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Fail November 2021\Penerbitan\Jadual\"/>
    </mc:Choice>
  </mc:AlternateContent>
  <xr:revisionPtr revIDLastSave="0" documentId="13_ncr:1_{ACF452B1-5F22-421B-9B8A-059D888A9CD3}" xr6:coauthVersionLast="36" xr6:coauthVersionMax="36" xr10:uidLastSave="{00000000-0000-0000-0000-000000000000}"/>
  <bookViews>
    <workbookView xWindow="0" yWindow="0" windowWidth="20760" windowHeight="11190" tabRatio="867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'!$A$5:$HS$40</definedName>
    <definedName name="_xlnm._FilterDatabase" localSheetId="7" hidden="1">'Jadual5.1-2digit  (8 grp)'!$A$6:$CL$42</definedName>
    <definedName name="_xlnm._FilterDatabase" localSheetId="5" hidden="1">'Jadual5-2digit'!$A$4:$EA$36</definedName>
    <definedName name="_xlnm._FilterDatabase" localSheetId="10" hidden="1">'Jadual6.1-2digit'!$A$5:$HM$34</definedName>
    <definedName name="_xlnm._FilterDatabase" localSheetId="9" hidden="1">'Jadual6-2digit'!$A$4:$DZ$33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PM'!$A$1:$AB$102</definedName>
    <definedName name="_xlnm.Print_Area" localSheetId="0">'Jadual1-IPP'!$A$1:$P$151</definedName>
    <definedName name="_xlnm.Print_Area" localSheetId="2">'Jadual2&amp;3-Industryindex'!$A$1:$MP$151</definedName>
    <definedName name="_xlnm.Print_Area" localSheetId="3">'Jadual4-Groupindex'!$A$1:$DP$151</definedName>
    <definedName name="_xlnm.Print_Area" localSheetId="4">'Jadual4-Groupindex (New)'!$A$1:$BH$151</definedName>
    <definedName name="_xlnm.Print_Area" localSheetId="6">'Jadual5.1-2digit '!$A$1:$HJ$37</definedName>
    <definedName name="_xlnm.Print_Area" localSheetId="7">'Jadual5.1-2digit  (8 grp)'!$A$1:$CD$39</definedName>
    <definedName name="_xlnm.Print_Area" localSheetId="5">'Jadual5-2digit'!$A$1:$DW$36</definedName>
    <definedName name="_xlnm.Print_Area" localSheetId="10">'Jadual6.1-2digit'!$A$1:$HI$34</definedName>
    <definedName name="_xlnm.Print_Area" localSheetId="9">'Jadual6-2digit'!$A$1:$DV$33</definedName>
  </definedNames>
  <calcPr calcId="191029"/>
</workbook>
</file>

<file path=xl/calcChain.xml><?xml version="1.0" encoding="utf-8"?>
<calcChain xmlns="http://schemas.openxmlformats.org/spreadsheetml/2006/main">
  <c r="G30" i="33" l="1"/>
  <c r="D20" i="33" l="1"/>
  <c r="D6" i="33" s="1"/>
  <c r="D7" i="33"/>
  <c r="D19" i="31" l="1"/>
  <c r="D6" i="31"/>
  <c r="D5" i="31" s="1"/>
  <c r="G34" i="33" l="1"/>
  <c r="G32" i="33"/>
  <c r="G29" i="33"/>
  <c r="G28" i="33"/>
  <c r="G26" i="33"/>
  <c r="G25" i="33"/>
  <c r="G22" i="33"/>
  <c r="G33" i="33"/>
  <c r="G21" i="31" l="1"/>
  <c r="G24" i="31"/>
  <c r="G25" i="31"/>
  <c r="G27" i="31"/>
  <c r="G28" i="31"/>
  <c r="G29" i="31"/>
  <c r="G30" i="31"/>
  <c r="G31" i="31"/>
  <c r="G32" i="31"/>
  <c r="G33" i="31"/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B60" i="24"/>
  <c r="B59" i="24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C4" i="24" l="1"/>
  <c r="C179" i="24"/>
  <c r="C22" i="24"/>
  <c r="D46" i="24"/>
  <c r="B67" i="24" s="1"/>
  <c r="BG65" i="24" l="1"/>
  <c r="BG81" i="24" s="1"/>
  <c r="CZ65" i="24"/>
  <c r="CZ81" i="24" s="1"/>
  <c r="DK65" i="24"/>
  <c r="DK81" i="24" s="1"/>
  <c r="F40" i="24" l="1"/>
  <c r="F42" i="24"/>
  <c r="G9" i="24"/>
  <c r="G27" i="24"/>
  <c r="G13" i="24"/>
  <c r="G31" i="24"/>
  <c r="E43" i="24"/>
  <c r="F45" i="24"/>
  <c r="F43" i="24"/>
  <c r="E47" i="24"/>
  <c r="G34" i="24"/>
  <c r="G16" i="24"/>
  <c r="G8" i="24"/>
  <c r="G26" i="24"/>
  <c r="E50" i="24"/>
  <c r="F48" i="24"/>
  <c r="E48" i="24"/>
  <c r="F50" i="24"/>
  <c r="E49" i="24"/>
  <c r="E42" i="24"/>
  <c r="G12" i="24"/>
  <c r="G30" i="24"/>
  <c r="G25" i="24"/>
  <c r="G7" i="24"/>
  <c r="E44" i="24"/>
  <c r="F44" i="24"/>
  <c r="E40" i="24"/>
  <c r="G15" i="24"/>
  <c r="G33" i="24"/>
  <c r="F41" i="24"/>
  <c r="F47" i="24"/>
  <c r="G32" i="24"/>
  <c r="G14" i="24"/>
  <c r="G11" i="24"/>
  <c r="G29" i="24"/>
  <c r="G6" i="24"/>
  <c r="G24" i="24"/>
  <c r="E41" i="24"/>
  <c r="F49" i="24"/>
  <c r="E51" i="24"/>
  <c r="D51" i="24" s="1"/>
  <c r="E45" i="24"/>
  <c r="G28" i="24"/>
  <c r="G10" i="24"/>
  <c r="G23" i="24"/>
  <c r="G5" i="24"/>
  <c r="F65" i="24"/>
  <c r="F81" i="24" s="1"/>
  <c r="CW64" i="24"/>
  <c r="CW80" i="24" s="1"/>
  <c r="AT65" i="24"/>
  <c r="AT81" i="24" s="1"/>
  <c r="Q65" i="24"/>
  <c r="Q81" i="24" s="1"/>
  <c r="BD65" i="24"/>
  <c r="BD81" i="24" s="1"/>
  <c r="CH65" i="24"/>
  <c r="CH81" i="24" s="1"/>
  <c r="AH65" i="24"/>
  <c r="AH81" i="24" s="1"/>
  <c r="K64" i="24"/>
  <c r="K80" i="24" s="1"/>
  <c r="BI65" i="24"/>
  <c r="BI81" i="24" s="1"/>
  <c r="BN65" i="24"/>
  <c r="BN81" i="24" s="1"/>
  <c r="K63" i="24"/>
  <c r="K79" i="24" s="1"/>
  <c r="BB65" i="24"/>
  <c r="BB81" i="24" s="1"/>
  <c r="DE65" i="24"/>
  <c r="DE81" i="24" s="1"/>
  <c r="DJ65" i="24"/>
  <c r="DJ81" i="24" s="1"/>
  <c r="CP65" i="24"/>
  <c r="CP81" i="24" s="1"/>
  <c r="CK65" i="24"/>
  <c r="CK81" i="24" s="1"/>
  <c r="DU65" i="24"/>
  <c r="DU81" i="24" s="1"/>
  <c r="DB65" i="24"/>
  <c r="DB81" i="24" s="1"/>
  <c r="DK68" i="24"/>
  <c r="DK84" i="24" s="1"/>
  <c r="AK65" i="24"/>
  <c r="AK81" i="24" s="1"/>
  <c r="CC65" i="24"/>
  <c r="CC81" i="24" s="1"/>
  <c r="BM65" i="24"/>
  <c r="BM81" i="24" s="1"/>
  <c r="DG65" i="24"/>
  <c r="DG81" i="24" s="1"/>
  <c r="DE64" i="24"/>
  <c r="DE80" i="24" s="1"/>
  <c r="DP65" i="24"/>
  <c r="DP81" i="24" s="1"/>
  <c r="EB64" i="24"/>
  <c r="EB80" i="24" s="1"/>
  <c r="BH65" i="24"/>
  <c r="BH81" i="24" s="1"/>
  <c r="CL65" i="24"/>
  <c r="CL81" i="24" s="1"/>
  <c r="BL64" i="24"/>
  <c r="BL80" i="24" s="1"/>
  <c r="AF65" i="24"/>
  <c r="AF81" i="24" s="1"/>
  <c r="AD65" i="24"/>
  <c r="AD81" i="24" s="1"/>
  <c r="DS65" i="24"/>
  <c r="DS81" i="24" s="1"/>
  <c r="DT65" i="24"/>
  <c r="DT81" i="24" s="1"/>
  <c r="AW65" i="24"/>
  <c r="AW81" i="24" s="1"/>
  <c r="DH65" i="24"/>
  <c r="DH81" i="24" s="1"/>
  <c r="U65" i="24"/>
  <c r="U81" i="24" s="1"/>
  <c r="I65" i="24"/>
  <c r="I81" i="24" s="1"/>
  <c r="EE65" i="24"/>
  <c r="EE81" i="24" s="1"/>
  <c r="X65" i="24"/>
  <c r="X81" i="24" s="1"/>
  <c r="CZ66" i="24"/>
  <c r="CZ82" i="24" s="1"/>
  <c r="DN65" i="24"/>
  <c r="DN81" i="24" s="1"/>
  <c r="DK67" i="24"/>
  <c r="DK83" i="24" s="1"/>
  <c r="DK59" i="24"/>
  <c r="DK75" i="24" s="1"/>
  <c r="AW64" i="24"/>
  <c r="AW80" i="24" s="1"/>
  <c r="DL64" i="24"/>
  <c r="DL80" i="24" s="1"/>
  <c r="AK64" i="24"/>
  <c r="AK80" i="24" s="1"/>
  <c r="DL63" i="24"/>
  <c r="DL79" i="24" s="1"/>
  <c r="AA65" i="24"/>
  <c r="AA81" i="24" s="1"/>
  <c r="BS65" i="24"/>
  <c r="BS81" i="24" s="1"/>
  <c r="AI65" i="24"/>
  <c r="AI81" i="24" s="1"/>
  <c r="AI64" i="24"/>
  <c r="AI80" i="24" s="1"/>
  <c r="BF65" i="24"/>
  <c r="BF81" i="24" s="1"/>
  <c r="DO64" i="24"/>
  <c r="DO80" i="24" s="1"/>
  <c r="BX65" i="24"/>
  <c r="BX81" i="24" s="1"/>
  <c r="BQ65" i="24"/>
  <c r="BQ81" i="24" s="1"/>
  <c r="BA65" i="24"/>
  <c r="BA81" i="24" s="1"/>
  <c r="EA61" i="24"/>
  <c r="EA77" i="24" s="1"/>
  <c r="DF64" i="24"/>
  <c r="DF80" i="24" s="1"/>
  <c r="AQ65" i="24"/>
  <c r="AQ81" i="24" s="1"/>
  <c r="DP61" i="24"/>
  <c r="DP77" i="24" s="1"/>
  <c r="BY65" i="24"/>
  <c r="BY81" i="24" s="1"/>
  <c r="CI65" i="24"/>
  <c r="CI81" i="24" s="1"/>
  <c r="AR65" i="24"/>
  <c r="AR81" i="24" s="1"/>
  <c r="AF61" i="24"/>
  <c r="AF77" i="24" s="1"/>
  <c r="AO65" i="24"/>
  <c r="AO81" i="24" s="1"/>
  <c r="AS65" i="24"/>
  <c r="AS81" i="24" s="1"/>
  <c r="CS65" i="24"/>
  <c r="CS81" i="24" s="1"/>
  <c r="DF61" i="24"/>
  <c r="DF77" i="24" s="1"/>
  <c r="AP65" i="24"/>
  <c r="AP81" i="24" s="1"/>
  <c r="AO64" i="24"/>
  <c r="AO80" i="24" s="1"/>
  <c r="DL61" i="24"/>
  <c r="DL77" i="24" s="1"/>
  <c r="EB63" i="24"/>
  <c r="EB79" i="24" s="1"/>
  <c r="DP64" i="24"/>
  <c r="DP80" i="24" s="1"/>
  <c r="AF64" i="24"/>
  <c r="AF80" i="24" s="1"/>
  <c r="DM65" i="24"/>
  <c r="DM81" i="24" s="1"/>
  <c r="V65" i="24"/>
  <c r="V81" i="24" s="1"/>
  <c r="AK60" i="24"/>
  <c r="AK76" i="24" s="1"/>
  <c r="AN65" i="24"/>
  <c r="AN81" i="24" s="1"/>
  <c r="BE65" i="24"/>
  <c r="BE81" i="24" s="1"/>
  <c r="CF65" i="24"/>
  <c r="CF81" i="24" s="1"/>
  <c r="AJ65" i="24"/>
  <c r="AJ81" i="24" s="1"/>
  <c r="DD65" i="24"/>
  <c r="DD81" i="24" s="1"/>
  <c r="DX65" i="24"/>
  <c r="DX81" i="24" s="1"/>
  <c r="W65" i="24"/>
  <c r="W81" i="24" s="1"/>
  <c r="M65" i="24"/>
  <c r="M81" i="24" s="1"/>
  <c r="CR65" i="24"/>
  <c r="CR81" i="24" s="1"/>
  <c r="DK58" i="24"/>
  <c r="DK74" i="24" s="1"/>
  <c r="DK61" i="24"/>
  <c r="DK77" i="24" s="1"/>
  <c r="EB65" i="24"/>
  <c r="EB81" i="24" s="1"/>
  <c r="L65" i="24"/>
  <c r="L81" i="24" s="1"/>
  <c r="EA65" i="24"/>
  <c r="EA81" i="24" s="1"/>
  <c r="CV65" i="24"/>
  <c r="CV81" i="24" s="1"/>
  <c r="DE63" i="24"/>
  <c r="DE79" i="24" s="1"/>
  <c r="AW61" i="24"/>
  <c r="AW77" i="24" s="1"/>
  <c r="CU65" i="24"/>
  <c r="CU81" i="24" s="1"/>
  <c r="AX65" i="24"/>
  <c r="AX81" i="24" s="1"/>
  <c r="BK65" i="24"/>
  <c r="BK81" i="24" s="1"/>
  <c r="DI64" i="24"/>
  <c r="DI80" i="24" s="1"/>
  <c r="AE60" i="24"/>
  <c r="AE76" i="24" s="1"/>
  <c r="AC65" i="24"/>
  <c r="AC81" i="24" s="1"/>
  <c r="BP65" i="24"/>
  <c r="BP81" i="24" s="1"/>
  <c r="DY65" i="24"/>
  <c r="DY81" i="24" s="1"/>
  <c r="BZ65" i="24"/>
  <c r="BZ81" i="24" s="1"/>
  <c r="BG58" i="24"/>
  <c r="BG74" i="24" s="1"/>
  <c r="DV65" i="24"/>
  <c r="DV81" i="24" s="1"/>
  <c r="DP60" i="24"/>
  <c r="DP76" i="24" s="1"/>
  <c r="BL65" i="24"/>
  <c r="BL81" i="24" s="1"/>
  <c r="AK63" i="24"/>
  <c r="AK79" i="24" s="1"/>
  <c r="AL65" i="24"/>
  <c r="AL81" i="24" s="1"/>
  <c r="CO65" i="24"/>
  <c r="CO81" i="24" s="1"/>
  <c r="DC64" i="24"/>
  <c r="DC80" i="24" s="1"/>
  <c r="AY58" i="24"/>
  <c r="AY74" i="24" s="1"/>
  <c r="BR65" i="24"/>
  <c r="BR81" i="24" s="1"/>
  <c r="CB65" i="24"/>
  <c r="CB81" i="24" s="1"/>
  <c r="BU65" i="24"/>
  <c r="BU81" i="24" s="1"/>
  <c r="AY64" i="24"/>
  <c r="AY80" i="24" s="1"/>
  <c r="DC65" i="24"/>
  <c r="DC81" i="24" s="1"/>
  <c r="S65" i="24"/>
  <c r="S81" i="24" s="1"/>
  <c r="CW65" i="24"/>
  <c r="CW81" i="24" s="1"/>
  <c r="J65" i="24"/>
  <c r="J81" i="24" s="1"/>
  <c r="AF63" i="24"/>
  <c r="AF79" i="24" s="1"/>
  <c r="BO65" i="24"/>
  <c r="BO81" i="24" s="1"/>
  <c r="DQ65" i="24"/>
  <c r="DQ81" i="24" s="1"/>
  <c r="CN65" i="24"/>
  <c r="CN81" i="24" s="1"/>
  <c r="ED65" i="24"/>
  <c r="ED81" i="24" s="1"/>
  <c r="AM65" i="24"/>
  <c r="AM81" i="24" s="1"/>
  <c r="BW65" i="24"/>
  <c r="BW81" i="24" s="1"/>
  <c r="AM60" i="24"/>
  <c r="AM76" i="24" s="1"/>
  <c r="CE65" i="24"/>
  <c r="CE81" i="24" s="1"/>
  <c r="P65" i="24"/>
  <c r="P81" i="24" s="1"/>
  <c r="H65" i="24"/>
  <c r="H81" i="24" s="1"/>
  <c r="BG66" i="24"/>
  <c r="BG82" i="24" s="1"/>
  <c r="DK66" i="24"/>
  <c r="DK82" i="24" s="1"/>
  <c r="DK69" i="24"/>
  <c r="DK85" i="24" s="1"/>
  <c r="AE65" i="24"/>
  <c r="AE81" i="24" s="1"/>
  <c r="AW63" i="24"/>
  <c r="AW79" i="24" s="1"/>
  <c r="Y65" i="24"/>
  <c r="Y81" i="24" s="1"/>
  <c r="AV65" i="24"/>
  <c r="AV81" i="24" s="1"/>
  <c r="AE64" i="24"/>
  <c r="AE80" i="24" s="1"/>
  <c r="BC65" i="24"/>
  <c r="BC81" i="24" s="1"/>
  <c r="K58" i="24"/>
  <c r="K74" i="24" s="1"/>
  <c r="AF60" i="24"/>
  <c r="AF76" i="24" s="1"/>
  <c r="DA65" i="24"/>
  <c r="DA81" i="24" s="1"/>
  <c r="AY65" i="24"/>
  <c r="AY81" i="24" s="1"/>
  <c r="CX65" i="24"/>
  <c r="CX81" i="24" s="1"/>
  <c r="BJ65" i="24"/>
  <c r="BJ81" i="24" s="1"/>
  <c r="CQ65" i="24"/>
  <c r="CQ81" i="24" s="1"/>
  <c r="BM63" i="24"/>
  <c r="BM79" i="24" s="1"/>
  <c r="AG65" i="24"/>
  <c r="AG81" i="24" s="1"/>
  <c r="AW60" i="24"/>
  <c r="AW76" i="24" s="1"/>
  <c r="CG65" i="24"/>
  <c r="CG81" i="24" s="1"/>
  <c r="AJ60" i="24"/>
  <c r="AJ76" i="24" s="1"/>
  <c r="AR61" i="24"/>
  <c r="AR77" i="24" s="1"/>
  <c r="BT65" i="24"/>
  <c r="BT81" i="24" s="1"/>
  <c r="BX64" i="24"/>
  <c r="BX80" i="24" s="1"/>
  <c r="DL65" i="24"/>
  <c r="DL81" i="24" s="1"/>
  <c r="CT65" i="24"/>
  <c r="CT81" i="24" s="1"/>
  <c r="BL61" i="24"/>
  <c r="BL77" i="24" s="1"/>
  <c r="K61" i="24"/>
  <c r="K77" i="24" s="1"/>
  <c r="CY65" i="24"/>
  <c r="CY81" i="24" s="1"/>
  <c r="DF58" i="24"/>
  <c r="DF74" i="24" s="1"/>
  <c r="CQ64" i="24"/>
  <c r="CQ80" i="24" s="1"/>
  <c r="AU65" i="24"/>
  <c r="AU81" i="24" s="1"/>
  <c r="EC65" i="24"/>
  <c r="EC81" i="24" s="1"/>
  <c r="AZ65" i="24"/>
  <c r="AZ81" i="24" s="1"/>
  <c r="AB65" i="24"/>
  <c r="AB81" i="24" s="1"/>
  <c r="DK64" i="24"/>
  <c r="DK80" i="24" s="1"/>
  <c r="DK63" i="24"/>
  <c r="DK79" i="24" s="1"/>
  <c r="DK62" i="24"/>
  <c r="DK78" i="24" s="1"/>
  <c r="DK60" i="24"/>
  <c r="DK76" i="24" s="1"/>
  <c r="AJ64" i="24"/>
  <c r="AJ80" i="24" s="1"/>
  <c r="AY60" i="24"/>
  <c r="AY76" i="24" s="1"/>
  <c r="DO65" i="24"/>
  <c r="DO81" i="24" s="1"/>
  <c r="O65" i="24"/>
  <c r="O81" i="24" s="1"/>
  <c r="K65" i="24"/>
  <c r="K81" i="24" s="1"/>
  <c r="BX58" i="24"/>
  <c r="BX74" i="24" s="1"/>
  <c r="N65" i="24"/>
  <c r="N81" i="24" s="1"/>
  <c r="DZ65" i="24"/>
  <c r="DZ81" i="24" s="1"/>
  <c r="EA64" i="24"/>
  <c r="EA80" i="24" s="1"/>
  <c r="DW65" i="24"/>
  <c r="DW81" i="24" s="1"/>
  <c r="T65" i="24"/>
  <c r="T81" i="24" s="1"/>
  <c r="CD65" i="24"/>
  <c r="CD81" i="24" s="1"/>
  <c r="CA65" i="24"/>
  <c r="CA81" i="24" s="1"/>
  <c r="Z65" i="24"/>
  <c r="Z81" i="24" s="1"/>
  <c r="BV65" i="24"/>
  <c r="BV81" i="24" s="1"/>
  <c r="DI65" i="24"/>
  <c r="DI81" i="24" s="1"/>
  <c r="DI58" i="24"/>
  <c r="DI74" i="24" s="1"/>
  <c r="DF65" i="24"/>
  <c r="DF81" i="24" s="1"/>
  <c r="DR65" i="24"/>
  <c r="DR81" i="24" s="1"/>
  <c r="CS60" i="24"/>
  <c r="CS76" i="24" s="1"/>
  <c r="G65" i="24"/>
  <c r="G81" i="24" s="1"/>
  <c r="R65" i="24"/>
  <c r="R81" i="24" s="1"/>
  <c r="AN61" i="24"/>
  <c r="AN77" i="24" s="1"/>
  <c r="CJ65" i="24"/>
  <c r="CJ81" i="24" s="1"/>
  <c r="AM64" i="24"/>
  <c r="AM80" i="24" s="1"/>
  <c r="D42" i="24" l="1"/>
  <c r="B63" i="24" s="1"/>
  <c r="D40" i="24"/>
  <c r="B61" i="24" s="1"/>
  <c r="DF63" i="24"/>
  <c r="DF79" i="24" s="1"/>
  <c r="BL63" i="24"/>
  <c r="BL79" i="24" s="1"/>
  <c r="EB61" i="24"/>
  <c r="EB77" i="24" s="1"/>
  <c r="DC60" i="24"/>
  <c r="DC76" i="24" s="1"/>
  <c r="F63" i="24"/>
  <c r="F79" i="24" s="1"/>
  <c r="AJ58" i="24"/>
  <c r="AJ74" i="24" s="1"/>
  <c r="DO61" i="24"/>
  <c r="DO77" i="24" s="1"/>
  <c r="DE60" i="24"/>
  <c r="DE76" i="24" s="1"/>
  <c r="DC58" i="24"/>
  <c r="DC74" i="24" s="1"/>
  <c r="AR63" i="24"/>
  <c r="AR79" i="24" s="1"/>
  <c r="DF60" i="24"/>
  <c r="DF76" i="24" s="1"/>
  <c r="DO60" i="24"/>
  <c r="DO76" i="24" s="1"/>
  <c r="BX60" i="24"/>
  <c r="BX76" i="24" s="1"/>
  <c r="AM58" i="24"/>
  <c r="AM74" i="24" s="1"/>
  <c r="CW61" i="24"/>
  <c r="CW77" i="24" s="1"/>
  <c r="BX63" i="24"/>
  <c r="BX79" i="24" s="1"/>
  <c r="AF58" i="24"/>
  <c r="AF74" i="24" s="1"/>
  <c r="DE58" i="24"/>
  <c r="DE74" i="24" s="1"/>
  <c r="AN60" i="24"/>
  <c r="AN76" i="24" s="1"/>
  <c r="F58" i="24"/>
  <c r="F74" i="24" s="1"/>
  <c r="EB58" i="24"/>
  <c r="EB74" i="24" s="1"/>
  <c r="BM60" i="24"/>
  <c r="BM76" i="24" s="1"/>
  <c r="CW60" i="24"/>
  <c r="CW76" i="24" s="1"/>
  <c r="DC63" i="24"/>
  <c r="DC79" i="24" s="1"/>
  <c r="DP58" i="24"/>
  <c r="DP74" i="24" s="1"/>
  <c r="AJ63" i="24"/>
  <c r="AJ79" i="24" s="1"/>
  <c r="D44" i="24"/>
  <c r="B65" i="24" s="1"/>
  <c r="CQ63" i="24"/>
  <c r="CQ79" i="24" s="1"/>
  <c r="DL58" i="24"/>
  <c r="DL74" i="24" s="1"/>
  <c r="DC61" i="24"/>
  <c r="DC77" i="24" s="1"/>
  <c r="EB60" i="24"/>
  <c r="EB76" i="24" s="1"/>
  <c r="DI63" i="24"/>
  <c r="DI79" i="24" s="1"/>
  <c r="EA58" i="24"/>
  <c r="EA74" i="24" s="1"/>
  <c r="AN58" i="24"/>
  <c r="AN74" i="24" s="1"/>
  <c r="BM61" i="24"/>
  <c r="BM77" i="24" s="1"/>
  <c r="AW58" i="24"/>
  <c r="AW74" i="24" s="1"/>
  <c r="BM58" i="24"/>
  <c r="BM74" i="24" s="1"/>
  <c r="EA63" i="24"/>
  <c r="EA79" i="24" s="1"/>
  <c r="BX61" i="24"/>
  <c r="BX77" i="24" s="1"/>
  <c r="CW58" i="24"/>
  <c r="CW74" i="24" s="1"/>
  <c r="K60" i="24"/>
  <c r="K76" i="24" s="1"/>
  <c r="DO63" i="24"/>
  <c r="DO79" i="24" s="1"/>
  <c r="AI58" i="24"/>
  <c r="AI74" i="24" s="1"/>
  <c r="AY61" i="24"/>
  <c r="AY77" i="24" s="1"/>
  <c r="DI61" i="24"/>
  <c r="DI77" i="24" s="1"/>
  <c r="AM63" i="24"/>
  <c r="AM79" i="24" s="1"/>
  <c r="AY63" i="24"/>
  <c r="AY79" i="24" s="1"/>
  <c r="DL60" i="24"/>
  <c r="DL76" i="24" s="1"/>
  <c r="AE63" i="24"/>
  <c r="AE79" i="24" s="1"/>
  <c r="DP63" i="24"/>
  <c r="DP79" i="24" s="1"/>
  <c r="AI63" i="24"/>
  <c r="AI79" i="24" s="1"/>
  <c r="AM61" i="24"/>
  <c r="AM77" i="24" s="1"/>
  <c r="AK61" i="24"/>
  <c r="AK77" i="24" s="1"/>
  <c r="AR58" i="24"/>
  <c r="AR74" i="24" s="1"/>
  <c r="AR60" i="24"/>
  <c r="AR76" i="24" s="1"/>
  <c r="AE58" i="24"/>
  <c r="AE74" i="24" s="1"/>
  <c r="AI61" i="24"/>
  <c r="AI77" i="24" s="1"/>
  <c r="DE61" i="24"/>
  <c r="DE77" i="24" s="1"/>
  <c r="AI60" i="24"/>
  <c r="AI76" i="24" s="1"/>
  <c r="AE61" i="24"/>
  <c r="AE77" i="24" s="1"/>
  <c r="AJ61" i="24"/>
  <c r="AJ77" i="24" s="1"/>
  <c r="EA60" i="24"/>
  <c r="EA76" i="24" s="1"/>
  <c r="AK58" i="24"/>
  <c r="AK74" i="24" s="1"/>
  <c r="D45" i="24"/>
  <c r="B66" i="24" s="1"/>
  <c r="D41" i="24"/>
  <c r="B62" i="24" s="1"/>
  <c r="E12" i="24"/>
  <c r="E30" i="24"/>
  <c r="C43" i="24"/>
  <c r="E9" i="24"/>
  <c r="E27" i="24"/>
  <c r="D50" i="24"/>
  <c r="C48" i="24"/>
  <c r="E16" i="24"/>
  <c r="E34" i="24"/>
  <c r="C44" i="24"/>
  <c r="E14" i="24"/>
  <c r="E32" i="24"/>
  <c r="E10" i="24"/>
  <c r="E28" i="24"/>
  <c r="E7" i="24"/>
  <c r="E25" i="24"/>
  <c r="E33" i="24"/>
  <c r="E15" i="24"/>
  <c r="C47" i="24"/>
  <c r="C50" i="24"/>
  <c r="C45" i="24"/>
  <c r="C40" i="24"/>
  <c r="E13" i="24"/>
  <c r="E31" i="24"/>
  <c r="E11" i="24"/>
  <c r="E29" i="24"/>
  <c r="E6" i="24"/>
  <c r="E24" i="24"/>
  <c r="D43" i="24"/>
  <c r="B64" i="24" s="1"/>
  <c r="C42" i="24"/>
  <c r="C51" i="24"/>
  <c r="C49" i="24"/>
  <c r="C41" i="24"/>
  <c r="D47" i="24"/>
  <c r="B68" i="24" s="1"/>
  <c r="E23" i="24"/>
  <c r="E5" i="24"/>
  <c r="D49" i="24"/>
  <c r="D48" i="24"/>
  <c r="B69" i="24" s="1"/>
  <c r="E26" i="24"/>
  <c r="E8" i="24"/>
  <c r="AM67" i="24"/>
  <c r="AM83" i="24" s="1"/>
  <c r="DQ60" i="24"/>
  <c r="DQ76" i="24" s="1"/>
  <c r="AB63" i="24"/>
  <c r="AB79" i="24" s="1"/>
  <c r="CW68" i="24"/>
  <c r="CW84" i="24" s="1"/>
  <c r="Y61" i="24"/>
  <c r="Y77" i="24" s="1"/>
  <c r="G66" i="24"/>
  <c r="G82" i="24" s="1"/>
  <c r="CP59" i="24"/>
  <c r="CP75" i="24" s="1"/>
  <c r="DG60" i="24"/>
  <c r="DG76" i="24" s="1"/>
  <c r="AI69" i="24"/>
  <c r="AI85" i="24" s="1"/>
  <c r="BU64" i="24"/>
  <c r="BU80" i="24" s="1"/>
  <c r="CV62" i="24"/>
  <c r="CV78" i="24" s="1"/>
  <c r="BH63" i="24"/>
  <c r="BH79" i="24" s="1"/>
  <c r="CO67" i="24"/>
  <c r="CO83" i="24" s="1"/>
  <c r="BB59" i="24"/>
  <c r="BB75" i="24" s="1"/>
  <c r="DH60" i="24"/>
  <c r="DH76" i="24" s="1"/>
  <c r="AC59" i="24"/>
  <c r="AC75" i="24" s="1"/>
  <c r="AN68" i="24"/>
  <c r="AN84" i="24" s="1"/>
  <c r="DT60" i="24"/>
  <c r="DT76" i="24" s="1"/>
  <c r="CH58" i="24"/>
  <c r="CH74" i="24" s="1"/>
  <c r="EE62" i="24"/>
  <c r="EE78" i="24" s="1"/>
  <c r="BN59" i="24"/>
  <c r="BN75" i="24" s="1"/>
  <c r="BD58" i="24"/>
  <c r="BD74" i="24" s="1"/>
  <c r="BU67" i="24"/>
  <c r="BU83" i="24" s="1"/>
  <c r="N66" i="24"/>
  <c r="N82" i="24" s="1"/>
  <c r="DD64" i="24"/>
  <c r="DD80" i="24" s="1"/>
  <c r="BP63" i="24"/>
  <c r="BP79" i="24" s="1"/>
  <c r="L67" i="24"/>
  <c r="L83" i="24" s="1"/>
  <c r="BO60" i="24"/>
  <c r="BO76" i="24" s="1"/>
  <c r="DB68" i="24"/>
  <c r="DB84" i="24" s="1"/>
  <c r="CE59" i="24"/>
  <c r="CE75" i="24" s="1"/>
  <c r="AU66" i="24"/>
  <c r="AU82" i="24" s="1"/>
  <c r="Y60" i="24"/>
  <c r="Y76" i="24" s="1"/>
  <c r="AG64" i="24"/>
  <c r="AG80" i="24" s="1"/>
  <c r="ED61" i="24"/>
  <c r="ED77" i="24" s="1"/>
  <c r="BM62" i="24"/>
  <c r="BM78" i="24" s="1"/>
  <c r="BD69" i="24"/>
  <c r="BD85" i="24" s="1"/>
  <c r="BF69" i="24"/>
  <c r="BF85" i="24" s="1"/>
  <c r="BX69" i="24"/>
  <c r="BX85" i="24" s="1"/>
  <c r="AE66" i="24"/>
  <c r="AE82" i="24" s="1"/>
  <c r="AA59" i="24"/>
  <c r="AA75" i="24" s="1"/>
  <c r="M64" i="24"/>
  <c r="M80" i="24" s="1"/>
  <c r="AM66" i="24"/>
  <c r="AM82" i="24" s="1"/>
  <c r="BO61" i="24"/>
  <c r="BO77" i="24" s="1"/>
  <c r="CS68" i="24"/>
  <c r="CS84" i="24" s="1"/>
  <c r="CV69" i="24"/>
  <c r="CV85" i="24" s="1"/>
  <c r="BH62" i="24"/>
  <c r="BH78" i="24" s="1"/>
  <c r="AL69" i="24"/>
  <c r="AL85" i="24" s="1"/>
  <c r="CN59" i="24"/>
  <c r="CN75" i="24" s="1"/>
  <c r="DJ67" i="24"/>
  <c r="DJ83" i="24" s="1"/>
  <c r="AW67" i="24"/>
  <c r="AW83" i="24" s="1"/>
  <c r="CD68" i="24"/>
  <c r="CD84" i="24" s="1"/>
  <c r="CS63" i="24"/>
  <c r="CS79" i="24" s="1"/>
  <c r="CF68" i="24"/>
  <c r="CF84" i="24" s="1"/>
  <c r="CG58" i="24"/>
  <c r="CG74" i="24" s="1"/>
  <c r="BA59" i="24"/>
  <c r="BA75" i="24" s="1"/>
  <c r="BA69" i="24"/>
  <c r="BA85" i="24" s="1"/>
  <c r="CO66" i="24"/>
  <c r="CO82" i="24" s="1"/>
  <c r="BI60" i="24"/>
  <c r="BI76" i="24" s="1"/>
  <c r="J62" i="24"/>
  <c r="J78" i="24" s="1"/>
  <c r="AD61" i="24"/>
  <c r="AD77" i="24" s="1"/>
  <c r="ED68" i="24"/>
  <c r="ED84" i="24" s="1"/>
  <c r="DR61" i="24"/>
  <c r="DR77" i="24" s="1"/>
  <c r="AV58" i="24"/>
  <c r="AV74" i="24" s="1"/>
  <c r="DV66" i="24"/>
  <c r="DV82" i="24" s="1"/>
  <c r="EC59" i="24"/>
  <c r="EC75" i="24" s="1"/>
  <c r="CI59" i="24"/>
  <c r="CI75" i="24" s="1"/>
  <c r="M62" i="24"/>
  <c r="M78" i="24" s="1"/>
  <c r="DY66" i="24"/>
  <c r="DY82" i="24" s="1"/>
  <c r="CE58" i="24"/>
  <c r="CE74" i="24" s="1"/>
  <c r="BT64" i="24"/>
  <c r="BT80" i="24" s="1"/>
  <c r="AU67" i="24"/>
  <c r="AU83" i="24" s="1"/>
  <c r="CT62" i="24"/>
  <c r="CT78" i="24" s="1"/>
  <c r="CV61" i="24"/>
  <c r="CV77" i="24" s="1"/>
  <c r="BV60" i="24"/>
  <c r="BV76" i="24" s="1"/>
  <c r="AR62" i="24"/>
  <c r="AR78" i="24" s="1"/>
  <c r="AX66" i="24"/>
  <c r="AX82" i="24" s="1"/>
  <c r="BA61" i="24"/>
  <c r="BA77" i="24" s="1"/>
  <c r="EA66" i="24"/>
  <c r="EA82" i="24" s="1"/>
  <c r="CC64" i="24"/>
  <c r="CC80" i="24" s="1"/>
  <c r="DF69" i="24"/>
  <c r="DF85" i="24" s="1"/>
  <c r="G62" i="24"/>
  <c r="G78" i="24" s="1"/>
  <c r="BK69" i="24"/>
  <c r="BK85" i="24" s="1"/>
  <c r="DM68" i="24"/>
  <c r="DM84" i="24" s="1"/>
  <c r="CJ63" i="24"/>
  <c r="CJ79" i="24" s="1"/>
  <c r="DO59" i="24"/>
  <c r="DO75" i="24" s="1"/>
  <c r="DU62" i="24"/>
  <c r="DU78" i="24" s="1"/>
  <c r="AN59" i="24"/>
  <c r="AN75" i="24" s="1"/>
  <c r="BW60" i="24"/>
  <c r="BW76" i="24" s="1"/>
  <c r="F64" i="24"/>
  <c r="F80" i="24" s="1"/>
  <c r="O69" i="24"/>
  <c r="O85" i="24" s="1"/>
  <c r="BQ64" i="24"/>
  <c r="BQ80" i="24" s="1"/>
  <c r="AV61" i="24"/>
  <c r="AV77" i="24" s="1"/>
  <c r="DD59" i="24"/>
  <c r="DD75" i="24" s="1"/>
  <c r="BP58" i="24"/>
  <c r="BP74" i="24" s="1"/>
  <c r="AO61" i="24"/>
  <c r="AO77" i="24" s="1"/>
  <c r="EA59" i="24"/>
  <c r="EA75" i="24" s="1"/>
  <c r="AL64" i="24"/>
  <c r="AL80" i="24" s="1"/>
  <c r="AG59" i="24"/>
  <c r="AG75" i="24" s="1"/>
  <c r="CB68" i="24"/>
  <c r="CB84" i="24" s="1"/>
  <c r="CG62" i="24"/>
  <c r="CG78" i="24" s="1"/>
  <c r="AQ68" i="24"/>
  <c r="AQ84" i="24" s="1"/>
  <c r="CR58" i="24"/>
  <c r="CR74" i="24" s="1"/>
  <c r="X64" i="24"/>
  <c r="X80" i="24" s="1"/>
  <c r="BG61" i="24"/>
  <c r="BG77" i="24" s="1"/>
  <c r="AA62" i="24"/>
  <c r="AA78" i="24" s="1"/>
  <c r="CJ69" i="24"/>
  <c r="CJ85" i="24" s="1"/>
  <c r="AS63" i="24"/>
  <c r="AS79" i="24" s="1"/>
  <c r="CV63" i="24"/>
  <c r="CV79" i="24" s="1"/>
  <c r="AE69" i="24"/>
  <c r="AE85" i="24" s="1"/>
  <c r="DL68" i="24"/>
  <c r="DL84" i="24" s="1"/>
  <c r="DF68" i="24"/>
  <c r="DF84" i="24" s="1"/>
  <c r="CS58" i="24"/>
  <c r="CS74" i="24" s="1"/>
  <c r="DX63" i="24"/>
  <c r="DX79" i="24" s="1"/>
  <c r="BS67" i="24"/>
  <c r="BS83" i="24" s="1"/>
  <c r="AP68" i="24"/>
  <c r="AP84" i="24" s="1"/>
  <c r="AO67" i="24"/>
  <c r="AO83" i="24" s="1"/>
  <c r="CO68" i="24"/>
  <c r="CO84" i="24" s="1"/>
  <c r="AY69" i="24"/>
  <c r="AY85" i="24" s="1"/>
  <c r="AH62" i="24"/>
  <c r="AH78" i="24" s="1"/>
  <c r="AZ60" i="24"/>
  <c r="AZ76" i="24" s="1"/>
  <c r="H69" i="24"/>
  <c r="H85" i="24" s="1"/>
  <c r="AA69" i="24"/>
  <c r="AA85" i="24" s="1"/>
  <c r="AA64" i="24"/>
  <c r="AA80" i="24" s="1"/>
  <c r="CQ69" i="24"/>
  <c r="CQ85" i="24" s="1"/>
  <c r="DH66" i="24"/>
  <c r="DH82" i="24" s="1"/>
  <c r="AF66" i="24"/>
  <c r="AF82" i="24" s="1"/>
  <c r="DS59" i="24"/>
  <c r="DS75" i="24" s="1"/>
  <c r="BK67" i="24"/>
  <c r="BK83" i="24" s="1"/>
  <c r="BF58" i="24"/>
  <c r="BF74" i="24" s="1"/>
  <c r="BH66" i="24"/>
  <c r="BH82" i="24" s="1"/>
  <c r="P59" i="24"/>
  <c r="P75" i="24" s="1"/>
  <c r="DG66" i="24"/>
  <c r="DG82" i="24" s="1"/>
  <c r="EA67" i="24"/>
  <c r="EA83" i="24" s="1"/>
  <c r="CZ68" i="24"/>
  <c r="CZ84" i="24" s="1"/>
  <c r="CI63" i="24"/>
  <c r="CI79" i="24" s="1"/>
  <c r="P62" i="24"/>
  <c r="P78" i="24" s="1"/>
  <c r="DF62" i="24"/>
  <c r="DF78" i="24" s="1"/>
  <c r="BR61" i="24"/>
  <c r="BR77" i="24" s="1"/>
  <c r="I68" i="24"/>
  <c r="I84" i="24" s="1"/>
  <c r="F66" i="24"/>
  <c r="F82" i="24" s="1"/>
  <c r="BG62" i="24"/>
  <c r="BG78" i="24" s="1"/>
  <c r="CR60" i="24"/>
  <c r="CR76" i="24" s="1"/>
  <c r="DN59" i="24"/>
  <c r="DN75" i="24" s="1"/>
  <c r="H64" i="24"/>
  <c r="H80" i="24" s="1"/>
  <c r="M60" i="24"/>
  <c r="M76" i="24" s="1"/>
  <c r="DR63" i="24"/>
  <c r="DR79" i="24" s="1"/>
  <c r="CE60" i="24"/>
  <c r="CE76" i="24" s="1"/>
  <c r="DY60" i="24"/>
  <c r="DY76" i="24" s="1"/>
  <c r="DY62" i="24"/>
  <c r="DY78" i="24" s="1"/>
  <c r="DO68" i="24"/>
  <c r="DO84" i="24" s="1"/>
  <c r="CP58" i="24"/>
  <c r="CP74" i="24" s="1"/>
  <c r="BK63" i="24"/>
  <c r="BK79" i="24" s="1"/>
  <c r="AO68" i="24"/>
  <c r="AO84" i="24" s="1"/>
  <c r="BP60" i="24"/>
  <c r="BP76" i="24" s="1"/>
  <c r="BN68" i="24"/>
  <c r="BN84" i="24" s="1"/>
  <c r="CL59" i="24"/>
  <c r="CL75" i="24" s="1"/>
  <c r="BH67" i="24"/>
  <c r="BH83" i="24" s="1"/>
  <c r="AC62" i="24"/>
  <c r="AC78" i="24" s="1"/>
  <c r="BJ59" i="24"/>
  <c r="BJ75" i="24" s="1"/>
  <c r="CK61" i="24"/>
  <c r="CK77" i="24" s="1"/>
  <c r="R68" i="24"/>
  <c r="R84" i="24" s="1"/>
  <c r="EC66" i="24"/>
  <c r="EC82" i="24" s="1"/>
  <c r="AM68" i="24"/>
  <c r="AM84" i="24" s="1"/>
  <c r="R58" i="24"/>
  <c r="R74" i="24" s="1"/>
  <c r="BM67" i="24"/>
  <c r="BM83" i="24" s="1"/>
  <c r="AQ61" i="24"/>
  <c r="AQ77" i="24" s="1"/>
  <c r="AT68" i="24"/>
  <c r="AT84" i="24" s="1"/>
  <c r="AO60" i="24"/>
  <c r="AO76" i="24" s="1"/>
  <c r="DA61" i="24"/>
  <c r="DA77" i="24" s="1"/>
  <c r="CN67" i="24"/>
  <c r="CN83" i="24" s="1"/>
  <c r="AT69" i="24"/>
  <c r="AT85" i="24" s="1"/>
  <c r="BS61" i="24"/>
  <c r="BS77" i="24" s="1"/>
  <c r="DJ68" i="24"/>
  <c r="DJ84" i="24" s="1"/>
  <c r="DC62" i="24"/>
  <c r="DC78" i="24" s="1"/>
  <c r="DA64" i="24"/>
  <c r="DA80" i="24" s="1"/>
  <c r="DZ58" i="24"/>
  <c r="DZ74" i="24" s="1"/>
  <c r="CO64" i="24"/>
  <c r="CO80" i="24" s="1"/>
  <c r="CK59" i="24"/>
  <c r="CK75" i="24" s="1"/>
  <c r="CY62" i="24"/>
  <c r="CY78" i="24" s="1"/>
  <c r="BJ66" i="24"/>
  <c r="BJ82" i="24" s="1"/>
  <c r="AF67" i="24"/>
  <c r="AF83" i="24" s="1"/>
  <c r="S61" i="24"/>
  <c r="S77" i="24" s="1"/>
  <c r="BU68" i="24"/>
  <c r="BU84" i="24" s="1"/>
  <c r="DA66" i="24"/>
  <c r="DA82" i="24" s="1"/>
  <c r="BH59" i="24"/>
  <c r="BH75" i="24" s="1"/>
  <c r="BI68" i="24"/>
  <c r="BI84" i="24" s="1"/>
  <c r="O58" i="24"/>
  <c r="O74" i="24" s="1"/>
  <c r="CT63" i="24"/>
  <c r="CT79" i="24" s="1"/>
  <c r="AV66" i="24"/>
  <c r="AV82" i="24" s="1"/>
  <c r="U63" i="24"/>
  <c r="U79" i="24" s="1"/>
  <c r="CY64" i="24"/>
  <c r="CY80" i="24" s="1"/>
  <c r="DT63" i="24"/>
  <c r="DT79" i="24" s="1"/>
  <c r="L59" i="24"/>
  <c r="L75" i="24" s="1"/>
  <c r="BL59" i="24"/>
  <c r="BL75" i="24" s="1"/>
  <c r="X58" i="24"/>
  <c r="X74" i="24" s="1"/>
  <c r="X63" i="24"/>
  <c r="X79" i="24" s="1"/>
  <c r="EC68" i="24"/>
  <c r="EC84" i="24" s="1"/>
  <c r="AS68" i="24"/>
  <c r="AS84" i="24" s="1"/>
  <c r="BR59" i="24"/>
  <c r="BR75" i="24" s="1"/>
  <c r="AR68" i="24"/>
  <c r="AR84" i="24" s="1"/>
  <c r="AP62" i="24"/>
  <c r="AP78" i="24" s="1"/>
  <c r="DV68" i="24"/>
  <c r="DV84" i="24" s="1"/>
  <c r="BA62" i="24"/>
  <c r="BA78" i="24" s="1"/>
  <c r="BJ68" i="24"/>
  <c r="BJ84" i="24" s="1"/>
  <c r="AX69" i="24"/>
  <c r="AX85" i="24" s="1"/>
  <c r="U64" i="24"/>
  <c r="U80" i="24" s="1"/>
  <c r="CI61" i="24"/>
  <c r="CI77" i="24" s="1"/>
  <c r="AA63" i="24"/>
  <c r="AA79" i="24" s="1"/>
  <c r="CE64" i="24"/>
  <c r="CE80" i="24" s="1"/>
  <c r="BW68" i="24"/>
  <c r="BW84" i="24" s="1"/>
  <c r="EB68" i="24"/>
  <c r="EB84" i="24" s="1"/>
  <c r="BY60" i="24"/>
  <c r="BY76" i="24" s="1"/>
  <c r="EE67" i="24"/>
  <c r="EE83" i="24" s="1"/>
  <c r="I62" i="24"/>
  <c r="I78" i="24" s="1"/>
  <c r="BP66" i="24"/>
  <c r="BP82" i="24" s="1"/>
  <c r="BC62" i="24"/>
  <c r="BC78" i="24" s="1"/>
  <c r="CD60" i="24"/>
  <c r="CD76" i="24" s="1"/>
  <c r="U69" i="24"/>
  <c r="U85" i="24" s="1"/>
  <c r="DM62" i="24"/>
  <c r="DM78" i="24" s="1"/>
  <c r="AC69" i="24"/>
  <c r="AC85" i="24" s="1"/>
  <c r="AR64" i="24"/>
  <c r="AR80" i="24" s="1"/>
  <c r="CQ60" i="24"/>
  <c r="CQ76" i="24" s="1"/>
  <c r="BJ69" i="24"/>
  <c r="BJ85" i="24" s="1"/>
  <c r="DB62" i="24"/>
  <c r="DB78" i="24" s="1"/>
  <c r="CP69" i="24"/>
  <c r="CP85" i="24" s="1"/>
  <c r="CJ59" i="24"/>
  <c r="CJ75" i="24" s="1"/>
  <c r="CN69" i="24"/>
  <c r="CN85" i="24" s="1"/>
  <c r="DM64" i="24"/>
  <c r="DM80" i="24" s="1"/>
  <c r="CO61" i="24"/>
  <c r="CO77" i="24" s="1"/>
  <c r="BI63" i="24"/>
  <c r="BI79" i="24" s="1"/>
  <c r="AQ64" i="24"/>
  <c r="AQ80" i="24" s="1"/>
  <c r="DX69" i="24"/>
  <c r="DX85" i="24" s="1"/>
  <c r="BT69" i="24"/>
  <c r="BT85" i="24" s="1"/>
  <c r="DW61" i="24"/>
  <c r="DW77" i="24" s="1"/>
  <c r="AS66" i="24"/>
  <c r="AS82" i="24" s="1"/>
  <c r="AP59" i="24"/>
  <c r="AP75" i="24" s="1"/>
  <c r="AO66" i="24"/>
  <c r="AO82" i="24" s="1"/>
  <c r="CU60" i="24"/>
  <c r="CU76" i="24" s="1"/>
  <c r="AD63" i="24"/>
  <c r="AD79" i="24" s="1"/>
  <c r="CP68" i="24"/>
  <c r="CP84" i="24" s="1"/>
  <c r="DY58" i="24"/>
  <c r="DY74" i="24" s="1"/>
  <c r="R63" i="24"/>
  <c r="R79" i="24" s="1"/>
  <c r="BY66" i="24"/>
  <c r="BY82" i="24" s="1"/>
  <c r="AQ66" i="24"/>
  <c r="AQ82" i="24" s="1"/>
  <c r="DS64" i="24"/>
  <c r="DS80" i="24" s="1"/>
  <c r="CS69" i="24"/>
  <c r="CS85" i="24" s="1"/>
  <c r="DQ67" i="24"/>
  <c r="DQ83" i="24" s="1"/>
  <c r="BN64" i="24"/>
  <c r="BN80" i="24" s="1"/>
  <c r="AL62" i="24"/>
  <c r="AL78" i="24" s="1"/>
  <c r="J67" i="24"/>
  <c r="J83" i="24" s="1"/>
  <c r="CF59" i="24"/>
  <c r="CF75" i="24" s="1"/>
  <c r="BA58" i="24"/>
  <c r="BA74" i="24" s="1"/>
  <c r="CT61" i="24"/>
  <c r="CT77" i="24" s="1"/>
  <c r="AX67" i="24"/>
  <c r="AX83" i="24" s="1"/>
  <c r="AI66" i="24"/>
  <c r="AI82" i="24" s="1"/>
  <c r="CO59" i="24"/>
  <c r="CO75" i="24" s="1"/>
  <c r="DB64" i="24"/>
  <c r="DB80" i="24" s="1"/>
  <c r="BZ61" i="24"/>
  <c r="BZ77" i="24" s="1"/>
  <c r="DB59" i="24"/>
  <c r="DB75" i="24" s="1"/>
  <c r="BY58" i="24"/>
  <c r="BY74" i="24" s="1"/>
  <c r="CT59" i="24"/>
  <c r="CT75" i="24" s="1"/>
  <c r="DR60" i="24"/>
  <c r="DR76" i="24" s="1"/>
  <c r="AQ58" i="24"/>
  <c r="AQ74" i="24" s="1"/>
  <c r="I69" i="24"/>
  <c r="I85" i="24" s="1"/>
  <c r="BR63" i="24"/>
  <c r="BR79" i="24" s="1"/>
  <c r="W68" i="24"/>
  <c r="W84" i="24" s="1"/>
  <c r="AH64" i="24"/>
  <c r="AH80" i="24" s="1"/>
  <c r="CA67" i="24"/>
  <c r="CA83" i="24" s="1"/>
  <c r="AW66" i="24"/>
  <c r="AW82" i="24" s="1"/>
  <c r="EE68" i="24"/>
  <c r="EE84" i="24" s="1"/>
  <c r="CC69" i="24"/>
  <c r="CC85" i="24" s="1"/>
  <c r="BB60" i="24"/>
  <c r="BB76" i="24" s="1"/>
  <c r="DC59" i="24"/>
  <c r="DC75" i="24" s="1"/>
  <c r="DP66" i="24"/>
  <c r="DP82" i="24" s="1"/>
  <c r="BD67" i="24"/>
  <c r="BD83" i="24" s="1"/>
  <c r="BX59" i="24"/>
  <c r="BX75" i="24" s="1"/>
  <c r="AG68" i="24"/>
  <c r="AG84" i="24" s="1"/>
  <c r="CD63" i="24"/>
  <c r="CD79" i="24" s="1"/>
  <c r="BN62" i="24"/>
  <c r="BN78" i="24" s="1"/>
  <c r="W58" i="24"/>
  <c r="W74" i="24" s="1"/>
  <c r="CO60" i="24"/>
  <c r="CO76" i="24" s="1"/>
  <c r="AK66" i="24"/>
  <c r="AK82" i="24" s="1"/>
  <c r="CX69" i="24"/>
  <c r="CX85" i="24" s="1"/>
  <c r="AG69" i="24"/>
  <c r="AG85" i="24" s="1"/>
  <c r="DN58" i="24"/>
  <c r="DN74" i="24" s="1"/>
  <c r="CZ59" i="24"/>
  <c r="CZ75" i="24" s="1"/>
  <c r="DU66" i="24"/>
  <c r="DU82" i="24" s="1"/>
  <c r="CJ64" i="24"/>
  <c r="CJ80" i="24" s="1"/>
  <c r="CK66" i="24"/>
  <c r="CK82" i="24" s="1"/>
  <c r="DY69" i="24"/>
  <c r="DY85" i="24" s="1"/>
  <c r="U58" i="24"/>
  <c r="U74" i="24" s="1"/>
  <c r="DH58" i="24"/>
  <c r="DH74" i="24" s="1"/>
  <c r="DP62" i="24"/>
  <c r="DP78" i="24" s="1"/>
  <c r="BD63" i="24"/>
  <c r="BD79" i="24" s="1"/>
  <c r="BV59" i="24"/>
  <c r="BV75" i="24" s="1"/>
  <c r="CA59" i="24"/>
  <c r="CA75" i="24" s="1"/>
  <c r="DT58" i="24"/>
  <c r="DT74" i="24" s="1"/>
  <c r="EE60" i="24"/>
  <c r="EE76" i="24" s="1"/>
  <c r="BT59" i="24"/>
  <c r="BT75" i="24" s="1"/>
  <c r="AT63" i="24"/>
  <c r="AT79" i="24" s="1"/>
  <c r="BV69" i="24"/>
  <c r="BV85" i="24" s="1"/>
  <c r="AC60" i="24"/>
  <c r="AC76" i="24" s="1"/>
  <c r="AH66" i="24"/>
  <c r="AH82" i="24" s="1"/>
  <c r="DW60" i="24"/>
  <c r="DW76" i="24" s="1"/>
  <c r="CG67" i="24"/>
  <c r="CG83" i="24" s="1"/>
  <c r="DI67" i="24"/>
  <c r="DI83" i="24" s="1"/>
  <c r="CL67" i="24"/>
  <c r="CL83" i="24" s="1"/>
  <c r="Q59" i="24"/>
  <c r="Q75" i="24" s="1"/>
  <c r="CK69" i="24"/>
  <c r="CK85" i="24" s="1"/>
  <c r="CW63" i="24"/>
  <c r="CW79" i="24" s="1"/>
  <c r="BQ69" i="24"/>
  <c r="BQ85" i="24" s="1"/>
  <c r="AT66" i="24"/>
  <c r="AT82" i="24" s="1"/>
  <c r="BV64" i="24"/>
  <c r="BV80" i="24" s="1"/>
  <c r="DS62" i="24"/>
  <c r="DS78" i="24" s="1"/>
  <c r="BH69" i="24"/>
  <c r="BH85" i="24" s="1"/>
  <c r="EA69" i="24"/>
  <c r="EA85" i="24" s="1"/>
  <c r="CZ60" i="24"/>
  <c r="CZ76" i="24" s="1"/>
  <c r="M59" i="24"/>
  <c r="M75" i="24" s="1"/>
  <c r="M63" i="24"/>
  <c r="M79" i="24" s="1"/>
  <c r="DJ58" i="24"/>
  <c r="DJ74" i="24" s="1"/>
  <c r="DA69" i="24"/>
  <c r="DA85" i="24" s="1"/>
  <c r="BS69" i="24"/>
  <c r="BS85" i="24" s="1"/>
  <c r="V64" i="24"/>
  <c r="V80" i="24" s="1"/>
  <c r="CD59" i="24"/>
  <c r="CD75" i="24" s="1"/>
  <c r="DW58" i="24"/>
  <c r="DW74" i="24" s="1"/>
  <c r="AR69" i="24"/>
  <c r="AR85" i="24" s="1"/>
  <c r="CU59" i="24"/>
  <c r="CU75" i="24" s="1"/>
  <c r="AL63" i="24"/>
  <c r="AL79" i="24" s="1"/>
  <c r="J68" i="24"/>
  <c r="J84" i="24" s="1"/>
  <c r="DG63" i="24"/>
  <c r="DG79" i="24" s="1"/>
  <c r="AO63" i="24"/>
  <c r="AO79" i="24" s="1"/>
  <c r="J69" i="24"/>
  <c r="J85" i="24" s="1"/>
  <c r="DT68" i="24"/>
  <c r="DT84" i="24" s="1"/>
  <c r="BN67" i="24"/>
  <c r="BN83" i="24" s="1"/>
  <c r="BB69" i="24"/>
  <c r="BB85" i="24" s="1"/>
  <c r="BA68" i="24"/>
  <c r="BA84" i="24" s="1"/>
  <c r="BQ61" i="24"/>
  <c r="BQ77" i="24" s="1"/>
  <c r="BF68" i="24"/>
  <c r="BF84" i="24" s="1"/>
  <c r="BL67" i="24"/>
  <c r="BL83" i="24" s="1"/>
  <c r="I60" i="24"/>
  <c r="I76" i="24" s="1"/>
  <c r="DA60" i="24"/>
  <c r="DA76" i="24" s="1"/>
  <c r="P68" i="24"/>
  <c r="P84" i="24" s="1"/>
  <c r="AZ66" i="24"/>
  <c r="AZ82" i="24" s="1"/>
  <c r="BR64" i="24"/>
  <c r="BR80" i="24" s="1"/>
  <c r="BO69" i="24"/>
  <c r="BO85" i="24" s="1"/>
  <c r="AV60" i="24"/>
  <c r="AV76" i="24" s="1"/>
  <c r="BV58" i="24"/>
  <c r="BV74" i="24" s="1"/>
  <c r="DT67" i="24"/>
  <c r="DT83" i="24" s="1"/>
  <c r="U68" i="24"/>
  <c r="U84" i="24" s="1"/>
  <c r="CV68" i="24"/>
  <c r="CV84" i="24" s="1"/>
  <c r="X59" i="24"/>
  <c r="X75" i="24" s="1"/>
  <c r="CH64" i="24"/>
  <c r="CH80" i="24" s="1"/>
  <c r="BY64" i="24"/>
  <c r="BY80" i="24" s="1"/>
  <c r="BL68" i="24"/>
  <c r="BL84" i="24" s="1"/>
  <c r="AK67" i="24"/>
  <c r="AK83" i="24" s="1"/>
  <c r="BY68" i="24"/>
  <c r="BY84" i="24" s="1"/>
  <c r="BF64" i="24"/>
  <c r="BF80" i="24" s="1"/>
  <c r="BV68" i="24"/>
  <c r="BV84" i="24" s="1"/>
  <c r="Z59" i="24"/>
  <c r="Z75" i="24" s="1"/>
  <c r="I64" i="24"/>
  <c r="I80" i="24" s="1"/>
  <c r="AI62" i="24"/>
  <c r="AI78" i="24" s="1"/>
  <c r="BU66" i="24"/>
  <c r="BU82" i="24" s="1"/>
  <c r="V67" i="24"/>
  <c r="V83" i="24" s="1"/>
  <c r="CY61" i="24"/>
  <c r="CY77" i="24" s="1"/>
  <c r="CC62" i="24"/>
  <c r="CC78" i="24" s="1"/>
  <c r="DF59" i="24"/>
  <c r="DF75" i="24" s="1"/>
  <c r="BR66" i="24"/>
  <c r="BR82" i="24" s="1"/>
  <c r="DE62" i="24"/>
  <c r="DE78" i="24" s="1"/>
  <c r="BM64" i="24"/>
  <c r="BM80" i="24" s="1"/>
  <c r="BC58" i="24"/>
  <c r="BC74" i="24" s="1"/>
  <c r="DI68" i="24"/>
  <c r="DI84" i="24" s="1"/>
  <c r="CH60" i="24"/>
  <c r="CH76" i="24" s="1"/>
  <c r="BO59" i="24"/>
  <c r="BO75" i="24" s="1"/>
  <c r="BA63" i="24"/>
  <c r="BA79" i="24" s="1"/>
  <c r="AB62" i="24"/>
  <c r="AB78" i="24" s="1"/>
  <c r="CI69" i="24"/>
  <c r="CI85" i="24" s="1"/>
  <c r="DQ64" i="24"/>
  <c r="DQ80" i="24" s="1"/>
  <c r="BO64" i="24"/>
  <c r="BO80" i="24" s="1"/>
  <c r="AL61" i="24"/>
  <c r="AL77" i="24" s="1"/>
  <c r="AE67" i="24"/>
  <c r="AE83" i="24" s="1"/>
  <c r="DX67" i="24"/>
  <c r="DX83" i="24" s="1"/>
  <c r="CY68" i="24"/>
  <c r="CY84" i="24" s="1"/>
  <c r="N63" i="24"/>
  <c r="N79" i="24" s="1"/>
  <c r="O63" i="24"/>
  <c r="O79" i="24" s="1"/>
  <c r="DV62" i="24"/>
  <c r="DV78" i="24" s="1"/>
  <c r="CV66" i="24"/>
  <c r="CV82" i="24" s="1"/>
  <c r="AN62" i="24"/>
  <c r="AN78" i="24" s="1"/>
  <c r="AY67" i="24"/>
  <c r="AY83" i="24" s="1"/>
  <c r="S69" i="24"/>
  <c r="S85" i="24" s="1"/>
  <c r="CL60" i="24"/>
  <c r="CL76" i="24" s="1"/>
  <c r="AQ59" i="24"/>
  <c r="AQ75" i="24" s="1"/>
  <c r="AX61" i="24"/>
  <c r="AX77" i="24" s="1"/>
  <c r="CH69" i="24"/>
  <c r="CH85" i="24" s="1"/>
  <c r="DO67" i="24"/>
  <c r="DO83" i="24" s="1"/>
  <c r="AN67" i="24"/>
  <c r="AN83" i="24" s="1"/>
  <c r="BC69" i="24"/>
  <c r="BC85" i="24" s="1"/>
  <c r="AE59" i="24"/>
  <c r="AE75" i="24" s="1"/>
  <c r="DX59" i="24"/>
  <c r="DX75" i="24" s="1"/>
  <c r="CF66" i="24"/>
  <c r="CF82" i="24" s="1"/>
  <c r="AO69" i="24"/>
  <c r="AO85" i="24" s="1"/>
  <c r="CO62" i="24"/>
  <c r="CO78" i="24" s="1"/>
  <c r="L61" i="24"/>
  <c r="L77" i="24" s="1"/>
  <c r="CS62" i="24"/>
  <c r="CS78" i="24" s="1"/>
  <c r="DD60" i="24"/>
  <c r="DD76" i="24" s="1"/>
  <c r="T67" i="24"/>
  <c r="T83" i="24" s="1"/>
  <c r="DD62" i="24"/>
  <c r="DD78" i="24" s="1"/>
  <c r="AJ62" i="24"/>
  <c r="AJ78" i="24" s="1"/>
  <c r="AH60" i="24"/>
  <c r="AH76" i="24" s="1"/>
  <c r="CX67" i="24"/>
  <c r="CX83" i="24" s="1"/>
  <c r="BZ59" i="24"/>
  <c r="BZ75" i="24" s="1"/>
  <c r="DY68" i="24"/>
  <c r="DY84" i="24" s="1"/>
  <c r="CH67" i="24"/>
  <c r="CH83" i="24" s="1"/>
  <c r="Q62" i="24"/>
  <c r="Q78" i="24" s="1"/>
  <c r="DM58" i="24"/>
  <c r="DM74" i="24" s="1"/>
  <c r="EB62" i="24"/>
  <c r="EB78" i="24" s="1"/>
  <c r="DJ61" i="24"/>
  <c r="DJ77" i="24" s="1"/>
  <c r="DE69" i="24"/>
  <c r="DE85" i="24" s="1"/>
  <c r="CV58" i="24"/>
  <c r="CV74" i="24" s="1"/>
  <c r="DS67" i="24"/>
  <c r="DS83" i="24" s="1"/>
  <c r="CF69" i="24"/>
  <c r="CF85" i="24" s="1"/>
  <c r="BF66" i="24"/>
  <c r="BF82" i="24" s="1"/>
  <c r="DM59" i="24"/>
  <c r="DM75" i="24" s="1"/>
  <c r="DZ67" i="24"/>
  <c r="DZ83" i="24" s="1"/>
  <c r="BQ62" i="24"/>
  <c r="BQ78" i="24" s="1"/>
  <c r="V62" i="24"/>
  <c r="V78" i="24" s="1"/>
  <c r="L68" i="24"/>
  <c r="L84" i="24" s="1"/>
  <c r="CZ69" i="24"/>
  <c r="CZ85" i="24" s="1"/>
  <c r="AZ68" i="24"/>
  <c r="AZ84" i="24" s="1"/>
  <c r="CP64" i="24"/>
  <c r="CP80" i="24" s="1"/>
  <c r="X66" i="24"/>
  <c r="X82" i="24" s="1"/>
  <c r="P58" i="24"/>
  <c r="P74" i="24" s="1"/>
  <c r="DY63" i="24"/>
  <c r="DY79" i="24" s="1"/>
  <c r="CL64" i="24"/>
  <c r="CL80" i="24" s="1"/>
  <c r="BV67" i="24"/>
  <c r="BV83" i="24" s="1"/>
  <c r="Z58" i="24"/>
  <c r="Z74" i="24" s="1"/>
  <c r="J59" i="24"/>
  <c r="J75" i="24" s="1"/>
  <c r="BS62" i="24"/>
  <c r="BS78" i="24" s="1"/>
  <c r="L63" i="24"/>
  <c r="L79" i="24" s="1"/>
  <c r="AV64" i="24"/>
  <c r="AV80" i="24" s="1"/>
  <c r="BE69" i="24"/>
  <c r="BE85" i="24" s="1"/>
  <c r="CC63" i="24"/>
  <c r="CC79" i="24" s="1"/>
  <c r="S62" i="24"/>
  <c r="S78" i="24" s="1"/>
  <c r="DV58" i="24"/>
  <c r="DV74" i="24" s="1"/>
  <c r="BC59" i="24"/>
  <c r="BC75" i="24" s="1"/>
  <c r="ED62" i="24"/>
  <c r="ED78" i="24" s="1"/>
  <c r="AP60" i="24"/>
  <c r="AP76" i="24" s="1"/>
  <c r="CX62" i="24"/>
  <c r="CX78" i="24" s="1"/>
  <c r="L62" i="24"/>
  <c r="L78" i="24" s="1"/>
  <c r="BK59" i="24"/>
  <c r="BK75" i="24" s="1"/>
  <c r="DG64" i="24"/>
  <c r="DG80" i="24" s="1"/>
  <c r="DS68" i="24"/>
  <c r="DS84" i="24" s="1"/>
  <c r="AD60" i="24"/>
  <c r="AD76" i="24" s="1"/>
  <c r="DI59" i="24"/>
  <c r="DI75" i="24" s="1"/>
  <c r="CS67" i="24"/>
  <c r="CS83" i="24" s="1"/>
  <c r="BO68" i="24"/>
  <c r="BO84" i="24" s="1"/>
  <c r="CZ64" i="24"/>
  <c r="CZ80" i="24" s="1"/>
  <c r="H68" i="24"/>
  <c r="H84" i="24" s="1"/>
  <c r="AB60" i="24"/>
  <c r="AB76" i="24" s="1"/>
  <c r="EC60" i="24"/>
  <c r="EC76" i="24" s="1"/>
  <c r="DN61" i="24"/>
  <c r="DN77" i="24" s="1"/>
  <c r="CZ63" i="24"/>
  <c r="CZ79" i="24" s="1"/>
  <c r="CH62" i="24"/>
  <c r="CH78" i="24" s="1"/>
  <c r="DY61" i="24"/>
  <c r="DY77" i="24" s="1"/>
  <c r="CE62" i="24"/>
  <c r="CE78" i="24" s="1"/>
  <c r="BV66" i="24"/>
  <c r="BV82" i="24" s="1"/>
  <c r="AG62" i="24"/>
  <c r="AG78" i="24" s="1"/>
  <c r="AX64" i="24"/>
  <c r="AX80" i="24" s="1"/>
  <c r="ED69" i="24"/>
  <c r="ED85" i="24" s="1"/>
  <c r="DD69" i="24"/>
  <c r="DD85" i="24" s="1"/>
  <c r="BP68" i="24"/>
  <c r="BP84" i="24" s="1"/>
  <c r="L64" i="24"/>
  <c r="L80" i="24" s="1"/>
  <c r="CG68" i="24"/>
  <c r="CG84" i="24" s="1"/>
  <c r="O66" i="24"/>
  <c r="O82" i="24" s="1"/>
  <c r="ED63" i="24"/>
  <c r="ED79" i="24" s="1"/>
  <c r="BT62" i="24"/>
  <c r="BT78" i="24" s="1"/>
  <c r="DA59" i="24"/>
  <c r="DA75" i="24" s="1"/>
  <c r="EA68" i="24"/>
  <c r="EA84" i="24" s="1"/>
  <c r="AH61" i="24"/>
  <c r="AH77" i="24" s="1"/>
  <c r="N61" i="24"/>
  <c r="N77" i="24" s="1"/>
  <c r="BG64" i="24"/>
  <c r="BG80" i="24" s="1"/>
  <c r="DU60" i="24"/>
  <c r="DU76" i="24" s="1"/>
  <c r="DR58" i="24"/>
  <c r="DR74" i="24" s="1"/>
  <c r="BZ62" i="24"/>
  <c r="BZ78" i="24" s="1"/>
  <c r="AZ67" i="24"/>
  <c r="AZ83" i="24" s="1"/>
  <c r="AP61" i="24"/>
  <c r="AP77" i="24" s="1"/>
  <c r="I61" i="24"/>
  <c r="I77" i="24" s="1"/>
  <c r="CY66" i="24"/>
  <c r="CY82" i="24" s="1"/>
  <c r="CO58" i="24"/>
  <c r="CO74" i="24" s="1"/>
  <c r="CS64" i="24"/>
  <c r="CS80" i="24" s="1"/>
  <c r="DE67" i="24"/>
  <c r="DE83" i="24" s="1"/>
  <c r="F68" i="24"/>
  <c r="F84" i="24" s="1"/>
  <c r="DL66" i="24"/>
  <c r="DL82" i="24" s="1"/>
  <c r="AU68" i="24"/>
  <c r="AU84" i="24" s="1"/>
  <c r="AT62" i="24"/>
  <c r="AT78" i="24" s="1"/>
  <c r="BF63" i="24"/>
  <c r="BF79" i="24" s="1"/>
  <c r="CY69" i="24"/>
  <c r="CY85" i="24" s="1"/>
  <c r="BA67" i="24"/>
  <c r="BA83" i="24" s="1"/>
  <c r="Z68" i="24"/>
  <c r="Z84" i="24" s="1"/>
  <c r="AG66" i="24"/>
  <c r="AG82" i="24" s="1"/>
  <c r="DR59" i="24"/>
  <c r="DR75" i="24" s="1"/>
  <c r="EE64" i="24"/>
  <c r="EE80" i="24" s="1"/>
  <c r="BB61" i="24"/>
  <c r="BB77" i="24" s="1"/>
  <c r="N58" i="24"/>
  <c r="N74" i="24" s="1"/>
  <c r="AD69" i="24"/>
  <c r="AD85" i="24" s="1"/>
  <c r="ED64" i="24"/>
  <c r="ED80" i="24" s="1"/>
  <c r="CJ62" i="24"/>
  <c r="CJ78" i="24" s="1"/>
  <c r="BN61" i="24"/>
  <c r="BN77" i="24" s="1"/>
  <c r="I59" i="24"/>
  <c r="I75" i="24" s="1"/>
  <c r="Z63" i="24"/>
  <c r="Z79" i="24" s="1"/>
  <c r="AG60" i="24"/>
  <c r="AG76" i="24" s="1"/>
  <c r="CT64" i="24"/>
  <c r="CT80" i="24" s="1"/>
  <c r="BZ60" i="24"/>
  <c r="BZ76" i="24" s="1"/>
  <c r="P66" i="24"/>
  <c r="P82" i="24" s="1"/>
  <c r="DQ66" i="24"/>
  <c r="DQ82" i="24" s="1"/>
  <c r="BO66" i="24"/>
  <c r="BO82" i="24" s="1"/>
  <c r="AT60" i="24"/>
  <c r="AT76" i="24" s="1"/>
  <c r="AR67" i="24"/>
  <c r="AR83" i="24" s="1"/>
  <c r="S66" i="24"/>
  <c r="S82" i="24" s="1"/>
  <c r="DJ60" i="24"/>
  <c r="DJ76" i="24" s="1"/>
  <c r="W69" i="24"/>
  <c r="W85" i="24" s="1"/>
  <c r="CQ58" i="24"/>
  <c r="CQ74" i="24" s="1"/>
  <c r="DM61" i="24"/>
  <c r="DM77" i="24" s="1"/>
  <c r="CL68" i="24"/>
  <c r="CL84" i="24" s="1"/>
  <c r="Q60" i="24"/>
  <c r="Q76" i="24" s="1"/>
  <c r="CV59" i="24"/>
  <c r="CV75" i="24" s="1"/>
  <c r="DP68" i="24"/>
  <c r="DP84" i="24" s="1"/>
  <c r="AS67" i="24"/>
  <c r="AS83" i="24" s="1"/>
  <c r="BD61" i="24"/>
  <c r="BD77" i="24" s="1"/>
  <c r="CK63" i="24"/>
  <c r="CK79" i="24" s="1"/>
  <c r="F61" i="24"/>
  <c r="F77" i="24" s="1"/>
  <c r="BY63" i="24"/>
  <c r="BY79" i="24" s="1"/>
  <c r="BO58" i="24"/>
  <c r="BO74" i="24" s="1"/>
  <c r="DR64" i="24"/>
  <c r="DR80" i="24" s="1"/>
  <c r="DJ59" i="24"/>
  <c r="DJ75" i="24" s="1"/>
  <c r="BF62" i="24"/>
  <c r="BF78" i="24" s="1"/>
  <c r="L69" i="24"/>
  <c r="L85" i="24" s="1"/>
  <c r="DY67" i="24"/>
  <c r="DY83" i="24" s="1"/>
  <c r="T68" i="24"/>
  <c r="T84" i="24" s="1"/>
  <c r="V59" i="24"/>
  <c r="V75" i="24" s="1"/>
  <c r="CV64" i="24"/>
  <c r="CV80" i="24" s="1"/>
  <c r="R64" i="24"/>
  <c r="R80" i="24" s="1"/>
  <c r="BT68" i="24"/>
  <c r="BT84" i="24" s="1"/>
  <c r="DQ62" i="24"/>
  <c r="DQ78" i="24" s="1"/>
  <c r="T61" i="24"/>
  <c r="T77" i="24" s="1"/>
  <c r="V68" i="24"/>
  <c r="V84" i="24" s="1"/>
  <c r="CL61" i="24"/>
  <c r="CL77" i="24" s="1"/>
  <c r="Y67" i="24"/>
  <c r="Y83" i="24" s="1"/>
  <c r="Q61" i="24"/>
  <c r="Q77" i="24" s="1"/>
  <c r="CZ61" i="24"/>
  <c r="CZ77" i="24" s="1"/>
  <c r="DN68" i="24"/>
  <c r="DN84" i="24" s="1"/>
  <c r="DU63" i="24"/>
  <c r="DU79" i="24" s="1"/>
  <c r="M66" i="24"/>
  <c r="M82" i="24" s="1"/>
  <c r="CJ67" i="24"/>
  <c r="CJ83" i="24" s="1"/>
  <c r="R61" i="24"/>
  <c r="R77" i="24" s="1"/>
  <c r="DX66" i="24"/>
  <c r="DX82" i="24" s="1"/>
  <c r="CC67" i="24"/>
  <c r="CC83" i="24" s="1"/>
  <c r="AV63" i="24"/>
  <c r="AV79" i="24" s="1"/>
  <c r="BT60" i="24"/>
  <c r="BT76" i="24" s="1"/>
  <c r="CF62" i="24"/>
  <c r="CF78" i="24" s="1"/>
  <c r="CS66" i="24"/>
  <c r="CS82" i="24" s="1"/>
  <c r="BK61" i="24"/>
  <c r="BK77" i="24" s="1"/>
  <c r="DC68" i="24"/>
  <c r="DC84" i="24" s="1"/>
  <c r="K68" i="24"/>
  <c r="K84" i="24" s="1"/>
  <c r="AX62" i="24"/>
  <c r="AX78" i="24" s="1"/>
  <c r="BG60" i="24"/>
  <c r="BG76" i="24" s="1"/>
  <c r="BZ69" i="24"/>
  <c r="BZ85" i="24" s="1"/>
  <c r="AI68" i="24"/>
  <c r="AI84" i="24" s="1"/>
  <c r="BC61" i="24"/>
  <c r="BC77" i="24" s="1"/>
  <c r="AD64" i="24"/>
  <c r="AD80" i="24" s="1"/>
  <c r="BM68" i="24"/>
  <c r="BM84" i="24" s="1"/>
  <c r="S68" i="24"/>
  <c r="S84" i="24" s="1"/>
  <c r="BE58" i="24"/>
  <c r="BE74" i="24" s="1"/>
  <c r="DA62" i="24"/>
  <c r="DA78" i="24" s="1"/>
  <c r="AJ67" i="24"/>
  <c r="AJ83" i="24" s="1"/>
  <c r="V58" i="24"/>
  <c r="V74" i="24" s="1"/>
  <c r="BA66" i="24"/>
  <c r="BA82" i="24" s="1"/>
  <c r="CU64" i="24"/>
  <c r="CU80" i="24" s="1"/>
  <c r="AD59" i="24"/>
  <c r="AD75" i="24" s="1"/>
  <c r="BK60" i="24"/>
  <c r="BK76" i="24" s="1"/>
  <c r="AP58" i="24"/>
  <c r="AP74" i="24" s="1"/>
  <c r="DL62" i="24"/>
  <c r="DL78" i="24" s="1"/>
  <c r="N67" i="24"/>
  <c r="N83" i="24" s="1"/>
  <c r="BX67" i="24"/>
  <c r="BX83" i="24" s="1"/>
  <c r="CX59" i="24"/>
  <c r="CX75" i="24" s="1"/>
  <c r="AW62" i="24"/>
  <c r="AW78" i="24" s="1"/>
  <c r="BU61" i="24"/>
  <c r="BU77" i="24" s="1"/>
  <c r="AA66" i="24"/>
  <c r="AA82" i="24" s="1"/>
  <c r="AO58" i="24"/>
  <c r="AO74" i="24" s="1"/>
  <c r="BI61" i="24"/>
  <c r="BI77" i="24" s="1"/>
  <c r="O59" i="24"/>
  <c r="O75" i="24" s="1"/>
  <c r="AT59" i="24"/>
  <c r="AT75" i="24" s="1"/>
  <c r="H62" i="24"/>
  <c r="H78" i="24" s="1"/>
  <c r="DN63" i="24"/>
  <c r="DN79" i="24" s="1"/>
  <c r="CP60" i="24"/>
  <c r="CP76" i="24" s="1"/>
  <c r="X61" i="24"/>
  <c r="X77" i="24" s="1"/>
  <c r="AM69" i="24"/>
  <c r="AM85" i="24" s="1"/>
  <c r="P61" i="24"/>
  <c r="P77" i="24" s="1"/>
  <c r="CT67" i="24"/>
  <c r="CT83" i="24" s="1"/>
  <c r="CJ61" i="24"/>
  <c r="CJ77" i="24" s="1"/>
  <c r="I66" i="24"/>
  <c r="I82" i="24" s="1"/>
  <c r="CG63" i="24"/>
  <c r="CG79" i="24" s="1"/>
  <c r="DZ63" i="24"/>
  <c r="DZ79" i="24" s="1"/>
  <c r="L60" i="24"/>
  <c r="L76" i="24" s="1"/>
  <c r="DT66" i="24"/>
  <c r="DT82" i="24" s="1"/>
  <c r="AQ63" i="24"/>
  <c r="AQ79" i="24" s="1"/>
  <c r="AD66" i="24"/>
  <c r="AD82" i="24" s="1"/>
  <c r="DC69" i="24"/>
  <c r="DC85" i="24" s="1"/>
  <c r="DH69" i="24"/>
  <c r="DH85" i="24" s="1"/>
  <c r="AX60" i="24"/>
  <c r="AX76" i="24" s="1"/>
  <c r="BM66" i="24"/>
  <c r="BM82" i="24" s="1"/>
  <c r="BS59" i="24"/>
  <c r="BS75" i="24" s="1"/>
  <c r="CC66" i="24"/>
  <c r="CC82" i="24" s="1"/>
  <c r="BI62" i="24"/>
  <c r="BI78" i="24" s="1"/>
  <c r="CI58" i="24"/>
  <c r="CI74" i="24" s="1"/>
  <c r="BW64" i="24"/>
  <c r="BW80" i="24" s="1"/>
  <c r="AP63" i="24"/>
  <c r="AP79" i="24" s="1"/>
  <c r="CN60" i="24"/>
  <c r="CN76" i="24" s="1"/>
  <c r="G64" i="24"/>
  <c r="G80" i="24" s="1"/>
  <c r="EE58" i="24"/>
  <c r="EE74" i="24" s="1"/>
  <c r="CN63" i="24"/>
  <c r="CN79" i="24" s="1"/>
  <c r="CP67" i="24"/>
  <c r="CP83" i="24" s="1"/>
  <c r="AU69" i="24"/>
  <c r="AU85" i="24" s="1"/>
  <c r="CQ67" i="24"/>
  <c r="CQ83" i="24" s="1"/>
  <c r="DG68" i="24"/>
  <c r="DG84" i="24" s="1"/>
  <c r="DO69" i="24"/>
  <c r="DO85" i="24" s="1"/>
  <c r="BB66" i="24"/>
  <c r="BB82" i="24" s="1"/>
  <c r="CG64" i="24"/>
  <c r="CG80" i="24" s="1"/>
  <c r="CD67" i="24"/>
  <c r="CD83" i="24" s="1"/>
  <c r="BW63" i="24"/>
  <c r="BW79" i="24" s="1"/>
  <c r="BE68" i="24"/>
  <c r="BE84" i="24" s="1"/>
  <c r="AC68" i="24"/>
  <c r="AC84" i="24" s="1"/>
  <c r="BE61" i="24"/>
  <c r="BE77" i="24" s="1"/>
  <c r="Q66" i="24"/>
  <c r="Q82" i="24" s="1"/>
  <c r="BQ68" i="24"/>
  <c r="BQ84" i="24" s="1"/>
  <c r="W64" i="24"/>
  <c r="W80" i="24" s="1"/>
  <c r="BF59" i="24"/>
  <c r="BF75" i="24" s="1"/>
  <c r="BJ67" i="24"/>
  <c r="BJ83" i="24" s="1"/>
  <c r="BH68" i="24"/>
  <c r="BH84" i="24" s="1"/>
  <c r="J63" i="24"/>
  <c r="J79" i="24" s="1"/>
  <c r="AY68" i="24"/>
  <c r="AY84" i="24" s="1"/>
  <c r="CC58" i="24"/>
  <c r="CC74" i="24" s="1"/>
  <c r="CR61" i="24"/>
  <c r="CR77" i="24" s="1"/>
  <c r="R66" i="24"/>
  <c r="R82" i="24" s="1"/>
  <c r="DR66" i="24"/>
  <c r="DR82" i="24" s="1"/>
  <c r="AR59" i="24"/>
  <c r="AR75" i="24" s="1"/>
  <c r="AQ69" i="24"/>
  <c r="AQ85" i="24" s="1"/>
  <c r="Y68" i="24"/>
  <c r="Y84" i="24" s="1"/>
  <c r="CA66" i="24"/>
  <c r="CA82" i="24" s="1"/>
  <c r="DW66" i="24"/>
  <c r="DW82" i="24" s="1"/>
  <c r="AV62" i="24"/>
  <c r="AV78" i="24" s="1"/>
  <c r="DC67" i="24"/>
  <c r="DC83" i="24" s="1"/>
  <c r="AH58" i="24"/>
  <c r="AH74" i="24" s="1"/>
  <c r="DY59" i="24"/>
  <c r="DY75" i="24" s="1"/>
  <c r="AU62" i="24"/>
  <c r="AU78" i="24" s="1"/>
  <c r="W63" i="24"/>
  <c r="W79" i="24" s="1"/>
  <c r="Q58" i="24"/>
  <c r="Q74" i="24" s="1"/>
  <c r="BN69" i="24"/>
  <c r="BN85" i="24" s="1"/>
  <c r="AT58" i="24"/>
  <c r="AT74" i="24" s="1"/>
  <c r="CS59" i="24"/>
  <c r="CS75" i="24" s="1"/>
  <c r="CF64" i="24"/>
  <c r="CF80" i="24" s="1"/>
  <c r="BP64" i="24"/>
  <c r="BP80" i="24" s="1"/>
  <c r="AB66" i="24"/>
  <c r="AB82" i="24" s="1"/>
  <c r="H60" i="24"/>
  <c r="H76" i="24" s="1"/>
  <c r="BZ58" i="24"/>
  <c r="BZ74" i="24" s="1"/>
  <c r="AZ61" i="24"/>
  <c r="AZ77" i="24" s="1"/>
  <c r="DI62" i="24"/>
  <c r="DI78" i="24" s="1"/>
  <c r="P67" i="24"/>
  <c r="P83" i="24" s="1"/>
  <c r="BR67" i="24"/>
  <c r="BR83" i="24" s="1"/>
  <c r="S60" i="24"/>
  <c r="S76" i="24" s="1"/>
  <c r="N69" i="24"/>
  <c r="N85" i="24" s="1"/>
  <c r="R60" i="24"/>
  <c r="R76" i="24" s="1"/>
  <c r="CI67" i="24"/>
  <c r="CI83" i="24" s="1"/>
  <c r="H66" i="24"/>
  <c r="H82" i="24" s="1"/>
  <c r="P63" i="24"/>
  <c r="P79" i="24" s="1"/>
  <c r="M61" i="24"/>
  <c r="M77" i="24" s="1"/>
  <c r="M69" i="24"/>
  <c r="M85" i="24" s="1"/>
  <c r="BW62" i="24"/>
  <c r="BW78" i="24" s="1"/>
  <c r="BW66" i="24"/>
  <c r="BW82" i="24" s="1"/>
  <c r="CN68" i="24"/>
  <c r="CN84" i="24" s="1"/>
  <c r="CE61" i="24"/>
  <c r="CE77" i="24" s="1"/>
  <c r="CN66" i="24"/>
  <c r="CN82" i="24" s="1"/>
  <c r="BJ62" i="24"/>
  <c r="BJ78" i="24" s="1"/>
  <c r="J66" i="24"/>
  <c r="J82" i="24" s="1"/>
  <c r="CW66" i="24"/>
  <c r="CW82" i="24" s="1"/>
  <c r="BJ63" i="24"/>
  <c r="BJ79" i="24" s="1"/>
  <c r="BP67" i="24"/>
  <c r="BP83" i="24" s="1"/>
  <c r="BE67" i="24"/>
  <c r="BE83" i="24" s="1"/>
  <c r="DA63" i="24"/>
  <c r="DA79" i="24" s="1"/>
  <c r="DX60" i="24"/>
  <c r="DX76" i="24" s="1"/>
  <c r="CU68" i="24"/>
  <c r="CU84" i="24" s="1"/>
  <c r="CB66" i="24"/>
  <c r="CB82" i="24" s="1"/>
  <c r="AK62" i="24"/>
  <c r="AK78" i="24" s="1"/>
  <c r="DF67" i="24"/>
  <c r="DF83" i="24" s="1"/>
  <c r="AT64" i="24"/>
  <c r="AT80" i="24" s="1"/>
  <c r="BS64" i="24"/>
  <c r="BS80" i="24" s="1"/>
  <c r="CX58" i="24"/>
  <c r="CX74" i="24" s="1"/>
  <c r="DX62" i="24"/>
  <c r="DX78" i="24" s="1"/>
  <c r="U62" i="24"/>
  <c r="U78" i="24" s="1"/>
  <c r="BU60" i="24"/>
  <c r="BU76" i="24" s="1"/>
  <c r="AL66" i="24"/>
  <c r="AL82" i="24" s="1"/>
  <c r="DS61" i="24"/>
  <c r="DS77" i="24" s="1"/>
  <c r="BL66" i="24"/>
  <c r="BL82" i="24" s="1"/>
  <c r="CA64" i="24"/>
  <c r="CA80" i="24" s="1"/>
  <c r="CD64" i="24"/>
  <c r="CD80" i="24" s="1"/>
  <c r="CK62" i="24"/>
  <c r="CK78" i="24" s="1"/>
  <c r="BW59" i="24"/>
  <c r="BW75" i="24" s="1"/>
  <c r="AB58" i="24"/>
  <c r="AB74" i="24" s="1"/>
  <c r="H58" i="24"/>
  <c r="H74" i="24" s="1"/>
  <c r="BZ66" i="24"/>
  <c r="BZ82" i="24" s="1"/>
  <c r="CR62" i="24"/>
  <c r="CR78" i="24" s="1"/>
  <c r="DU59" i="24"/>
  <c r="DU75" i="24" s="1"/>
  <c r="BL62" i="24"/>
  <c r="BL78" i="24" s="1"/>
  <c r="BW58" i="24"/>
  <c r="BW74" i="24" s="1"/>
  <c r="CW59" i="24"/>
  <c r="CW75" i="24" s="1"/>
  <c r="CK58" i="24"/>
  <c r="CK74" i="24" s="1"/>
  <c r="BW61" i="24"/>
  <c r="BW77" i="24" s="1"/>
  <c r="R69" i="24"/>
  <c r="R85" i="24" s="1"/>
  <c r="CU62" i="24"/>
  <c r="CU78" i="24" s="1"/>
  <c r="AK59" i="24"/>
  <c r="AK75" i="24" s="1"/>
  <c r="CF60" i="24"/>
  <c r="CF76" i="24" s="1"/>
  <c r="T62" i="24"/>
  <c r="T78" i="24" s="1"/>
  <c r="DV59" i="24"/>
  <c r="DV75" i="24" s="1"/>
  <c r="AL58" i="24"/>
  <c r="AL74" i="24" s="1"/>
  <c r="AH68" i="24"/>
  <c r="AH84" i="24" s="1"/>
  <c r="L66" i="24"/>
  <c r="L82" i="24" s="1"/>
  <c r="CG69" i="24"/>
  <c r="CG85" i="24" s="1"/>
  <c r="AP67" i="24"/>
  <c r="AP83" i="24" s="1"/>
  <c r="BB64" i="24"/>
  <c r="BB80" i="24" s="1"/>
  <c r="CZ58" i="24"/>
  <c r="CZ74" i="24" s="1"/>
  <c r="X69" i="24"/>
  <c r="X85" i="24" s="1"/>
  <c r="EC64" i="24"/>
  <c r="EC80" i="24" s="1"/>
  <c r="DP69" i="24"/>
  <c r="DP85" i="24" s="1"/>
  <c r="W67" i="24"/>
  <c r="W83" i="24" s="1"/>
  <c r="G69" i="24"/>
  <c r="G85" i="24" s="1"/>
  <c r="BE66" i="24"/>
  <c r="BE82" i="24" s="1"/>
  <c r="DG61" i="24"/>
  <c r="DG77" i="24" s="1"/>
  <c r="AC58" i="24"/>
  <c r="AC74" i="24" s="1"/>
  <c r="CC68" i="24"/>
  <c r="CC84" i="24" s="1"/>
  <c r="BI64" i="24"/>
  <c r="BI80" i="24" s="1"/>
  <c r="AX11" i="19"/>
  <c r="H11" i="19"/>
  <c r="CF67" i="24"/>
  <c r="CF83" i="24" s="1"/>
  <c r="V66" i="24"/>
  <c r="V82" i="24" s="1"/>
  <c r="U61" i="24"/>
  <c r="U77" i="24" s="1"/>
  <c r="V60" i="24"/>
  <c r="V76" i="24" s="1"/>
  <c r="AC61" i="24"/>
  <c r="AC77" i="24" s="1"/>
  <c r="CU58" i="24"/>
  <c r="CU74" i="24" s="1"/>
  <c r="AP66" i="24"/>
  <c r="AP82" i="24" s="1"/>
  <c r="DM63" i="24"/>
  <c r="DM79" i="24" s="1"/>
  <c r="Z62" i="24"/>
  <c r="Z78" i="24" s="1"/>
  <c r="DZ68" i="24"/>
  <c r="DZ84" i="24" s="1"/>
  <c r="AY59" i="24"/>
  <c r="AY75" i="24" s="1"/>
  <c r="DY64" i="24"/>
  <c r="DY80" i="24" s="1"/>
  <c r="CH61" i="24"/>
  <c r="CH77" i="24" s="1"/>
  <c r="AR66" i="24"/>
  <c r="AR82" i="24" s="1"/>
  <c r="AZ62" i="24"/>
  <c r="AZ78" i="24" s="1"/>
  <c r="CQ61" i="24"/>
  <c r="CQ77" i="24" s="1"/>
  <c r="X60" i="24"/>
  <c r="X76" i="24" s="1"/>
  <c r="EC69" i="24"/>
  <c r="EC85" i="24" s="1"/>
  <c r="CL62" i="24"/>
  <c r="CL78" i="24" s="1"/>
  <c r="DW59" i="24"/>
  <c r="DW75" i="24" s="1"/>
  <c r="BQ66" i="24"/>
  <c r="BQ82" i="24" s="1"/>
  <c r="BB68" i="24"/>
  <c r="BB84" i="24" s="1"/>
  <c r="G60" i="24"/>
  <c r="G76" i="24" s="1"/>
  <c r="O64" i="24"/>
  <c r="O80" i="24" s="1"/>
  <c r="BT61" i="24"/>
  <c r="BT77" i="24" s="1"/>
  <c r="EE63" i="24"/>
  <c r="EE79" i="24" s="1"/>
  <c r="DS63" i="24"/>
  <c r="DS79" i="24" s="1"/>
  <c r="DN62" i="24"/>
  <c r="DN78" i="24" s="1"/>
  <c r="CP61" i="24"/>
  <c r="CP77" i="24" s="1"/>
  <c r="EE66" i="24"/>
  <c r="EE82" i="24" s="1"/>
  <c r="BU63" i="24"/>
  <c r="BU79" i="24" s="1"/>
  <c r="CL63" i="24"/>
  <c r="CL79" i="24" s="1"/>
  <c r="DZ64" i="24"/>
  <c r="DZ80" i="24" s="1"/>
  <c r="BQ59" i="24"/>
  <c r="BQ75" i="24" s="1"/>
  <c r="BP61" i="24"/>
  <c r="BP77" i="24" s="1"/>
  <c r="Z69" i="24"/>
  <c r="Z85" i="24" s="1"/>
  <c r="CB67" i="24"/>
  <c r="CB83" i="24" s="1"/>
  <c r="DX64" i="24"/>
  <c r="DX80" i="24" s="1"/>
  <c r="T63" i="24"/>
  <c r="T79" i="24" s="1"/>
  <c r="CB69" i="24"/>
  <c r="CB85" i="24" s="1"/>
  <c r="AN63" i="24"/>
  <c r="AN79" i="24" s="1"/>
  <c r="AD62" i="24"/>
  <c r="AD78" i="24" s="1"/>
  <c r="CP66" i="24"/>
  <c r="CP82" i="24" s="1"/>
  <c r="I63" i="24"/>
  <c r="I79" i="24" s="1"/>
  <c r="BD64" i="24"/>
  <c r="BD80" i="24" s="1"/>
  <c r="S67" i="24"/>
  <c r="S83" i="24" s="1"/>
  <c r="DE68" i="24"/>
  <c r="DE84" i="24" s="1"/>
  <c r="DL59" i="24"/>
  <c r="DL75" i="24" s="1"/>
  <c r="AC67" i="24"/>
  <c r="AC83" i="24" s="1"/>
  <c r="EA62" i="24"/>
  <c r="EA78" i="24" s="1"/>
  <c r="CC61" i="24"/>
  <c r="CC77" i="24" s="1"/>
  <c r="AD58" i="24"/>
  <c r="AD74" i="24" s="1"/>
  <c r="BD66" i="24"/>
  <c r="BD82" i="24" s="1"/>
  <c r="DV61" i="24"/>
  <c r="DV77" i="24" s="1"/>
  <c r="BH58" i="24"/>
  <c r="BH74" i="24" s="1"/>
  <c r="CB59" i="24"/>
  <c r="CB75" i="24" s="1"/>
  <c r="DG59" i="24"/>
  <c r="DG75" i="24" s="1"/>
  <c r="CI60" i="24"/>
  <c r="CI76" i="24" s="1"/>
  <c r="CE67" i="24"/>
  <c r="CE83" i="24" s="1"/>
  <c r="BY59" i="24"/>
  <c r="BY75" i="24" s="1"/>
  <c r="DF66" i="24"/>
  <c r="DF82" i="24" s="1"/>
  <c r="DI69" i="24"/>
  <c r="DI85" i="24" s="1"/>
  <c r="F59" i="24"/>
  <c r="F75" i="24" s="1"/>
  <c r="Z66" i="24"/>
  <c r="Z82" i="24" s="1"/>
  <c r="BN58" i="24"/>
  <c r="BN74" i="24" s="1"/>
  <c r="BE60" i="24"/>
  <c r="BE76" i="24" s="1"/>
  <c r="CW62" i="24"/>
  <c r="CW78" i="24" s="1"/>
  <c r="AU63" i="24"/>
  <c r="AU79" i="24" s="1"/>
  <c r="BE62" i="24"/>
  <c r="BE78" i="24" s="1"/>
  <c r="R67" i="24"/>
  <c r="R83" i="24" s="1"/>
  <c r="BR68" i="24"/>
  <c r="BR84" i="24" s="1"/>
  <c r="DP59" i="24"/>
  <c r="DP75" i="24" s="1"/>
  <c r="BH60" i="24"/>
  <c r="BH76" i="24" s="1"/>
  <c r="BX68" i="24"/>
  <c r="BX84" i="24" s="1"/>
  <c r="CX68" i="24"/>
  <c r="CX84" i="24" s="1"/>
  <c r="BH61" i="24"/>
  <c r="BH77" i="24" s="1"/>
  <c r="DZ62" i="24"/>
  <c r="DZ78" i="24" s="1"/>
  <c r="O68" i="24"/>
  <c r="O84" i="24" s="1"/>
  <c r="CZ62" i="24"/>
  <c r="CZ78" i="24" s="1"/>
  <c r="U59" i="24"/>
  <c r="U75" i="24" s="1"/>
  <c r="BZ63" i="24"/>
  <c r="BZ79" i="24" s="1"/>
  <c r="AH63" i="24"/>
  <c r="AH79" i="24" s="1"/>
  <c r="AS61" i="24"/>
  <c r="AS77" i="24" s="1"/>
  <c r="T58" i="24"/>
  <c r="T74" i="24" s="1"/>
  <c r="DG62" i="24"/>
  <c r="DG78" i="24" s="1"/>
  <c r="Z67" i="24"/>
  <c r="Z83" i="24" s="1"/>
  <c r="J60" i="24"/>
  <c r="J76" i="24" s="1"/>
  <c r="CD61" i="24"/>
  <c r="CD77" i="24" s="1"/>
  <c r="DR67" i="24"/>
  <c r="DR83" i="24" s="1"/>
  <c r="CE63" i="24"/>
  <c r="CE79" i="24" s="1"/>
  <c r="AS64" i="24"/>
  <c r="AS80" i="24" s="1"/>
  <c r="BU59" i="24"/>
  <c r="BU75" i="24" s="1"/>
  <c r="DV64" i="24"/>
  <c r="DV80" i="24" s="1"/>
  <c r="J61" i="24"/>
  <c r="J77" i="24" s="1"/>
  <c r="CX66" i="24"/>
  <c r="CX82" i="24" s="1"/>
  <c r="AY66" i="24"/>
  <c r="AY82" i="24" s="1"/>
  <c r="DT69" i="24"/>
  <c r="DT85" i="24" s="1"/>
  <c r="P64" i="24"/>
  <c r="P80" i="24" s="1"/>
  <c r="V69" i="24"/>
  <c r="V85" i="24" s="1"/>
  <c r="DS69" i="24"/>
  <c r="DS85" i="24" s="1"/>
  <c r="BC66" i="24"/>
  <c r="BC82" i="24" s="1"/>
  <c r="DR69" i="24"/>
  <c r="DR85" i="24" s="1"/>
  <c r="CH68" i="24"/>
  <c r="CH84" i="24" s="1"/>
  <c r="BR60" i="24"/>
  <c r="BR76" i="24" s="1"/>
  <c r="BF60" i="24"/>
  <c r="BF76" i="24" s="1"/>
  <c r="Y66" i="24"/>
  <c r="Y82" i="24" s="1"/>
  <c r="Q68" i="24"/>
  <c r="Q84" i="24" s="1"/>
  <c r="N68" i="24"/>
  <c r="N84" i="24" s="1"/>
  <c r="DW63" i="24"/>
  <c r="DW79" i="24" s="1"/>
  <c r="H67" i="24"/>
  <c r="H83" i="24" s="1"/>
  <c r="AM59" i="24"/>
  <c r="AM75" i="24" s="1"/>
  <c r="BZ67" i="24"/>
  <c r="BZ83" i="24" s="1"/>
  <c r="ED66" i="24"/>
  <c r="ED82" i="24" s="1"/>
  <c r="BY61" i="24"/>
  <c r="BY77" i="24" s="1"/>
  <c r="BY62" i="24"/>
  <c r="BY78" i="24" s="1"/>
  <c r="BW69" i="24"/>
  <c r="BW85" i="24" s="1"/>
  <c r="BM59" i="24"/>
  <c r="BM75" i="24" s="1"/>
  <c r="S64" i="24"/>
  <c r="S80" i="24" s="1"/>
  <c r="AT61" i="24"/>
  <c r="AT77" i="24" s="1"/>
  <c r="DE59" i="24"/>
  <c r="DE75" i="24" s="1"/>
  <c r="AE68" i="24"/>
  <c r="AE84" i="24" s="1"/>
  <c r="Y58" i="24"/>
  <c r="Y74" i="24" s="1"/>
  <c r="CL69" i="24"/>
  <c r="CL85" i="24" s="1"/>
  <c r="H59" i="24"/>
  <c r="H75" i="24" s="1"/>
  <c r="DU69" i="24"/>
  <c r="DU85" i="24" s="1"/>
  <c r="AB59" i="24"/>
  <c r="AB75" i="24" s="1"/>
  <c r="BG59" i="24"/>
  <c r="BG75" i="24" s="1"/>
  <c r="DQ61" i="24"/>
  <c r="DQ77" i="24" s="1"/>
  <c r="ED58" i="24"/>
  <c r="ED74" i="24" s="1"/>
  <c r="S58" i="24"/>
  <c r="S74" i="24" s="1"/>
  <c r="DH59" i="24"/>
  <c r="DH75" i="24" s="1"/>
  <c r="AC66" i="24"/>
  <c r="AC82" i="24" s="1"/>
  <c r="CU63" i="24"/>
  <c r="CU79" i="24" s="1"/>
  <c r="AK68" i="24"/>
  <c r="AK84" i="24" s="1"/>
  <c r="BP59" i="24"/>
  <c r="BP75" i="24" s="1"/>
  <c r="EE69" i="24"/>
  <c r="EE85" i="24" s="1"/>
  <c r="CB58" i="24"/>
  <c r="CB74" i="24" s="1"/>
  <c r="AJ69" i="24"/>
  <c r="AJ85" i="24" s="1"/>
  <c r="BR58" i="24"/>
  <c r="BR74" i="24" s="1"/>
  <c r="CW69" i="24"/>
  <c r="CW85" i="24" s="1"/>
  <c r="DL69" i="24"/>
  <c r="DL85" i="24" s="1"/>
  <c r="CU66" i="24"/>
  <c r="CU82" i="24" s="1"/>
  <c r="AG67" i="24"/>
  <c r="AG83" i="24" s="1"/>
  <c r="CD62" i="24"/>
  <c r="CD78" i="24" s="1"/>
  <c r="EB67" i="24"/>
  <c r="EB83" i="24" s="1"/>
  <c r="X68" i="24"/>
  <c r="X84" i="24" s="1"/>
  <c r="BG68" i="24"/>
  <c r="BG84" i="24" s="1"/>
  <c r="P69" i="24"/>
  <c r="P85" i="24" s="1"/>
  <c r="DW64" i="24"/>
  <c r="DW80" i="24" s="1"/>
  <c r="AJ66" i="24"/>
  <c r="AJ82" i="24" s="1"/>
  <c r="BS11" i="19"/>
  <c r="O62" i="24"/>
  <c r="O78" i="24" s="1"/>
  <c r="EE61" i="24"/>
  <c r="EE77" i="24" s="1"/>
  <c r="AU61" i="24"/>
  <c r="AU77" i="24" s="1"/>
  <c r="BK58" i="24"/>
  <c r="BK74" i="24" s="1"/>
  <c r="BS63" i="24"/>
  <c r="BS79" i="24" s="1"/>
  <c r="DM60" i="24"/>
  <c r="DM76" i="24" s="1"/>
  <c r="CV67" i="24"/>
  <c r="CV83" i="24" s="1"/>
  <c r="N64" i="24"/>
  <c r="N80" i="24" s="1"/>
  <c r="CT69" i="24"/>
  <c r="CT85" i="24" s="1"/>
  <c r="CN64" i="24"/>
  <c r="CN80" i="24" s="1"/>
  <c r="BD68" i="24"/>
  <c r="BD84" i="24" s="1"/>
  <c r="CG61" i="24"/>
  <c r="CG77" i="24" s="1"/>
  <c r="V61" i="24"/>
  <c r="V77" i="24" s="1"/>
  <c r="BI69" i="24"/>
  <c r="BI85" i="24" s="1"/>
  <c r="AC64" i="24"/>
  <c r="AC80" i="24" s="1"/>
  <c r="CU69" i="24"/>
  <c r="CU85" i="24" s="1"/>
  <c r="DB61" i="24"/>
  <c r="DB77" i="24" s="1"/>
  <c r="M58" i="24"/>
  <c r="M74" i="24" s="1"/>
  <c r="CK64" i="24"/>
  <c r="CK80" i="24" s="1"/>
  <c r="CK60" i="24"/>
  <c r="CK76" i="24" s="1"/>
  <c r="W59" i="24"/>
  <c r="W75" i="24" s="1"/>
  <c r="DX58" i="24"/>
  <c r="DX74" i="24" s="1"/>
  <c r="DD58" i="24"/>
  <c r="DD74" i="24" s="1"/>
  <c r="CC59" i="24"/>
  <c r="CC75" i="24" s="1"/>
  <c r="T59" i="24"/>
  <c r="T75" i="24" s="1"/>
  <c r="AD67" i="24"/>
  <c r="AD83" i="24" s="1"/>
  <c r="BK68" i="24"/>
  <c r="BK84" i="24" s="1"/>
  <c r="DZ60" i="24"/>
  <c r="DZ76" i="24" s="1"/>
  <c r="AX68" i="24"/>
  <c r="AX84" i="24" s="1"/>
  <c r="DT62" i="24"/>
  <c r="DT78" i="24" s="1"/>
  <c r="BS66" i="24"/>
  <c r="BS82" i="24" s="1"/>
  <c r="AC63" i="24"/>
  <c r="AC79" i="24" s="1"/>
  <c r="K67" i="24"/>
  <c r="K83" i="24" s="1"/>
  <c r="G63" i="24"/>
  <c r="G79" i="24" s="1"/>
  <c r="CR63" i="24"/>
  <c r="CR79" i="24" s="1"/>
  <c r="CZ67" i="24"/>
  <c r="CZ83" i="24" s="1"/>
  <c r="CH59" i="24"/>
  <c r="CH75" i="24" s="1"/>
  <c r="T64" i="24"/>
  <c r="T80" i="24" s="1"/>
  <c r="CB63" i="24"/>
  <c r="CB79" i="24" s="1"/>
  <c r="DQ59" i="24"/>
  <c r="DQ75" i="24" s="1"/>
  <c r="CW67" i="24"/>
  <c r="CW83" i="24" s="1"/>
  <c r="DL67" i="24"/>
  <c r="DL83" i="24" s="1"/>
  <c r="AK69" i="24"/>
  <c r="AK85" i="24" s="1"/>
  <c r="DS66" i="24"/>
  <c r="DS82" i="24" s="1"/>
  <c r="BQ58" i="24"/>
  <c r="BQ74" i="24" s="1"/>
  <c r="W62" i="24"/>
  <c r="W78" i="24" s="1"/>
  <c r="Q64" i="24"/>
  <c r="Q80" i="24" s="1"/>
  <c r="DJ62" i="24"/>
  <c r="DJ78" i="24" s="1"/>
  <c r="BF67" i="24"/>
  <c r="BF83" i="24" s="1"/>
  <c r="Q67" i="24"/>
  <c r="Q83" i="24" s="1"/>
  <c r="DH63" i="24"/>
  <c r="DH79" i="24" s="1"/>
  <c r="BT63" i="24"/>
  <c r="BT79" i="24" s="1"/>
  <c r="J64" i="24"/>
  <c r="J80" i="24" s="1"/>
  <c r="DU68" i="24"/>
  <c r="DU84" i="24" s="1"/>
  <c r="CP62" i="24"/>
  <c r="CP78" i="24" s="1"/>
  <c r="DN67" i="24"/>
  <c r="DN83" i="24" s="1"/>
  <c r="CI68" i="24"/>
  <c r="CI84" i="24" s="1"/>
  <c r="DB66" i="24"/>
  <c r="DB82" i="24" s="1"/>
  <c r="H61" i="24"/>
  <c r="H77" i="24" s="1"/>
  <c r="CK68" i="24"/>
  <c r="CK84" i="24" s="1"/>
  <c r="BY67" i="24"/>
  <c r="BY83" i="24" s="1"/>
  <c r="AN69" i="24"/>
  <c r="AN85" i="24" s="1"/>
  <c r="AU59" i="24"/>
  <c r="AU75" i="24" s="1"/>
  <c r="F62" i="24"/>
  <c r="F78" i="24" s="1"/>
  <c r="DO62" i="24"/>
  <c r="DO78" i="24" s="1"/>
  <c r="DE66" i="24"/>
  <c r="DE82" i="24" s="1"/>
  <c r="CH63" i="24"/>
  <c r="CH79" i="24" s="1"/>
  <c r="W60" i="24"/>
  <c r="W76" i="24" s="1"/>
  <c r="CY59" i="24"/>
  <c r="CY75" i="24" s="1"/>
  <c r="BN66" i="24"/>
  <c r="BN82" i="24" s="1"/>
  <c r="DH61" i="24"/>
  <c r="DH77" i="24" s="1"/>
  <c r="BC64" i="24"/>
  <c r="BC80" i="24" s="1"/>
  <c r="CJ60" i="24"/>
  <c r="CJ76" i="24" s="1"/>
  <c r="CN62" i="24"/>
  <c r="CN78" i="24" s="1"/>
  <c r="BB62" i="24"/>
  <c r="BB78" i="24" s="1"/>
  <c r="DW62" i="24"/>
  <c r="DW78" i="24" s="1"/>
  <c r="DZ69" i="24"/>
  <c r="DZ85" i="24" s="1"/>
  <c r="AB69" i="24"/>
  <c r="AB85" i="24" s="1"/>
  <c r="AZ69" i="24"/>
  <c r="AZ85" i="24" s="1"/>
  <c r="CJ66" i="24"/>
  <c r="CJ82" i="24" s="1"/>
  <c r="H63" i="24"/>
  <c r="H79" i="24" s="1"/>
  <c r="AP69" i="24"/>
  <c r="AP85" i="24" s="1"/>
  <c r="BX62" i="24"/>
  <c r="BX78" i="24" s="1"/>
  <c r="K69" i="24"/>
  <c r="K85" i="24" s="1"/>
  <c r="ED67" i="24"/>
  <c r="ED83" i="24" s="1"/>
  <c r="BL69" i="24"/>
  <c r="BL85" i="24" s="1"/>
  <c r="BB58" i="24"/>
  <c r="BB74" i="24" s="1"/>
  <c r="T66" i="24"/>
  <c r="T82" i="24" s="1"/>
  <c r="AJ68" i="24"/>
  <c r="AJ84" i="24" s="1"/>
  <c r="BC63" i="24"/>
  <c r="BC79" i="24" s="1"/>
  <c r="DZ66" i="24"/>
  <c r="DZ82" i="24" s="1"/>
  <c r="BI58" i="24"/>
  <c r="BI74" i="24" s="1"/>
  <c r="CK67" i="24"/>
  <c r="CK83" i="24" s="1"/>
  <c r="CG59" i="24"/>
  <c r="CG75" i="24" s="1"/>
  <c r="DV69" i="24"/>
  <c r="DV85" i="24" s="1"/>
  <c r="DA67" i="24"/>
  <c r="DA83" i="24" s="1"/>
  <c r="I67" i="24"/>
  <c r="I83" i="24" s="1"/>
  <c r="CR64" i="24"/>
  <c r="CR80" i="24" s="1"/>
  <c r="BG69" i="24"/>
  <c r="BG85" i="24" s="1"/>
  <c r="DB58" i="24"/>
  <c r="DB74" i="24" s="1"/>
  <c r="DU67" i="24"/>
  <c r="DU83" i="24" s="1"/>
  <c r="AA67" i="24"/>
  <c r="AA83" i="24" s="1"/>
  <c r="CJ58" i="24"/>
  <c r="CJ74" i="24" s="1"/>
  <c r="CE69" i="24"/>
  <c r="CE85" i="24" s="1"/>
  <c r="CN61" i="24"/>
  <c r="CN77" i="24" s="1"/>
  <c r="AO62" i="24"/>
  <c r="AO78" i="24" s="1"/>
  <c r="CX64" i="24"/>
  <c r="CX80" i="24" s="1"/>
  <c r="DD61" i="24"/>
  <c r="DD77" i="24" s="1"/>
  <c r="AV67" i="24"/>
  <c r="AV83" i="24" s="1"/>
  <c r="BK62" i="24"/>
  <c r="BK78" i="24" s="1"/>
  <c r="EC63" i="24"/>
  <c r="EC79" i="24" s="1"/>
  <c r="CI64" i="24"/>
  <c r="CI80" i="24" s="1"/>
  <c r="DU64" i="24"/>
  <c r="DU80" i="24" s="1"/>
  <c r="BG67" i="24"/>
  <c r="BG83" i="24" s="1"/>
  <c r="EC62" i="24"/>
  <c r="EC78" i="24" s="1"/>
  <c r="AA68" i="24"/>
  <c r="AA84" i="24" s="1"/>
  <c r="DQ69" i="24"/>
  <c r="DQ85" i="24" s="1"/>
  <c r="CE66" i="24"/>
  <c r="CE82" i="24" s="1"/>
  <c r="BO63" i="24"/>
  <c r="BO79" i="24" s="1"/>
  <c r="BR62" i="24"/>
  <c r="BR78" i="24" s="1"/>
  <c r="F69" i="24"/>
  <c r="F85" i="24" s="1"/>
  <c r="AZ59" i="24"/>
  <c r="AZ75" i="24" s="1"/>
  <c r="V63" i="24"/>
  <c r="V79" i="24" s="1"/>
  <c r="CY58" i="24"/>
  <c r="CY74" i="24" s="1"/>
  <c r="CT58" i="24"/>
  <c r="CT74" i="24" s="1"/>
  <c r="CA68" i="24"/>
  <c r="CA84" i="24" s="1"/>
  <c r="DT59" i="24"/>
  <c r="DT75" i="24" s="1"/>
  <c r="U60" i="24"/>
  <c r="U76" i="24" s="1"/>
  <c r="DV60" i="24"/>
  <c r="DV76" i="24" s="1"/>
  <c r="DA58" i="24"/>
  <c r="DA74" i="24" s="1"/>
  <c r="Z60" i="24"/>
  <c r="Z76" i="24" s="1"/>
  <c r="T69" i="24"/>
  <c r="T85" i="24" s="1"/>
  <c r="BJ58" i="24"/>
  <c r="BJ74" i="24" s="1"/>
  <c r="AF59" i="24"/>
  <c r="AF75" i="24" s="1"/>
  <c r="AH59" i="24"/>
  <c r="AH75" i="24" s="1"/>
  <c r="AW69" i="24"/>
  <c r="AW85" i="24" s="1"/>
  <c r="DT61" i="24"/>
  <c r="DT77" i="24" s="1"/>
  <c r="CV60" i="24"/>
  <c r="CV76" i="24" s="1"/>
  <c r="CR69" i="24"/>
  <c r="CR85" i="24" s="1"/>
  <c r="CR68" i="24"/>
  <c r="CR84" i="24" s="1"/>
  <c r="BL60" i="24"/>
  <c r="BL76" i="24" s="1"/>
  <c r="CO69" i="24"/>
  <c r="CO85" i="24" s="1"/>
  <c r="J58" i="24"/>
  <c r="J74" i="24" s="1"/>
  <c r="BE59" i="24"/>
  <c r="BE75" i="24" s="1"/>
  <c r="BK66" i="24"/>
  <c r="BK82" i="24" s="1"/>
  <c r="DI60" i="24"/>
  <c r="DI76" i="24" s="1"/>
  <c r="BL58" i="24"/>
  <c r="BL74" i="24" s="1"/>
  <c r="CF63" i="24"/>
  <c r="CF79" i="24" s="1"/>
  <c r="BJ60" i="24"/>
  <c r="BJ76" i="24" s="1"/>
  <c r="AF69" i="24"/>
  <c r="AF85" i="24" s="1"/>
  <c r="EB66" i="24"/>
  <c r="EB82" i="24" s="1"/>
  <c r="AS59" i="24"/>
  <c r="AS75" i="24" s="1"/>
  <c r="AI59" i="24"/>
  <c r="AI75" i="24" s="1"/>
  <c r="DB67" i="24"/>
  <c r="DB83" i="24" s="1"/>
  <c r="AM62" i="24"/>
  <c r="AM78" i="24" s="1"/>
  <c r="AV68" i="24"/>
  <c r="AV84" i="24" s="1"/>
  <c r="DR68" i="24"/>
  <c r="DR84" i="24" s="1"/>
  <c r="P60" i="24"/>
  <c r="P76" i="24" s="1"/>
  <c r="EE59" i="24"/>
  <c r="EE75" i="24" s="1"/>
  <c r="AN66" i="24"/>
  <c r="AN82" i="24" s="1"/>
  <c r="BM69" i="24"/>
  <c r="BM85" i="24" s="1"/>
  <c r="DM66" i="24"/>
  <c r="DM82" i="24" s="1"/>
  <c r="CY60" i="24"/>
  <c r="CY76" i="24" s="1"/>
  <c r="BH64" i="24"/>
  <c r="BH80" i="24" s="1"/>
  <c r="BI59" i="24"/>
  <c r="BI75" i="24" s="1"/>
  <c r="CB60" i="24"/>
  <c r="CB76" i="24" s="1"/>
  <c r="L58" i="24"/>
  <c r="L74" i="24" s="1"/>
  <c r="AT67" i="24"/>
  <c r="AT83" i="24" s="1"/>
  <c r="Y59" i="24"/>
  <c r="Y75" i="24" s="1"/>
  <c r="DN60" i="24"/>
  <c r="DN76" i="24" s="1"/>
  <c r="DB69" i="24"/>
  <c r="DB85" i="24" s="1"/>
  <c r="CN58" i="24"/>
  <c r="CN74" i="24" s="1"/>
  <c r="BA64" i="24"/>
  <c r="BA80" i="24" s="1"/>
  <c r="AP64" i="24"/>
  <c r="AP80" i="24" s="1"/>
  <c r="BX66" i="24"/>
  <c r="BX82" i="24" s="1"/>
  <c r="DX61" i="24"/>
  <c r="DX77" i="24" s="1"/>
  <c r="G68" i="24"/>
  <c r="G84" i="24" s="1"/>
  <c r="BP69" i="24"/>
  <c r="BP85" i="24" s="1"/>
  <c r="DH62" i="24"/>
  <c r="DH78" i="24" s="1"/>
  <c r="CA62" i="24"/>
  <c r="CA78" i="24" s="1"/>
  <c r="BU62" i="24"/>
  <c r="BU78" i="24" s="1"/>
  <c r="AQ60" i="24"/>
  <c r="AQ76" i="24" s="1"/>
  <c r="CU61" i="24"/>
  <c r="CU77" i="24" s="1"/>
  <c r="AF62" i="24"/>
  <c r="AF78" i="24" s="1"/>
  <c r="AL60" i="24"/>
  <c r="AL76" i="24" s="1"/>
  <c r="AG61" i="24"/>
  <c r="AG77" i="24" s="1"/>
  <c r="AB68" i="24"/>
  <c r="AB84" i="24" s="1"/>
  <c r="EC61" i="24"/>
  <c r="EC77" i="24" s="1"/>
  <c r="BD62" i="24"/>
  <c r="BD78" i="24" s="1"/>
  <c r="BS68" i="24"/>
  <c r="BS84" i="24" s="1"/>
  <c r="Y69" i="24"/>
  <c r="Y85" i="24" s="1"/>
  <c r="CY67" i="24"/>
  <c r="CY83" i="24" s="1"/>
  <c r="CB64" i="24"/>
  <c r="CB80" i="24" s="1"/>
  <c r="AJ59" i="24"/>
  <c r="AJ75" i="24" s="1"/>
  <c r="CJ68" i="24"/>
  <c r="CJ84" i="24" s="1"/>
  <c r="DW68" i="24"/>
  <c r="DW84" i="24" s="1"/>
  <c r="BQ67" i="24"/>
  <c r="BQ83" i="24" s="1"/>
  <c r="CF61" i="24"/>
  <c r="CF77" i="24" s="1"/>
  <c r="CL66" i="24"/>
  <c r="CL82" i="24" s="1"/>
  <c r="BV62" i="24"/>
  <c r="BV78" i="24" s="1"/>
  <c r="DZ59" i="24"/>
  <c r="DZ75" i="24" s="1"/>
  <c r="DJ63" i="24"/>
  <c r="DJ79" i="24" s="1"/>
  <c r="BB63" i="24"/>
  <c r="BB79" i="24" s="1"/>
  <c r="BS58" i="24"/>
  <c r="BS74" i="24" s="1"/>
  <c r="AA58" i="24"/>
  <c r="AA74" i="24" s="1"/>
  <c r="DH64" i="24"/>
  <c r="DH80" i="24" s="1"/>
  <c r="AL59" i="24"/>
  <c r="AL75" i="24" s="1"/>
  <c r="K59" i="24"/>
  <c r="K75" i="24" s="1"/>
  <c r="DG67" i="24"/>
  <c r="DG83" i="24" s="1"/>
  <c r="M68" i="24"/>
  <c r="M84" i="24" s="1"/>
  <c r="AA61" i="24"/>
  <c r="AA77" i="24" s="1"/>
  <c r="DQ68" i="24"/>
  <c r="DQ84" i="24" s="1"/>
  <c r="AY62" i="24"/>
  <c r="AY78" i="24" s="1"/>
  <c r="AS62" i="24"/>
  <c r="AS78" i="24" s="1"/>
  <c r="BB67" i="24"/>
  <c r="BB83" i="24" s="1"/>
  <c r="DV63" i="24"/>
  <c r="DV79" i="24" s="1"/>
  <c r="DH68" i="24"/>
  <c r="DH84" i="24" s="1"/>
  <c r="DS58" i="24"/>
  <c r="DS74" i="24" s="1"/>
  <c r="Z61" i="24"/>
  <c r="Z77" i="24" s="1"/>
  <c r="DA68" i="24"/>
  <c r="DA84" i="24" s="1"/>
  <c r="CR59" i="24"/>
  <c r="CR75" i="24" s="1"/>
  <c r="CI62" i="24"/>
  <c r="CI78" i="24" s="1"/>
  <c r="EC58" i="24"/>
  <c r="EC74" i="24" s="1"/>
  <c r="BY69" i="24"/>
  <c r="BY85" i="24" s="1"/>
  <c r="DI66" i="24"/>
  <c r="DI82" i="24" s="1"/>
  <c r="F67" i="24"/>
  <c r="F83" i="24" s="1"/>
  <c r="S59" i="24"/>
  <c r="S75" i="24" s="1"/>
  <c r="CQ59" i="24"/>
  <c r="CQ75" i="24" s="1"/>
  <c r="CD66" i="24"/>
  <c r="CD82" i="24" s="1"/>
  <c r="G59" i="24"/>
  <c r="G75" i="24" s="1"/>
  <c r="Y62" i="24"/>
  <c r="Y78" i="24" s="1"/>
  <c r="DS60" i="24"/>
  <c r="DS76" i="24" s="1"/>
  <c r="BQ60" i="24"/>
  <c r="BQ76" i="24" s="1"/>
  <c r="I58" i="24"/>
  <c r="I74" i="24" s="1"/>
  <c r="BV63" i="24"/>
  <c r="BV79" i="24" s="1"/>
  <c r="AF68" i="24"/>
  <c r="AF84" i="24" s="1"/>
  <c r="K66" i="24"/>
  <c r="K82" i="24" s="1"/>
  <c r="DO66" i="24"/>
  <c r="DO82" i="24" s="1"/>
  <c r="DZ61" i="24"/>
  <c r="DZ77" i="24" s="1"/>
  <c r="Z64" i="24"/>
  <c r="Z80" i="24" s="1"/>
  <c r="CB62" i="24"/>
  <c r="CB78" i="24" s="1"/>
  <c r="X67" i="24"/>
  <c r="X83" i="24" s="1"/>
  <c r="DU58" i="24"/>
  <c r="DU74" i="24" s="1"/>
  <c r="AB64" i="24"/>
  <c r="AB80" i="24" s="1"/>
  <c r="DQ63" i="24"/>
  <c r="DQ79" i="24" s="1"/>
  <c r="BZ68" i="24"/>
  <c r="BZ84" i="24" s="1"/>
  <c r="CP63" i="24"/>
  <c r="CP79" i="24" s="1"/>
  <c r="G58" i="24"/>
  <c r="G74" i="24" s="1"/>
  <c r="BT58" i="24"/>
  <c r="BT74" i="24" s="1"/>
  <c r="BN63" i="24"/>
  <c r="BN79" i="24" s="1"/>
  <c r="AZ63" i="24"/>
  <c r="AZ79" i="24" s="1"/>
  <c r="CA58" i="24"/>
  <c r="CA74" i="24" s="1"/>
  <c r="CD58" i="24"/>
  <c r="CD74" i="24" s="1"/>
  <c r="ED59" i="24"/>
  <c r="ED75" i="24" s="1"/>
  <c r="CT66" i="24"/>
  <c r="CT82" i="24" s="1"/>
  <c r="AS69" i="24"/>
  <c r="AS85" i="24" s="1"/>
  <c r="AZ64" i="24"/>
  <c r="AZ80" i="24" s="1"/>
  <c r="AQ62" i="24"/>
  <c r="AQ78" i="24" s="1"/>
  <c r="EB69" i="24"/>
  <c r="EB85" i="24" s="1"/>
  <c r="BT66" i="24"/>
  <c r="BT82" i="24" s="1"/>
  <c r="Q63" i="24"/>
  <c r="Q79" i="24" s="1"/>
  <c r="CG66" i="24"/>
  <c r="CG82" i="24" s="1"/>
  <c r="CA69" i="24"/>
  <c r="CA85" i="24" s="1"/>
  <c r="AW68" i="24"/>
  <c r="AW84" i="24" s="1"/>
  <c r="CD69" i="24"/>
  <c r="CD85" i="24" s="1"/>
  <c r="CQ66" i="24"/>
  <c r="CQ82" i="24" s="1"/>
  <c r="DM69" i="24"/>
  <c r="DM85" i="24" s="1"/>
  <c r="CY63" i="24"/>
  <c r="CY79" i="24" s="1"/>
  <c r="BA60" i="24"/>
  <c r="BA76" i="24" s="1"/>
  <c r="AH67" i="24"/>
  <c r="AH83" i="24" s="1"/>
  <c r="BN60" i="24"/>
  <c r="BN76" i="24" s="1"/>
  <c r="CG60" i="24"/>
  <c r="CG76" i="24" s="1"/>
  <c r="CU67" i="24"/>
  <c r="CU83" i="24" s="1"/>
  <c r="BO67" i="24"/>
  <c r="BO83" i="24" s="1"/>
  <c r="DO58" i="24"/>
  <c r="DO74" i="24" s="1"/>
  <c r="R59" i="24"/>
  <c r="R75" i="24" s="1"/>
  <c r="CX60" i="24"/>
  <c r="CX76" i="24" s="1"/>
  <c r="ED60" i="24"/>
  <c r="ED76" i="24" s="1"/>
  <c r="BW67" i="24"/>
  <c r="BW83" i="24" s="1"/>
  <c r="EC67" i="24"/>
  <c r="EC83" i="24" s="1"/>
  <c r="BZ64" i="24"/>
  <c r="BZ80" i="24" s="1"/>
  <c r="AZ58" i="24"/>
  <c r="AZ74" i="24" s="1"/>
  <c r="AB61" i="24"/>
  <c r="AB77" i="24" s="1"/>
  <c r="AU58" i="24"/>
  <c r="AU74" i="24" s="1"/>
  <c r="DC66" i="24"/>
  <c r="DC82" i="24" s="1"/>
  <c r="F60" i="24"/>
  <c r="F76" i="24" s="1"/>
  <c r="DH67" i="24"/>
  <c r="DH83" i="24" s="1"/>
  <c r="AU60" i="24"/>
  <c r="AU76" i="24" s="1"/>
  <c r="CA61" i="24"/>
  <c r="CA77" i="24" s="1"/>
  <c r="AG58" i="24"/>
  <c r="AG74" i="24" s="1"/>
  <c r="BE63" i="24"/>
  <c r="BE79" i="24" s="1"/>
  <c r="AQ67" i="24"/>
  <c r="AQ83" i="24" s="1"/>
  <c r="N60" i="24"/>
  <c r="N76" i="24" s="1"/>
  <c r="AV59" i="24"/>
  <c r="AV75" i="24" s="1"/>
  <c r="AI67" i="24"/>
  <c r="AI83" i="24" s="1"/>
  <c r="BF61" i="24"/>
  <c r="BF77" i="24" s="1"/>
  <c r="Q69" i="24"/>
  <c r="Q85" i="24" s="1"/>
  <c r="CR67" i="24"/>
  <c r="CR83" i="24" s="1"/>
  <c r="AB67" i="24"/>
  <c r="AB83" i="24" s="1"/>
  <c r="AA60" i="24"/>
  <c r="AA76" i="24" s="1"/>
  <c r="AS60" i="24"/>
  <c r="AS76" i="24" s="1"/>
  <c r="DQ58" i="24"/>
  <c r="DQ74" i="24" s="1"/>
  <c r="AV69" i="24"/>
  <c r="AV85" i="24" s="1"/>
  <c r="DD67" i="24"/>
  <c r="DD83" i="24" s="1"/>
  <c r="DG69" i="24"/>
  <c r="DG85" i="24" s="1"/>
  <c r="BJ64" i="24"/>
  <c r="BJ80" i="24" s="1"/>
  <c r="W61" i="24"/>
  <c r="W77" i="24" s="1"/>
  <c r="DD68" i="24"/>
  <c r="DD84" i="24" s="1"/>
  <c r="CA60" i="24"/>
  <c r="CA76" i="24" s="1"/>
  <c r="AW59" i="24"/>
  <c r="AW75" i="24" s="1"/>
  <c r="BU58" i="24"/>
  <c r="BU74" i="24" s="1"/>
  <c r="DM67" i="24"/>
  <c r="DM83" i="24" s="1"/>
  <c r="BI67" i="24"/>
  <c r="BI83" i="24" s="1"/>
  <c r="DW69" i="24"/>
  <c r="DW85" i="24" s="1"/>
  <c r="DD63" i="24"/>
  <c r="DD79" i="24" s="1"/>
  <c r="BE64" i="24"/>
  <c r="BE80" i="24" s="1"/>
  <c r="EB59" i="24"/>
  <c r="EB75" i="24" s="1"/>
  <c r="BC68" i="24"/>
  <c r="BC84" i="24" s="1"/>
  <c r="O60" i="24"/>
  <c r="O76" i="24" s="1"/>
  <c r="CR66" i="24"/>
  <c r="CR82" i="24" s="1"/>
  <c r="DU61" i="24"/>
  <c r="DU77" i="24" s="1"/>
  <c r="DB60" i="24"/>
  <c r="DB76" i="24" s="1"/>
  <c r="M67" i="24"/>
  <c r="M83" i="24" s="1"/>
  <c r="W66" i="24"/>
  <c r="W82" i="24" s="1"/>
  <c r="BQ63" i="24"/>
  <c r="BQ79" i="24" s="1"/>
  <c r="DD66" i="24"/>
  <c r="DD82" i="24" s="1"/>
  <c r="AX63" i="24"/>
  <c r="AX79" i="24" s="1"/>
  <c r="DW67" i="24"/>
  <c r="DW83" i="24" s="1"/>
  <c r="DJ69" i="24"/>
  <c r="DJ85" i="24" s="1"/>
  <c r="T60" i="24"/>
  <c r="T76" i="24" s="1"/>
  <c r="AX58" i="24"/>
  <c r="AX74" i="24" s="1"/>
  <c r="AE62" i="24"/>
  <c r="AE78" i="24" s="1"/>
  <c r="AU64" i="24"/>
  <c r="AU80" i="24" s="1"/>
  <c r="BU69" i="24"/>
  <c r="BU85" i="24" s="1"/>
  <c r="CQ68" i="24"/>
  <c r="CQ84" i="24" s="1"/>
  <c r="O67" i="24"/>
  <c r="O83" i="24" s="1"/>
  <c r="BJ61" i="24"/>
  <c r="BJ77" i="24" s="1"/>
  <c r="BC60" i="24"/>
  <c r="BC76" i="24" s="1"/>
  <c r="DN64" i="24"/>
  <c r="DN80" i="24" s="1"/>
  <c r="X62" i="24"/>
  <c r="X78" i="24" s="1"/>
  <c r="CI66" i="24"/>
  <c r="CI82" i="24" s="1"/>
  <c r="G61" i="24"/>
  <c r="G77" i="24" s="1"/>
  <c r="O61" i="24"/>
  <c r="O77" i="24" s="1"/>
  <c r="U67" i="24"/>
  <c r="U83" i="24" s="1"/>
  <c r="CF58" i="24"/>
  <c r="CF74" i="24" s="1"/>
  <c r="CC60" i="24"/>
  <c r="CC76" i="24" s="1"/>
  <c r="K62" i="24"/>
  <c r="K78" i="24" s="1"/>
  <c r="CX63" i="24"/>
  <c r="CX79" i="24" s="1"/>
  <c r="AX59" i="24"/>
  <c r="AX75" i="24" s="1"/>
  <c r="DV67" i="24"/>
  <c r="DV83" i="24" s="1"/>
  <c r="AS58" i="24"/>
  <c r="AS74" i="24" s="1"/>
  <c r="BD60" i="24"/>
  <c r="BD76" i="24" s="1"/>
  <c r="AL67" i="24"/>
  <c r="AL83" i="24" s="1"/>
  <c r="BC67" i="24"/>
  <c r="BC83" i="24" s="1"/>
  <c r="DR62" i="24"/>
  <c r="DR78" i="24" s="1"/>
  <c r="DN66" i="24"/>
  <c r="DN82" i="24" s="1"/>
  <c r="BG63" i="24"/>
  <c r="BG79" i="24" s="1"/>
  <c r="DB63" i="24"/>
  <c r="DB79" i="24" s="1"/>
  <c r="CQ62" i="24"/>
  <c r="CQ78" i="24" s="1"/>
  <c r="U66" i="24"/>
  <c r="U82" i="24" s="1"/>
  <c r="CS61" i="24"/>
  <c r="CS77" i="24" s="1"/>
  <c r="BK64" i="24"/>
  <c r="BK80" i="24" s="1"/>
  <c r="AG63" i="24"/>
  <c r="AG79" i="24" s="1"/>
  <c r="DX68" i="24"/>
  <c r="DX84" i="24" s="1"/>
  <c r="CO63" i="24"/>
  <c r="CO79" i="24" s="1"/>
  <c r="BT67" i="24"/>
  <c r="BT83" i="24" s="1"/>
  <c r="AD68" i="24"/>
  <c r="AD84" i="24" s="1"/>
  <c r="BD59" i="24"/>
  <c r="BD75" i="24" s="1"/>
  <c r="BP62" i="24"/>
  <c r="BP78" i="24" s="1"/>
  <c r="N59" i="24"/>
  <c r="N75" i="24" s="1"/>
  <c r="CX61" i="24"/>
  <c r="CX77" i="24" s="1"/>
  <c r="BR69" i="24"/>
  <c r="BR85" i="24" s="1"/>
  <c r="S63" i="24"/>
  <c r="S79" i="24" s="1"/>
  <c r="AO59" i="24"/>
  <c r="AO75" i="24" s="1"/>
  <c r="AL68" i="24"/>
  <c r="AL84" i="24" s="1"/>
  <c r="AN64" i="24"/>
  <c r="AN80" i="24" s="1"/>
  <c r="DN69" i="24"/>
  <c r="DN85" i="24" s="1"/>
  <c r="CE68" i="24"/>
  <c r="CE84" i="24" s="1"/>
  <c r="DJ66" i="24"/>
  <c r="DJ82" i="24" s="1"/>
  <c r="BS60" i="24"/>
  <c r="BS76" i="24" s="1"/>
  <c r="BO62" i="24"/>
  <c r="BO78" i="24" s="1"/>
  <c r="N62" i="24"/>
  <c r="N78" i="24" s="1"/>
  <c r="R62" i="24"/>
  <c r="R78" i="24" s="1"/>
  <c r="CT68" i="24"/>
  <c r="CT84" i="24" s="1"/>
  <c r="CT60" i="24"/>
  <c r="CT76" i="24" s="1"/>
  <c r="G67" i="24"/>
  <c r="G83" i="24" s="1"/>
  <c r="BV61" i="24"/>
  <c r="BV77" i="24" s="1"/>
  <c r="BI66" i="24"/>
  <c r="BI82" i="24" s="1"/>
  <c r="CH66" i="24"/>
  <c r="CH82" i="24" s="1"/>
  <c r="CL58" i="24"/>
  <c r="CL74" i="24" s="1"/>
  <c r="Y63" i="24"/>
  <c r="Y79" i="24" s="1"/>
  <c r="Y64" i="24"/>
  <c r="Y80" i="24" s="1"/>
  <c r="CA63" i="24"/>
  <c r="CA79" i="24" s="1"/>
  <c r="DP67" i="24"/>
  <c r="DP83" i="24" s="1"/>
  <c r="DJ64" i="24"/>
  <c r="DJ80" i="24" s="1"/>
  <c r="DG58" i="24"/>
  <c r="DG74" i="24" s="1"/>
  <c r="CB61" i="24"/>
  <c r="CB77" i="24" s="1"/>
  <c r="AH69" i="24"/>
  <c r="AH85" i="24" s="1"/>
  <c r="DT64" i="24"/>
  <c r="DT80" i="24" s="1"/>
  <c r="B41" i="24" l="1"/>
  <c r="B40" i="24"/>
  <c r="AG11" i="19"/>
  <c r="AC22" i="19"/>
  <c r="BS14" i="19"/>
  <c r="AG27" i="19"/>
  <c r="HL23" i="33"/>
  <c r="AV17" i="19"/>
  <c r="AU11" i="19"/>
  <c r="AG37" i="19"/>
  <c r="AW28" i="19"/>
  <c r="BS32" i="19"/>
  <c r="AV22" i="19"/>
  <c r="AG14" i="19"/>
  <c r="AV27" i="19"/>
  <c r="BS27" i="19"/>
  <c r="AD14" i="19"/>
  <c r="BP8" i="19"/>
  <c r="BP28" i="19"/>
  <c r="BR24" i="19"/>
  <c r="AA28" i="19"/>
  <c r="AD36" i="19"/>
  <c r="AA13" i="19"/>
  <c r="BP22" i="19"/>
  <c r="H17" i="19"/>
  <c r="AX17" i="19"/>
  <c r="AG23" i="19"/>
  <c r="AU32" i="19"/>
  <c r="BS19" i="19"/>
  <c r="AD19" i="19"/>
  <c r="AV23" i="19"/>
  <c r="AG25" i="19"/>
  <c r="AG19" i="19"/>
  <c r="AG35" i="19"/>
  <c r="AV29" i="19"/>
  <c r="AU19" i="19"/>
  <c r="AX29" i="19"/>
  <c r="H29" i="19"/>
  <c r="AV15" i="19"/>
  <c r="AG8" i="19"/>
  <c r="H32" i="19"/>
  <c r="AX32" i="19"/>
  <c r="AV18" i="19"/>
  <c r="AU29" i="19"/>
  <c r="AW13" i="19"/>
  <c r="AG36" i="19"/>
  <c r="AG22" i="19"/>
  <c r="AW11" i="19"/>
  <c r="AV11" i="19"/>
  <c r="BS36" i="19"/>
  <c r="BP31" i="19"/>
  <c r="BP10" i="19"/>
  <c r="AD10" i="19"/>
  <c r="AA22" i="19"/>
  <c r="AA23" i="19"/>
  <c r="BR22" i="19"/>
  <c r="AA17" i="19"/>
  <c r="BS9" i="19"/>
  <c r="BS10" i="19"/>
  <c r="AG32" i="19"/>
  <c r="AV32" i="19"/>
  <c r="AX14" i="19"/>
  <c r="H14" i="19"/>
  <c r="BS35" i="19"/>
  <c r="BS18" i="19"/>
  <c r="BR17" i="19"/>
  <c r="AU23" i="19"/>
  <c r="AU24" i="19"/>
  <c r="AW17" i="19"/>
  <c r="AU27" i="19"/>
  <c r="AU15" i="19"/>
  <c r="H31" i="19"/>
  <c r="AX31" i="19"/>
  <c r="BS8" i="19"/>
  <c r="BR31" i="19"/>
  <c r="AC14" i="19"/>
  <c r="AD9" i="19"/>
  <c r="AA32" i="19"/>
  <c r="AA33" i="19"/>
  <c r="BS22" i="19"/>
  <c r="H18" i="19"/>
  <c r="AX18" i="19"/>
  <c r="AV14" i="19"/>
  <c r="AV9" i="19"/>
  <c r="AV10" i="19"/>
  <c r="BS25" i="19"/>
  <c r="AD25" i="19"/>
  <c r="AV31" i="19"/>
  <c r="AX8" i="19"/>
  <c r="H8" i="19"/>
  <c r="BS33" i="19"/>
  <c r="HL21" i="33"/>
  <c r="AV33" i="19"/>
  <c r="AU35" i="19"/>
  <c r="AU37" i="19"/>
  <c r="AX15" i="19"/>
  <c r="H15" i="19"/>
  <c r="H23" i="19"/>
  <c r="AX23" i="19"/>
  <c r="AU36" i="19"/>
  <c r="BR18" i="19"/>
  <c r="BR33" i="19"/>
  <c r="AA24" i="19"/>
  <c r="AD23" i="19"/>
  <c r="AV24" i="19"/>
  <c r="AV37" i="19"/>
  <c r="AW29" i="19"/>
  <c r="AV36" i="19"/>
  <c r="BS31" i="19"/>
  <c r="AG17" i="19"/>
  <c r="AU28" i="19"/>
  <c r="AV13" i="19"/>
  <c r="AW27" i="19"/>
  <c r="AG31" i="19"/>
  <c r="AX24" i="19"/>
  <c r="H24" i="19"/>
  <c r="AW14" i="19"/>
  <c r="H28" i="19"/>
  <c r="AX28" i="19"/>
  <c r="BS13" i="19"/>
  <c r="BS37" i="19"/>
  <c r="AD37" i="19"/>
  <c r="BS23" i="19"/>
  <c r="HL8" i="33"/>
  <c r="AU8" i="19"/>
  <c r="AG24" i="19"/>
  <c r="BP37" i="19"/>
  <c r="AC19" i="19"/>
  <c r="AC29" i="19"/>
  <c r="AD17" i="19"/>
  <c r="AC13" i="19"/>
  <c r="AW8" i="19"/>
  <c r="AX22" i="19"/>
  <c r="H22" i="19"/>
  <c r="AH11" i="19"/>
  <c r="AW15" i="19"/>
  <c r="H36" i="19"/>
  <c r="AX36" i="19"/>
  <c r="H35" i="19"/>
  <c r="AX35" i="19"/>
  <c r="AW19" i="19"/>
  <c r="AU18" i="19"/>
  <c r="BP23" i="19"/>
  <c r="AU33" i="19"/>
  <c r="HL14" i="33"/>
  <c r="AV25" i="19"/>
  <c r="BS28" i="19"/>
  <c r="AD28" i="19"/>
  <c r="AU14" i="19"/>
  <c r="AW32" i="19"/>
  <c r="AV28" i="19"/>
  <c r="AV35" i="19"/>
  <c r="AW9" i="19"/>
  <c r="AW10" i="19"/>
  <c r="BR28" i="19"/>
  <c r="BP24" i="19"/>
  <c r="AD24" i="19"/>
  <c r="BR37" i="19"/>
  <c r="AU17" i="19"/>
  <c r="AG18" i="19"/>
  <c r="AX33" i="19"/>
  <c r="H33" i="19"/>
  <c r="AU9" i="19"/>
  <c r="AU10" i="19"/>
  <c r="AG28" i="19"/>
  <c r="AU25" i="19"/>
  <c r="AC33" i="19"/>
  <c r="AX27" i="19"/>
  <c r="H27" i="19"/>
  <c r="AU22" i="19"/>
  <c r="AC10" i="19"/>
  <c r="AW37" i="19"/>
  <c r="BP27" i="19"/>
  <c r="HL15" i="33"/>
  <c r="AC28" i="19"/>
  <c r="AW23" i="19"/>
  <c r="AU31" i="19"/>
  <c r="AV19" i="19"/>
  <c r="AI11" i="19"/>
  <c r="BU11" i="19"/>
  <c r="AG15" i="19"/>
  <c r="AW31" i="19"/>
  <c r="AW33" i="19"/>
  <c r="BS17" i="19"/>
  <c r="AV8" i="19"/>
  <c r="AA14" i="19"/>
  <c r="AC9" i="19"/>
  <c r="AD15" i="19"/>
  <c r="AD35" i="19"/>
  <c r="BP36" i="19"/>
  <c r="AX37" i="19"/>
  <c r="H37" i="19"/>
  <c r="BR23" i="19"/>
  <c r="H10" i="19"/>
  <c r="AX10" i="19"/>
  <c r="H9" i="19"/>
  <c r="AX9" i="19"/>
  <c r="AX13" i="19"/>
  <c r="H13" i="19"/>
  <c r="BS29" i="19"/>
  <c r="AD29" i="19"/>
  <c r="AW24" i="19"/>
  <c r="AG33" i="19"/>
  <c r="AU13" i="19"/>
  <c r="AW22" i="19"/>
  <c r="H25" i="19"/>
  <c r="AX25" i="19"/>
  <c r="AG13" i="19"/>
  <c r="AX19" i="19"/>
  <c r="H19" i="19"/>
  <c r="AW25" i="19"/>
  <c r="BR8" i="19"/>
  <c r="BS15" i="19"/>
  <c r="AW35" i="19"/>
  <c r="BS24" i="19"/>
  <c r="AA15" i="19"/>
  <c r="BR36" i="19"/>
  <c r="AG29" i="19"/>
  <c r="AW18" i="19"/>
  <c r="AA18" i="19"/>
  <c r="BP18" i="19"/>
  <c r="AW36" i="19"/>
  <c r="AC37" i="19" l="1"/>
  <c r="AK19" i="19"/>
  <c r="AA27" i="19"/>
  <c r="CM65" i="24"/>
  <c r="CM81" i="24" s="1"/>
  <c r="E81" i="24" s="1"/>
  <c r="D81" i="24" s="1"/>
  <c r="B81" i="24" s="1"/>
  <c r="BT11" i="19"/>
  <c r="AA35" i="19"/>
  <c r="BP9" i="19"/>
  <c r="BR25" i="19"/>
  <c r="AD13" i="19"/>
  <c r="AC23" i="19"/>
  <c r="BP33" i="19"/>
  <c r="AC18" i="19"/>
  <c r="AA37" i="19"/>
  <c r="BP29" i="19"/>
  <c r="AD33" i="19"/>
  <c r="AK15" i="19"/>
  <c r="BP19" i="19"/>
  <c r="AA10" i="19"/>
  <c r="AA9" i="19"/>
  <c r="BW28" i="19"/>
  <c r="AK28" i="19"/>
  <c r="AJ13" i="19"/>
  <c r="BV13" i="19"/>
  <c r="BT17" i="19"/>
  <c r="AH17" i="19"/>
  <c r="T14" i="19"/>
  <c r="BI14" i="19"/>
  <c r="S32" i="19"/>
  <c r="BH32" i="19"/>
  <c r="Y17" i="19"/>
  <c r="BN17" i="19"/>
  <c r="AB10" i="19"/>
  <c r="AB9" i="19"/>
  <c r="BQ9" i="19"/>
  <c r="BQ10" i="19"/>
  <c r="M19" i="19"/>
  <c r="BB19" i="19"/>
  <c r="V14" i="19"/>
  <c r="BK14" i="19"/>
  <c r="S13" i="19"/>
  <c r="BH13" i="19"/>
  <c r="K18" i="19"/>
  <c r="AZ18" i="19"/>
  <c r="BB31" i="19"/>
  <c r="M31" i="19"/>
  <c r="AU20" i="19"/>
  <c r="BR20" i="19"/>
  <c r="AC20" i="19"/>
  <c r="BT18" i="19"/>
  <c r="AH18" i="19"/>
  <c r="BV17" i="19"/>
  <c r="AJ17" i="19"/>
  <c r="M24" i="19"/>
  <c r="BB24" i="19"/>
  <c r="BN11" i="19"/>
  <c r="Y11" i="19"/>
  <c r="BI33" i="19"/>
  <c r="T33" i="19"/>
  <c r="BQ37" i="19"/>
  <c r="AB37" i="19"/>
  <c r="AB19" i="19"/>
  <c r="BQ19" i="19"/>
  <c r="AR23" i="19"/>
  <c r="BF23" i="19"/>
  <c r="Q23" i="19"/>
  <c r="BO18" i="19"/>
  <c r="Z18" i="19"/>
  <c r="V15" i="19"/>
  <c r="BK15" i="19"/>
  <c r="AU34" i="19"/>
  <c r="AI15" i="19"/>
  <c r="BU15" i="19"/>
  <c r="Y18" i="19"/>
  <c r="BN18" i="19"/>
  <c r="K31" i="19"/>
  <c r="AZ31" i="19"/>
  <c r="BM20" i="19"/>
  <c r="X20" i="19"/>
  <c r="U15" i="19"/>
  <c r="BJ15" i="19"/>
  <c r="AJ8" i="19"/>
  <c r="BV8" i="19"/>
  <c r="AJ28" i="19"/>
  <c r="BV28" i="19"/>
  <c r="Q27" i="19"/>
  <c r="AR27" i="19"/>
  <c r="BF27" i="19"/>
  <c r="V17" i="19"/>
  <c r="BK17" i="19"/>
  <c r="I24" i="19"/>
  <c r="BU24" i="19"/>
  <c r="AI24" i="19"/>
  <c r="BW18" i="19"/>
  <c r="AK18" i="19"/>
  <c r="M22" i="19"/>
  <c r="BB22" i="19"/>
  <c r="BE15" i="19"/>
  <c r="P15" i="19"/>
  <c r="M17" i="19"/>
  <c r="BB17" i="19"/>
  <c r="V11" i="19"/>
  <c r="BK11" i="19"/>
  <c r="AV26" i="19"/>
  <c r="AG12" i="19"/>
  <c r="I18" i="19"/>
  <c r="BE11" i="19"/>
  <c r="P11" i="19"/>
  <c r="BT22" i="19"/>
  <c r="AH22" i="19"/>
  <c r="BV27" i="19"/>
  <c r="AJ27" i="19"/>
  <c r="AI37" i="19"/>
  <c r="BU37" i="19"/>
  <c r="HL11" i="33"/>
  <c r="Y19" i="19"/>
  <c r="BN19" i="19"/>
  <c r="K36" i="19"/>
  <c r="AZ36" i="19"/>
  <c r="K27" i="19"/>
  <c r="AZ27" i="19"/>
  <c r="J36" i="19"/>
  <c r="AY36" i="19"/>
  <c r="BM36" i="19"/>
  <c r="X36" i="19"/>
  <c r="N24" i="19"/>
  <c r="BC24" i="19"/>
  <c r="BK36" i="19"/>
  <c r="V36" i="19"/>
  <c r="K22" i="19"/>
  <c r="AZ22" i="19"/>
  <c r="AE18" i="19"/>
  <c r="AG21" i="19"/>
  <c r="BV29" i="19"/>
  <c r="AJ29" i="19"/>
  <c r="BI15" i="19"/>
  <c r="T15" i="19"/>
  <c r="AY33" i="19"/>
  <c r="J33" i="19"/>
  <c r="T8" i="19"/>
  <c r="BI8" i="19"/>
  <c r="BC8" i="19"/>
  <c r="N8" i="19"/>
  <c r="BH25" i="19"/>
  <c r="S25" i="19"/>
  <c r="O27" i="19"/>
  <c r="BD27" i="19"/>
  <c r="V28" i="19"/>
  <c r="BK28" i="19"/>
  <c r="I25" i="19"/>
  <c r="AU7" i="19"/>
  <c r="BN32" i="19"/>
  <c r="Y32" i="19"/>
  <c r="M25" i="19"/>
  <c r="BB25" i="19"/>
  <c r="K23" i="19"/>
  <c r="AZ23" i="19"/>
  <c r="BO23" i="19"/>
  <c r="Z23" i="19"/>
  <c r="J8" i="19"/>
  <c r="AY8" i="19"/>
  <c r="AY18" i="19"/>
  <c r="J18" i="19"/>
  <c r="T23" i="19"/>
  <c r="BI23" i="19"/>
  <c r="BS7" i="19"/>
  <c r="V20" i="19"/>
  <c r="BK20" i="19"/>
  <c r="AC30" i="19"/>
  <c r="BT24" i="19"/>
  <c r="AH24" i="19"/>
  <c r="BU28" i="19"/>
  <c r="AI28" i="19"/>
  <c r="AI33" i="19"/>
  <c r="BU33" i="19"/>
  <c r="N19" i="19"/>
  <c r="BC19" i="19"/>
  <c r="BJ25" i="19"/>
  <c r="U25" i="19"/>
  <c r="AZ8" i="19"/>
  <c r="K8" i="19"/>
  <c r="I13" i="19"/>
  <c r="BL29" i="19"/>
  <c r="W29" i="19"/>
  <c r="AV7" i="19"/>
  <c r="AI29" i="19"/>
  <c r="BU29" i="19"/>
  <c r="BR10" i="19"/>
  <c r="BA23" i="19"/>
  <c r="L23" i="19"/>
  <c r="BJ37" i="19"/>
  <c r="U37" i="19"/>
  <c r="BO24" i="19"/>
  <c r="Z24" i="19"/>
  <c r="Q17" i="19"/>
  <c r="BF17" i="19"/>
  <c r="L8" i="19"/>
  <c r="BA8" i="19"/>
  <c r="L31" i="19"/>
  <c r="BA31" i="19"/>
  <c r="AJ14" i="19"/>
  <c r="BV14" i="19"/>
  <c r="BU8" i="19"/>
  <c r="AI8" i="19"/>
  <c r="BI11" i="19"/>
  <c r="T11" i="19"/>
  <c r="AV20" i="19"/>
  <c r="BJ19" i="19"/>
  <c r="U19" i="19"/>
  <c r="I19" i="19"/>
  <c r="K33" i="19"/>
  <c r="AZ33" i="19"/>
  <c r="O25" i="19"/>
  <c r="BD25" i="19"/>
  <c r="W15" i="19"/>
  <c r="BL15" i="19"/>
  <c r="BH27" i="19"/>
  <c r="S27" i="19"/>
  <c r="AZ13" i="19"/>
  <c r="K13" i="19"/>
  <c r="AE14" i="19"/>
  <c r="AG26" i="19"/>
  <c r="AH31" i="19"/>
  <c r="BT31" i="19"/>
  <c r="AI14" i="19"/>
  <c r="BU14" i="19"/>
  <c r="R23" i="19"/>
  <c r="BG23" i="19"/>
  <c r="BE19" i="19"/>
  <c r="P19" i="19"/>
  <c r="BE8" i="19"/>
  <c r="P8" i="19"/>
  <c r="AB33" i="19"/>
  <c r="BQ33" i="19"/>
  <c r="T37" i="19"/>
  <c r="BI37" i="19"/>
  <c r="Z14" i="19"/>
  <c r="BO14" i="19"/>
  <c r="P25" i="19"/>
  <c r="BE25" i="19"/>
  <c r="O10" i="19"/>
  <c r="BD10" i="19"/>
  <c r="BD9" i="19"/>
  <c r="O9" i="19"/>
  <c r="BA24" i="19"/>
  <c r="L24" i="19"/>
  <c r="AU30" i="19"/>
  <c r="AV21" i="19"/>
  <c r="AX30" i="19"/>
  <c r="H30" i="19"/>
  <c r="BR14" i="19"/>
  <c r="J37" i="19"/>
  <c r="AY37" i="19"/>
  <c r="S24" i="19"/>
  <c r="BH24" i="19"/>
  <c r="BK27" i="19"/>
  <c r="V27" i="19"/>
  <c r="BK25" i="19"/>
  <c r="V25" i="19"/>
  <c r="P27" i="19"/>
  <c r="BE27" i="19"/>
  <c r="AV34" i="19"/>
  <c r="V9" i="19"/>
  <c r="BK9" i="19"/>
  <c r="BK10" i="19"/>
  <c r="V10" i="19"/>
  <c r="N20" i="19"/>
  <c r="BC20" i="19"/>
  <c r="AY29" i="19"/>
  <c r="J29" i="19"/>
  <c r="I20" i="19"/>
  <c r="CM60" i="24"/>
  <c r="CM76" i="24" s="1"/>
  <c r="E76" i="24" s="1"/>
  <c r="D76" i="24" s="1"/>
  <c r="B76" i="24" s="1"/>
  <c r="AU21" i="19"/>
  <c r="Z11" i="19"/>
  <c r="BO11" i="19"/>
  <c r="BP11" i="19"/>
  <c r="T25" i="19"/>
  <c r="BI25" i="19"/>
  <c r="W28" i="19"/>
  <c r="BL28" i="19"/>
  <c r="K28" i="19"/>
  <c r="AZ28" i="19"/>
  <c r="BE28" i="19"/>
  <c r="P28" i="19"/>
  <c r="AJ19" i="19"/>
  <c r="BV19" i="19"/>
  <c r="BR32" i="19"/>
  <c r="BP35" i="19"/>
  <c r="Q18" i="19"/>
  <c r="BF18" i="19"/>
  <c r="AE9" i="19"/>
  <c r="AE10" i="19"/>
  <c r="BH20" i="19"/>
  <c r="S20" i="19"/>
  <c r="AU12" i="19"/>
  <c r="HL24" i="33"/>
  <c r="W33" i="19"/>
  <c r="BL33" i="19"/>
  <c r="M37" i="19"/>
  <c r="BB37" i="19"/>
  <c r="AE24" i="19"/>
  <c r="AB23" i="19"/>
  <c r="BQ23" i="19"/>
  <c r="BD35" i="19"/>
  <c r="O35" i="19"/>
  <c r="BH22" i="19"/>
  <c r="S22" i="19"/>
  <c r="AD21" i="19"/>
  <c r="BP21" i="19"/>
  <c r="AI23" i="19"/>
  <c r="BU23" i="19"/>
  <c r="AK37" i="19"/>
  <c r="BW37" i="19"/>
  <c r="AC24" i="19"/>
  <c r="BF24" i="19"/>
  <c r="Q24" i="19"/>
  <c r="Q32" i="19"/>
  <c r="BF32" i="19"/>
  <c r="U23" i="19"/>
  <c r="BJ23" i="19"/>
  <c r="W37" i="19"/>
  <c r="BL37" i="19"/>
  <c r="BK33" i="19"/>
  <c r="V33" i="19"/>
  <c r="P37" i="19"/>
  <c r="BE37" i="19"/>
  <c r="S14" i="19"/>
  <c r="BH14" i="19"/>
  <c r="BH33" i="19"/>
  <c r="S33" i="19"/>
  <c r="I11" i="19"/>
  <c r="H20" i="19"/>
  <c r="AX20" i="19"/>
  <c r="BB29" i="19"/>
  <c r="M29" i="19"/>
  <c r="BE18" i="19"/>
  <c r="P18" i="19"/>
  <c r="BR9" i="19"/>
  <c r="AI18" i="19"/>
  <c r="BU18" i="19"/>
  <c r="U32" i="19"/>
  <c r="BJ32" i="19"/>
  <c r="T35" i="19"/>
  <c r="BI35" i="19"/>
  <c r="M10" i="19"/>
  <c r="BB9" i="19"/>
  <c r="BB10" i="19"/>
  <c r="M9" i="19"/>
  <c r="BR34" i="19"/>
  <c r="BQ15" i="19"/>
  <c r="AB15" i="19"/>
  <c r="W32" i="19"/>
  <c r="BL32" i="19"/>
  <c r="AJ33" i="19"/>
  <c r="BV33" i="19"/>
  <c r="BT35" i="19"/>
  <c r="AH35" i="19"/>
  <c r="T17" i="19"/>
  <c r="BI17" i="19"/>
  <c r="L28" i="19"/>
  <c r="BA28" i="19"/>
  <c r="S23" i="19"/>
  <c r="BH23" i="19"/>
  <c r="S8" i="19"/>
  <c r="BH8" i="19"/>
  <c r="BC32" i="19"/>
  <c r="N32" i="19"/>
  <c r="AA19" i="19"/>
  <c r="BD19" i="19"/>
  <c r="O19" i="19"/>
  <c r="BS12" i="19"/>
  <c r="BG18" i="19"/>
  <c r="R18" i="19"/>
  <c r="I31" i="19"/>
  <c r="AI31" i="19"/>
  <c r="BU31" i="19"/>
  <c r="HL28" i="33"/>
  <c r="AH9" i="19"/>
  <c r="AH10" i="19"/>
  <c r="BT10" i="19"/>
  <c r="BT9" i="19"/>
  <c r="V8" i="19"/>
  <c r="BK8" i="19"/>
  <c r="O8" i="19"/>
  <c r="BD8" i="19"/>
  <c r="N28" i="19"/>
  <c r="BC28" i="19"/>
  <c r="BE13" i="19"/>
  <c r="P13" i="19"/>
  <c r="N31" i="19"/>
  <c r="BC31" i="19"/>
  <c r="S29" i="19"/>
  <c r="BH29" i="19"/>
  <c r="AA31" i="19"/>
  <c r="AG10" i="19"/>
  <c r="AG9" i="19"/>
  <c r="BA15" i="19"/>
  <c r="L15" i="19"/>
  <c r="AE37" i="19"/>
  <c r="S37" i="19"/>
  <c r="BH37" i="19"/>
  <c r="BH17" i="19"/>
  <c r="S17" i="19"/>
  <c r="L32" i="19"/>
  <c r="BA32" i="19"/>
  <c r="K32" i="19"/>
  <c r="AZ32" i="19"/>
  <c r="BF14" i="19"/>
  <c r="Q14" i="19"/>
  <c r="W9" i="19"/>
  <c r="BL10" i="19"/>
  <c r="W10" i="19"/>
  <c r="BL9" i="19"/>
  <c r="P31" i="19"/>
  <c r="BE31" i="19"/>
  <c r="AD18" i="19"/>
  <c r="K24" i="19"/>
  <c r="AZ24" i="19"/>
  <c r="AD27" i="19"/>
  <c r="BG27" i="19"/>
  <c r="R27" i="19"/>
  <c r="AB22" i="19"/>
  <c r="BQ22" i="19"/>
  <c r="BA25" i="19"/>
  <c r="L25" i="19"/>
  <c r="BD23" i="19"/>
  <c r="O23" i="19"/>
  <c r="I28" i="19"/>
  <c r="BE36" i="19"/>
  <c r="P36" i="19"/>
  <c r="P14" i="19"/>
  <c r="BE14" i="19"/>
  <c r="BP13" i="19"/>
  <c r="Z13" i="19"/>
  <c r="BO13" i="19"/>
  <c r="K9" i="19"/>
  <c r="AZ9" i="19"/>
  <c r="K10" i="19"/>
  <c r="AZ10" i="19"/>
  <c r="BT36" i="19"/>
  <c r="AH36" i="19"/>
  <c r="BT32" i="19"/>
  <c r="AH32" i="19"/>
  <c r="AI36" i="19"/>
  <c r="BU36" i="19"/>
  <c r="AA25" i="19"/>
  <c r="BT8" i="19"/>
  <c r="AH8" i="19"/>
  <c r="BV32" i="19"/>
  <c r="AJ32" i="19"/>
  <c r="R37" i="19"/>
  <c r="BG37" i="19"/>
  <c r="J23" i="19"/>
  <c r="AY23" i="19"/>
  <c r="BJ28" i="19"/>
  <c r="U28" i="19"/>
  <c r="N23" i="19"/>
  <c r="BC23" i="19"/>
  <c r="L27" i="19"/>
  <c r="BA27" i="19"/>
  <c r="U35" i="19"/>
  <c r="BJ35" i="19"/>
  <c r="W8" i="19"/>
  <c r="BL8" i="19"/>
  <c r="M33" i="19"/>
  <c r="BB33" i="19"/>
  <c r="J10" i="19"/>
  <c r="AY9" i="19"/>
  <c r="J9" i="19"/>
  <c r="AY10" i="19"/>
  <c r="BC36" i="19"/>
  <c r="N36" i="19"/>
  <c r="X22" i="19"/>
  <c r="BM22" i="19"/>
  <c r="AV12" i="19"/>
  <c r="BV11" i="19"/>
  <c r="AJ11" i="19"/>
  <c r="AI19" i="19"/>
  <c r="BU19" i="19"/>
  <c r="AY24" i="19"/>
  <c r="J24" i="19"/>
  <c r="I37" i="19"/>
  <c r="I9" i="19"/>
  <c r="I10" i="19"/>
  <c r="BD37" i="19"/>
  <c r="O37" i="19"/>
  <c r="I8" i="19"/>
  <c r="BA19" i="19"/>
  <c r="L19" i="19"/>
  <c r="BP34" i="19"/>
  <c r="AC21" i="19"/>
  <c r="HL30" i="33"/>
  <c r="V24" i="19"/>
  <c r="BK24" i="19"/>
  <c r="AE23" i="19"/>
  <c r="BG15" i="19"/>
  <c r="R15" i="19"/>
  <c r="X32" i="19"/>
  <c r="BM32" i="19"/>
  <c r="I14" i="19"/>
  <c r="X11" i="19"/>
  <c r="BM11" i="19"/>
  <c r="AY14" i="19"/>
  <c r="J14" i="19"/>
  <c r="CM68" i="24"/>
  <c r="CM84" i="24" s="1"/>
  <c r="E84" i="24" s="1"/>
  <c r="D84" i="24" s="1"/>
  <c r="B84" i="24" s="1"/>
  <c r="BT15" i="19"/>
  <c r="AH15" i="19"/>
  <c r="AH28" i="19"/>
  <c r="BT28" i="19"/>
  <c r="AJ22" i="19"/>
  <c r="BV22" i="19"/>
  <c r="AJ25" i="19"/>
  <c r="BV25" i="19"/>
  <c r="BR27" i="19"/>
  <c r="BQ27" i="19"/>
  <c r="AB27" i="19"/>
  <c r="BH19" i="19"/>
  <c r="S19" i="19"/>
  <c r="I17" i="19"/>
  <c r="O18" i="19"/>
  <c r="BD18" i="19"/>
  <c r="N35" i="19"/>
  <c r="BC35" i="19"/>
  <c r="BC14" i="19"/>
  <c r="N14" i="19"/>
  <c r="CM69" i="24"/>
  <c r="CM85" i="24" s="1"/>
  <c r="E85" i="24" s="1"/>
  <c r="D85" i="24" s="1"/>
  <c r="B85" i="24" s="1"/>
  <c r="W20" i="19"/>
  <c r="BL20" i="19"/>
  <c r="Y29" i="19"/>
  <c r="BN29" i="19"/>
  <c r="BW35" i="19"/>
  <c r="AK35" i="19"/>
  <c r="BP15" i="19"/>
  <c r="BO15" i="19"/>
  <c r="Z15" i="19"/>
  <c r="BH36" i="19"/>
  <c r="S36" i="19"/>
  <c r="Q37" i="19"/>
  <c r="BF37" i="19"/>
  <c r="BB15" i="19"/>
  <c r="M15" i="19"/>
  <c r="Y23" i="19"/>
  <c r="BN23" i="19"/>
  <c r="J27" i="19"/>
  <c r="AY27" i="19"/>
  <c r="BI24" i="19"/>
  <c r="T24" i="19"/>
  <c r="BQ35" i="19"/>
  <c r="AB35" i="19"/>
  <c r="Q29" i="19"/>
  <c r="BF29" i="19"/>
  <c r="Y10" i="19"/>
  <c r="BN10" i="19"/>
  <c r="Y9" i="19"/>
  <c r="BN9" i="19"/>
  <c r="I32" i="19"/>
  <c r="Q20" i="19"/>
  <c r="BF20" i="19"/>
  <c r="AH33" i="19"/>
  <c r="BT33" i="19"/>
  <c r="AI32" i="19"/>
  <c r="BU32" i="19"/>
  <c r="BB11" i="19"/>
  <c r="M11" i="19"/>
  <c r="BA14" i="19"/>
  <c r="L14" i="19"/>
  <c r="L11" i="19"/>
  <c r="BA11" i="19"/>
  <c r="BD24" i="19"/>
  <c r="O24" i="19"/>
  <c r="M27" i="19"/>
  <c r="BB27" i="19"/>
  <c r="BJ27" i="19"/>
  <c r="U27" i="19"/>
  <c r="AZ35" i="19"/>
  <c r="K35" i="19"/>
  <c r="X17" i="19"/>
  <c r="BM17" i="19"/>
  <c r="U17" i="19"/>
  <c r="BJ17" i="19"/>
  <c r="P32" i="19"/>
  <c r="BE32" i="19"/>
  <c r="P29" i="19"/>
  <c r="BE29" i="19"/>
  <c r="AE20" i="19"/>
  <c r="AJ37" i="19"/>
  <c r="BV37" i="19"/>
  <c r="AI17" i="19"/>
  <c r="BU17" i="19"/>
  <c r="BT19" i="19"/>
  <c r="AH19" i="19"/>
  <c r="BW8" i="19"/>
  <c r="AK8" i="19"/>
  <c r="BL19" i="19"/>
  <c r="W19" i="19"/>
  <c r="L22" i="19"/>
  <c r="BA22" i="19"/>
  <c r="BJ14" i="19"/>
  <c r="U14" i="19"/>
  <c r="I35" i="19"/>
  <c r="BG11" i="19"/>
  <c r="R11" i="19"/>
  <c r="AD11" i="19"/>
  <c r="H34" i="19"/>
  <c r="AX34" i="19"/>
  <c r="S18" i="19"/>
  <c r="BH18" i="19"/>
  <c r="AC26" i="19"/>
  <c r="AU26" i="19"/>
  <c r="AD20" i="19"/>
  <c r="BS20" i="19"/>
  <c r="BH15" i="19"/>
  <c r="S15" i="19"/>
  <c r="Y31" i="19"/>
  <c r="BN31" i="19"/>
  <c r="BL24" i="19"/>
  <c r="W24" i="19"/>
  <c r="BJ18" i="19"/>
  <c r="U18" i="19"/>
  <c r="X18" i="19"/>
  <c r="BM18" i="19"/>
  <c r="R19" i="19"/>
  <c r="BG19" i="19"/>
  <c r="T22" i="19"/>
  <c r="BI22" i="19"/>
  <c r="BN24" i="19"/>
  <c r="Y24" i="19"/>
  <c r="O13" i="19"/>
  <c r="BD13" i="19"/>
  <c r="BO28" i="19"/>
  <c r="Z28" i="19"/>
  <c r="BO8" i="19"/>
  <c r="Z8" i="19"/>
  <c r="N13" i="19"/>
  <c r="BC13" i="19"/>
  <c r="BR15" i="19"/>
  <c r="HL10" i="33"/>
  <c r="AH37" i="19"/>
  <c r="BT37" i="19"/>
  <c r="I27" i="19"/>
  <c r="BM19" i="19"/>
  <c r="X19" i="19"/>
  <c r="AA34" i="19"/>
  <c r="Z36" i="19"/>
  <c r="BO36" i="19"/>
  <c r="AE19" i="19"/>
  <c r="BN25" i="19"/>
  <c r="Y25" i="19"/>
  <c r="W18" i="19"/>
  <c r="BL18" i="19"/>
  <c r="BQ13" i="19"/>
  <c r="AB13" i="19"/>
  <c r="AY20" i="19"/>
  <c r="J20" i="19"/>
  <c r="T20" i="19"/>
  <c r="BI20" i="19"/>
  <c r="AW26" i="19"/>
  <c r="J31" i="19"/>
  <c r="AY31" i="19"/>
  <c r="AZ20" i="19"/>
  <c r="K20" i="19"/>
  <c r="BC22" i="19"/>
  <c r="N22" i="19"/>
  <c r="BB14" i="19"/>
  <c r="M14" i="19"/>
  <c r="BO33" i="19"/>
  <c r="Z33" i="19"/>
  <c r="M36" i="19"/>
  <c r="BB36" i="19"/>
  <c r="K14" i="19"/>
  <c r="AZ14" i="19"/>
  <c r="BP20" i="19"/>
  <c r="AA20" i="19"/>
  <c r="AI35" i="19"/>
  <c r="BU35" i="19"/>
  <c r="HL9" i="33"/>
  <c r="BF19" i="19"/>
  <c r="Q19" i="19"/>
  <c r="BO37" i="19"/>
  <c r="Z37" i="19"/>
  <c r="BN8" i="19"/>
  <c r="Y8" i="19"/>
  <c r="BI29" i="19"/>
  <c r="T29" i="19"/>
  <c r="BT23" i="19"/>
  <c r="AH23" i="19"/>
  <c r="AZ15" i="19"/>
  <c r="K15" i="19"/>
  <c r="I33" i="19"/>
  <c r="CM59" i="24"/>
  <c r="CM75" i="24" s="1"/>
  <c r="E75" i="24" s="1"/>
  <c r="D75" i="24" s="1"/>
  <c r="B75" i="24" s="1"/>
  <c r="AD31" i="19"/>
  <c r="R31" i="19"/>
  <c r="BG31" i="19"/>
  <c r="BG13" i="19"/>
  <c r="R13" i="19"/>
  <c r="AE22" i="19"/>
  <c r="AW30" i="19"/>
  <c r="BV35" i="19"/>
  <c r="AJ35" i="19"/>
  <c r="O33" i="19"/>
  <c r="BD33" i="19"/>
  <c r="BP32" i="19"/>
  <c r="BO32" i="19"/>
  <c r="Z32" i="19"/>
  <c r="U22" i="19"/>
  <c r="BJ22" i="19"/>
  <c r="S28" i="19"/>
  <c r="BH28" i="19"/>
  <c r="H26" i="19"/>
  <c r="AX26" i="19"/>
  <c r="AE11" i="19"/>
  <c r="BR29" i="19"/>
  <c r="AB29" i="19"/>
  <c r="BQ29" i="19"/>
  <c r="J22" i="19"/>
  <c r="AY22" i="19"/>
  <c r="H21" i="19"/>
  <c r="AX21" i="19"/>
  <c r="BS30" i="19"/>
  <c r="BR19" i="19"/>
  <c r="HL12" i="33"/>
  <c r="AI10" i="19"/>
  <c r="AI9" i="19"/>
  <c r="BU9" i="19"/>
  <c r="BU10" i="19"/>
  <c r="V37" i="19"/>
  <c r="BK37" i="19"/>
  <c r="BL17" i="19"/>
  <c r="W17" i="19"/>
  <c r="AE28" i="19"/>
  <c r="BM35" i="19"/>
  <c r="X35" i="19"/>
  <c r="N18" i="19"/>
  <c r="BC18" i="19"/>
  <c r="J13" i="19"/>
  <c r="AY13" i="19"/>
  <c r="AE36" i="19"/>
  <c r="Y37" i="19"/>
  <c r="BN37" i="19"/>
  <c r="AX7" i="19"/>
  <c r="H7" i="19"/>
  <c r="BC15" i="19"/>
  <c r="N15" i="19"/>
  <c r="HL29" i="33"/>
  <c r="AC32" i="19"/>
  <c r="K25" i="19"/>
  <c r="AZ25" i="19"/>
  <c r="Y33" i="19"/>
  <c r="BN33" i="19"/>
  <c r="BA35" i="19"/>
  <c r="L35" i="19"/>
  <c r="BD28" i="19"/>
  <c r="O28" i="19"/>
  <c r="AC36" i="19"/>
  <c r="Q36" i="19"/>
  <c r="BF36" i="19"/>
  <c r="P23" i="19"/>
  <c r="BE23" i="19"/>
  <c r="O15" i="19"/>
  <c r="BD15" i="19"/>
  <c r="BK19" i="19"/>
  <c r="V19" i="19"/>
  <c r="CM62" i="24"/>
  <c r="CM78" i="24" s="1"/>
  <c r="E78" i="24" s="1"/>
  <c r="D78" i="24" s="1"/>
  <c r="B78" i="24" s="1"/>
  <c r="U36" i="19"/>
  <c r="BJ36" i="19"/>
  <c r="AD22" i="19"/>
  <c r="BG22" i="19"/>
  <c r="R22" i="19"/>
  <c r="N17" i="19"/>
  <c r="BC17" i="19"/>
  <c r="BA13" i="19"/>
  <c r="L13" i="19"/>
  <c r="BF22" i="19"/>
  <c r="Q22" i="19"/>
  <c r="W23" i="19"/>
  <c r="BL23" i="19"/>
  <c r="N27" i="19"/>
  <c r="BC27" i="19"/>
  <c r="BL36" i="19"/>
  <c r="W36" i="19"/>
  <c r="Q11" i="19"/>
  <c r="BF11" i="19"/>
  <c r="AC11" i="19"/>
  <c r="CM66" i="24"/>
  <c r="CM82" i="24" s="1"/>
  <c r="E82" i="24" s="1"/>
  <c r="D82" i="24" s="1"/>
  <c r="B82" i="24" s="1"/>
  <c r="AE31" i="19"/>
  <c r="BQ11" i="19"/>
  <c r="AB11" i="19"/>
  <c r="BR11" i="19"/>
  <c r="BD29" i="19"/>
  <c r="O29" i="19"/>
  <c r="BW27" i="19"/>
  <c r="AK27" i="19"/>
  <c r="BV10" i="19"/>
  <c r="AJ10" i="19"/>
  <c r="BV9" i="19"/>
  <c r="AJ9" i="19"/>
  <c r="L37" i="19"/>
  <c r="BA37" i="19"/>
  <c r="Y28" i="19"/>
  <c r="BN28" i="19"/>
  <c r="AE35" i="19"/>
  <c r="BE22" i="19"/>
  <c r="P22" i="19"/>
  <c r="P24" i="19"/>
  <c r="BE24" i="19"/>
  <c r="R8" i="19"/>
  <c r="BG8" i="19"/>
  <c r="BQ28" i="19"/>
  <c r="AB28" i="19"/>
  <c r="AZ11" i="19"/>
  <c r="K11" i="19"/>
  <c r="T9" i="19"/>
  <c r="BI9" i="19"/>
  <c r="BI10" i="19"/>
  <c r="T10" i="19"/>
  <c r="L9" i="19"/>
  <c r="L10" i="19"/>
  <c r="BA9" i="19"/>
  <c r="BA10" i="19"/>
  <c r="AI25" i="19"/>
  <c r="BU25" i="19"/>
  <c r="BL35" i="19"/>
  <c r="W35" i="19"/>
  <c r="Q13" i="19"/>
  <c r="BF13" i="19"/>
  <c r="AY28" i="19"/>
  <c r="J28" i="19"/>
  <c r="BI19" i="19"/>
  <c r="T19" i="19"/>
  <c r="BH10" i="19"/>
  <c r="S10" i="19"/>
  <c r="S9" i="19"/>
  <c r="BH9" i="19"/>
  <c r="T13" i="19"/>
  <c r="BI13" i="19"/>
  <c r="R17" i="19"/>
  <c r="BG17" i="19"/>
  <c r="I36" i="19"/>
  <c r="BN35" i="19"/>
  <c r="Y35" i="19"/>
  <c r="BP25" i="19"/>
  <c r="BO25" i="19"/>
  <c r="Z25" i="19"/>
  <c r="CM58" i="24"/>
  <c r="CM74" i="24" s="1"/>
  <c r="E74" i="24" s="1"/>
  <c r="D74" i="24" s="1"/>
  <c r="B74" i="24" s="1"/>
  <c r="O31" i="19"/>
  <c r="BD31" i="19"/>
  <c r="BJ31" i="19"/>
  <c r="U31" i="19"/>
  <c r="BO20" i="19"/>
  <c r="Z20" i="19"/>
  <c r="HL31" i="33"/>
  <c r="K19" i="19"/>
  <c r="AZ19" i="19"/>
  <c r="X37" i="19"/>
  <c r="BM37" i="19"/>
  <c r="BM27" i="19"/>
  <c r="X27" i="19"/>
  <c r="BM23" i="19"/>
  <c r="X23" i="19"/>
  <c r="V23" i="19"/>
  <c r="BK23" i="19"/>
  <c r="CM63" i="24"/>
  <c r="CM79" i="24" s="1"/>
  <c r="E79" i="24" s="1"/>
  <c r="D79" i="24" s="1"/>
  <c r="B79" i="24" s="1"/>
  <c r="N11" i="19"/>
  <c r="BC11" i="19"/>
  <c r="X31" i="19"/>
  <c r="BM31" i="19"/>
  <c r="BL11" i="19"/>
  <c r="W11" i="19"/>
  <c r="N29" i="19"/>
  <c r="BC29" i="19"/>
  <c r="AJ36" i="19"/>
  <c r="BV36" i="19"/>
  <c r="BP14" i="19"/>
  <c r="CM64" i="24"/>
  <c r="CM80" i="24" s="1"/>
  <c r="E80" i="24" s="1"/>
  <c r="D80" i="24" s="1"/>
  <c r="B80" i="24" s="1"/>
  <c r="BL27" i="19"/>
  <c r="W27" i="19"/>
  <c r="N9" i="19"/>
  <c r="BC9" i="19"/>
  <c r="BC10" i="19"/>
  <c r="N10" i="19"/>
  <c r="W25" i="19"/>
  <c r="BL25" i="19"/>
  <c r="BK22" i="19"/>
  <c r="V22" i="19"/>
  <c r="BM14" i="19"/>
  <c r="X14" i="19"/>
  <c r="AY15" i="19"/>
  <c r="J15" i="19"/>
  <c r="BS26" i="19"/>
  <c r="V31" i="19"/>
  <c r="BK31" i="19"/>
  <c r="R29" i="19"/>
  <c r="BG29" i="19"/>
  <c r="BS21" i="19"/>
  <c r="BQ31" i="19"/>
  <c r="AB31" i="19"/>
  <c r="AD8" i="19"/>
  <c r="AC17" i="19"/>
  <c r="R9" i="19"/>
  <c r="BG10" i="19"/>
  <c r="BG9" i="19"/>
  <c r="R10" i="19"/>
  <c r="BO9" i="19"/>
  <c r="BO10" i="19"/>
  <c r="Z9" i="19"/>
  <c r="Z10" i="19"/>
  <c r="BO31" i="19"/>
  <c r="Z31" i="19"/>
  <c r="W22" i="19"/>
  <c r="BL22" i="19"/>
  <c r="Z22" i="19"/>
  <c r="BO22" i="19"/>
  <c r="BG14" i="19"/>
  <c r="R14" i="19"/>
  <c r="Q15" i="19"/>
  <c r="AR15" i="19"/>
  <c r="BF15" i="19"/>
  <c r="BJ29" i="19"/>
  <c r="U29" i="19"/>
  <c r="L29" i="19"/>
  <c r="BA29" i="19"/>
  <c r="K37" i="19"/>
  <c r="AZ37" i="19"/>
  <c r="N33" i="19"/>
  <c r="BC33" i="19"/>
  <c r="J19" i="19"/>
  <c r="AY19" i="19"/>
  <c r="Y13" i="19"/>
  <c r="BN13" i="19"/>
  <c r="AD26" i="19"/>
  <c r="AE17" i="19"/>
  <c r="R35" i="19"/>
  <c r="BG35" i="19"/>
  <c r="M18" i="19"/>
  <c r="BB18" i="19"/>
  <c r="Y36" i="19"/>
  <c r="BN36" i="19"/>
  <c r="AC8" i="19"/>
  <c r="BF8" i="19"/>
  <c r="Q8" i="19"/>
  <c r="BK35" i="19"/>
  <c r="V35" i="19"/>
  <c r="BJ33" i="19"/>
  <c r="U33" i="19"/>
  <c r="BE17" i="19"/>
  <c r="P17" i="19"/>
  <c r="O14" i="19"/>
  <c r="BD14" i="19"/>
  <c r="BP7" i="19"/>
  <c r="AA7" i="19"/>
  <c r="BK29" i="19"/>
  <c r="V29" i="19"/>
  <c r="BV31" i="19"/>
  <c r="AJ31" i="19"/>
  <c r="I22" i="19"/>
  <c r="AE25" i="19"/>
  <c r="V18" i="19"/>
  <c r="BK18" i="19"/>
  <c r="CM61" i="24"/>
  <c r="CM77" i="24" s="1"/>
  <c r="E77" i="24" s="1"/>
  <c r="D77" i="24" s="1"/>
  <c r="B77" i="24" s="1"/>
  <c r="BD11" i="19"/>
  <c r="O11" i="19"/>
  <c r="AA11" i="19"/>
  <c r="I15" i="19"/>
  <c r="AC35" i="19"/>
  <c r="BF35" i="19"/>
  <c r="Q35" i="19"/>
  <c r="AY11" i="19"/>
  <c r="J11" i="19"/>
  <c r="BL14" i="19"/>
  <c r="W14" i="19"/>
  <c r="BO29" i="19"/>
  <c r="Z29" i="19"/>
  <c r="BR13" i="19"/>
  <c r="AE8" i="19"/>
  <c r="BO35" i="19"/>
  <c r="Z35" i="19"/>
  <c r="BC37" i="19"/>
  <c r="N37" i="19"/>
  <c r="AA36" i="19"/>
  <c r="O36" i="19"/>
  <c r="BD36" i="19"/>
  <c r="J25" i="19"/>
  <c r="AY25" i="19"/>
  <c r="Q33" i="19"/>
  <c r="BF33" i="19"/>
  <c r="CM67" i="24"/>
  <c r="CM83" i="24" s="1"/>
  <c r="E83" i="24" s="1"/>
  <c r="D83" i="24" s="1"/>
  <c r="B83" i="24" s="1"/>
  <c r="AE29" i="19"/>
  <c r="BQ20" i="19"/>
  <c r="AB20" i="19"/>
  <c r="K29" i="19"/>
  <c r="AZ29" i="19"/>
  <c r="AV30" i="19"/>
  <c r="X9" i="19"/>
  <c r="BM9" i="19"/>
  <c r="X10" i="19"/>
  <c r="BM10" i="19"/>
  <c r="BA20" i="19"/>
  <c r="L20" i="19"/>
  <c r="AI22" i="19"/>
  <c r="BU22" i="19"/>
  <c r="BV15" i="19"/>
  <c r="AJ15" i="19"/>
  <c r="AJ23" i="19"/>
  <c r="BV23" i="19"/>
  <c r="S11" i="19"/>
  <c r="BH11" i="19"/>
  <c r="U10" i="19"/>
  <c r="BJ10" i="19"/>
  <c r="BJ9" i="19"/>
  <c r="U9" i="19"/>
  <c r="X24" i="19"/>
  <c r="BM24" i="19"/>
  <c r="O17" i="19"/>
  <c r="BD17" i="19"/>
  <c r="BM33" i="19"/>
  <c r="X33" i="19"/>
  <c r="J17" i="19"/>
  <c r="AY17" i="19"/>
  <c r="BG33" i="19"/>
  <c r="R33" i="19"/>
  <c r="BQ36" i="19"/>
  <c r="AB36" i="19"/>
  <c r="X28" i="19"/>
  <c r="BM28" i="19"/>
  <c r="Q10" i="19"/>
  <c r="BF9" i="19"/>
  <c r="BF10" i="19"/>
  <c r="Q9" i="19"/>
  <c r="O20" i="19"/>
  <c r="BD20" i="19"/>
  <c r="AA8" i="19"/>
  <c r="AH13" i="19"/>
  <c r="BT13" i="19"/>
  <c r="J35" i="19"/>
  <c r="AY35" i="19"/>
  <c r="BQ17" i="19"/>
  <c r="AB17" i="19"/>
  <c r="BA36" i="19"/>
  <c r="L36" i="19"/>
  <c r="BG36" i="19"/>
  <c r="R36" i="19"/>
  <c r="BN14" i="19"/>
  <c r="Y14" i="19"/>
  <c r="M8" i="19"/>
  <c r="BB8" i="19"/>
  <c r="BQ24" i="19"/>
  <c r="AB24" i="19"/>
  <c r="N25" i="19"/>
  <c r="BC25" i="19"/>
  <c r="AX12" i="19"/>
  <c r="H12" i="19"/>
  <c r="AC31" i="19"/>
  <c r="AR31" i="19"/>
  <c r="BF31" i="19"/>
  <c r="Q31" i="19"/>
  <c r="BI31" i="19"/>
  <c r="T31" i="19"/>
  <c r="AC15" i="19"/>
  <c r="BO27" i="19"/>
  <c r="Z27" i="19"/>
  <c r="AB8" i="19"/>
  <c r="BQ8" i="19"/>
  <c r="R25" i="19"/>
  <c r="BG25" i="19"/>
  <c r="Q28" i="19"/>
  <c r="AR28" i="19"/>
  <c r="BF28" i="19"/>
  <c r="BI27" i="19"/>
  <c r="T27" i="19"/>
  <c r="AA30" i="19"/>
  <c r="BT29" i="19"/>
  <c r="AH29" i="19"/>
  <c r="BW13" i="19"/>
  <c r="AK13" i="19"/>
  <c r="AG20" i="19"/>
  <c r="AZ17" i="19"/>
  <c r="K17" i="19"/>
  <c r="I23" i="19"/>
  <c r="X29" i="19"/>
  <c r="BM29" i="19"/>
  <c r="AE15" i="19"/>
  <c r="BK32" i="19"/>
  <c r="V32" i="19"/>
  <c r="M20" i="19"/>
  <c r="BB20" i="19"/>
  <c r="AG30" i="19"/>
  <c r="HL22" i="33"/>
  <c r="BB13" i="19"/>
  <c r="M13" i="19"/>
  <c r="R24" i="19"/>
  <c r="BG24" i="19"/>
  <c r="L17" i="19"/>
  <c r="BA17" i="19"/>
  <c r="M35" i="19"/>
  <c r="BB35" i="19"/>
  <c r="Y15" i="19"/>
  <c r="BN15" i="19"/>
  <c r="BI28" i="19"/>
  <c r="T28" i="19"/>
  <c r="BJ8" i="19"/>
  <c r="U8" i="19"/>
  <c r="AE32" i="19"/>
  <c r="U13" i="19"/>
  <c r="BJ13" i="19"/>
  <c r="BL31" i="19"/>
  <c r="W31" i="19"/>
  <c r="AW34" i="19"/>
  <c r="BV18" i="19"/>
  <c r="AJ18" i="19"/>
  <c r="AA29" i="19"/>
  <c r="BO19" i="19"/>
  <c r="Z19" i="19"/>
  <c r="BE33" i="19"/>
  <c r="P33" i="19"/>
  <c r="BM13" i="19"/>
  <c r="X13" i="19"/>
  <c r="X8" i="19"/>
  <c r="BM8" i="19"/>
  <c r="BJ24" i="19"/>
  <c r="U24" i="19"/>
  <c r="AE33" i="19"/>
  <c r="BQ32" i="19"/>
  <c r="AB32" i="19"/>
  <c r="AB14" i="19"/>
  <c r="BQ14" i="19"/>
  <c r="I29" i="19"/>
  <c r="AG34" i="19"/>
  <c r="U11" i="19"/>
  <c r="BJ11" i="19"/>
  <c r="AH27" i="19"/>
  <c r="BT27" i="19"/>
  <c r="AD32" i="19"/>
  <c r="R32" i="19"/>
  <c r="BG32" i="19"/>
  <c r="BI36" i="19"/>
  <c r="T36" i="19"/>
  <c r="BE35" i="19"/>
  <c r="P35" i="19"/>
  <c r="L33" i="19"/>
  <c r="BA33" i="19"/>
  <c r="X25" i="19"/>
  <c r="BM25" i="19"/>
  <c r="S35" i="19"/>
  <c r="BH35" i="19"/>
  <c r="J32" i="19"/>
  <c r="AY32" i="19"/>
  <c r="V13" i="19"/>
  <c r="BK13" i="19"/>
  <c r="R28" i="19"/>
  <c r="BG28" i="19"/>
  <c r="BL13" i="19"/>
  <c r="W13" i="19"/>
  <c r="AB18" i="19"/>
  <c r="BQ18" i="19"/>
  <c r="BN20" i="19"/>
  <c r="Y20" i="19"/>
  <c r="AI27" i="19"/>
  <c r="BU27" i="19"/>
  <c r="M23" i="19"/>
  <c r="BB23" i="19"/>
  <c r="M28" i="19"/>
  <c r="BB28" i="19"/>
  <c r="M32" i="19"/>
  <c r="BB32" i="19"/>
  <c r="BD32" i="19"/>
  <c r="O32" i="19"/>
  <c r="AG7" i="19"/>
  <c r="AW21" i="19"/>
  <c r="AW7" i="19"/>
  <c r="AJ24" i="19"/>
  <c r="BV24" i="19"/>
  <c r="BT14" i="19"/>
  <c r="AH14" i="19"/>
  <c r="BR35" i="19"/>
  <c r="O22" i="19"/>
  <c r="BD22" i="19"/>
  <c r="T18" i="19"/>
  <c r="BI18" i="19"/>
  <c r="BQ25" i="19"/>
  <c r="AB25" i="19"/>
  <c r="AE13" i="19"/>
  <c r="L18" i="19"/>
  <c r="BA18" i="19"/>
  <c r="BM15" i="19"/>
  <c r="X15" i="19"/>
  <c r="S31" i="19"/>
  <c r="BH31" i="19"/>
  <c r="BS34" i="19"/>
  <c r="AD34" i="19"/>
  <c r="U20" i="19"/>
  <c r="BJ20" i="19"/>
  <c r="BU13" i="19"/>
  <c r="AI13" i="19"/>
  <c r="HL27" i="33"/>
  <c r="AC27" i="19"/>
  <c r="AH25" i="19"/>
  <c r="BT25" i="19"/>
  <c r="AC25" i="19"/>
  <c r="BF25" i="19"/>
  <c r="Q25" i="19"/>
  <c r="Y27" i="19"/>
  <c r="BN27" i="19"/>
  <c r="AE27" i="19"/>
  <c r="BI32" i="19"/>
  <c r="T32" i="19"/>
  <c r="BE9" i="19"/>
  <c r="BE10" i="19"/>
  <c r="P10" i="19"/>
  <c r="P9" i="19"/>
  <c r="BN22" i="19"/>
  <c r="Y22" i="19"/>
  <c r="AW12" i="19"/>
  <c r="P20" i="19"/>
  <c r="BE20" i="19"/>
  <c r="AW20" i="19"/>
  <c r="R20" i="19"/>
  <c r="BG20" i="19"/>
  <c r="BP17" i="19"/>
  <c r="BO17" i="19"/>
  <c r="Z17" i="19"/>
  <c r="AR18" i="19" l="1"/>
  <c r="BW19" i="19"/>
  <c r="BW15" i="19"/>
  <c r="BW34" i="19"/>
  <c r="AC12" i="19"/>
  <c r="AR33" i="19"/>
  <c r="AQ17" i="19"/>
  <c r="AR25" i="19"/>
  <c r="AN25" i="19"/>
  <c r="BZ25" i="19"/>
  <c r="BU20" i="19"/>
  <c r="AI20" i="19"/>
  <c r="P21" i="19"/>
  <c r="BE21" i="19"/>
  <c r="I21" i="19"/>
  <c r="AN33" i="19"/>
  <c r="BZ33" i="19"/>
  <c r="AR14" i="19"/>
  <c r="BZ8" i="19"/>
  <c r="AN8" i="19"/>
  <c r="CB22" i="19"/>
  <c r="AP22" i="19"/>
  <c r="AM11" i="19"/>
  <c r="BY11" i="19"/>
  <c r="AT13" i="19"/>
  <c r="CB35" i="19"/>
  <c r="AP35" i="19"/>
  <c r="AT9" i="19"/>
  <c r="AT10" i="19"/>
  <c r="BZ11" i="19"/>
  <c r="AN11" i="19"/>
  <c r="BT34" i="19"/>
  <c r="AH34" i="19"/>
  <c r="AR11" i="19"/>
  <c r="BW26" i="19"/>
  <c r="AK26" i="19"/>
  <c r="BX15" i="19"/>
  <c r="AL15" i="19"/>
  <c r="M21" i="19"/>
  <c r="BB21" i="19"/>
  <c r="BR21" i="19"/>
  <c r="AB21" i="19"/>
  <c r="BQ21" i="19"/>
  <c r="BO7" i="19"/>
  <c r="Z7" i="19"/>
  <c r="BE30" i="19"/>
  <c r="P30" i="19"/>
  <c r="AT24" i="19"/>
  <c r="BZ37" i="19"/>
  <c r="AN37" i="19"/>
  <c r="AR8" i="19"/>
  <c r="BM34" i="19"/>
  <c r="X34" i="19"/>
  <c r="AC7" i="19"/>
  <c r="BF7" i="19"/>
  <c r="Q7" i="19"/>
  <c r="AU16" i="19"/>
  <c r="BI30" i="19"/>
  <c r="T30" i="19"/>
  <c r="BY36" i="19"/>
  <c r="AM36" i="19"/>
  <c r="BT20" i="19"/>
  <c r="AH20" i="19"/>
  <c r="AL10" i="19"/>
  <c r="BX10" i="19"/>
  <c r="AL9" i="19"/>
  <c r="BX9" i="19"/>
  <c r="AB16" i="19"/>
  <c r="BQ16" i="19"/>
  <c r="BJ30" i="19"/>
  <c r="U30" i="19"/>
  <c r="O21" i="19"/>
  <c r="BD21" i="19"/>
  <c r="X7" i="19"/>
  <c r="BM7" i="19"/>
  <c r="J30" i="19"/>
  <c r="AY30" i="19"/>
  <c r="BV21" i="19"/>
  <c r="AJ21" i="19"/>
  <c r="BY20" i="19"/>
  <c r="AM20" i="19"/>
  <c r="BT26" i="19"/>
  <c r="AH26" i="19"/>
  <c r="AA21" i="19"/>
  <c r="AA26" i="19"/>
  <c r="BX8" i="19"/>
  <c r="AL8" i="19"/>
  <c r="J16" i="19"/>
  <c r="AY16" i="19"/>
  <c r="CA23" i="19"/>
  <c r="AO23" i="19"/>
  <c r="AS23" i="19"/>
  <c r="AK24" i="19"/>
  <c r="BW24" i="19"/>
  <c r="AS33" i="19"/>
  <c r="CA33" i="19"/>
  <c r="AO33" i="19"/>
  <c r="AJ20" i="19"/>
  <c r="BV20" i="19"/>
  <c r="AL18" i="19"/>
  <c r="BX18" i="19"/>
  <c r="AT18" i="19"/>
  <c r="M34" i="19"/>
  <c r="BB34" i="19"/>
  <c r="V26" i="19"/>
  <c r="BK26" i="19"/>
  <c r="AA12" i="19"/>
  <c r="BD12" i="19"/>
  <c r="O12" i="19"/>
  <c r="N16" i="19"/>
  <c r="BC16" i="19"/>
  <c r="O16" i="19"/>
  <c r="BD16" i="19"/>
  <c r="BB26" i="19"/>
  <c r="M26" i="19"/>
  <c r="BA12" i="19"/>
  <c r="L12" i="19"/>
  <c r="AK12" i="19"/>
  <c r="BW12" i="19"/>
  <c r="BT12" i="19"/>
  <c r="AH12" i="19"/>
  <c r="BX37" i="19"/>
  <c r="AL37" i="19"/>
  <c r="AQ31" i="19"/>
  <c r="AK36" i="19"/>
  <c r="BW36" i="19"/>
  <c r="BZ22" i="19"/>
  <c r="AN22" i="19"/>
  <c r="CB17" i="19"/>
  <c r="AP17" i="19"/>
  <c r="AL14" i="19"/>
  <c r="BX14" i="19"/>
  <c r="BF21" i="19"/>
  <c r="Q21" i="19"/>
  <c r="AR21" i="19"/>
  <c r="U21" i="19"/>
  <c r="BJ21" i="19"/>
  <c r="BB16" i="19"/>
  <c r="M16" i="19"/>
  <c r="K16" i="19"/>
  <c r="AZ16" i="19"/>
  <c r="L34" i="19"/>
  <c r="BA34" i="19"/>
  <c r="AN14" i="19"/>
  <c r="BZ14" i="19"/>
  <c r="AM28" i="19"/>
  <c r="BY28" i="19"/>
  <c r="AI34" i="19"/>
  <c r="BU34" i="19"/>
  <c r="AT35" i="19"/>
  <c r="AK11" i="19"/>
  <c r="BW11" i="19"/>
  <c r="R34" i="19"/>
  <c r="BG34" i="19"/>
  <c r="K21" i="19"/>
  <c r="AZ21" i="19"/>
  <c r="I7" i="19"/>
  <c r="AD16" i="19"/>
  <c r="BS16" i="19"/>
  <c r="AZ26" i="19"/>
  <c r="K26" i="19"/>
  <c r="BR16" i="19"/>
  <c r="AC16" i="19"/>
  <c r="AT25" i="19"/>
  <c r="AQ11" i="19"/>
  <c r="AJ30" i="19"/>
  <c r="BV30" i="19"/>
  <c r="AN17" i="19"/>
  <c r="BZ17" i="19"/>
  <c r="AQ24" i="19"/>
  <c r="BL7" i="19"/>
  <c r="W7" i="19"/>
  <c r="Q26" i="19"/>
  <c r="BF26" i="19"/>
  <c r="S26" i="19"/>
  <c r="BH26" i="19"/>
  <c r="Q30" i="19"/>
  <c r="BF30" i="19"/>
  <c r="AL22" i="19"/>
  <c r="BX22" i="19"/>
  <c r="AN23" i="19"/>
  <c r="BZ23" i="19"/>
  <c r="AT33" i="19"/>
  <c r="AT32" i="19"/>
  <c r="CA28" i="19"/>
  <c r="AO28" i="19"/>
  <c r="AS28" i="19"/>
  <c r="O26" i="19"/>
  <c r="BD26" i="19"/>
  <c r="AM25" i="19"/>
  <c r="BY25" i="19"/>
  <c r="AR10" i="19"/>
  <c r="BZ10" i="19"/>
  <c r="BZ9" i="19"/>
  <c r="AN10" i="19"/>
  <c r="AN9" i="19"/>
  <c r="BZ35" i="19"/>
  <c r="AN35" i="19"/>
  <c r="BP26" i="19"/>
  <c r="BO26" i="19"/>
  <c r="Z26" i="19"/>
  <c r="BG26" i="19"/>
  <c r="R26" i="19"/>
  <c r="AI30" i="19"/>
  <c r="BU30" i="19"/>
  <c r="AQ25" i="19"/>
  <c r="AT19" i="19"/>
  <c r="BX11" i="19"/>
  <c r="AL11" i="19"/>
  <c r="AP36" i="19"/>
  <c r="CB36" i="19"/>
  <c r="AN36" i="19"/>
  <c r="BZ36" i="19"/>
  <c r="AM18" i="19"/>
  <c r="BY18" i="19"/>
  <c r="AR22" i="19"/>
  <c r="BB7" i="19"/>
  <c r="M7" i="19"/>
  <c r="BD34" i="19"/>
  <c r="O34" i="19"/>
  <c r="V7" i="19"/>
  <c r="BK7" i="19"/>
  <c r="AP24" i="19"/>
  <c r="CB24" i="19"/>
  <c r="AO24" i="19"/>
  <c r="CA24" i="19"/>
  <c r="AS24" i="19"/>
  <c r="CB20" i="19"/>
  <c r="AP20" i="19"/>
  <c r="AC34" i="19"/>
  <c r="Q34" i="19"/>
  <c r="BF34" i="19"/>
  <c r="AY21" i="19"/>
  <c r="J21" i="19"/>
  <c r="BF16" i="19"/>
  <c r="Q16" i="19"/>
  <c r="BB30" i="19"/>
  <c r="M30" i="19"/>
  <c r="T34" i="19"/>
  <c r="BI34" i="19"/>
  <c r="AK9" i="19"/>
  <c r="BW9" i="19"/>
  <c r="AK10" i="19"/>
  <c r="BW10" i="19"/>
  <c r="BX32" i="19"/>
  <c r="AL32" i="19"/>
  <c r="BY31" i="19"/>
  <c r="AM31" i="19"/>
  <c r="CB32" i="19"/>
  <c r="AP32" i="19"/>
  <c r="AR36" i="19"/>
  <c r="V12" i="19"/>
  <c r="BK12" i="19"/>
  <c r="U26" i="19"/>
  <c r="BJ26" i="19"/>
  <c r="N26" i="19"/>
  <c r="BC26" i="19"/>
  <c r="BH30" i="19"/>
  <c r="S30" i="19"/>
  <c r="AV16" i="19"/>
  <c r="BI7" i="19"/>
  <c r="T7" i="19"/>
  <c r="O7" i="19"/>
  <c r="BD7" i="19"/>
  <c r="AN18" i="19"/>
  <c r="BZ18" i="19"/>
  <c r="BU26" i="19"/>
  <c r="AI26" i="19"/>
  <c r="AP15" i="19"/>
  <c r="CB15" i="19"/>
  <c r="CB29" i="19"/>
  <c r="AP29" i="19"/>
  <c r="BH7" i="19"/>
  <c r="S7" i="19"/>
  <c r="AX16" i="19"/>
  <c r="H16" i="19"/>
  <c r="X30" i="19"/>
  <c r="BM30" i="19"/>
  <c r="AQ23" i="19"/>
  <c r="AL23" i="19"/>
  <c r="BX23" i="19"/>
  <c r="AN27" i="19"/>
  <c r="BZ27" i="19"/>
  <c r="AP13" i="19"/>
  <c r="CB13" i="19"/>
  <c r="CA36" i="19"/>
  <c r="AO36" i="19"/>
  <c r="AS36" i="19"/>
  <c r="BW29" i="19"/>
  <c r="AK29" i="19"/>
  <c r="N34" i="19"/>
  <c r="BC34" i="19"/>
  <c r="BL12" i="19"/>
  <c r="W12" i="19"/>
  <c r="CA27" i="19"/>
  <c r="AO27" i="19"/>
  <c r="AS27" i="19"/>
  <c r="AK17" i="19"/>
  <c r="BW17" i="19"/>
  <c r="CB14" i="19"/>
  <c r="AP14" i="19"/>
  <c r="T21" i="19"/>
  <c r="BI21" i="19"/>
  <c r="AE30" i="19"/>
  <c r="CB25" i="19"/>
  <c r="AP25" i="19"/>
  <c r="BY29" i="19"/>
  <c r="AM29" i="19"/>
  <c r="CB11" i="19"/>
  <c r="AP11" i="19"/>
  <c r="AH21" i="19"/>
  <c r="BT21" i="19"/>
  <c r="AM15" i="19"/>
  <c r="BY15" i="19"/>
  <c r="AT29" i="19"/>
  <c r="AQ33" i="19"/>
  <c r="AO22" i="19"/>
  <c r="CA22" i="19"/>
  <c r="AS22" i="19"/>
  <c r="AE34" i="19"/>
  <c r="BA7" i="19"/>
  <c r="L7" i="19"/>
  <c r="BO34" i="19"/>
  <c r="Z34" i="19"/>
  <c r="BE34" i="19"/>
  <c r="P34" i="19"/>
  <c r="T26" i="19"/>
  <c r="BI26" i="19"/>
  <c r="CB9" i="19"/>
  <c r="AP9" i="19"/>
  <c r="CB10" i="19"/>
  <c r="AP10" i="19"/>
  <c r="AS17" i="19"/>
  <c r="CA17" i="19"/>
  <c r="AO17" i="19"/>
  <c r="AR24" i="19"/>
  <c r="AN24" i="19"/>
  <c r="BZ24" i="19"/>
  <c r="P7" i="19"/>
  <c r="BE7" i="19"/>
  <c r="AZ7" i="19"/>
  <c r="K7" i="19"/>
  <c r="AZ12" i="19"/>
  <c r="K12" i="19"/>
  <c r="J34" i="19"/>
  <c r="AY34" i="19"/>
  <c r="CA37" i="19"/>
  <c r="AO37" i="19"/>
  <c r="AS37" i="19"/>
  <c r="AT11" i="19"/>
  <c r="AH30" i="19"/>
  <c r="BT30" i="19"/>
  <c r="AE26" i="19"/>
  <c r="AR35" i="19"/>
  <c r="BV34" i="19"/>
  <c r="AJ34" i="19"/>
  <c r="AQ18" i="19"/>
  <c r="AR20" i="19"/>
  <c r="AQ19" i="19"/>
  <c r="AT28" i="19"/>
  <c r="AY7" i="19"/>
  <c r="J7" i="19"/>
  <c r="U34" i="19"/>
  <c r="BJ34" i="19"/>
  <c r="AE7" i="19"/>
  <c r="BQ12" i="19"/>
  <c r="AB12" i="19"/>
  <c r="BZ28" i="19"/>
  <c r="AN28" i="19"/>
  <c r="AQ27" i="19"/>
  <c r="AO31" i="19"/>
  <c r="CA31" i="19"/>
  <c r="AS31" i="19"/>
  <c r="BW25" i="19"/>
  <c r="AK25" i="19"/>
  <c r="AQ35" i="19"/>
  <c r="BK16" i="19"/>
  <c r="V16" i="19"/>
  <c r="AQ10" i="19"/>
  <c r="AQ9" i="19"/>
  <c r="BY9" i="19"/>
  <c r="AM10" i="19"/>
  <c r="AM9" i="19"/>
  <c r="BY10" i="19"/>
  <c r="CB27" i="19"/>
  <c r="AP27" i="19"/>
  <c r="BZ13" i="19"/>
  <c r="AN13" i="19"/>
  <c r="CA10" i="19"/>
  <c r="AO10" i="19"/>
  <c r="CA9" i="19"/>
  <c r="AO9" i="19"/>
  <c r="AS9" i="19"/>
  <c r="AS10" i="19"/>
  <c r="BY27" i="19"/>
  <c r="AM27" i="19"/>
  <c r="AP23" i="19"/>
  <c r="CB23" i="19"/>
  <c r="AL25" i="19"/>
  <c r="BX25" i="19"/>
  <c r="AP18" i="19"/>
  <c r="CB18" i="19"/>
  <c r="AR13" i="19"/>
  <c r="W21" i="19"/>
  <c r="BL21" i="19"/>
  <c r="Y34" i="19"/>
  <c r="BN34" i="19"/>
  <c r="BO12" i="19"/>
  <c r="Z12" i="19"/>
  <c r="BN12" i="19"/>
  <c r="Y12" i="19"/>
  <c r="AP8" i="19"/>
  <c r="CB8" i="19"/>
  <c r="AK31" i="19"/>
  <c r="BW31" i="19"/>
  <c r="CA35" i="19"/>
  <c r="AO35" i="19"/>
  <c r="AS35" i="19"/>
  <c r="AK20" i="19"/>
  <c r="BW20" i="19"/>
  <c r="CB37" i="19"/>
  <c r="AP37" i="19"/>
  <c r="AR32" i="19"/>
  <c r="AN32" i="19"/>
  <c r="BZ32" i="19"/>
  <c r="I34" i="19"/>
  <c r="BP16" i="19"/>
  <c r="AA16" i="19"/>
  <c r="BN16" i="19"/>
  <c r="Y16" i="19"/>
  <c r="L30" i="19"/>
  <c r="BA30" i="19"/>
  <c r="BP30" i="19"/>
  <c r="BO30" i="19"/>
  <c r="Z30" i="19"/>
  <c r="BA21" i="19"/>
  <c r="L21" i="19"/>
  <c r="BK21" i="19"/>
  <c r="V21" i="19"/>
  <c r="P26" i="19"/>
  <c r="BE26" i="19"/>
  <c r="CB33" i="19"/>
  <c r="AP33" i="19"/>
  <c r="BV12" i="19"/>
  <c r="AJ12" i="19"/>
  <c r="CA25" i="19"/>
  <c r="AO25" i="19"/>
  <c r="AS25" i="19"/>
  <c r="BY19" i="19"/>
  <c r="AM19" i="19"/>
  <c r="AB34" i="19"/>
  <c r="BQ34" i="19"/>
  <c r="AT8" i="19"/>
  <c r="AL36" i="19"/>
  <c r="BX36" i="19"/>
  <c r="AK23" i="19"/>
  <c r="BW23" i="19"/>
  <c r="AL31" i="19"/>
  <c r="BX31" i="19"/>
  <c r="CA14" i="19"/>
  <c r="AS14" i="19"/>
  <c r="AO14" i="19"/>
  <c r="AS32" i="19"/>
  <c r="AO32" i="19"/>
  <c r="CA32" i="19"/>
  <c r="AP31" i="19"/>
  <c r="CB31" i="19"/>
  <c r="BX17" i="19"/>
  <c r="AL17" i="19"/>
  <c r="M12" i="19"/>
  <c r="BB12" i="19"/>
  <c r="AD12" i="19"/>
  <c r="BG12" i="19"/>
  <c r="R12" i="19"/>
  <c r="AT27" i="19"/>
  <c r="AN31" i="19"/>
  <c r="BZ31" i="19"/>
  <c r="AR29" i="19"/>
  <c r="AM37" i="19"/>
  <c r="BY37" i="19"/>
  <c r="AI21" i="19"/>
  <c r="BU21" i="19"/>
  <c r="AD7" i="19"/>
  <c r="R7" i="19"/>
  <c r="BG7" i="19"/>
  <c r="BY17" i="19"/>
  <c r="AM17" i="19"/>
  <c r="BW33" i="19"/>
  <c r="AK33" i="19"/>
  <c r="AO29" i="19"/>
  <c r="AS29" i="19"/>
  <c r="CA29" i="19"/>
  <c r="AQ37" i="19"/>
  <c r="BX20" i="19"/>
  <c r="AL20" i="19"/>
  <c r="AT20" i="19"/>
  <c r="BY13" i="19"/>
  <c r="AM13" i="19"/>
  <c r="AJ26" i="19"/>
  <c r="BV26" i="19"/>
  <c r="BX35" i="19"/>
  <c r="AL35" i="19"/>
  <c r="BZ29" i="19"/>
  <c r="AN29" i="19"/>
  <c r="BN21" i="19"/>
  <c r="Y21" i="19"/>
  <c r="S16" i="19"/>
  <c r="BH16" i="19"/>
  <c r="V30" i="19"/>
  <c r="BK30" i="19"/>
  <c r="BE12" i="19"/>
  <c r="P12" i="19"/>
  <c r="BK34" i="19"/>
  <c r="V34" i="19"/>
  <c r="BJ16" i="19"/>
  <c r="U16" i="19"/>
  <c r="BC21" i="19"/>
  <c r="N21" i="19"/>
  <c r="AM23" i="19"/>
  <c r="BY23" i="19"/>
  <c r="AL24" i="19"/>
  <c r="BX24" i="19"/>
  <c r="AT17" i="19"/>
  <c r="AR34" i="19"/>
  <c r="N12" i="19"/>
  <c r="BC12" i="19"/>
  <c r="BG21" i="19"/>
  <c r="R21" i="19"/>
  <c r="BX33" i="19"/>
  <c r="AL33" i="19"/>
  <c r="CA11" i="19"/>
  <c r="AS11" i="19"/>
  <c r="AO11" i="19"/>
  <c r="I12" i="19"/>
  <c r="BP12" i="19"/>
  <c r="AT23" i="19"/>
  <c r="CA8" i="19"/>
  <c r="AS8" i="19"/>
  <c r="AO8" i="19"/>
  <c r="AT15" i="19"/>
  <c r="BY24" i="19"/>
  <c r="AM24" i="19"/>
  <c r="AL27" i="19"/>
  <c r="BX27" i="19"/>
  <c r="AT14" i="19"/>
  <c r="K30" i="19"/>
  <c r="AZ30" i="19"/>
  <c r="AT36" i="19"/>
  <c r="BI12" i="19"/>
  <c r="T12" i="19"/>
  <c r="BD30" i="19"/>
  <c r="O30" i="19"/>
  <c r="BH12" i="19"/>
  <c r="S12" i="19"/>
  <c r="I30" i="19"/>
  <c r="BC30" i="19"/>
  <c r="N30" i="19"/>
  <c r="AZ34" i="19"/>
  <c r="K34" i="19"/>
  <c r="AT31" i="19"/>
  <c r="AR19" i="19"/>
  <c r="AL29" i="19"/>
  <c r="BX29" i="19"/>
  <c r="AQ29" i="19"/>
  <c r="T16" i="19"/>
  <c r="BI16" i="19"/>
  <c r="BZ15" i="19"/>
  <c r="AN15" i="19"/>
  <c r="BW14" i="19"/>
  <c r="AK14" i="19"/>
  <c r="BX19" i="19"/>
  <c r="AL19" i="19"/>
  <c r="AQ20" i="19"/>
  <c r="AH7" i="19"/>
  <c r="BT7" i="19"/>
  <c r="AO19" i="19"/>
  <c r="AS19" i="19"/>
  <c r="CA19" i="19"/>
  <c r="BW22" i="19"/>
  <c r="AK22" i="19"/>
  <c r="AQ32" i="19"/>
  <c r="BZ19" i="19"/>
  <c r="AN19" i="19"/>
  <c r="AM22" i="19"/>
  <c r="BY22" i="19"/>
  <c r="AQ36" i="19"/>
  <c r="AG16" i="19"/>
  <c r="N7" i="19"/>
  <c r="BC7" i="19"/>
  <c r="BE16" i="19"/>
  <c r="P16" i="19"/>
  <c r="AQ8" i="19"/>
  <c r="BW32" i="19"/>
  <c r="AK32" i="19"/>
  <c r="AP19" i="19"/>
  <c r="CB19" i="19"/>
  <c r="AN20" i="19"/>
  <c r="BZ20" i="19"/>
  <c r="BY14" i="19"/>
  <c r="AM14" i="19"/>
  <c r="BM21" i="19"/>
  <c r="X21" i="19"/>
  <c r="BL16" i="19"/>
  <c r="W16" i="19"/>
  <c r="BJ12" i="19"/>
  <c r="U12" i="19"/>
  <c r="BY32" i="19"/>
  <c r="AM32" i="19"/>
  <c r="BF12" i="19"/>
  <c r="Q12" i="19"/>
  <c r="BR7" i="19"/>
  <c r="BQ7" i="19"/>
  <c r="AB7" i="19"/>
  <c r="BO21" i="19"/>
  <c r="Z21" i="19"/>
  <c r="BL34" i="19"/>
  <c r="W34" i="19"/>
  <c r="BH34" i="19"/>
  <c r="S34" i="19"/>
  <c r="AE12" i="19"/>
  <c r="BN30" i="19"/>
  <c r="Y30" i="19"/>
  <c r="BX28" i="19"/>
  <c r="AL28" i="19"/>
  <c r="AP28" i="19"/>
  <c r="CB28" i="19"/>
  <c r="I26" i="19"/>
  <c r="BG16" i="19"/>
  <c r="R16" i="19"/>
  <c r="BY8" i="19"/>
  <c r="AM8" i="19"/>
  <c r="AR17" i="19"/>
  <c r="AO18" i="19"/>
  <c r="CA18" i="19"/>
  <c r="AS18" i="19"/>
  <c r="BA16" i="19"/>
  <c r="L16" i="19"/>
  <c r="Z16" i="19"/>
  <c r="BO16" i="19"/>
  <c r="I16" i="19"/>
  <c r="BY33" i="19"/>
  <c r="AM33" i="19"/>
  <c r="AQ22" i="19"/>
  <c r="AI12" i="19"/>
  <c r="BU12" i="19"/>
  <c r="AO13" i="19"/>
  <c r="AS13" i="19"/>
  <c r="CA13" i="19"/>
  <c r="AI7" i="19"/>
  <c r="BU7" i="19"/>
  <c r="AR9" i="19"/>
  <c r="AO20" i="19"/>
  <c r="AS20" i="19"/>
  <c r="CA20" i="19"/>
  <c r="BR12" i="19"/>
  <c r="AQ28" i="19"/>
  <c r="AT22" i="19"/>
  <c r="AQ15" i="19"/>
  <c r="BY35" i="19"/>
  <c r="AM35" i="19"/>
  <c r="AE21" i="19"/>
  <c r="J12" i="19"/>
  <c r="AY12" i="19"/>
  <c r="BH21" i="19"/>
  <c r="S21" i="19"/>
  <c r="X16" i="19"/>
  <c r="BM16" i="19"/>
  <c r="AQ13" i="19"/>
  <c r="AR37" i="19"/>
  <c r="AY26" i="19"/>
  <c r="J26" i="19"/>
  <c r="BN26" i="19"/>
  <c r="Y26" i="19"/>
  <c r="AE16" i="19"/>
  <c r="BR30" i="19"/>
  <c r="AB30" i="19"/>
  <c r="BQ30" i="19"/>
  <c r="L26" i="19"/>
  <c r="BA26" i="19"/>
  <c r="BL26" i="19"/>
  <c r="W26" i="19"/>
  <c r="AQ14" i="19"/>
  <c r="AT37" i="19"/>
  <c r="AL13" i="19"/>
  <c r="BX13" i="19"/>
  <c r="BM26" i="19"/>
  <c r="X26" i="19"/>
  <c r="BN7" i="19"/>
  <c r="Y7" i="19"/>
  <c r="AD30" i="19"/>
  <c r="R30" i="19"/>
  <c r="BG30" i="19"/>
  <c r="BL30" i="19"/>
  <c r="W30" i="19"/>
  <c r="BJ7" i="19"/>
  <c r="U7" i="19"/>
  <c r="AJ7" i="19"/>
  <c r="BV7" i="19"/>
  <c r="AO15" i="19"/>
  <c r="CA15" i="19"/>
  <c r="AS15" i="19"/>
  <c r="AW16" i="19"/>
  <c r="BR26" i="19"/>
  <c r="BQ26" i="19"/>
  <c r="AB26" i="19"/>
  <c r="X12" i="19"/>
  <c r="BM12" i="19"/>
  <c r="AK34" i="19" l="1"/>
  <c r="AK30" i="19"/>
  <c r="BW30" i="19"/>
  <c r="AP26" i="19"/>
  <c r="CB26" i="19"/>
  <c r="AT16" i="19"/>
  <c r="AL34" i="19"/>
  <c r="BX34" i="19"/>
  <c r="BU16" i="19"/>
  <c r="AI16" i="19"/>
  <c r="AQ12" i="19"/>
  <c r="H6" i="19"/>
  <c r="AX6" i="19"/>
  <c r="T6" i="19"/>
  <c r="BI6" i="19"/>
  <c r="F31" i="24"/>
  <c r="D31" i="24" s="1"/>
  <c r="B50" i="24" s="1"/>
  <c r="C66" i="24"/>
  <c r="C82" i="24" s="1"/>
  <c r="F13" i="24"/>
  <c r="AP12" i="19"/>
  <c r="CB12" i="19"/>
  <c r="AN16" i="19"/>
  <c r="BZ16" i="19"/>
  <c r="AQ26" i="19"/>
  <c r="C65" i="24"/>
  <c r="C81" i="24" s="1"/>
  <c r="F30" i="24"/>
  <c r="D30" i="24" s="1"/>
  <c r="F12" i="24"/>
  <c r="BY16" i="19"/>
  <c r="AM16" i="19"/>
  <c r="F27" i="24"/>
  <c r="D27" i="24" s="1"/>
  <c r="C62" i="24"/>
  <c r="C78" i="24" s="1"/>
  <c r="F9" i="24"/>
  <c r="D9" i="24" s="1"/>
  <c r="HL25" i="33"/>
  <c r="AO16" i="19"/>
  <c r="AS16" i="19"/>
  <c r="CA16" i="19"/>
  <c r="AD6" i="19"/>
  <c r="BS6" i="19"/>
  <c r="BX7" i="19"/>
  <c r="AL7" i="19"/>
  <c r="F15" i="24"/>
  <c r="C68" i="24"/>
  <c r="C84" i="24" s="1"/>
  <c r="F33" i="24"/>
  <c r="D33" i="24" s="1"/>
  <c r="BY26" i="19"/>
  <c r="AM26" i="19"/>
  <c r="HL33" i="33"/>
  <c r="AW6" i="19"/>
  <c r="HL32" i="33"/>
  <c r="HL18" i="33"/>
  <c r="AH16" i="19"/>
  <c r="BT16" i="19"/>
  <c r="AN12" i="19"/>
  <c r="BZ12" i="19"/>
  <c r="AM30" i="19"/>
  <c r="BY30" i="19"/>
  <c r="Y6" i="19"/>
  <c r="BN6" i="19"/>
  <c r="BK6" i="19"/>
  <c r="V6" i="19"/>
  <c r="L6" i="19"/>
  <c r="BA6" i="19"/>
  <c r="HL19" i="33"/>
  <c r="AT21" i="19"/>
  <c r="AT7" i="19"/>
  <c r="C58" i="24"/>
  <c r="C74" i="24" s="1"/>
  <c r="F5" i="24"/>
  <c r="D5" i="24" s="1"/>
  <c r="F23" i="24"/>
  <c r="D23" i="24" s="1"/>
  <c r="CB7" i="19"/>
  <c r="AP7" i="19"/>
  <c r="AR16" i="19"/>
  <c r="BX26" i="19"/>
  <c r="AL26" i="19"/>
  <c r="BZ21" i="19"/>
  <c r="AN21" i="19"/>
  <c r="HL16" i="33"/>
  <c r="AP16" i="19"/>
  <c r="CB16" i="19"/>
  <c r="AT12" i="19"/>
  <c r="BP6" i="19"/>
  <c r="AA6" i="19"/>
  <c r="BF6" i="19"/>
  <c r="Q6" i="19"/>
  <c r="C60" i="24"/>
  <c r="C76" i="24" s="1"/>
  <c r="F25" i="24"/>
  <c r="D25" i="24" s="1"/>
  <c r="F7" i="24"/>
  <c r="D7" i="24" s="1"/>
  <c r="AT26" i="19"/>
  <c r="CA34" i="19"/>
  <c r="AS34" i="19"/>
  <c r="AO34" i="19"/>
  <c r="AV6" i="19"/>
  <c r="AC6" i="19"/>
  <c r="BR6" i="19"/>
  <c r="BZ26" i="19"/>
  <c r="AN26" i="19"/>
  <c r="HL26" i="33"/>
  <c r="X6" i="19"/>
  <c r="BM6" i="19"/>
  <c r="AR26" i="19"/>
  <c r="F29" i="24"/>
  <c r="D29" i="24" s="1"/>
  <c r="B48" i="24" s="1"/>
  <c r="F11" i="24"/>
  <c r="C64" i="24"/>
  <c r="C80" i="24" s="1"/>
  <c r="I6" i="19"/>
  <c r="AQ16" i="19"/>
  <c r="CB34" i="19"/>
  <c r="AP34" i="19"/>
  <c r="AQ21" i="19"/>
  <c r="BW21" i="19"/>
  <c r="AK21" i="19"/>
  <c r="CA12" i="19"/>
  <c r="AO12" i="19"/>
  <c r="AS12" i="19"/>
  <c r="F26" i="24"/>
  <c r="D26" i="24" s="1"/>
  <c r="C61" i="24"/>
  <c r="C77" i="24" s="1"/>
  <c r="F8" i="24"/>
  <c r="D8" i="24" s="1"/>
  <c r="BO6" i="19"/>
  <c r="Z6" i="19"/>
  <c r="BY12" i="19"/>
  <c r="AM12" i="19"/>
  <c r="AL12" i="19"/>
  <c r="BX12" i="19"/>
  <c r="AO21" i="19"/>
  <c r="CA21" i="19"/>
  <c r="AS21" i="19"/>
  <c r="AM34" i="19"/>
  <c r="BY34" i="19"/>
  <c r="HL13" i="33"/>
  <c r="AN34" i="19"/>
  <c r="BZ34" i="19"/>
  <c r="BZ30" i="19"/>
  <c r="AN30" i="19"/>
  <c r="BX21" i="19"/>
  <c r="AL21" i="19"/>
  <c r="O6" i="19"/>
  <c r="BD6" i="19"/>
  <c r="AU6" i="19"/>
  <c r="BL6" i="19"/>
  <c r="W6" i="19"/>
  <c r="AN7" i="19"/>
  <c r="BZ7" i="19"/>
  <c r="AQ7" i="19"/>
  <c r="R6" i="19"/>
  <c r="BG6" i="19"/>
  <c r="BW7" i="19"/>
  <c r="AK7" i="19"/>
  <c r="BX30" i="19"/>
  <c r="AL30" i="19"/>
  <c r="BY21" i="19"/>
  <c r="AM21" i="19"/>
  <c r="F16" i="24"/>
  <c r="C69" i="24"/>
  <c r="C85" i="24" s="1"/>
  <c r="F34" i="24"/>
  <c r="D34" i="24" s="1"/>
  <c r="AY6" i="19"/>
  <c r="J6" i="19"/>
  <c r="AR12" i="19"/>
  <c r="N6" i="19"/>
  <c r="BC6" i="19"/>
  <c r="AT34" i="19"/>
  <c r="CB30" i="19"/>
  <c r="AP30" i="19"/>
  <c r="BE6" i="19"/>
  <c r="P6" i="19"/>
  <c r="F28" i="24"/>
  <c r="D28" i="24" s="1"/>
  <c r="B47" i="24" s="1"/>
  <c r="C63" i="24"/>
  <c r="C79" i="24" s="1"/>
  <c r="F10" i="24"/>
  <c r="BQ6" i="19"/>
  <c r="AB6" i="19"/>
  <c r="HL34" i="33"/>
  <c r="C67" i="24"/>
  <c r="C83" i="24" s="1"/>
  <c r="F14" i="24"/>
  <c r="F32" i="24"/>
  <c r="D32" i="24" s="1"/>
  <c r="AR7" i="19"/>
  <c r="U6" i="19"/>
  <c r="BJ6" i="19"/>
  <c r="AQ34" i="19"/>
  <c r="HL17" i="33"/>
  <c r="CA7" i="19"/>
  <c r="AS7" i="19"/>
  <c r="AO7" i="19"/>
  <c r="BX16" i="19"/>
  <c r="AL16" i="19"/>
  <c r="AR30" i="19"/>
  <c r="AG6" i="19"/>
  <c r="C59" i="24"/>
  <c r="C75" i="24" s="1"/>
  <c r="F24" i="24"/>
  <c r="D24" i="24" s="1"/>
  <c r="F6" i="24"/>
  <c r="D6" i="24" s="1"/>
  <c r="AT30" i="19"/>
  <c r="AM7" i="19"/>
  <c r="BY7" i="19"/>
  <c r="AQ30" i="19"/>
  <c r="AP21" i="19"/>
  <c r="CB21" i="19"/>
  <c r="CA26" i="19"/>
  <c r="AS26" i="19"/>
  <c r="AO26" i="19"/>
  <c r="BB6" i="19"/>
  <c r="M6" i="19"/>
  <c r="AK16" i="19"/>
  <c r="BW16" i="19"/>
  <c r="BH6" i="19"/>
  <c r="S6" i="19"/>
  <c r="AE6" i="19"/>
  <c r="AS30" i="19"/>
  <c r="CA30" i="19"/>
  <c r="AO30" i="19"/>
  <c r="AJ16" i="19"/>
  <c r="BV16" i="19"/>
  <c r="AZ6" i="19"/>
  <c r="K6" i="19"/>
  <c r="D10" i="24" l="1"/>
  <c r="D14" i="24"/>
  <c r="HN34" i="33"/>
  <c r="D16" i="24"/>
  <c r="B34" i="24" s="1"/>
  <c r="B28" i="24"/>
  <c r="HN17" i="33"/>
  <c r="C34" i="24"/>
  <c r="C16" i="24"/>
  <c r="BZ6" i="19"/>
  <c r="AN6" i="19"/>
  <c r="HN19" i="33"/>
  <c r="C11" i="24"/>
  <c r="C29" i="24"/>
  <c r="C33" i="24"/>
  <c r="C15" i="24"/>
  <c r="D13" i="24"/>
  <c r="B31" i="24" s="1"/>
  <c r="C7" i="24"/>
  <c r="B7" i="24" s="1"/>
  <c r="C25" i="24"/>
  <c r="B32" i="24"/>
  <c r="B51" i="24"/>
  <c r="C8" i="24"/>
  <c r="B8" i="24" s="1"/>
  <c r="C26" i="24"/>
  <c r="B45" i="24"/>
  <c r="B26" i="24"/>
  <c r="C10" i="24"/>
  <c r="C28" i="24"/>
  <c r="C27" i="24"/>
  <c r="C9" i="24"/>
  <c r="B9" i="24" s="1"/>
  <c r="D12" i="24"/>
  <c r="B30" i="24" s="1"/>
  <c r="AM6" i="19"/>
  <c r="BY6" i="19"/>
  <c r="AR6" i="19"/>
  <c r="HN32" i="33"/>
  <c r="D15" i="24"/>
  <c r="B33" i="24" s="1"/>
  <c r="C14" i="24"/>
  <c r="C32" i="24"/>
  <c r="CB6" i="19"/>
  <c r="AP6" i="19"/>
  <c r="HN13" i="33"/>
  <c r="HN14" i="33"/>
  <c r="HN15" i="33"/>
  <c r="HN8" i="33"/>
  <c r="HN10" i="33"/>
  <c r="HN12" i="33"/>
  <c r="HN9" i="33"/>
  <c r="HN11" i="33"/>
  <c r="C12" i="24"/>
  <c r="C30" i="24"/>
  <c r="D11" i="24"/>
  <c r="B29" i="24" s="1"/>
  <c r="HN16" i="33"/>
  <c r="B49" i="24"/>
  <c r="CA6" i="19"/>
  <c r="AS6" i="19"/>
  <c r="AO6" i="19"/>
  <c r="HN18" i="33"/>
  <c r="BT6" i="19"/>
  <c r="AH6" i="19"/>
  <c r="HN33" i="33"/>
  <c r="BV6" i="19"/>
  <c r="AJ6" i="19"/>
  <c r="AQ6" i="19"/>
  <c r="B25" i="24"/>
  <c r="B44" i="24"/>
  <c r="B46" i="24"/>
  <c r="B27" i="24"/>
  <c r="BW6" i="19"/>
  <c r="AK6" i="19"/>
  <c r="C5" i="24"/>
  <c r="B5" i="24" s="1"/>
  <c r="C23" i="24"/>
  <c r="B24" i="24"/>
  <c r="B43" i="24"/>
  <c r="AL6" i="19"/>
  <c r="BX6" i="19"/>
  <c r="AI6" i="19"/>
  <c r="BU6" i="19"/>
  <c r="HN26" i="33"/>
  <c r="C31" i="24"/>
  <c r="C13" i="24"/>
  <c r="B23" i="24"/>
  <c r="B42" i="24"/>
  <c r="HN25" i="33"/>
  <c r="HN21" i="33"/>
  <c r="HN28" i="33"/>
  <c r="HN27" i="33"/>
  <c r="HN23" i="33"/>
  <c r="HN29" i="33"/>
  <c r="HN31" i="33"/>
  <c r="HN24" i="33"/>
  <c r="HN30" i="33"/>
  <c r="HN22" i="33"/>
  <c r="AT6" i="19"/>
  <c r="C24" i="24"/>
  <c r="C6" i="24"/>
  <c r="B6" i="2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Mohammad Luqman Humaidi:</t>
        </r>
        <r>
          <rPr>
            <sz val="9"/>
            <color indexed="81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<sst xmlns="http://schemas.openxmlformats.org/spreadsheetml/2006/main" count="10884" uniqueCount="820">
  <si>
    <t>Jadual 1.1: Pertumbuhan Indeks Pengeluaran Perindustrian (IPP) dan Indeks Sektor</t>
  </si>
  <si>
    <t>Table 1.1: Industrial Production Index (IPI) and Sector Indices Growth</t>
  </si>
  <si>
    <r>
      <t xml:space="preserve">Tahun </t>
    </r>
    <r>
      <rPr>
        <i/>
        <sz val="10"/>
        <rFont val="Calibri"/>
        <family val="2"/>
      </rPr>
      <t>Year</t>
    </r>
  </si>
  <si>
    <r>
      <t xml:space="preserve">Tempoh </t>
    </r>
    <r>
      <rPr>
        <i/>
        <sz val="10"/>
        <rFont val="Calibri"/>
        <family val="2"/>
      </rPr>
      <t>Period</t>
    </r>
  </si>
  <si>
    <r>
      <t xml:space="preserve">IPP/ </t>
    </r>
    <r>
      <rPr>
        <i/>
        <sz val="10"/>
        <rFont val="Calibri"/>
        <family val="2"/>
      </rPr>
      <t>IPI</t>
    </r>
  </si>
  <si>
    <r>
      <t xml:space="preserve">Perlombongan/ </t>
    </r>
    <r>
      <rPr>
        <i/>
        <sz val="10"/>
        <rFont val="Calibri"/>
        <family val="2"/>
      </rPr>
      <t xml:space="preserve">Mining </t>
    </r>
  </si>
  <si>
    <r>
      <t xml:space="preserve">Pembuatan/ </t>
    </r>
    <r>
      <rPr>
        <i/>
        <sz val="10"/>
        <rFont val="Calibri"/>
        <family val="2"/>
      </rPr>
      <t xml:space="preserve">Manufacturing </t>
    </r>
  </si>
  <si>
    <r>
      <t xml:space="preserve">Elektrik/ </t>
    </r>
    <r>
      <rPr>
        <i/>
        <sz val="10"/>
        <rFont val="Calibri"/>
        <family val="2"/>
      </rPr>
      <t>Electricity</t>
    </r>
  </si>
  <si>
    <t>Bulan</t>
  </si>
  <si>
    <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</si>
  <si>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</si>
  <si>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C</t>
  </si>
  <si>
    <t>D</t>
  </si>
  <si>
    <t>Q1</t>
  </si>
  <si>
    <t>Q2</t>
  </si>
  <si>
    <t>Q3</t>
  </si>
  <si>
    <t>Q4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</si>
  <si>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</si>
  <si>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</si>
  <si>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</si>
  <si>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</si>
  <si>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</si>
  <si>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</si>
  <si>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</si>
  <si>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</si>
  <si>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</si>
  <si>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</si>
  <si>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</si>
  <si>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</si>
  <si>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</si>
  <si>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</si>
  <si>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</si>
  <si>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</si>
  <si>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</si>
  <si>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</si>
  <si>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</si>
  <si>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t xml:space="preserve">Indeks/ </t>
    </r>
    <r>
      <rPr>
        <i/>
        <sz val="10"/>
        <rFont val="Calibri"/>
        <family val="2"/>
      </rPr>
      <t>Index</t>
    </r>
  </si>
  <si>
    <r>
      <t xml:space="preserve">% Perubahan tahun ke tahun/ </t>
    </r>
    <r>
      <rPr>
        <i/>
        <sz val="10"/>
        <rFont val="Calibri"/>
        <family val="2"/>
      </rPr>
      <t>change year-on-year</t>
    </r>
  </si>
  <si>
    <t>Pengilangan tepung</t>
  </si>
  <si>
    <t>Pengilangan dan pengetaman kayu</t>
  </si>
  <si>
    <t>Percetakan</t>
  </si>
  <si>
    <t>Aktiviti perkhidmatan berkaitan percetakan</t>
  </si>
  <si>
    <t>Pengilangan semula getah dan prosesan susu getah</t>
  </si>
  <si>
    <t>Rice milling</t>
  </si>
  <si>
    <t>Flour milling</t>
  </si>
  <si>
    <t>Printing</t>
  </si>
  <si>
    <t>Service activities related to printing</t>
  </si>
  <si>
    <t>Rubber remilling and latex processing</t>
  </si>
  <si>
    <r>
      <t xml:space="preserve">Bil. / </t>
    </r>
    <r>
      <rPr>
        <i/>
        <sz val="10"/>
        <color indexed="8"/>
        <rFont val="Calibri"/>
        <family val="2"/>
      </rPr>
      <t>No.</t>
    </r>
  </si>
  <si>
    <r>
      <t xml:space="preserve">Wajaran/ </t>
    </r>
    <r>
      <rPr>
        <i/>
        <sz val="10"/>
        <color indexed="8"/>
        <rFont val="Calibri"/>
        <family val="2"/>
      </rPr>
      <t>Weights</t>
    </r>
  </si>
  <si>
    <r>
      <t xml:space="preserve">Kod/ </t>
    </r>
    <r>
      <rPr>
        <i/>
        <sz val="10"/>
        <color indexed="8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</si>
  <si>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Keterangan/Tempoh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</si>
  <si>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</si>
  <si>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</si>
  <si>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</si>
  <si>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</si>
  <si>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</si>
  <si>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</si>
  <si>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2.</t>
  </si>
  <si>
    <t>Produk Tekstil, Pakaian, Kulit dan Kasut</t>
  </si>
  <si>
    <t>Textiles, Wearing Apparel, Leather Products and Footwear</t>
  </si>
  <si>
    <t>3.</t>
  </si>
  <si>
    <t>Produk Kayu, Perabot, Keluaran Kertas, Percetakan</t>
  </si>
  <si>
    <t>4.</t>
  </si>
  <si>
    <t>Produk Petroleum, Kimia, Getah dan Plastik</t>
  </si>
  <si>
    <t>Petroleum, Chemical, Rubber and Plastic Products</t>
  </si>
  <si>
    <t>5.</t>
  </si>
  <si>
    <t>Produk Mineral Bukan Logam, Logam Asas dan Produk Logam yang Direka</t>
  </si>
  <si>
    <t>Non-metallic Mineral Products, Basic Metal and Fabricated Metal Products</t>
  </si>
  <si>
    <t>6.</t>
  </si>
  <si>
    <t>Produk Peralatan Elektrik dan Elektronik</t>
  </si>
  <si>
    <t>Electrical and Electronics Products</t>
  </si>
  <si>
    <t>7.</t>
  </si>
  <si>
    <t>Kelengkapan Pengangkutan dan Pembuatan Lain</t>
  </si>
  <si>
    <t>Transport Equipment and Other Manufactures</t>
  </si>
  <si>
    <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</si>
  <si>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</si>
  <si>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t>Manufacture of crude palm oil</t>
  </si>
  <si>
    <t>Pembuatan minyak sawit mentah</t>
  </si>
  <si>
    <t xml:space="preserve">Manufacture of refined palm oil </t>
  </si>
  <si>
    <t>Pembuatan minyak sawit bertapis</t>
  </si>
  <si>
    <t xml:space="preserve">Manufacture of palm kernel oil </t>
  </si>
  <si>
    <t>Pembuatan minyak isirong</t>
  </si>
  <si>
    <t xml:space="preserve">Manufacture of crude and refined vegetable oil </t>
  </si>
  <si>
    <t>Pembuatan minyak sayuran mentah dan bertapis</t>
  </si>
  <si>
    <t xml:space="preserve">Manufacture of compound cooking fats </t>
  </si>
  <si>
    <t>Pembuatan sebatian lemak masakan</t>
  </si>
  <si>
    <t xml:space="preserve">Manufacture of ice cream and other edible ice such as sorbet </t>
  </si>
  <si>
    <t>Pembuatan aiskrim dan ais lain yang boleh dimakan seperti sorbet</t>
  </si>
  <si>
    <t>Manufacture of condensed, powdered and evaporated milk</t>
  </si>
  <si>
    <t>Pembuatan susu pekat, tepung dan sejat</t>
  </si>
  <si>
    <t>Pengilangan beras</t>
  </si>
  <si>
    <t>Manufacture of biscuits and cookies</t>
  </si>
  <si>
    <t>Pembuatan biskut dan cookies</t>
  </si>
  <si>
    <t>Manufacture of bread, cakes and other bakery products</t>
  </si>
  <si>
    <t>Pembuatan roti, kek dan produk bakeri lain</t>
  </si>
  <si>
    <t>Manufacture of snack products</t>
  </si>
  <si>
    <t>Pembuatan produk snek</t>
  </si>
  <si>
    <t>Manufacture of sugar</t>
  </si>
  <si>
    <t>Pembuatan gula</t>
  </si>
  <si>
    <t>Manufacture of cocoa products</t>
  </si>
  <si>
    <t>Pembuatan produk koko</t>
  </si>
  <si>
    <t>Manufacture of chocolate and chocolate products</t>
  </si>
  <si>
    <t>Pembuatan coklat dan produk coklat</t>
  </si>
  <si>
    <t>Manufacture of sugar confectionery</t>
  </si>
  <si>
    <t>Pembuatan konfeksi gula</t>
  </si>
  <si>
    <t>Manufacture of meehoon, noodles and other related product</t>
  </si>
  <si>
    <t>Pembuatan bihun, mi dan produk lain yang berkaitan</t>
  </si>
  <si>
    <t>Manufacture of prepared meals and dishes</t>
  </si>
  <si>
    <t>Pembuatan makanan dan hidangan tersedia</t>
  </si>
  <si>
    <t>Manufacture of coffee</t>
  </si>
  <si>
    <t>Pembuatan kopi</t>
  </si>
  <si>
    <t>Manufacture of sauces and condiments</t>
  </si>
  <si>
    <t>Pembuatan sos dan bahan perasa</t>
  </si>
  <si>
    <t xml:space="preserve">Manufacture of spices and curry powder </t>
  </si>
  <si>
    <t>Pembuatan rempah ratus dan serbuk kari</t>
  </si>
  <si>
    <t>Manufacture of other food products n.e.c.</t>
  </si>
  <si>
    <t>Pembuatan produk makanan lain t.t.t.l.</t>
  </si>
  <si>
    <t>Manufacture of malt liquors and malt</t>
  </si>
  <si>
    <t>Pembuatan minuman keras malt dan malt</t>
  </si>
  <si>
    <t>Manufacture of soft drinks</t>
  </si>
  <si>
    <t>Pembuatan minuman ringan</t>
  </si>
  <si>
    <t>Pengeluaran air mineral semulajadi dan minuman lain yang dibotolkan</t>
  </si>
  <si>
    <t>Manufacture of tobacco products</t>
  </si>
  <si>
    <t>Pembuatan produk tembakau</t>
  </si>
  <si>
    <t>Preparation and spinning of textile fibres</t>
  </si>
  <si>
    <t>Penyediaan dan pemintalan gentian tekstil</t>
  </si>
  <si>
    <t>Weaving of textiles</t>
  </si>
  <si>
    <t>Penenunan tekstil</t>
  </si>
  <si>
    <t>Dyeing, bleaching, printing and finishing of yarns and fabrics</t>
  </si>
  <si>
    <t>Pewarnaan, pelunturan, percetakan dan penyiapan akhir benang dan fabrik</t>
  </si>
  <si>
    <t>Manufacture of clothings</t>
  </si>
  <si>
    <t>Pembuatan pakaian</t>
  </si>
  <si>
    <t>Manufacture of luggage, handbags and the like, saddlery and harness</t>
  </si>
  <si>
    <t>Pembuatan bagasi, beg tangan dan seumpamanya, pelana dan abah-abah</t>
  </si>
  <si>
    <t>Manufacture of leather footwear</t>
  </si>
  <si>
    <t>Pembuatan kasut kulit</t>
  </si>
  <si>
    <t>Manufacture of rubber footwear</t>
  </si>
  <si>
    <t>Pembuatan kasut getah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</si>
  <si>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</si>
  <si>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</si>
  <si>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</si>
  <si>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</si>
  <si>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</si>
  <si>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Manufacture of builders' carpentry</t>
  </si>
  <si>
    <t>Pertukangan kayu untuk jurubina</t>
  </si>
  <si>
    <t>Manufacture of wooden containers</t>
  </si>
  <si>
    <t>Pembuatan bekas kayu</t>
  </si>
  <si>
    <t>Manufacture of pulp, paper and paperboard</t>
  </si>
  <si>
    <t>Pembuatan pulpa, kertas dan kertas tebal</t>
  </si>
  <si>
    <t>Manufacture of corrugated paper and paperboard and of containers of paper and paperboard</t>
  </si>
  <si>
    <t>Manufacture of envelopes and letter-card</t>
  </si>
  <si>
    <t>Pembuatan sampul surat dan kad surat</t>
  </si>
  <si>
    <t>Manufacture of household and personal hygiene paper</t>
  </si>
  <si>
    <t>Pembuatan kertas kegunaan rumah dan pembersih peribadi</t>
  </si>
  <si>
    <t>Manufacture of gummed or adhesive paper in strips or rolls and labels and wall paper</t>
  </si>
  <si>
    <t xml:space="preserve">Pembuatan kertas bergam atau pelekat yang berjalur atau bergulung dan label dan kertas dinding </t>
  </si>
  <si>
    <t>Manufacture of refined petroleum products</t>
  </si>
  <si>
    <t>Pembuatan produk petroleum bertapis</t>
  </si>
  <si>
    <t>Manufacture of liquefied or compressed inorganic industrial or medical gases</t>
  </si>
  <si>
    <t xml:space="preserve">Pembuatan gas perindustrian atau perubatan bukan organik dalam bentuk cecair atau mampat </t>
  </si>
  <si>
    <t>Manufacture of basic organic chemicals</t>
  </si>
  <si>
    <t>Pembuatan kimia organik asas</t>
  </si>
  <si>
    <t>Manufacture of inorganic compounds</t>
  </si>
  <si>
    <t>Pembuatan sebatian bukan organik</t>
  </si>
  <si>
    <t>Manufacture of fertilizers</t>
  </si>
  <si>
    <t>Pembuatan baja</t>
  </si>
  <si>
    <t>Manufacture of plastics in primary forms</t>
  </si>
  <si>
    <t>Pembuatan plastik dalam bentuk primer</t>
  </si>
  <si>
    <t>Manufacture of pesticides and other agrochemical products</t>
  </si>
  <si>
    <t>Pembuatan racun perosak dan produk agrokimia lain</t>
  </si>
  <si>
    <t>Pembuatan cat, varnis dan penyadur dan mastik</t>
  </si>
  <si>
    <t>Manufacture of printing ink</t>
  </si>
  <si>
    <t>Pembuatan dakwat cetak</t>
  </si>
  <si>
    <t>Manufacture of soap and detergents, cleaning and polishing preparations</t>
  </si>
  <si>
    <t>Pembuatan sabun dan bahan pencuci, penyediaan membersih dan mengilat</t>
  </si>
  <si>
    <t>Manufacture of perfumes and toilet preparations</t>
  </si>
  <si>
    <t>Pembuatan pewangi dan penyediaan dandanan diri</t>
  </si>
  <si>
    <t>Manufacture of photographic plates, films, sensitized paper and other sensitized unexposed materials</t>
  </si>
  <si>
    <t xml:space="preserve">Pembuatan plat fotografi, filem, sensitized paper dan other sensitized unexposed materials </t>
  </si>
  <si>
    <t>Manufacture of other chemical products n.e.c.</t>
  </si>
  <si>
    <t>Pembuatan produk kimia lain t.t.t.l.</t>
  </si>
  <si>
    <t>Pembuatan bahan aktif ubat-ubatan untuk digunakan oleh bidang farmakologi dalam pembuatan ubat-ubatan</t>
  </si>
  <si>
    <t>Manufacture of rubber tyres for vehicles</t>
  </si>
  <si>
    <t>Pembuatan tayar getah untuk kenderaan</t>
  </si>
  <si>
    <t>Manufacture of interchangeable tyre treads and retreading rubber tyres</t>
  </si>
  <si>
    <t>Pembuatan bunga tayar yang boleh ditukar ganti dan tayar celup</t>
  </si>
  <si>
    <t>Manufacture of rubber gloves</t>
  </si>
  <si>
    <t>Pembuatan sarung tangan getah</t>
  </si>
  <si>
    <t>Manufacture of other rubber products n.e.c.</t>
  </si>
  <si>
    <t>Pembuatan produk getah lain yang t.t.t.l.</t>
  </si>
  <si>
    <t>Manufacture of semi-manufactures of plastic products</t>
  </si>
  <si>
    <t>Pembuatan produk plastik separa siap</t>
  </si>
  <si>
    <t>Manufacture of finished plastic products</t>
  </si>
  <si>
    <t>Pembuatan produk plastik siap</t>
  </si>
  <si>
    <t>Manufacture of plastic articles for the packing of goods</t>
  </si>
  <si>
    <t>Pembuatan artikel plastik untuk pembungkusan barangan</t>
  </si>
  <si>
    <t>Manufacture of builders' plastics ware</t>
  </si>
  <si>
    <t>Pembuatan barangan plastik jurubina</t>
  </si>
  <si>
    <t>Manufacture of plastic tableware, kitchenware and toilet articles</t>
  </si>
  <si>
    <t>Manufacture of diverse plastic products n.e.c.</t>
  </si>
  <si>
    <t>Pembuatan pelbagai produk plastik t.t.t.l.</t>
  </si>
  <si>
    <t>Manufacture of flat glass, including wired, coloured or tinted flat glass</t>
  </si>
  <si>
    <t>Manufacture of other glass products n.e.c.</t>
  </si>
  <si>
    <t>Pembuatan produk kaca lain t.t.t.l.</t>
  </si>
  <si>
    <t>Manufacture of non-refractory ceramic</t>
  </si>
  <si>
    <t>Pembuatan seramik bukan refraktori</t>
  </si>
  <si>
    <t>Manufacture of other porcelain and ceramic products</t>
  </si>
  <si>
    <t>Pembuatan produk porselin dan seramik lain</t>
  </si>
  <si>
    <t>Manufacture of hydraulic cement</t>
  </si>
  <si>
    <t>Pembuatan simen hidraulik</t>
  </si>
  <si>
    <t>Manufacture of lime and plaster</t>
  </si>
  <si>
    <t>Pembuatan kapur dan plaster</t>
  </si>
  <si>
    <t>Manufacture of ready-mix and dry-mix concrete and mortars</t>
  </si>
  <si>
    <t>Pembuatan konkrit dan mortar siap bancuh dan bancuhan kering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</si>
  <si>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</si>
  <si>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</si>
  <si>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</si>
  <si>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non-metallic mineral products n.e.c.</t>
  </si>
  <si>
    <t>Pembuatan produk mineral bukan logam lain t.t.t.l.</t>
  </si>
  <si>
    <t>Production of pig iron and spiegeleisen in pigs, blocks or other primary forms</t>
  </si>
  <si>
    <t>Pengeluaran jongkong besi dan spiegeleisen dalam bentuk jongkong, blok atau dalam bentuk asal lain</t>
  </si>
  <si>
    <t>Production of bars and rods of stainless steel or other alloy steel</t>
  </si>
  <si>
    <t>Pembuatan batang dan rod keluli tahan karat atau keluli aloi lain</t>
  </si>
  <si>
    <t>Manufacture of seamless tubes, by hot rolling, hot extrusion or hot drawing, or by cold drawing or cold rolling</t>
  </si>
  <si>
    <t>Manufacture of other basic iron and steel products n.e.c.</t>
  </si>
  <si>
    <t>Pembuatan produk besi asas dan keluli lain t.t.t.l.</t>
  </si>
  <si>
    <t>Manufacture of metal doors, windows and their frames, shutters and gates</t>
  </si>
  <si>
    <t>Pembuatan pintu, tingkap dan bingkai, penutup tingkap dan pintu pagar daripada logam</t>
  </si>
  <si>
    <t>Manufacture of other structural metal products</t>
  </si>
  <si>
    <t>Pembuatan produk struktur logam lain</t>
  </si>
  <si>
    <t>Manufacture of tanks, reservoirs and containers of metal</t>
  </si>
  <si>
    <t>Pembuatan tangki, takungan dan kontena daripada logam</t>
  </si>
  <si>
    <t>Tempaan, tekanan, hentakan dan bentuk gelekan logam; serbuk metalurgi</t>
  </si>
  <si>
    <t>Treatment and coating of metals; machining</t>
  </si>
  <si>
    <t>Rawatan dan penyalutan logam; menggunakan mesin</t>
  </si>
  <si>
    <t>Manufacture of tins and cans for food products, collapsible tubes and boxes</t>
  </si>
  <si>
    <t>Manufacture of metal cable, plaited bands and similar articles</t>
  </si>
  <si>
    <t>Pembuatan kabel, plaited bands (jalur/pita berpintal) dan artikel seumpamanya daripada logam</t>
  </si>
  <si>
    <t>Manufacture of bolts, screws, nuts and similar threaded products</t>
  </si>
  <si>
    <t>Pembuatan bolt, skru, nat dan produk uliran seumpamanya</t>
  </si>
  <si>
    <t>Manufacture of any other fabricated metal products n.e.c.</t>
  </si>
  <si>
    <t>Pembuatan produk lain yang direka daripada logam t.t.t.l.</t>
  </si>
  <si>
    <t>Manufacture of diodes, transistors and similar semiconductor devices</t>
  </si>
  <si>
    <t>Pembuatan diod, transistor dan alatan semikonduktor yang seumpamanya</t>
  </si>
  <si>
    <t>Manufacture of electronic integrated circuits micro assemblies</t>
  </si>
  <si>
    <t>Pembuatan litar elektronik bersepadu dengan pemasangan mikro</t>
  </si>
  <si>
    <t>Pembuatan kapasitor dan perintang elektrik</t>
  </si>
  <si>
    <t>Manufacture of printed circuit boards</t>
  </si>
  <si>
    <t>Pembuatan papan litar bercetak</t>
  </si>
  <si>
    <t>Manufacture of display components</t>
  </si>
  <si>
    <t>Pembuatan komponen paparan</t>
  </si>
  <si>
    <t>Manufacture of other components for electronic applications</t>
  </si>
  <si>
    <t>Pembuatan komponen lain untuk aplikasi elektronik</t>
  </si>
  <si>
    <t>Manufacture of computers</t>
  </si>
  <si>
    <t>Pembuatan komputer</t>
  </si>
  <si>
    <t>Manufacture of peripheral equipment</t>
  </si>
  <si>
    <t>Pembuatan kelengkapan peranti</t>
  </si>
  <si>
    <t>Manufacture of communication equipment</t>
  </si>
  <si>
    <t>Pembuatan peralatan komunikasi</t>
  </si>
  <si>
    <t>Manufacture of consumer electronics</t>
  </si>
  <si>
    <t>Pembuatan elektronik pengguna</t>
  </si>
  <si>
    <t>Manufacture of measuring, testing, navigating and control equipment</t>
  </si>
  <si>
    <t>Pembuatan kelengkapan mengukur, menguji, memandu arah dan kawalan</t>
  </si>
  <si>
    <t>Manufacture of watches and clocks and parts</t>
  </si>
  <si>
    <t>Pembuatan jam tangan dan jam dan bahagiannya</t>
  </si>
  <si>
    <t>Manufacture of irradiation, electro medical and electrotherapeutic equipment</t>
  </si>
  <si>
    <t>Pembuatan peralatan penyinaran, perubatan elektro dan elektroterapeutik</t>
  </si>
  <si>
    <t>Manufacture of optical instruments and equipment</t>
  </si>
  <si>
    <t>Pembuatan instrumen dan kelengkapan optikal</t>
  </si>
  <si>
    <t>Manufacture of photographic equipment</t>
  </si>
  <si>
    <t>Pembuatan peralatan fotografi</t>
  </si>
  <si>
    <t>Manufacture of electric motors, generators and transformers</t>
  </si>
  <si>
    <t>Pembuatan motor elektrik, penjana dan transformer</t>
  </si>
  <si>
    <t>Manufacture of electricity distribution and control apparatus</t>
  </si>
  <si>
    <t>Pembuatan perkakasan pengagihan dan pengawalan elektrik</t>
  </si>
  <si>
    <t>Manufacture of fibre optic cables</t>
  </si>
  <si>
    <t>Pembuatan kabel gentian optikal</t>
  </si>
  <si>
    <t>Manufacture of other electronic and electric wires and cables</t>
  </si>
  <si>
    <t>Pembuatan wayar dan kabel elektronik dan elektrik lain</t>
  </si>
  <si>
    <t>Manufacture of domestic appliances</t>
  </si>
  <si>
    <t>Pembuatan perkakasan domestik</t>
  </si>
  <si>
    <t>Manufacture of fluid power equipment</t>
  </si>
  <si>
    <t>Pembuatan alat-alat kuasa bendalir</t>
  </si>
  <si>
    <t>Manufacture of other pumps, compressors, taps and valves</t>
  </si>
  <si>
    <t>Pembuatan pam, pemampat, kepala paip dan injap lain</t>
  </si>
  <si>
    <t>Manufacture of bearings, gears, gearing and driving elements</t>
  </si>
  <si>
    <t>Pembuatan penggalas, gear, elemen gear dan pemanduan</t>
  </si>
  <si>
    <t>Manufacture of lifting and handling equipment</t>
  </si>
  <si>
    <t>Pembuatan kelengkapan mengangkat dan mengendali</t>
  </si>
  <si>
    <t>Manufacture of power-driven hand tools with self-contained electric or non-electric motor or pneumatic drives</t>
  </si>
  <si>
    <t>Pembuatan alatan tangan yang menggunakan kuasa dilengkapkan dengan motor elektrik atau bukan motor elektrik atau pneumatik</t>
  </si>
  <si>
    <t>Pembuatan mesin penyaman udara, termasuk untuk kenderaan bermotor</t>
  </si>
  <si>
    <t>Manufacture of metal-forming machinery and machine tools</t>
  </si>
  <si>
    <t>Pembuatan jentera pembentukan logam dan alatan mesin</t>
  </si>
  <si>
    <t>Manufacture of other special-purpose machinery n.e.c.</t>
  </si>
  <si>
    <t>Pembuatan lain-lain mesin bertujuan khas t.t.t.l.</t>
  </si>
  <si>
    <t>Manufacture of passenger cars</t>
  </si>
  <si>
    <t>Pembuatan kereta penumpang</t>
  </si>
  <si>
    <t>Pembuatan alat ganti dan aksesori untuk kenderaan bermotor</t>
  </si>
  <si>
    <t>Building of ships and floating structures</t>
  </si>
  <si>
    <t>Pembinaan kapal dan struktur terapung</t>
  </si>
  <si>
    <t>Manufacture of air and spacecraft and related machinery</t>
  </si>
  <si>
    <t>Pembuatan pesawat dan kapal angkasa dan jentera berkaitan</t>
  </si>
  <si>
    <t>Manufacture of motorcycles</t>
  </si>
  <si>
    <t>Pembuatan motosikal</t>
  </si>
  <si>
    <t>Manufacture of wooden and cane furniture</t>
  </si>
  <si>
    <t>Pembuatan perabot kayu dan rotan</t>
  </si>
  <si>
    <t>Repair and maintenance of transport equipment except motorcycles and bicycles</t>
  </si>
  <si>
    <t>Pembaikan dan penyelenggaraan kelengkapan pengangkutan kecuali motosikal dan basikal</t>
  </si>
  <si>
    <t>Manufacture of vegetable and animal oils and fats</t>
  </si>
  <si>
    <t>Pembuatan minyak dan lemak daripada sayuran dan haiwan</t>
  </si>
  <si>
    <t>Manufacture of dairy products</t>
  </si>
  <si>
    <t>Pembuatan produk tenusu</t>
  </si>
  <si>
    <t>Manufacture of grain mill products, starches and starch products</t>
  </si>
  <si>
    <t>Pembuatan produk bijian, kanji dan produk berkanji</t>
  </si>
  <si>
    <t>Manufacture of other food products</t>
  </si>
  <si>
    <t>Pembuatan produk makanan lain</t>
  </si>
  <si>
    <t>Manufacture of beverages</t>
  </si>
  <si>
    <t>Spinning, weaving and finishing of textiles</t>
  </si>
  <si>
    <t>Pemintalan, penenunan dan penyiapan tekstil</t>
  </si>
  <si>
    <t>Manufacture of wearing apparel, except fur apparel</t>
  </si>
  <si>
    <t>Pembuatan pakaian, kecuali pakaian berbulu</t>
  </si>
  <si>
    <t>Tanning and dressing of leather; manufacture of luggage, handbags, saddlery and harness; dressing and dyeing of fur</t>
  </si>
  <si>
    <t>Penyamakan dan pembersihan kulit, pembuatan bagasi, beg tangan, pelana dan abah-abah pembersihan dan pewarnaan bulu</t>
  </si>
  <si>
    <t>Manufacture of footwear</t>
  </si>
  <si>
    <t>Pembuatan kasut</t>
  </si>
  <si>
    <t>Manufacture of products of wood, cork, straw and plaiting materials</t>
  </si>
  <si>
    <t>Pembuatan produk daripada kayu, gabus, jerami dan bahan jalinan lain</t>
  </si>
  <si>
    <t>Manufacture of paper and paper products</t>
  </si>
  <si>
    <t>Pembuatan kertas dan produk kertas</t>
  </si>
  <si>
    <t>Printing and service activities related to printing</t>
  </si>
  <si>
    <t>Percetakan dan aktiviti perkhidmatan berkaitan percetakan</t>
  </si>
  <si>
    <t>Manufacture of basic chemicals, fertilizer and nitrogen compounds, plastic and synthetic rubber in primary forms</t>
  </si>
  <si>
    <t>Pembuatan kimia asas, baja dan sebatian nitrogen, plastik dan getah sintetik dalam bentuk primer</t>
  </si>
  <si>
    <t>Manufacture of other chemical products</t>
  </si>
  <si>
    <t>Pembuatan produk kimia lain</t>
  </si>
  <si>
    <t>Manufacture of pharmaceuticals, medicinal chemical and botanical products</t>
  </si>
  <si>
    <t>Pembuatan produk farmaseutikal, kimia perubatan dan botani</t>
  </si>
  <si>
    <t>Manufacture of rubber products</t>
  </si>
  <si>
    <t>Pembuatan produk getah</t>
  </si>
  <si>
    <t>Manufacture of plastics products</t>
  </si>
  <si>
    <t>Pembuatan produk plastik</t>
  </si>
  <si>
    <t>Manufacture of glass and glass products</t>
  </si>
  <si>
    <t>Pembuatan kaca dan produk kaca</t>
  </si>
  <si>
    <t>Manufacture of non-metallic mineral products n.e.c.</t>
  </si>
  <si>
    <t>Pembuatan pengeluaran galian bukan logam t.t.t.l.</t>
  </si>
  <si>
    <t>Manufacture of basic iron and steel</t>
  </si>
  <si>
    <t>Pembuatan besi dan keluli asas</t>
  </si>
  <si>
    <t>Manufacture of basic precious and other non-ferrous metals</t>
  </si>
  <si>
    <t>Pembuatan logam asas berharga dan logam bukan ferus lain</t>
  </si>
  <si>
    <t>Manufacture of electronic components and boards</t>
  </si>
  <si>
    <t>Pembuatan komponen dan papan elektronik</t>
  </si>
  <si>
    <t>Manufacture of computers and peripheral equipment</t>
  </si>
  <si>
    <t>Pembuatan komputer dan kelengkapan peranti</t>
  </si>
  <si>
    <t>Pembuatan peralatan elektronik pengguna</t>
  </si>
  <si>
    <t>Pembuatan kelengkapan mengukur, menguji, memandu arah dan kawalan; jam tangan dan jam</t>
  </si>
  <si>
    <t>Manufacture of irradiation, electromedical and electrotherapeutic equipment</t>
  </si>
  <si>
    <t>Manufacture of optical instruments and photographic equipment</t>
  </si>
  <si>
    <t>Pembuatan instrumen optikal dan kelengkapan fotografi</t>
  </si>
  <si>
    <t>Manufacture of wiring and wiring devices</t>
  </si>
  <si>
    <t>Pembuatan pendawaian dan peranti pendawaian</t>
  </si>
  <si>
    <t>Manufacture of general-purpose machinery</t>
  </si>
  <si>
    <t>Pembuatan jentera kegunaan umum</t>
  </si>
  <si>
    <t>Manufacture of special-purpose machinery</t>
  </si>
  <si>
    <t>Pembuatan jentera kegunaan khas</t>
  </si>
  <si>
    <t>Manufacture of motor vehicles</t>
  </si>
  <si>
    <t>Pembuatan kenderaan bermotor</t>
  </si>
  <si>
    <t>Manufacture of parts and accessories for motor vehicles</t>
  </si>
  <si>
    <t>Building of ships and boats</t>
  </si>
  <si>
    <t>Pembinaan kapal dan bot</t>
  </si>
  <si>
    <t>Pembuatan kapal angkasa dan udara dan jentera berkaitan</t>
  </si>
  <si>
    <t>Manufacture of transport equipment n.e.c.</t>
  </si>
  <si>
    <t>Pembuatan kelengkapan pengangkutan t.t.t.l.</t>
  </si>
  <si>
    <t>Manufacture of furniture</t>
  </si>
  <si>
    <t>Pembuatan perabot</t>
  </si>
  <si>
    <t>Repair of fabricated metal products, machinery and equipment</t>
  </si>
  <si>
    <t>Pembaikan pemasangan produk logam, jentera dan kelengkapan</t>
  </si>
  <si>
    <t>Manufacture of food products</t>
  </si>
  <si>
    <t>Pembuatan produk makanan</t>
  </si>
  <si>
    <t>Pembuatan minuman</t>
  </si>
  <si>
    <t>Manufacture of textiles</t>
  </si>
  <si>
    <t xml:space="preserve">Pembuatan tekstil </t>
  </si>
  <si>
    <t>Manufacture of wearing apparel</t>
  </si>
  <si>
    <t xml:space="preserve">Pembuatan pakaian </t>
  </si>
  <si>
    <t>Manufacture of leather and related products</t>
  </si>
  <si>
    <t xml:space="preserve">Pembuatan produk kulit dan barangan berkaitan </t>
  </si>
  <si>
    <t>Manufacture of wood and products of wood and cork, except furniture; manufacture of articles of straw and plaiting materials</t>
  </si>
  <si>
    <t>Pembuatan kayu dan produk kayu dan gabus, kecuali perabot; pembuatan bagi artikel jerami dan bahan-bahan anyaman</t>
  </si>
  <si>
    <t>Printing and reproduction of recorded media</t>
  </si>
  <si>
    <t>Percetakan dan penerbitan semula media rakaman</t>
  </si>
  <si>
    <t>Manufacture of coke and refined petroleum products</t>
  </si>
  <si>
    <t xml:space="preserve">Pembuatan kok dan produk petroleum bertapis </t>
  </si>
  <si>
    <t>Manufacture of chemicals and chemical products</t>
  </si>
  <si>
    <t xml:space="preserve">Pembuatan kimia dan produk kimia </t>
  </si>
  <si>
    <t>Manufacture of basic pharmaceutical products and pharmaceutical preparations</t>
  </si>
  <si>
    <t>Pembuatan produk farmaseutikal asas, kimia perubatan dan botani</t>
  </si>
  <si>
    <t>Manufacture of rubber and plastics products</t>
  </si>
  <si>
    <t xml:space="preserve">Pembuatan produk getah dan plastik </t>
  </si>
  <si>
    <t>Manufacture of other non-metalic mineral products</t>
  </si>
  <si>
    <t xml:space="preserve">Pembuatan produk galian bukan logam lain </t>
  </si>
  <si>
    <t>Manufacture of basic metals</t>
  </si>
  <si>
    <t xml:space="preserve">Pembuatan logam asas </t>
  </si>
  <si>
    <t>Manufacture of fabricated metal products, except machinery and equipment</t>
  </si>
  <si>
    <t xml:space="preserve">Pembuatan produk logam, kecuali mesin dan kelengkapan </t>
  </si>
  <si>
    <t>Manufacture of computer, electronics and optical products</t>
  </si>
  <si>
    <t xml:space="preserve">Pembuatan komputer, produk elektronik dan optikal  </t>
  </si>
  <si>
    <t>Manufacture of electrical equipment</t>
  </si>
  <si>
    <t xml:space="preserve">Pembuatan kelengkapan elektrik </t>
  </si>
  <si>
    <t>Manufacture of machinery and equipment n.e.c.</t>
  </si>
  <si>
    <t>Pembuatan jentera dan peralatan t.t.t.l.</t>
  </si>
  <si>
    <t>Manufacture of motor vehicles, trailers and semi-trailers</t>
  </si>
  <si>
    <t xml:space="preserve">Pembuatan kenderaan bermotor, treler dan semi treler </t>
  </si>
  <si>
    <t>Manufacture of other transport equipment</t>
  </si>
  <si>
    <t xml:space="preserve">Pembuatan kelengkapan pengangkutan lain </t>
  </si>
  <si>
    <t>Repair and installation of machinery and equipment</t>
  </si>
  <si>
    <t>Membaiki dan pemasangan jentera dan kelengkapan</t>
  </si>
  <si>
    <t/>
  </si>
  <si>
    <t>06101</t>
  </si>
  <si>
    <t>06</t>
  </si>
  <si>
    <t>Pengekstrakan Petroleum Mentah dan Gas Asli</t>
  </si>
  <si>
    <t>Pengekstrakan Minyak Petroleum Mentah &amp; Kondensat</t>
  </si>
  <si>
    <t>Extraction of Crude Petroleum and Natural Gas</t>
  </si>
  <si>
    <t>Pengeluaran Gas Hidrokarbon Mentah Bergas (Gas Asli)</t>
  </si>
  <si>
    <t>Production of Crude Gaseous Hydrocarbon (Natural Gas)</t>
  </si>
  <si>
    <t>Extraction of crude Petroleum Oils &amp; Condensates</t>
  </si>
  <si>
    <t>71</t>
  </si>
  <si>
    <t>B</t>
  </si>
  <si>
    <t>Pembuatan tiub tidak berkelim, dengan penggelekan, picitan atau tempaan panas, atau dengan tempaan atau penggelekan sejuk</t>
  </si>
  <si>
    <t>Q4 2014/13</t>
  </si>
  <si>
    <t>Jan. 2015</t>
  </si>
  <si>
    <t>24201, 24202 &amp; 24209</t>
  </si>
  <si>
    <t>Peleburan timah; Pengeluaran aluminium daripada alumina; &amp; Pembuatan logam asas berharga dan logam bukan ferus lain t.t.t.l.</t>
  </si>
  <si>
    <t>Tin smelting; Production of aluminium from alumina; &amp; Manufacture of other basic precious and other non-ferrous metal n.e.c</t>
  </si>
  <si>
    <t>Feb. 2015</t>
  </si>
  <si>
    <t>Wood Products, Furniture, Paper Products, Printing</t>
  </si>
  <si>
    <t>Pembuatan motor elektrik, penjana, transformer dan perkakasan pengagihan dan pengawalan elektrik</t>
  </si>
  <si>
    <t>Manufacture of other fabricated metal products; metal working service activities</t>
  </si>
  <si>
    <t>Pembuatan produk lain yang direka daripada logam; aktiviti perkhidmatan kerja logam</t>
  </si>
  <si>
    <t>Manufacture of electric motors, generators, transformers and electricity distribution and control apparatus</t>
  </si>
  <si>
    <t>Manufacture of measuring, testing, navigating and control equipment; watches and clocks</t>
  </si>
  <si>
    <t>Pembuatan konkrit pratuangan, simen atau artikel batu buatan yang digunakan dalam pembinaan</t>
  </si>
  <si>
    <t>Pembuatan tin untuk produk makanan dan minuman, tiub dan kotak boleh dilipat</t>
  </si>
  <si>
    <t xml:space="preserve">Production of natural mineral waters and other bottled waters </t>
  </si>
  <si>
    <t>Manufacture of paints, varnishes and similar coatings ink and mastics</t>
  </si>
  <si>
    <t>Manufacture of electrical capacitors and resistors</t>
  </si>
  <si>
    <t>Manufacture of air-conditioning machines, including for motor vehicles</t>
  </si>
  <si>
    <t xml:space="preserve">Manufacture of parts and accessories for motor vehicles </t>
  </si>
  <si>
    <t>Pembuatan kertas gelugur dan kertas tebal dan bekas daripada kertas dan kertas tebal</t>
  </si>
  <si>
    <t>Pembuatan kaca leper, termasuk kaca leper berdawai, berwarna atau sedikit berwarna</t>
  </si>
  <si>
    <t>Pembuatan komponen struktur pasang siap untuk bangunan atau kejuruteraan awam dari simen, batu atau konkrit buatan</t>
  </si>
  <si>
    <t>Manufacture of medicinal active substances to be used for their pharmacological properties in the manufacture of medicaments</t>
  </si>
  <si>
    <t>Manufacture of other articles of concrete, cement and plaster n.e.c.</t>
  </si>
  <si>
    <t>Forging, pressing, stamping and roll-forming of metal; powder metallurgy</t>
  </si>
  <si>
    <t>Pembuatan pinggan mangkuk, peralatan dapur dan barangan tandas daripada plastik</t>
  </si>
  <si>
    <t>Jadual 5.1: Peratus Perubahan Indeks Pembuatan Peringkat Bahagian</t>
  </si>
  <si>
    <t>Table 5.1: Percentage Change of Manufacturing Indices at Division Level</t>
  </si>
  <si>
    <t>Mar. 2015</t>
  </si>
  <si>
    <t>Q1 2015</t>
  </si>
  <si>
    <t>Apr. 2015</t>
  </si>
  <si>
    <t>Q1 2015/
14</t>
  </si>
  <si>
    <t>May 2015</t>
  </si>
  <si>
    <t>Jun. 2015</t>
  </si>
  <si>
    <t>Q2 2015</t>
  </si>
  <si>
    <t>Q2 2015/
14</t>
  </si>
  <si>
    <t>Q2/ Q1 2015</t>
  </si>
  <si>
    <t>Jul. 2015</t>
  </si>
  <si>
    <t>Aug. 2015</t>
  </si>
  <si>
    <t>Q3 2015/
14</t>
  </si>
  <si>
    <t>Q3/ Q2 2015</t>
  </si>
  <si>
    <t>Sep. 2015</t>
  </si>
  <si>
    <t>Q3 2015</t>
  </si>
  <si>
    <t>Oct. 2015</t>
  </si>
  <si>
    <t>Oct./ Sep. 2015</t>
  </si>
  <si>
    <t>Nov./ 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</si>
  <si>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</si>
  <si>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</si>
  <si>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</si>
  <si>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</si>
  <si>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</si>
  <si>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</si>
  <si>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</si>
  <si>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</si>
  <si>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</si>
  <si>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</si>
  <si>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</si>
  <si>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</si>
  <si>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</si>
  <si>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</si>
  <si>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 2016/   15</t>
  </si>
  <si>
    <t>Q4 2015/
14</t>
  </si>
  <si>
    <t>Q4 2015</t>
  </si>
  <si>
    <t>Dec./ Nov. 2015</t>
  </si>
  <si>
    <t>Q4/ Q3 2015</t>
  </si>
  <si>
    <t>1.b</t>
  </si>
  <si>
    <t>1.a</t>
  </si>
  <si>
    <t>Baverages &amp; Tobacco Product</t>
  </si>
  <si>
    <t>06201</t>
  </si>
  <si>
    <t>Jan./ Dec. 2016</t>
  </si>
  <si>
    <t>Feb.  2016/   15</t>
  </si>
  <si>
    <t>Mar.  2016/   15</t>
  </si>
  <si>
    <t>Q1 2016/
15</t>
  </si>
  <si>
    <t>Mar. / Feb. 2016</t>
  </si>
  <si>
    <t>Q1 2016/ Q4 2015</t>
  </si>
  <si>
    <t>Q1 2016</t>
  </si>
  <si>
    <t>Apr.  2016/   15</t>
  </si>
  <si>
    <t>Apr. / Mar. 2016</t>
  </si>
  <si>
    <t>May.  2016/   15</t>
  </si>
  <si>
    <t>May. / Apr. 2016</t>
  </si>
  <si>
    <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</si>
  <si>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t>Jun. 2016/   15</t>
  </si>
  <si>
    <t>Q2 2016</t>
  </si>
  <si>
    <t>Jun. / May. 2016</t>
  </si>
  <si>
    <t>Q2/   Q1 2016</t>
  </si>
  <si>
    <t>Q2 2016/
15</t>
  </si>
  <si>
    <t>Jul. 2016/   15</t>
  </si>
  <si>
    <t>Aug. 2016/   15</t>
  </si>
  <si>
    <t>Sep. 2016/   15</t>
  </si>
  <si>
    <t>Nov. 2016/   15</t>
  </si>
  <si>
    <t>Aug. / Jul. 2016</t>
  </si>
  <si>
    <t>Sep. / Aug. 2016</t>
  </si>
  <si>
    <t>Jul. / Jun. 2016</t>
  </si>
  <si>
    <t>Q3 2016/
15</t>
  </si>
  <si>
    <t>Q3 2016</t>
  </si>
  <si>
    <t>Q3/   Q2 2016</t>
  </si>
  <si>
    <t>Okt. / Sep. 2016</t>
  </si>
  <si>
    <t>Nov. / Okt.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</si>
  <si>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</si>
  <si>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</si>
  <si>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</si>
  <si>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</si>
  <si>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</si>
  <si>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</si>
  <si>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</si>
  <si>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</si>
  <si>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</si>
  <si>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</si>
  <si>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</si>
  <si>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</si>
  <si>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Q4 2016</t>
  </si>
  <si>
    <t>Q4 2017</t>
  </si>
  <si>
    <t>Q1 2017</t>
  </si>
  <si>
    <t>Q2 2017</t>
  </si>
  <si>
    <t>Q3 2017</t>
  </si>
  <si>
    <t>Dec. 2017/   16</t>
  </si>
  <si>
    <t>Dec. 2016/   15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</si>
  <si>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</si>
  <si>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</si>
  <si>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</si>
  <si>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</si>
  <si>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</si>
  <si>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</si>
  <si>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</si>
  <si>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Q4 2016/
15</t>
  </si>
  <si>
    <t>Q4 2017/
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</si>
  <si>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</si>
  <si>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</si>
  <si>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</si>
  <si>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</si>
  <si>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</si>
  <si>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</si>
  <si>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</si>
  <si>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Okt. / Sep. 2017</t>
  </si>
  <si>
    <t>Nov. / Oct. 2017</t>
  </si>
  <si>
    <t>Dec. / Nov. 2017</t>
  </si>
  <si>
    <t>Q4/   Q3 2016</t>
  </si>
  <si>
    <t>Dis./ Nov. 2016</t>
  </si>
  <si>
    <t>Q1 2017/
16</t>
  </si>
  <si>
    <t>Q2 2017/
16</t>
  </si>
  <si>
    <t>Q3 2017/
16</t>
  </si>
  <si>
    <t>Jan. 2017/   16</t>
  </si>
  <si>
    <t>Okt. 2016/   15</t>
  </si>
  <si>
    <t>Mar. 2017/   16</t>
  </si>
  <si>
    <t>Feb. 2017/   16</t>
  </si>
  <si>
    <t>Apr. 2017/   16</t>
  </si>
  <si>
    <t>Q3 2016/
21</t>
  </si>
  <si>
    <t>Q1 2017/   Q4 2016</t>
  </si>
  <si>
    <t>Q2 2017/   Q1 2017</t>
  </si>
  <si>
    <t>Jan.-Aug. 2017</t>
  </si>
  <si>
    <t>Aug. / Jul. 2017</t>
  </si>
  <si>
    <r>
      <t xml:space="preserve">Kod/ </t>
    </r>
    <r>
      <rPr>
        <i/>
        <sz val="10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</si>
  <si>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Jan. 2018</t>
  </si>
  <si>
    <t>32</t>
  </si>
  <si>
    <t>Other manufacturing</t>
  </si>
  <si>
    <r>
      <t xml:space="preserve">Wajaran/ </t>
    </r>
    <r>
      <rPr>
        <i/>
        <sz val="10"/>
        <rFont val="Calibri"/>
        <family val="2"/>
      </rPr>
      <t>Weight 2015</t>
    </r>
  </si>
  <si>
    <r>
      <t>Wajaran/</t>
    </r>
    <r>
      <rPr>
        <i/>
        <sz val="10"/>
        <rFont val="Calibri"/>
        <family val="2"/>
      </rPr>
      <t>Weight 2010</t>
    </r>
  </si>
  <si>
    <r>
      <t>Wajaran/</t>
    </r>
    <r>
      <rPr>
        <i/>
        <sz val="10"/>
        <rFont val="Calibri"/>
        <family val="2"/>
      </rPr>
      <t>Weight 2015</t>
    </r>
  </si>
  <si>
    <r>
      <t xml:space="preserve">Wajaran/ </t>
    </r>
    <r>
      <rPr>
        <i/>
        <sz val="10"/>
        <color indexed="8"/>
        <rFont val="Calibri"/>
        <family val="2"/>
      </rPr>
      <t>Weights 2015</t>
    </r>
  </si>
  <si>
    <r>
      <t xml:space="preserve">Wajaran/ </t>
    </r>
    <r>
      <rPr>
        <i/>
        <sz val="10"/>
        <color indexed="8"/>
        <rFont val="Calibri"/>
        <family val="2"/>
      </rPr>
      <t>Weights 2010</t>
    </r>
  </si>
  <si>
    <t>Pembuatan lain</t>
  </si>
  <si>
    <r>
      <t xml:space="preserve">Wajaran/ </t>
    </r>
    <r>
      <rPr>
        <i/>
        <sz val="10"/>
        <rFont val="Calibri"/>
        <family val="2"/>
      </rPr>
      <t>Weight 2010</t>
    </r>
  </si>
  <si>
    <t>n.a</t>
  </si>
  <si>
    <t>MINING</t>
  </si>
  <si>
    <t>MFG</t>
  </si>
  <si>
    <t>302&amp;304</t>
  </si>
  <si>
    <t>Feb. 2018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</si>
  <si>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</si>
  <si>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</si>
  <si>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</si>
  <si>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</si>
  <si>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</si>
  <si>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</si>
  <si>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</si>
  <si>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</si>
  <si>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</si>
  <si>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</si>
  <si>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</si>
  <si>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</si>
  <si>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</si>
  <si>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</si>
  <si>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</si>
  <si>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</si>
  <si>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</si>
  <si>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</si>
  <si>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</si>
  <si>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</si>
  <si>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</si>
  <si>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</si>
  <si>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</si>
  <si>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</si>
  <si>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</si>
  <si>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</si>
  <si>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</si>
  <si>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</si>
  <si>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</si>
  <si>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</si>
  <si>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</si>
  <si>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</si>
  <si>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</si>
  <si>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</si>
  <si>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</si>
  <si>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</si>
  <si>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</si>
  <si>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</si>
  <si>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</si>
  <si>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</si>
  <si>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</si>
  <si>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</si>
  <si>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</si>
  <si>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</si>
  <si>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</si>
  <si>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</si>
  <si>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</si>
  <si>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</si>
  <si>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</si>
  <si>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</si>
  <si>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</si>
  <si>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</si>
  <si>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</si>
  <si>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</si>
  <si>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t>Jadual 4: Indeks Pembuatan Peringkat Kumpulan (2015=100)</t>
  </si>
  <si>
    <t>Table 4: Manufacturing Indices at Division Level (2015=100)</t>
  </si>
  <si>
    <t>Jadual 5: Indeks Pembuatan Peringkat Bahagian (2015=100)</t>
  </si>
  <si>
    <t>Table 5: Manufacturing Indices at Division Level (2015=100)</t>
  </si>
  <si>
    <t>251 &amp; 252</t>
  </si>
  <si>
    <t>Pembuatan produk struktur logam, tangki, takungan dan penjana wap; Pembuatan senjata dan peluru</t>
  </si>
  <si>
    <t>Manufacture of structural metal products, tanks, reservoirs and steam generators; Manufacture of weapons and ammunition</t>
  </si>
  <si>
    <t>Jadual 1: Indeks Pengeluaran Perindustrian (IPP) dan Indeks Sektor (2015=100)</t>
  </si>
  <si>
    <t>Table 1: Industrial Production Index (IPI) and Sector Indices (2015=100)</t>
  </si>
  <si>
    <t>Mar. 2018</t>
  </si>
  <si>
    <t>Q1 2018</t>
  </si>
  <si>
    <t>Apr. 2018</t>
  </si>
  <si>
    <t>May.</t>
  </si>
  <si>
    <t>May. 2018</t>
  </si>
  <si>
    <t>IPI</t>
  </si>
  <si>
    <t>ELECTRICITY</t>
  </si>
  <si>
    <t>Weight</t>
  </si>
  <si>
    <t>April</t>
  </si>
  <si>
    <t>Calc</t>
  </si>
  <si>
    <t>Dari Jadual 1 Publication</t>
  </si>
  <si>
    <t>February</t>
  </si>
  <si>
    <t>March</t>
  </si>
  <si>
    <t>January</t>
  </si>
  <si>
    <t>True/False</t>
  </si>
  <si>
    <t>June</t>
  </si>
  <si>
    <t>July</t>
  </si>
  <si>
    <t>August</t>
  </si>
  <si>
    <t>September</t>
  </si>
  <si>
    <t>October</t>
  </si>
  <si>
    <t>November</t>
  </si>
  <si>
    <t>December</t>
  </si>
  <si>
    <t>Semakan Jadual 1</t>
  </si>
  <si>
    <t>Semakan Jadual 1.2</t>
  </si>
  <si>
    <t>Semakan Jadual 2 - MINING</t>
  </si>
  <si>
    <t>MSIC ASAL</t>
  </si>
  <si>
    <t>MSIC TAMBAHAN</t>
  </si>
  <si>
    <t>MSIC</t>
  </si>
  <si>
    <t>Sediada</t>
  </si>
  <si>
    <t>sum</t>
  </si>
  <si>
    <t>use this</t>
  </si>
  <si>
    <t>Jun. 2018</t>
  </si>
  <si>
    <t>Jul. 2018</t>
  </si>
  <si>
    <t>Aug. 2018</t>
  </si>
  <si>
    <t>Sep. 2018</t>
  </si>
  <si>
    <t>Oct. 2018</t>
  </si>
  <si>
    <t>Nov. 2018</t>
  </si>
  <si>
    <t>Dec. 2018</t>
  </si>
  <si>
    <t>Q2 2018</t>
  </si>
  <si>
    <t>Jun</t>
  </si>
  <si>
    <t>Q3 2018</t>
  </si>
  <si>
    <t>Q4 2018</t>
  </si>
  <si>
    <t>Jan. 2019</t>
  </si>
  <si>
    <t>Feb. 2019</t>
  </si>
  <si>
    <t>Mar. 2019</t>
  </si>
  <si>
    <t>Apr.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</si>
  <si>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</si>
  <si>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</si>
  <si>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</si>
  <si>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</si>
  <si>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</si>
  <si>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</si>
  <si>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</si>
  <si>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Dec</t>
  </si>
  <si>
    <t>Q1 2019</t>
  </si>
  <si>
    <t>Cont to Growth Month</t>
  </si>
  <si>
    <t>Cont to Growth Qtr</t>
  </si>
  <si>
    <t>rank month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</si>
  <si>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</si>
  <si>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</si>
  <si>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</si>
  <si>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</si>
  <si>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Q2 2019</t>
  </si>
  <si>
    <t>Q3 2019</t>
  </si>
  <si>
    <t>Q4 2019</t>
  </si>
  <si>
    <t>Dec. 2020</t>
  </si>
  <si>
    <t>Jan. 2020</t>
  </si>
  <si>
    <t>Feb. 2020</t>
  </si>
  <si>
    <t>Mar. 2020</t>
  </si>
  <si>
    <t>Apr. 2020</t>
  </si>
  <si>
    <t>Jun. 2020</t>
  </si>
  <si>
    <t>Jul. 2020</t>
  </si>
  <si>
    <t>Aug. 2020</t>
  </si>
  <si>
    <t>Sep. 2020</t>
  </si>
  <si>
    <t>Oct. 2020</t>
  </si>
  <si>
    <t>Nov. 2020</t>
  </si>
  <si>
    <r>
      <t xml:space="preserve">Wajaran/ </t>
    </r>
    <r>
      <rPr>
        <i/>
        <sz val="10"/>
        <rFont val="Calibri"/>
        <family val="2"/>
      </rPr>
      <t>Weights 2010</t>
    </r>
  </si>
  <si>
    <r>
      <t xml:space="preserve">Wajaran/ </t>
    </r>
    <r>
      <rPr>
        <i/>
        <sz val="10"/>
        <rFont val="Calibri"/>
        <family val="2"/>
      </rPr>
      <t>Weights 2015</t>
    </r>
  </si>
  <si>
    <t>Q1
2020</t>
  </si>
  <si>
    <t>May 2019</t>
  </si>
  <si>
    <t>May 2020</t>
  </si>
  <si>
    <t>Q4
2020</t>
  </si>
  <si>
    <t>Q3
2020</t>
  </si>
  <si>
    <t>Q2
2020</t>
  </si>
  <si>
    <r>
      <t xml:space="preserve">IPP 
</t>
    </r>
    <r>
      <rPr>
        <i/>
        <sz val="10"/>
        <rFont val="Calibri"/>
        <family val="2"/>
      </rPr>
      <t>IPI</t>
    </r>
  </si>
  <si>
    <r>
      <t xml:space="preserve">Perlombongan
 </t>
    </r>
    <r>
      <rPr>
        <i/>
        <sz val="10"/>
        <rFont val="Calibri"/>
        <family val="2"/>
      </rPr>
      <t xml:space="preserve">Mining </t>
    </r>
  </si>
  <si>
    <r>
      <t xml:space="preserve">Pembuatan
</t>
    </r>
    <r>
      <rPr>
        <i/>
        <sz val="10"/>
        <rFont val="Calibri"/>
        <family val="2"/>
      </rPr>
      <t xml:space="preserve">Manufacturing </t>
    </r>
  </si>
  <si>
    <r>
      <t xml:space="preserve">Elektrik
</t>
    </r>
    <r>
      <rPr>
        <i/>
        <sz val="10"/>
        <rFont val="Calibri"/>
        <family val="2"/>
      </rPr>
      <t>Electricity</t>
    </r>
  </si>
  <si>
    <r>
      <t xml:space="preserve">Tahun 
</t>
    </r>
    <r>
      <rPr>
        <i/>
        <sz val="10"/>
        <rFont val="Calibri"/>
        <family val="2"/>
      </rPr>
      <t>Year</t>
    </r>
  </si>
  <si>
    <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</si>
  <si>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</si>
  <si>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</si>
  <si>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</si>
  <si>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Perlombongan/ </t>
    </r>
    <r>
      <rPr>
        <i/>
        <sz val="10"/>
        <rFont val="Calibri"/>
        <family val="2"/>
      </rPr>
      <t>Mining</t>
    </r>
  </si>
  <si>
    <r>
      <t xml:space="preserve">Bil. / 
</t>
    </r>
    <r>
      <rPr>
        <i/>
        <sz val="10"/>
        <color indexed="8"/>
        <rFont val="Calibri"/>
        <family val="2"/>
      </rPr>
      <t>No.</t>
    </r>
  </si>
  <si>
    <r>
      <t xml:space="preserve">Bil. / 
</t>
    </r>
    <r>
      <rPr>
        <i/>
        <sz val="10"/>
        <rFont val="Calibri"/>
        <family val="2"/>
      </rPr>
      <t>No.</t>
    </r>
  </si>
  <si>
    <t>Keterangan/ Tempoh</t>
  </si>
  <si>
    <r>
      <t xml:space="preserve">% Perubahan tahun ke tahun/ 
</t>
    </r>
    <r>
      <rPr>
        <i/>
        <sz val="10"/>
        <rFont val="Calibri"/>
        <family val="2"/>
      </rPr>
      <t>Change year-on-year</t>
    </r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</si>
  <si>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</si>
  <si>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</si>
  <si>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t>rank 
qtr</t>
  </si>
  <si>
    <r>
      <t xml:space="preserve">Indeks/ 
</t>
    </r>
    <r>
      <rPr>
        <i/>
        <sz val="10"/>
        <rFont val="Calibri"/>
        <family val="2"/>
      </rPr>
      <t>Index</t>
    </r>
  </si>
  <si>
    <t>1.10</t>
  </si>
  <si>
    <t>1.11</t>
  </si>
  <si>
    <t>1.12</t>
  </si>
  <si>
    <t>1.13</t>
  </si>
  <si>
    <t>2.10</t>
  </si>
  <si>
    <t>2.11</t>
  </si>
  <si>
    <t>222</t>
  </si>
  <si>
    <t>221</t>
  </si>
  <si>
    <t xml:space="preserve">Pembuatan produk plastik </t>
  </si>
  <si>
    <t>10 
(Kecuali 
104)</t>
  </si>
  <si>
    <t>Table 6: Manufacturing Indices by Exports and Domestic Oriented Industries (2015=100)</t>
  </si>
  <si>
    <t>Jadual 6: Indeks Pembuatan mengikut Industri Berorientasikan Eksport dan Domestik (2015=100)</t>
  </si>
  <si>
    <t>Industri Berorientasikan Eksport</t>
  </si>
  <si>
    <t>Export Oriented Industries</t>
  </si>
  <si>
    <t>Industri Berorientasikan Domestik</t>
  </si>
  <si>
    <t>Domestic Oriented Industries</t>
  </si>
  <si>
    <t>2.12</t>
  </si>
  <si>
    <t>2.13</t>
  </si>
  <si>
    <t>79</t>
  </si>
  <si>
    <t>80</t>
  </si>
  <si>
    <t>Jan</t>
  </si>
  <si>
    <t>Feb</t>
  </si>
  <si>
    <t>Mar</t>
  </si>
  <si>
    <t>Apr</t>
  </si>
  <si>
    <t>Jul</t>
  </si>
  <si>
    <t>Aug</t>
  </si>
  <si>
    <t>Sep</t>
  </si>
  <si>
    <t>Oct</t>
  </si>
  <si>
    <t>Nov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</si>
  <si>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</si>
  <si>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</si>
  <si>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</si>
  <si>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</si>
  <si>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</si>
  <si>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</si>
  <si>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</si>
  <si>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</si>
  <si>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</si>
  <si>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</si>
  <si>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</si>
  <si>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Q1
2021</t>
  </si>
  <si>
    <t>Q2
2021</t>
  </si>
  <si>
    <t>Q3
2021</t>
  </si>
  <si>
    <t>Q4 2020</t>
  </si>
  <si>
    <t>Jadual 6.1: Peratus Perubahan Indeks Pembuatan mengikut Industri Berorientasikan Eksport dan Domestik</t>
  </si>
  <si>
    <t>Table 6.1: Percentage Change of Manufacturing Indices by Exports and Domestic Oriented Industries</t>
  </si>
  <si>
    <t>Manufacture of basic pharmaceuticals, medicinal chemical and botanical products</t>
  </si>
  <si>
    <t>Manufacture of other non-metallic mineral products</t>
  </si>
  <si>
    <t>81</t>
  </si>
  <si>
    <t>82</t>
  </si>
  <si>
    <t xml:space="preserve">Pembuatan produk logam yang direka, kecuali mesin dan kelengkapan </t>
  </si>
  <si>
    <t>Jan.-Nov. 2015</t>
  </si>
  <si>
    <t>Jan.-Nov. 2016</t>
  </si>
  <si>
    <t>Jan.-Nov. 2017</t>
  </si>
  <si>
    <t>Jan.-Nov. 2018</t>
  </si>
  <si>
    <t>Jan.-Nov. 2019</t>
  </si>
  <si>
    <t>Jan.-Nov. 2020</t>
  </si>
  <si>
    <t>Jan.-Nov. 2021</t>
  </si>
  <si>
    <t>(Jan.-Nov.)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</si>
</sst>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164" formatCode="_(* #,##0_);_(* \(#,##0\);_(* &quot;-&quot;_);_(@_)"/>
    <numFmt numFmtId="165" formatCode="_(* #,##0.00_);_(* \(#,##0.00\);_(* &quot;-&quot;??_);_(@_)"/>
    <numFmt numFmtId="166" formatCode="0.0_)"/>
    <numFmt numFmtId="167" formatCode="0_)"/>
    <numFmt numFmtId="168" formatCode="0.00_)"/>
    <numFmt numFmtId="169" formatCode="0.0"/>
    <numFmt numFmtId="170" formatCode="#,##0.0"/>
    <numFmt numFmtId="171" formatCode="[$-409]mmm\-yy;@"/>
    <numFmt numFmtId="172" formatCode="#,##0.0_);\(#,##0.0\)"/>
    <numFmt numFmtId="173" formatCode="_(* #,##0_);_(* \(#,##0\);_(* &quot;-&quot;??_);_(@_)"/>
    <numFmt numFmtId="174" formatCode="_(* #,##0.0_);_(* \(#,##0.0\);_(* &quot;-&quot;??_);_(@_)"/>
    <numFmt numFmtId="175" formatCode="_(* #,##0.000_);_(* \(#,##0.000\);_(* &quot;-&quot;??_);_(@_)"/>
    <numFmt numFmtId="176" formatCode="_(* #,##0.00000_);_(* \(#,##0.00000\);_(* &quot;-&quot;??_);_(@_)"/>
    <numFmt numFmtId="177" formatCode="_(* #,##0.0000_);_(* \(#,##0.0000\);_(* &quot;-&quot;??_);_(@_)"/>
    <numFmt numFmtId="178" formatCode="0.000000"/>
    <numFmt numFmtId="179" formatCode="0.0000"/>
    <numFmt numFmtId="180" formatCode="0.000_)"/>
    <numFmt numFmtId="181" formatCode="_(* #,##0.000000_);_(* \(#,##0.000000\);_(* &quot;-&quot;??_);_(@_)"/>
    <numFmt numFmtId="182" formatCode="_(* #,##0.0000000_);_(* \(#,##0.0000000\);_(* &quot;-&quot;??_);_(@_)"/>
    <numFmt numFmtId="183" formatCode="_(* #,##0.000000000_);_(* \(#,##0.000000000\);_(* &quot;-&quot;??_);_(@_)"/>
    <numFmt numFmtId="184" formatCode="_(* #,##0.0000000000000000000_);_(* \(#,##0.0000000000000000000\);_(* &quot;-&quot;??_);_(@_)"/>
    <numFmt numFmtId="185" formatCode="_(* #,##0.00000000000000000000_);_(* \(#,##0.00000000000000000000\);_(* &quot;-&quot;??_);_(@_)"/>
    <numFmt numFmtId="186" formatCode="0.0000000000"/>
    <numFmt numFmtId="187" formatCode="0.00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i/>
      <sz val="10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i/>
      <sz val="10"/>
      <color theme="1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</font>
    <font>
      <b/>
      <i/>
      <sz val="10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i/>
      <sz val="10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i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rgb="FFFF0000"/>
      <name val="Calibri"/>
      <family val="2"/>
    </font>
    <font>
      <b/>
      <sz val="10"/>
      <color indexed="9"/>
      <name val="Calibri"/>
      <family val="2"/>
    </font>
  </fonts>
  <fills count="6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302">
    <xf numFmtId="171" fontId="0" fillId="0" borderId="0"/>
    <xf numFmtId="165" fontId="23" fillId="0" borderId="0" applyFont="0" applyFill="0" applyBorder="0" applyAlignment="0" applyProtection="0"/>
    <xf numFmtId="171" fontId="23" fillId="0" borderId="0"/>
    <xf numFmtId="171" fontId="1" fillId="0" borderId="0"/>
    <xf numFmtId="165" fontId="23" fillId="0" borderId="0" applyFont="0" applyFill="0" applyBorder="0" applyAlignment="0" applyProtection="0"/>
    <xf numFmtId="171" fontId="23" fillId="33" borderId="0" applyNumberFormat="0" applyBorder="0" applyAlignment="0" applyProtection="0"/>
    <xf numFmtId="171" fontId="1" fillId="10" borderId="0" applyNumberFormat="0" applyBorder="0" applyAlignment="0" applyProtection="0"/>
    <xf numFmtId="171" fontId="23" fillId="33" borderId="0" applyNumberFormat="0" applyBorder="0" applyAlignment="0" applyProtection="0"/>
    <xf numFmtId="171" fontId="23" fillId="34" borderId="0" applyNumberFormat="0" applyBorder="0" applyAlignment="0" applyProtection="0"/>
    <xf numFmtId="171" fontId="1" fillId="14" borderId="0" applyNumberFormat="0" applyBorder="0" applyAlignment="0" applyProtection="0"/>
    <xf numFmtId="171" fontId="23" fillId="34" borderId="0" applyNumberFormat="0" applyBorder="0" applyAlignment="0" applyProtection="0"/>
    <xf numFmtId="171" fontId="23" fillId="35" borderId="0" applyNumberFormat="0" applyBorder="0" applyAlignment="0" applyProtection="0"/>
    <xf numFmtId="171" fontId="1" fillId="18" borderId="0" applyNumberFormat="0" applyBorder="0" applyAlignment="0" applyProtection="0"/>
    <xf numFmtId="171" fontId="23" fillId="35" borderId="0" applyNumberFormat="0" applyBorder="0" applyAlignment="0" applyProtection="0"/>
    <xf numFmtId="171" fontId="23" fillId="33" borderId="0" applyNumberFormat="0" applyBorder="0" applyAlignment="0" applyProtection="0"/>
    <xf numFmtId="171" fontId="1" fillId="22" borderId="0" applyNumberFormat="0" applyBorder="0" applyAlignment="0" applyProtection="0"/>
    <xf numFmtId="171" fontId="23" fillId="33" borderId="0" applyNumberFormat="0" applyBorder="0" applyAlignment="0" applyProtection="0"/>
    <xf numFmtId="171" fontId="23" fillId="36" borderId="0" applyNumberFormat="0" applyBorder="0" applyAlignment="0" applyProtection="0"/>
    <xf numFmtId="171" fontId="1" fillId="26" borderId="0" applyNumberFormat="0" applyBorder="0" applyAlignment="0" applyProtection="0"/>
    <xf numFmtId="171" fontId="23" fillId="36" borderId="0" applyNumberFormat="0" applyBorder="0" applyAlignment="0" applyProtection="0"/>
    <xf numFmtId="171" fontId="23" fillId="35" borderId="0" applyNumberFormat="0" applyBorder="0" applyAlignment="0" applyProtection="0"/>
    <xf numFmtId="171" fontId="1" fillId="30" borderId="0" applyNumberFormat="0" applyBorder="0" applyAlignment="0" applyProtection="0"/>
    <xf numFmtId="171" fontId="23" fillId="35" borderId="0" applyNumberFormat="0" applyBorder="0" applyAlignment="0" applyProtection="0"/>
    <xf numFmtId="171" fontId="23" fillId="37" borderId="0" applyNumberFormat="0" applyBorder="0" applyAlignment="0" applyProtection="0"/>
    <xf numFmtId="171" fontId="1" fillId="11" borderId="0" applyNumberFormat="0" applyBorder="0" applyAlignment="0" applyProtection="0"/>
    <xf numFmtId="171" fontId="23" fillId="37" borderId="0" applyNumberFormat="0" applyBorder="0" applyAlignment="0" applyProtection="0"/>
    <xf numFmtId="171" fontId="23" fillId="34" borderId="0" applyNumberFormat="0" applyBorder="0" applyAlignment="0" applyProtection="0"/>
    <xf numFmtId="171" fontId="1" fillId="15" borderId="0" applyNumberFormat="0" applyBorder="0" applyAlignment="0" applyProtection="0"/>
    <xf numFmtId="171" fontId="23" fillId="34" borderId="0" applyNumberFormat="0" applyBorder="0" applyAlignment="0" applyProtection="0"/>
    <xf numFmtId="171" fontId="23" fillId="38" borderId="0" applyNumberFormat="0" applyBorder="0" applyAlignment="0" applyProtection="0"/>
    <xf numFmtId="171" fontId="1" fillId="19" borderId="0" applyNumberFormat="0" applyBorder="0" applyAlignment="0" applyProtection="0"/>
    <xf numFmtId="171" fontId="23" fillId="38" borderId="0" applyNumberFormat="0" applyBorder="0" applyAlignment="0" applyProtection="0"/>
    <xf numFmtId="171" fontId="23" fillId="37" borderId="0" applyNumberFormat="0" applyBorder="0" applyAlignment="0" applyProtection="0"/>
    <xf numFmtId="171" fontId="1" fillId="23" borderId="0" applyNumberFormat="0" applyBorder="0" applyAlignment="0" applyProtection="0"/>
    <xf numFmtId="171" fontId="23" fillId="37" borderId="0" applyNumberFormat="0" applyBorder="0" applyAlignment="0" applyProtection="0"/>
    <xf numFmtId="171" fontId="23" fillId="39" borderId="0" applyNumberFormat="0" applyBorder="0" applyAlignment="0" applyProtection="0"/>
    <xf numFmtId="171" fontId="1" fillId="27" borderId="0" applyNumberFormat="0" applyBorder="0" applyAlignment="0" applyProtection="0"/>
    <xf numFmtId="171" fontId="23" fillId="39" borderId="0" applyNumberFormat="0" applyBorder="0" applyAlignment="0" applyProtection="0"/>
    <xf numFmtId="171" fontId="23" fillId="38" borderId="0" applyNumberFormat="0" applyBorder="0" applyAlignment="0" applyProtection="0"/>
    <xf numFmtId="171" fontId="1" fillId="31" borderId="0" applyNumberFormat="0" applyBorder="0" applyAlignment="0" applyProtection="0"/>
    <xf numFmtId="171" fontId="23" fillId="38" borderId="0" applyNumberFormat="0" applyBorder="0" applyAlignment="0" applyProtection="0"/>
    <xf numFmtId="171" fontId="32" fillId="40" borderId="0" applyNumberFormat="0" applyBorder="0" applyAlignment="0" applyProtection="0"/>
    <xf numFmtId="171" fontId="17" fillId="12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16" borderId="0" applyNumberFormat="0" applyBorder="0" applyAlignment="0" applyProtection="0"/>
    <xf numFmtId="171" fontId="32" fillId="34" borderId="0" applyNumberFormat="0" applyBorder="0" applyAlignment="0" applyProtection="0"/>
    <xf numFmtId="171" fontId="32" fillId="38" borderId="0" applyNumberFormat="0" applyBorder="0" applyAlignment="0" applyProtection="0"/>
    <xf numFmtId="171" fontId="17" fillId="20" borderId="0" applyNumberFormat="0" applyBorder="0" applyAlignment="0" applyProtection="0"/>
    <xf numFmtId="171" fontId="32" fillId="38" borderId="0" applyNumberFormat="0" applyBorder="0" applyAlignment="0" applyProtection="0"/>
    <xf numFmtId="171" fontId="32" fillId="37" borderId="0" applyNumberFormat="0" applyBorder="0" applyAlignment="0" applyProtection="0"/>
    <xf numFmtId="171" fontId="17" fillId="24" borderId="0" applyNumberFormat="0" applyBorder="0" applyAlignment="0" applyProtection="0"/>
    <xf numFmtId="171" fontId="32" fillId="37" borderId="0" applyNumberFormat="0" applyBorder="0" applyAlignment="0" applyProtection="0"/>
    <xf numFmtId="171" fontId="32" fillId="40" borderId="0" applyNumberFormat="0" applyBorder="0" applyAlignment="0" applyProtection="0"/>
    <xf numFmtId="171" fontId="17" fillId="28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32" borderId="0" applyNumberFormat="0" applyBorder="0" applyAlignment="0" applyProtection="0"/>
    <xf numFmtId="171" fontId="32" fillId="34" borderId="0" applyNumberFormat="0" applyBorder="0" applyAlignment="0" applyProtection="0"/>
    <xf numFmtId="171" fontId="32" fillId="40" borderId="0" applyNumberFormat="0" applyBorder="0" applyAlignment="0" applyProtection="0"/>
    <xf numFmtId="171" fontId="17" fillId="9" borderId="0" applyNumberFormat="0" applyBorder="0" applyAlignment="0" applyProtection="0"/>
    <xf numFmtId="171" fontId="32" fillId="40" borderId="0" applyNumberFormat="0" applyBorder="0" applyAlignment="0" applyProtection="0"/>
    <xf numFmtId="171" fontId="32" fillId="41" borderId="0" applyNumberFormat="0" applyBorder="0" applyAlignment="0" applyProtection="0"/>
    <xf numFmtId="171" fontId="17" fillId="13" borderId="0" applyNumberFormat="0" applyBorder="0" applyAlignment="0" applyProtection="0"/>
    <xf numFmtId="171" fontId="32" fillId="41" borderId="0" applyNumberFormat="0" applyBorder="0" applyAlignment="0" applyProtection="0"/>
    <xf numFmtId="171" fontId="32" fillId="42" borderId="0" applyNumberFormat="0" applyBorder="0" applyAlignment="0" applyProtection="0"/>
    <xf numFmtId="171" fontId="17" fillId="17" borderId="0" applyNumberFormat="0" applyBorder="0" applyAlignment="0" applyProtection="0"/>
    <xf numFmtId="171" fontId="32" fillId="42" borderId="0" applyNumberFormat="0" applyBorder="0" applyAlignment="0" applyProtection="0"/>
    <xf numFmtId="171" fontId="32" fillId="43" borderId="0" applyNumberFormat="0" applyBorder="0" applyAlignment="0" applyProtection="0"/>
    <xf numFmtId="171" fontId="17" fillId="21" borderId="0" applyNumberFormat="0" applyBorder="0" applyAlignment="0" applyProtection="0"/>
    <xf numFmtId="171" fontId="32" fillId="43" borderId="0" applyNumberFormat="0" applyBorder="0" applyAlignment="0" applyProtection="0"/>
    <xf numFmtId="171" fontId="32" fillId="40" borderId="0" applyNumberFormat="0" applyBorder="0" applyAlignment="0" applyProtection="0"/>
    <xf numFmtId="171" fontId="17" fillId="25" borderId="0" applyNumberFormat="0" applyBorder="0" applyAlignment="0" applyProtection="0"/>
    <xf numFmtId="171" fontId="32" fillId="40" borderId="0" applyNumberFormat="0" applyBorder="0" applyAlignment="0" applyProtection="0"/>
    <xf numFmtId="171" fontId="32" fillId="44" borderId="0" applyNumberFormat="0" applyBorder="0" applyAlignment="0" applyProtection="0"/>
    <xf numFmtId="171" fontId="17" fillId="29" borderId="0" applyNumberFormat="0" applyBorder="0" applyAlignment="0" applyProtection="0"/>
    <xf numFmtId="171" fontId="32" fillId="44" borderId="0" applyNumberFormat="0" applyBorder="0" applyAlignment="0" applyProtection="0"/>
    <xf numFmtId="171" fontId="33" fillId="45" borderId="0" applyNumberFormat="0" applyBorder="0" applyAlignment="0" applyProtection="0"/>
    <xf numFmtId="171" fontId="7" fillId="3" borderId="0" applyNumberFormat="0" applyBorder="0" applyAlignment="0" applyProtection="0"/>
    <xf numFmtId="171" fontId="33" fillId="45" borderId="0" applyNumberFormat="0" applyBorder="0" applyAlignment="0" applyProtection="0"/>
    <xf numFmtId="171" fontId="34" fillId="46" borderId="21" applyNumberFormat="0" applyAlignment="0" applyProtection="0"/>
    <xf numFmtId="171" fontId="11" fillId="6" borderId="4" applyNumberFormat="0" applyAlignment="0" applyProtection="0"/>
    <xf numFmtId="171" fontId="34" fillId="46" borderId="21" applyNumberFormat="0" applyAlignment="0" applyProtection="0"/>
    <xf numFmtId="171" fontId="35" fillId="47" borderId="22" applyNumberFormat="0" applyAlignment="0" applyProtection="0"/>
    <xf numFmtId="171" fontId="13" fillId="7" borderId="7" applyNumberFormat="0" applyAlignment="0" applyProtection="0"/>
    <xf numFmtId="171" fontId="35" fillId="47" borderId="22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8" fillId="0" borderId="0" applyNumberFormat="0" applyFill="0" applyBorder="0" applyAlignment="0" applyProtection="0"/>
    <xf numFmtId="171" fontId="15" fillId="0" borderId="0" applyNumberFormat="0" applyFill="0" applyBorder="0" applyAlignment="0" applyProtection="0"/>
    <xf numFmtId="171" fontId="38" fillId="0" borderId="0" applyNumberFormat="0" applyFill="0" applyBorder="0" applyAlignment="0" applyProtection="0"/>
    <xf numFmtId="171" fontId="39" fillId="48" borderId="0" applyNumberFormat="0" applyBorder="0" applyAlignment="0" applyProtection="0"/>
    <xf numFmtId="171" fontId="6" fillId="2" borderId="0" applyNumberFormat="0" applyBorder="0" applyAlignment="0" applyProtection="0"/>
    <xf numFmtId="171" fontId="39" fillId="48" borderId="0" applyNumberFormat="0" applyBorder="0" applyAlignment="0" applyProtection="0"/>
    <xf numFmtId="171" fontId="40" fillId="0" borderId="23" applyNumberFormat="0" applyFill="0" applyAlignment="0" applyProtection="0"/>
    <xf numFmtId="171" fontId="3" fillId="0" borderId="1" applyNumberFormat="0" applyFill="0" applyAlignment="0" applyProtection="0"/>
    <xf numFmtId="171" fontId="40" fillId="0" borderId="23" applyNumberFormat="0" applyFill="0" applyAlignment="0" applyProtection="0"/>
    <xf numFmtId="171" fontId="41" fillId="0" borderId="24" applyNumberFormat="0" applyFill="0" applyAlignment="0" applyProtection="0"/>
    <xf numFmtId="171" fontId="4" fillId="0" borderId="2" applyNumberFormat="0" applyFill="0" applyAlignment="0" applyProtection="0"/>
    <xf numFmtId="171" fontId="41" fillId="0" borderId="24" applyNumberFormat="0" applyFill="0" applyAlignment="0" applyProtection="0"/>
    <xf numFmtId="171" fontId="42" fillId="0" borderId="25" applyNumberFormat="0" applyFill="0" applyAlignment="0" applyProtection="0"/>
    <xf numFmtId="171" fontId="5" fillId="0" borderId="3" applyNumberFormat="0" applyFill="0" applyAlignment="0" applyProtection="0"/>
    <xf numFmtId="171" fontId="42" fillId="0" borderId="25" applyNumberFormat="0" applyFill="0" applyAlignment="0" applyProtection="0"/>
    <xf numFmtId="171" fontId="42" fillId="0" borderId="0" applyNumberFormat="0" applyFill="0" applyBorder="0" applyAlignment="0" applyProtection="0"/>
    <xf numFmtId="171" fontId="5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3" fillId="38" borderId="21" applyNumberFormat="0" applyAlignment="0" applyProtection="0"/>
    <xf numFmtId="171" fontId="9" fillId="5" borderId="4" applyNumberFormat="0" applyAlignment="0" applyProtection="0"/>
    <xf numFmtId="171" fontId="43" fillId="38" borderId="21" applyNumberFormat="0" applyAlignment="0" applyProtection="0"/>
    <xf numFmtId="171" fontId="44" fillId="0" borderId="26" applyNumberFormat="0" applyFill="0" applyAlignment="0" applyProtection="0"/>
    <xf numFmtId="171" fontId="12" fillId="0" borderId="6" applyNumberFormat="0" applyFill="0" applyAlignment="0" applyProtection="0"/>
    <xf numFmtId="171" fontId="44" fillId="0" borderId="26" applyNumberFormat="0" applyFill="0" applyAlignment="0" applyProtection="0"/>
    <xf numFmtId="171" fontId="45" fillId="38" borderId="0" applyNumberFormat="0" applyBorder="0" applyAlignment="0" applyProtection="0"/>
    <xf numFmtId="171" fontId="8" fillId="4" borderId="0" applyNumberFormat="0" applyBorder="0" applyAlignment="0" applyProtection="0"/>
    <xf numFmtId="171" fontId="45" fillId="38" borderId="0" applyNumberFormat="0" applyBorder="0" applyAlignment="0" applyProtection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36" fillId="0" borderId="0"/>
    <xf numFmtId="171" fontId="1" fillId="0" borderId="0"/>
    <xf numFmtId="171" fontId="37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36" fillId="0" borderId="0"/>
    <xf numFmtId="171" fontId="36" fillId="0" borderId="0"/>
    <xf numFmtId="171" fontId="37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7" fillId="0" borderId="0"/>
    <xf numFmtId="171" fontId="36" fillId="0" borderId="0"/>
    <xf numFmtId="171" fontId="46" fillId="35" borderId="27" applyNumberFormat="0" applyFont="0" applyAlignment="0" applyProtection="0"/>
    <xf numFmtId="171" fontId="1" fillId="8" borderId="8" applyNumberFormat="0" applyFont="0" applyAlignment="0" applyProtection="0"/>
    <xf numFmtId="171" fontId="46" fillId="35" borderId="27" applyNumberFormat="0" applyFont="0" applyAlignment="0" applyProtection="0"/>
    <xf numFmtId="171" fontId="47" fillId="46" borderId="28" applyNumberFormat="0" applyAlignment="0" applyProtection="0"/>
    <xf numFmtId="171" fontId="10" fillId="6" borderId="5" applyNumberFormat="0" applyAlignment="0" applyProtection="0"/>
    <xf numFmtId="171" fontId="47" fillId="46" borderId="28" applyNumberFormat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20" fillId="49" borderId="15" applyBorder="0">
      <alignment horizontal="center" vertical="center" wrapText="1"/>
    </xf>
    <xf numFmtId="171" fontId="20" fillId="50" borderId="15" applyBorder="0">
      <alignment horizontal="center" vertical="center" wrapText="1"/>
    </xf>
    <xf numFmtId="171" fontId="20" fillId="51" borderId="15" applyBorder="0">
      <alignment horizontal="center" vertical="center" wrapText="1"/>
    </xf>
    <xf numFmtId="171" fontId="18" fillId="52" borderId="15" applyBorder="0">
      <alignment horizontal="center" vertical="center" wrapText="1"/>
    </xf>
    <xf numFmtId="171" fontId="48" fillId="0" borderId="0" applyNumberFormat="0" applyFill="0" applyBorder="0" applyAlignment="0" applyProtection="0"/>
    <xf numFmtId="171" fontId="2" fillId="0" borderId="0" applyNumberFormat="0" applyFill="0" applyBorder="0" applyAlignment="0" applyProtection="0"/>
    <xf numFmtId="171" fontId="48" fillId="0" borderId="0" applyNumberFormat="0" applyFill="0" applyBorder="0" applyAlignment="0" applyProtection="0"/>
    <xf numFmtId="171" fontId="27" fillId="0" borderId="29" applyNumberFormat="0" applyFill="0" applyAlignment="0" applyProtection="0"/>
    <xf numFmtId="171" fontId="16" fillId="0" borderId="9" applyNumberFormat="0" applyFill="0" applyAlignment="0" applyProtection="0"/>
    <xf numFmtId="171" fontId="27" fillId="0" borderId="29" applyNumberFormat="0" applyFill="0" applyAlignment="0" applyProtection="0"/>
    <xf numFmtId="171" fontId="49" fillId="0" borderId="0" applyNumberFormat="0" applyFill="0" applyBorder="0" applyAlignment="0" applyProtection="0"/>
    <xf numFmtId="171" fontId="14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" fillId="0" borderId="0"/>
    <xf numFmtId="0" fontId="1" fillId="0" borderId="0"/>
    <xf numFmtId="171" fontId="1" fillId="0" borderId="0"/>
    <xf numFmtId="165" fontId="23" fillId="0" borderId="0" applyFont="0" applyFill="0" applyBorder="0" applyAlignment="0" applyProtection="0"/>
  </cellStyleXfs>
  <cellXfs count="637">
    <xf numFmtId="171" fontId="0" fillId="0" borderId="0" xfId="0"/>
    <xf numFmtId="171" fontId="51" fillId="0" borderId="0" xfId="0" applyFont="1" applyFill="1"/>
    <xf numFmtId="169" fontId="51" fillId="0" borderId="0" xfId="1" applyNumberFormat="1" applyFont="1" applyFill="1" applyAlignment="1">
      <alignment horizontal="center"/>
    </xf>
    <xf numFmtId="171" fontId="21" fillId="0" borderId="0" xfId="0" applyFont="1" applyFill="1" applyBorder="1" applyAlignment="1">
      <alignment vertical="center" wrapText="1"/>
    </xf>
    <xf numFmtId="171" fontId="19" fillId="0" borderId="0" xfId="0" quotePrefix="1" applyFont="1" applyFill="1" applyBorder="1" applyAlignment="1">
      <alignment horizontal="center" vertical="center" wrapText="1"/>
    </xf>
    <xf numFmtId="169" fontId="19" fillId="0" borderId="0" xfId="1" applyNumberFormat="1" applyFont="1" applyFill="1" applyBorder="1" applyAlignment="1">
      <alignment horizontal="center" vertical="center"/>
    </xf>
    <xf numFmtId="169" fontId="19" fillId="0" borderId="0" xfId="0" applyNumberFormat="1" applyFont="1" applyFill="1" applyAlignment="1">
      <alignment vertical="center"/>
    </xf>
    <xf numFmtId="1" fontId="27" fillId="0" borderId="20" xfId="0" applyNumberFormat="1" applyFont="1" applyFill="1" applyBorder="1" applyAlignment="1">
      <alignment vertical="center" wrapText="1"/>
    </xf>
    <xf numFmtId="49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Alignment="1">
      <alignment horizontal="center" vertical="center" wrapText="1"/>
    </xf>
    <xf numFmtId="169" fontId="0" fillId="0" borderId="0" xfId="0" applyNumberFormat="1" applyFill="1"/>
    <xf numFmtId="172" fontId="20" fillId="0" borderId="16" xfId="1" applyNumberFormat="1" applyFont="1" applyFill="1" applyBorder="1" applyAlignment="1">
      <alignment horizontal="center" vertical="center" wrapText="1"/>
    </xf>
    <xf numFmtId="172" fontId="19" fillId="0" borderId="0" xfId="1" applyNumberFormat="1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left" vertical="center" wrapText="1"/>
    </xf>
    <xf numFmtId="171" fontId="20" fillId="0" borderId="12" xfId="0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horizontal="left" vertical="center" wrapText="1"/>
    </xf>
    <xf numFmtId="169" fontId="27" fillId="0" borderId="20" xfId="0" applyNumberFormat="1" applyFont="1" applyFill="1" applyBorder="1" applyAlignment="1">
      <alignment vertical="center" wrapText="1"/>
    </xf>
    <xf numFmtId="169" fontId="19" fillId="0" borderId="31" xfId="1" applyNumberFormat="1" applyFont="1" applyFill="1" applyBorder="1" applyAlignment="1">
      <alignment horizontal="center" vertical="center"/>
    </xf>
    <xf numFmtId="166" fontId="18" fillId="0" borderId="0" xfId="0" applyNumberFormat="1" applyFont="1" applyFill="1" applyBorder="1"/>
    <xf numFmtId="171" fontId="22" fillId="0" borderId="10" xfId="0" applyFont="1" applyFill="1" applyBorder="1" applyAlignment="1">
      <alignment vertical="center" wrapText="1"/>
    </xf>
    <xf numFmtId="166" fontId="18" fillId="0" borderId="10" xfId="0" applyNumberFormat="1" applyFont="1" applyFill="1" applyBorder="1"/>
    <xf numFmtId="171" fontId="24" fillId="0" borderId="10" xfId="0" applyFont="1" applyFill="1" applyBorder="1"/>
    <xf numFmtId="1" fontId="0" fillId="0" borderId="0" xfId="0" applyNumberFormat="1" applyFill="1"/>
    <xf numFmtId="167" fontId="18" fillId="0" borderId="0" xfId="0" applyNumberFormat="1" applyFont="1" applyFill="1" applyBorder="1"/>
    <xf numFmtId="167" fontId="18" fillId="0" borderId="0" xfId="0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/>
    <xf numFmtId="170" fontId="24" fillId="0" borderId="0" xfId="1" applyNumberFormat="1" applyFont="1" applyFill="1" applyBorder="1" applyAlignment="1">
      <alignment horizontal="center"/>
    </xf>
    <xf numFmtId="169" fontId="51" fillId="0" borderId="0" xfId="0" applyNumberFormat="1" applyFont="1" applyFill="1" applyBorder="1" applyAlignment="1">
      <alignment horizontal="center"/>
    </xf>
    <xf numFmtId="1" fontId="0" fillId="0" borderId="0" xfId="1" applyNumberFormat="1" applyFont="1" applyFill="1"/>
    <xf numFmtId="167" fontId="18" fillId="0" borderId="0" xfId="0" applyNumberFormat="1" applyFont="1" applyFill="1"/>
    <xf numFmtId="174" fontId="19" fillId="0" borderId="0" xfId="1" applyNumberFormat="1" applyFont="1" applyFill="1"/>
    <xf numFmtId="2" fontId="24" fillId="0" borderId="0" xfId="0" applyNumberFormat="1" applyFont="1" applyFill="1"/>
    <xf numFmtId="2" fontId="18" fillId="0" borderId="0" xfId="0" applyNumberFormat="1" applyFont="1" applyFill="1"/>
    <xf numFmtId="2" fontId="18" fillId="0" borderId="0" xfId="0" applyNumberFormat="1" applyFont="1" applyFill="1" applyBorder="1"/>
    <xf numFmtId="2" fontId="18" fillId="0" borderId="0" xfId="0" applyNumberFormat="1" applyFont="1" applyFill="1" applyBorder="1" applyAlignment="1">
      <alignment horizontal="center"/>
    </xf>
    <xf numFmtId="165" fontId="18" fillId="0" borderId="0" xfId="1" applyFont="1" applyFill="1" applyBorder="1"/>
    <xf numFmtId="2" fontId="0" fillId="0" borderId="0" xfId="0" applyNumberFormat="1" applyFill="1"/>
    <xf numFmtId="174" fontId="24" fillId="0" borderId="0" xfId="1" applyNumberFormat="1" applyFont="1" applyFill="1"/>
    <xf numFmtId="169" fontId="19" fillId="0" borderId="0" xfId="0" applyNumberFormat="1" applyFont="1" applyFill="1" applyAlignment="1">
      <alignment horizontal="center" vertical="center" wrapText="1"/>
    </xf>
    <xf numFmtId="2" fontId="19" fillId="0" borderId="0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2" fontId="27" fillId="0" borderId="20" xfId="1" applyNumberFormat="1" applyFont="1" applyFill="1" applyBorder="1" applyAlignment="1">
      <alignment horizontal="center" vertical="center" wrapText="1"/>
    </xf>
    <xf numFmtId="174" fontId="24" fillId="0" borderId="0" xfId="1" quotePrefix="1" applyNumberFormat="1" applyFont="1" applyFill="1"/>
    <xf numFmtId="171" fontId="0" fillId="0" borderId="0" xfId="0" applyFill="1"/>
    <xf numFmtId="169" fontId="19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/>
    <xf numFmtId="171" fontId="24" fillId="0" borderId="0" xfId="0" applyFont="1" applyFill="1"/>
    <xf numFmtId="169" fontId="24" fillId="0" borderId="0" xfId="0" applyNumberFormat="1" applyFont="1" applyFill="1" applyBorder="1" applyAlignment="1">
      <alignment horizontal="center"/>
    </xf>
    <xf numFmtId="166" fontId="18" fillId="0" borderId="0" xfId="0" applyNumberFormat="1" applyFont="1" applyFill="1"/>
    <xf numFmtId="165" fontId="0" fillId="0" borderId="0" xfId="1" applyFont="1" applyFill="1"/>
    <xf numFmtId="1" fontId="29" fillId="0" borderId="0" xfId="1" applyNumberFormat="1" applyFont="1" applyFill="1" applyAlignment="1">
      <alignment vertical="center" wrapText="1"/>
    </xf>
    <xf numFmtId="2" fontId="19" fillId="0" borderId="0" xfId="1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174" fontId="19" fillId="0" borderId="0" xfId="1" applyNumberFormat="1" applyFont="1" applyFill="1" applyAlignment="1">
      <alignment vertical="center"/>
    </xf>
    <xf numFmtId="171" fontId="19" fillId="0" borderId="0" xfId="0" applyFont="1" applyFill="1" applyAlignment="1">
      <alignment vertical="center"/>
    </xf>
    <xf numFmtId="171" fontId="0" fillId="0" borderId="0" xfId="0" applyFill="1" applyAlignment="1">
      <alignment vertical="center"/>
    </xf>
    <xf numFmtId="171" fontId="20" fillId="0" borderId="0" xfId="0" applyFont="1" applyFill="1" applyBorder="1" applyAlignment="1">
      <alignment vertical="center"/>
    </xf>
    <xf numFmtId="173" fontId="19" fillId="0" borderId="0" xfId="1" applyNumberFormat="1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justify" vertical="center" wrapText="1"/>
    </xf>
    <xf numFmtId="174" fontId="19" fillId="0" borderId="0" xfId="1" applyNumberFormat="1" applyFont="1" applyFill="1" applyBorder="1" applyAlignment="1">
      <alignment horizontal="center" vertical="center"/>
    </xf>
    <xf numFmtId="165" fontId="19" fillId="0" borderId="0" xfId="1" applyFont="1" applyFill="1" applyAlignment="1">
      <alignment vertical="center"/>
    </xf>
    <xf numFmtId="171" fontId="27" fillId="0" borderId="0" xfId="0" applyFont="1" applyFill="1" applyBorder="1" applyAlignment="1">
      <alignment vertical="center"/>
    </xf>
    <xf numFmtId="169" fontId="0" fillId="0" borderId="0" xfId="0" applyNumberFormat="1" applyFill="1" applyAlignment="1">
      <alignment vertical="center"/>
    </xf>
    <xf numFmtId="2" fontId="0" fillId="0" borderId="0" xfId="1" applyNumberFormat="1" applyFont="1" applyFill="1" applyAlignment="1">
      <alignment horizontal="center" vertical="center"/>
    </xf>
    <xf numFmtId="171" fontId="0" fillId="0" borderId="0" xfId="0" applyFill="1" applyBorder="1" applyAlignment="1">
      <alignment vertical="center"/>
    </xf>
    <xf numFmtId="1" fontId="27" fillId="0" borderId="0" xfId="1" applyNumberFormat="1" applyFont="1" applyFill="1" applyBorder="1" applyAlignment="1">
      <alignment horizontal="left" vertical="center"/>
    </xf>
    <xf numFmtId="1" fontId="0" fillId="0" borderId="0" xfId="1" applyNumberFormat="1" applyFont="1" applyFill="1" applyAlignment="1">
      <alignment horizontal="left" vertical="center"/>
    </xf>
    <xf numFmtId="174" fontId="0" fillId="0" borderId="0" xfId="90" applyNumberFormat="1" applyFont="1" applyFill="1" applyBorder="1" applyAlignment="1">
      <alignment vertical="center"/>
    </xf>
    <xf numFmtId="171" fontId="0" fillId="0" borderId="0" xfId="0" applyFont="1" applyFill="1"/>
    <xf numFmtId="171" fontId="0" fillId="0" borderId="0" xfId="0" applyFont="1" applyFill="1" applyAlignment="1">
      <alignment wrapText="1"/>
    </xf>
    <xf numFmtId="169" fontId="20" fillId="0" borderId="0" xfId="1" applyNumberFormat="1" applyFont="1" applyFill="1" applyBorder="1" applyAlignment="1">
      <alignment horizontal="center" vertical="center" wrapText="1"/>
    </xf>
    <xf numFmtId="169" fontId="19" fillId="0" borderId="0" xfId="0" applyNumberFormat="1" applyFont="1" applyFill="1" applyBorder="1" applyAlignment="1">
      <alignment horizontal="center"/>
    </xf>
    <xf numFmtId="171" fontId="19" fillId="0" borderId="0" xfId="0" applyFont="1" applyFill="1" applyBorder="1"/>
    <xf numFmtId="169" fontId="19" fillId="0" borderId="0" xfId="1" applyNumberFormat="1" applyFont="1" applyFill="1" applyBorder="1" applyAlignment="1">
      <alignment horizontal="center"/>
    </xf>
    <xf numFmtId="169" fontId="19" fillId="0" borderId="0" xfId="1" applyNumberFormat="1" applyFont="1" applyFill="1" applyAlignment="1">
      <alignment horizontal="center"/>
    </xf>
    <xf numFmtId="171" fontId="19" fillId="0" borderId="0" xfId="0" applyFont="1" applyFill="1"/>
    <xf numFmtId="169" fontId="30" fillId="0" borderId="0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Fill="1" applyBorder="1" applyAlignment="1">
      <alignment horizontal="center" vertical="center" wrapText="1"/>
    </xf>
    <xf numFmtId="171" fontId="23" fillId="0" borderId="0" xfId="0" applyFont="1" applyFill="1" applyBorder="1" applyAlignment="1">
      <alignment horizontal="center" vertical="center" wrapText="1"/>
    </xf>
    <xf numFmtId="2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quotePrefix="1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0" applyNumberFormat="1" applyFont="1" applyFill="1" applyBorder="1" applyAlignment="1">
      <alignment horizontal="center" vertical="center" wrapText="1"/>
    </xf>
    <xf numFmtId="49" fontId="20" fillId="0" borderId="16" xfId="0" applyNumberFormat="1" applyFont="1" applyFill="1" applyBorder="1" applyAlignment="1">
      <alignment horizontal="center" vertical="center" wrapText="1"/>
    </xf>
    <xf numFmtId="173" fontId="19" fillId="0" borderId="31" xfId="1" applyNumberFormat="1" applyFont="1" applyFill="1" applyBorder="1" applyAlignment="1">
      <alignment horizontal="center" vertical="center"/>
    </xf>
    <xf numFmtId="2" fontId="19" fillId="0" borderId="31" xfId="1" applyNumberFormat="1" applyFont="1" applyFill="1" applyBorder="1" applyAlignment="1">
      <alignment horizontal="center" vertical="center"/>
    </xf>
    <xf numFmtId="49" fontId="19" fillId="0" borderId="31" xfId="0" applyNumberFormat="1" applyFont="1" applyFill="1" applyBorder="1" applyAlignment="1">
      <alignment horizontal="center" vertical="center"/>
    </xf>
    <xf numFmtId="171" fontId="19" fillId="0" borderId="31" xfId="0" applyFont="1" applyFill="1" applyBorder="1" applyAlignment="1">
      <alignment horizontal="left" vertical="center" wrapText="1"/>
    </xf>
    <xf numFmtId="2" fontId="31" fillId="0" borderId="0" xfId="0" applyNumberFormat="1" applyFont="1" applyFill="1" applyBorder="1" applyAlignment="1">
      <alignment horizontal="left" vertical="center" wrapText="1"/>
    </xf>
    <xf numFmtId="2" fontId="21" fillId="0" borderId="0" xfId="0" applyNumberFormat="1" applyFont="1" applyFill="1" applyBorder="1" applyAlignment="1">
      <alignment horizontal="left" vertical="center" wrapText="1"/>
    </xf>
    <xf numFmtId="2" fontId="20" fillId="0" borderId="0" xfId="0" applyNumberFormat="1" applyFont="1" applyFill="1" applyBorder="1" applyAlignment="1">
      <alignment horizontal="left" vertical="center" wrapText="1"/>
    </xf>
    <xf numFmtId="2" fontId="27" fillId="0" borderId="0" xfId="0" applyNumberFormat="1" applyFont="1" applyFill="1" applyBorder="1" applyAlignment="1">
      <alignment vertical="center" wrapText="1"/>
    </xf>
    <xf numFmtId="2" fontId="0" fillId="0" borderId="0" xfId="0" applyNumberFormat="1" applyFill="1" applyAlignment="1">
      <alignment vertical="center"/>
    </xf>
    <xf numFmtId="2" fontId="55" fillId="0" borderId="0" xfId="0" applyNumberFormat="1" applyFont="1" applyFill="1" applyAlignment="1">
      <alignment horizontal="center" vertical="center" wrapText="1"/>
    </xf>
    <xf numFmtId="2" fontId="30" fillId="0" borderId="0" xfId="1" applyNumberFormat="1" applyFont="1" applyFill="1" applyBorder="1" applyAlignment="1">
      <alignment horizontal="center" vertical="center" wrapText="1"/>
    </xf>
    <xf numFmtId="2" fontId="21" fillId="0" borderId="30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vertical="center"/>
    </xf>
    <xf numFmtId="2" fontId="20" fillId="0" borderId="16" xfId="1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horizontal="center" vertical="center" wrapText="1"/>
    </xf>
    <xf numFmtId="171" fontId="20" fillId="0" borderId="0" xfId="0" applyFont="1" applyFill="1" applyAlignment="1">
      <alignment horizontal="center" vertical="center" wrapText="1"/>
    </xf>
    <xf numFmtId="169" fontId="19" fillId="0" borderId="31" xfId="1" applyNumberFormat="1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/>
    </xf>
    <xf numFmtId="171" fontId="0" fillId="0" borderId="0" xfId="0" applyFont="1" applyFill="1" applyBorder="1" applyAlignment="1">
      <alignment vertical="center"/>
    </xf>
    <xf numFmtId="174" fontId="53" fillId="0" borderId="0" xfId="1" applyNumberFormat="1" applyFont="1" applyFill="1" applyAlignment="1">
      <alignment vertical="center"/>
    </xf>
    <xf numFmtId="2" fontId="53" fillId="0" borderId="0" xfId="1" applyNumberFormat="1" applyFont="1" applyFill="1" applyAlignment="1">
      <alignment vertical="center"/>
    </xf>
    <xf numFmtId="169" fontId="51" fillId="0" borderId="31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Border="1" applyAlignment="1">
      <alignment vertical="center"/>
    </xf>
    <xf numFmtId="2" fontId="57" fillId="0" borderId="0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horizontal="left" vertical="center" wrapText="1"/>
    </xf>
    <xf numFmtId="2" fontId="20" fillId="53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vertical="center"/>
    </xf>
    <xf numFmtId="2" fontId="19" fillId="0" borderId="0" xfId="0" applyNumberFormat="1" applyFont="1" applyAlignment="1">
      <alignment horizontal="center" vertical="center" wrapText="1"/>
    </xf>
    <xf numFmtId="2" fontId="19" fillId="0" borderId="0" xfId="0" applyNumberFormat="1" applyFont="1" applyFill="1" applyBorder="1" applyAlignment="1">
      <alignment vertical="center"/>
    </xf>
    <xf numFmtId="2" fontId="56" fillId="0" borderId="0" xfId="0" applyNumberFormat="1" applyFont="1" applyFill="1" applyAlignment="1">
      <alignment vertical="center"/>
    </xf>
    <xf numFmtId="2" fontId="56" fillId="0" borderId="0" xfId="1" applyNumberFormat="1" applyFont="1" applyAlignment="1">
      <alignment vertical="center"/>
    </xf>
    <xf numFmtId="171" fontId="20" fillId="0" borderId="0" xfId="0" quotePrefix="1" applyFont="1" applyFill="1" applyBorder="1" applyAlignment="1">
      <alignment horizontal="center" vertical="center" wrapText="1"/>
    </xf>
    <xf numFmtId="169" fontId="20" fillId="0" borderId="0" xfId="1" applyNumberFormat="1" applyFont="1" applyFill="1" applyBorder="1" applyAlignment="1">
      <alignment horizontal="center" vertical="center"/>
    </xf>
    <xf numFmtId="2" fontId="20" fillId="0" borderId="0" xfId="1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  <xf numFmtId="171" fontId="20" fillId="0" borderId="0" xfId="0" applyFont="1" applyFill="1" applyAlignment="1">
      <alignment vertical="center"/>
    </xf>
    <xf numFmtId="169" fontId="20" fillId="0" borderId="0" xfId="0" applyNumberFormat="1" applyFont="1" applyFill="1" applyAlignment="1">
      <alignment vertical="center"/>
    </xf>
    <xf numFmtId="2" fontId="20" fillId="0" borderId="0" xfId="1" applyNumberFormat="1" applyFont="1" applyFill="1" applyBorder="1" applyAlignment="1">
      <alignment horizontal="center" vertical="center" wrapText="1"/>
    </xf>
    <xf numFmtId="169" fontId="20" fillId="54" borderId="0" xfId="1" applyNumberFormat="1" applyFont="1" applyFill="1" applyBorder="1" applyAlignment="1">
      <alignment horizontal="center" vertical="center"/>
    </xf>
    <xf numFmtId="169" fontId="19" fillId="54" borderId="0" xfId="1" applyNumberFormat="1" applyFont="1" applyFill="1" applyBorder="1" applyAlignment="1">
      <alignment horizontal="center" vertical="center"/>
    </xf>
    <xf numFmtId="2" fontId="20" fillId="54" borderId="0" xfId="1" applyNumberFormat="1" applyFont="1" applyFill="1" applyBorder="1" applyAlignment="1">
      <alignment horizontal="center" vertical="center"/>
    </xf>
    <xf numFmtId="49" fontId="19" fillId="54" borderId="0" xfId="0" applyNumberFormat="1" applyFont="1" applyFill="1" applyBorder="1" applyAlignment="1">
      <alignment horizontal="center" vertical="center"/>
    </xf>
    <xf numFmtId="169" fontId="20" fillId="54" borderId="0" xfId="1" applyNumberFormat="1" applyFont="1" applyFill="1" applyBorder="1" applyAlignment="1">
      <alignment horizontal="center" vertical="center" wrapText="1"/>
    </xf>
    <xf numFmtId="2" fontId="21" fillId="54" borderId="0" xfId="0" applyNumberFormat="1" applyFont="1" applyFill="1" applyBorder="1" applyAlignment="1">
      <alignment horizontal="left" vertical="center" wrapText="1"/>
    </xf>
    <xf numFmtId="171" fontId="19" fillId="54" borderId="0" xfId="0" applyFont="1" applyFill="1" applyAlignment="1">
      <alignment vertical="center"/>
    </xf>
    <xf numFmtId="169" fontId="30" fillId="0" borderId="31" xfId="0" applyNumberFormat="1" applyFont="1" applyFill="1" applyBorder="1" applyAlignment="1">
      <alignment horizontal="center" vertical="center" wrapText="1"/>
    </xf>
    <xf numFmtId="171" fontId="20" fillId="54" borderId="0" xfId="0" quotePrefix="1" applyFont="1" applyFill="1" applyBorder="1" applyAlignment="1">
      <alignment horizontal="center" vertical="center" wrapText="1"/>
    </xf>
    <xf numFmtId="169" fontId="50" fillId="54" borderId="0" xfId="0" applyNumberFormat="1" applyFont="1" applyFill="1" applyBorder="1" applyAlignment="1">
      <alignment horizontal="center" vertical="center" wrapText="1"/>
    </xf>
    <xf numFmtId="2" fontId="20" fillId="54" borderId="0" xfId="1" applyNumberFormat="1" applyFont="1" applyFill="1" applyBorder="1" applyAlignment="1">
      <alignment horizontal="center" vertical="center" wrapText="1"/>
    </xf>
    <xf numFmtId="49" fontId="20" fillId="54" borderId="0" xfId="0" applyNumberFormat="1" applyFont="1" applyFill="1" applyBorder="1" applyAlignment="1">
      <alignment horizontal="center" vertical="center" wrapText="1"/>
    </xf>
    <xf numFmtId="167" fontId="50" fillId="0" borderId="0" xfId="0" applyNumberFormat="1" applyFont="1" applyFill="1" applyBorder="1"/>
    <xf numFmtId="167" fontId="50" fillId="0" borderId="0" xfId="0" applyNumberFormat="1" applyFont="1" applyFill="1" applyBorder="1" applyAlignment="1">
      <alignment horizontal="center"/>
    </xf>
    <xf numFmtId="171" fontId="51" fillId="0" borderId="0" xfId="0" applyFont="1" applyFill="1" applyBorder="1"/>
    <xf numFmtId="169" fontId="51" fillId="0" borderId="0" xfId="0" applyNumberFormat="1" applyFont="1" applyFill="1"/>
    <xf numFmtId="0" fontId="24" fillId="0" borderId="0" xfId="0" applyNumberFormat="1" applyFont="1" applyFill="1" applyBorder="1"/>
    <xf numFmtId="172" fontId="20" fillId="0" borderId="0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1" fillId="0" borderId="30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left" vertical="center"/>
    </xf>
    <xf numFmtId="171" fontId="19" fillId="0" borderId="31" xfId="0" applyFont="1" applyFill="1" applyBorder="1" applyAlignment="1">
      <alignment horizontal="left" vertical="center"/>
    </xf>
    <xf numFmtId="1" fontId="27" fillId="0" borderId="20" xfId="0" applyNumberFormat="1" applyFont="1" applyFill="1" applyBorder="1" applyAlignment="1">
      <alignment vertical="center"/>
    </xf>
    <xf numFmtId="171" fontId="19" fillId="0" borderId="0" xfId="0" applyFont="1" applyFill="1" applyBorder="1" applyAlignment="1">
      <alignment horizontal="justify" vertical="center"/>
    </xf>
    <xf numFmtId="171" fontId="21" fillId="0" borderId="0" xfId="0" applyFont="1" applyFill="1" applyBorder="1" applyAlignment="1">
      <alignment vertical="center"/>
    </xf>
    <xf numFmtId="171" fontId="19" fillId="0" borderId="31" xfId="0" applyFont="1" applyFill="1" applyBorder="1" applyAlignment="1">
      <alignment horizontal="justify" vertical="center"/>
    </xf>
    <xf numFmtId="1" fontId="16" fillId="0" borderId="0" xfId="1" quotePrefix="1" applyNumberFormat="1" applyFont="1" applyFill="1" applyAlignment="1">
      <alignment vertical="center" textRotation="180" wrapText="1"/>
    </xf>
    <xf numFmtId="1" fontId="16" fillId="0" borderId="0" xfId="1" applyNumberFormat="1" applyFont="1" applyFill="1" applyAlignment="1">
      <alignment vertical="center" textRotation="180" wrapText="1"/>
    </xf>
    <xf numFmtId="171" fontId="29" fillId="0" borderId="0" xfId="0" applyFont="1" applyFill="1" applyBorder="1" applyAlignment="1">
      <alignment vertical="center" wrapText="1" shrinkToFit="1"/>
    </xf>
    <xf numFmtId="171" fontId="30" fillId="0" borderId="0" xfId="0" applyFont="1" applyFill="1" applyBorder="1" applyAlignment="1">
      <alignment vertical="center" wrapText="1"/>
    </xf>
    <xf numFmtId="171" fontId="20" fillId="0" borderId="16" xfId="0" applyFont="1" applyFill="1" applyBorder="1" applyAlignment="1">
      <alignment vertical="center" wrapText="1"/>
    </xf>
    <xf numFmtId="49" fontId="20" fillId="0" borderId="16" xfId="0" applyNumberFormat="1" applyFont="1" applyFill="1" applyBorder="1" applyAlignment="1">
      <alignment vertical="center" wrapText="1"/>
    </xf>
    <xf numFmtId="171" fontId="20" fillId="54" borderId="0" xfId="0" applyFont="1" applyFill="1" applyBorder="1" applyAlignment="1">
      <alignment vertical="center" wrapText="1"/>
    </xf>
    <xf numFmtId="171" fontId="31" fillId="54" borderId="0" xfId="0" applyFont="1" applyFill="1" applyBorder="1" applyAlignment="1">
      <alignment vertical="center" wrapText="1"/>
    </xf>
    <xf numFmtId="171" fontId="20" fillId="0" borderId="0" xfId="0" applyFont="1" applyFill="1" applyBorder="1" applyAlignment="1">
      <alignment vertical="center" wrapText="1"/>
    </xf>
    <xf numFmtId="171" fontId="31" fillId="0" borderId="0" xfId="0" applyFont="1" applyFill="1" applyBorder="1" applyAlignment="1">
      <alignment vertical="center" wrapText="1"/>
    </xf>
    <xf numFmtId="171" fontId="29" fillId="0" borderId="0" xfId="0" applyFont="1" applyFill="1" applyBorder="1" applyAlignment="1">
      <alignment vertical="center" shrinkToFit="1"/>
    </xf>
    <xf numFmtId="171" fontId="30" fillId="0" borderId="0" xfId="0" applyFont="1" applyFill="1" applyBorder="1" applyAlignment="1">
      <alignment vertical="center"/>
    </xf>
    <xf numFmtId="49" fontId="20" fillId="0" borderId="16" xfId="0" applyNumberFormat="1" applyFont="1" applyFill="1" applyBorder="1" applyAlignment="1">
      <alignment vertical="center"/>
    </xf>
    <xf numFmtId="171" fontId="31" fillId="54" borderId="0" xfId="0" applyFont="1" applyFill="1" applyBorder="1" applyAlignment="1">
      <alignment vertical="center"/>
    </xf>
    <xf numFmtId="171" fontId="31" fillId="0" borderId="0" xfId="0" applyFont="1" applyFill="1" applyBorder="1" applyAlignment="1">
      <alignment vertical="center"/>
    </xf>
    <xf numFmtId="171" fontId="20" fillId="0" borderId="16" xfId="0" applyFont="1" applyFill="1" applyBorder="1" applyAlignment="1">
      <alignment vertical="center"/>
    </xf>
    <xf numFmtId="171" fontId="20" fillId="54" borderId="0" xfId="0" applyFont="1" applyFill="1" applyBorder="1" applyAlignment="1">
      <alignment vertical="center"/>
    </xf>
    <xf numFmtId="171" fontId="19" fillId="0" borderId="0" xfId="3" applyFont="1" applyFill="1"/>
    <xf numFmtId="169" fontId="51" fillId="0" borderId="0" xfId="1" applyNumberFormat="1" applyFont="1" applyFill="1" applyBorder="1" applyAlignment="1">
      <alignment horizontal="center"/>
    </xf>
    <xf numFmtId="171" fontId="25" fillId="0" borderId="0" xfId="0" applyFont="1" applyFill="1"/>
    <xf numFmtId="171" fontId="14" fillId="0" borderId="0" xfId="0" applyFont="1" applyFill="1"/>
    <xf numFmtId="171" fontId="55" fillId="0" borderId="0" xfId="0" applyFont="1" applyFill="1"/>
    <xf numFmtId="166" fontId="26" fillId="0" borderId="0" xfId="2" applyNumberFormat="1" applyFont="1" applyFill="1" applyBorder="1" applyAlignment="1">
      <alignment horizontal="left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54" fillId="0" borderId="0" xfId="1" applyNumberFormat="1" applyFont="1" applyFill="1" applyBorder="1" applyAlignment="1">
      <alignment horizontal="center" vertical="center" wrapText="1"/>
    </xf>
    <xf numFmtId="169" fontId="54" fillId="54" borderId="0" xfId="1" applyNumberFormat="1" applyFont="1" applyFill="1" applyBorder="1" applyAlignment="1">
      <alignment horizontal="center" vertical="center" wrapText="1"/>
    </xf>
    <xf numFmtId="169" fontId="25" fillId="0" borderId="0" xfId="1" applyNumberFormat="1" applyFont="1" applyFill="1" applyBorder="1" applyAlignment="1">
      <alignment horizontal="center" vertical="center" wrapText="1"/>
    </xf>
    <xf numFmtId="169" fontId="25" fillId="0" borderId="31" xfId="1" applyNumberFormat="1" applyFont="1" applyFill="1" applyBorder="1" applyAlignment="1">
      <alignment horizontal="center" vertical="center" wrapText="1"/>
    </xf>
    <xf numFmtId="171" fontId="58" fillId="0" borderId="0" xfId="0" applyFont="1" applyFill="1" applyBorder="1" applyAlignment="1">
      <alignment vertical="center" wrapText="1" shrinkToFit="1"/>
    </xf>
    <xf numFmtId="171" fontId="59" fillId="0" borderId="0" xfId="0" applyFont="1" applyFill="1" applyBorder="1" applyAlignment="1">
      <alignment vertical="center" wrapText="1"/>
    </xf>
    <xf numFmtId="171" fontId="59" fillId="0" borderId="0" xfId="0" applyFont="1" applyFill="1" applyBorder="1" applyAlignment="1">
      <alignment horizontal="center" vertical="center" wrapText="1"/>
    </xf>
    <xf numFmtId="171" fontId="59" fillId="0" borderId="31" xfId="0" applyFont="1" applyFill="1" applyBorder="1" applyAlignment="1">
      <alignment horizontal="center" vertical="center" wrapText="1"/>
    </xf>
    <xf numFmtId="169" fontId="50" fillId="0" borderId="12" xfId="0" applyNumberFormat="1" applyFont="1" applyFill="1" applyBorder="1" applyAlignment="1">
      <alignment horizontal="center" vertical="center" wrapText="1"/>
    </xf>
    <xf numFmtId="169" fontId="50" fillId="0" borderId="0" xfId="1" applyNumberFormat="1" applyFont="1" applyFill="1" applyBorder="1" applyAlignment="1">
      <alignment horizontal="center" vertical="center" wrapText="1"/>
    </xf>
    <xf numFmtId="169" fontId="50" fillId="54" borderId="0" xfId="1" applyNumberFormat="1" applyFont="1" applyFill="1" applyBorder="1" applyAlignment="1">
      <alignment horizontal="center" vertical="center" wrapText="1"/>
    </xf>
    <xf numFmtId="169" fontId="51" fillId="0" borderId="0" xfId="1" applyNumberFormat="1" applyFont="1" applyFill="1" applyBorder="1" applyAlignment="1">
      <alignment horizontal="center" vertical="center" wrapText="1"/>
    </xf>
    <xf numFmtId="1" fontId="58" fillId="0" borderId="20" xfId="0" applyNumberFormat="1" applyFont="1" applyFill="1" applyBorder="1" applyAlignment="1">
      <alignment vertical="center" wrapText="1"/>
    </xf>
    <xf numFmtId="169" fontId="54" fillId="0" borderId="12" xfId="1" applyNumberFormat="1" applyFont="1" applyFill="1" applyBorder="1" applyAlignment="1">
      <alignment horizontal="center" vertical="center" wrapText="1"/>
    </xf>
    <xf numFmtId="169" fontId="59" fillId="0" borderId="31" xfId="0" applyNumberFormat="1" applyFont="1" applyFill="1" applyBorder="1" applyAlignment="1">
      <alignment horizontal="center" vertical="center" wrapText="1"/>
    </xf>
    <xf numFmtId="169" fontId="50" fillId="0" borderId="12" xfId="1" applyNumberFormat="1" applyFont="1" applyFill="1" applyBorder="1" applyAlignment="1">
      <alignment horizontal="center" vertical="center" wrapText="1"/>
    </xf>
    <xf numFmtId="169" fontId="58" fillId="0" borderId="20" xfId="0" applyNumberFormat="1" applyFont="1" applyFill="1" applyBorder="1" applyAlignment="1">
      <alignment vertical="center" wrapText="1"/>
    </xf>
    <xf numFmtId="169" fontId="0" fillId="0" borderId="0" xfId="0" applyNumberFormat="1" applyFont="1" applyFill="1" applyAlignment="1">
      <alignment vertical="center"/>
    </xf>
    <xf numFmtId="171" fontId="20" fillId="0" borderId="11" xfId="0" quotePrefix="1" applyNumberFormat="1" applyFont="1" applyFill="1" applyBorder="1" applyAlignment="1">
      <alignment horizontal="center" vertical="center" wrapText="1"/>
    </xf>
    <xf numFmtId="171" fontId="20" fillId="0" borderId="11" xfId="0" applyNumberFormat="1" applyFont="1" applyFill="1" applyBorder="1" applyAlignment="1">
      <alignment horizontal="center" vertical="center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77" fontId="0" fillId="0" borderId="0" xfId="90" applyNumberFormat="1" applyFont="1" applyFill="1" applyAlignment="1">
      <alignment vertical="center"/>
    </xf>
    <xf numFmtId="165" fontId="0" fillId="0" borderId="0" xfId="1" applyFont="1" applyFill="1" applyAlignment="1">
      <alignment vertical="center"/>
    </xf>
    <xf numFmtId="169" fontId="20" fillId="0" borderId="11" xfId="0" applyNumberFormat="1" applyFont="1" applyFill="1" applyBorder="1" applyAlignment="1">
      <alignment horizontal="center" vertical="center" wrapText="1"/>
    </xf>
    <xf numFmtId="174" fontId="19" fillId="0" borderId="0" xfId="1" applyNumberFormat="1" applyFont="1" applyFill="1" applyBorder="1"/>
    <xf numFmtId="171" fontId="20" fillId="0" borderId="0" xfId="0" applyFont="1" applyFill="1"/>
    <xf numFmtId="171" fontId="19" fillId="0" borderId="10" xfId="0" applyFont="1" applyFill="1" applyBorder="1"/>
    <xf numFmtId="169" fontId="19" fillId="0" borderId="10" xfId="1" applyNumberFormat="1" applyFont="1" applyFill="1" applyBorder="1" applyAlignment="1">
      <alignment horizontal="center"/>
    </xf>
    <xf numFmtId="174" fontId="19" fillId="0" borderId="10" xfId="1" applyNumberFormat="1" applyFont="1" applyFill="1" applyBorder="1"/>
    <xf numFmtId="165" fontId="19" fillId="0" borderId="0" xfId="1" applyFont="1" applyFill="1"/>
    <xf numFmtId="174" fontId="51" fillId="0" borderId="0" xfId="1" applyNumberFormat="1" applyFont="1" applyFill="1" applyBorder="1" applyAlignment="1">
      <alignment horizontal="center"/>
    </xf>
    <xf numFmtId="174" fontId="51" fillId="0" borderId="0" xfId="1" applyNumberFormat="1" applyFont="1" applyFill="1" applyBorder="1"/>
    <xf numFmtId="169" fontId="19" fillId="0" borderId="0" xfId="0" applyNumberFormat="1" applyFont="1" applyFill="1" applyBorder="1"/>
    <xf numFmtId="169" fontId="19" fillId="0" borderId="0" xfId="0" applyNumberFormat="1" applyFont="1" applyFill="1"/>
    <xf numFmtId="174" fontId="19" fillId="0" borderId="0" xfId="1" applyNumberFormat="1" applyFont="1" applyFill="1" applyBorder="1" applyAlignment="1">
      <alignment horizontal="center"/>
    </xf>
    <xf numFmtId="166" fontId="18" fillId="0" borderId="0" xfId="1" applyNumberFormat="1" applyFont="1" applyFill="1" applyAlignment="1">
      <alignment horizontal="center"/>
    </xf>
    <xf numFmtId="167" fontId="54" fillId="0" borderId="0" xfId="0" applyNumberFormat="1" applyFont="1" applyFill="1" applyBorder="1" applyAlignment="1">
      <alignment horizontal="center"/>
    </xf>
    <xf numFmtId="174" fontId="19" fillId="0" borderId="0" xfId="1" applyNumberFormat="1" applyFont="1" applyFill="1" applyAlignment="1">
      <alignment horizontal="center"/>
    </xf>
    <xf numFmtId="2" fontId="20" fillId="0" borderId="0" xfId="0" applyNumberFormat="1" applyFont="1" applyFill="1" applyAlignment="1">
      <alignment horizontal="center" vertical="center" wrapText="1"/>
    </xf>
    <xf numFmtId="169" fontId="20" fillId="0" borderId="0" xfId="0" applyNumberFormat="1" applyFont="1" applyFill="1" applyAlignment="1">
      <alignment horizontal="center" vertical="center" wrapText="1"/>
    </xf>
    <xf numFmtId="171" fontId="0" fillId="0" borderId="0" xfId="0" applyFill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171" fontId="0" fillId="0" borderId="0" xfId="0" applyFill="1" applyAlignment="1">
      <alignment horizontal="center" vertical="center"/>
    </xf>
    <xf numFmtId="165" fontId="0" fillId="0" borderId="0" xfId="1" applyFont="1" applyFill="1" applyAlignment="1">
      <alignment horizontal="center" vertical="center"/>
    </xf>
    <xf numFmtId="1" fontId="16" fillId="0" borderId="0" xfId="0" applyNumberFormat="1" applyFont="1" applyFill="1"/>
    <xf numFmtId="171" fontId="16" fillId="0" borderId="0" xfId="0" applyFont="1" applyFill="1"/>
    <xf numFmtId="167" fontId="54" fillId="0" borderId="0" xfId="0" applyNumberFormat="1" applyFont="1" applyFill="1" applyBorder="1"/>
    <xf numFmtId="169" fontId="25" fillId="0" borderId="0" xfId="0" applyNumberFormat="1" applyFont="1" applyFill="1" applyBorder="1" applyAlignment="1">
      <alignment horizontal="center"/>
    </xf>
    <xf numFmtId="174" fontId="25" fillId="0" borderId="0" xfId="1" quotePrefix="1" applyNumberFormat="1" applyFont="1" applyFill="1"/>
    <xf numFmtId="0" fontId="24" fillId="0" borderId="0" xfId="0" applyNumberFormat="1" applyFont="1" applyFill="1"/>
    <xf numFmtId="171" fontId="19" fillId="0" borderId="0" xfId="3" applyFont="1" applyFill="1" applyBorder="1"/>
    <xf numFmtId="166" fontId="18" fillId="0" borderId="0" xfId="3" applyNumberFormat="1" applyFont="1" applyFill="1" applyBorder="1"/>
    <xf numFmtId="171" fontId="19" fillId="0" borderId="0" xfId="3" applyFont="1" applyFill="1" applyBorder="1" applyAlignment="1">
      <alignment horizontal="right"/>
    </xf>
    <xf numFmtId="171" fontId="19" fillId="0" borderId="0" xfId="3" applyFont="1" applyFill="1" applyBorder="1" applyAlignment="1">
      <alignment horizontal="center"/>
    </xf>
    <xf numFmtId="169" fontId="19" fillId="0" borderId="0" xfId="3" applyNumberFormat="1" applyFont="1" applyFill="1" applyBorder="1" applyAlignment="1">
      <alignment horizontal="center"/>
    </xf>
    <xf numFmtId="171" fontId="20" fillId="0" borderId="0" xfId="3" applyFont="1" applyFill="1"/>
    <xf numFmtId="2" fontId="19" fillId="0" borderId="0" xfId="3" applyNumberFormat="1" applyFont="1" applyFill="1"/>
    <xf numFmtId="171" fontId="19" fillId="0" borderId="0" xfId="3" applyFont="1" applyFill="1" applyAlignment="1">
      <alignment horizontal="right"/>
    </xf>
    <xf numFmtId="167" fontId="18" fillId="0" borderId="0" xfId="3" applyNumberFormat="1" applyFont="1" applyFill="1" applyBorder="1"/>
    <xf numFmtId="167" fontId="18" fillId="0" borderId="0" xfId="3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right"/>
    </xf>
    <xf numFmtId="169" fontId="19" fillId="0" borderId="0" xfId="3" applyNumberFormat="1" applyFont="1" applyFill="1" applyBorder="1" applyAlignment="1">
      <alignment horizontal="right"/>
    </xf>
    <xf numFmtId="1" fontId="19" fillId="0" borderId="0" xfId="3" applyNumberFormat="1" applyFont="1" applyFill="1"/>
    <xf numFmtId="171" fontId="27" fillId="0" borderId="0" xfId="3" applyFont="1" applyFill="1" applyAlignment="1">
      <alignment horizontal="center" vertical="center" wrapText="1"/>
    </xf>
    <xf numFmtId="171" fontId="19" fillId="0" borderId="0" xfId="3" applyFont="1" applyFill="1" applyAlignment="1">
      <alignment horizontal="center"/>
    </xf>
    <xf numFmtId="169" fontId="19" fillId="0" borderId="0" xfId="3" applyNumberFormat="1" applyFont="1" applyFill="1" applyAlignment="1">
      <alignment horizontal="center"/>
    </xf>
    <xf numFmtId="166" fontId="18" fillId="0" borderId="0" xfId="3" applyNumberFormat="1" applyFont="1" applyFill="1"/>
    <xf numFmtId="169" fontId="51" fillId="53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vertical="center" wrapText="1"/>
    </xf>
    <xf numFmtId="169" fontId="60" fillId="0" borderId="31" xfId="0" applyNumberFormat="1" applyFont="1" applyFill="1" applyBorder="1" applyAlignment="1">
      <alignment horizontal="center" vertical="center" wrapText="1"/>
    </xf>
    <xf numFmtId="169" fontId="18" fillId="0" borderId="12" xfId="1" applyNumberFormat="1" applyFont="1" applyFill="1" applyBorder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 wrapText="1"/>
    </xf>
    <xf numFmtId="169" fontId="18" fillId="54" borderId="0" xfId="1" applyNumberFormat="1" applyFont="1" applyFill="1" applyBorder="1" applyAlignment="1">
      <alignment horizontal="center" vertical="center" wrapText="1"/>
    </xf>
    <xf numFmtId="169" fontId="24" fillId="0" borderId="0" xfId="1" applyNumberFormat="1" applyFont="1" applyFill="1" applyBorder="1" applyAlignment="1">
      <alignment horizontal="center" vertical="center" wrapText="1"/>
    </xf>
    <xf numFmtId="169" fontId="24" fillId="0" borderId="31" xfId="1" applyNumberFormat="1" applyFont="1" applyFill="1" applyBorder="1" applyAlignment="1">
      <alignment horizontal="center" vertical="center" wrapText="1"/>
    </xf>
    <xf numFmtId="169" fontId="29" fillId="0" borderId="20" xfId="0" applyNumberFormat="1" applyFont="1" applyFill="1" applyBorder="1" applyAlignment="1">
      <alignment vertical="center" wrapText="1"/>
    </xf>
    <xf numFmtId="169" fontId="55" fillId="0" borderId="0" xfId="0" applyNumberFormat="1" applyFont="1" applyFill="1" applyAlignment="1">
      <alignment vertical="center"/>
    </xf>
    <xf numFmtId="174" fontId="61" fillId="0" borderId="0" xfId="1" applyNumberFormat="1" applyFont="1" applyFill="1" applyAlignment="1">
      <alignment vertical="center"/>
    </xf>
    <xf numFmtId="171" fontId="62" fillId="0" borderId="0" xfId="0" applyFont="1" applyFill="1" applyBorder="1" applyAlignment="1">
      <alignment vertical="center" wrapText="1" shrinkToFit="1"/>
    </xf>
    <xf numFmtId="171" fontId="63" fillId="0" borderId="0" xfId="0" applyFont="1" applyFill="1" applyBorder="1" applyAlignment="1">
      <alignment vertical="center" wrapText="1"/>
    </xf>
    <xf numFmtId="171" fontId="63" fillId="0" borderId="31" xfId="0" applyFont="1" applyFill="1" applyBorder="1" applyAlignment="1">
      <alignment horizontal="center" vertical="center" wrapText="1"/>
    </xf>
    <xf numFmtId="169" fontId="54" fillId="0" borderId="12" xfId="0" applyNumberFormat="1" applyFont="1" applyFill="1" applyBorder="1" applyAlignment="1">
      <alignment horizontal="center" vertical="center" wrapText="1"/>
    </xf>
    <xf numFmtId="1" fontId="62" fillId="0" borderId="20" xfId="0" applyNumberFormat="1" applyFont="1" applyFill="1" applyBorder="1" applyAlignment="1">
      <alignment vertical="center" wrapText="1"/>
    </xf>
    <xf numFmtId="171" fontId="14" fillId="0" borderId="0" xfId="0" applyFont="1" applyFill="1" applyAlignment="1">
      <alignment vertical="center"/>
    </xf>
    <xf numFmtId="166" fontId="64" fillId="0" borderId="0" xfId="2" applyNumberFormat="1" applyFont="1" applyFill="1" applyBorder="1" applyAlignment="1">
      <alignment horizontal="left"/>
    </xf>
    <xf numFmtId="2" fontId="20" fillId="0" borderId="12" xfId="1" applyNumberFormat="1" applyFont="1" applyFill="1" applyBorder="1" applyAlignment="1">
      <alignment horizontal="center" vertical="center" wrapText="1"/>
    </xf>
    <xf numFmtId="171" fontId="55" fillId="0" borderId="0" xfId="0" applyFont="1" applyFill="1" applyAlignment="1">
      <alignment vertical="center"/>
    </xf>
    <xf numFmtId="2" fontId="65" fillId="0" borderId="0" xfId="0" applyNumberFormat="1" applyFont="1" applyFill="1" applyAlignment="1">
      <alignment vertical="center"/>
    </xf>
    <xf numFmtId="2" fontId="60" fillId="0" borderId="0" xfId="0" applyNumberFormat="1" applyFont="1" applyFill="1" applyBorder="1" applyAlignment="1">
      <alignment horizontal="center" vertical="center" wrapText="1"/>
    </xf>
    <xf numFmtId="2" fontId="60" fillId="0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/>
    </xf>
    <xf numFmtId="174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 wrapText="1"/>
    </xf>
    <xf numFmtId="177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vertical="center"/>
    </xf>
    <xf numFmtId="2" fontId="24" fillId="0" borderId="0" xfId="0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vertical="center"/>
    </xf>
    <xf numFmtId="177" fontId="18" fillId="0" borderId="11" xfId="1" applyNumberFormat="1" applyFont="1" applyFill="1" applyBorder="1" applyAlignment="1">
      <alignment horizontal="center" vertical="center" wrapText="1"/>
    </xf>
    <xf numFmtId="2" fontId="66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vertical="center"/>
    </xf>
    <xf numFmtId="171" fontId="18" fillId="0" borderId="16" xfId="0" applyFont="1" applyFill="1" applyBorder="1" applyAlignment="1">
      <alignment horizontal="center" vertical="center" wrapText="1"/>
    </xf>
    <xf numFmtId="169" fontId="18" fillId="0" borderId="16" xfId="0" applyNumberFormat="1" applyFont="1" applyFill="1" applyBorder="1" applyAlignment="1">
      <alignment horizontal="center" vertical="center" wrapText="1"/>
    </xf>
    <xf numFmtId="2" fontId="18" fillId="0" borderId="16" xfId="1" applyNumberFormat="1" applyFont="1" applyFill="1" applyBorder="1" applyAlignment="1">
      <alignment horizontal="center" vertical="center" wrapText="1"/>
    </xf>
    <xf numFmtId="49" fontId="18" fillId="0" borderId="16" xfId="0" applyNumberFormat="1" applyFont="1" applyFill="1" applyBorder="1" applyAlignment="1">
      <alignment horizontal="center" vertical="center" wrapText="1"/>
    </xf>
    <xf numFmtId="171" fontId="18" fillId="0" borderId="16" xfId="0" applyFont="1" applyFill="1" applyBorder="1" applyAlignment="1">
      <alignment horizontal="left" vertical="center"/>
    </xf>
    <xf numFmtId="171" fontId="18" fillId="0" borderId="16" xfId="0" applyFont="1" applyFill="1" applyBorder="1" applyAlignment="1">
      <alignment horizontal="left" vertical="center" wrapText="1"/>
    </xf>
    <xf numFmtId="49" fontId="18" fillId="0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center" vertical="center" wrapText="1"/>
    </xf>
    <xf numFmtId="2" fontId="18" fillId="0" borderId="0" xfId="0" applyNumberFormat="1" applyFont="1" applyFill="1" applyBorder="1" applyAlignment="1">
      <alignment horizontal="left" vertical="center" wrapText="1"/>
    </xf>
    <xf numFmtId="169" fontId="18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Alignment="1">
      <alignment horizontal="center" vertical="center" wrapText="1"/>
    </xf>
    <xf numFmtId="171" fontId="18" fillId="0" borderId="0" xfId="0" quotePrefix="1" applyFont="1" applyFill="1" applyBorder="1" applyAlignment="1">
      <alignment horizontal="center" vertical="center" wrapText="1"/>
    </xf>
    <xf numFmtId="2" fontId="18" fillId="0" borderId="0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2" fontId="18" fillId="0" borderId="0" xfId="0" applyNumberFormat="1" applyFont="1" applyFill="1" applyAlignment="1">
      <alignment horizontal="left" vertical="center" wrapText="1"/>
    </xf>
    <xf numFmtId="2" fontId="52" fillId="0" borderId="0" xfId="0" applyNumberFormat="1" applyFont="1" applyFill="1" applyBorder="1" applyAlignment="1">
      <alignment horizontal="left" vertical="center" wrapText="1"/>
    </xf>
    <xf numFmtId="169" fontId="24" fillId="0" borderId="0" xfId="1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left" vertical="center"/>
    </xf>
    <xf numFmtId="171" fontId="24" fillId="0" borderId="0" xfId="0" applyFont="1" applyFill="1" applyBorder="1" applyAlignment="1">
      <alignment horizontal="left" vertical="center" wrapText="1"/>
    </xf>
    <xf numFmtId="171" fontId="22" fillId="0" borderId="0" xfId="0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left" vertical="center" wrapText="1"/>
    </xf>
    <xf numFmtId="2" fontId="22" fillId="0" borderId="0" xfId="0" applyNumberFormat="1" applyFont="1" applyFill="1" applyBorder="1" applyAlignment="1">
      <alignment horizontal="left" vertical="center" wrapText="1"/>
    </xf>
    <xf numFmtId="171" fontId="24" fillId="0" borderId="0" xfId="0" quotePrefix="1" applyFont="1" applyFill="1" applyBorder="1" applyAlignment="1">
      <alignment horizontal="center"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vertical="center"/>
    </xf>
    <xf numFmtId="171" fontId="24" fillId="0" borderId="0" xfId="0" applyFont="1" applyFill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171" fontId="18" fillId="0" borderId="0" xfId="0" applyFont="1" applyFill="1" applyAlignment="1">
      <alignment vertical="center"/>
    </xf>
    <xf numFmtId="169" fontId="18" fillId="0" borderId="0" xfId="0" applyNumberFormat="1" applyFont="1" applyFill="1" applyAlignment="1">
      <alignment vertical="center"/>
    </xf>
    <xf numFmtId="171" fontId="29" fillId="0" borderId="0" xfId="0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vertical="center"/>
    </xf>
    <xf numFmtId="174" fontId="29" fillId="0" borderId="0" xfId="1" applyNumberFormat="1" applyFont="1" applyFill="1" applyBorder="1" applyAlignment="1">
      <alignment vertical="center" wrapText="1"/>
    </xf>
    <xf numFmtId="169" fontId="29" fillId="0" borderId="0" xfId="0" applyNumberFormat="1" applyFont="1" applyFill="1" applyBorder="1" applyAlignment="1">
      <alignment vertical="center" wrapText="1"/>
    </xf>
    <xf numFmtId="177" fontId="29" fillId="0" borderId="0" xfId="1" applyNumberFormat="1" applyFont="1" applyFill="1" applyBorder="1" applyAlignment="1">
      <alignment vertical="center" wrapText="1"/>
    </xf>
    <xf numFmtId="2" fontId="29" fillId="0" borderId="0" xfId="0" applyNumberFormat="1" applyFont="1" applyFill="1" applyBorder="1" applyAlignment="1">
      <alignment vertical="center" wrapText="1"/>
    </xf>
    <xf numFmtId="2" fontId="55" fillId="0" borderId="0" xfId="1" applyNumberFormat="1" applyFont="1" applyFill="1" applyAlignment="1">
      <alignment horizontal="center" vertical="center"/>
    </xf>
    <xf numFmtId="171" fontId="55" fillId="0" borderId="0" xfId="0" applyFont="1" applyFill="1" applyBorder="1" applyAlignment="1">
      <alignment vertical="center"/>
    </xf>
    <xf numFmtId="174" fontId="55" fillId="0" borderId="0" xfId="1" applyNumberFormat="1" applyFont="1" applyFill="1" applyAlignment="1">
      <alignment vertical="center"/>
    </xf>
    <xf numFmtId="177" fontId="55" fillId="0" borderId="0" xfId="1" applyNumberFormat="1" applyFont="1" applyFill="1" applyAlignment="1">
      <alignment vertical="center"/>
    </xf>
    <xf numFmtId="2" fontId="55" fillId="0" borderId="0" xfId="0" applyNumberFormat="1" applyFont="1" applyFill="1" applyAlignment="1">
      <alignment vertical="center"/>
    </xf>
    <xf numFmtId="1" fontId="55" fillId="0" borderId="0" xfId="1" applyNumberFormat="1" applyFont="1" applyFill="1" applyAlignment="1">
      <alignment horizontal="left" vertical="center"/>
    </xf>
    <xf numFmtId="1" fontId="27" fillId="0" borderId="0" xfId="3" applyNumberFormat="1" applyFont="1" applyFill="1" applyAlignment="1">
      <alignment vertical="center" wrapText="1"/>
    </xf>
    <xf numFmtId="171" fontId="24" fillId="0" borderId="0" xfId="0" applyFont="1" applyFill="1" applyBorder="1" applyAlignment="1">
      <alignment horizontal="center"/>
    </xf>
    <xf numFmtId="171" fontId="24" fillId="0" borderId="10" xfId="0" applyFont="1" applyFill="1" applyBorder="1" applyAlignment="1">
      <alignment horizontal="center"/>
    </xf>
    <xf numFmtId="171" fontId="24" fillId="0" borderId="0" xfId="0" applyFont="1" applyFill="1" applyAlignment="1">
      <alignment horizontal="center"/>
    </xf>
    <xf numFmtId="2" fontId="24" fillId="0" borderId="0" xfId="0" applyNumberFormat="1" applyFont="1" applyFill="1" applyAlignment="1">
      <alignment horizontal="center"/>
    </xf>
    <xf numFmtId="174" fontId="24" fillId="0" borderId="0" xfId="1" quotePrefix="1" applyNumberFormat="1" applyFont="1" applyFill="1" applyAlignment="1">
      <alignment horizontal="center"/>
    </xf>
    <xf numFmtId="171" fontId="0" fillId="0" borderId="0" xfId="0" applyFill="1" applyAlignment="1">
      <alignment horizontal="center"/>
    </xf>
    <xf numFmtId="0" fontId="0" fillId="0" borderId="0" xfId="0" applyNumberFormat="1"/>
    <xf numFmtId="0" fontId="19" fillId="0" borderId="0" xfId="0" applyNumberFormat="1" applyFont="1" applyFill="1" applyBorder="1" applyAlignment="1">
      <alignment horizontal="center" vertical="center"/>
    </xf>
    <xf numFmtId="1" fontId="29" fillId="0" borderId="0" xfId="1" applyNumberFormat="1" applyFont="1" applyFill="1" applyAlignment="1">
      <alignment horizontal="center" vertical="center" wrapText="1"/>
    </xf>
    <xf numFmtId="171" fontId="19" fillId="0" borderId="0" xfId="0" applyFont="1" applyFill="1" applyAlignment="1">
      <alignment horizontal="center" vertical="center"/>
    </xf>
    <xf numFmtId="167" fontId="26" fillId="0" borderId="0" xfId="0" applyNumberFormat="1" applyFont="1" applyFill="1" applyBorder="1" applyAlignment="1">
      <alignment horizontal="left"/>
    </xf>
    <xf numFmtId="167" fontId="67" fillId="0" borderId="0" xfId="0" applyNumberFormat="1" applyFont="1" applyFill="1" applyBorder="1" applyAlignment="1">
      <alignment horizontal="left" vertical="top"/>
    </xf>
    <xf numFmtId="169" fontId="24" fillId="0" borderId="0" xfId="1" applyNumberFormat="1" applyFont="1" applyFill="1" applyAlignment="1">
      <alignment horizontal="center"/>
    </xf>
    <xf numFmtId="169" fontId="19" fillId="0" borderId="0" xfId="1" applyNumberFormat="1" applyFont="1" applyFill="1" applyBorder="1" applyAlignment="1">
      <alignment horizontal="left" vertical="center"/>
    </xf>
    <xf numFmtId="1" fontId="18" fillId="0" borderId="0" xfId="0" applyNumberFormat="1" applyFont="1" applyFill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/>
    </xf>
    <xf numFmtId="174" fontId="24" fillId="0" borderId="0" xfId="1" quotePrefix="1" applyNumberFormat="1" applyFont="1" applyFill="1" applyAlignment="1">
      <alignment horizontal="center" vertical="center"/>
    </xf>
    <xf numFmtId="171" fontId="20" fillId="0" borderId="0" xfId="0" quotePrefix="1" applyNumberFormat="1" applyFont="1" applyFill="1" applyBorder="1" applyAlignment="1">
      <alignment horizontal="center" vertical="center" wrapText="1"/>
    </xf>
    <xf numFmtId="173" fontId="24" fillId="0" borderId="0" xfId="1" applyNumberFormat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justify" vertical="center"/>
    </xf>
    <xf numFmtId="171" fontId="24" fillId="0" borderId="0" xfId="0" applyFont="1" applyFill="1" applyAlignment="1">
      <alignment vertical="center"/>
    </xf>
    <xf numFmtId="174" fontId="24" fillId="0" borderId="0" xfId="1" applyNumberFormat="1" applyFont="1" applyFill="1" applyBorder="1" applyAlignment="1">
      <alignment horizontal="center" vertical="center"/>
    </xf>
    <xf numFmtId="173" fontId="24" fillId="0" borderId="31" xfId="1" applyNumberFormat="1" applyFont="1" applyFill="1" applyBorder="1" applyAlignment="1">
      <alignment horizontal="center" vertical="center"/>
    </xf>
    <xf numFmtId="169" fontId="24" fillId="0" borderId="31" xfId="1" applyNumberFormat="1" applyFont="1" applyFill="1" applyBorder="1" applyAlignment="1">
      <alignment horizontal="center" vertical="center"/>
    </xf>
    <xf numFmtId="2" fontId="24" fillId="0" borderId="31" xfId="1" applyNumberFormat="1" applyFont="1" applyFill="1" applyBorder="1" applyAlignment="1">
      <alignment horizontal="center" vertical="center"/>
    </xf>
    <xf numFmtId="49" fontId="24" fillId="0" borderId="31" xfId="0" applyNumberFormat="1" applyFont="1" applyFill="1" applyBorder="1" applyAlignment="1">
      <alignment horizontal="center" vertical="center"/>
    </xf>
    <xf numFmtId="171" fontId="24" fillId="0" borderId="31" xfId="0" applyFont="1" applyFill="1" applyBorder="1" applyAlignment="1">
      <alignment horizontal="left" vertical="center"/>
    </xf>
    <xf numFmtId="171" fontId="24" fillId="0" borderId="31" xfId="0" applyFont="1" applyFill="1" applyBorder="1" applyAlignment="1">
      <alignment horizontal="left" vertical="center" wrapText="1"/>
    </xf>
    <xf numFmtId="171" fontId="24" fillId="0" borderId="31" xfId="0" applyFont="1" applyFill="1" applyBorder="1" applyAlignment="1">
      <alignment horizontal="justify" vertical="center"/>
    </xf>
    <xf numFmtId="171" fontId="22" fillId="0" borderId="31" xfId="0" applyFont="1" applyFill="1" applyBorder="1" applyAlignment="1">
      <alignment horizontal="left" vertical="center" wrapText="1"/>
    </xf>
    <xf numFmtId="17" fontId="0" fillId="0" borderId="0" xfId="0" applyNumberFormat="1" applyFill="1" applyAlignment="1">
      <alignment vertical="center"/>
    </xf>
    <xf numFmtId="0" fontId="0" fillId="0" borderId="0" xfId="0" applyNumberFormat="1" applyFill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0" fillId="0" borderId="0" xfId="0" applyNumberFormat="1" applyFill="1"/>
    <xf numFmtId="179" fontId="19" fillId="0" borderId="0" xfId="1" applyNumberFormat="1" applyFont="1" applyFill="1" applyAlignment="1">
      <alignment horizontal="center"/>
    </xf>
    <xf numFmtId="178" fontId="19" fillId="0" borderId="0" xfId="1" applyNumberFormat="1" applyFont="1" applyFill="1" applyAlignment="1">
      <alignment horizontal="center"/>
    </xf>
    <xf numFmtId="180" fontId="18" fillId="0" borderId="0" xfId="0" applyNumberFormat="1" applyFont="1" applyFill="1" applyBorder="1" applyAlignment="1">
      <alignment horizontal="center"/>
    </xf>
    <xf numFmtId="171" fontId="22" fillId="0" borderId="0" xfId="0" applyFont="1" applyFill="1" applyBorder="1" applyAlignment="1">
      <alignment vertical="center" wrapText="1"/>
    </xf>
    <xf numFmtId="174" fontId="18" fillId="0" borderId="11" xfId="0" applyNumberFormat="1" applyFont="1" applyFill="1" applyBorder="1" applyAlignment="1">
      <alignment horizontal="center" vertical="center" wrapText="1"/>
    </xf>
    <xf numFmtId="174" fontId="18" fillId="0" borderId="0" xfId="1" applyNumberFormat="1" applyFont="1" applyFill="1" applyBorder="1" applyAlignment="1">
      <alignment horizontal="center" vertical="center" wrapText="1"/>
    </xf>
    <xf numFmtId="174" fontId="24" fillId="0" borderId="0" xfId="1" applyNumberFormat="1" applyFont="1" applyFill="1" applyBorder="1" applyAlignment="1">
      <alignment horizontal="center" vertical="center" wrapText="1"/>
    </xf>
    <xf numFmtId="174" fontId="24" fillId="0" borderId="31" xfId="1" applyNumberFormat="1" applyFont="1" applyFill="1" applyBorder="1" applyAlignment="1">
      <alignment horizontal="center" vertical="center" wrapText="1"/>
    </xf>
    <xf numFmtId="169" fontId="24" fillId="0" borderId="0" xfId="0" applyNumberFormat="1" applyFont="1" applyFill="1" applyAlignment="1">
      <alignment horizontal="center"/>
    </xf>
    <xf numFmtId="169" fontId="24" fillId="0" borderId="0" xfId="0" applyNumberFormat="1" applyFont="1" applyFill="1"/>
    <xf numFmtId="172" fontId="24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justify" vertical="center" wrapText="1"/>
    </xf>
    <xf numFmtId="165" fontId="0" fillId="0" borderId="0" xfId="1" applyFont="1"/>
    <xf numFmtId="0" fontId="0" fillId="0" borderId="0" xfId="1" applyNumberFormat="1" applyFont="1"/>
    <xf numFmtId="0" fontId="0" fillId="56" borderId="0" xfId="0" applyNumberFormat="1" applyFill="1"/>
    <xf numFmtId="165" fontId="0" fillId="56" borderId="0" xfId="1" applyFont="1" applyFill="1"/>
    <xf numFmtId="165" fontId="0" fillId="0" borderId="0" xfId="1" applyFont="1" applyAlignment="1">
      <alignment vertical="center"/>
    </xf>
    <xf numFmtId="165" fontId="0" fillId="0" borderId="0" xfId="1" applyFont="1" applyAlignment="1">
      <alignment vertical="center" wrapText="1"/>
    </xf>
    <xf numFmtId="0" fontId="0" fillId="0" borderId="0" xfId="0" applyNumberFormat="1" applyAlignment="1">
      <alignment vertical="center"/>
    </xf>
    <xf numFmtId="175" fontId="0" fillId="0" borderId="0" xfId="1" applyNumberFormat="1" applyFont="1"/>
    <xf numFmtId="0" fontId="68" fillId="0" borderId="0" xfId="0" applyNumberFormat="1" applyFont="1"/>
    <xf numFmtId="165" fontId="0" fillId="0" borderId="0" xfId="1" applyNumberFormat="1" applyFont="1"/>
    <xf numFmtId="1" fontId="18" fillId="0" borderId="12" xfId="0" quotePrefix="1" applyNumberFormat="1" applyFont="1" applyFill="1" applyBorder="1" applyAlignment="1">
      <alignment vertical="center" wrapText="1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horizontal="center" vertical="center" wrapText="1"/>
    </xf>
    <xf numFmtId="0" fontId="0" fillId="57" borderId="0" xfId="0" applyNumberFormat="1" applyFill="1"/>
    <xf numFmtId="0" fontId="0" fillId="0" borderId="0" xfId="1" applyNumberFormat="1" applyFont="1" applyAlignment="1">
      <alignment horizontal="center"/>
    </xf>
    <xf numFmtId="0" fontId="0" fillId="58" borderId="0" xfId="1" applyNumberFormat="1" applyFont="1" applyFill="1"/>
    <xf numFmtId="17" fontId="0" fillId="0" borderId="0" xfId="1" applyNumberFormat="1" applyFont="1"/>
    <xf numFmtId="177" fontId="0" fillId="0" borderId="0" xfId="1" applyNumberFormat="1" applyFont="1"/>
    <xf numFmtId="176" fontId="0" fillId="0" borderId="0" xfId="1" applyNumberFormat="1" applyFont="1"/>
    <xf numFmtId="181" fontId="0" fillId="0" borderId="0" xfId="1" applyNumberFormat="1" applyFont="1" applyFill="1"/>
    <xf numFmtId="175" fontId="0" fillId="0" borderId="0" xfId="1" applyNumberFormat="1" applyFont="1" applyAlignment="1">
      <alignment horizontal="center" vertical="center" wrapText="1"/>
    </xf>
    <xf numFmtId="0" fontId="0" fillId="58" borderId="0" xfId="0" applyNumberFormat="1" applyFill="1"/>
    <xf numFmtId="183" fontId="0" fillId="0" borderId="0" xfId="1" applyNumberFormat="1" applyFont="1" applyFill="1"/>
    <xf numFmtId="183" fontId="0" fillId="58" borderId="0" xfId="1" applyNumberFormat="1" applyFont="1" applyFill="1"/>
    <xf numFmtId="181" fontId="0" fillId="0" borderId="0" xfId="1" applyNumberFormat="1" applyFont="1"/>
    <xf numFmtId="182" fontId="0" fillId="0" borderId="0" xfId="1" applyNumberFormat="1" applyFont="1"/>
    <xf numFmtId="165" fontId="0" fillId="56" borderId="0" xfId="1" applyFont="1" applyFill="1" applyAlignment="1">
      <alignment horizontal="center"/>
    </xf>
    <xf numFmtId="175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1" fontId="0" fillId="0" borderId="0" xfId="1" applyNumberFormat="1" applyFont="1" applyAlignment="1">
      <alignment horizontal="center"/>
    </xf>
    <xf numFmtId="0" fontId="0" fillId="55" borderId="0" xfId="0" applyNumberFormat="1" applyFill="1" applyAlignment="1">
      <alignment horizontal="center"/>
    </xf>
    <xf numFmtId="0" fontId="0" fillId="55" borderId="0" xfId="0" applyNumberFormat="1" applyFill="1"/>
    <xf numFmtId="165" fontId="0" fillId="55" borderId="0" xfId="1" applyFont="1" applyFill="1"/>
    <xf numFmtId="0" fontId="0" fillId="55" borderId="0" xfId="1" applyNumberFormat="1" applyFont="1" applyFill="1" applyAlignment="1">
      <alignment horizontal="center"/>
    </xf>
    <xf numFmtId="182" fontId="0" fillId="0" borderId="0" xfId="0" applyNumberFormat="1"/>
    <xf numFmtId="183" fontId="0" fillId="0" borderId="0" xfId="0" applyNumberFormat="1"/>
    <xf numFmtId="176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165" fontId="0" fillId="0" borderId="0" xfId="1" applyFont="1" applyAlignment="1">
      <alignment horizontal="center"/>
    </xf>
    <xf numFmtId="177" fontId="0" fillId="0" borderId="0" xfId="1" applyNumberFormat="1" applyFont="1" applyAlignment="1">
      <alignment horizontal="center" vertical="center" wrapText="1"/>
    </xf>
    <xf numFmtId="183" fontId="0" fillId="0" borderId="0" xfId="0" applyNumberFormat="1" applyAlignment="1">
      <alignment horizontal="center"/>
    </xf>
    <xf numFmtId="165" fontId="0" fillId="53" borderId="0" xfId="1" applyFont="1" applyFill="1"/>
    <xf numFmtId="0" fontId="0" fillId="53" borderId="0" xfId="0" applyNumberFormat="1" applyFill="1"/>
    <xf numFmtId="185" fontId="0" fillId="0" borderId="0" xfId="1" applyNumberFormat="1" applyFont="1" applyFill="1"/>
    <xf numFmtId="184" fontId="0" fillId="0" borderId="0" xfId="1" applyNumberFormat="1" applyFont="1"/>
    <xf numFmtId="165" fontId="14" fillId="0" borderId="0" xfId="1" applyFont="1" applyAlignment="1">
      <alignment horizontal="center" vertical="center" wrapText="1"/>
    </xf>
    <xf numFmtId="17" fontId="14" fillId="0" borderId="0" xfId="1" applyNumberFormat="1" applyFont="1"/>
    <xf numFmtId="175" fontId="0" fillId="0" borderId="0" xfId="1" applyNumberFormat="1" applyFont="1" applyFill="1" applyAlignment="1">
      <alignment horizontal="center" vertical="center" wrapText="1"/>
    </xf>
    <xf numFmtId="175" fontId="0" fillId="0" borderId="0" xfId="1" applyNumberFormat="1" applyFont="1" applyFill="1" applyAlignment="1">
      <alignment horizontal="center"/>
    </xf>
    <xf numFmtId="175" fontId="55" fillId="0" borderId="0" xfId="1" applyNumberFormat="1" applyFont="1" applyFill="1" applyAlignment="1">
      <alignment horizontal="center" vertical="center" wrapText="1"/>
    </xf>
    <xf numFmtId="175" fontId="55" fillId="0" borderId="0" xfId="1" applyNumberFormat="1" applyFont="1" applyFill="1" applyAlignment="1">
      <alignment horizontal="center"/>
    </xf>
    <xf numFmtId="175" fontId="69" fillId="0" borderId="0" xfId="1" applyNumberFormat="1" applyFont="1" applyAlignment="1">
      <alignment horizontal="center" vertical="center" wrapText="1"/>
    </xf>
    <xf numFmtId="175" fontId="69" fillId="0" borderId="0" xfId="1" applyNumberFormat="1" applyFont="1" applyAlignment="1">
      <alignment horizontal="center"/>
    </xf>
    <xf numFmtId="165" fontId="19" fillId="0" borderId="0" xfId="1" applyFont="1" applyFill="1" applyAlignment="1">
      <alignment horizontal="center"/>
    </xf>
    <xf numFmtId="169" fontId="24" fillId="0" borderId="0" xfId="0" applyNumberFormat="1" applyFont="1" applyFill="1" applyBorder="1" applyAlignment="1">
      <alignment horizontal="center" vertical="center" wrapText="1"/>
    </xf>
    <xf numFmtId="169" fontId="70" fillId="0" borderId="0" xfId="0" applyNumberFormat="1" applyFont="1" applyFill="1" applyBorder="1" applyAlignment="1">
      <alignment vertical="center" wrapText="1"/>
    </xf>
    <xf numFmtId="169" fontId="24" fillId="0" borderId="0" xfId="4" applyNumberFormat="1" applyFont="1" applyFill="1" applyBorder="1" applyAlignment="1">
      <alignment horizontal="center"/>
    </xf>
    <xf numFmtId="171" fontId="24" fillId="0" borderId="0" xfId="3" applyFont="1" applyFill="1" applyAlignment="1">
      <alignment horizontal="right"/>
    </xf>
    <xf numFmtId="171" fontId="24" fillId="0" borderId="0" xfId="3" applyFont="1" applyFill="1" applyAlignment="1">
      <alignment horizontal="center"/>
    </xf>
    <xf numFmtId="171" fontId="55" fillId="0" borderId="0" xfId="0" applyFont="1" applyFill="1" applyAlignment="1">
      <alignment horizontal="center"/>
    </xf>
    <xf numFmtId="171" fontId="18" fillId="0" borderId="0" xfId="0" applyFont="1" applyFill="1" applyBorder="1" applyAlignment="1">
      <alignment vertical="center" wrapText="1"/>
    </xf>
    <xf numFmtId="169" fontId="18" fillId="0" borderId="0" xfId="4" applyNumberFormat="1" applyFont="1" applyFill="1" applyBorder="1" applyAlignment="1">
      <alignment horizontal="center" vertical="center" wrapText="1"/>
    </xf>
    <xf numFmtId="17" fontId="0" fillId="0" borderId="0" xfId="0" applyNumberFormat="1" applyFill="1" applyAlignment="1">
      <alignment horizontal="center" vertical="center"/>
    </xf>
    <xf numFmtId="2" fontId="24" fillId="0" borderId="0" xfId="3" applyNumberFormat="1" applyFont="1" applyFill="1" applyAlignment="1">
      <alignment horizontal="right"/>
    </xf>
    <xf numFmtId="2" fontId="19" fillId="0" borderId="0" xfId="3" applyNumberFormat="1" applyFont="1" applyFill="1" applyAlignment="1">
      <alignment horizontal="right"/>
    </xf>
    <xf numFmtId="171" fontId="20" fillId="0" borderId="16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16" fillId="0" borderId="0" xfId="1" applyNumberFormat="1" applyFont="1" applyFill="1" applyBorder="1" applyAlignment="1">
      <alignment horizontal="center" vertical="center" textRotation="180" wrapText="1"/>
    </xf>
    <xf numFmtId="171" fontId="20" fillId="0" borderId="30" xfId="0" applyFont="1" applyFill="1" applyBorder="1" applyAlignment="1">
      <alignment horizontal="center" vertical="center" wrapText="1"/>
    </xf>
    <xf numFmtId="169" fontId="55" fillId="0" borderId="0" xfId="1" applyNumberFormat="1" applyFont="1" applyFill="1" applyAlignment="1">
      <alignment vertical="center"/>
    </xf>
    <xf numFmtId="165" fontId="55" fillId="0" borderId="0" xfId="1" applyFont="1" applyFill="1" applyAlignment="1">
      <alignment vertical="center"/>
    </xf>
    <xf numFmtId="167" fontId="18" fillId="0" borderId="0" xfId="0" applyNumberFormat="1" applyFont="1" applyFill="1" applyBorder="1" applyAlignment="1">
      <alignment horizontal="right"/>
    </xf>
    <xf numFmtId="166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Border="1" applyAlignment="1">
      <alignment horizontal="right" vertical="center"/>
    </xf>
    <xf numFmtId="172" fontId="19" fillId="55" borderId="0" xfId="1" applyNumberFormat="1" applyFont="1" applyFill="1" applyBorder="1" applyAlignment="1">
      <alignment horizontal="center" vertical="center" wrapText="1"/>
    </xf>
    <xf numFmtId="171" fontId="0" fillId="55" borderId="0" xfId="0" applyFill="1" applyAlignment="1">
      <alignment vertical="center"/>
    </xf>
    <xf numFmtId="174" fontId="53" fillId="55" borderId="0" xfId="1" applyNumberFormat="1" applyFont="1" applyFill="1" applyAlignment="1">
      <alignment vertical="center"/>
    </xf>
    <xf numFmtId="169" fontId="0" fillId="55" borderId="0" xfId="0" applyNumberFormat="1" applyFill="1" applyAlignment="1">
      <alignment vertical="center"/>
    </xf>
    <xf numFmtId="177" fontId="0" fillId="55" borderId="0" xfId="90" applyNumberFormat="1" applyFont="1" applyFill="1" applyAlignment="1">
      <alignment vertical="center"/>
    </xf>
    <xf numFmtId="165" fontId="0" fillId="55" borderId="0" xfId="1" applyFont="1" applyFill="1" applyAlignment="1">
      <alignment vertical="center"/>
    </xf>
    <xf numFmtId="171" fontId="0" fillId="59" borderId="0" xfId="0" applyFill="1" applyAlignment="1">
      <alignment vertical="center"/>
    </xf>
    <xf numFmtId="174" fontId="53" fillId="59" borderId="0" xfId="1" applyNumberFormat="1" applyFont="1" applyFill="1" applyAlignment="1">
      <alignment vertical="center"/>
    </xf>
    <xf numFmtId="169" fontId="0" fillId="59" borderId="0" xfId="0" applyNumberFormat="1" applyFill="1" applyAlignment="1">
      <alignment vertical="center"/>
    </xf>
    <xf numFmtId="177" fontId="0" fillId="59" borderId="0" xfId="90" applyNumberFormat="1" applyFont="1" applyFill="1" applyAlignment="1">
      <alignment vertical="center"/>
    </xf>
    <xf numFmtId="165" fontId="0" fillId="59" borderId="0" xfId="1" applyFont="1" applyFill="1" applyAlignment="1">
      <alignment vertical="center"/>
    </xf>
    <xf numFmtId="2" fontId="54" fillId="0" borderId="0" xfId="0" applyNumberFormat="1" applyFont="1" applyFill="1" applyAlignment="1">
      <alignment horizontal="left" vertical="center" wrapText="1"/>
    </xf>
    <xf numFmtId="2" fontId="25" fillId="0" borderId="0" xfId="0" applyNumberFormat="1" applyFont="1" applyFill="1" applyAlignment="1">
      <alignment horizontal="left" vertical="center" wrapText="1"/>
    </xf>
    <xf numFmtId="1" fontId="54" fillId="0" borderId="0" xfId="0" applyNumberFormat="1" applyFont="1" applyFill="1" applyAlignment="1">
      <alignment horizontal="center" vertical="center" wrapText="1"/>
    </xf>
    <xf numFmtId="2" fontId="73" fillId="0" borderId="0" xfId="0" applyNumberFormat="1" applyFont="1" applyFill="1" applyBorder="1" applyAlignment="1">
      <alignment horizontal="left" vertical="center" wrapText="1"/>
    </xf>
    <xf numFmtId="2" fontId="62" fillId="0" borderId="0" xfId="0" applyNumberFormat="1" applyFont="1" applyFill="1" applyBorder="1" applyAlignment="1">
      <alignment vertical="center" wrapText="1"/>
    </xf>
    <xf numFmtId="165" fontId="26" fillId="0" borderId="0" xfId="1" applyFont="1" applyFill="1" applyBorder="1" applyAlignment="1">
      <alignment horizontal="left"/>
    </xf>
    <xf numFmtId="165" fontId="18" fillId="0" borderId="0" xfId="1" applyFont="1" applyFill="1" applyBorder="1" applyAlignment="1">
      <alignment horizontal="center"/>
    </xf>
    <xf numFmtId="165" fontId="19" fillId="0" borderId="0" xfId="1" applyFont="1" applyFill="1" applyBorder="1"/>
    <xf numFmtId="165" fontId="50" fillId="0" borderId="0" xfId="1" applyFont="1" applyFill="1" applyBorder="1" applyAlignment="1">
      <alignment horizontal="center"/>
    </xf>
    <xf numFmtId="169" fontId="22" fillId="0" borderId="0" xfId="0" applyNumberFormat="1" applyFont="1" applyFill="1" applyBorder="1" applyAlignment="1">
      <alignment horizontal="left" vertical="center"/>
    </xf>
    <xf numFmtId="169" fontId="18" fillId="0" borderId="0" xfId="0" applyNumberFormat="1" applyFont="1" applyFill="1" applyBorder="1" applyAlignment="1">
      <alignment horizontal="center"/>
    </xf>
    <xf numFmtId="169" fontId="60" fillId="0" borderId="31" xfId="1" applyNumberFormat="1" applyFont="1" applyFill="1" applyBorder="1" applyAlignment="1">
      <alignment horizontal="center" vertical="center" wrapText="1"/>
    </xf>
    <xf numFmtId="169" fontId="29" fillId="0" borderId="0" xfId="1" applyNumberFormat="1" applyFont="1" applyFill="1" applyBorder="1" applyAlignment="1">
      <alignment vertical="center" wrapText="1"/>
    </xf>
    <xf numFmtId="169" fontId="19" fillId="0" borderId="0" xfId="1" applyNumberFormat="1" applyFont="1" applyFill="1"/>
    <xf numFmtId="169" fontId="51" fillId="0" borderId="0" xfId="0" applyNumberFormat="1" applyFont="1" applyFill="1" applyBorder="1"/>
    <xf numFmtId="169" fontId="19" fillId="0" borderId="0" xfId="3" applyNumberFormat="1" applyFont="1" applyFill="1" applyAlignment="1">
      <alignment horizontal="right"/>
    </xf>
    <xf numFmtId="169" fontId="19" fillId="0" borderId="0" xfId="3" applyNumberFormat="1" applyFont="1" applyFill="1"/>
    <xf numFmtId="169" fontId="24" fillId="0" borderId="0" xfId="3" applyNumberFormat="1" applyFont="1" applyFill="1" applyAlignment="1">
      <alignment horizontal="right"/>
    </xf>
    <xf numFmtId="169" fontId="29" fillId="0" borderId="0" xfId="1" applyNumberFormat="1" applyFont="1" applyFill="1" applyAlignment="1">
      <alignment horizontal="center" vertical="center" wrapText="1"/>
    </xf>
    <xf numFmtId="169" fontId="29" fillId="0" borderId="0" xfId="1" applyNumberFormat="1" applyFont="1" applyFill="1" applyAlignment="1">
      <alignment vertical="center" wrapText="1"/>
    </xf>
    <xf numFmtId="169" fontId="24" fillId="0" borderId="0" xfId="0" applyNumberFormat="1" applyFont="1" applyFill="1" applyAlignment="1">
      <alignment horizontal="left" vertical="center" wrapText="1"/>
    </xf>
    <xf numFmtId="171" fontId="20" fillId="0" borderId="0" xfId="0" applyFont="1" applyFill="1" applyAlignment="1">
      <alignment horizontal="left" vertical="center"/>
    </xf>
    <xf numFmtId="171" fontId="19" fillId="0" borderId="0" xfId="0" applyFont="1" applyFill="1" applyAlignment="1">
      <alignment horizontal="left" vertical="center"/>
    </xf>
    <xf numFmtId="171" fontId="20" fillId="0" borderId="0" xfId="0" applyFont="1" applyFill="1" applyAlignment="1">
      <alignment horizontal="center" vertical="center"/>
    </xf>
    <xf numFmtId="2" fontId="0" fillId="0" borderId="0" xfId="90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9" fontId="53" fillId="0" borderId="0" xfId="1" applyNumberFormat="1" applyFont="1" applyFill="1" applyAlignment="1">
      <alignment vertical="center"/>
    </xf>
    <xf numFmtId="169" fontId="0" fillId="0" borderId="0" xfId="90" applyNumberFormat="1" applyFont="1" applyFill="1" applyAlignment="1">
      <alignment vertical="center"/>
    </xf>
    <xf numFmtId="169" fontId="0" fillId="0" borderId="0" xfId="1" applyNumberFormat="1" applyFont="1" applyFill="1" applyAlignment="1">
      <alignment vertical="center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 wrapText="1"/>
    </xf>
    <xf numFmtId="170" fontId="19" fillId="0" borderId="0" xfId="1" applyNumberFormat="1" applyFont="1" applyFill="1"/>
    <xf numFmtId="170" fontId="24" fillId="0" borderId="0" xfId="1" applyNumberFormat="1" applyFont="1" applyFill="1"/>
    <xf numFmtId="174" fontId="19" fillId="0" borderId="0" xfId="1" applyNumberFormat="1" applyFont="1" applyFill="1" applyAlignment="1">
      <alignment horizontal="right"/>
    </xf>
    <xf numFmtId="169" fontId="18" fillId="0" borderId="0" xfId="0" applyNumberFormat="1" applyFont="1" applyFill="1" applyAlignment="1">
      <alignment horizontal="center"/>
    </xf>
    <xf numFmtId="169" fontId="56" fillId="0" borderId="0" xfId="0" applyNumberFormat="1" applyFont="1" applyFill="1" applyAlignment="1">
      <alignment horizontal="center" vertical="center"/>
    </xf>
    <xf numFmtId="1" fontId="18" fillId="0" borderId="0" xfId="1" applyNumberFormat="1" applyFont="1" applyFill="1" applyAlignment="1">
      <alignment vertical="center" wrapText="1"/>
    </xf>
    <xf numFmtId="17" fontId="56" fillId="0" borderId="0" xfId="0" applyNumberFormat="1" applyFont="1" applyFill="1" applyAlignment="1">
      <alignment vertical="center"/>
    </xf>
    <xf numFmtId="169" fontId="74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vertical="center"/>
    </xf>
    <xf numFmtId="172" fontId="18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center" vertical="center" wrapText="1"/>
    </xf>
    <xf numFmtId="171" fontId="19" fillId="0" borderId="32" xfId="0" applyFont="1" applyFill="1" applyBorder="1" applyAlignment="1">
      <alignment horizontal="left" vertical="center" wrapText="1"/>
    </xf>
    <xf numFmtId="172" fontId="19" fillId="0" borderId="32" xfId="1" applyNumberFormat="1" applyFont="1" applyFill="1" applyBorder="1" applyAlignment="1">
      <alignment horizontal="center" vertical="center" wrapText="1"/>
    </xf>
    <xf numFmtId="171" fontId="24" fillId="0" borderId="32" xfId="0" applyFont="1" applyFill="1" applyBorder="1" applyAlignment="1">
      <alignment horizontal="justify" vertical="center" wrapText="1"/>
    </xf>
    <xf numFmtId="171" fontId="22" fillId="0" borderId="32" xfId="0" applyFont="1" applyFill="1" applyBorder="1" applyAlignment="1">
      <alignment horizontal="left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166" fontId="18" fillId="0" borderId="10" xfId="3" applyNumberFormat="1" applyFont="1" applyFill="1" applyBorder="1"/>
    <xf numFmtId="171" fontId="19" fillId="0" borderId="10" xfId="3" applyFont="1" applyFill="1" applyBorder="1" applyAlignment="1">
      <alignment horizontal="right"/>
    </xf>
    <xf numFmtId="171" fontId="19" fillId="0" borderId="10" xfId="3" applyFont="1" applyFill="1" applyBorder="1" applyAlignment="1">
      <alignment horizontal="center"/>
    </xf>
    <xf numFmtId="171" fontId="19" fillId="0" borderId="10" xfId="3" applyFont="1" applyFill="1" applyBorder="1"/>
    <xf numFmtId="169" fontId="19" fillId="0" borderId="10" xfId="3" applyNumberFormat="1" applyFont="1" applyFill="1" applyBorder="1" applyAlignment="1">
      <alignment horizontal="center"/>
    </xf>
    <xf numFmtId="0" fontId="20" fillId="0" borderId="30" xfId="0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69" fontId="19" fillId="0" borderId="0" xfId="1" quotePrefix="1" applyNumberFormat="1" applyFont="1" applyFill="1" applyBorder="1" applyAlignment="1">
      <alignment horizontal="center" vertical="center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 wrapText="1"/>
    </xf>
    <xf numFmtId="186" fontId="30" fillId="0" borderId="0" xfId="0" applyNumberFormat="1" applyFont="1" applyFill="1" applyBorder="1" applyAlignment="1">
      <alignment horizontal="center" vertical="center" wrapText="1"/>
    </xf>
    <xf numFmtId="171" fontId="20" fillId="0" borderId="12" xfId="0" quotePrefix="1" applyNumberFormat="1" applyFont="1" applyFill="1" applyBorder="1" applyAlignment="1">
      <alignment horizontal="center" vertical="center" wrapText="1"/>
    </xf>
    <xf numFmtId="171" fontId="20" fillId="0" borderId="12" xfId="0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7" fontId="60" fillId="0" borderId="33" xfId="1" applyNumberFormat="1" applyFont="1" applyFill="1" applyBorder="1" applyAlignment="1">
      <alignment horizontal="center" vertical="center" wrapText="1"/>
    </xf>
    <xf numFmtId="174" fontId="60" fillId="0" borderId="33" xfId="1" applyNumberFormat="1" applyFont="1" applyFill="1" applyBorder="1" applyAlignment="1">
      <alignment horizontal="center" vertical="center" wrapText="1"/>
    </xf>
    <xf numFmtId="169" fontId="60" fillId="0" borderId="33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" fontId="73" fillId="0" borderId="0" xfId="0" applyNumberFormat="1" applyFont="1" applyFill="1" applyBorder="1" applyAlignment="1">
      <alignment horizontal="left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69" fontId="0" fillId="0" borderId="0" xfId="0" applyNumberFormat="1" applyFill="1" applyAlignment="1">
      <alignment horizontal="center"/>
    </xf>
    <xf numFmtId="2" fontId="19" fillId="0" borderId="0" xfId="1" applyNumberFormat="1" applyFont="1" applyFill="1" applyBorder="1" applyAlignment="1">
      <alignment horizontal="center"/>
    </xf>
    <xf numFmtId="169" fontId="18" fillId="0" borderId="0" xfId="1" applyNumberFormat="1" applyFont="1" applyFill="1" applyAlignment="1">
      <alignment horizontal="center"/>
    </xf>
    <xf numFmtId="169" fontId="20" fillId="0" borderId="0" xfId="0" applyNumberFormat="1" applyFont="1" applyFill="1" applyAlignment="1">
      <alignment horizontal="center" vertical="center"/>
    </xf>
    <xf numFmtId="2" fontId="19" fillId="0" borderId="0" xfId="0" applyNumberFormat="1" applyFont="1" applyFill="1"/>
    <xf numFmtId="169" fontId="19" fillId="0" borderId="0" xfId="0" applyNumberFormat="1" applyFont="1" applyFill="1" applyAlignment="1">
      <alignment horizontal="right"/>
    </xf>
    <xf numFmtId="169" fontId="19" fillId="0" borderId="0" xfId="1" applyNumberFormat="1" applyFont="1" applyFill="1" applyAlignment="1">
      <alignment horizontal="right"/>
    </xf>
    <xf numFmtId="165" fontId="60" fillId="0" borderId="33" xfId="1" applyNumberFormat="1" applyFont="1" applyFill="1" applyBorder="1" applyAlignment="1">
      <alignment horizontal="center" vertical="center" wrapText="1"/>
    </xf>
    <xf numFmtId="187" fontId="60" fillId="0" borderId="0" xfId="0" applyNumberFormat="1" applyFont="1" applyFill="1" applyBorder="1" applyAlignment="1">
      <alignment horizontal="center" vertical="center" wrapText="1"/>
    </xf>
    <xf numFmtId="187" fontId="55" fillId="0" borderId="0" xfId="0" applyNumberFormat="1" applyFont="1" applyFill="1" applyAlignment="1">
      <alignment vertical="center"/>
    </xf>
    <xf numFmtId="2" fontId="20" fillId="0" borderId="12" xfId="1" applyNumberFormat="1" applyFont="1" applyFill="1" applyBorder="1" applyAlignment="1">
      <alignment horizontal="center" vertical="center" wrapText="1"/>
    </xf>
    <xf numFmtId="165" fontId="18" fillId="0" borderId="12" xfId="1" applyFont="1" applyFill="1" applyBorder="1" applyAlignment="1">
      <alignment horizontal="center" vertical="center" wrapText="1"/>
    </xf>
    <xf numFmtId="171" fontId="20" fillId="0" borderId="0" xfId="0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center" vertical="center" wrapText="1"/>
    </xf>
    <xf numFmtId="171" fontId="0" fillId="0" borderId="0" xfId="0" applyFill="1" applyBorder="1" applyAlignment="1">
      <alignment horizontal="center" vertical="center" wrapText="1"/>
    </xf>
    <xf numFmtId="171" fontId="0" fillId="0" borderId="11" xfId="0" applyFill="1" applyBorder="1" applyAlignment="1">
      <alignment horizontal="center" vertical="center" wrapText="1"/>
    </xf>
    <xf numFmtId="171" fontId="18" fillId="0" borderId="17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20" fillId="0" borderId="11" xfId="1" applyNumberFormat="1" applyFont="1" applyFill="1" applyBorder="1" applyAlignment="1">
      <alignment horizontal="center" vertical="center" wrapText="1"/>
    </xf>
    <xf numFmtId="167" fontId="18" fillId="0" borderId="17" xfId="0" applyNumberFormat="1" applyFont="1" applyFill="1" applyBorder="1" applyAlignment="1">
      <alignment horizontal="center" vertical="center" wrapText="1"/>
    </xf>
    <xf numFmtId="167" fontId="18" fillId="0" borderId="12" xfId="0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4" fontId="20" fillId="0" borderId="12" xfId="1" applyNumberFormat="1" applyFont="1" applyFill="1" applyBorder="1" applyAlignment="1">
      <alignment horizontal="center" vertical="center" wrapText="1"/>
    </xf>
    <xf numFmtId="171" fontId="0" fillId="0" borderId="17" xfId="0" applyFill="1" applyBorder="1" applyAlignment="1">
      <alignment horizontal="center" vertical="center" wrapText="1"/>
    </xf>
    <xf numFmtId="171" fontId="18" fillId="0" borderId="11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39" fontId="20" fillId="0" borderId="12" xfId="3" applyNumberFormat="1" applyFont="1" applyFill="1" applyBorder="1" applyAlignment="1">
      <alignment horizontal="center" vertical="center" wrapText="1"/>
    </xf>
    <xf numFmtId="168" fontId="18" fillId="0" borderId="12" xfId="3" applyNumberFormat="1" applyFont="1" applyFill="1" applyBorder="1" applyAlignment="1">
      <alignment horizontal="center" vertical="center" wrapText="1"/>
    </xf>
    <xf numFmtId="171" fontId="18" fillId="0" borderId="0" xfId="3" applyFont="1" applyFill="1" applyBorder="1" applyAlignment="1">
      <alignment horizontal="center" vertical="center" wrapText="1"/>
    </xf>
    <xf numFmtId="171" fontId="18" fillId="0" borderId="11" xfId="3" applyFont="1" applyFill="1" applyBorder="1" applyAlignment="1">
      <alignment horizontal="center" vertical="center" wrapText="1"/>
    </xf>
    <xf numFmtId="171" fontId="20" fillId="0" borderId="12" xfId="3" applyFont="1" applyFill="1" applyBorder="1" applyAlignment="1">
      <alignment horizontal="center" vertical="center" wrapText="1"/>
    </xf>
    <xf numFmtId="171" fontId="20" fillId="0" borderId="0" xfId="3" applyFont="1" applyFill="1" applyBorder="1" applyAlignment="1">
      <alignment horizontal="center" vertical="center" wrapText="1"/>
    </xf>
    <xf numFmtId="171" fontId="21" fillId="0" borderId="0" xfId="3" applyFont="1" applyFill="1" applyBorder="1" applyAlignment="1">
      <alignment horizontal="center" vertical="center" wrapText="1"/>
    </xf>
    <xf numFmtId="167" fontId="18" fillId="0" borderId="0" xfId="3" applyNumberFormat="1" applyFont="1" applyFill="1" applyBorder="1" applyAlignment="1">
      <alignment horizontal="center" vertical="center" wrapText="1"/>
    </xf>
    <xf numFmtId="167" fontId="18" fillId="0" borderId="11" xfId="3" applyNumberFormat="1" applyFont="1" applyFill="1" applyBorder="1" applyAlignment="1">
      <alignment horizontal="center" vertical="center" wrapText="1"/>
    </xf>
    <xf numFmtId="171" fontId="28" fillId="0" borderId="12" xfId="3" applyFont="1" applyFill="1" applyBorder="1" applyAlignment="1">
      <alignment horizontal="center" vertical="center" wrapText="1"/>
    </xf>
    <xf numFmtId="171" fontId="21" fillId="0" borderId="12" xfId="3" applyFont="1" applyFill="1" applyBorder="1" applyAlignment="1">
      <alignment horizontal="center" vertical="center" wrapText="1"/>
    </xf>
    <xf numFmtId="167" fontId="18" fillId="0" borderId="12" xfId="3" applyNumberFormat="1" applyFont="1" applyFill="1" applyBorder="1" applyAlignment="1">
      <alignment horizontal="center" vertical="center" wrapText="1"/>
    </xf>
    <xf numFmtId="171" fontId="19" fillId="0" borderId="12" xfId="3" applyFont="1" applyFill="1" applyBorder="1" applyAlignment="1">
      <alignment horizontal="center" vertical="center" wrapText="1"/>
    </xf>
    <xf numFmtId="171" fontId="21" fillId="0" borderId="11" xfId="3" applyFont="1" applyFill="1" applyBorder="1" applyAlignment="1">
      <alignment horizontal="center" vertical="center" wrapText="1"/>
    </xf>
    <xf numFmtId="171" fontId="20" fillId="0" borderId="11" xfId="3" applyFont="1" applyFill="1" applyBorder="1" applyAlignment="1">
      <alignment horizontal="center" vertical="center" wrapText="1"/>
    </xf>
    <xf numFmtId="2" fontId="18" fillId="0" borderId="12" xfId="0" applyNumberFormat="1" applyFont="1" applyFill="1" applyBorder="1" applyAlignment="1">
      <alignment horizontal="center" vertical="center" wrapText="1"/>
    </xf>
    <xf numFmtId="1" fontId="18" fillId="0" borderId="12" xfId="0" applyNumberFormat="1" applyFont="1" applyFill="1" applyBorder="1" applyAlignment="1">
      <alignment horizontal="center" vertical="center" wrapText="1"/>
    </xf>
    <xf numFmtId="1" fontId="22" fillId="0" borderId="12" xfId="0" applyNumberFormat="1" applyFont="1" applyFill="1" applyBorder="1" applyAlignment="1">
      <alignment horizontal="center" vertical="center" wrapText="1"/>
    </xf>
    <xf numFmtId="171" fontId="18" fillId="0" borderId="12" xfId="0" applyFont="1" applyFill="1" applyBorder="1" applyAlignment="1">
      <alignment horizontal="center" vertical="center" wrapText="1"/>
    </xf>
    <xf numFmtId="169" fontId="18" fillId="0" borderId="12" xfId="0" applyNumberFormat="1" applyFont="1" applyFill="1" applyBorder="1" applyAlignment="1">
      <alignment horizontal="center" vertical="center" wrapText="1"/>
    </xf>
    <xf numFmtId="171" fontId="22" fillId="0" borderId="12" xfId="0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0" fillId="0" borderId="11" xfId="0" applyFill="1" applyBorder="1"/>
    <xf numFmtId="171" fontId="22" fillId="0" borderId="0" xfId="0" applyFont="1" applyFill="1" applyBorder="1" applyAlignment="1">
      <alignment horizontal="center" vertical="center" wrapText="1"/>
    </xf>
    <xf numFmtId="1" fontId="18" fillId="0" borderId="12" xfId="0" quotePrefix="1" applyNumberFormat="1" applyFont="1" applyFill="1" applyBorder="1" applyAlignment="1">
      <alignment horizontal="center" vertical="center" wrapText="1"/>
    </xf>
    <xf numFmtId="167" fontId="52" fillId="0" borderId="12" xfId="0" applyNumberFormat="1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71" fontId="52" fillId="0" borderId="0" xfId="0" applyFont="1" applyFill="1" applyBorder="1" applyAlignment="1">
      <alignment horizontal="left" vertical="center" wrapText="1"/>
    </xf>
    <xf numFmtId="171" fontId="20" fillId="0" borderId="0" xfId="0" applyFont="1" applyFill="1" applyBorder="1" applyAlignment="1">
      <alignment horizontal="left" vertical="center" wrapText="1"/>
    </xf>
    <xf numFmtId="171" fontId="31" fillId="0" borderId="0" xfId="0" applyFont="1" applyFill="1" applyBorder="1" applyAlignment="1">
      <alignment horizontal="left" vertical="center" wrapText="1"/>
    </xf>
    <xf numFmtId="171" fontId="27" fillId="0" borderId="0" xfId="0" applyFont="1" applyFill="1" applyBorder="1" applyAlignment="1">
      <alignment horizontal="center" vertical="center" wrapText="1" shrinkToFi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1" quotePrefix="1" applyNumberFormat="1" applyFont="1" applyFill="1" applyBorder="1" applyAlignment="1">
      <alignment horizontal="center" vertical="center" textRotation="180" wrapText="1"/>
    </xf>
    <xf numFmtId="171" fontId="1" fillId="0" borderId="0" xfId="1" applyNumberFormat="1" applyFont="1" applyFill="1" applyBorder="1" applyAlignment="1">
      <alignment horizontal="center" vertical="center" textRotation="180" wrapText="1"/>
    </xf>
    <xf numFmtId="171" fontId="1" fillId="0" borderId="31" xfId="1" applyNumberFormat="1" applyFont="1" applyFill="1" applyBorder="1" applyAlignment="1">
      <alignment horizontal="center" vertical="center" textRotation="180" wrapText="1"/>
    </xf>
    <xf numFmtId="171" fontId="21" fillId="0" borderId="30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left" vertical="center" wrapText="1"/>
    </xf>
    <xf numFmtId="171" fontId="31" fillId="0" borderId="16" xfId="0" applyFont="1" applyFill="1" applyBorder="1" applyAlignment="1">
      <alignment horizontal="left" vertical="center" wrapText="1"/>
    </xf>
    <xf numFmtId="171" fontId="29" fillId="0" borderId="0" xfId="0" applyFont="1" applyFill="1" applyBorder="1" applyAlignment="1">
      <alignment horizontal="center" vertical="center" wrapText="1" shrinkToFit="1"/>
    </xf>
    <xf numFmtId="171" fontId="60" fillId="0" borderId="0" xfId="0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left" vertical="center"/>
    </xf>
    <xf numFmtId="171" fontId="52" fillId="0" borderId="0" xfId="0" applyFont="1" applyFill="1" applyBorder="1" applyAlignment="1">
      <alignment horizontal="left" vertical="center"/>
    </xf>
    <xf numFmtId="1" fontId="55" fillId="0" borderId="0" xfId="1" quotePrefix="1" applyNumberFormat="1" applyFont="1" applyFill="1" applyAlignment="1">
      <alignment horizontal="center" vertical="center" textRotation="180" wrapText="1"/>
    </xf>
    <xf numFmtId="1" fontId="55" fillId="0" borderId="0" xfId="1" applyNumberFormat="1" applyFont="1" applyFill="1" applyAlignment="1">
      <alignment horizontal="center" vertical="center" textRotation="180" wrapText="1"/>
    </xf>
    <xf numFmtId="171" fontId="18" fillId="0" borderId="20" xfId="0" applyFont="1" applyFill="1" applyBorder="1" applyAlignment="1">
      <alignment horizontal="center" vertical="center" wrapText="1"/>
    </xf>
    <xf numFmtId="171" fontId="18" fillId="0" borderId="18" xfId="0" applyFont="1" applyFill="1" applyBorder="1" applyAlignment="1">
      <alignment horizontal="center" vertical="center" wrapText="1"/>
    </xf>
    <xf numFmtId="171" fontId="24" fillId="0" borderId="19" xfId="0" applyFont="1" applyFill="1" applyBorder="1" applyAlignment="1">
      <alignment horizontal="center" vertical="center" wrapText="1"/>
    </xf>
    <xf numFmtId="171" fontId="24" fillId="0" borderId="13" xfId="0" applyFont="1" applyFill="1" applyBorder="1" applyAlignment="1">
      <alignment horizontal="center" vertical="center" wrapText="1"/>
    </xf>
    <xf numFmtId="171" fontId="24" fillId="0" borderId="14" xfId="0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horizontal="center" vertical="center"/>
    </xf>
    <xf numFmtId="171" fontId="22" fillId="0" borderId="11" xfId="0" applyFont="1" applyFill="1" applyBorder="1" applyAlignment="1">
      <alignment horizontal="center" vertical="center"/>
    </xf>
    <xf numFmtId="171" fontId="18" fillId="0" borderId="0" xfId="0" applyFont="1" applyFill="1" applyBorder="1" applyAlignment="1">
      <alignment horizontal="left" vertical="center" wrapText="1"/>
    </xf>
    <xf numFmtId="169" fontId="18" fillId="0" borderId="30" xfId="0" applyNumberFormat="1" applyFont="1" applyFill="1" applyBorder="1" applyAlignment="1">
      <alignment horizontal="center" vertical="center" wrapText="1"/>
    </xf>
    <xf numFmtId="2" fontId="18" fillId="0" borderId="20" xfId="1" applyNumberFormat="1" applyFont="1" applyFill="1" applyBorder="1" applyAlignment="1">
      <alignment horizontal="center" vertical="center" wrapText="1"/>
    </xf>
    <xf numFmtId="2" fontId="18" fillId="0" borderId="11" xfId="1" applyNumberFormat="1" applyFont="1" applyFill="1" applyBorder="1" applyAlignment="1">
      <alignment horizontal="center" vertical="center" wrapText="1"/>
    </xf>
    <xf numFmtId="1" fontId="16" fillId="0" borderId="0" xfId="1" applyNumberFormat="1" applyFont="1" applyFill="1" applyAlignment="1">
      <alignment horizontal="center" vertical="center" textRotation="180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20" fillId="0" borderId="11" xfId="0" applyNumberFormat="1" applyFont="1" applyFill="1" applyBorder="1" applyAlignment="1">
      <alignment horizontal="center" vertical="center" wrapText="1"/>
    </xf>
    <xf numFmtId="171" fontId="20" fillId="0" borderId="20" xfId="0" applyFont="1" applyFill="1" applyBorder="1" applyAlignment="1">
      <alignment horizontal="center" vertical="center" wrapText="1"/>
    </xf>
    <xf numFmtId="171" fontId="20" fillId="0" borderId="11" xfId="0" applyFont="1" applyFill="1" applyBorder="1" applyAlignment="1">
      <alignment horizontal="center" vertical="center" wrapText="1"/>
    </xf>
    <xf numFmtId="171" fontId="21" fillId="0" borderId="20" xfId="0" applyFont="1" applyFill="1" applyBorder="1" applyAlignment="1">
      <alignment horizontal="center" vertical="center" wrapText="1"/>
    </xf>
    <xf numFmtId="171" fontId="21" fillId="0" borderId="11" xfId="0" applyFont="1" applyFill="1" applyBorder="1" applyAlignment="1">
      <alignment horizontal="center" vertical="center" wrapText="1"/>
    </xf>
    <xf numFmtId="169" fontId="20" fillId="0" borderId="30" xfId="0" applyNumberFormat="1" applyFont="1" applyFill="1" applyBorder="1" applyAlignment="1">
      <alignment horizontal="center" vertical="center" wrapText="1"/>
    </xf>
    <xf numFmtId="165" fontId="0" fillId="57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6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169" fontId="18" fillId="0" borderId="20" xfId="0" applyNumberFormat="1" applyFont="1" applyFill="1" applyBorder="1" applyAlignment="1">
      <alignment horizontal="center" vertical="center" wrapText="1"/>
    </xf>
    <xf numFmtId="2" fontId="20" fillId="0" borderId="20" xfId="0" applyNumberFormat="1" applyFont="1" applyFill="1" applyBorder="1" applyAlignment="1">
      <alignment horizontal="center" vertical="center" wrapText="1"/>
    </xf>
    <xf numFmtId="2" fontId="20" fillId="0" borderId="11" xfId="0" applyNumberFormat="1" applyFont="1" applyFill="1" applyBorder="1" applyAlignment="1">
      <alignment horizontal="center" vertical="center" wrapText="1"/>
    </xf>
  </cellXfs>
  <cellStyles count="302">
    <cellStyle name="20% - Accent1 2" xfId="5" xr:uid="{00000000-0005-0000-0000-000000000000}"/>
    <cellStyle name="20% - Accent1 3" xfId="6" xr:uid="{00000000-0005-0000-0000-000001000000}"/>
    <cellStyle name="20% - Accent1 4" xfId="7" xr:uid="{00000000-0005-0000-0000-000002000000}"/>
    <cellStyle name="20% - Accent2 2" xfId="8" xr:uid="{00000000-0005-0000-0000-000003000000}"/>
    <cellStyle name="20% - Accent2 3" xfId="9" xr:uid="{00000000-0005-0000-0000-000004000000}"/>
    <cellStyle name="20% - Accent2 4" xfId="10" xr:uid="{00000000-0005-0000-0000-000005000000}"/>
    <cellStyle name="20% - Accent3 2" xfId="11" xr:uid="{00000000-0005-0000-0000-000006000000}"/>
    <cellStyle name="20% - Accent3 3" xfId="12" xr:uid="{00000000-0005-0000-0000-000007000000}"/>
    <cellStyle name="20% - Accent3 4" xfId="13" xr:uid="{00000000-0005-0000-0000-000008000000}"/>
    <cellStyle name="20% - Accent4 2" xfId="14" xr:uid="{00000000-0005-0000-0000-000009000000}"/>
    <cellStyle name="20% - Accent4 3" xfId="15" xr:uid="{00000000-0005-0000-0000-00000A000000}"/>
    <cellStyle name="20% - Accent4 4" xfId="16" xr:uid="{00000000-0005-0000-0000-00000B000000}"/>
    <cellStyle name="20% - Accent5 2" xfId="17" xr:uid="{00000000-0005-0000-0000-00000C000000}"/>
    <cellStyle name="20% - Accent5 3" xfId="18" xr:uid="{00000000-0005-0000-0000-00000D000000}"/>
    <cellStyle name="20% - Accent5 4" xfId="19" xr:uid="{00000000-0005-0000-0000-00000E000000}"/>
    <cellStyle name="20% - Accent6 2" xfId="20" xr:uid="{00000000-0005-0000-0000-00000F000000}"/>
    <cellStyle name="20% - Accent6 3" xfId="21" xr:uid="{00000000-0005-0000-0000-000010000000}"/>
    <cellStyle name="20% - Accent6 4" xfId="22" xr:uid="{00000000-0005-0000-0000-000011000000}"/>
    <cellStyle name="40% - Accent1 2" xfId="23" xr:uid="{00000000-0005-0000-0000-000012000000}"/>
    <cellStyle name="40% - Accent1 3" xfId="24" xr:uid="{00000000-0005-0000-0000-000013000000}"/>
    <cellStyle name="40% - Accent1 4" xfId="25" xr:uid="{00000000-0005-0000-0000-000014000000}"/>
    <cellStyle name="40% - Accent2 2" xfId="26" xr:uid="{00000000-0005-0000-0000-000015000000}"/>
    <cellStyle name="40% - Accent2 3" xfId="27" xr:uid="{00000000-0005-0000-0000-000016000000}"/>
    <cellStyle name="40% - Accent2 4" xfId="28" xr:uid="{00000000-0005-0000-0000-000017000000}"/>
    <cellStyle name="40% - Accent3 2" xfId="29" xr:uid="{00000000-0005-0000-0000-000018000000}"/>
    <cellStyle name="40% - Accent3 3" xfId="30" xr:uid="{00000000-0005-0000-0000-000019000000}"/>
    <cellStyle name="40% - Accent3 4" xfId="31" xr:uid="{00000000-0005-0000-0000-00001A000000}"/>
    <cellStyle name="40% - Accent4 2" xfId="32" xr:uid="{00000000-0005-0000-0000-00001B000000}"/>
    <cellStyle name="40% - Accent4 3" xfId="33" xr:uid="{00000000-0005-0000-0000-00001C000000}"/>
    <cellStyle name="40% - Accent4 4" xfId="34" xr:uid="{00000000-0005-0000-0000-00001D000000}"/>
    <cellStyle name="40% - Accent5 2" xfId="35" xr:uid="{00000000-0005-0000-0000-00001E000000}"/>
    <cellStyle name="40% - Accent5 3" xfId="36" xr:uid="{00000000-0005-0000-0000-00001F000000}"/>
    <cellStyle name="40% - Accent5 4" xfId="37" xr:uid="{00000000-0005-0000-0000-000020000000}"/>
    <cellStyle name="40% - Accent6 2" xfId="38" xr:uid="{00000000-0005-0000-0000-000021000000}"/>
    <cellStyle name="40% - Accent6 3" xfId="39" xr:uid="{00000000-0005-0000-0000-000022000000}"/>
    <cellStyle name="40% - Accent6 4" xfId="40" xr:uid="{00000000-0005-0000-0000-000023000000}"/>
    <cellStyle name="60% - Accent1 2" xfId="41" xr:uid="{00000000-0005-0000-0000-000024000000}"/>
    <cellStyle name="60% - Accent1 3" xfId="42" xr:uid="{00000000-0005-0000-0000-000025000000}"/>
    <cellStyle name="60% - Accent1 4" xfId="43" xr:uid="{00000000-0005-0000-0000-000026000000}"/>
    <cellStyle name="60% - Accent2 2" xfId="44" xr:uid="{00000000-0005-0000-0000-000027000000}"/>
    <cellStyle name="60% - Accent2 3" xfId="45" xr:uid="{00000000-0005-0000-0000-000028000000}"/>
    <cellStyle name="60% - Accent2 4" xfId="46" xr:uid="{00000000-0005-0000-0000-000029000000}"/>
    <cellStyle name="60% - Accent3 2" xfId="47" xr:uid="{00000000-0005-0000-0000-00002A000000}"/>
    <cellStyle name="60% - Accent3 3" xfId="48" xr:uid="{00000000-0005-0000-0000-00002B000000}"/>
    <cellStyle name="60% - Accent3 4" xfId="49" xr:uid="{00000000-0005-0000-0000-00002C000000}"/>
    <cellStyle name="60% - Accent4 2" xfId="50" xr:uid="{00000000-0005-0000-0000-00002D000000}"/>
    <cellStyle name="60% - Accent4 3" xfId="51" xr:uid="{00000000-0005-0000-0000-00002E000000}"/>
    <cellStyle name="60% - Accent4 4" xfId="52" xr:uid="{00000000-0005-0000-0000-00002F000000}"/>
    <cellStyle name="60% - Accent5 2" xfId="53" xr:uid="{00000000-0005-0000-0000-000030000000}"/>
    <cellStyle name="60% - Accent5 3" xfId="54" xr:uid="{00000000-0005-0000-0000-000031000000}"/>
    <cellStyle name="60% - Accent5 4" xfId="55" xr:uid="{00000000-0005-0000-0000-000032000000}"/>
    <cellStyle name="60% - Accent6 2" xfId="56" xr:uid="{00000000-0005-0000-0000-000033000000}"/>
    <cellStyle name="60% - Accent6 3" xfId="57" xr:uid="{00000000-0005-0000-0000-000034000000}"/>
    <cellStyle name="60% - Accent6 4" xfId="58" xr:uid="{00000000-0005-0000-0000-000035000000}"/>
    <cellStyle name="Accent1 2" xfId="59" xr:uid="{00000000-0005-0000-0000-000036000000}"/>
    <cellStyle name="Accent1 3" xfId="60" xr:uid="{00000000-0005-0000-0000-000037000000}"/>
    <cellStyle name="Accent1 4" xfId="61" xr:uid="{00000000-0005-0000-0000-000038000000}"/>
    <cellStyle name="Accent2 2" xfId="62" xr:uid="{00000000-0005-0000-0000-000039000000}"/>
    <cellStyle name="Accent2 3" xfId="63" xr:uid="{00000000-0005-0000-0000-00003A000000}"/>
    <cellStyle name="Accent2 4" xfId="64" xr:uid="{00000000-0005-0000-0000-00003B000000}"/>
    <cellStyle name="Accent3 2" xfId="65" xr:uid="{00000000-0005-0000-0000-00003C000000}"/>
    <cellStyle name="Accent3 3" xfId="66" xr:uid="{00000000-0005-0000-0000-00003D000000}"/>
    <cellStyle name="Accent3 4" xfId="67" xr:uid="{00000000-0005-0000-0000-00003E000000}"/>
    <cellStyle name="Accent4 2" xfId="68" xr:uid="{00000000-0005-0000-0000-00003F000000}"/>
    <cellStyle name="Accent4 3" xfId="69" xr:uid="{00000000-0005-0000-0000-000040000000}"/>
    <cellStyle name="Accent4 4" xfId="70" xr:uid="{00000000-0005-0000-0000-000041000000}"/>
    <cellStyle name="Accent5 2" xfId="71" xr:uid="{00000000-0005-0000-0000-000042000000}"/>
    <cellStyle name="Accent5 3" xfId="72" xr:uid="{00000000-0005-0000-0000-000043000000}"/>
    <cellStyle name="Accent5 4" xfId="73" xr:uid="{00000000-0005-0000-0000-000044000000}"/>
    <cellStyle name="Accent6 2" xfId="74" xr:uid="{00000000-0005-0000-0000-000045000000}"/>
    <cellStyle name="Accent6 3" xfId="75" xr:uid="{00000000-0005-0000-0000-000046000000}"/>
    <cellStyle name="Accent6 4" xfId="76" xr:uid="{00000000-0005-0000-0000-000047000000}"/>
    <cellStyle name="Bad 2" xfId="77" xr:uid="{00000000-0005-0000-0000-000048000000}"/>
    <cellStyle name="Bad 3" xfId="78" xr:uid="{00000000-0005-0000-0000-000049000000}"/>
    <cellStyle name="Bad 4" xfId="79" xr:uid="{00000000-0005-0000-0000-00004A000000}"/>
    <cellStyle name="Calculation 2" xfId="80" xr:uid="{00000000-0005-0000-0000-00004B000000}"/>
    <cellStyle name="Calculation 3" xfId="81" xr:uid="{00000000-0005-0000-0000-00004C000000}"/>
    <cellStyle name="Calculation 4" xfId="82" xr:uid="{00000000-0005-0000-0000-00004D000000}"/>
    <cellStyle name="Check Cell 2" xfId="83" xr:uid="{00000000-0005-0000-0000-00004E000000}"/>
    <cellStyle name="Check Cell 3" xfId="84" xr:uid="{00000000-0005-0000-0000-00004F000000}"/>
    <cellStyle name="Check Cell 4" xfId="85" xr:uid="{00000000-0005-0000-0000-000050000000}"/>
    <cellStyle name="Comma" xfId="1" builtinId="3"/>
    <cellStyle name="Comma [0] 2" xfId="86" xr:uid="{00000000-0005-0000-0000-000052000000}"/>
    <cellStyle name="Comma [0] 2 2" xfId="87" xr:uid="{00000000-0005-0000-0000-000053000000}"/>
    <cellStyle name="Comma [0] 2 3" xfId="88" xr:uid="{00000000-0005-0000-0000-000054000000}"/>
    <cellStyle name="Comma [0] 3" xfId="89" xr:uid="{00000000-0005-0000-0000-000055000000}"/>
    <cellStyle name="Comma 10" xfId="90" xr:uid="{00000000-0005-0000-0000-000056000000}"/>
    <cellStyle name="Comma 10 2" xfId="296" xr:uid="{00000000-0005-0000-0000-000057000000}"/>
    <cellStyle name="Comma 11" xfId="91" xr:uid="{00000000-0005-0000-0000-000058000000}"/>
    <cellStyle name="Comma 12" xfId="92" xr:uid="{00000000-0005-0000-0000-000059000000}"/>
    <cellStyle name="Comma 13" xfId="93" xr:uid="{00000000-0005-0000-0000-00005A000000}"/>
    <cellStyle name="Comma 14" xfId="94" xr:uid="{00000000-0005-0000-0000-00005B000000}"/>
    <cellStyle name="Comma 15" xfId="95" xr:uid="{00000000-0005-0000-0000-00005C000000}"/>
    <cellStyle name="Comma 155" xfId="297" xr:uid="{00000000-0005-0000-0000-00005D000000}"/>
    <cellStyle name="Comma 16" xfId="96" xr:uid="{00000000-0005-0000-0000-00005E000000}"/>
    <cellStyle name="Comma 17" xfId="97" xr:uid="{00000000-0005-0000-0000-00005F000000}"/>
    <cellStyle name="Comma 18" xfId="98" xr:uid="{00000000-0005-0000-0000-000060000000}"/>
    <cellStyle name="Comma 19" xfId="99" xr:uid="{00000000-0005-0000-0000-000061000000}"/>
    <cellStyle name="Comma 2" xfId="4" xr:uid="{00000000-0005-0000-0000-000062000000}"/>
    <cellStyle name="Comma 2 2" xfId="100" xr:uid="{00000000-0005-0000-0000-000063000000}"/>
    <cellStyle name="Comma 2 2 2" xfId="101" xr:uid="{00000000-0005-0000-0000-000064000000}"/>
    <cellStyle name="Comma 2 2 3" xfId="102" xr:uid="{00000000-0005-0000-0000-000065000000}"/>
    <cellStyle name="Comma 2 2 4" xfId="103" xr:uid="{00000000-0005-0000-0000-000066000000}"/>
    <cellStyle name="Comma 2 2 5" xfId="104" xr:uid="{00000000-0005-0000-0000-000067000000}"/>
    <cellStyle name="Comma 2 2 6" xfId="105" xr:uid="{00000000-0005-0000-0000-000068000000}"/>
    <cellStyle name="Comma 2 2 7" xfId="106" xr:uid="{00000000-0005-0000-0000-000069000000}"/>
    <cellStyle name="Comma 2 2 8" xfId="107" xr:uid="{00000000-0005-0000-0000-00006A000000}"/>
    <cellStyle name="Comma 2 3" xfId="108" xr:uid="{00000000-0005-0000-0000-00006B000000}"/>
    <cellStyle name="Comma 2 4" xfId="109" xr:uid="{00000000-0005-0000-0000-00006C000000}"/>
    <cellStyle name="Comma 2 5" xfId="110" xr:uid="{00000000-0005-0000-0000-00006D000000}"/>
    <cellStyle name="Comma 2 6" xfId="111" xr:uid="{00000000-0005-0000-0000-00006E000000}"/>
    <cellStyle name="Comma 2 7" xfId="112" xr:uid="{00000000-0005-0000-0000-00006F000000}"/>
    <cellStyle name="Comma 2 8" xfId="113" xr:uid="{00000000-0005-0000-0000-000070000000}"/>
    <cellStyle name="Comma 2 9" xfId="114" xr:uid="{00000000-0005-0000-0000-000071000000}"/>
    <cellStyle name="Comma 20" xfId="115" xr:uid="{00000000-0005-0000-0000-000072000000}"/>
    <cellStyle name="Comma 21" xfId="116" xr:uid="{00000000-0005-0000-0000-000073000000}"/>
    <cellStyle name="Comma 22" xfId="117" xr:uid="{00000000-0005-0000-0000-000074000000}"/>
    <cellStyle name="Comma 23" xfId="118" xr:uid="{00000000-0005-0000-0000-000075000000}"/>
    <cellStyle name="Comma 24" xfId="119" xr:uid="{00000000-0005-0000-0000-000076000000}"/>
    <cellStyle name="Comma 25" xfId="120" xr:uid="{00000000-0005-0000-0000-000077000000}"/>
    <cellStyle name="Comma 26" xfId="121" xr:uid="{00000000-0005-0000-0000-000078000000}"/>
    <cellStyle name="Comma 27" xfId="122" xr:uid="{00000000-0005-0000-0000-000079000000}"/>
    <cellStyle name="Comma 28" xfId="123" xr:uid="{00000000-0005-0000-0000-00007A000000}"/>
    <cellStyle name="Comma 29" xfId="124" xr:uid="{00000000-0005-0000-0000-00007B000000}"/>
    <cellStyle name="Comma 3" xfId="125" xr:uid="{00000000-0005-0000-0000-00007C000000}"/>
    <cellStyle name="Comma 3 2" xfId="126" xr:uid="{00000000-0005-0000-0000-00007D000000}"/>
    <cellStyle name="Comma 3 2 2" xfId="127" xr:uid="{00000000-0005-0000-0000-00007E000000}"/>
    <cellStyle name="Comma 3 3" xfId="128" xr:uid="{00000000-0005-0000-0000-00007F000000}"/>
    <cellStyle name="Comma 3 3 2" xfId="129" xr:uid="{00000000-0005-0000-0000-000080000000}"/>
    <cellStyle name="Comma 30" xfId="130" xr:uid="{00000000-0005-0000-0000-000081000000}"/>
    <cellStyle name="Comma 31" xfId="131" xr:uid="{00000000-0005-0000-0000-000082000000}"/>
    <cellStyle name="Comma 32" xfId="132" xr:uid="{00000000-0005-0000-0000-000083000000}"/>
    <cellStyle name="Comma 33" xfId="133" xr:uid="{00000000-0005-0000-0000-000084000000}"/>
    <cellStyle name="Comma 34" xfId="134" xr:uid="{00000000-0005-0000-0000-000085000000}"/>
    <cellStyle name="Comma 35" xfId="135" xr:uid="{00000000-0005-0000-0000-000086000000}"/>
    <cellStyle name="Comma 36" xfId="136" xr:uid="{00000000-0005-0000-0000-000087000000}"/>
    <cellStyle name="Comma 37" xfId="137" xr:uid="{00000000-0005-0000-0000-000088000000}"/>
    <cellStyle name="Comma 38" xfId="138" xr:uid="{00000000-0005-0000-0000-000089000000}"/>
    <cellStyle name="Comma 39" xfId="139" xr:uid="{00000000-0005-0000-0000-00008A000000}"/>
    <cellStyle name="Comma 4" xfId="140" xr:uid="{00000000-0005-0000-0000-00008B000000}"/>
    <cellStyle name="Comma 4 2" xfId="141" xr:uid="{00000000-0005-0000-0000-00008C000000}"/>
    <cellStyle name="Comma 4 2 2" xfId="142" xr:uid="{00000000-0005-0000-0000-00008D000000}"/>
    <cellStyle name="Comma 4 3" xfId="143" xr:uid="{00000000-0005-0000-0000-00008E000000}"/>
    <cellStyle name="Comma 4 3 2" xfId="144" xr:uid="{00000000-0005-0000-0000-00008F000000}"/>
    <cellStyle name="Comma 4 4" xfId="145" xr:uid="{00000000-0005-0000-0000-000090000000}"/>
    <cellStyle name="Comma 4 5" xfId="146" xr:uid="{00000000-0005-0000-0000-000091000000}"/>
    <cellStyle name="Comma 40" xfId="147" xr:uid="{00000000-0005-0000-0000-000092000000}"/>
    <cellStyle name="Comma 41" xfId="148" xr:uid="{00000000-0005-0000-0000-000093000000}"/>
    <cellStyle name="Comma 42" xfId="149" xr:uid="{00000000-0005-0000-0000-000094000000}"/>
    <cellStyle name="Comma 43" xfId="150" xr:uid="{00000000-0005-0000-0000-000095000000}"/>
    <cellStyle name="Comma 44" xfId="151" xr:uid="{00000000-0005-0000-0000-000096000000}"/>
    <cellStyle name="Comma 45" xfId="152" xr:uid="{00000000-0005-0000-0000-000097000000}"/>
    <cellStyle name="Comma 46" xfId="153" xr:uid="{00000000-0005-0000-0000-000098000000}"/>
    <cellStyle name="Comma 47" xfId="154" xr:uid="{00000000-0005-0000-0000-000099000000}"/>
    <cellStyle name="Comma 48" xfId="155" xr:uid="{00000000-0005-0000-0000-00009A000000}"/>
    <cellStyle name="Comma 49" xfId="156" xr:uid="{00000000-0005-0000-0000-00009B000000}"/>
    <cellStyle name="Comma 5" xfId="157" xr:uid="{00000000-0005-0000-0000-00009C000000}"/>
    <cellStyle name="Comma 5 2" xfId="158" xr:uid="{00000000-0005-0000-0000-00009D000000}"/>
    <cellStyle name="Comma 5 2 2" xfId="159" xr:uid="{00000000-0005-0000-0000-00009E000000}"/>
    <cellStyle name="Comma 5 3" xfId="160" xr:uid="{00000000-0005-0000-0000-00009F000000}"/>
    <cellStyle name="Comma 5 4" xfId="161" xr:uid="{00000000-0005-0000-0000-0000A0000000}"/>
    <cellStyle name="Comma 50" xfId="162" xr:uid="{00000000-0005-0000-0000-0000A1000000}"/>
    <cellStyle name="Comma 51" xfId="163" xr:uid="{00000000-0005-0000-0000-0000A2000000}"/>
    <cellStyle name="Comma 52" xfId="164" xr:uid="{00000000-0005-0000-0000-0000A3000000}"/>
    <cellStyle name="Comma 53" xfId="165" xr:uid="{00000000-0005-0000-0000-0000A4000000}"/>
    <cellStyle name="Comma 54" xfId="166" xr:uid="{00000000-0005-0000-0000-0000A5000000}"/>
    <cellStyle name="Comma 55" xfId="167" xr:uid="{00000000-0005-0000-0000-0000A6000000}"/>
    <cellStyle name="Comma 56" xfId="168" xr:uid="{00000000-0005-0000-0000-0000A7000000}"/>
    <cellStyle name="Comma 57" xfId="169" xr:uid="{00000000-0005-0000-0000-0000A8000000}"/>
    <cellStyle name="Comma 58" xfId="170" xr:uid="{00000000-0005-0000-0000-0000A9000000}"/>
    <cellStyle name="Comma 59" xfId="171" xr:uid="{00000000-0005-0000-0000-0000AA000000}"/>
    <cellStyle name="Comma 6" xfId="172" xr:uid="{00000000-0005-0000-0000-0000AB000000}"/>
    <cellStyle name="Comma 6 2" xfId="173" xr:uid="{00000000-0005-0000-0000-0000AC000000}"/>
    <cellStyle name="Comma 60" xfId="174" xr:uid="{00000000-0005-0000-0000-0000AD000000}"/>
    <cellStyle name="Comma 61" xfId="175" xr:uid="{00000000-0005-0000-0000-0000AE000000}"/>
    <cellStyle name="Comma 62" xfId="176" xr:uid="{00000000-0005-0000-0000-0000AF000000}"/>
    <cellStyle name="Comma 63" xfId="177" xr:uid="{00000000-0005-0000-0000-0000B0000000}"/>
    <cellStyle name="Comma 64" xfId="178" xr:uid="{00000000-0005-0000-0000-0000B1000000}"/>
    <cellStyle name="Comma 65" xfId="179" xr:uid="{00000000-0005-0000-0000-0000B2000000}"/>
    <cellStyle name="Comma 66" xfId="180" xr:uid="{00000000-0005-0000-0000-0000B3000000}"/>
    <cellStyle name="Comma 67" xfId="181" xr:uid="{00000000-0005-0000-0000-0000B4000000}"/>
    <cellStyle name="Comma 68" xfId="182" xr:uid="{00000000-0005-0000-0000-0000B5000000}"/>
    <cellStyle name="Comma 69" xfId="183" xr:uid="{00000000-0005-0000-0000-0000B6000000}"/>
    <cellStyle name="Comma 7" xfId="184" xr:uid="{00000000-0005-0000-0000-0000B7000000}"/>
    <cellStyle name="Comma 7 2" xfId="185" xr:uid="{00000000-0005-0000-0000-0000B8000000}"/>
    <cellStyle name="Comma 70" xfId="186" xr:uid="{00000000-0005-0000-0000-0000B9000000}"/>
    <cellStyle name="Comma 71" xfId="187" xr:uid="{00000000-0005-0000-0000-0000BA000000}"/>
    <cellStyle name="Comma 72" xfId="188" xr:uid="{00000000-0005-0000-0000-0000BB000000}"/>
    <cellStyle name="Comma 73" xfId="189" xr:uid="{00000000-0005-0000-0000-0000BC000000}"/>
    <cellStyle name="Comma 74" xfId="190" xr:uid="{00000000-0005-0000-0000-0000BD000000}"/>
    <cellStyle name="Comma 75" xfId="191" xr:uid="{00000000-0005-0000-0000-0000BE000000}"/>
    <cellStyle name="Comma 76" xfId="192" xr:uid="{00000000-0005-0000-0000-0000BF000000}"/>
    <cellStyle name="Comma 77" xfId="193" xr:uid="{00000000-0005-0000-0000-0000C0000000}"/>
    <cellStyle name="Comma 78" xfId="194" xr:uid="{00000000-0005-0000-0000-0000C1000000}"/>
    <cellStyle name="Comma 79" xfId="195" xr:uid="{00000000-0005-0000-0000-0000C2000000}"/>
    <cellStyle name="Comma 8" xfId="196" xr:uid="{00000000-0005-0000-0000-0000C3000000}"/>
    <cellStyle name="Comma 8 2" xfId="197" xr:uid="{00000000-0005-0000-0000-0000C4000000}"/>
    <cellStyle name="Comma 80" xfId="198" xr:uid="{00000000-0005-0000-0000-0000C5000000}"/>
    <cellStyle name="Comma 81" xfId="199" xr:uid="{00000000-0005-0000-0000-0000C6000000}"/>
    <cellStyle name="Comma 82" xfId="200" xr:uid="{00000000-0005-0000-0000-0000C7000000}"/>
    <cellStyle name="Comma 83" xfId="201" xr:uid="{00000000-0005-0000-0000-0000C8000000}"/>
    <cellStyle name="Comma 84" xfId="301" xr:uid="{00000000-0005-0000-0000-0000C9000000}"/>
    <cellStyle name="Comma 9" xfId="202" xr:uid="{00000000-0005-0000-0000-0000CA000000}"/>
    <cellStyle name="Comma 9 2" xfId="203" xr:uid="{00000000-0005-0000-0000-0000CB000000}"/>
    <cellStyle name="Explanatory Text 2" xfId="204" xr:uid="{00000000-0005-0000-0000-0000CC000000}"/>
    <cellStyle name="Explanatory Text 3" xfId="205" xr:uid="{00000000-0005-0000-0000-0000CD000000}"/>
    <cellStyle name="Explanatory Text 4" xfId="206" xr:uid="{00000000-0005-0000-0000-0000CE000000}"/>
    <cellStyle name="Good 2" xfId="207" xr:uid="{00000000-0005-0000-0000-0000CF000000}"/>
    <cellStyle name="Good 3" xfId="208" xr:uid="{00000000-0005-0000-0000-0000D0000000}"/>
    <cellStyle name="Good 4" xfId="209" xr:uid="{00000000-0005-0000-0000-0000D1000000}"/>
    <cellStyle name="Heading 1 2" xfId="210" xr:uid="{00000000-0005-0000-0000-0000D2000000}"/>
    <cellStyle name="Heading 1 3" xfId="211" xr:uid="{00000000-0005-0000-0000-0000D3000000}"/>
    <cellStyle name="Heading 1 4" xfId="212" xr:uid="{00000000-0005-0000-0000-0000D4000000}"/>
    <cellStyle name="Heading 2 2" xfId="213" xr:uid="{00000000-0005-0000-0000-0000D5000000}"/>
    <cellStyle name="Heading 2 3" xfId="214" xr:uid="{00000000-0005-0000-0000-0000D6000000}"/>
    <cellStyle name="Heading 2 4" xfId="215" xr:uid="{00000000-0005-0000-0000-0000D7000000}"/>
    <cellStyle name="Heading 3 2" xfId="216" xr:uid="{00000000-0005-0000-0000-0000D8000000}"/>
    <cellStyle name="Heading 3 3" xfId="217" xr:uid="{00000000-0005-0000-0000-0000D9000000}"/>
    <cellStyle name="Heading 3 4" xfId="218" xr:uid="{00000000-0005-0000-0000-0000DA000000}"/>
    <cellStyle name="Heading 4 2" xfId="219" xr:uid="{00000000-0005-0000-0000-0000DB000000}"/>
    <cellStyle name="Heading 4 3" xfId="220" xr:uid="{00000000-0005-0000-0000-0000DC000000}"/>
    <cellStyle name="Heading 4 4" xfId="221" xr:uid="{00000000-0005-0000-0000-0000DD000000}"/>
    <cellStyle name="Input 2" xfId="222" xr:uid="{00000000-0005-0000-0000-0000DE000000}"/>
    <cellStyle name="Input 3" xfId="223" xr:uid="{00000000-0005-0000-0000-0000DF000000}"/>
    <cellStyle name="Input 4" xfId="224" xr:uid="{00000000-0005-0000-0000-0000E0000000}"/>
    <cellStyle name="Linked Cell 2" xfId="225" xr:uid="{00000000-0005-0000-0000-0000E1000000}"/>
    <cellStyle name="Linked Cell 3" xfId="226" xr:uid="{00000000-0005-0000-0000-0000E2000000}"/>
    <cellStyle name="Linked Cell 4" xfId="227" xr:uid="{00000000-0005-0000-0000-0000E3000000}"/>
    <cellStyle name="Neutral 2" xfId="228" xr:uid="{00000000-0005-0000-0000-0000E4000000}"/>
    <cellStyle name="Neutral 3" xfId="229" xr:uid="{00000000-0005-0000-0000-0000E5000000}"/>
    <cellStyle name="Neutral 4" xfId="230" xr:uid="{00000000-0005-0000-0000-0000E6000000}"/>
    <cellStyle name="Normal" xfId="0" builtinId="0"/>
    <cellStyle name="Normal 10" xfId="231" xr:uid="{00000000-0005-0000-0000-0000E8000000}"/>
    <cellStyle name="Normal 10 2" xfId="232" xr:uid="{00000000-0005-0000-0000-0000E9000000}"/>
    <cellStyle name="Normal 11" xfId="233" xr:uid="{00000000-0005-0000-0000-0000EA000000}"/>
    <cellStyle name="Normal 12" xfId="234" xr:uid="{00000000-0005-0000-0000-0000EB000000}"/>
    <cellStyle name="Normal 13" xfId="235" xr:uid="{00000000-0005-0000-0000-0000EC000000}"/>
    <cellStyle name="Normal 14" xfId="236" xr:uid="{00000000-0005-0000-0000-0000ED000000}"/>
    <cellStyle name="Normal 15" xfId="298" xr:uid="{00000000-0005-0000-0000-0000EE000000}"/>
    <cellStyle name="Normal 16" xfId="300" xr:uid="{00000000-0005-0000-0000-0000EF000000}"/>
    <cellStyle name="Normal 17" xfId="299" xr:uid="{00000000-0005-0000-0000-0000F0000000}"/>
    <cellStyle name="Normal 2" xfId="237" xr:uid="{00000000-0005-0000-0000-0000F1000000}"/>
    <cellStyle name="Normal 2 10" xfId="238" xr:uid="{00000000-0005-0000-0000-0000F2000000}"/>
    <cellStyle name="Normal 2 11" xfId="239" xr:uid="{00000000-0005-0000-0000-0000F3000000}"/>
    <cellStyle name="Normal 2 2" xfId="240" xr:uid="{00000000-0005-0000-0000-0000F4000000}"/>
    <cellStyle name="Normal 2 2 2" xfId="241" xr:uid="{00000000-0005-0000-0000-0000F5000000}"/>
    <cellStyle name="Normal 2 2 3" xfId="242" xr:uid="{00000000-0005-0000-0000-0000F6000000}"/>
    <cellStyle name="Normal 2 2 4" xfId="243" xr:uid="{00000000-0005-0000-0000-0000F7000000}"/>
    <cellStyle name="Normal 2 3" xfId="244" xr:uid="{00000000-0005-0000-0000-0000F8000000}"/>
    <cellStyle name="Normal 2 3 2" xfId="245" xr:uid="{00000000-0005-0000-0000-0000F9000000}"/>
    <cellStyle name="Normal 2 4" xfId="246" xr:uid="{00000000-0005-0000-0000-0000FA000000}"/>
    <cellStyle name="Normal 2 5" xfId="247" xr:uid="{00000000-0005-0000-0000-0000FB000000}"/>
    <cellStyle name="Normal 2 6" xfId="248" xr:uid="{00000000-0005-0000-0000-0000FC000000}"/>
    <cellStyle name="Normal 2 7" xfId="249" xr:uid="{00000000-0005-0000-0000-0000FD000000}"/>
    <cellStyle name="Normal 2 8" xfId="250" xr:uid="{00000000-0005-0000-0000-0000FE000000}"/>
    <cellStyle name="Normal 2 9" xfId="251" xr:uid="{00000000-0005-0000-0000-0000FF000000}"/>
    <cellStyle name="Normal 3" xfId="252" xr:uid="{00000000-0005-0000-0000-000000010000}"/>
    <cellStyle name="Normal 3 2" xfId="253" xr:uid="{00000000-0005-0000-0000-000001010000}"/>
    <cellStyle name="Normal 3 2 2" xfId="254" xr:uid="{00000000-0005-0000-0000-000002010000}"/>
    <cellStyle name="Normal 3 2 3" xfId="255" xr:uid="{00000000-0005-0000-0000-000003010000}"/>
    <cellStyle name="Normal 3 3" xfId="256" xr:uid="{00000000-0005-0000-0000-000004010000}"/>
    <cellStyle name="Normal 3 3 2" xfId="257" xr:uid="{00000000-0005-0000-0000-000005010000}"/>
    <cellStyle name="Normal 4" xfId="258" xr:uid="{00000000-0005-0000-0000-000006010000}"/>
    <cellStyle name="Normal 4 2" xfId="259" xr:uid="{00000000-0005-0000-0000-000007010000}"/>
    <cellStyle name="Normal 4 2 2" xfId="260" xr:uid="{00000000-0005-0000-0000-000008010000}"/>
    <cellStyle name="Normal 4 3" xfId="261" xr:uid="{00000000-0005-0000-0000-000009010000}"/>
    <cellStyle name="Normal 5" xfId="262" xr:uid="{00000000-0005-0000-0000-00000A010000}"/>
    <cellStyle name="Normal 5 2" xfId="263" xr:uid="{00000000-0005-0000-0000-00000B010000}"/>
    <cellStyle name="Normal 6" xfId="3" xr:uid="{00000000-0005-0000-0000-00000C010000}"/>
    <cellStyle name="Normal 6 2" xfId="264" xr:uid="{00000000-0005-0000-0000-00000D010000}"/>
    <cellStyle name="Normal 6 3" xfId="265" xr:uid="{00000000-0005-0000-0000-00000E010000}"/>
    <cellStyle name="Normal 6 3 2" xfId="266" xr:uid="{00000000-0005-0000-0000-00000F010000}"/>
    <cellStyle name="Normal 6 4" xfId="267" xr:uid="{00000000-0005-0000-0000-000010010000}"/>
    <cellStyle name="Normal 7" xfId="268" xr:uid="{00000000-0005-0000-0000-000011010000}"/>
    <cellStyle name="Normal 7 2" xfId="269" xr:uid="{00000000-0005-0000-0000-000012010000}"/>
    <cellStyle name="Normal 8" xfId="270" xr:uid="{00000000-0005-0000-0000-000013010000}"/>
    <cellStyle name="Normal 9" xfId="271" xr:uid="{00000000-0005-0000-0000-000014010000}"/>
    <cellStyle name="Normal_Sheet1" xfId="2" xr:uid="{00000000-0005-0000-0000-000015010000}"/>
    <cellStyle name="Note 2" xfId="272" xr:uid="{00000000-0005-0000-0000-000016010000}"/>
    <cellStyle name="Note 3" xfId="273" xr:uid="{00000000-0005-0000-0000-000017010000}"/>
    <cellStyle name="Note 4" xfId="274" xr:uid="{00000000-0005-0000-0000-000018010000}"/>
    <cellStyle name="Output 2" xfId="275" xr:uid="{00000000-0005-0000-0000-000019010000}"/>
    <cellStyle name="Output 3" xfId="276" xr:uid="{00000000-0005-0000-0000-00001A010000}"/>
    <cellStyle name="Output 4" xfId="277" xr:uid="{00000000-0005-0000-0000-00001B010000}"/>
    <cellStyle name="Percent 2" xfId="278" xr:uid="{00000000-0005-0000-0000-00001C010000}"/>
    <cellStyle name="Percent 2 2" xfId="279" xr:uid="{00000000-0005-0000-0000-00001D010000}"/>
    <cellStyle name="Percent 2 3" xfId="280" xr:uid="{00000000-0005-0000-0000-00001E010000}"/>
    <cellStyle name="Percent 2 4" xfId="281" xr:uid="{00000000-0005-0000-0000-00001F010000}"/>
    <cellStyle name="Percent 3" xfId="282" xr:uid="{00000000-0005-0000-0000-000020010000}"/>
    <cellStyle name="Style 1" xfId="283" xr:uid="{00000000-0005-0000-0000-000021010000}"/>
    <cellStyle name="Style 2" xfId="284" xr:uid="{00000000-0005-0000-0000-000022010000}"/>
    <cellStyle name="Style 3" xfId="285" xr:uid="{00000000-0005-0000-0000-000023010000}"/>
    <cellStyle name="Style 4" xfId="286" xr:uid="{00000000-0005-0000-0000-000024010000}"/>
    <cellStyle name="Title 2" xfId="287" xr:uid="{00000000-0005-0000-0000-000025010000}"/>
    <cellStyle name="Title 3" xfId="288" xr:uid="{00000000-0005-0000-0000-000026010000}"/>
    <cellStyle name="Title 4" xfId="289" xr:uid="{00000000-0005-0000-0000-000027010000}"/>
    <cellStyle name="Total 2" xfId="290" xr:uid="{00000000-0005-0000-0000-000028010000}"/>
    <cellStyle name="Total 3" xfId="291" xr:uid="{00000000-0005-0000-0000-000029010000}"/>
    <cellStyle name="Total 4" xfId="292" xr:uid="{00000000-0005-0000-0000-00002A010000}"/>
    <cellStyle name="Warning Text 2" xfId="293" xr:uid="{00000000-0005-0000-0000-00002B010000}"/>
    <cellStyle name="Warning Text 3" xfId="294" xr:uid="{00000000-0005-0000-0000-00002C010000}"/>
    <cellStyle name="Warning Text 4" xfId="295" xr:uid="{00000000-0005-0000-0000-00002D01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D0F4ED"/>
      <color rgb="FFC1F1E8"/>
      <color rgb="FFDAD2E4"/>
      <color rgb="FFD8D3BA"/>
      <color rgb="FFD1CBAF"/>
      <color rgb="FFCBC5A5"/>
      <color rgb="FFFF9933"/>
      <color rgb="FFED7FA6"/>
      <color rgb="FFE96192"/>
      <color rgb="FFE648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58</xdr:row>
      <xdr:rowOff>0</xdr:rowOff>
    </xdr:to>
    <xdr:sp macro="" textlink="">
      <xdr:nvSpPr>
        <xdr:cNvPr id="2" name="Rounded Rectangle 17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58</xdr:row>
      <xdr:rowOff>0</xdr:rowOff>
    </xdr:to>
    <xdr:sp macro="" textlink="">
      <xdr:nvSpPr>
        <xdr:cNvPr id="3" name="Rounded Rectangle 1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58</xdr:row>
      <xdr:rowOff>0</xdr:rowOff>
    </xdr:to>
    <xdr:sp macro="" textlink="">
      <xdr:nvSpPr>
        <xdr:cNvPr id="4" name="Rounded Rectangle 17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58</xdr:row>
      <xdr:rowOff>0</xdr:rowOff>
    </xdr:to>
    <xdr:sp macro="" textlink="">
      <xdr:nvSpPr>
        <xdr:cNvPr id="5" name="Rounded Rectangle 17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58</xdr:row>
      <xdr:rowOff>0</xdr:rowOff>
    </xdr:to>
    <xdr:sp macro="" textlink="">
      <xdr:nvSpPr>
        <xdr:cNvPr id="6" name="Rounded Rectangle 17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58</xdr:row>
      <xdr:rowOff>0</xdr:rowOff>
    </xdr:to>
    <xdr:sp macro="" textlink="">
      <xdr:nvSpPr>
        <xdr:cNvPr id="7" name="Rounded Rectangle 1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58</xdr:row>
      <xdr:rowOff>0</xdr:rowOff>
    </xdr:to>
    <xdr:sp macro="" textlink="">
      <xdr:nvSpPr>
        <xdr:cNvPr id="8" name="Rounded Rectangle 1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58</xdr:row>
      <xdr:rowOff>0</xdr:rowOff>
    </xdr:to>
    <xdr:sp macro="" textlink="">
      <xdr:nvSpPr>
        <xdr:cNvPr id="9" name="Rounded Rectangle 17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58</xdr:row>
      <xdr:rowOff>0</xdr:rowOff>
    </xdr:to>
    <xdr:sp macro="" textlink="">
      <xdr:nvSpPr>
        <xdr:cNvPr id="10" name="Rounded Rectangle 17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58</xdr:row>
      <xdr:rowOff>0</xdr:rowOff>
    </xdr:to>
    <xdr:sp macro="" textlink="">
      <xdr:nvSpPr>
        <xdr:cNvPr id="11" name="Rounded Rectangle 17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58</xdr:row>
      <xdr:rowOff>0</xdr:rowOff>
    </xdr:to>
    <xdr:sp macro="" textlink="">
      <xdr:nvSpPr>
        <xdr:cNvPr id="12" name="Rounded Rectangl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58</xdr:row>
      <xdr:rowOff>0</xdr:rowOff>
    </xdr:to>
    <xdr:sp macro="" textlink="">
      <xdr:nvSpPr>
        <xdr:cNvPr id="13" name="Rounded Rect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58</xdr:row>
      <xdr:rowOff>0</xdr:rowOff>
    </xdr:to>
    <xdr:sp macro="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58</xdr:row>
      <xdr:rowOff>0</xdr:rowOff>
    </xdr:to>
    <xdr:sp macro="" textlink="">
      <xdr:nvSpPr>
        <xdr:cNvPr id="15" name="Rounded Rectangl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58</xdr:row>
      <xdr:rowOff>0</xdr:rowOff>
    </xdr:to>
    <xdr:sp macro="" textlink="">
      <xdr:nvSpPr>
        <xdr:cNvPr id="16" name="Rounded Rectangl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58</xdr:row>
      <xdr:rowOff>0</xdr:rowOff>
    </xdr:to>
    <xdr:sp macro="" textlink="">
      <xdr:nvSpPr>
        <xdr:cNvPr id="17" name="Rounded Rectangl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58</xdr:row>
      <xdr:rowOff>0</xdr:rowOff>
    </xdr:to>
    <xdr:sp macro="" textlink="">
      <xdr:nvSpPr>
        <xdr:cNvPr id="18" name="Rounded Rectangl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086475" y="695325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58</xdr:row>
      <xdr:rowOff>0</xdr:rowOff>
    </xdr:to>
    <xdr:sp macro="" textlink="">
      <xdr:nvSpPr>
        <xdr:cNvPr id="34" name="Rounded Rectangle 17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58</xdr:row>
      <xdr:rowOff>0</xdr:rowOff>
    </xdr:to>
    <xdr:sp macro="" textlink="">
      <xdr:nvSpPr>
        <xdr:cNvPr id="35" name="Rounded Rectangle 17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58</xdr:row>
      <xdr:rowOff>0</xdr:rowOff>
    </xdr:to>
    <xdr:sp macro="" textlink="">
      <xdr:nvSpPr>
        <xdr:cNvPr id="36" name="Rounded Rectangle 17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58</xdr:row>
      <xdr:rowOff>0</xdr:rowOff>
    </xdr:to>
    <xdr:sp macro="" textlink="">
      <xdr:nvSpPr>
        <xdr:cNvPr id="37" name="Rounded Rectangle 17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58</xdr:row>
      <xdr:rowOff>0</xdr:rowOff>
    </xdr:to>
    <xdr:sp macro="" textlink="">
      <xdr:nvSpPr>
        <xdr:cNvPr id="38" name="Rounded Rectangle 1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58</xdr:row>
      <xdr:rowOff>0</xdr:rowOff>
    </xdr:to>
    <xdr:sp macro="" textlink="">
      <xdr:nvSpPr>
        <xdr:cNvPr id="39" name="Rounded Rectangle 17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58</xdr:row>
      <xdr:rowOff>0</xdr:rowOff>
    </xdr:to>
    <xdr:sp macro="" textlink="">
      <xdr:nvSpPr>
        <xdr:cNvPr id="40" name="Rounded Rectangle 17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58</xdr:row>
      <xdr:rowOff>0</xdr:rowOff>
    </xdr:to>
    <xdr:sp macro="" textlink="">
      <xdr:nvSpPr>
        <xdr:cNvPr id="41" name="Rounded Rectangle 17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58</xdr:row>
      <xdr:rowOff>0</xdr:rowOff>
    </xdr:to>
    <xdr:sp macro="" textlink="">
      <xdr:nvSpPr>
        <xdr:cNvPr id="42" name="Rounded Rectangle 17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58</xdr:row>
      <xdr:rowOff>0</xdr:rowOff>
    </xdr:to>
    <xdr:sp macro="" textlink="">
      <xdr:nvSpPr>
        <xdr:cNvPr id="43" name="Rounded Rectangle 17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58</xdr:row>
      <xdr:rowOff>0</xdr:rowOff>
    </xdr:to>
    <xdr:sp macro="" textlink="">
      <xdr:nvSpPr>
        <xdr:cNvPr id="44" name="Rounded Rectangle 17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58</xdr:row>
      <xdr:rowOff>0</xdr:rowOff>
    </xdr:to>
    <xdr:sp macro="" textlink="">
      <xdr:nvSpPr>
        <xdr:cNvPr id="45" name="Rounded Rectangle 17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58</xdr:row>
      <xdr:rowOff>0</xdr:rowOff>
    </xdr:to>
    <xdr:sp macro="" textlink="">
      <xdr:nvSpPr>
        <xdr:cNvPr id="46" name="Rounded Rectangle 17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_01/Jan%202020/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sember%202020/Dis%202020/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J210"/>
  <sheetViews>
    <sheetView tabSelected="1" view="pageBreakPreview" zoomScale="85" zoomScaleNormal="100" zoomScaleSheetLayoutView="85" zoomScalePageLayoutView="55" workbookViewId="0">
      <selection activeCell="E18" sqref="E18"/>
    </sheetView>
  </sheetViews>
  <sheetFormatPr defaultColWidth="13.5703125" defaultRowHeight="12.75" x14ac:dyDescent="0.2"/>
  <cols>
    <col min="1" max="1" width="9.140625" style="49" customWidth="1"/>
    <col min="2" max="2" width="10.28515625" style="49" customWidth="1"/>
    <col min="3" max="6" width="17.7109375" style="76" customWidth="1"/>
    <col min="7" max="7" width="9.140625" style="49" customWidth="1"/>
    <col min="8" max="8" width="10.28515625" style="49" customWidth="1"/>
    <col min="9" max="9" width="11.28515625" style="76" customWidth="1"/>
    <col min="10" max="10" width="11.28515625" style="75" customWidth="1"/>
    <col min="11" max="13" width="11.28515625" style="31" customWidth="1"/>
    <col min="14" max="15" width="11.28515625" style="76" customWidth="1"/>
    <col min="16" max="16" width="11.28515625" style="73" customWidth="1"/>
    <col min="17" max="18" width="13.5703125" style="76"/>
    <col min="19" max="19" width="17.42578125" style="76" customWidth="1"/>
    <col min="20" max="16384" width="13.5703125" style="76"/>
  </cols>
  <sheetData>
    <row r="1" spans="1:140" ht="15" customHeight="1" x14ac:dyDescent="0.2">
      <c r="A1" s="18"/>
      <c r="B1" s="18"/>
      <c r="C1" s="73"/>
      <c r="D1" s="73"/>
      <c r="E1" s="73"/>
      <c r="F1" s="73"/>
      <c r="G1" s="18"/>
      <c r="H1" s="18"/>
      <c r="I1" s="73"/>
      <c r="J1" s="74"/>
      <c r="K1" s="200"/>
      <c r="L1" s="200"/>
      <c r="M1" s="200"/>
      <c r="N1" s="73"/>
      <c r="O1" s="73"/>
    </row>
    <row r="2" spans="1:140" s="201" customFormat="1" ht="15" customHeight="1" x14ac:dyDescent="0.2">
      <c r="A2" s="549" t="s">
        <v>657</v>
      </c>
      <c r="B2" s="549"/>
      <c r="C2" s="549"/>
      <c r="D2" s="549"/>
      <c r="E2" s="549"/>
      <c r="F2" s="549"/>
      <c r="G2" s="549" t="s">
        <v>0</v>
      </c>
      <c r="H2" s="549"/>
      <c r="I2" s="549"/>
      <c r="J2" s="549"/>
      <c r="K2" s="549"/>
      <c r="L2" s="549"/>
      <c r="M2" s="549"/>
      <c r="N2" s="549"/>
      <c r="O2" s="549"/>
      <c r="P2" s="549"/>
    </row>
    <row r="3" spans="1:140" ht="15" customHeight="1" x14ac:dyDescent="0.2">
      <c r="A3" s="550" t="s">
        <v>658</v>
      </c>
      <c r="B3" s="550"/>
      <c r="C3" s="550"/>
      <c r="D3" s="550"/>
      <c r="E3" s="550"/>
      <c r="F3" s="550"/>
      <c r="G3" s="550" t="s">
        <v>1</v>
      </c>
      <c r="H3" s="550"/>
      <c r="I3" s="550"/>
      <c r="J3" s="550"/>
      <c r="K3" s="550"/>
      <c r="L3" s="550"/>
      <c r="M3" s="550"/>
      <c r="N3" s="550"/>
      <c r="O3" s="550"/>
      <c r="P3" s="550"/>
    </row>
    <row r="4" spans="1:140" ht="15" customHeight="1" thickBot="1" x14ac:dyDescent="0.25">
      <c r="A4" s="20"/>
      <c r="B4" s="20"/>
      <c r="C4" s="202"/>
      <c r="D4" s="202"/>
      <c r="E4" s="202"/>
      <c r="F4" s="202"/>
      <c r="G4" s="20"/>
      <c r="H4" s="20"/>
      <c r="I4" s="202"/>
      <c r="J4" s="203"/>
      <c r="K4" s="204"/>
      <c r="L4" s="204"/>
      <c r="M4" s="204"/>
      <c r="N4" s="202"/>
      <c r="O4" s="202"/>
      <c r="P4" s="202"/>
    </row>
    <row r="5" spans="1:140" ht="12.75" customHeight="1" thickTop="1" x14ac:dyDescent="0.2">
      <c r="A5" s="551" t="s">
        <v>747</v>
      </c>
      <c r="B5" s="551" t="s">
        <v>3</v>
      </c>
      <c r="C5" s="553" t="s">
        <v>743</v>
      </c>
      <c r="D5" s="553" t="s">
        <v>744</v>
      </c>
      <c r="E5" s="553" t="s">
        <v>745</v>
      </c>
      <c r="F5" s="556" t="s">
        <v>746</v>
      </c>
      <c r="G5" s="560" t="s">
        <v>2</v>
      </c>
      <c r="H5" s="560" t="s">
        <v>3</v>
      </c>
      <c r="I5" s="556" t="s">
        <v>4</v>
      </c>
      <c r="J5" s="564"/>
      <c r="K5" s="556" t="s">
        <v>752</v>
      </c>
      <c r="L5" s="564"/>
      <c r="M5" s="556" t="s">
        <v>6</v>
      </c>
      <c r="N5" s="564"/>
      <c r="O5" s="556" t="s">
        <v>7</v>
      </c>
      <c r="P5" s="564"/>
    </row>
    <row r="6" spans="1:140" ht="20.25" customHeight="1" x14ac:dyDescent="0.2">
      <c r="A6" s="551"/>
      <c r="B6" s="551"/>
      <c r="C6" s="553"/>
      <c r="D6" s="553"/>
      <c r="E6" s="553"/>
      <c r="F6" s="553"/>
      <c r="G6" s="551"/>
      <c r="H6" s="551"/>
      <c r="I6" s="565"/>
      <c r="J6" s="555"/>
      <c r="K6" s="565"/>
      <c r="L6" s="555"/>
      <c r="M6" s="565"/>
      <c r="N6" s="555"/>
      <c r="O6" s="565"/>
      <c r="P6" s="555"/>
      <c r="AR6" s="209"/>
    </row>
    <row r="7" spans="1:140" ht="25.5" customHeight="1" x14ac:dyDescent="0.2">
      <c r="A7" s="551"/>
      <c r="B7" s="551"/>
      <c r="C7" s="554"/>
      <c r="D7" s="554"/>
      <c r="E7" s="554"/>
      <c r="F7" s="554"/>
      <c r="G7" s="551"/>
      <c r="H7" s="551"/>
      <c r="I7" s="557" t="s">
        <v>748</v>
      </c>
      <c r="J7" s="558" t="s">
        <v>749</v>
      </c>
      <c r="K7" s="557" t="s">
        <v>748</v>
      </c>
      <c r="L7" s="558" t="s">
        <v>750</v>
      </c>
      <c r="M7" s="557" t="s">
        <v>751</v>
      </c>
      <c r="N7" s="558" t="s">
        <v>750</v>
      </c>
      <c r="O7" s="557" t="s">
        <v>751</v>
      </c>
      <c r="P7" s="557" t="s">
        <v>750</v>
      </c>
    </row>
    <row r="8" spans="1:140" ht="79.5" customHeight="1" x14ac:dyDescent="0.2">
      <c r="A8" s="552"/>
      <c r="B8" s="552" t="s">
        <v>8</v>
      </c>
      <c r="C8" s="555"/>
      <c r="D8" s="555"/>
      <c r="E8" s="555"/>
      <c r="F8" s="555"/>
      <c r="G8" s="552"/>
      <c r="H8" s="552" t="s">
        <v>8</v>
      </c>
      <c r="I8" s="555"/>
      <c r="J8" s="559"/>
      <c r="K8" s="555"/>
      <c r="L8" s="559"/>
      <c r="M8" s="555"/>
      <c r="N8" s="559"/>
      <c r="O8" s="555"/>
      <c r="P8" s="555"/>
    </row>
    <row r="9" spans="1:140" ht="15" customHeight="1" x14ac:dyDescent="0.2">
      <c r="A9" s="561" t="s">
        <v>9</v>
      </c>
      <c r="B9" s="562"/>
      <c r="C9" s="508" t="s">
        <v>10</v>
      </c>
      <c r="D9" s="509" t="s">
        <v>427</v>
      </c>
      <c r="E9" s="509" t="s">
        <v>11</v>
      </c>
      <c r="F9" s="509" t="s">
        <v>12</v>
      </c>
      <c r="G9" s="561" t="s">
        <v>9</v>
      </c>
      <c r="H9" s="562"/>
      <c r="I9" s="562" t="s">
        <v>10</v>
      </c>
      <c r="J9" s="562"/>
      <c r="K9" s="563" t="s">
        <v>427</v>
      </c>
      <c r="L9" s="563"/>
      <c r="M9" s="566" t="s">
        <v>11</v>
      </c>
      <c r="N9" s="566"/>
      <c r="O9" s="566" t="s">
        <v>12</v>
      </c>
      <c r="P9" s="566"/>
    </row>
    <row r="10" spans="1:140" s="205" customFormat="1" ht="15" hidden="1" customHeight="1" x14ac:dyDescent="0.2">
      <c r="A10" s="548" t="s">
        <v>590</v>
      </c>
      <c r="B10" s="548"/>
      <c r="C10" s="262">
        <v>100</v>
      </c>
      <c r="D10" s="262">
        <v>28.92</v>
      </c>
      <c r="E10" s="262">
        <v>65.89</v>
      </c>
      <c r="F10" s="262">
        <v>5.19</v>
      </c>
      <c r="G10" s="548" t="s">
        <v>585</v>
      </c>
      <c r="H10" s="548"/>
      <c r="I10" s="547">
        <v>100</v>
      </c>
      <c r="J10" s="547"/>
      <c r="K10" s="547">
        <v>28.92</v>
      </c>
      <c r="L10" s="547"/>
      <c r="M10" s="547">
        <v>65.89</v>
      </c>
      <c r="N10" s="547"/>
      <c r="O10" s="547">
        <v>5.19</v>
      </c>
      <c r="P10" s="547"/>
      <c r="EJ10" s="473"/>
    </row>
    <row r="11" spans="1:140" ht="15" customHeight="1" x14ac:dyDescent="0.2">
      <c r="A11" s="548" t="s">
        <v>584</v>
      </c>
      <c r="B11" s="548"/>
      <c r="C11" s="507">
        <v>100</v>
      </c>
      <c r="D11" s="507">
        <v>25.135146341589831</v>
      </c>
      <c r="E11" s="507">
        <v>68.251105271614193</v>
      </c>
      <c r="F11" s="507">
        <v>6.6137483867958275</v>
      </c>
      <c r="G11" s="548" t="s">
        <v>584</v>
      </c>
      <c r="H11" s="548"/>
      <c r="I11" s="547">
        <v>100</v>
      </c>
      <c r="J11" s="547"/>
      <c r="K11" s="547">
        <v>25.14</v>
      </c>
      <c r="L11" s="547"/>
      <c r="M11" s="547">
        <v>68.25</v>
      </c>
      <c r="N11" s="547"/>
      <c r="O11" s="547">
        <v>6.61</v>
      </c>
      <c r="P11" s="547"/>
    </row>
    <row r="12" spans="1:140" s="1" customFormat="1" ht="15" customHeight="1" x14ac:dyDescent="0.2">
      <c r="A12" s="137"/>
      <c r="B12" s="138"/>
      <c r="C12" s="170"/>
      <c r="D12" s="170"/>
      <c r="E12" s="170"/>
      <c r="F12" s="170"/>
      <c r="G12" s="137"/>
      <c r="H12" s="138"/>
      <c r="I12" s="170"/>
      <c r="J12" s="170"/>
      <c r="K12" s="206"/>
      <c r="L12" s="207"/>
      <c r="M12" s="206"/>
      <c r="N12" s="139"/>
      <c r="O12" s="170"/>
      <c r="P12" s="139"/>
    </row>
    <row r="13" spans="1:140" ht="15" hidden="1" customHeight="1" x14ac:dyDescent="0.2">
      <c r="A13" s="23">
        <v>2015</v>
      </c>
      <c r="B13" s="24"/>
      <c r="C13" s="28">
        <v>100</v>
      </c>
      <c r="D13" s="28">
        <v>100</v>
      </c>
      <c r="E13" s="28">
        <v>100</v>
      </c>
      <c r="F13" s="28">
        <v>100</v>
      </c>
      <c r="G13" s="23">
        <v>2015</v>
      </c>
      <c r="H13" s="24"/>
      <c r="I13" s="74"/>
      <c r="K13" s="74"/>
      <c r="L13" s="76"/>
      <c r="M13" s="74"/>
      <c r="O13" s="74"/>
      <c r="P13" s="208"/>
    </row>
    <row r="14" spans="1:140" ht="15" hidden="1" customHeight="1" x14ac:dyDescent="0.2">
      <c r="A14" s="23">
        <v>2016</v>
      </c>
      <c r="B14" s="24"/>
      <c r="C14" s="28">
        <v>104.116</v>
      </c>
      <c r="D14" s="28">
        <v>102.38</v>
      </c>
      <c r="E14" s="28">
        <v>104.333</v>
      </c>
      <c r="F14" s="28">
        <v>108.47199999999999</v>
      </c>
      <c r="G14" s="23">
        <v>2016</v>
      </c>
      <c r="H14" s="24"/>
      <c r="I14" s="74">
        <v>4.1159999999999997</v>
      </c>
      <c r="K14" s="74">
        <v>2.38</v>
      </c>
      <c r="M14" s="74">
        <v>4.3330000000000002</v>
      </c>
      <c r="O14" s="74">
        <v>8.4719999999999995</v>
      </c>
      <c r="P14" s="208"/>
    </row>
    <row r="15" spans="1:140" ht="15" hidden="1" customHeight="1" x14ac:dyDescent="0.2">
      <c r="A15" s="23">
        <v>2017</v>
      </c>
      <c r="B15" s="24"/>
      <c r="C15" s="28">
        <v>108.747</v>
      </c>
      <c r="D15" s="28">
        <v>102.739</v>
      </c>
      <c r="E15" s="28">
        <v>110.715</v>
      </c>
      <c r="F15" s="28">
        <v>111.26900000000001</v>
      </c>
      <c r="G15" s="23">
        <v>2017</v>
      </c>
      <c r="H15" s="24"/>
      <c r="I15" s="74">
        <v>4.4480000000000004</v>
      </c>
      <c r="K15" s="74">
        <v>0.35</v>
      </c>
      <c r="M15" s="74">
        <v>6.117</v>
      </c>
      <c r="O15" s="74">
        <v>2.5790000000000002</v>
      </c>
      <c r="P15" s="208"/>
    </row>
    <row r="16" spans="1:140" ht="15" hidden="1" customHeight="1" x14ac:dyDescent="0.2">
      <c r="A16" s="23">
        <v>2018</v>
      </c>
      <c r="B16" s="24"/>
      <c r="C16" s="28">
        <v>112.101</v>
      </c>
      <c r="D16" s="28">
        <v>100.63200000000001</v>
      </c>
      <c r="E16" s="28">
        <v>116.006</v>
      </c>
      <c r="F16" s="28">
        <v>115.387</v>
      </c>
      <c r="G16" s="23">
        <v>2018</v>
      </c>
      <c r="H16" s="24"/>
      <c r="I16" s="74">
        <v>3.0840000000000001</v>
      </c>
      <c r="K16" s="74">
        <v>-2.0499999999999998</v>
      </c>
      <c r="L16" s="473"/>
      <c r="M16" s="74">
        <v>4.7789999999999999</v>
      </c>
      <c r="N16" s="209"/>
      <c r="O16" s="74">
        <v>3.7010000000000001</v>
      </c>
      <c r="P16" s="208"/>
    </row>
    <row r="17" spans="1:16" ht="15" customHeight="1" x14ac:dyDescent="0.2">
      <c r="A17" s="23">
        <v>2019</v>
      </c>
      <c r="B17" s="24"/>
      <c r="C17" s="28">
        <v>114.839</v>
      </c>
      <c r="D17" s="28">
        <v>99.334000000000003</v>
      </c>
      <c r="E17" s="28">
        <v>120.129</v>
      </c>
      <c r="F17" s="28">
        <v>119.17700000000001</v>
      </c>
      <c r="G17" s="23">
        <v>2019</v>
      </c>
      <c r="H17" s="24"/>
      <c r="I17" s="74">
        <v>2.4430000000000001</v>
      </c>
      <c r="K17" s="74">
        <v>-1.29</v>
      </c>
      <c r="L17" s="473"/>
      <c r="M17" s="74">
        <v>3.5539999999999998</v>
      </c>
      <c r="N17" s="209"/>
      <c r="O17" s="74">
        <v>3.2850000000000001</v>
      </c>
      <c r="P17" s="208"/>
    </row>
    <row r="18" spans="1:16" ht="15" customHeight="1" x14ac:dyDescent="0.2">
      <c r="A18" s="23">
        <v>2020</v>
      </c>
      <c r="B18" s="24"/>
      <c r="C18" s="28">
        <v>109.785</v>
      </c>
      <c r="D18" s="28">
        <v>89.042000000000002</v>
      </c>
      <c r="E18" s="28">
        <v>116.94</v>
      </c>
      <c r="F18" s="28">
        <v>114.783</v>
      </c>
      <c r="G18" s="23">
        <v>2020</v>
      </c>
      <c r="H18" s="24"/>
      <c r="I18" s="74">
        <v>-4.4009999999999998</v>
      </c>
      <c r="K18" s="74">
        <v>-10.361000000000001</v>
      </c>
      <c r="L18" s="473"/>
      <c r="M18" s="74">
        <v>-2.6539999999999999</v>
      </c>
      <c r="N18" s="209"/>
      <c r="O18" s="74">
        <v>-3.6869999999999998</v>
      </c>
      <c r="P18" s="208"/>
    </row>
    <row r="19" spans="1:16" ht="15" customHeight="1" x14ac:dyDescent="0.2">
      <c r="A19" s="23"/>
      <c r="C19" s="74"/>
      <c r="D19" s="74"/>
      <c r="E19" s="74"/>
      <c r="F19" s="74"/>
      <c r="G19" s="23"/>
      <c r="I19" s="74"/>
      <c r="K19" s="74"/>
      <c r="L19" s="209"/>
      <c r="M19" s="209"/>
      <c r="N19" s="209"/>
      <c r="O19" s="74"/>
      <c r="P19" s="208"/>
    </row>
    <row r="20" spans="1:16" s="1" customFormat="1" ht="15" hidden="1" customHeight="1" x14ac:dyDescent="0.2">
      <c r="A20" s="137">
        <v>2015</v>
      </c>
      <c r="B20" s="138" t="s">
        <v>13</v>
      </c>
      <c r="C20" s="28">
        <v>97.832999999999998</v>
      </c>
      <c r="D20" s="28">
        <v>103.747</v>
      </c>
      <c r="E20" s="28">
        <v>95.741</v>
      </c>
      <c r="F20" s="28">
        <v>96.956000000000003</v>
      </c>
      <c r="G20" s="137">
        <v>2015</v>
      </c>
      <c r="H20" s="138" t="s">
        <v>13</v>
      </c>
      <c r="I20" s="74"/>
      <c r="J20" s="2"/>
      <c r="K20" s="74"/>
      <c r="L20" s="140"/>
      <c r="M20" s="74"/>
      <c r="N20" s="140"/>
      <c r="O20" s="74"/>
      <c r="P20" s="28"/>
    </row>
    <row r="21" spans="1:16" s="1" customFormat="1" ht="15" hidden="1" customHeight="1" x14ac:dyDescent="0.2">
      <c r="A21" s="137"/>
      <c r="B21" s="138" t="s">
        <v>14</v>
      </c>
      <c r="C21" s="28">
        <v>99.540999999999997</v>
      </c>
      <c r="D21" s="28">
        <v>98.81</v>
      </c>
      <c r="E21" s="28">
        <v>99.674000000000007</v>
      </c>
      <c r="F21" s="28">
        <v>100.946</v>
      </c>
      <c r="G21" s="137"/>
      <c r="H21" s="138" t="s">
        <v>14</v>
      </c>
      <c r="I21" s="170"/>
      <c r="J21" s="2"/>
      <c r="K21" s="74"/>
      <c r="L21" s="140"/>
      <c r="M21" s="170"/>
      <c r="N21" s="140"/>
      <c r="O21" s="170"/>
      <c r="P21" s="28"/>
    </row>
    <row r="22" spans="1:16" s="1" customFormat="1" ht="15" hidden="1" customHeight="1" x14ac:dyDescent="0.2">
      <c r="A22" s="137"/>
      <c r="B22" s="138" t="s">
        <v>15</v>
      </c>
      <c r="C22" s="28">
        <v>100.05200000000001</v>
      </c>
      <c r="D22" s="28">
        <v>96.058999999999997</v>
      </c>
      <c r="E22" s="28">
        <v>101.45399999999999</v>
      </c>
      <c r="F22" s="28">
        <v>100.771</v>
      </c>
      <c r="G22" s="137"/>
      <c r="H22" s="138" t="s">
        <v>15</v>
      </c>
      <c r="I22" s="170"/>
      <c r="J22" s="2"/>
      <c r="K22" s="74"/>
      <c r="L22" s="140"/>
      <c r="M22" s="170"/>
      <c r="N22" s="140"/>
      <c r="O22" s="170"/>
      <c r="P22" s="28"/>
    </row>
    <row r="23" spans="1:16" s="1" customFormat="1" ht="15" hidden="1" customHeight="1" x14ac:dyDescent="0.2">
      <c r="A23" s="137"/>
      <c r="B23" s="138" t="s">
        <v>16</v>
      </c>
      <c r="C23" s="28">
        <v>102.57299999999999</v>
      </c>
      <c r="D23" s="28">
        <v>101.384</v>
      </c>
      <c r="E23" s="28">
        <v>103.13200000000001</v>
      </c>
      <c r="F23" s="28">
        <v>101.328</v>
      </c>
      <c r="G23" s="137"/>
      <c r="H23" s="138" t="s">
        <v>16</v>
      </c>
      <c r="I23" s="170"/>
      <c r="J23" s="2"/>
      <c r="K23" s="74"/>
      <c r="L23" s="140"/>
      <c r="M23" s="170"/>
      <c r="N23" s="140"/>
      <c r="O23" s="170"/>
      <c r="P23" s="474"/>
    </row>
    <row r="24" spans="1:16" s="1" customFormat="1" ht="15" hidden="1" customHeight="1" x14ac:dyDescent="0.2">
      <c r="A24" s="137"/>
      <c r="B24" s="138"/>
      <c r="C24" s="28"/>
      <c r="D24" s="28"/>
      <c r="E24" s="28"/>
      <c r="F24" s="28"/>
      <c r="G24" s="137"/>
      <c r="H24" s="138"/>
      <c r="I24" s="170"/>
      <c r="J24" s="2"/>
      <c r="K24" s="170"/>
      <c r="L24" s="140"/>
      <c r="M24" s="170"/>
      <c r="N24" s="140"/>
      <c r="O24" s="170"/>
      <c r="P24" s="474"/>
    </row>
    <row r="25" spans="1:16" s="1" customFormat="1" ht="15" hidden="1" customHeight="1" x14ac:dyDescent="0.2">
      <c r="A25" s="137">
        <v>2016</v>
      </c>
      <c r="B25" s="138" t="s">
        <v>13</v>
      </c>
      <c r="C25" s="28">
        <v>101.084</v>
      </c>
      <c r="D25" s="28">
        <v>103.134</v>
      </c>
      <c r="E25" s="28">
        <v>99.927000000000007</v>
      </c>
      <c r="F25" s="28">
        <v>105.23099999999999</v>
      </c>
      <c r="G25" s="137">
        <v>2016</v>
      </c>
      <c r="H25" s="138" t="s">
        <v>13</v>
      </c>
      <c r="I25" s="74">
        <v>3.3220000000000001</v>
      </c>
      <c r="J25" s="2"/>
      <c r="K25" s="74">
        <v>-0.59099999999999997</v>
      </c>
      <c r="L25" s="140"/>
      <c r="M25" s="74">
        <v>4.3719999999999999</v>
      </c>
      <c r="N25" s="140"/>
      <c r="O25" s="74">
        <v>8.5340000000000007</v>
      </c>
      <c r="P25" s="474"/>
    </row>
    <row r="26" spans="1:16" s="1" customFormat="1" ht="15" hidden="1" customHeight="1" x14ac:dyDescent="0.2">
      <c r="A26" s="137"/>
      <c r="B26" s="138" t="s">
        <v>14</v>
      </c>
      <c r="C26" s="28">
        <v>103.21899999999999</v>
      </c>
      <c r="D26" s="28">
        <v>101.28100000000001</v>
      </c>
      <c r="E26" s="28">
        <v>103.247</v>
      </c>
      <c r="F26" s="28">
        <v>110.298</v>
      </c>
      <c r="G26" s="137"/>
      <c r="H26" s="138" t="s">
        <v>14</v>
      </c>
      <c r="I26" s="74">
        <v>3.6949999999999998</v>
      </c>
      <c r="J26" s="2"/>
      <c r="K26" s="74">
        <v>2.5009999999999999</v>
      </c>
      <c r="L26" s="140"/>
      <c r="M26" s="74">
        <v>3.5840000000000001</v>
      </c>
      <c r="N26" s="140"/>
      <c r="O26" s="74">
        <v>9.2650000000000006</v>
      </c>
      <c r="P26" s="474"/>
    </row>
    <row r="27" spans="1:16" s="1" customFormat="1" ht="15" hidden="1" customHeight="1" x14ac:dyDescent="0.2">
      <c r="A27" s="137"/>
      <c r="B27" s="138" t="s">
        <v>15</v>
      </c>
      <c r="C27" s="28">
        <v>103.992</v>
      </c>
      <c r="D27" s="28">
        <v>98.204999999999998</v>
      </c>
      <c r="E27" s="28">
        <v>105.602</v>
      </c>
      <c r="F27" s="28">
        <v>109.379</v>
      </c>
      <c r="G27" s="137"/>
      <c r="H27" s="138" t="s">
        <v>15</v>
      </c>
      <c r="I27" s="74">
        <v>3.9380000000000002</v>
      </c>
      <c r="J27" s="2"/>
      <c r="K27" s="74">
        <v>2.234</v>
      </c>
      <c r="L27" s="140"/>
      <c r="M27" s="74">
        <v>4.0890000000000004</v>
      </c>
      <c r="N27" s="140"/>
      <c r="O27" s="74">
        <v>8.5429999999999993</v>
      </c>
      <c r="P27" s="474"/>
    </row>
    <row r="28" spans="1:16" s="1" customFormat="1" ht="15" hidden="1" customHeight="1" x14ac:dyDescent="0.2">
      <c r="A28" s="137"/>
      <c r="B28" s="138" t="s">
        <v>16</v>
      </c>
      <c r="C28" s="28">
        <v>108.169</v>
      </c>
      <c r="D28" s="28">
        <v>106.902</v>
      </c>
      <c r="E28" s="28">
        <v>108.55800000000001</v>
      </c>
      <c r="F28" s="28">
        <v>108.98</v>
      </c>
      <c r="G28" s="137"/>
      <c r="H28" s="138" t="s">
        <v>16</v>
      </c>
      <c r="I28" s="74">
        <v>5.4560000000000004</v>
      </c>
      <c r="J28" s="2"/>
      <c r="K28" s="74">
        <v>5.4420000000000002</v>
      </c>
      <c r="L28" s="140"/>
      <c r="M28" s="74">
        <v>5.2610000000000001</v>
      </c>
      <c r="N28" s="140"/>
      <c r="O28" s="74">
        <v>7.5519999999999996</v>
      </c>
      <c r="P28" s="474"/>
    </row>
    <row r="29" spans="1:16" s="1" customFormat="1" ht="15" hidden="1" customHeight="1" x14ac:dyDescent="0.2">
      <c r="A29" s="137"/>
      <c r="B29" s="138"/>
      <c r="C29" s="28"/>
      <c r="D29" s="28"/>
      <c r="E29" s="28"/>
      <c r="F29" s="28"/>
      <c r="G29" s="137"/>
      <c r="H29" s="138"/>
      <c r="I29" s="74"/>
      <c r="J29" s="2"/>
      <c r="K29" s="74"/>
      <c r="L29" s="140"/>
      <c r="M29" s="74"/>
      <c r="N29" s="140"/>
      <c r="O29" s="74"/>
      <c r="P29" s="474"/>
    </row>
    <row r="30" spans="1:16" s="1" customFormat="1" ht="15" hidden="1" customHeight="1" x14ac:dyDescent="0.2">
      <c r="A30" s="137">
        <v>2017</v>
      </c>
      <c r="B30" s="138" t="s">
        <v>13</v>
      </c>
      <c r="C30" s="28">
        <v>105.61799999999999</v>
      </c>
      <c r="D30" s="28">
        <v>104.93300000000001</v>
      </c>
      <c r="E30" s="28">
        <v>105.831</v>
      </c>
      <c r="F30" s="28">
        <v>106.01300000000001</v>
      </c>
      <c r="G30" s="137">
        <v>2017</v>
      </c>
      <c r="H30" s="138" t="s">
        <v>13</v>
      </c>
      <c r="I30" s="74">
        <v>4.4859999999999998</v>
      </c>
      <c r="J30" s="2"/>
      <c r="K30" s="74">
        <v>1.7450000000000001</v>
      </c>
      <c r="L30" s="140"/>
      <c r="M30" s="74">
        <v>5.9089999999999998</v>
      </c>
      <c r="N30" s="140"/>
      <c r="O30" s="74">
        <v>0.74399999999999999</v>
      </c>
      <c r="P30" s="474"/>
    </row>
    <row r="31" spans="1:16" s="1" customFormat="1" ht="15" hidden="1" customHeight="1" x14ac:dyDescent="0.2">
      <c r="A31" s="137"/>
      <c r="B31" s="138" t="s">
        <v>14</v>
      </c>
      <c r="C31" s="28">
        <v>107.087</v>
      </c>
      <c r="D31" s="28">
        <v>99.575000000000003</v>
      </c>
      <c r="E31" s="28">
        <v>109.431</v>
      </c>
      <c r="F31" s="28">
        <v>111.44499999999999</v>
      </c>
      <c r="G31" s="137"/>
      <c r="H31" s="138" t="s">
        <v>14</v>
      </c>
      <c r="I31" s="74">
        <v>3.7469999999999999</v>
      </c>
      <c r="J31" s="2"/>
      <c r="K31" s="74">
        <v>-1.6839999999999999</v>
      </c>
      <c r="L31" s="140"/>
      <c r="M31" s="74">
        <v>5.99</v>
      </c>
      <c r="N31" s="140"/>
      <c r="O31" s="74">
        <v>1.04</v>
      </c>
      <c r="P31" s="474"/>
    </row>
    <row r="32" spans="1:16" s="1" customFormat="1" ht="15" hidden="1" customHeight="1" x14ac:dyDescent="0.2">
      <c r="A32" s="137"/>
      <c r="B32" s="138" t="s">
        <v>15</v>
      </c>
      <c r="C32" s="28">
        <v>110.026</v>
      </c>
      <c r="D32" s="28">
        <v>100.208</v>
      </c>
      <c r="E32" s="28">
        <v>113.24299999999999</v>
      </c>
      <c r="F32" s="28">
        <v>114.136</v>
      </c>
      <c r="G32" s="137"/>
      <c r="H32" s="138" t="s">
        <v>15</v>
      </c>
      <c r="I32" s="74">
        <v>5.8019999999999996</v>
      </c>
      <c r="J32" s="2"/>
      <c r="K32" s="74">
        <v>2.0390000000000001</v>
      </c>
      <c r="L32" s="140"/>
      <c r="M32" s="74">
        <v>7.2359999999999998</v>
      </c>
      <c r="N32" s="140"/>
      <c r="O32" s="74">
        <v>4.3490000000000002</v>
      </c>
      <c r="P32" s="474"/>
    </row>
    <row r="33" spans="1:16" s="1" customFormat="1" ht="15" hidden="1" customHeight="1" x14ac:dyDescent="0.2">
      <c r="A33" s="137"/>
      <c r="B33" s="138" t="s">
        <v>16</v>
      </c>
      <c r="C33" s="28">
        <v>112.25700000000001</v>
      </c>
      <c r="D33" s="28">
        <v>106.238</v>
      </c>
      <c r="E33" s="28">
        <v>114.354</v>
      </c>
      <c r="F33" s="28">
        <v>113.482</v>
      </c>
      <c r="G33" s="137"/>
      <c r="H33" s="138" t="s">
        <v>16</v>
      </c>
      <c r="I33" s="74">
        <v>3.778</v>
      </c>
      <c r="J33" s="2"/>
      <c r="K33" s="74">
        <v>-0.621</v>
      </c>
      <c r="L33" s="140"/>
      <c r="M33" s="74">
        <v>5.3390000000000004</v>
      </c>
      <c r="N33" s="140"/>
      <c r="O33" s="74">
        <v>4.1310000000000002</v>
      </c>
      <c r="P33" s="474"/>
    </row>
    <row r="34" spans="1:16" s="1" customFormat="1" ht="15" hidden="1" customHeight="1" x14ac:dyDescent="0.2">
      <c r="A34" s="137"/>
      <c r="B34" s="138"/>
      <c r="C34" s="28"/>
      <c r="D34" s="28"/>
      <c r="E34" s="28"/>
      <c r="F34" s="28"/>
      <c r="G34" s="137"/>
      <c r="H34" s="138"/>
      <c r="I34" s="74"/>
      <c r="J34" s="2"/>
      <c r="K34" s="74"/>
      <c r="L34" s="140"/>
      <c r="M34" s="74"/>
      <c r="N34" s="140"/>
      <c r="O34" s="74"/>
      <c r="P34" s="474"/>
    </row>
    <row r="35" spans="1:16" s="1" customFormat="1" ht="15" hidden="1" customHeight="1" x14ac:dyDescent="0.2">
      <c r="A35" s="137">
        <v>2018</v>
      </c>
      <c r="B35" s="138" t="s">
        <v>13</v>
      </c>
      <c r="C35" s="28">
        <v>109.084</v>
      </c>
      <c r="D35" s="28">
        <v>102.55800000000001</v>
      </c>
      <c r="E35" s="28">
        <v>111.386</v>
      </c>
      <c r="F35" s="28">
        <v>110.128</v>
      </c>
      <c r="G35" s="137">
        <v>2018</v>
      </c>
      <c r="H35" s="138" t="s">
        <v>13</v>
      </c>
      <c r="I35" s="74">
        <v>3.282</v>
      </c>
      <c r="J35" s="2"/>
      <c r="K35" s="74">
        <v>-2.2639999999999998</v>
      </c>
      <c r="L35" s="2"/>
      <c r="M35" s="74">
        <v>5.2480000000000002</v>
      </c>
      <c r="N35" s="2"/>
      <c r="O35" s="74">
        <v>3.8820000000000001</v>
      </c>
      <c r="P35" s="2"/>
    </row>
    <row r="36" spans="1:16" s="1" customFormat="1" ht="15" hidden="1" customHeight="1" x14ac:dyDescent="0.2">
      <c r="A36" s="137"/>
      <c r="B36" s="138" t="s">
        <v>14</v>
      </c>
      <c r="C36" s="28">
        <v>110.755</v>
      </c>
      <c r="D36" s="28">
        <v>99.222999999999999</v>
      </c>
      <c r="E36" s="28">
        <v>114.526</v>
      </c>
      <c r="F36" s="28">
        <v>115.666</v>
      </c>
      <c r="G36" s="137"/>
      <c r="H36" s="138" t="s">
        <v>14</v>
      </c>
      <c r="I36" s="74">
        <v>3.4249999999999998</v>
      </c>
      <c r="J36" s="2"/>
      <c r="K36" s="74">
        <v>-0.35399999999999998</v>
      </c>
      <c r="L36" s="140"/>
      <c r="M36" s="74">
        <v>4.6559999999999997</v>
      </c>
      <c r="N36" s="140"/>
      <c r="O36" s="74">
        <v>3.7879999999999998</v>
      </c>
      <c r="P36" s="474"/>
    </row>
    <row r="37" spans="1:16" s="1" customFormat="1" ht="15" hidden="1" customHeight="1" x14ac:dyDescent="0.2">
      <c r="A37" s="137"/>
      <c r="B37" s="138" t="s">
        <v>15</v>
      </c>
      <c r="C37" s="28">
        <v>112.622</v>
      </c>
      <c r="D37" s="28">
        <v>94.617999999999995</v>
      </c>
      <c r="E37" s="28">
        <v>118.637</v>
      </c>
      <c r="F37" s="28">
        <v>118.96899999999999</v>
      </c>
      <c r="G37" s="137"/>
      <c r="H37" s="138" t="s">
        <v>15</v>
      </c>
      <c r="I37" s="74">
        <v>2.36</v>
      </c>
      <c r="J37" s="140"/>
      <c r="K37" s="74">
        <v>-5.5780000000000003</v>
      </c>
      <c r="L37" s="140"/>
      <c r="M37" s="74">
        <v>4.7629999999999999</v>
      </c>
      <c r="N37" s="140"/>
      <c r="O37" s="74">
        <v>4.2350000000000003</v>
      </c>
      <c r="P37" s="474"/>
    </row>
    <row r="38" spans="1:16" s="1" customFormat="1" ht="15" hidden="1" customHeight="1" x14ac:dyDescent="0.2">
      <c r="A38" s="137"/>
      <c r="B38" s="138" t="s">
        <v>16</v>
      </c>
      <c r="C38" s="28">
        <v>115.94199999999999</v>
      </c>
      <c r="D38" s="28">
        <v>106.13</v>
      </c>
      <c r="E38" s="28">
        <v>119.47499999999999</v>
      </c>
      <c r="F38" s="28">
        <v>116.783</v>
      </c>
      <c r="G38" s="137"/>
      <c r="H38" s="138" t="s">
        <v>16</v>
      </c>
      <c r="I38" s="74">
        <v>3.2839999999999998</v>
      </c>
      <c r="J38" s="140"/>
      <c r="K38" s="74">
        <v>-0.10100000000000001</v>
      </c>
      <c r="L38" s="140"/>
      <c r="M38" s="74">
        <v>4.4779999999999998</v>
      </c>
      <c r="N38" s="140"/>
      <c r="O38" s="74">
        <v>2.9089999999999998</v>
      </c>
      <c r="P38" s="140"/>
    </row>
    <row r="39" spans="1:16" s="1" customFormat="1" ht="15" hidden="1" customHeight="1" x14ac:dyDescent="0.2">
      <c r="A39" s="137"/>
      <c r="B39" s="138"/>
      <c r="C39" s="28"/>
      <c r="D39" s="28"/>
      <c r="E39" s="28"/>
      <c r="F39" s="28"/>
      <c r="G39" s="137"/>
      <c r="H39" s="138"/>
      <c r="I39" s="74"/>
      <c r="J39" s="2"/>
      <c r="K39" s="2"/>
      <c r="L39" s="2"/>
      <c r="M39" s="2"/>
      <c r="N39" s="140"/>
      <c r="O39" s="74"/>
      <c r="P39" s="474"/>
    </row>
    <row r="40" spans="1:16" s="1" customFormat="1" ht="15" hidden="1" customHeight="1" x14ac:dyDescent="0.2">
      <c r="A40" s="137">
        <v>2019</v>
      </c>
      <c r="B40" s="138" t="s">
        <v>13</v>
      </c>
      <c r="C40" s="75">
        <v>112.593</v>
      </c>
      <c r="D40" s="75">
        <v>102.69199999999999</v>
      </c>
      <c r="E40" s="75">
        <v>115.854</v>
      </c>
      <c r="F40" s="75">
        <v>116.563</v>
      </c>
      <c r="G40" s="137">
        <v>2019</v>
      </c>
      <c r="H40" s="138" t="s">
        <v>13</v>
      </c>
      <c r="I40" s="74">
        <v>3.2170000000000001</v>
      </c>
      <c r="J40" s="2"/>
      <c r="K40" s="74">
        <v>0.13</v>
      </c>
      <c r="L40" s="2"/>
      <c r="M40" s="74">
        <v>4.0119999999999996</v>
      </c>
      <c r="N40" s="2"/>
      <c r="O40" s="74">
        <v>5.843</v>
      </c>
      <c r="P40" s="2"/>
    </row>
    <row r="41" spans="1:16" s="1" customFormat="1" ht="15" hidden="1" customHeight="1" x14ac:dyDescent="0.2">
      <c r="A41" s="137"/>
      <c r="B41" s="138" t="s">
        <v>14</v>
      </c>
      <c r="C41" s="75">
        <v>114.69799999999999</v>
      </c>
      <c r="D41" s="75">
        <v>100.83199999999999</v>
      </c>
      <c r="E41" s="75">
        <v>119.217</v>
      </c>
      <c r="F41" s="75">
        <v>120.764</v>
      </c>
      <c r="G41" s="137"/>
      <c r="H41" s="138" t="s">
        <v>14</v>
      </c>
      <c r="I41" s="74">
        <v>3.5609999999999999</v>
      </c>
      <c r="J41" s="2"/>
      <c r="K41" s="74">
        <v>1.6220000000000001</v>
      </c>
      <c r="L41" s="2"/>
      <c r="M41" s="74">
        <v>4.0960000000000001</v>
      </c>
      <c r="N41" s="2"/>
      <c r="O41" s="74">
        <v>4.407</v>
      </c>
      <c r="P41" s="2"/>
    </row>
    <row r="42" spans="1:16" s="1" customFormat="1" ht="15" hidden="1" customHeight="1" x14ac:dyDescent="0.2">
      <c r="A42" s="137"/>
      <c r="B42" s="138" t="s">
        <v>15</v>
      </c>
      <c r="C42" s="75">
        <v>114.607</v>
      </c>
      <c r="D42" s="75">
        <v>91.063000000000002</v>
      </c>
      <c r="E42" s="75">
        <v>122.614</v>
      </c>
      <c r="F42" s="75">
        <v>121.453</v>
      </c>
      <c r="G42" s="137"/>
      <c r="H42" s="138" t="s">
        <v>15</v>
      </c>
      <c r="I42" s="74">
        <v>1.762</v>
      </c>
      <c r="J42" s="2"/>
      <c r="K42" s="74">
        <v>-3.758</v>
      </c>
      <c r="L42" s="140"/>
      <c r="M42" s="74">
        <v>3.3519999999999999</v>
      </c>
      <c r="N42" s="140"/>
      <c r="O42" s="74">
        <v>2.0880000000000001</v>
      </c>
      <c r="P42" s="474"/>
    </row>
    <row r="43" spans="1:16" s="1" customFormat="1" ht="15" hidden="1" customHeight="1" x14ac:dyDescent="0.2">
      <c r="A43" s="137"/>
      <c r="B43" s="138" t="s">
        <v>16</v>
      </c>
      <c r="C43" s="75">
        <v>117.458</v>
      </c>
      <c r="D43" s="75">
        <v>102.752</v>
      </c>
      <c r="E43" s="75">
        <v>122.82899999999999</v>
      </c>
      <c r="F43" s="75">
        <v>117.92700000000001</v>
      </c>
      <c r="G43" s="137"/>
      <c r="H43" s="138" t="s">
        <v>16</v>
      </c>
      <c r="I43" s="74">
        <v>1.3069999999999999</v>
      </c>
      <c r="J43" s="140"/>
      <c r="K43" s="74">
        <v>-3.1829999999999998</v>
      </c>
      <c r="L43" s="140"/>
      <c r="M43" s="74">
        <v>2.8069999999999999</v>
      </c>
      <c r="N43" s="140"/>
      <c r="O43" s="74">
        <v>0.97899999999999998</v>
      </c>
      <c r="P43" s="140"/>
    </row>
    <row r="44" spans="1:16" s="1" customFormat="1" ht="15" hidden="1" customHeight="1" x14ac:dyDescent="0.2">
      <c r="A44" s="137"/>
      <c r="B44" s="138"/>
      <c r="C44" s="75"/>
      <c r="D44" s="75"/>
      <c r="E44" s="75"/>
      <c r="F44" s="75"/>
      <c r="G44" s="137"/>
      <c r="H44" s="138"/>
      <c r="I44" s="74"/>
      <c r="J44" s="140"/>
      <c r="K44" s="74"/>
      <c r="L44" s="140"/>
      <c r="M44" s="74"/>
      <c r="N44" s="140"/>
      <c r="O44" s="74"/>
      <c r="P44" s="140"/>
    </row>
    <row r="45" spans="1:16" s="1" customFormat="1" ht="15" customHeight="1" x14ac:dyDescent="0.2">
      <c r="A45" s="137">
        <v>2020</v>
      </c>
      <c r="B45" s="138" t="s">
        <v>13</v>
      </c>
      <c r="C45" s="75">
        <v>112.764</v>
      </c>
      <c r="D45" s="75">
        <v>99.512</v>
      </c>
      <c r="E45" s="75">
        <v>117.319</v>
      </c>
      <c r="F45" s="75">
        <v>116.12</v>
      </c>
      <c r="G45" s="137">
        <v>2020</v>
      </c>
      <c r="H45" s="138" t="s">
        <v>13</v>
      </c>
      <c r="I45" s="74">
        <v>0.152</v>
      </c>
      <c r="J45" s="140"/>
      <c r="K45" s="74">
        <v>-3.0960000000000001</v>
      </c>
      <c r="L45" s="140"/>
      <c r="M45" s="74">
        <v>1.264</v>
      </c>
      <c r="N45" s="140"/>
      <c r="O45" s="74">
        <v>-0.38</v>
      </c>
      <c r="P45" s="140"/>
    </row>
    <row r="46" spans="1:16" s="1" customFormat="1" ht="15" customHeight="1" x14ac:dyDescent="0.2">
      <c r="A46" s="137"/>
      <c r="B46" s="138" t="s">
        <v>14</v>
      </c>
      <c r="C46" s="75">
        <v>94.051000000000002</v>
      </c>
      <c r="D46" s="75">
        <v>80.631</v>
      </c>
      <c r="E46" s="75">
        <v>97.667000000000002</v>
      </c>
      <c r="F46" s="75">
        <v>107.72799999999999</v>
      </c>
      <c r="G46" s="137"/>
      <c r="H46" s="138" t="s">
        <v>14</v>
      </c>
      <c r="I46" s="74">
        <v>-18.001999999999999</v>
      </c>
      <c r="J46" s="140"/>
      <c r="K46" s="74">
        <v>-20.035</v>
      </c>
      <c r="L46" s="140"/>
      <c r="M46" s="74">
        <v>-18.076000000000001</v>
      </c>
      <c r="N46" s="140"/>
      <c r="O46" s="74">
        <v>-10.795</v>
      </c>
      <c r="P46" s="140"/>
    </row>
    <row r="47" spans="1:16" s="1" customFormat="1" ht="15" customHeight="1" x14ac:dyDescent="0.2">
      <c r="A47" s="137"/>
      <c r="B47" s="138" t="s">
        <v>15</v>
      </c>
      <c r="C47" s="75">
        <v>115.393</v>
      </c>
      <c r="D47" s="75">
        <v>84.632000000000005</v>
      </c>
      <c r="E47" s="75">
        <v>126.46</v>
      </c>
      <c r="F47" s="75">
        <v>118.09</v>
      </c>
      <c r="G47" s="137"/>
      <c r="H47" s="138" t="s">
        <v>15</v>
      </c>
      <c r="I47" s="74">
        <v>0.68600000000000005</v>
      </c>
      <c r="J47" s="140"/>
      <c r="K47" s="74">
        <v>-7.0609999999999999</v>
      </c>
      <c r="L47" s="140"/>
      <c r="M47" s="74">
        <v>3.137</v>
      </c>
      <c r="N47" s="140"/>
      <c r="O47" s="74">
        <v>-2.7690000000000001</v>
      </c>
      <c r="P47" s="140"/>
    </row>
    <row r="48" spans="1:16" s="1" customFormat="1" ht="15" customHeight="1" x14ac:dyDescent="0.2">
      <c r="A48" s="137"/>
      <c r="B48" s="138" t="s">
        <v>16</v>
      </c>
      <c r="C48" s="75">
        <v>116.93300000000001</v>
      </c>
      <c r="D48" s="75">
        <v>91.394000000000005</v>
      </c>
      <c r="E48" s="75">
        <v>126.313</v>
      </c>
      <c r="F48" s="75">
        <v>117.193</v>
      </c>
      <c r="G48" s="137"/>
      <c r="H48" s="138" t="s">
        <v>16</v>
      </c>
      <c r="I48" s="2">
        <v>-0.44700000000000001</v>
      </c>
      <c r="J48" s="2"/>
      <c r="K48" s="2">
        <v>-11.053000000000001</v>
      </c>
      <c r="L48" s="2"/>
      <c r="M48" s="74">
        <v>2.8370000000000002</v>
      </c>
      <c r="N48" s="74"/>
      <c r="O48" s="74">
        <v>-0.622</v>
      </c>
      <c r="P48" s="74"/>
    </row>
    <row r="49" spans="1:94" s="1" customFormat="1" ht="15" customHeight="1" x14ac:dyDescent="0.2">
      <c r="A49" s="137"/>
      <c r="B49" s="138"/>
      <c r="C49" s="75"/>
      <c r="D49" s="75"/>
      <c r="E49" s="75"/>
      <c r="F49" s="75"/>
      <c r="G49" s="137"/>
      <c r="H49" s="138"/>
      <c r="I49" s="2"/>
      <c r="J49" s="2"/>
      <c r="K49" s="2"/>
      <c r="L49" s="2"/>
      <c r="M49" s="74"/>
      <c r="N49" s="74"/>
      <c r="O49" s="74"/>
      <c r="P49" s="74"/>
    </row>
    <row r="50" spans="1:94" s="1" customFormat="1" ht="15" customHeight="1" x14ac:dyDescent="0.2">
      <c r="A50" s="137">
        <v>2021</v>
      </c>
      <c r="B50" s="138" t="s">
        <v>13</v>
      </c>
      <c r="C50" s="75">
        <v>117.173</v>
      </c>
      <c r="D50" s="75">
        <v>95.409000000000006</v>
      </c>
      <c r="E50" s="75">
        <v>125.307</v>
      </c>
      <c r="F50" s="75">
        <v>115.949</v>
      </c>
      <c r="G50" s="137">
        <v>2021</v>
      </c>
      <c r="H50" s="138" t="s">
        <v>13</v>
      </c>
      <c r="I50" s="74">
        <v>3.911</v>
      </c>
      <c r="J50" s="140"/>
      <c r="K50" s="74">
        <v>-4.1230000000000002</v>
      </c>
      <c r="L50" s="140"/>
      <c r="M50" s="74">
        <v>6.81</v>
      </c>
      <c r="N50" s="140"/>
      <c r="O50" s="74">
        <v>-0.14699999999999999</v>
      </c>
      <c r="P50" s="74"/>
    </row>
    <row r="51" spans="1:94" s="1" customFormat="1" ht="15" customHeight="1" x14ac:dyDescent="0.2">
      <c r="A51" s="137"/>
      <c r="B51" s="138" t="s">
        <v>14</v>
      </c>
      <c r="C51" s="28">
        <v>115.259</v>
      </c>
      <c r="D51" s="28">
        <v>92.766999999999996</v>
      </c>
      <c r="E51" s="28">
        <v>123.379</v>
      </c>
      <c r="F51" s="28">
        <v>116.955</v>
      </c>
      <c r="G51" s="137"/>
      <c r="H51" s="138" t="s">
        <v>14</v>
      </c>
      <c r="I51" s="74">
        <v>22.550999999999998</v>
      </c>
      <c r="J51" s="140"/>
      <c r="K51" s="74">
        <v>15.052</v>
      </c>
      <c r="L51" s="140"/>
      <c r="M51" s="74">
        <v>26.324999999999999</v>
      </c>
      <c r="N51" s="140"/>
      <c r="O51" s="74">
        <v>8.5649999999999995</v>
      </c>
      <c r="P51" s="74"/>
    </row>
    <row r="52" spans="1:94" s="1" customFormat="1" ht="15" customHeight="1" x14ac:dyDescent="0.2">
      <c r="A52" s="137"/>
      <c r="B52" s="138" t="s">
        <v>15</v>
      </c>
      <c r="C52" s="28">
        <v>114.122</v>
      </c>
      <c r="D52" s="28">
        <v>82.808000000000007</v>
      </c>
      <c r="E52" s="28">
        <v>125.62</v>
      </c>
      <c r="F52" s="28">
        <v>114.48099999999999</v>
      </c>
      <c r="G52" s="137"/>
      <c r="H52" s="138" t="s">
        <v>15</v>
      </c>
      <c r="I52" s="74">
        <v>-1.101</v>
      </c>
      <c r="J52" s="140"/>
      <c r="K52" s="74">
        <v>-2.1560000000000001</v>
      </c>
      <c r="L52" s="140"/>
      <c r="M52" s="74">
        <v>-0.66400000000000003</v>
      </c>
      <c r="N52" s="140"/>
      <c r="O52" s="74">
        <v>-3.056</v>
      </c>
      <c r="P52" s="74"/>
    </row>
    <row r="53" spans="1:94" s="1" customFormat="1" ht="15" customHeight="1" x14ac:dyDescent="0.2">
      <c r="A53" s="137"/>
      <c r="B53" s="138"/>
      <c r="C53" s="28"/>
      <c r="D53" s="28"/>
      <c r="E53" s="28"/>
      <c r="F53" s="28"/>
      <c r="G53" s="137"/>
      <c r="H53" s="138"/>
      <c r="I53" s="2"/>
      <c r="J53" s="2"/>
      <c r="K53" s="2"/>
      <c r="L53" s="2"/>
      <c r="M53" s="74"/>
      <c r="N53" s="74"/>
      <c r="O53" s="74"/>
      <c r="P53" s="74"/>
    </row>
    <row r="54" spans="1:94" s="171" customFormat="1" ht="15" hidden="1" customHeight="1" x14ac:dyDescent="0.2">
      <c r="A54" s="137">
        <v>2015</v>
      </c>
      <c r="B54" s="138" t="s">
        <v>819</v>
      </c>
      <c r="C54" s="28">
        <v>99.674000000000007</v>
      </c>
      <c r="D54" s="28">
        <v>99.519000000000005</v>
      </c>
      <c r="E54" s="28">
        <v>99.721999999999994</v>
      </c>
      <c r="F54" s="28">
        <v>99.763000000000005</v>
      </c>
      <c r="G54" s="137">
        <v>2015</v>
      </c>
      <c r="H54" s="138" t="s">
        <v>819</v>
      </c>
      <c r="I54" s="75"/>
      <c r="J54" s="140"/>
      <c r="K54" s="170"/>
      <c r="L54" s="140"/>
      <c r="M54" s="170"/>
      <c r="N54" s="140"/>
      <c r="O54" s="170"/>
      <c r="P54" s="28"/>
    </row>
    <row r="55" spans="1:94" s="171" customFormat="1" ht="15" hidden="1" customHeight="1" x14ac:dyDescent="0.2">
      <c r="A55" s="137">
        <v>2016</v>
      </c>
      <c r="B55" s="138" t="s">
        <v>819</v>
      </c>
      <c r="C55" s="28">
        <v>103.67700000000001</v>
      </c>
      <c r="D55" s="28">
        <v>101.52200000000001</v>
      </c>
      <c r="E55" s="28">
        <v>104.011</v>
      </c>
      <c r="F55" s="28">
        <v>108.43300000000001</v>
      </c>
      <c r="G55" s="137">
        <v>2016</v>
      </c>
      <c r="H55" s="138" t="s">
        <v>819</v>
      </c>
      <c r="I55" s="75">
        <v>4.0170000000000003</v>
      </c>
      <c r="J55" s="140"/>
      <c r="K55" s="75">
        <v>2.012</v>
      </c>
      <c r="L55" s="140"/>
      <c r="M55" s="75">
        <v>4.3</v>
      </c>
      <c r="N55" s="140"/>
      <c r="O55" s="75">
        <v>8.69</v>
      </c>
      <c r="P55" s="28"/>
    </row>
    <row r="56" spans="1:94" s="171" customFormat="1" ht="15" hidden="1" customHeight="1" x14ac:dyDescent="0.2">
      <c r="A56" s="137">
        <v>2017</v>
      </c>
      <c r="B56" s="138" t="s">
        <v>819</v>
      </c>
      <c r="C56" s="28">
        <v>108.446</v>
      </c>
      <c r="D56" s="28">
        <v>102.328</v>
      </c>
      <c r="E56" s="28">
        <v>110.44199999999999</v>
      </c>
      <c r="F56" s="28">
        <v>111.1</v>
      </c>
      <c r="G56" s="137">
        <v>2017</v>
      </c>
      <c r="H56" s="138" t="s">
        <v>819</v>
      </c>
      <c r="I56" s="75">
        <v>4.5990000000000002</v>
      </c>
      <c r="J56" s="140"/>
      <c r="K56" s="75">
        <v>0.79400000000000004</v>
      </c>
      <c r="L56" s="140"/>
      <c r="M56" s="75">
        <v>6.1829999999999998</v>
      </c>
      <c r="N56" s="140"/>
      <c r="O56" s="75">
        <v>2.46</v>
      </c>
      <c r="P56" s="28"/>
    </row>
    <row r="57" spans="1:94" s="171" customFormat="1" ht="15" hidden="1" customHeight="1" x14ac:dyDescent="0.2">
      <c r="A57" s="137">
        <v>2018</v>
      </c>
      <c r="B57" s="138" t="s">
        <v>819</v>
      </c>
      <c r="C57" s="28">
        <v>111.754</v>
      </c>
      <c r="D57" s="28">
        <v>99.930999999999997</v>
      </c>
      <c r="E57" s="28">
        <v>115.76300000000001</v>
      </c>
      <c r="F57" s="28">
        <v>115.31100000000001</v>
      </c>
      <c r="G57" s="137">
        <v>2018</v>
      </c>
      <c r="H57" s="138" t="s">
        <v>819</v>
      </c>
      <c r="I57" s="75">
        <v>3.05</v>
      </c>
      <c r="J57" s="140"/>
      <c r="K57" s="75">
        <v>-2.343</v>
      </c>
      <c r="L57" s="140"/>
      <c r="M57" s="75">
        <v>4.8179999999999996</v>
      </c>
      <c r="N57" s="140"/>
      <c r="O57" s="75">
        <v>3.79</v>
      </c>
      <c r="P57" s="28"/>
    </row>
    <row r="58" spans="1:94" s="171" customFormat="1" ht="15" hidden="1" customHeight="1" x14ac:dyDescent="0.2">
      <c r="A58" s="137">
        <v>2019</v>
      </c>
      <c r="B58" s="138" t="s">
        <v>819</v>
      </c>
      <c r="C58" s="28">
        <v>114.604</v>
      </c>
      <c r="D58" s="28">
        <v>98.994</v>
      </c>
      <c r="E58" s="28">
        <v>119.893</v>
      </c>
      <c r="F58" s="28">
        <v>119.352</v>
      </c>
      <c r="G58" s="137">
        <v>2019</v>
      </c>
      <c r="H58" s="138" t="s">
        <v>819</v>
      </c>
      <c r="I58" s="75">
        <v>2.5510000000000002</v>
      </c>
      <c r="J58" s="140"/>
      <c r="K58" s="75">
        <v>-0.93700000000000006</v>
      </c>
      <c r="L58" s="140"/>
      <c r="M58" s="75">
        <v>3.5680000000000001</v>
      </c>
      <c r="N58" s="140"/>
      <c r="O58" s="75">
        <v>3.504</v>
      </c>
      <c r="P58" s="28"/>
    </row>
    <row r="59" spans="1:94" s="171" customFormat="1" ht="15" customHeight="1" x14ac:dyDescent="0.2">
      <c r="A59" s="137">
        <v>2020</v>
      </c>
      <c r="B59" s="138" t="s">
        <v>819</v>
      </c>
      <c r="C59" s="28">
        <v>108.905</v>
      </c>
      <c r="D59" s="28">
        <v>88.271000000000001</v>
      </c>
      <c r="E59" s="28">
        <v>115.955</v>
      </c>
      <c r="F59" s="28">
        <v>114.575</v>
      </c>
      <c r="G59" s="137">
        <v>2020</v>
      </c>
      <c r="H59" s="138" t="s">
        <v>819</v>
      </c>
      <c r="I59" s="75">
        <v>-4.9729999999999999</v>
      </c>
      <c r="J59" s="140"/>
      <c r="K59" s="75">
        <v>-10.831</v>
      </c>
      <c r="L59" s="140"/>
      <c r="M59" s="75">
        <v>-3.2850000000000001</v>
      </c>
      <c r="N59" s="140"/>
      <c r="O59" s="75">
        <v>-4.0030000000000001</v>
      </c>
      <c r="P59" s="28"/>
    </row>
    <row r="60" spans="1:94" s="171" customFormat="1" ht="15" customHeight="1" x14ac:dyDescent="0.2">
      <c r="A60" s="137">
        <v>2021</v>
      </c>
      <c r="B60" s="138" t="s">
        <v>819</v>
      </c>
      <c r="C60" s="28">
        <v>117.11499999999999</v>
      </c>
      <c r="D60" s="28">
        <v>89.984999999999999</v>
      </c>
      <c r="E60" s="28">
        <v>127.114</v>
      </c>
      <c r="F60" s="28">
        <v>117.03100000000001</v>
      </c>
      <c r="G60" s="137">
        <v>2021</v>
      </c>
      <c r="H60" s="138" t="s">
        <v>819</v>
      </c>
      <c r="I60" s="75">
        <v>7.5380000000000003</v>
      </c>
      <c r="J60" s="140"/>
      <c r="K60" s="75">
        <v>1.9410000000000001</v>
      </c>
      <c r="L60" s="140"/>
      <c r="M60" s="75">
        <v>9.6240000000000006</v>
      </c>
      <c r="N60" s="140"/>
      <c r="O60" s="75">
        <v>2.1440000000000001</v>
      </c>
      <c r="P60" s="28"/>
    </row>
    <row r="61" spans="1:94" s="171" customFormat="1" ht="15" customHeight="1" x14ac:dyDescent="0.2">
      <c r="A61" s="137"/>
      <c r="B61" s="138"/>
      <c r="C61" s="28"/>
      <c r="D61" s="28"/>
      <c r="E61" s="28"/>
      <c r="F61" s="28"/>
      <c r="G61" s="137"/>
      <c r="H61" s="138"/>
      <c r="I61" s="75"/>
      <c r="J61" s="140"/>
      <c r="K61" s="140"/>
      <c r="L61" s="140"/>
      <c r="M61" s="140"/>
      <c r="N61" s="140"/>
      <c r="O61" s="140"/>
      <c r="P61" s="140"/>
    </row>
    <row r="62" spans="1:94" ht="15" hidden="1" customHeight="1" x14ac:dyDescent="0.2">
      <c r="A62" s="23">
        <v>2015</v>
      </c>
      <c r="B62" s="24" t="s">
        <v>17</v>
      </c>
      <c r="C62" s="75">
        <v>101.029</v>
      </c>
      <c r="D62" s="75">
        <v>107.236</v>
      </c>
      <c r="E62" s="75">
        <v>99.034999999999997</v>
      </c>
      <c r="F62" s="75">
        <v>98.013000000000005</v>
      </c>
      <c r="G62" s="23">
        <v>2015</v>
      </c>
      <c r="H62" s="24" t="s">
        <v>17</v>
      </c>
      <c r="I62" s="74"/>
      <c r="K62" s="74"/>
      <c r="L62" s="75"/>
      <c r="M62" s="74"/>
      <c r="N62" s="74"/>
      <c r="O62" s="74"/>
      <c r="P62" s="74"/>
    </row>
    <row r="63" spans="1:94" ht="15" hidden="1" customHeight="1" x14ac:dyDescent="0.2">
      <c r="A63" s="23"/>
      <c r="B63" s="24" t="s">
        <v>18</v>
      </c>
      <c r="C63" s="75">
        <v>90.811999999999998</v>
      </c>
      <c r="D63" s="75">
        <v>96.262</v>
      </c>
      <c r="E63" s="75">
        <v>89.004999999999995</v>
      </c>
      <c r="F63" s="75">
        <v>88.745999999999995</v>
      </c>
      <c r="G63" s="23"/>
      <c r="H63" s="24" t="s">
        <v>18</v>
      </c>
      <c r="I63" s="74"/>
      <c r="J63" s="75">
        <v>-10.113</v>
      </c>
      <c r="K63" s="74"/>
      <c r="L63" s="75">
        <v>-10.233000000000001</v>
      </c>
      <c r="M63" s="74"/>
      <c r="N63" s="74">
        <v>-10.129</v>
      </c>
      <c r="O63" s="74"/>
      <c r="P63" s="74">
        <v>-9.4550000000000001</v>
      </c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</row>
    <row r="64" spans="1:94" ht="15" hidden="1" customHeight="1" x14ac:dyDescent="0.2">
      <c r="A64" s="23"/>
      <c r="B64" s="24" t="s">
        <v>19</v>
      </c>
      <c r="C64" s="75">
        <v>101.66</v>
      </c>
      <c r="D64" s="75">
        <v>107.744</v>
      </c>
      <c r="E64" s="75">
        <v>99.182000000000002</v>
      </c>
      <c r="F64" s="75">
        <v>104.10899999999999</v>
      </c>
      <c r="G64" s="23"/>
      <c r="H64" s="24" t="s">
        <v>19</v>
      </c>
      <c r="I64" s="74"/>
      <c r="J64" s="75">
        <v>11.946</v>
      </c>
      <c r="K64" s="74"/>
      <c r="L64" s="75">
        <v>11.928000000000001</v>
      </c>
      <c r="M64" s="74"/>
      <c r="N64" s="74">
        <v>11.435</v>
      </c>
      <c r="O64" s="74"/>
      <c r="P64" s="74">
        <v>17.311</v>
      </c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</row>
    <row r="65" spans="1:94" ht="15" hidden="1" customHeight="1" x14ac:dyDescent="0.2">
      <c r="A65" s="23"/>
      <c r="B65" s="24" t="s">
        <v>20</v>
      </c>
      <c r="C65" s="75">
        <v>97.040999999999997</v>
      </c>
      <c r="D65" s="75">
        <v>96.051000000000002</v>
      </c>
      <c r="E65" s="75">
        <v>97.007000000000005</v>
      </c>
      <c r="F65" s="75">
        <v>101.158</v>
      </c>
      <c r="G65" s="23"/>
      <c r="H65" s="24" t="s">
        <v>20</v>
      </c>
      <c r="I65" s="74"/>
      <c r="J65" s="75">
        <v>-4.5439999999999996</v>
      </c>
      <c r="K65" s="74"/>
      <c r="L65" s="75">
        <v>-10.853</v>
      </c>
      <c r="M65" s="74"/>
      <c r="N65" s="74">
        <v>-2.1930000000000001</v>
      </c>
      <c r="O65" s="74"/>
      <c r="P65" s="74">
        <v>-2.835</v>
      </c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</row>
    <row r="66" spans="1:94" ht="15" hidden="1" customHeight="1" x14ac:dyDescent="0.2">
      <c r="A66" s="36"/>
      <c r="B66" s="24" t="s">
        <v>21</v>
      </c>
      <c r="C66" s="75">
        <v>100.67700000000001</v>
      </c>
      <c r="D66" s="75">
        <v>103.504</v>
      </c>
      <c r="E66" s="75">
        <v>99.450999999999993</v>
      </c>
      <c r="F66" s="75">
        <v>102.587</v>
      </c>
      <c r="G66" s="23"/>
      <c r="H66" s="24" t="s">
        <v>21</v>
      </c>
      <c r="I66" s="74"/>
      <c r="J66" s="75">
        <v>3.7469999999999999</v>
      </c>
      <c r="K66" s="74"/>
      <c r="L66" s="75">
        <v>7.76</v>
      </c>
      <c r="M66" s="74"/>
      <c r="N66" s="74">
        <v>2.52</v>
      </c>
      <c r="O66" s="74"/>
      <c r="P66" s="74">
        <v>1.413</v>
      </c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</row>
    <row r="67" spans="1:94" ht="15" hidden="1" customHeight="1" x14ac:dyDescent="0.2">
      <c r="A67" s="36"/>
      <c r="B67" s="24" t="s">
        <v>22</v>
      </c>
      <c r="C67" s="75">
        <v>100.905</v>
      </c>
      <c r="D67" s="75">
        <v>96.875</v>
      </c>
      <c r="E67" s="75">
        <v>102.565</v>
      </c>
      <c r="F67" s="75">
        <v>99.091999999999999</v>
      </c>
      <c r="G67" s="23"/>
      <c r="H67" s="24" t="s">
        <v>22</v>
      </c>
      <c r="I67" s="74"/>
      <c r="J67" s="75">
        <v>0.22600000000000001</v>
      </c>
      <c r="K67" s="74"/>
      <c r="L67" s="75">
        <v>-6.4039999999999999</v>
      </c>
      <c r="M67" s="74"/>
      <c r="N67" s="74">
        <v>3.1309999999999998</v>
      </c>
      <c r="O67" s="74"/>
      <c r="P67" s="74">
        <v>-3.407</v>
      </c>
    </row>
    <row r="68" spans="1:94" ht="15" hidden="1" customHeight="1" x14ac:dyDescent="0.2">
      <c r="A68" s="23"/>
      <c r="B68" s="24" t="s">
        <v>23</v>
      </c>
      <c r="C68" s="75">
        <v>100.42</v>
      </c>
      <c r="D68" s="75">
        <v>100.081</v>
      </c>
      <c r="E68" s="75">
        <v>100.57</v>
      </c>
      <c r="F68" s="75">
        <v>100.161</v>
      </c>
      <c r="G68" s="23"/>
      <c r="H68" s="24" t="s">
        <v>23</v>
      </c>
      <c r="I68" s="74"/>
      <c r="J68" s="75">
        <v>-0.48</v>
      </c>
      <c r="K68" s="74"/>
      <c r="L68" s="75">
        <v>3.3090000000000002</v>
      </c>
      <c r="M68" s="74"/>
      <c r="N68" s="74">
        <v>-1.944</v>
      </c>
      <c r="O68" s="74"/>
      <c r="P68" s="74">
        <v>1.079</v>
      </c>
    </row>
    <row r="69" spans="1:94" ht="15" hidden="1" customHeight="1" x14ac:dyDescent="0.2">
      <c r="A69" s="23"/>
      <c r="B69" s="24" t="s">
        <v>24</v>
      </c>
      <c r="C69" s="75">
        <v>98.206000000000003</v>
      </c>
      <c r="D69" s="75">
        <v>91.268000000000001</v>
      </c>
      <c r="E69" s="75">
        <v>100.389</v>
      </c>
      <c r="F69" s="75">
        <v>102.036</v>
      </c>
      <c r="G69" s="23"/>
      <c r="H69" s="24" t="s">
        <v>24</v>
      </c>
      <c r="I69" s="74"/>
      <c r="J69" s="75">
        <v>-2.206</v>
      </c>
      <c r="K69" s="74"/>
      <c r="L69" s="75">
        <v>-8.8059999999999992</v>
      </c>
      <c r="M69" s="74"/>
      <c r="N69" s="74">
        <v>-0.18</v>
      </c>
      <c r="O69" s="74"/>
      <c r="P69" s="74">
        <v>1.873</v>
      </c>
    </row>
    <row r="70" spans="1:94" ht="15" hidden="1" customHeight="1" x14ac:dyDescent="0.2">
      <c r="A70" s="23"/>
      <c r="B70" s="24" t="s">
        <v>25</v>
      </c>
      <c r="C70" s="75">
        <v>101.53100000000001</v>
      </c>
      <c r="D70" s="75">
        <v>96.826999999999998</v>
      </c>
      <c r="E70" s="75">
        <v>103.401</v>
      </c>
      <c r="F70" s="75">
        <v>100.11499999999999</v>
      </c>
      <c r="G70" s="23"/>
      <c r="H70" s="24" t="s">
        <v>25</v>
      </c>
      <c r="I70" s="74"/>
      <c r="J70" s="75">
        <v>3.387</v>
      </c>
      <c r="K70" s="74"/>
      <c r="L70" s="75">
        <v>6.0910000000000002</v>
      </c>
      <c r="M70" s="74"/>
      <c r="N70" s="74">
        <v>3</v>
      </c>
      <c r="O70" s="74"/>
      <c r="P70" s="74">
        <v>-1.883</v>
      </c>
    </row>
    <row r="71" spans="1:94" ht="15" hidden="1" customHeight="1" x14ac:dyDescent="0.2">
      <c r="A71" s="23"/>
      <c r="B71" s="24" t="s">
        <v>26</v>
      </c>
      <c r="C71" s="75">
        <v>104.589</v>
      </c>
      <c r="D71" s="75">
        <v>100.116</v>
      </c>
      <c r="E71" s="75">
        <v>106.315</v>
      </c>
      <c r="F71" s="75">
        <v>103.78400000000001</v>
      </c>
      <c r="G71" s="23"/>
      <c r="H71" s="24" t="s">
        <v>26</v>
      </c>
      <c r="I71" s="74"/>
      <c r="J71" s="75">
        <v>3.012</v>
      </c>
      <c r="K71" s="74"/>
      <c r="L71" s="75">
        <v>3.3959999999999999</v>
      </c>
      <c r="M71" s="74"/>
      <c r="N71" s="74">
        <v>2.8180000000000001</v>
      </c>
      <c r="O71" s="74"/>
      <c r="P71" s="74">
        <v>3.6659999999999999</v>
      </c>
    </row>
    <row r="72" spans="1:94" ht="15" hidden="1" customHeight="1" x14ac:dyDescent="0.2">
      <c r="A72" s="23"/>
      <c r="B72" s="24" t="s">
        <v>27</v>
      </c>
      <c r="C72" s="75">
        <v>99.543999999999997</v>
      </c>
      <c r="D72" s="75">
        <v>98.745999999999995</v>
      </c>
      <c r="E72" s="75">
        <v>100.026</v>
      </c>
      <c r="F72" s="75">
        <v>97.593999999999994</v>
      </c>
      <c r="G72" s="23"/>
      <c r="H72" s="24" t="s">
        <v>27</v>
      </c>
      <c r="I72" s="74"/>
      <c r="J72" s="75">
        <v>-4.8239999999999998</v>
      </c>
      <c r="K72" s="74"/>
      <c r="L72" s="75">
        <v>-1.3680000000000001</v>
      </c>
      <c r="M72" s="74"/>
      <c r="N72" s="74">
        <v>-5.915</v>
      </c>
      <c r="O72" s="74"/>
      <c r="P72" s="74">
        <v>-5.9649999999999999</v>
      </c>
    </row>
    <row r="73" spans="1:94" ht="15" hidden="1" customHeight="1" x14ac:dyDescent="0.2">
      <c r="A73" s="23"/>
      <c r="B73" s="24" t="s">
        <v>28</v>
      </c>
      <c r="C73" s="75">
        <v>103.587</v>
      </c>
      <c r="D73" s="75">
        <v>105.29</v>
      </c>
      <c r="E73" s="75">
        <v>103.05500000000001</v>
      </c>
      <c r="F73" s="75">
        <v>102.605</v>
      </c>
      <c r="G73" s="23"/>
      <c r="H73" s="24" t="s">
        <v>28</v>
      </c>
      <c r="I73" s="74"/>
      <c r="J73" s="75">
        <v>4.0620000000000003</v>
      </c>
      <c r="K73" s="74"/>
      <c r="L73" s="75">
        <v>6.6269999999999998</v>
      </c>
      <c r="M73" s="74"/>
      <c r="N73" s="74">
        <v>3.028</v>
      </c>
      <c r="O73" s="74"/>
      <c r="P73" s="74">
        <v>5.1349999999999998</v>
      </c>
    </row>
    <row r="74" spans="1:94" ht="15" hidden="1" customHeight="1" x14ac:dyDescent="0.2">
      <c r="A74" s="174"/>
      <c r="B74" s="174"/>
      <c r="C74" s="75"/>
      <c r="D74" s="75"/>
      <c r="E74" s="75"/>
      <c r="F74" s="75"/>
      <c r="G74" s="174"/>
      <c r="H74" s="174"/>
      <c r="I74" s="74"/>
      <c r="J74" s="74"/>
      <c r="K74" s="74"/>
      <c r="L74" s="74"/>
      <c r="M74" s="74"/>
      <c r="N74" s="72"/>
      <c r="O74" s="74"/>
      <c r="P74" s="72"/>
    </row>
    <row r="75" spans="1:94" ht="15" hidden="1" customHeight="1" x14ac:dyDescent="0.2">
      <c r="A75" s="23">
        <v>2016</v>
      </c>
      <c r="B75" s="24" t="s">
        <v>17</v>
      </c>
      <c r="C75" s="75">
        <v>104.295</v>
      </c>
      <c r="D75" s="75">
        <v>106.92700000000001</v>
      </c>
      <c r="E75" s="75">
        <v>103.205</v>
      </c>
      <c r="F75" s="75">
        <v>105.545</v>
      </c>
      <c r="G75" s="23">
        <v>2016</v>
      </c>
      <c r="H75" s="24" t="s">
        <v>17</v>
      </c>
      <c r="I75" s="74">
        <v>3.2330000000000001</v>
      </c>
      <c r="J75" s="75">
        <v>0.68400000000000005</v>
      </c>
      <c r="K75" s="74">
        <v>-0.28799999999999998</v>
      </c>
      <c r="L75" s="75">
        <v>1.5549999999999999</v>
      </c>
      <c r="M75" s="74">
        <v>4.21</v>
      </c>
      <c r="N75" s="74">
        <v>0.14499999999999999</v>
      </c>
      <c r="O75" s="74">
        <v>7.6849999999999996</v>
      </c>
      <c r="P75" s="74">
        <v>2.8650000000000002</v>
      </c>
    </row>
    <row r="76" spans="1:94" ht="15" hidden="1" customHeight="1" x14ac:dyDescent="0.2">
      <c r="A76" s="23"/>
      <c r="B76" s="24" t="s">
        <v>18</v>
      </c>
      <c r="C76" s="75">
        <v>94.622</v>
      </c>
      <c r="D76" s="75">
        <v>98.447999999999993</v>
      </c>
      <c r="E76" s="75">
        <v>92.881</v>
      </c>
      <c r="F76" s="75">
        <v>98.043000000000006</v>
      </c>
      <c r="G76" s="23"/>
      <c r="H76" s="24" t="s">
        <v>18</v>
      </c>
      <c r="I76" s="74">
        <v>4.1950000000000003</v>
      </c>
      <c r="J76" s="75">
        <v>-9.2750000000000004</v>
      </c>
      <c r="K76" s="74">
        <v>2.2709999999999999</v>
      </c>
      <c r="L76" s="75">
        <v>-7.93</v>
      </c>
      <c r="M76" s="74">
        <v>4.3550000000000004</v>
      </c>
      <c r="N76" s="74">
        <v>-10.003</v>
      </c>
      <c r="O76" s="74">
        <v>10.476000000000001</v>
      </c>
      <c r="P76" s="74">
        <v>-7.1079999999999997</v>
      </c>
    </row>
    <row r="77" spans="1:94" s="1" customFormat="1" ht="15" hidden="1" customHeight="1" x14ac:dyDescent="0.2">
      <c r="A77" s="137"/>
      <c r="B77" s="138" t="s">
        <v>19</v>
      </c>
      <c r="C77" s="75">
        <v>104.334</v>
      </c>
      <c r="D77" s="75">
        <v>104.027</v>
      </c>
      <c r="E77" s="75">
        <v>103.694</v>
      </c>
      <c r="F77" s="75">
        <v>112.104</v>
      </c>
      <c r="G77" s="137"/>
      <c r="H77" s="138" t="s">
        <v>19</v>
      </c>
      <c r="I77" s="74">
        <v>2.63</v>
      </c>
      <c r="J77" s="75">
        <v>10.263999999999999</v>
      </c>
      <c r="K77" s="74">
        <v>-3.45</v>
      </c>
      <c r="L77" s="75">
        <v>5.6669999999999998</v>
      </c>
      <c r="M77" s="74">
        <v>4.5490000000000004</v>
      </c>
      <c r="N77" s="74">
        <v>11.641999999999999</v>
      </c>
      <c r="O77" s="74">
        <v>7.68</v>
      </c>
      <c r="P77" s="74">
        <v>14.342000000000001</v>
      </c>
    </row>
    <row r="78" spans="1:94" ht="15" hidden="1" customHeight="1" x14ac:dyDescent="0.2">
      <c r="A78" s="23"/>
      <c r="B78" s="24" t="s">
        <v>20</v>
      </c>
      <c r="C78" s="75">
        <v>99.753</v>
      </c>
      <c r="D78" s="75">
        <v>97.691000000000003</v>
      </c>
      <c r="E78" s="75">
        <v>99.451999999999998</v>
      </c>
      <c r="F78" s="75">
        <v>110.70399999999999</v>
      </c>
      <c r="G78" s="23"/>
      <c r="H78" s="24" t="s">
        <v>20</v>
      </c>
      <c r="I78" s="74">
        <v>2.7949999999999999</v>
      </c>
      <c r="J78" s="75">
        <v>-4.3899999999999997</v>
      </c>
      <c r="K78" s="74">
        <v>1.708</v>
      </c>
      <c r="L78" s="75">
        <v>-6.09</v>
      </c>
      <c r="M78" s="74">
        <v>2.52</v>
      </c>
      <c r="N78" s="74">
        <v>-4.0910000000000002</v>
      </c>
      <c r="O78" s="74">
        <v>9.4369999999999994</v>
      </c>
      <c r="P78" s="74">
        <v>-1.2490000000000001</v>
      </c>
    </row>
    <row r="79" spans="1:94" ht="15" hidden="1" customHeight="1" x14ac:dyDescent="0.2">
      <c r="A79" s="36"/>
      <c r="B79" s="24" t="s">
        <v>21</v>
      </c>
      <c r="C79" s="75">
        <v>103.57899999999999</v>
      </c>
      <c r="D79" s="75">
        <v>102.428</v>
      </c>
      <c r="E79" s="75">
        <v>103.14</v>
      </c>
      <c r="F79" s="75">
        <v>112.486</v>
      </c>
      <c r="G79" s="23"/>
      <c r="H79" s="24" t="s">
        <v>21</v>
      </c>
      <c r="I79" s="74">
        <v>2.883</v>
      </c>
      <c r="J79" s="75">
        <v>3.835</v>
      </c>
      <c r="K79" s="74">
        <v>-1.0389999999999999</v>
      </c>
      <c r="L79" s="75">
        <v>4.8490000000000002</v>
      </c>
      <c r="M79" s="74">
        <v>3.7090000000000001</v>
      </c>
      <c r="N79" s="74">
        <v>3.7090000000000001</v>
      </c>
      <c r="O79" s="74">
        <v>9.6489999999999991</v>
      </c>
      <c r="P79" s="74">
        <v>1.61</v>
      </c>
    </row>
    <row r="80" spans="1:94" ht="15" hidden="1" customHeight="1" x14ac:dyDescent="0.2">
      <c r="A80" s="36"/>
      <c r="B80" s="24" t="s">
        <v>22</v>
      </c>
      <c r="C80" s="75">
        <v>106.324</v>
      </c>
      <c r="D80" s="75">
        <v>103.72199999999999</v>
      </c>
      <c r="E80" s="75">
        <v>107.149</v>
      </c>
      <c r="F80" s="75">
        <v>107.70399999999999</v>
      </c>
      <c r="G80" s="23"/>
      <c r="H80" s="24" t="s">
        <v>22</v>
      </c>
      <c r="I80" s="74">
        <v>5.3710000000000004</v>
      </c>
      <c r="J80" s="75">
        <v>2.65</v>
      </c>
      <c r="K80" s="74">
        <v>7.0679999999999996</v>
      </c>
      <c r="L80" s="75">
        <v>1.2629999999999999</v>
      </c>
      <c r="M80" s="74">
        <v>4.47</v>
      </c>
      <c r="N80" s="74">
        <v>3.887</v>
      </c>
      <c r="O80" s="74">
        <v>8.6910000000000007</v>
      </c>
      <c r="P80" s="74">
        <v>-4.2510000000000003</v>
      </c>
    </row>
    <row r="81" spans="1:16" ht="15" hidden="1" customHeight="1" x14ac:dyDescent="0.2">
      <c r="A81" s="23"/>
      <c r="B81" s="24" t="s">
        <v>23</v>
      </c>
      <c r="C81" s="75">
        <v>104.226</v>
      </c>
      <c r="D81" s="75">
        <v>103.31</v>
      </c>
      <c r="E81" s="75">
        <v>104.268</v>
      </c>
      <c r="F81" s="75">
        <v>107.28</v>
      </c>
      <c r="G81" s="23"/>
      <c r="H81" s="24" t="s">
        <v>23</v>
      </c>
      <c r="I81" s="74">
        <v>3.79</v>
      </c>
      <c r="J81" s="75">
        <v>-1.9730000000000001</v>
      </c>
      <c r="K81" s="74">
        <v>3.2269999999999999</v>
      </c>
      <c r="L81" s="75">
        <v>-0.39700000000000002</v>
      </c>
      <c r="M81" s="74">
        <v>3.6760000000000002</v>
      </c>
      <c r="N81" s="74">
        <v>-2.6890000000000001</v>
      </c>
      <c r="O81" s="74">
        <v>7.1079999999999997</v>
      </c>
      <c r="P81" s="74">
        <v>-0.39400000000000002</v>
      </c>
    </row>
    <row r="82" spans="1:16" ht="15" hidden="1" customHeight="1" x14ac:dyDescent="0.2">
      <c r="A82" s="23"/>
      <c r="B82" s="24" t="s">
        <v>24</v>
      </c>
      <c r="C82" s="75">
        <v>103.123</v>
      </c>
      <c r="D82" s="75">
        <v>94.822000000000003</v>
      </c>
      <c r="E82" s="75">
        <v>105.158</v>
      </c>
      <c r="F82" s="75">
        <v>113.67400000000001</v>
      </c>
      <c r="G82" s="23"/>
      <c r="H82" s="24" t="s">
        <v>24</v>
      </c>
      <c r="I82" s="74">
        <v>5.0069999999999997</v>
      </c>
      <c r="J82" s="75">
        <v>-1.0589999999999999</v>
      </c>
      <c r="K82" s="74">
        <v>3.8929999999999998</v>
      </c>
      <c r="L82" s="75">
        <v>-8.2170000000000005</v>
      </c>
      <c r="M82" s="74">
        <v>4.75</v>
      </c>
      <c r="N82" s="74">
        <v>0.85299999999999998</v>
      </c>
      <c r="O82" s="74">
        <v>11.404999999999999</v>
      </c>
      <c r="P82" s="74">
        <v>5.96</v>
      </c>
    </row>
    <row r="83" spans="1:16" ht="15" hidden="1" customHeight="1" x14ac:dyDescent="0.2">
      <c r="A83" s="23"/>
      <c r="B83" s="24" t="s">
        <v>25</v>
      </c>
      <c r="C83" s="75">
        <v>104.628</v>
      </c>
      <c r="D83" s="75">
        <v>96.483000000000004</v>
      </c>
      <c r="E83" s="75">
        <v>107.38</v>
      </c>
      <c r="F83" s="75">
        <v>107.18300000000001</v>
      </c>
      <c r="G83" s="23"/>
      <c r="H83" s="24" t="s">
        <v>25</v>
      </c>
      <c r="I83" s="74">
        <v>3.05</v>
      </c>
      <c r="J83" s="75">
        <v>1.4590000000000001</v>
      </c>
      <c r="K83" s="74">
        <v>-0.35499999999999998</v>
      </c>
      <c r="L83" s="75">
        <v>1.752</v>
      </c>
      <c r="M83" s="74">
        <v>3.8479999999999999</v>
      </c>
      <c r="N83" s="74">
        <v>2.113</v>
      </c>
      <c r="O83" s="74">
        <v>7.06</v>
      </c>
      <c r="P83" s="74">
        <v>-5.71</v>
      </c>
    </row>
    <row r="84" spans="1:16" ht="15" hidden="1" customHeight="1" x14ac:dyDescent="0.2">
      <c r="A84" s="23"/>
      <c r="B84" s="24" t="s">
        <v>26</v>
      </c>
      <c r="C84" s="75">
        <v>109.167</v>
      </c>
      <c r="D84" s="75">
        <v>104.34699999999999</v>
      </c>
      <c r="E84" s="75">
        <v>110.768</v>
      </c>
      <c r="F84" s="75">
        <v>110.96599999999999</v>
      </c>
      <c r="G84" s="23"/>
      <c r="H84" s="24" t="s">
        <v>26</v>
      </c>
      <c r="I84" s="74">
        <v>4.3769999999999998</v>
      </c>
      <c r="J84" s="75">
        <v>4.3380000000000001</v>
      </c>
      <c r="K84" s="74">
        <v>4.2270000000000003</v>
      </c>
      <c r="L84" s="75">
        <v>8.1509999999999998</v>
      </c>
      <c r="M84" s="74">
        <v>4.1890000000000001</v>
      </c>
      <c r="N84" s="74">
        <v>3.1549999999999998</v>
      </c>
      <c r="O84" s="74">
        <v>6.92</v>
      </c>
      <c r="P84" s="74">
        <v>3.5289999999999999</v>
      </c>
    </row>
    <row r="85" spans="1:16" ht="15" hidden="1" customHeight="1" x14ac:dyDescent="0.2">
      <c r="A85" s="23"/>
      <c r="B85" s="24" t="s">
        <v>27</v>
      </c>
      <c r="C85" s="75">
        <v>106.4</v>
      </c>
      <c r="D85" s="75">
        <v>104.533</v>
      </c>
      <c r="E85" s="75">
        <v>107.023</v>
      </c>
      <c r="F85" s="75">
        <v>107.07299999999999</v>
      </c>
      <c r="G85" s="23"/>
      <c r="H85" s="24" t="s">
        <v>27</v>
      </c>
      <c r="I85" s="74">
        <v>6.8879999999999999</v>
      </c>
      <c r="J85" s="75">
        <v>-2.5339999999999998</v>
      </c>
      <c r="K85" s="74">
        <v>5.86</v>
      </c>
      <c r="L85" s="75">
        <v>0.17799999999999999</v>
      </c>
      <c r="M85" s="74">
        <v>6.9939999999999998</v>
      </c>
      <c r="N85" s="74">
        <v>-3.3809999999999998</v>
      </c>
      <c r="O85" s="74">
        <v>9.7129999999999992</v>
      </c>
      <c r="P85" s="74">
        <v>-3.508</v>
      </c>
    </row>
    <row r="86" spans="1:16" ht="15" hidden="1" customHeight="1" x14ac:dyDescent="0.2">
      <c r="A86" s="23"/>
      <c r="B86" s="24" t="s">
        <v>28</v>
      </c>
      <c r="C86" s="75">
        <v>108.941</v>
      </c>
      <c r="D86" s="75">
        <v>111.825</v>
      </c>
      <c r="E86" s="75">
        <v>107.883</v>
      </c>
      <c r="F86" s="75">
        <v>108.902</v>
      </c>
      <c r="G86" s="23"/>
      <c r="H86" s="24" t="s">
        <v>28</v>
      </c>
      <c r="I86" s="74">
        <v>5.1689999999999996</v>
      </c>
      <c r="J86" s="75">
        <v>2.3879999999999999</v>
      </c>
      <c r="K86" s="74">
        <v>6.2060000000000004</v>
      </c>
      <c r="L86" s="75">
        <v>6.976</v>
      </c>
      <c r="M86" s="74">
        <v>4.6849999999999996</v>
      </c>
      <c r="N86" s="74">
        <v>0.80400000000000005</v>
      </c>
      <c r="O86" s="74">
        <v>6.1369999999999996</v>
      </c>
      <c r="P86" s="74">
        <v>1.708</v>
      </c>
    </row>
    <row r="87" spans="1:16" ht="15" hidden="1" customHeight="1" x14ac:dyDescent="0.2">
      <c r="A87" s="174"/>
      <c r="B87" s="174"/>
      <c r="C87" s="75"/>
      <c r="D87" s="75"/>
      <c r="E87" s="75"/>
      <c r="F87" s="75"/>
      <c r="G87" s="174"/>
      <c r="H87" s="174"/>
      <c r="I87" s="74"/>
      <c r="J87" s="74"/>
      <c r="K87" s="74"/>
      <c r="L87" s="74"/>
      <c r="M87" s="74"/>
      <c r="N87" s="72"/>
      <c r="O87" s="74"/>
      <c r="P87" s="72"/>
    </row>
    <row r="88" spans="1:16" ht="15" hidden="1" customHeight="1" x14ac:dyDescent="0.2">
      <c r="A88" s="23">
        <v>2017</v>
      </c>
      <c r="B88" s="24" t="s">
        <v>17</v>
      </c>
      <c r="C88" s="75">
        <v>108.235</v>
      </c>
      <c r="D88" s="75">
        <v>108.584</v>
      </c>
      <c r="E88" s="75">
        <v>108.256</v>
      </c>
      <c r="F88" s="75">
        <v>106.68899999999999</v>
      </c>
      <c r="G88" s="23">
        <v>2017</v>
      </c>
      <c r="H88" s="24" t="s">
        <v>17</v>
      </c>
      <c r="I88" s="74">
        <v>3.778</v>
      </c>
      <c r="J88" s="75">
        <v>-0.64800000000000002</v>
      </c>
      <c r="K88" s="74">
        <v>1.55</v>
      </c>
      <c r="L88" s="75">
        <v>-2.8980000000000001</v>
      </c>
      <c r="M88" s="74">
        <v>4.8949999999999996</v>
      </c>
      <c r="N88" s="74">
        <v>0.34599999999999997</v>
      </c>
      <c r="O88" s="74">
        <v>1.0840000000000001</v>
      </c>
      <c r="P88" s="74">
        <v>-2.032</v>
      </c>
    </row>
    <row r="89" spans="1:16" ht="15" hidden="1" customHeight="1" x14ac:dyDescent="0.2">
      <c r="A89" s="174"/>
      <c r="B89" s="24" t="s">
        <v>18</v>
      </c>
      <c r="C89" s="75">
        <v>99.509</v>
      </c>
      <c r="D89" s="75">
        <v>98.906999999999996</v>
      </c>
      <c r="E89" s="75">
        <v>99.733999999999995</v>
      </c>
      <c r="F89" s="75">
        <v>99.483000000000004</v>
      </c>
      <c r="G89" s="174"/>
      <c r="H89" s="24" t="s">
        <v>18</v>
      </c>
      <c r="I89" s="74">
        <v>5.1660000000000004</v>
      </c>
      <c r="J89" s="75">
        <v>-8.0619999999999994</v>
      </c>
      <c r="K89" s="74">
        <v>0.46600000000000003</v>
      </c>
      <c r="L89" s="75">
        <v>-8.9120000000000008</v>
      </c>
      <c r="M89" s="74">
        <v>7.3780000000000001</v>
      </c>
      <c r="N89" s="74">
        <v>-7.8730000000000002</v>
      </c>
      <c r="O89" s="74">
        <v>1.4690000000000001</v>
      </c>
      <c r="P89" s="74">
        <v>-6.7539999999999996</v>
      </c>
    </row>
    <row r="90" spans="1:16" ht="15" hidden="1" customHeight="1" x14ac:dyDescent="0.2">
      <c r="A90" s="174"/>
      <c r="B90" s="24" t="s">
        <v>19</v>
      </c>
      <c r="C90" s="75">
        <v>109.10899999999999</v>
      </c>
      <c r="D90" s="75">
        <v>107.309</v>
      </c>
      <c r="E90" s="75">
        <v>109.504</v>
      </c>
      <c r="F90" s="75">
        <v>111.86799999999999</v>
      </c>
      <c r="G90" s="174"/>
      <c r="H90" s="138" t="s">
        <v>19</v>
      </c>
      <c r="I90" s="74">
        <v>4.5759999999999996</v>
      </c>
      <c r="J90" s="75">
        <v>9.6470000000000002</v>
      </c>
      <c r="K90" s="74">
        <v>3.1560000000000001</v>
      </c>
      <c r="L90" s="75">
        <v>8.4949999999999992</v>
      </c>
      <c r="M90" s="74">
        <v>5.6029999999999998</v>
      </c>
      <c r="N90" s="74">
        <v>9.7959999999999994</v>
      </c>
      <c r="O90" s="74">
        <v>-0.21099999999999999</v>
      </c>
      <c r="P90" s="74">
        <v>12.449</v>
      </c>
    </row>
    <row r="91" spans="1:16" ht="15" hidden="1" customHeight="1" x14ac:dyDescent="0.2">
      <c r="A91" s="174"/>
      <c r="B91" s="24" t="s">
        <v>20</v>
      </c>
      <c r="C91" s="75">
        <v>103.843</v>
      </c>
      <c r="D91" s="75">
        <v>96.864000000000004</v>
      </c>
      <c r="E91" s="75">
        <v>105.908</v>
      </c>
      <c r="F91" s="75">
        <v>109.05200000000001</v>
      </c>
      <c r="G91" s="174"/>
      <c r="H91" s="24" t="s">
        <v>20</v>
      </c>
      <c r="I91" s="74">
        <v>4.0999999999999996</v>
      </c>
      <c r="J91" s="75">
        <v>-4.8259999999999996</v>
      </c>
      <c r="K91" s="74">
        <v>-0.84699999999999998</v>
      </c>
      <c r="L91" s="75">
        <v>-9.734</v>
      </c>
      <c r="M91" s="74">
        <v>6.492</v>
      </c>
      <c r="N91" s="74">
        <v>-3.2839999999999998</v>
      </c>
      <c r="O91" s="74">
        <v>-1.492</v>
      </c>
      <c r="P91" s="74">
        <v>-2.5169999999999999</v>
      </c>
    </row>
    <row r="92" spans="1:16" ht="15" hidden="1" customHeight="1" x14ac:dyDescent="0.2">
      <c r="A92" s="174"/>
      <c r="B92" s="24" t="s">
        <v>21</v>
      </c>
      <c r="C92" s="75">
        <v>107.879</v>
      </c>
      <c r="D92" s="75">
        <v>98.635000000000005</v>
      </c>
      <c r="E92" s="75">
        <v>110.563</v>
      </c>
      <c r="F92" s="75">
        <v>115.318</v>
      </c>
      <c r="G92" s="174"/>
      <c r="H92" s="24" t="s">
        <v>21</v>
      </c>
      <c r="I92" s="74">
        <v>4.1509999999999998</v>
      </c>
      <c r="J92" s="75">
        <v>3.887</v>
      </c>
      <c r="K92" s="74">
        <v>-3.7040000000000002</v>
      </c>
      <c r="L92" s="75">
        <v>1.827</v>
      </c>
      <c r="M92" s="74">
        <v>7.1970000000000001</v>
      </c>
      <c r="N92" s="74">
        <v>4.3949999999999996</v>
      </c>
      <c r="O92" s="74">
        <v>2.5179999999999998</v>
      </c>
      <c r="P92" s="74">
        <v>5.7460000000000004</v>
      </c>
    </row>
    <row r="93" spans="1:16" ht="15" hidden="1" customHeight="1" x14ac:dyDescent="0.2">
      <c r="A93" s="174"/>
      <c r="B93" s="24" t="s">
        <v>22</v>
      </c>
      <c r="C93" s="75">
        <v>109.539</v>
      </c>
      <c r="D93" s="75">
        <v>103.227</v>
      </c>
      <c r="E93" s="75">
        <v>111.822</v>
      </c>
      <c r="F93" s="75">
        <v>109.965</v>
      </c>
      <c r="G93" s="174"/>
      <c r="H93" s="24" t="s">
        <v>22</v>
      </c>
      <c r="I93" s="74">
        <v>3.0230000000000001</v>
      </c>
      <c r="J93" s="75">
        <v>1.538</v>
      </c>
      <c r="K93" s="74">
        <v>-0.47699999999999998</v>
      </c>
      <c r="L93" s="75">
        <v>4.6559999999999997</v>
      </c>
      <c r="M93" s="74">
        <v>4.3609999999999998</v>
      </c>
      <c r="N93" s="74">
        <v>1.139</v>
      </c>
      <c r="O93" s="74">
        <v>2.0990000000000002</v>
      </c>
      <c r="P93" s="74">
        <v>-4.6420000000000003</v>
      </c>
    </row>
    <row r="94" spans="1:16" ht="15" hidden="1" customHeight="1" x14ac:dyDescent="0.2">
      <c r="A94" s="174"/>
      <c r="B94" s="24" t="s">
        <v>23</v>
      </c>
      <c r="C94" s="75">
        <v>110.315</v>
      </c>
      <c r="D94" s="75">
        <v>101.303</v>
      </c>
      <c r="E94" s="75">
        <v>113.104</v>
      </c>
      <c r="F94" s="75">
        <v>115.78100000000001</v>
      </c>
      <c r="G94" s="174"/>
      <c r="H94" s="24" t="s">
        <v>23</v>
      </c>
      <c r="I94" s="74">
        <v>5.8419999999999996</v>
      </c>
      <c r="J94" s="75">
        <v>0.70899999999999996</v>
      </c>
      <c r="K94" s="74">
        <v>-1.9430000000000001</v>
      </c>
      <c r="L94" s="75">
        <v>-1.8640000000000001</v>
      </c>
      <c r="M94" s="74">
        <v>8.4749999999999996</v>
      </c>
      <c r="N94" s="74">
        <v>1.147</v>
      </c>
      <c r="O94" s="74">
        <v>7.9240000000000004</v>
      </c>
      <c r="P94" s="74">
        <v>5.2889999999999997</v>
      </c>
    </row>
    <row r="95" spans="1:16" ht="15" hidden="1" customHeight="1" x14ac:dyDescent="0.2">
      <c r="A95" s="174"/>
      <c r="B95" s="24" t="s">
        <v>24</v>
      </c>
      <c r="C95" s="75">
        <v>110.241</v>
      </c>
      <c r="D95" s="75">
        <v>101.066</v>
      </c>
      <c r="E95" s="75">
        <v>112.955</v>
      </c>
      <c r="F95" s="75">
        <v>117.10899999999999</v>
      </c>
      <c r="G95" s="174"/>
      <c r="H95" s="24" t="s">
        <v>24</v>
      </c>
      <c r="I95" s="74">
        <v>6.9029999999999996</v>
      </c>
      <c r="J95" s="75">
        <v>-6.7000000000000004E-2</v>
      </c>
      <c r="K95" s="74">
        <v>6.585</v>
      </c>
      <c r="L95" s="75">
        <v>-0.23400000000000001</v>
      </c>
      <c r="M95" s="74">
        <v>7.415</v>
      </c>
      <c r="N95" s="74">
        <v>-0.13200000000000001</v>
      </c>
      <c r="O95" s="74">
        <v>3.0219999999999998</v>
      </c>
      <c r="P95" s="74">
        <v>1.147</v>
      </c>
    </row>
    <row r="96" spans="1:16" ht="15" hidden="1" customHeight="1" x14ac:dyDescent="0.2">
      <c r="A96" s="174"/>
      <c r="B96" s="24" t="s">
        <v>25</v>
      </c>
      <c r="C96" s="75">
        <v>109.521</v>
      </c>
      <c r="D96" s="75">
        <v>98.254999999999995</v>
      </c>
      <c r="E96" s="75">
        <v>113.67</v>
      </c>
      <c r="F96" s="75">
        <v>109.517</v>
      </c>
      <c r="G96" s="174"/>
      <c r="H96" s="24" t="s">
        <v>25</v>
      </c>
      <c r="I96" s="74">
        <v>4.6760000000000002</v>
      </c>
      <c r="J96" s="75">
        <v>-0.65400000000000003</v>
      </c>
      <c r="K96" s="74">
        <v>1.8360000000000001</v>
      </c>
      <c r="L96" s="75">
        <v>-2.7810000000000001</v>
      </c>
      <c r="M96" s="74">
        <v>5.8579999999999997</v>
      </c>
      <c r="N96" s="74">
        <v>0.63300000000000001</v>
      </c>
      <c r="O96" s="74">
        <v>2.1779999999999999</v>
      </c>
      <c r="P96" s="74">
        <v>-6.4829999999999997</v>
      </c>
    </row>
    <row r="97" spans="1:19" ht="15" hidden="1" customHeight="1" x14ac:dyDescent="0.2">
      <c r="A97" s="174"/>
      <c r="B97" s="24" t="s">
        <v>26</v>
      </c>
      <c r="C97" s="75">
        <v>112.85</v>
      </c>
      <c r="D97" s="75">
        <v>104.874</v>
      </c>
      <c r="E97" s="75">
        <v>115.471</v>
      </c>
      <c r="F97" s="75">
        <v>116.122</v>
      </c>
      <c r="G97" s="174"/>
      <c r="H97" s="24" t="s">
        <v>26</v>
      </c>
      <c r="I97" s="74">
        <v>3.3740000000000001</v>
      </c>
      <c r="J97" s="75">
        <v>3.04</v>
      </c>
      <c r="K97" s="74">
        <v>0.504</v>
      </c>
      <c r="L97" s="75">
        <v>6.7359999999999998</v>
      </c>
      <c r="M97" s="74">
        <v>4.2460000000000004</v>
      </c>
      <c r="N97" s="74">
        <v>1.585</v>
      </c>
      <c r="O97" s="74">
        <v>4.6459999999999999</v>
      </c>
      <c r="P97" s="74">
        <v>6.0309999999999997</v>
      </c>
    </row>
    <row r="98" spans="1:19" s="201" customFormat="1" ht="15" hidden="1" customHeight="1" x14ac:dyDescent="0.2">
      <c r="A98" s="261"/>
      <c r="B98" s="24" t="s">
        <v>27</v>
      </c>
      <c r="C98" s="75">
        <v>111.864</v>
      </c>
      <c r="D98" s="75">
        <v>106.587</v>
      </c>
      <c r="E98" s="75">
        <v>113.871</v>
      </c>
      <c r="F98" s="75">
        <v>111.20099999999999</v>
      </c>
      <c r="G98" s="261"/>
      <c r="H98" s="24" t="s">
        <v>27</v>
      </c>
      <c r="I98" s="74">
        <v>5.1349999999999998</v>
      </c>
      <c r="J98" s="75">
        <v>-0.874</v>
      </c>
      <c r="K98" s="74">
        <v>1.9650000000000001</v>
      </c>
      <c r="L98" s="75">
        <v>1.6339999999999999</v>
      </c>
      <c r="M98" s="74">
        <v>6.399</v>
      </c>
      <c r="N98" s="74">
        <v>-1.385</v>
      </c>
      <c r="O98" s="74">
        <v>3.855</v>
      </c>
      <c r="P98" s="74">
        <v>-4.2380000000000004</v>
      </c>
    </row>
    <row r="99" spans="1:19" ht="15" hidden="1" customHeight="1" x14ac:dyDescent="0.2">
      <c r="A99" s="174"/>
      <c r="B99" s="24" t="s">
        <v>28</v>
      </c>
      <c r="C99" s="75">
        <v>112.05500000000001</v>
      </c>
      <c r="D99" s="75">
        <v>107.254</v>
      </c>
      <c r="E99" s="75">
        <v>113.72</v>
      </c>
      <c r="F99" s="75">
        <v>113.124</v>
      </c>
      <c r="G99" s="174"/>
      <c r="H99" s="24" t="s">
        <v>28</v>
      </c>
      <c r="I99" s="74">
        <v>2.859</v>
      </c>
      <c r="J99" s="75">
        <v>0.17100000000000001</v>
      </c>
      <c r="K99" s="74">
        <v>-4.0880000000000001</v>
      </c>
      <c r="L99" s="75">
        <v>0.626</v>
      </c>
      <c r="M99" s="74">
        <v>5.4109999999999996</v>
      </c>
      <c r="N99" s="74">
        <v>-0.13300000000000001</v>
      </c>
      <c r="O99" s="74">
        <v>3.8769999999999998</v>
      </c>
      <c r="P99" s="74">
        <v>1.73</v>
      </c>
    </row>
    <row r="100" spans="1:19" ht="15" hidden="1" customHeight="1" x14ac:dyDescent="0.2">
      <c r="A100" s="174"/>
      <c r="B100" s="24"/>
      <c r="C100" s="75"/>
      <c r="D100" s="75"/>
      <c r="E100" s="75"/>
      <c r="F100" s="75"/>
      <c r="G100" s="174"/>
      <c r="H100" s="24"/>
      <c r="I100" s="74"/>
      <c r="K100" s="74"/>
      <c r="L100" s="75"/>
      <c r="M100" s="74"/>
      <c r="N100" s="75"/>
      <c r="O100" s="74"/>
      <c r="P100" s="75"/>
    </row>
    <row r="101" spans="1:19" ht="15" hidden="1" customHeight="1" x14ac:dyDescent="0.2">
      <c r="A101" s="23">
        <v>2018</v>
      </c>
      <c r="B101" s="24" t="s">
        <v>17</v>
      </c>
      <c r="C101" s="75">
        <v>113.39700000000001</v>
      </c>
      <c r="D101" s="75">
        <v>107.634</v>
      </c>
      <c r="E101" s="75">
        <v>115.72</v>
      </c>
      <c r="F101" s="75">
        <v>111.324</v>
      </c>
      <c r="G101" s="23">
        <v>2018</v>
      </c>
      <c r="H101" s="24" t="s">
        <v>17</v>
      </c>
      <c r="I101" s="74">
        <v>4.7690000000000001</v>
      </c>
      <c r="J101" s="75">
        <v>1.1970000000000001</v>
      </c>
      <c r="K101" s="74">
        <v>-0.875</v>
      </c>
      <c r="L101" s="75">
        <v>0.35399999999999998</v>
      </c>
      <c r="M101" s="74">
        <v>6.8949999999999996</v>
      </c>
      <c r="N101" s="74">
        <v>1.7589999999999999</v>
      </c>
      <c r="O101" s="74">
        <v>4.3440000000000003</v>
      </c>
      <c r="P101" s="74">
        <v>-1.591</v>
      </c>
    </row>
    <row r="102" spans="1:19" ht="15" hidden="1" customHeight="1" x14ac:dyDescent="0.2">
      <c r="A102" s="23"/>
      <c r="B102" s="24" t="s">
        <v>18</v>
      </c>
      <c r="C102" s="75">
        <v>101.774</v>
      </c>
      <c r="D102" s="75">
        <v>94.427000000000007</v>
      </c>
      <c r="E102" s="75">
        <v>104.429</v>
      </c>
      <c r="F102" s="75">
        <v>102.306</v>
      </c>
      <c r="G102" s="23"/>
      <c r="H102" s="24" t="s">
        <v>18</v>
      </c>
      <c r="I102" s="74">
        <v>2.2759999999999998</v>
      </c>
      <c r="J102" s="75">
        <v>-10.25</v>
      </c>
      <c r="K102" s="74">
        <v>-4.5289999999999999</v>
      </c>
      <c r="L102" s="75">
        <v>-12.27</v>
      </c>
      <c r="M102" s="74">
        <v>4.7069999999999999</v>
      </c>
      <c r="N102" s="74">
        <v>-9.7579999999999991</v>
      </c>
      <c r="O102" s="74">
        <v>2.8380000000000001</v>
      </c>
      <c r="P102" s="74">
        <v>-8.1010000000000009</v>
      </c>
    </row>
    <row r="103" spans="1:19" ht="15" hidden="1" customHeight="1" x14ac:dyDescent="0.2">
      <c r="A103" s="23"/>
      <c r="B103" s="24" t="s">
        <v>19</v>
      </c>
      <c r="C103" s="75">
        <v>112.08</v>
      </c>
      <c r="D103" s="75">
        <v>105.614</v>
      </c>
      <c r="E103" s="75">
        <v>114.009</v>
      </c>
      <c r="F103" s="75">
        <v>116.755</v>
      </c>
      <c r="G103" s="23"/>
      <c r="H103" s="138" t="s">
        <v>19</v>
      </c>
      <c r="I103" s="74">
        <v>2.7229999999999999</v>
      </c>
      <c r="J103" s="75">
        <v>10.125999999999999</v>
      </c>
      <c r="K103" s="74">
        <v>-1.58</v>
      </c>
      <c r="L103" s="75">
        <v>11.847</v>
      </c>
      <c r="M103" s="74">
        <v>4.1139999999999999</v>
      </c>
      <c r="N103" s="74">
        <v>9.1739999999999995</v>
      </c>
      <c r="O103" s="74">
        <v>4.3689999999999998</v>
      </c>
      <c r="P103" s="74">
        <v>14.122999999999999</v>
      </c>
    </row>
    <row r="104" spans="1:19" ht="15" hidden="1" customHeight="1" x14ac:dyDescent="0.2">
      <c r="A104" s="174"/>
      <c r="B104" s="24" t="s">
        <v>20</v>
      </c>
      <c r="C104" s="75">
        <v>108.935</v>
      </c>
      <c r="D104" s="75">
        <v>100.096</v>
      </c>
      <c r="E104" s="75">
        <v>111.562</v>
      </c>
      <c r="F104" s="75">
        <v>115.41200000000001</v>
      </c>
      <c r="G104" s="174"/>
      <c r="H104" s="24" t="s">
        <v>20</v>
      </c>
      <c r="I104" s="74">
        <v>4.9029999999999996</v>
      </c>
      <c r="J104" s="75">
        <v>-2.8069999999999999</v>
      </c>
      <c r="K104" s="74">
        <v>3.3359999999999999</v>
      </c>
      <c r="L104" s="75">
        <v>-5.2240000000000002</v>
      </c>
      <c r="M104" s="74">
        <v>5.3380000000000001</v>
      </c>
      <c r="N104" s="74">
        <v>-2.1459999999999999</v>
      </c>
      <c r="O104" s="74">
        <v>5.8319999999999999</v>
      </c>
      <c r="P104" s="74">
        <v>-1.1499999999999999</v>
      </c>
    </row>
    <row r="105" spans="1:19" ht="15" hidden="1" customHeight="1" x14ac:dyDescent="0.2">
      <c r="A105" s="174"/>
      <c r="B105" s="24" t="s">
        <v>21</v>
      </c>
      <c r="C105" s="75">
        <v>111.578</v>
      </c>
      <c r="D105" s="75">
        <v>100.13</v>
      </c>
      <c r="E105" s="75">
        <v>115.14</v>
      </c>
      <c r="F105" s="75">
        <v>118.32</v>
      </c>
      <c r="G105" s="174"/>
      <c r="H105" s="24" t="s">
        <v>21</v>
      </c>
      <c r="I105" s="74">
        <v>3.4279999999999999</v>
      </c>
      <c r="J105" s="75">
        <v>2.4260000000000002</v>
      </c>
      <c r="K105" s="74">
        <v>1.516</v>
      </c>
      <c r="L105" s="75">
        <v>3.4000000000000002E-2</v>
      </c>
      <c r="M105" s="74">
        <v>4.1399999999999997</v>
      </c>
      <c r="N105" s="74">
        <v>3.2069999999999999</v>
      </c>
      <c r="O105" s="74">
        <v>2.6030000000000002</v>
      </c>
      <c r="P105" s="74">
        <v>2.52</v>
      </c>
    </row>
    <row r="106" spans="1:19" ht="15" hidden="1" customHeight="1" x14ac:dyDescent="0.2">
      <c r="A106" s="174"/>
      <c r="B106" s="24" t="s">
        <v>22</v>
      </c>
      <c r="C106" s="75">
        <v>111.752</v>
      </c>
      <c r="D106" s="75">
        <v>97.444000000000003</v>
      </c>
      <c r="E106" s="75">
        <v>116.875</v>
      </c>
      <c r="F106" s="75">
        <v>113.26600000000001</v>
      </c>
      <c r="G106" s="174"/>
      <c r="H106" s="24" t="s">
        <v>22</v>
      </c>
      <c r="I106" s="74">
        <v>2.0209999999999999</v>
      </c>
      <c r="J106" s="75">
        <v>0.157</v>
      </c>
      <c r="K106" s="74">
        <v>-5.6029999999999998</v>
      </c>
      <c r="L106" s="75">
        <v>-2.6819999999999999</v>
      </c>
      <c r="M106" s="74">
        <v>4.5190000000000001</v>
      </c>
      <c r="N106" s="74">
        <v>1.5069999999999999</v>
      </c>
      <c r="O106" s="74">
        <v>3.0019999999999998</v>
      </c>
      <c r="P106" s="74">
        <v>-4.2709999999999999</v>
      </c>
    </row>
    <row r="107" spans="1:19" ht="15" hidden="1" customHeight="1" x14ac:dyDescent="0.2">
      <c r="A107" s="174"/>
      <c r="B107" s="24" t="s">
        <v>23</v>
      </c>
      <c r="C107" s="75">
        <v>113.215</v>
      </c>
      <c r="D107" s="75">
        <v>95.456999999999994</v>
      </c>
      <c r="E107" s="75">
        <v>118.999</v>
      </c>
      <c r="F107" s="75">
        <v>121.018</v>
      </c>
      <c r="G107" s="174"/>
      <c r="H107" s="24" t="s">
        <v>23</v>
      </c>
      <c r="I107" s="74">
        <v>2.629</v>
      </c>
      <c r="J107" s="75">
        <v>1.3089999999999999</v>
      </c>
      <c r="K107" s="74">
        <v>-5.7709999999999999</v>
      </c>
      <c r="L107" s="75">
        <v>-2.0390000000000001</v>
      </c>
      <c r="M107" s="74">
        <v>5.2110000000000003</v>
      </c>
      <c r="N107" s="74">
        <v>1.8169999999999999</v>
      </c>
      <c r="O107" s="74">
        <v>4.5229999999999997</v>
      </c>
      <c r="P107" s="74">
        <v>6.8440000000000003</v>
      </c>
      <c r="S107" s="491"/>
    </row>
    <row r="108" spans="1:19" ht="15" hidden="1" customHeight="1" x14ac:dyDescent="0.2">
      <c r="A108" s="174"/>
      <c r="B108" s="24" t="s">
        <v>24</v>
      </c>
      <c r="C108" s="75">
        <v>112.288</v>
      </c>
      <c r="D108" s="75">
        <v>94.85</v>
      </c>
      <c r="E108" s="75">
        <v>117.79</v>
      </c>
      <c r="F108" s="75">
        <v>121.78400000000001</v>
      </c>
      <c r="G108" s="174"/>
      <c r="H108" s="24" t="s">
        <v>24</v>
      </c>
      <c r="I108" s="74">
        <v>1.857</v>
      </c>
      <c r="J108" s="75">
        <v>-0.81899999999999995</v>
      </c>
      <c r="K108" s="74">
        <v>-6.15</v>
      </c>
      <c r="L108" s="75">
        <v>-0.63600000000000001</v>
      </c>
      <c r="M108" s="74">
        <v>4.28</v>
      </c>
      <c r="N108" s="74">
        <v>-1.016</v>
      </c>
      <c r="O108" s="74">
        <v>3.992</v>
      </c>
      <c r="P108" s="74">
        <v>0.63200000000000001</v>
      </c>
      <c r="S108" s="491"/>
    </row>
    <row r="109" spans="1:19" ht="15" hidden="1" customHeight="1" x14ac:dyDescent="0.2">
      <c r="A109" s="174"/>
      <c r="B109" s="24" t="s">
        <v>25</v>
      </c>
      <c r="C109" s="75">
        <v>112.363</v>
      </c>
      <c r="D109" s="75">
        <v>93.546999999999997</v>
      </c>
      <c r="E109" s="75">
        <v>119.123</v>
      </c>
      <c r="F109" s="75">
        <v>114.105</v>
      </c>
      <c r="G109" s="174"/>
      <c r="H109" s="24" t="s">
        <v>25</v>
      </c>
      <c r="I109" s="74">
        <v>2.5950000000000002</v>
      </c>
      <c r="J109" s="75">
        <v>6.6000000000000003E-2</v>
      </c>
      <c r="K109" s="74">
        <v>-4.7919999999999998</v>
      </c>
      <c r="L109" s="75">
        <v>-1.3740000000000001</v>
      </c>
      <c r="M109" s="74">
        <v>4.798</v>
      </c>
      <c r="N109" s="74">
        <v>1.1319999999999999</v>
      </c>
      <c r="O109" s="74">
        <v>4.1890000000000001</v>
      </c>
      <c r="P109" s="74">
        <v>-6.3049999999999997</v>
      </c>
      <c r="S109" s="491"/>
    </row>
    <row r="110" spans="1:19" s="47" customFormat="1" ht="15" hidden="1" customHeight="1" x14ac:dyDescent="0.2">
      <c r="A110" s="174"/>
      <c r="B110" s="24" t="s">
        <v>26</v>
      </c>
      <c r="C110" s="75">
        <v>117.703</v>
      </c>
      <c r="D110" s="75">
        <v>106.49299999999999</v>
      </c>
      <c r="E110" s="75">
        <v>121.67400000000001</v>
      </c>
      <c r="F110" s="75">
        <v>119.331</v>
      </c>
      <c r="G110" s="174"/>
      <c r="H110" s="24" t="s">
        <v>26</v>
      </c>
      <c r="I110" s="25">
        <v>4.3</v>
      </c>
      <c r="J110" s="338">
        <v>4.7530000000000001</v>
      </c>
      <c r="K110" s="74">
        <v>1.544</v>
      </c>
      <c r="L110" s="338">
        <v>13.839</v>
      </c>
      <c r="M110" s="25">
        <v>5.3719999999999999</v>
      </c>
      <c r="N110" s="25">
        <v>2.141</v>
      </c>
      <c r="O110" s="25">
        <v>2.7639999999999998</v>
      </c>
      <c r="P110" s="25">
        <v>4.58</v>
      </c>
      <c r="S110" s="492"/>
    </row>
    <row r="111" spans="1:19" ht="15" hidden="1" customHeight="1" x14ac:dyDescent="0.2">
      <c r="A111" s="174"/>
      <c r="B111" s="24" t="s">
        <v>27</v>
      </c>
      <c r="C111" s="75">
        <v>114.206</v>
      </c>
      <c r="D111" s="75">
        <v>103.54600000000001</v>
      </c>
      <c r="E111" s="75">
        <v>118.075</v>
      </c>
      <c r="F111" s="75">
        <v>114.803</v>
      </c>
      <c r="G111" s="174"/>
      <c r="H111" s="24" t="s">
        <v>27</v>
      </c>
      <c r="I111" s="74">
        <v>2.0939999999999999</v>
      </c>
      <c r="J111" s="75">
        <v>-2.9710000000000001</v>
      </c>
      <c r="K111" s="74">
        <v>-2.8530000000000002</v>
      </c>
      <c r="L111" s="75">
        <v>-2.7669999999999999</v>
      </c>
      <c r="M111" s="74">
        <v>3.6909999999999998</v>
      </c>
      <c r="N111" s="74">
        <v>-2.9580000000000002</v>
      </c>
      <c r="O111" s="74">
        <v>3.24</v>
      </c>
      <c r="P111" s="74">
        <v>-3.794</v>
      </c>
    </row>
    <row r="112" spans="1:19" ht="15" hidden="1" customHeight="1" x14ac:dyDescent="0.2">
      <c r="A112" s="174"/>
      <c r="B112" s="24" t="s">
        <v>28</v>
      </c>
      <c r="C112" s="75">
        <v>115.91800000000001</v>
      </c>
      <c r="D112" s="75">
        <v>108.35299999999999</v>
      </c>
      <c r="E112" s="75">
        <v>118.676</v>
      </c>
      <c r="F112" s="75">
        <v>116.215</v>
      </c>
      <c r="G112" s="174"/>
      <c r="H112" s="24" t="s">
        <v>28</v>
      </c>
      <c r="I112" s="74">
        <v>3.4470000000000001</v>
      </c>
      <c r="J112" s="75">
        <v>1.4990000000000001</v>
      </c>
      <c r="K112" s="74">
        <v>1.0249999999999999</v>
      </c>
      <c r="L112" s="75">
        <v>4.6420000000000003</v>
      </c>
      <c r="M112" s="74">
        <v>4.3579999999999997</v>
      </c>
      <c r="N112" s="74">
        <v>0.50900000000000001</v>
      </c>
      <c r="O112" s="74">
        <v>2.7330000000000001</v>
      </c>
      <c r="P112" s="74">
        <v>1.23</v>
      </c>
    </row>
    <row r="113" spans="1:32" ht="15" hidden="1" customHeight="1" x14ac:dyDescent="0.2">
      <c r="A113" s="174"/>
      <c r="B113" s="336"/>
      <c r="C113" s="75"/>
      <c r="D113" s="75"/>
      <c r="E113" s="75"/>
      <c r="F113" s="75"/>
      <c r="G113" s="174"/>
      <c r="H113" s="24"/>
      <c r="I113" s="74"/>
      <c r="K113" s="74"/>
      <c r="L113" s="75"/>
      <c r="M113" s="74"/>
      <c r="N113" s="74"/>
      <c r="O113" s="74"/>
      <c r="P113" s="74"/>
    </row>
    <row r="114" spans="1:32" ht="15" hidden="1" customHeight="1" x14ac:dyDescent="0.2">
      <c r="A114" s="23">
        <v>2019</v>
      </c>
      <c r="B114" s="24" t="s">
        <v>17</v>
      </c>
      <c r="C114" s="75">
        <v>117.706</v>
      </c>
      <c r="D114" s="75">
        <v>109.376</v>
      </c>
      <c r="E114" s="75">
        <v>120.55</v>
      </c>
      <c r="F114" s="75">
        <v>120.014</v>
      </c>
      <c r="G114" s="23">
        <v>2019</v>
      </c>
      <c r="H114" s="24" t="s">
        <v>17</v>
      </c>
      <c r="I114" s="74">
        <v>3.8</v>
      </c>
      <c r="J114" s="75">
        <v>1.542</v>
      </c>
      <c r="K114" s="74">
        <v>1.619</v>
      </c>
      <c r="L114" s="75">
        <v>0.94399999999999995</v>
      </c>
      <c r="M114" s="74">
        <v>4.1740000000000004</v>
      </c>
      <c r="N114" s="74">
        <v>1.58</v>
      </c>
      <c r="O114" s="74">
        <v>7.806</v>
      </c>
      <c r="P114" s="74">
        <v>3.2690000000000001</v>
      </c>
    </row>
    <row r="115" spans="1:32" ht="15" hidden="1" customHeight="1" x14ac:dyDescent="0.2">
      <c r="A115" s="23"/>
      <c r="B115" s="24" t="s">
        <v>18</v>
      </c>
      <c r="C115" s="75">
        <v>104.245</v>
      </c>
      <c r="D115" s="75">
        <v>92.397000000000006</v>
      </c>
      <c r="E115" s="75">
        <v>108.30800000000001</v>
      </c>
      <c r="F115" s="75">
        <v>107.342</v>
      </c>
      <c r="G115" s="23"/>
      <c r="H115" s="24" t="s">
        <v>18</v>
      </c>
      <c r="I115" s="74">
        <v>2.427</v>
      </c>
      <c r="J115" s="75">
        <v>-11.436</v>
      </c>
      <c r="K115" s="74">
        <v>-2.15</v>
      </c>
      <c r="L115" s="75">
        <v>-15.523999999999999</v>
      </c>
      <c r="M115" s="74">
        <v>3.7149999999999999</v>
      </c>
      <c r="N115" s="74">
        <v>-10.154999999999999</v>
      </c>
      <c r="O115" s="74">
        <v>4.923</v>
      </c>
      <c r="P115" s="74">
        <v>-10.558999999999999</v>
      </c>
    </row>
    <row r="116" spans="1:32" ht="15" hidden="1" customHeight="1" x14ac:dyDescent="0.2">
      <c r="A116" s="23"/>
      <c r="B116" s="24" t="s">
        <v>19</v>
      </c>
      <c r="C116" s="75">
        <v>115.828</v>
      </c>
      <c r="D116" s="75">
        <v>106.30200000000001</v>
      </c>
      <c r="E116" s="75">
        <v>118.705</v>
      </c>
      <c r="F116" s="75">
        <v>122.33199999999999</v>
      </c>
      <c r="G116" s="23"/>
      <c r="H116" s="138" t="s">
        <v>19</v>
      </c>
      <c r="I116" s="74">
        <v>3.3439999999999999</v>
      </c>
      <c r="J116" s="75">
        <v>11.111000000000001</v>
      </c>
      <c r="K116" s="74">
        <v>0.65200000000000002</v>
      </c>
      <c r="L116" s="75">
        <v>15.05</v>
      </c>
      <c r="M116" s="74">
        <v>4.12</v>
      </c>
      <c r="N116" s="74">
        <v>9.6</v>
      </c>
      <c r="O116" s="74">
        <v>4.7770000000000001</v>
      </c>
      <c r="P116" s="74">
        <v>13.965</v>
      </c>
    </row>
    <row r="117" spans="1:32" ht="15" hidden="1" customHeight="1" x14ac:dyDescent="0.2">
      <c r="A117" s="174"/>
      <c r="B117" s="24" t="s">
        <v>20</v>
      </c>
      <c r="C117" s="75">
        <v>112.622</v>
      </c>
      <c r="D117" s="75">
        <v>99.95</v>
      </c>
      <c r="E117" s="75">
        <v>116.372</v>
      </c>
      <c r="F117" s="75">
        <v>122.089</v>
      </c>
      <c r="G117" s="174"/>
      <c r="H117" s="24" t="s">
        <v>20</v>
      </c>
      <c r="I117" s="74">
        <v>3.3849999999999998</v>
      </c>
      <c r="J117" s="75">
        <v>-2.7669999999999999</v>
      </c>
      <c r="K117" s="74">
        <v>-0.14599999999999999</v>
      </c>
      <c r="L117" s="75">
        <v>-5.976</v>
      </c>
      <c r="M117" s="74">
        <v>4.3120000000000003</v>
      </c>
      <c r="N117" s="74">
        <v>-1.966</v>
      </c>
      <c r="O117" s="74">
        <v>5.7850000000000001</v>
      </c>
      <c r="P117" s="74">
        <v>-0.19900000000000001</v>
      </c>
    </row>
    <row r="118" spans="1:32" ht="15" hidden="1" customHeight="1" x14ac:dyDescent="0.2">
      <c r="A118" s="174"/>
      <c r="B118" s="24" t="s">
        <v>21</v>
      </c>
      <c r="C118" s="75">
        <v>116.18899999999999</v>
      </c>
      <c r="D118" s="75">
        <v>103.712</v>
      </c>
      <c r="E118" s="75">
        <v>119.926</v>
      </c>
      <c r="F118" s="75">
        <v>125.041</v>
      </c>
      <c r="G118" s="174"/>
      <c r="H118" s="24" t="s">
        <v>21</v>
      </c>
      <c r="I118" s="74">
        <v>4.133</v>
      </c>
      <c r="J118" s="75">
        <v>3.1669999999999998</v>
      </c>
      <c r="K118" s="74">
        <v>3.577</v>
      </c>
      <c r="L118" s="75">
        <v>3.7639999999999998</v>
      </c>
      <c r="M118" s="74">
        <v>4.1559999999999997</v>
      </c>
      <c r="N118" s="74">
        <v>3.0539999999999998</v>
      </c>
      <c r="O118" s="74">
        <v>5.681</v>
      </c>
      <c r="P118" s="74">
        <v>2.4180000000000001</v>
      </c>
    </row>
    <row r="119" spans="1:32" ht="15" hidden="1" customHeight="1" x14ac:dyDescent="0.2">
      <c r="A119" s="174"/>
      <c r="B119" s="24" t="s">
        <v>22</v>
      </c>
      <c r="C119" s="75">
        <v>115.28400000000001</v>
      </c>
      <c r="D119" s="75">
        <v>98.834999999999994</v>
      </c>
      <c r="E119" s="75">
        <v>121.354</v>
      </c>
      <c r="F119" s="75">
        <v>115.161</v>
      </c>
      <c r="G119" s="174"/>
      <c r="H119" s="24" t="s">
        <v>22</v>
      </c>
      <c r="I119" s="74">
        <v>3.16</v>
      </c>
      <c r="J119" s="75">
        <v>-0.77900000000000003</v>
      </c>
      <c r="K119" s="74">
        <v>1.4279999999999999</v>
      </c>
      <c r="L119" s="75">
        <v>-4.702</v>
      </c>
      <c r="M119" s="74">
        <v>3.8319999999999999</v>
      </c>
      <c r="N119" s="74">
        <v>1.1910000000000001</v>
      </c>
      <c r="O119" s="74">
        <v>1.673</v>
      </c>
      <c r="P119" s="74">
        <v>-7.9009999999999998</v>
      </c>
    </row>
    <row r="120" spans="1:32" ht="15" hidden="1" customHeight="1" x14ac:dyDescent="0.2">
      <c r="A120" s="174"/>
      <c r="B120" s="24" t="s">
        <v>23</v>
      </c>
      <c r="C120" s="75">
        <v>114.735</v>
      </c>
      <c r="D120" s="75">
        <v>87.897000000000006</v>
      </c>
      <c r="E120" s="75">
        <v>123.776</v>
      </c>
      <c r="F120" s="75">
        <v>123.431</v>
      </c>
      <c r="G120" s="174"/>
      <c r="H120" s="24" t="s">
        <v>23</v>
      </c>
      <c r="I120" s="74">
        <v>1.343</v>
      </c>
      <c r="J120" s="75">
        <v>-0.47599999999999998</v>
      </c>
      <c r="K120" s="74">
        <v>-7.9189999999999996</v>
      </c>
      <c r="L120" s="75">
        <v>-11.067</v>
      </c>
      <c r="M120" s="74">
        <v>4.0149999999999997</v>
      </c>
      <c r="N120" s="74">
        <v>1.996</v>
      </c>
      <c r="O120" s="74">
        <v>1.994</v>
      </c>
      <c r="P120" s="74">
        <v>7.181</v>
      </c>
    </row>
    <row r="121" spans="1:32" ht="15" hidden="1" customHeight="1" x14ac:dyDescent="0.2">
      <c r="A121" s="174"/>
      <c r="B121" s="24" t="s">
        <v>24</v>
      </c>
      <c r="C121" s="75">
        <v>114.848</v>
      </c>
      <c r="D121" s="75">
        <v>93.563000000000002</v>
      </c>
      <c r="E121" s="75">
        <v>121.98099999999999</v>
      </c>
      <c r="F121" s="75">
        <v>122.127</v>
      </c>
      <c r="G121" s="174"/>
      <c r="H121" s="24" t="s">
        <v>24</v>
      </c>
      <c r="I121" s="74">
        <v>2.2799999999999998</v>
      </c>
      <c r="J121" s="75">
        <v>9.8000000000000004E-2</v>
      </c>
      <c r="K121" s="74">
        <v>-1.357</v>
      </c>
      <c r="L121" s="75">
        <v>6.4459999999999997</v>
      </c>
      <c r="M121" s="74">
        <v>3.5579999999999998</v>
      </c>
      <c r="N121" s="74">
        <v>-1.45</v>
      </c>
      <c r="O121" s="74">
        <v>0.28199999999999997</v>
      </c>
      <c r="P121" s="74">
        <v>-1.0569999999999999</v>
      </c>
    </row>
    <row r="122" spans="1:32" ht="15" hidden="1" customHeight="1" x14ac:dyDescent="0.2">
      <c r="A122" s="174"/>
      <c r="B122" s="24" t="s">
        <v>25</v>
      </c>
      <c r="C122" s="75">
        <v>114.236</v>
      </c>
      <c r="D122" s="75">
        <v>91.727000000000004</v>
      </c>
      <c r="E122" s="75">
        <v>122.083</v>
      </c>
      <c r="F122" s="75">
        <v>118.80200000000001</v>
      </c>
      <c r="G122" s="174"/>
      <c r="H122" s="24" t="s">
        <v>25</v>
      </c>
      <c r="I122" s="74">
        <v>1.667</v>
      </c>
      <c r="J122" s="75">
        <v>-0.53300000000000003</v>
      </c>
      <c r="K122" s="74">
        <v>-1.946</v>
      </c>
      <c r="L122" s="75">
        <v>-1.9630000000000001</v>
      </c>
      <c r="M122" s="74">
        <v>2.4849999999999999</v>
      </c>
      <c r="N122" s="74">
        <v>8.3000000000000004E-2</v>
      </c>
      <c r="O122" s="74">
        <v>4.1159999999999997</v>
      </c>
      <c r="P122" s="74">
        <v>-2.722</v>
      </c>
    </row>
    <row r="123" spans="1:32" s="47" customFormat="1" ht="15" hidden="1" customHeight="1" x14ac:dyDescent="0.2">
      <c r="A123" s="174"/>
      <c r="B123" s="24" t="s">
        <v>26</v>
      </c>
      <c r="C123" s="75">
        <v>118.012</v>
      </c>
      <c r="D123" s="75">
        <v>99.867999999999995</v>
      </c>
      <c r="E123" s="75">
        <v>124.509</v>
      </c>
      <c r="F123" s="75">
        <v>119.928</v>
      </c>
      <c r="G123" s="174"/>
      <c r="H123" s="24" t="s">
        <v>26</v>
      </c>
      <c r="I123" s="25">
        <v>0.26300000000000001</v>
      </c>
      <c r="J123" s="338">
        <v>3.306</v>
      </c>
      <c r="K123" s="25">
        <v>-6.2210000000000001</v>
      </c>
      <c r="L123" s="338">
        <v>8.875</v>
      </c>
      <c r="M123" s="25">
        <v>2.33</v>
      </c>
      <c r="N123" s="25">
        <v>1.9870000000000001</v>
      </c>
      <c r="O123" s="25">
        <v>0.501</v>
      </c>
      <c r="P123" s="25">
        <v>0.94799999999999995</v>
      </c>
    </row>
    <row r="124" spans="1:32" ht="15" hidden="1" customHeight="1" x14ac:dyDescent="0.2">
      <c r="A124" s="174"/>
      <c r="B124" s="24" t="s">
        <v>27</v>
      </c>
      <c r="C124" s="75">
        <v>116.943</v>
      </c>
      <c r="D124" s="75">
        <v>105.306</v>
      </c>
      <c r="E124" s="75">
        <v>121.262</v>
      </c>
      <c r="F124" s="75">
        <v>116.605</v>
      </c>
      <c r="G124" s="174"/>
      <c r="H124" s="24" t="s">
        <v>27</v>
      </c>
      <c r="I124" s="74">
        <v>2.3959999999999999</v>
      </c>
      <c r="J124" s="75">
        <v>-0.90600000000000003</v>
      </c>
      <c r="K124" s="74">
        <v>1.7</v>
      </c>
      <c r="L124" s="75">
        <v>5.4450000000000003</v>
      </c>
      <c r="M124" s="74">
        <v>2.6989999999999998</v>
      </c>
      <c r="N124" s="74">
        <v>-2.6080000000000001</v>
      </c>
      <c r="O124" s="74">
        <v>1.57</v>
      </c>
      <c r="P124" s="74">
        <v>-2.7709999999999999</v>
      </c>
    </row>
    <row r="125" spans="1:32" ht="15" hidden="1" customHeight="1" x14ac:dyDescent="0.2">
      <c r="A125" s="174"/>
      <c r="B125" s="24" t="s">
        <v>28</v>
      </c>
      <c r="C125" s="75">
        <v>117.419</v>
      </c>
      <c r="D125" s="75">
        <v>103.08199999999999</v>
      </c>
      <c r="E125" s="75">
        <v>122.71599999999999</v>
      </c>
      <c r="F125" s="75">
        <v>117.246</v>
      </c>
      <c r="G125" s="174"/>
      <c r="H125" s="24" t="s">
        <v>28</v>
      </c>
      <c r="I125" s="74">
        <v>1.2949999999999999</v>
      </c>
      <c r="J125" s="75">
        <v>0.40699999999999997</v>
      </c>
      <c r="K125" s="74">
        <v>-4.8650000000000002</v>
      </c>
      <c r="L125" s="75">
        <v>-2.1120000000000001</v>
      </c>
      <c r="M125" s="74">
        <v>3.4039999999999999</v>
      </c>
      <c r="N125" s="74">
        <v>1.1990000000000001</v>
      </c>
      <c r="O125" s="74">
        <v>0.88700000000000001</v>
      </c>
      <c r="P125" s="74">
        <v>0.55000000000000004</v>
      </c>
    </row>
    <row r="126" spans="1:32" ht="15" hidden="1" customHeight="1" x14ac:dyDescent="0.2">
      <c r="A126" s="174"/>
      <c r="B126" s="337"/>
      <c r="C126" s="75"/>
      <c r="D126" s="75"/>
      <c r="E126" s="75"/>
      <c r="F126" s="75"/>
      <c r="G126" s="174"/>
      <c r="H126" s="24"/>
      <c r="I126" s="209"/>
      <c r="J126" s="209"/>
      <c r="K126" s="209"/>
      <c r="L126" s="209"/>
      <c r="M126" s="473"/>
      <c r="N126" s="209"/>
      <c r="O126" s="209"/>
      <c r="P126" s="208"/>
    </row>
    <row r="127" spans="1:32" ht="15" customHeight="1" x14ac:dyDescent="0.2">
      <c r="A127" s="23">
        <v>2020</v>
      </c>
      <c r="B127" s="24" t="s">
        <v>17</v>
      </c>
      <c r="C127" s="75">
        <v>118.095</v>
      </c>
      <c r="D127" s="75">
        <v>103.867</v>
      </c>
      <c r="E127" s="75">
        <v>123.15</v>
      </c>
      <c r="F127" s="75">
        <v>120.008</v>
      </c>
      <c r="G127" s="23">
        <v>2020</v>
      </c>
      <c r="H127" s="470" t="s">
        <v>17</v>
      </c>
      <c r="I127" s="74">
        <v>0.33100000000000002</v>
      </c>
      <c r="J127" s="75">
        <v>0.57599999999999996</v>
      </c>
      <c r="K127" s="74">
        <v>-5.0369999999999999</v>
      </c>
      <c r="L127" s="75">
        <v>0.76200000000000001</v>
      </c>
      <c r="M127" s="74">
        <v>2.1560000000000001</v>
      </c>
      <c r="N127" s="74">
        <v>0.35399999999999998</v>
      </c>
      <c r="O127" s="538">
        <v>-5.0000000000000001E-3</v>
      </c>
      <c r="P127" s="74">
        <v>2.3559999999999999</v>
      </c>
      <c r="R127" s="75"/>
      <c r="S127" s="75"/>
    </row>
    <row r="128" spans="1:32" ht="15" customHeight="1" x14ac:dyDescent="0.2">
      <c r="A128" s="23"/>
      <c r="B128" s="24" t="s">
        <v>18</v>
      </c>
      <c r="C128" s="75">
        <v>110.227</v>
      </c>
      <c r="D128" s="75">
        <v>96.106999999999999</v>
      </c>
      <c r="E128" s="75">
        <v>115.001</v>
      </c>
      <c r="F128" s="75">
        <v>114.626</v>
      </c>
      <c r="G128" s="23"/>
      <c r="H128" s="24" t="s">
        <v>18</v>
      </c>
      <c r="I128" s="74">
        <v>5.7389999999999999</v>
      </c>
      <c r="J128" s="75">
        <v>-6.6619999999999999</v>
      </c>
      <c r="K128" s="74">
        <v>4.0149999999999997</v>
      </c>
      <c r="L128" s="75">
        <v>-7.4710000000000001</v>
      </c>
      <c r="M128" s="74">
        <v>6.18</v>
      </c>
      <c r="N128" s="74">
        <v>-6.617</v>
      </c>
      <c r="O128" s="74">
        <v>6.7859999999999996</v>
      </c>
      <c r="P128" s="74">
        <v>-4.4850000000000003</v>
      </c>
      <c r="R128" s="75"/>
      <c r="S128" s="75"/>
      <c r="T128" s="209"/>
      <c r="U128" s="209"/>
      <c r="V128" s="209"/>
      <c r="W128" s="209"/>
      <c r="X128" s="209"/>
      <c r="Y128" s="209"/>
      <c r="Z128" s="209"/>
      <c r="AA128" s="371"/>
      <c r="AB128" s="209"/>
      <c r="AC128" s="209"/>
      <c r="AD128" s="473"/>
      <c r="AE128" s="209"/>
      <c r="AF128" s="209"/>
    </row>
    <row r="129" spans="1:19" ht="15" customHeight="1" x14ac:dyDescent="0.2">
      <c r="A129" s="23"/>
      <c r="B129" s="24" t="s">
        <v>19</v>
      </c>
      <c r="C129" s="75">
        <v>109.96899999999999</v>
      </c>
      <c r="D129" s="75">
        <v>98.563000000000002</v>
      </c>
      <c r="E129" s="75">
        <v>113.80500000000001</v>
      </c>
      <c r="F129" s="75">
        <v>113.727</v>
      </c>
      <c r="G129" s="23"/>
      <c r="H129" s="138" t="s">
        <v>19</v>
      </c>
      <c r="I129" s="74">
        <v>-5.0579999999999998</v>
      </c>
      <c r="J129" s="75">
        <v>-0.23400000000000001</v>
      </c>
      <c r="K129" s="74">
        <v>-7.28</v>
      </c>
      <c r="L129" s="75">
        <v>2.556</v>
      </c>
      <c r="M129" s="74">
        <v>-4.1280000000000001</v>
      </c>
      <c r="N129" s="74">
        <v>-1.04</v>
      </c>
      <c r="O129" s="74">
        <v>-7.0339999999999998</v>
      </c>
      <c r="P129" s="74">
        <v>-0.78500000000000003</v>
      </c>
      <c r="R129" s="75"/>
      <c r="S129" s="75"/>
    </row>
    <row r="130" spans="1:19" ht="15" customHeight="1" x14ac:dyDescent="0.2">
      <c r="A130" s="174"/>
      <c r="B130" s="24" t="s">
        <v>20</v>
      </c>
      <c r="C130" s="75">
        <v>76.466999999999999</v>
      </c>
      <c r="D130" s="75">
        <v>79.766000000000005</v>
      </c>
      <c r="E130" s="75">
        <v>73.11</v>
      </c>
      <c r="F130" s="75">
        <v>98.572000000000003</v>
      </c>
      <c r="G130" s="174"/>
      <c r="H130" s="24" t="s">
        <v>20</v>
      </c>
      <c r="I130" s="74">
        <v>-32.103000000000002</v>
      </c>
      <c r="J130" s="75">
        <v>-30.465</v>
      </c>
      <c r="K130" s="74">
        <v>-20.193999999999999</v>
      </c>
      <c r="L130" s="75">
        <v>-19.071000000000002</v>
      </c>
      <c r="M130" s="74">
        <v>-37.174999999999997</v>
      </c>
      <c r="N130" s="74">
        <v>-35.758000000000003</v>
      </c>
      <c r="O130" s="74">
        <v>-19.262</v>
      </c>
      <c r="P130" s="74">
        <v>-13.326000000000001</v>
      </c>
      <c r="R130" s="75"/>
      <c r="S130" s="75"/>
    </row>
    <row r="131" spans="1:19" ht="15" customHeight="1" x14ac:dyDescent="0.2">
      <c r="A131" s="174"/>
      <c r="B131" s="24" t="s">
        <v>21</v>
      </c>
      <c r="C131" s="75">
        <v>90.887</v>
      </c>
      <c r="D131" s="75">
        <v>80.105000000000004</v>
      </c>
      <c r="E131" s="75">
        <v>92.795000000000002</v>
      </c>
      <c r="F131" s="75">
        <v>112.17700000000001</v>
      </c>
      <c r="G131" s="174"/>
      <c r="H131" s="24" t="s">
        <v>21</v>
      </c>
      <c r="I131" s="74">
        <v>-21.776</v>
      </c>
      <c r="J131" s="75">
        <v>18.858000000000001</v>
      </c>
      <c r="K131" s="74">
        <v>-22.762</v>
      </c>
      <c r="L131" s="75">
        <v>0.42499999999999999</v>
      </c>
      <c r="M131" s="74">
        <v>-22.623000000000001</v>
      </c>
      <c r="N131" s="74">
        <v>26.925000000000001</v>
      </c>
      <c r="O131" s="74">
        <v>-10.288</v>
      </c>
      <c r="P131" s="74">
        <v>13.802</v>
      </c>
    </row>
    <row r="132" spans="1:19" ht="15" customHeight="1" x14ac:dyDescent="0.2">
      <c r="A132" s="174"/>
      <c r="B132" s="24" t="s">
        <v>22</v>
      </c>
      <c r="C132" s="75">
        <v>114.797</v>
      </c>
      <c r="D132" s="75">
        <v>82.021000000000001</v>
      </c>
      <c r="E132" s="75">
        <v>127.09699999999999</v>
      </c>
      <c r="F132" s="75">
        <v>112.435</v>
      </c>
      <c r="G132" s="174"/>
      <c r="H132" s="24" t="s">
        <v>22</v>
      </c>
      <c r="I132" s="74">
        <v>-0.42199999999999999</v>
      </c>
      <c r="J132" s="75">
        <v>26.306999999999999</v>
      </c>
      <c r="K132" s="74">
        <v>-17.012</v>
      </c>
      <c r="L132" s="75">
        <v>2.3929999999999998</v>
      </c>
      <c r="M132" s="74">
        <v>4.7320000000000002</v>
      </c>
      <c r="N132" s="74">
        <v>36.965000000000003</v>
      </c>
      <c r="O132" s="74">
        <v>-2.3679999999999999</v>
      </c>
      <c r="P132" s="74">
        <v>0.23</v>
      </c>
    </row>
    <row r="133" spans="1:19" ht="15" customHeight="1" x14ac:dyDescent="0.2">
      <c r="A133" s="174"/>
      <c r="B133" s="24" t="s">
        <v>23</v>
      </c>
      <c r="C133" s="75">
        <v>116.232</v>
      </c>
      <c r="D133" s="75">
        <v>85.656000000000006</v>
      </c>
      <c r="E133" s="75">
        <v>127.39700000000001</v>
      </c>
      <c r="F133" s="75">
        <v>117.212</v>
      </c>
      <c r="G133" s="174"/>
      <c r="H133" s="24" t="s">
        <v>23</v>
      </c>
      <c r="I133" s="74">
        <v>1.304</v>
      </c>
      <c r="J133" s="75">
        <v>1.25</v>
      </c>
      <c r="K133" s="74">
        <v>-2.5499999999999998</v>
      </c>
      <c r="L133" s="75">
        <v>4.431</v>
      </c>
      <c r="M133" s="74">
        <v>2.9249999999999998</v>
      </c>
      <c r="N133" s="74">
        <v>0.23599999999999999</v>
      </c>
      <c r="O133" s="74">
        <v>-5.0389999999999997</v>
      </c>
      <c r="P133" s="74">
        <v>4.2489999999999997</v>
      </c>
    </row>
    <row r="134" spans="1:19" ht="15" customHeight="1" x14ac:dyDescent="0.2">
      <c r="A134" s="174"/>
      <c r="B134" s="24" t="s">
        <v>24</v>
      </c>
      <c r="C134" s="75">
        <v>114.67100000000001</v>
      </c>
      <c r="D134" s="75">
        <v>85.888000000000005</v>
      </c>
      <c r="E134" s="75">
        <v>124.684</v>
      </c>
      <c r="F134" s="75">
        <v>120.73699999999999</v>
      </c>
      <c r="G134" s="174"/>
      <c r="H134" s="24" t="s">
        <v>24</v>
      </c>
      <c r="I134" s="74">
        <v>-0.154</v>
      </c>
      <c r="J134" s="75">
        <v>-1.343</v>
      </c>
      <c r="K134" s="74">
        <v>-8.2040000000000006</v>
      </c>
      <c r="L134" s="75">
        <v>0.27100000000000002</v>
      </c>
      <c r="M134" s="74">
        <v>2.2149999999999999</v>
      </c>
      <c r="N134" s="74">
        <v>-2.13</v>
      </c>
      <c r="O134" s="74">
        <v>-1.1379999999999999</v>
      </c>
      <c r="P134" s="74">
        <v>3.0070000000000001</v>
      </c>
    </row>
    <row r="135" spans="1:19" ht="15" customHeight="1" x14ac:dyDescent="0.2">
      <c r="A135" s="174"/>
      <c r="B135" s="24" t="s">
        <v>25</v>
      </c>
      <c r="C135" s="75">
        <v>115.27500000000001</v>
      </c>
      <c r="D135" s="75">
        <v>82.353999999999999</v>
      </c>
      <c r="E135" s="75">
        <v>127.298</v>
      </c>
      <c r="F135" s="75">
        <v>116.32</v>
      </c>
      <c r="G135" s="174"/>
      <c r="H135" s="24" t="s">
        <v>25</v>
      </c>
      <c r="I135" s="74">
        <v>0.91</v>
      </c>
      <c r="J135" s="75">
        <v>0.52700000000000002</v>
      </c>
      <c r="K135" s="74">
        <v>-10.218999999999999</v>
      </c>
      <c r="L135" s="75">
        <v>-4.1150000000000002</v>
      </c>
      <c r="M135" s="74">
        <v>4.2720000000000002</v>
      </c>
      <c r="N135" s="74">
        <v>2.097</v>
      </c>
      <c r="O135" s="74">
        <v>-2.089</v>
      </c>
      <c r="P135" s="74">
        <v>-3.6589999999999998</v>
      </c>
    </row>
    <row r="136" spans="1:19" s="47" customFormat="1" ht="15" customHeight="1" x14ac:dyDescent="0.2">
      <c r="A136" s="174"/>
      <c r="B136" s="24" t="s">
        <v>26</v>
      </c>
      <c r="C136" s="75">
        <v>117.248</v>
      </c>
      <c r="D136" s="75">
        <v>88.619</v>
      </c>
      <c r="E136" s="75">
        <v>127.44199999999999</v>
      </c>
      <c r="F136" s="75">
        <v>120.851</v>
      </c>
      <c r="G136" s="174"/>
      <c r="H136" s="24" t="s">
        <v>26</v>
      </c>
      <c r="I136" s="74">
        <v>-0.64800000000000002</v>
      </c>
      <c r="J136" s="75">
        <v>1.7110000000000001</v>
      </c>
      <c r="K136" s="74">
        <v>-11.263999999999999</v>
      </c>
      <c r="L136" s="75">
        <v>7.6070000000000002</v>
      </c>
      <c r="M136" s="74">
        <v>2.3559999999999999</v>
      </c>
      <c r="N136" s="74">
        <v>0.113</v>
      </c>
      <c r="O136" s="74">
        <v>0.76900000000000002</v>
      </c>
      <c r="P136" s="74">
        <v>3.895</v>
      </c>
    </row>
    <row r="137" spans="1:19" ht="15" customHeight="1" x14ac:dyDescent="0.2">
      <c r="A137" s="174"/>
      <c r="B137" s="24" t="s">
        <v>27</v>
      </c>
      <c r="C137" s="75">
        <v>114.09099999999999</v>
      </c>
      <c r="D137" s="75">
        <v>88.040999999999997</v>
      </c>
      <c r="E137" s="75">
        <v>123.727</v>
      </c>
      <c r="F137" s="75">
        <v>113.658</v>
      </c>
      <c r="G137" s="174"/>
      <c r="H137" s="24" t="s">
        <v>27</v>
      </c>
      <c r="I137" s="74">
        <v>-2.4390000000000001</v>
      </c>
      <c r="J137" s="75">
        <v>-2.6920000000000002</v>
      </c>
      <c r="K137" s="74">
        <v>-16.395</v>
      </c>
      <c r="L137" s="75">
        <v>-0.65200000000000002</v>
      </c>
      <c r="M137" s="74">
        <v>2.0329999999999999</v>
      </c>
      <c r="N137" s="74">
        <v>-2.915</v>
      </c>
      <c r="O137" s="74">
        <v>-2.528</v>
      </c>
      <c r="P137" s="74">
        <v>-5.952</v>
      </c>
    </row>
    <row r="138" spans="1:19" ht="15" customHeight="1" x14ac:dyDescent="0.2">
      <c r="A138" s="174"/>
      <c r="B138" s="24" t="s">
        <v>28</v>
      </c>
      <c r="C138" s="75">
        <v>119.461</v>
      </c>
      <c r="D138" s="75">
        <v>97.522999999999996</v>
      </c>
      <c r="E138" s="75">
        <v>127.771</v>
      </c>
      <c r="F138" s="75">
        <v>117.07</v>
      </c>
      <c r="G138" s="174"/>
      <c r="H138" s="24" t="s">
        <v>28</v>
      </c>
      <c r="I138" s="74">
        <v>1.7390000000000001</v>
      </c>
      <c r="J138" s="75">
        <v>4.7060000000000004</v>
      </c>
      <c r="K138" s="74">
        <v>-5.3920000000000003</v>
      </c>
      <c r="L138" s="75">
        <v>10.77</v>
      </c>
      <c r="M138" s="74">
        <v>4.12</v>
      </c>
      <c r="N138" s="74">
        <v>3.2690000000000001</v>
      </c>
      <c r="O138" s="74">
        <v>-0.15</v>
      </c>
      <c r="P138" s="74">
        <v>3.0019999999999998</v>
      </c>
    </row>
    <row r="139" spans="1:19" s="205" customFormat="1" ht="15" customHeight="1" x14ac:dyDescent="0.2">
      <c r="A139" s="465"/>
      <c r="B139" s="466"/>
      <c r="C139" s="539"/>
      <c r="D139" s="539"/>
      <c r="E139" s="539"/>
      <c r="F139" s="539"/>
      <c r="G139" s="465"/>
      <c r="H139" s="468"/>
      <c r="J139" s="427"/>
      <c r="P139" s="467"/>
    </row>
    <row r="140" spans="1:19" ht="15" customHeight="1" x14ac:dyDescent="0.2">
      <c r="A140" s="23">
        <v>2021</v>
      </c>
      <c r="B140" s="24" t="s">
        <v>17</v>
      </c>
      <c r="C140" s="75">
        <v>119.538</v>
      </c>
      <c r="D140" s="75">
        <v>99.207999999999998</v>
      </c>
      <c r="E140" s="75">
        <v>127.512</v>
      </c>
      <c r="F140" s="75">
        <v>114.517</v>
      </c>
      <c r="G140" s="23">
        <v>2021</v>
      </c>
      <c r="H140" s="24" t="s">
        <v>17</v>
      </c>
      <c r="I140" s="74">
        <v>1.222</v>
      </c>
      <c r="J140" s="75">
        <v>6.5000000000000002E-2</v>
      </c>
      <c r="K140" s="74">
        <v>-4.4859999999999998</v>
      </c>
      <c r="L140" s="75">
        <v>1.7270000000000001</v>
      </c>
      <c r="M140" s="74">
        <v>3.5419999999999998</v>
      </c>
      <c r="N140" s="74">
        <v>-0.20300000000000001</v>
      </c>
      <c r="O140" s="74">
        <v>-4.5750000000000002</v>
      </c>
      <c r="P140" s="74">
        <v>-2.181</v>
      </c>
    </row>
    <row r="141" spans="1:19" ht="15" customHeight="1" x14ac:dyDescent="0.2">
      <c r="A141" s="23"/>
      <c r="B141" s="24" t="s">
        <v>18</v>
      </c>
      <c r="C141" s="75">
        <v>111.834</v>
      </c>
      <c r="D141" s="75">
        <v>90.347999999999999</v>
      </c>
      <c r="E141" s="75">
        <v>120.126</v>
      </c>
      <c r="F141" s="75">
        <v>107.923</v>
      </c>
      <c r="G141" s="23"/>
      <c r="H141" s="24" t="s">
        <v>18</v>
      </c>
      <c r="I141" s="74">
        <v>1.458</v>
      </c>
      <c r="J141" s="75">
        <v>-6.4450000000000003</v>
      </c>
      <c r="K141" s="74">
        <v>-5.992</v>
      </c>
      <c r="L141" s="75">
        <v>-8.9309999999999992</v>
      </c>
      <c r="M141" s="74">
        <v>4.4560000000000004</v>
      </c>
      <c r="N141" s="74">
        <v>-5.7919999999999998</v>
      </c>
      <c r="O141" s="74">
        <v>-5.8479999999999999</v>
      </c>
      <c r="P141" s="74">
        <v>-5.758</v>
      </c>
    </row>
    <row r="142" spans="1:19" ht="15" customHeight="1" x14ac:dyDescent="0.2">
      <c r="A142" s="23"/>
      <c r="B142" s="24" t="s">
        <v>19</v>
      </c>
      <c r="C142" s="75">
        <v>120.149</v>
      </c>
      <c r="D142" s="75">
        <v>96.671000000000006</v>
      </c>
      <c r="E142" s="75">
        <v>128.285</v>
      </c>
      <c r="F142" s="75">
        <v>125.407</v>
      </c>
      <c r="G142" s="23"/>
      <c r="H142" s="24" t="s">
        <v>19</v>
      </c>
      <c r="I142" s="74">
        <v>9.2569999999999997</v>
      </c>
      <c r="J142" s="75">
        <v>7.4349999999999996</v>
      </c>
      <c r="K142" s="74">
        <v>-1.919</v>
      </c>
      <c r="L142" s="75">
        <v>6.9989999999999997</v>
      </c>
      <c r="M142" s="74">
        <v>12.723000000000001</v>
      </c>
      <c r="N142" s="74">
        <v>6.7930000000000001</v>
      </c>
      <c r="O142" s="74">
        <v>10.271000000000001</v>
      </c>
      <c r="P142" s="74">
        <v>16.2</v>
      </c>
    </row>
    <row r="143" spans="1:19" ht="15" customHeight="1" x14ac:dyDescent="0.2">
      <c r="A143" s="174"/>
      <c r="B143" s="24" t="s">
        <v>20</v>
      </c>
      <c r="C143" s="75">
        <v>114.80500000000001</v>
      </c>
      <c r="D143" s="75">
        <v>91.167000000000002</v>
      </c>
      <c r="E143" s="75">
        <v>122.83</v>
      </c>
      <c r="F143" s="75">
        <v>121.82599999999999</v>
      </c>
      <c r="G143" s="174"/>
      <c r="H143" s="24" t="s">
        <v>20</v>
      </c>
      <c r="I143" s="74">
        <v>50.137</v>
      </c>
      <c r="J143" s="75">
        <v>-4.4470000000000001</v>
      </c>
      <c r="K143" s="74">
        <v>14.294</v>
      </c>
      <c r="L143" s="75">
        <v>-5.694</v>
      </c>
      <c r="M143" s="74">
        <v>68.006</v>
      </c>
      <c r="N143" s="74">
        <v>-4.2519999999999998</v>
      </c>
      <c r="O143" s="74">
        <v>23.591000000000001</v>
      </c>
      <c r="P143" s="74">
        <v>-2.8559999999999999</v>
      </c>
    </row>
    <row r="144" spans="1:19" ht="15" customHeight="1" x14ac:dyDescent="0.2">
      <c r="A144" s="174"/>
      <c r="B144" s="24" t="s">
        <v>21</v>
      </c>
      <c r="C144" s="75">
        <v>114.565</v>
      </c>
      <c r="D144" s="75">
        <v>96.682000000000002</v>
      </c>
      <c r="E144" s="75">
        <v>120.425</v>
      </c>
      <c r="F144" s="75">
        <v>122.051</v>
      </c>
      <c r="G144" s="174"/>
      <c r="H144" s="24" t="s">
        <v>21</v>
      </c>
      <c r="I144" s="74">
        <v>26.050999999999998</v>
      </c>
      <c r="J144" s="75">
        <v>-0.20899999999999999</v>
      </c>
      <c r="K144" s="74">
        <v>20.695</v>
      </c>
      <c r="L144" s="75">
        <v>6.05</v>
      </c>
      <c r="M144" s="74">
        <v>29.774999999999999</v>
      </c>
      <c r="N144" s="74">
        <v>-1.958</v>
      </c>
      <c r="O144" s="74">
        <v>8.8019999999999996</v>
      </c>
      <c r="P144" s="74">
        <v>0.184</v>
      </c>
    </row>
    <row r="145" spans="1:26" ht="15" customHeight="1" x14ac:dyDescent="0.2">
      <c r="A145" s="174"/>
      <c r="B145" s="24" t="s">
        <v>22</v>
      </c>
      <c r="C145" s="75">
        <v>116.40900000000001</v>
      </c>
      <c r="D145" s="75">
        <v>90.450999999999993</v>
      </c>
      <c r="E145" s="75">
        <v>126.881</v>
      </c>
      <c r="F145" s="75">
        <v>106.988</v>
      </c>
      <c r="G145" s="174"/>
      <c r="H145" s="24" t="s">
        <v>22</v>
      </c>
      <c r="I145" s="74">
        <v>1.4039999999999999</v>
      </c>
      <c r="J145" s="75">
        <v>1.61</v>
      </c>
      <c r="K145" s="74">
        <v>10.276999999999999</v>
      </c>
      <c r="L145" s="75">
        <v>-6.4459999999999997</v>
      </c>
      <c r="M145" s="74">
        <v>-0.16900000000000001</v>
      </c>
      <c r="N145" s="74">
        <v>5.3620000000000001</v>
      </c>
      <c r="O145" s="74">
        <v>-4.8440000000000003</v>
      </c>
      <c r="P145" s="74">
        <v>-12.340999999999999</v>
      </c>
    </row>
    <row r="146" spans="1:26" ht="15" customHeight="1" x14ac:dyDescent="0.2">
      <c r="A146" s="174"/>
      <c r="B146" s="24" t="s">
        <v>23</v>
      </c>
      <c r="C146" s="75">
        <v>110.35599999999999</v>
      </c>
      <c r="D146" s="75">
        <v>86.212000000000003</v>
      </c>
      <c r="E146" s="75">
        <v>119.11199999999999</v>
      </c>
      <c r="F146" s="75">
        <v>111.762</v>
      </c>
      <c r="G146" s="174"/>
      <c r="H146" s="24" t="s">
        <v>23</v>
      </c>
      <c r="I146" s="74">
        <v>-5.0549999999999997</v>
      </c>
      <c r="J146" s="75">
        <v>-5.1989999999999998</v>
      </c>
      <c r="K146" s="74">
        <v>0.64900000000000002</v>
      </c>
      <c r="L146" s="75">
        <v>-4.6859999999999999</v>
      </c>
      <c r="M146" s="74">
        <v>-6.5039999999999996</v>
      </c>
      <c r="N146" s="74">
        <v>-6.1230000000000002</v>
      </c>
      <c r="O146" s="74">
        <v>-4.6500000000000004</v>
      </c>
      <c r="P146" s="74">
        <v>4.4619999999999997</v>
      </c>
    </row>
    <row r="147" spans="1:26" ht="15" customHeight="1" x14ac:dyDescent="0.2">
      <c r="A147" s="174"/>
      <c r="B147" s="24" t="s">
        <v>24</v>
      </c>
      <c r="C147" s="75">
        <v>113.887</v>
      </c>
      <c r="D147" s="75">
        <v>82.298000000000002</v>
      </c>
      <c r="E147" s="75">
        <v>125.42</v>
      </c>
      <c r="F147" s="75">
        <v>114.917</v>
      </c>
      <c r="G147" s="174"/>
      <c r="H147" s="24" t="s">
        <v>24</v>
      </c>
      <c r="I147" s="74">
        <v>-0.68400000000000005</v>
      </c>
      <c r="J147" s="75">
        <v>3.1989999999999998</v>
      </c>
      <c r="K147" s="74">
        <v>-4.1790000000000003</v>
      </c>
      <c r="L147" s="75">
        <v>-4.54</v>
      </c>
      <c r="M147" s="74">
        <v>0.59099999999999997</v>
      </c>
      <c r="N147" s="74">
        <v>5.2960000000000003</v>
      </c>
      <c r="O147" s="74">
        <v>-4.82</v>
      </c>
      <c r="P147" s="74">
        <v>2.823</v>
      </c>
    </row>
    <row r="148" spans="1:26" ht="15" customHeight="1" x14ac:dyDescent="0.2">
      <c r="A148" s="174"/>
      <c r="B148" s="24" t="s">
        <v>25</v>
      </c>
      <c r="C148" s="75">
        <v>118.124</v>
      </c>
      <c r="D148" s="75">
        <v>79.912999999999997</v>
      </c>
      <c r="E148" s="75">
        <v>132.32900000000001</v>
      </c>
      <c r="F148" s="75">
        <v>116.762</v>
      </c>
      <c r="G148" s="174"/>
      <c r="H148" s="24" t="s">
        <v>25</v>
      </c>
      <c r="I148" s="74">
        <v>2.472</v>
      </c>
      <c r="J148" s="75">
        <v>3.7210000000000001</v>
      </c>
      <c r="K148" s="74">
        <v>-2.964</v>
      </c>
      <c r="L148" s="75">
        <v>-2.899</v>
      </c>
      <c r="M148" s="74">
        <v>3.952</v>
      </c>
      <c r="N148" s="74">
        <v>5.508</v>
      </c>
      <c r="O148" s="74">
        <v>0.38</v>
      </c>
      <c r="P148" s="74">
        <v>1.605</v>
      </c>
    </row>
    <row r="149" spans="1:26" ht="15" customHeight="1" x14ac:dyDescent="0.2">
      <c r="A149" s="174"/>
      <c r="B149" s="24" t="s">
        <v>26</v>
      </c>
      <c r="C149" s="75">
        <v>123.748</v>
      </c>
      <c r="D149" s="75">
        <v>85.552999999999997</v>
      </c>
      <c r="E149" s="75">
        <v>137.62</v>
      </c>
      <c r="F149" s="75">
        <v>125.76</v>
      </c>
      <c r="G149" s="174"/>
      <c r="H149" s="24" t="s">
        <v>26</v>
      </c>
      <c r="I149" s="74">
        <v>5.5439999999999996</v>
      </c>
      <c r="J149" s="75">
        <v>4.7610000000000001</v>
      </c>
      <c r="K149" s="74">
        <v>-3.4590000000000001</v>
      </c>
      <c r="L149" s="75">
        <v>7.0579999999999998</v>
      </c>
      <c r="M149" s="74">
        <v>7.9859999999999998</v>
      </c>
      <c r="N149" s="74">
        <v>3.9990000000000001</v>
      </c>
      <c r="O149" s="74">
        <v>4.0620000000000003</v>
      </c>
      <c r="P149" s="74">
        <v>7.7060000000000004</v>
      </c>
    </row>
    <row r="150" spans="1:26" ht="15" customHeight="1" x14ac:dyDescent="0.2">
      <c r="A150" s="174"/>
      <c r="B150" s="24" t="s">
        <v>27</v>
      </c>
      <c r="C150" s="75">
        <v>124.85</v>
      </c>
      <c r="D150" s="75">
        <v>91.331999999999994</v>
      </c>
      <c r="E150" s="75">
        <v>137.72</v>
      </c>
      <c r="F150" s="75">
        <v>119.426</v>
      </c>
      <c r="G150" s="174"/>
      <c r="H150" s="24" t="s">
        <v>27</v>
      </c>
      <c r="I150" s="74">
        <v>9.43</v>
      </c>
      <c r="J150" s="75">
        <v>0.89100000000000001</v>
      </c>
      <c r="K150" s="74">
        <v>3.738</v>
      </c>
      <c r="L150" s="75">
        <v>6.7539999999999996</v>
      </c>
      <c r="M150" s="74">
        <v>11.31</v>
      </c>
      <c r="N150" s="74">
        <v>7.2999999999999995E-2</v>
      </c>
      <c r="O150" s="74">
        <v>5.0759999999999996</v>
      </c>
      <c r="P150" s="74">
        <v>-5.0359999999999996</v>
      </c>
    </row>
    <row r="151" spans="1:26" ht="15" customHeight="1" x14ac:dyDescent="0.2">
      <c r="A151" s="23"/>
      <c r="B151" s="24"/>
      <c r="C151" s="213"/>
      <c r="D151" s="213"/>
      <c r="E151" s="213"/>
      <c r="F151" s="213"/>
    </row>
    <row r="152" spans="1:26" x14ac:dyDescent="0.2">
      <c r="C152" s="213"/>
      <c r="D152" s="213"/>
      <c r="E152" s="213"/>
      <c r="F152" s="213"/>
      <c r="I152" s="542"/>
      <c r="J152" s="542"/>
      <c r="K152" s="542"/>
      <c r="L152" s="542"/>
      <c r="M152" s="541"/>
      <c r="N152" s="541"/>
      <c r="O152" s="541"/>
      <c r="P152" s="541"/>
    </row>
    <row r="153" spans="1:26" x14ac:dyDescent="0.2">
      <c r="A153" s="23"/>
      <c r="B153" s="24"/>
      <c r="C153" s="75"/>
      <c r="D153" s="75"/>
      <c r="E153" s="75"/>
      <c r="F153" s="75"/>
      <c r="G153" s="75"/>
      <c r="H153" s="75"/>
      <c r="I153" s="543"/>
      <c r="J153" s="543"/>
      <c r="K153" s="543"/>
      <c r="L153" s="543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</row>
    <row r="154" spans="1:26" x14ac:dyDescent="0.2">
      <c r="A154" s="23"/>
      <c r="B154" s="24"/>
      <c r="C154" s="75"/>
      <c r="D154" s="75"/>
      <c r="E154" s="75"/>
      <c r="F154" s="75"/>
      <c r="G154" s="75"/>
      <c r="H154" s="75"/>
      <c r="I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</row>
    <row r="155" spans="1:26" x14ac:dyDescent="0.2">
      <c r="A155" s="23"/>
      <c r="B155" s="24"/>
      <c r="C155" s="75"/>
      <c r="D155" s="75"/>
      <c r="E155" s="75"/>
      <c r="F155" s="75"/>
      <c r="G155" s="75"/>
      <c r="H155" s="75"/>
      <c r="I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</row>
    <row r="156" spans="1:26" x14ac:dyDescent="0.2">
      <c r="A156" s="23"/>
      <c r="B156" s="24"/>
      <c r="C156" s="75"/>
      <c r="D156" s="75"/>
      <c r="E156" s="75"/>
      <c r="F156" s="75"/>
      <c r="G156" s="75"/>
      <c r="H156" s="75"/>
      <c r="I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</row>
    <row r="157" spans="1:26" x14ac:dyDescent="0.2">
      <c r="C157" s="213"/>
      <c r="D157" s="213"/>
      <c r="E157" s="213"/>
      <c r="F157" s="213"/>
      <c r="I157" s="75"/>
      <c r="K157" s="75"/>
      <c r="L157" s="75"/>
    </row>
    <row r="158" spans="1:26" x14ac:dyDescent="0.2">
      <c r="A158" s="23"/>
      <c r="B158" s="24"/>
      <c r="C158" s="213"/>
      <c r="D158" s="213"/>
      <c r="E158" s="213"/>
      <c r="F158" s="213"/>
      <c r="I158" s="75"/>
      <c r="K158" s="75"/>
      <c r="L158" s="75"/>
    </row>
    <row r="159" spans="1:26" x14ac:dyDescent="0.2">
      <c r="A159" s="23"/>
      <c r="B159" s="24"/>
      <c r="C159" s="213"/>
      <c r="D159" s="213"/>
      <c r="E159" s="213"/>
      <c r="F159" s="213"/>
      <c r="I159" s="75"/>
      <c r="K159" s="75"/>
      <c r="L159" s="75"/>
    </row>
    <row r="160" spans="1:26" x14ac:dyDescent="0.2">
      <c r="A160" s="23"/>
      <c r="B160" s="24"/>
      <c r="C160" s="213"/>
      <c r="D160" s="213"/>
      <c r="E160" s="213"/>
      <c r="F160" s="213"/>
      <c r="I160" s="75"/>
      <c r="K160" s="75"/>
      <c r="L160" s="75"/>
    </row>
    <row r="161" spans="1:12" x14ac:dyDescent="0.2">
      <c r="A161" s="23"/>
      <c r="B161" s="24"/>
      <c r="C161" s="213"/>
      <c r="D161" s="213"/>
      <c r="E161" s="213"/>
      <c r="F161" s="213"/>
      <c r="I161" s="75"/>
      <c r="K161" s="75"/>
      <c r="L161" s="75"/>
    </row>
    <row r="162" spans="1:12" x14ac:dyDescent="0.2">
      <c r="A162" s="36"/>
      <c r="B162" s="24"/>
      <c r="C162" s="213"/>
      <c r="D162" s="213"/>
      <c r="E162" s="213"/>
      <c r="F162" s="363"/>
      <c r="I162" s="75"/>
      <c r="K162" s="75"/>
      <c r="L162" s="75"/>
    </row>
    <row r="163" spans="1:12" x14ac:dyDescent="0.2">
      <c r="A163" s="36"/>
      <c r="B163" s="24"/>
      <c r="C163" s="213"/>
      <c r="D163" s="213"/>
      <c r="E163" s="213"/>
      <c r="F163" s="362"/>
    </row>
    <row r="164" spans="1:12" x14ac:dyDescent="0.2">
      <c r="A164" s="23"/>
      <c r="B164" s="24"/>
      <c r="C164" s="213"/>
      <c r="D164" s="213"/>
      <c r="E164" s="213"/>
      <c r="F164" s="213"/>
    </row>
    <row r="165" spans="1:12" x14ac:dyDescent="0.2">
      <c r="A165" s="23"/>
      <c r="B165" s="24"/>
      <c r="C165" s="213"/>
      <c r="D165" s="213"/>
      <c r="E165" s="213"/>
      <c r="F165" s="213"/>
    </row>
    <row r="166" spans="1:12" x14ac:dyDescent="0.2">
      <c r="A166" s="23"/>
      <c r="B166" s="24"/>
      <c r="C166" s="213"/>
      <c r="D166" s="213"/>
      <c r="E166" s="213"/>
      <c r="F166" s="213"/>
    </row>
    <row r="167" spans="1:12" x14ac:dyDescent="0.2">
      <c r="A167" s="23"/>
      <c r="B167" s="24"/>
      <c r="C167" s="213"/>
      <c r="D167" s="213"/>
      <c r="E167" s="213"/>
      <c r="F167" s="213"/>
    </row>
    <row r="168" spans="1:12" x14ac:dyDescent="0.2">
      <c r="A168" s="23"/>
      <c r="B168" s="24"/>
      <c r="C168" s="213"/>
      <c r="D168" s="213"/>
      <c r="E168" s="213"/>
      <c r="F168" s="213"/>
    </row>
    <row r="169" spans="1:12" x14ac:dyDescent="0.2">
      <c r="A169" s="23"/>
      <c r="B169" s="24"/>
      <c r="C169" s="213"/>
      <c r="D169" s="213"/>
      <c r="E169" s="213"/>
      <c r="F169" s="213"/>
    </row>
    <row r="170" spans="1:12" x14ac:dyDescent="0.2">
      <c r="C170" s="213"/>
      <c r="D170" s="213"/>
      <c r="E170" s="213"/>
      <c r="F170" s="213"/>
    </row>
    <row r="171" spans="1:12" x14ac:dyDescent="0.2">
      <c r="A171" s="23"/>
      <c r="B171" s="24"/>
      <c r="C171" s="213"/>
      <c r="D171" s="213"/>
      <c r="E171" s="213"/>
      <c r="F171" s="213"/>
    </row>
    <row r="172" spans="1:12" x14ac:dyDescent="0.2">
      <c r="A172" s="23"/>
      <c r="B172" s="24"/>
      <c r="C172" s="213"/>
      <c r="D172" s="213"/>
      <c r="E172" s="213"/>
      <c r="F172" s="213"/>
    </row>
    <row r="173" spans="1:12" x14ac:dyDescent="0.2">
      <c r="A173" s="23"/>
      <c r="B173" s="24"/>
      <c r="C173" s="213"/>
      <c r="D173" s="213"/>
      <c r="E173" s="213"/>
      <c r="F173" s="213"/>
    </row>
    <row r="174" spans="1:12" x14ac:dyDescent="0.2">
      <c r="A174" s="23"/>
      <c r="B174" s="24"/>
      <c r="C174" s="213"/>
      <c r="D174" s="213"/>
      <c r="E174" s="213"/>
      <c r="F174" s="213"/>
    </row>
    <row r="175" spans="1:12" x14ac:dyDescent="0.2">
      <c r="C175" s="213"/>
      <c r="D175" s="213"/>
      <c r="E175" s="213"/>
      <c r="F175" s="213"/>
    </row>
    <row r="176" spans="1:12" x14ac:dyDescent="0.2">
      <c r="A176" s="23"/>
      <c r="B176" s="24"/>
      <c r="C176" s="213"/>
      <c r="D176" s="213"/>
      <c r="E176" s="213"/>
      <c r="F176" s="213"/>
    </row>
    <row r="177" spans="1:6" x14ac:dyDescent="0.2">
      <c r="A177" s="23"/>
      <c r="B177" s="24"/>
      <c r="C177" s="213"/>
      <c r="D177" s="213"/>
      <c r="E177" s="213"/>
      <c r="F177" s="213"/>
    </row>
    <row r="178" spans="1:6" x14ac:dyDescent="0.2">
      <c r="A178" s="23"/>
      <c r="B178" s="24"/>
      <c r="C178" s="213"/>
      <c r="D178" s="213"/>
      <c r="E178" s="213"/>
      <c r="F178" s="213"/>
    </row>
    <row r="179" spans="1:6" x14ac:dyDescent="0.2">
      <c r="A179" s="23"/>
      <c r="B179" s="24"/>
      <c r="C179" s="213"/>
      <c r="D179" s="213"/>
      <c r="E179" s="213"/>
      <c r="F179" s="213"/>
    </row>
    <row r="180" spans="1:6" x14ac:dyDescent="0.2">
      <c r="A180" s="36"/>
      <c r="B180" s="24"/>
      <c r="C180" s="213"/>
      <c r="D180" s="213"/>
      <c r="E180" s="213"/>
      <c r="F180" s="213"/>
    </row>
    <row r="181" spans="1:6" x14ac:dyDescent="0.2">
      <c r="A181" s="36"/>
      <c r="B181" s="24"/>
      <c r="C181" s="213"/>
      <c r="D181" s="213"/>
      <c r="E181" s="213"/>
      <c r="F181" s="213"/>
    </row>
    <row r="182" spans="1:6" x14ac:dyDescent="0.2">
      <c r="A182" s="23"/>
      <c r="B182" s="24"/>
      <c r="C182" s="213"/>
      <c r="D182" s="213"/>
      <c r="E182" s="213"/>
      <c r="F182" s="213"/>
    </row>
    <row r="183" spans="1:6" x14ac:dyDescent="0.2">
      <c r="A183" s="23"/>
      <c r="B183" s="24"/>
      <c r="C183" s="213"/>
      <c r="D183" s="213"/>
      <c r="E183" s="213"/>
      <c r="F183" s="213"/>
    </row>
    <row r="184" spans="1:6" x14ac:dyDescent="0.2">
      <c r="A184" s="23"/>
      <c r="B184" s="24"/>
      <c r="C184" s="213"/>
      <c r="D184" s="213"/>
      <c r="E184" s="213"/>
      <c r="F184" s="213"/>
    </row>
    <row r="185" spans="1:6" x14ac:dyDescent="0.2">
      <c r="A185" s="23"/>
      <c r="B185" s="24"/>
      <c r="C185" s="213"/>
      <c r="D185" s="213"/>
      <c r="E185" s="213"/>
      <c r="F185" s="213"/>
    </row>
    <row r="186" spans="1:6" x14ac:dyDescent="0.2">
      <c r="A186" s="23"/>
      <c r="B186" s="24"/>
      <c r="C186" s="213"/>
      <c r="D186" s="213"/>
      <c r="E186" s="213"/>
      <c r="F186" s="213"/>
    </row>
    <row r="187" spans="1:6" x14ac:dyDescent="0.2">
      <c r="A187" s="23"/>
      <c r="B187" s="24"/>
      <c r="C187" s="213"/>
      <c r="D187" s="213"/>
      <c r="E187" s="213"/>
      <c r="F187" s="213"/>
    </row>
    <row r="188" spans="1:6" x14ac:dyDescent="0.2">
      <c r="C188" s="213"/>
      <c r="D188" s="213"/>
      <c r="E188" s="213"/>
      <c r="F188" s="213"/>
    </row>
    <row r="189" spans="1:6" x14ac:dyDescent="0.2">
      <c r="A189" s="23"/>
      <c r="B189" s="24"/>
      <c r="C189" s="213"/>
      <c r="D189" s="213"/>
      <c r="E189" s="213"/>
      <c r="F189" s="213"/>
    </row>
    <row r="190" spans="1:6" x14ac:dyDescent="0.2">
      <c r="A190" s="23"/>
      <c r="B190" s="24"/>
      <c r="C190" s="213"/>
      <c r="D190" s="213"/>
      <c r="E190" s="213"/>
      <c r="F190" s="213"/>
    </row>
    <row r="191" spans="1:6" x14ac:dyDescent="0.2">
      <c r="A191" s="23"/>
      <c r="B191" s="24"/>
      <c r="C191" s="213"/>
      <c r="D191" s="213"/>
      <c r="E191" s="213"/>
      <c r="F191" s="213"/>
    </row>
    <row r="192" spans="1:6" x14ac:dyDescent="0.2">
      <c r="A192" s="23"/>
      <c r="B192" s="24"/>
      <c r="C192" s="213"/>
      <c r="D192" s="213"/>
      <c r="E192" s="213"/>
      <c r="F192" s="213"/>
    </row>
    <row r="193" spans="1:6" x14ac:dyDescent="0.2">
      <c r="C193" s="213"/>
      <c r="D193" s="213"/>
      <c r="E193" s="213"/>
      <c r="F193" s="213"/>
    </row>
    <row r="194" spans="1:6" x14ac:dyDescent="0.2">
      <c r="A194" s="23"/>
      <c r="B194" s="24"/>
      <c r="C194" s="213"/>
      <c r="D194" s="213"/>
      <c r="E194" s="213"/>
      <c r="F194" s="213"/>
    </row>
    <row r="195" spans="1:6" x14ac:dyDescent="0.2">
      <c r="A195" s="23"/>
      <c r="B195" s="24"/>
      <c r="C195" s="213"/>
      <c r="D195" s="213"/>
      <c r="E195" s="213"/>
      <c r="F195" s="213"/>
    </row>
    <row r="196" spans="1:6" x14ac:dyDescent="0.2">
      <c r="A196" s="23"/>
      <c r="B196" s="24"/>
      <c r="C196" s="213"/>
      <c r="D196" s="213"/>
      <c r="E196" s="213"/>
      <c r="F196" s="213"/>
    </row>
    <row r="197" spans="1:6" x14ac:dyDescent="0.2">
      <c r="A197" s="23"/>
      <c r="B197" s="24"/>
      <c r="C197" s="213"/>
      <c r="D197" s="213"/>
      <c r="E197" s="213"/>
      <c r="F197" s="213"/>
    </row>
    <row r="198" spans="1:6" x14ac:dyDescent="0.2">
      <c r="A198" s="36"/>
      <c r="B198" s="24"/>
      <c r="C198" s="213"/>
      <c r="D198" s="213"/>
      <c r="E198" s="213"/>
      <c r="F198" s="213"/>
    </row>
    <row r="199" spans="1:6" x14ac:dyDescent="0.2">
      <c r="A199" s="36"/>
      <c r="B199" s="24"/>
      <c r="C199" s="213"/>
      <c r="D199" s="213"/>
      <c r="E199" s="213"/>
      <c r="F199" s="213"/>
    </row>
    <row r="200" spans="1:6" x14ac:dyDescent="0.2">
      <c r="A200" s="23"/>
      <c r="B200" s="24"/>
      <c r="C200" s="213"/>
      <c r="D200" s="213"/>
      <c r="E200" s="213"/>
      <c r="F200" s="213"/>
    </row>
    <row r="201" spans="1:6" x14ac:dyDescent="0.2">
      <c r="A201" s="23"/>
      <c r="B201" s="24"/>
      <c r="C201" s="213"/>
      <c r="D201" s="213"/>
      <c r="E201" s="213"/>
      <c r="F201" s="213"/>
    </row>
    <row r="202" spans="1:6" x14ac:dyDescent="0.2">
      <c r="A202" s="23"/>
      <c r="B202" s="24"/>
      <c r="C202" s="213"/>
      <c r="D202" s="213"/>
      <c r="E202" s="213"/>
      <c r="F202" s="213"/>
    </row>
    <row r="203" spans="1:6" x14ac:dyDescent="0.2">
      <c r="A203" s="23"/>
      <c r="B203" s="24"/>
      <c r="C203" s="213"/>
      <c r="D203" s="213"/>
      <c r="E203" s="213"/>
      <c r="F203" s="213"/>
    </row>
    <row r="204" spans="1:6" x14ac:dyDescent="0.2">
      <c r="A204" s="23"/>
      <c r="B204" s="24"/>
      <c r="C204" s="213"/>
      <c r="D204" s="213"/>
      <c r="E204" s="213"/>
      <c r="F204" s="213"/>
    </row>
    <row r="205" spans="1:6" x14ac:dyDescent="0.2">
      <c r="A205" s="23"/>
      <c r="B205" s="24"/>
      <c r="C205" s="213"/>
      <c r="D205" s="213"/>
      <c r="E205" s="213"/>
      <c r="F205" s="213"/>
    </row>
    <row r="206" spans="1:6" x14ac:dyDescent="0.2">
      <c r="C206" s="213"/>
      <c r="D206" s="213"/>
      <c r="E206" s="213"/>
      <c r="F206" s="213"/>
    </row>
    <row r="207" spans="1:6" x14ac:dyDescent="0.2">
      <c r="A207" s="23"/>
      <c r="B207" s="24"/>
      <c r="C207" s="213"/>
      <c r="D207" s="213"/>
      <c r="E207" s="213"/>
      <c r="F207" s="213"/>
    </row>
    <row r="208" spans="1:6" x14ac:dyDescent="0.2">
      <c r="A208" s="23"/>
      <c r="B208" s="24"/>
      <c r="C208" s="213"/>
      <c r="D208" s="213"/>
      <c r="E208" s="213"/>
      <c r="F208" s="213"/>
    </row>
    <row r="209" spans="1:6" x14ac:dyDescent="0.2">
      <c r="A209" s="23"/>
      <c r="B209" s="24"/>
      <c r="C209" s="213"/>
      <c r="D209" s="213"/>
      <c r="E209" s="213"/>
      <c r="F209" s="213"/>
    </row>
    <row r="210" spans="1:6" x14ac:dyDescent="0.2">
      <c r="A210" s="23"/>
      <c r="B210" s="24"/>
      <c r="C210" s="213"/>
      <c r="D210" s="213"/>
      <c r="E210" s="213"/>
      <c r="F210" s="213"/>
    </row>
  </sheetData>
  <mergeCells count="42">
    <mergeCell ref="O5:P6"/>
    <mergeCell ref="O9:P9"/>
    <mergeCell ref="I7:I8"/>
    <mergeCell ref="J7:J8"/>
    <mergeCell ref="M10:N10"/>
    <mergeCell ref="O10:P10"/>
    <mergeCell ref="M9:N9"/>
    <mergeCell ref="I5:J6"/>
    <mergeCell ref="K5:L6"/>
    <mergeCell ref="M5:N6"/>
    <mergeCell ref="K7:K8"/>
    <mergeCell ref="L7:L8"/>
    <mergeCell ref="A9:B9"/>
    <mergeCell ref="G9:H9"/>
    <mergeCell ref="I9:J9"/>
    <mergeCell ref="K9:L9"/>
    <mergeCell ref="A10:B10"/>
    <mergeCell ref="G10:H10"/>
    <mergeCell ref="I10:J10"/>
    <mergeCell ref="K10:L10"/>
    <mergeCell ref="A2:F2"/>
    <mergeCell ref="G2:P2"/>
    <mergeCell ref="A3:F3"/>
    <mergeCell ref="G3:P3"/>
    <mergeCell ref="A5:A8"/>
    <mergeCell ref="B5:B8"/>
    <mergeCell ref="C5:C8"/>
    <mergeCell ref="D5:D8"/>
    <mergeCell ref="E5:E8"/>
    <mergeCell ref="F5:F8"/>
    <mergeCell ref="M7:M8"/>
    <mergeCell ref="N7:N8"/>
    <mergeCell ref="O7:O8"/>
    <mergeCell ref="P7:P8"/>
    <mergeCell ref="G5:G8"/>
    <mergeCell ref="H5:H8"/>
    <mergeCell ref="O11:P11"/>
    <mergeCell ref="A11:B11"/>
    <mergeCell ref="G11:H11"/>
    <mergeCell ref="I11:J11"/>
    <mergeCell ref="K11:L11"/>
    <mergeCell ref="M11:N11"/>
  </mergeCells>
  <conditionalFormatting sqref="D139">
    <cfRule type="duplicateValues" dxfId="6" priority="10"/>
  </conditionalFormatting>
  <conditionalFormatting sqref="E139">
    <cfRule type="duplicateValues" dxfId="5" priority="8"/>
  </conditionalFormatting>
  <conditionalFormatting sqref="D139">
    <cfRule type="duplicateValues" dxfId="4" priority="65"/>
  </conditionalFormatting>
  <conditionalFormatting sqref="O115:O119 O121:O126 O139">
    <cfRule type="duplicateValues" dxfId="3" priority="68"/>
  </conditionalFormatting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D112"/>
  <sheetViews>
    <sheetView view="pageBreakPreview" zoomScale="85" zoomScaleNormal="100" zoomScaleSheetLayoutView="85" workbookViewId="0">
      <pane xSplit="7" ySplit="4" topLeftCell="BX5" activePane="bottomRight" state="frozen"/>
      <selection activeCell="GE6" sqref="GE6:GF6"/>
      <selection pane="topRight" activeCell="GE6" sqref="GE6:GF6"/>
      <selection pane="bottomLeft" activeCell="GE6" sqref="GE6:GF6"/>
      <selection pane="bottomRight" activeCell="DM10" sqref="DM10"/>
    </sheetView>
  </sheetViews>
  <sheetFormatPr defaultColWidth="9.140625" defaultRowHeight="15" x14ac:dyDescent="0.25"/>
  <cols>
    <col min="1" max="1" width="3.28515625" style="216" customWidth="1"/>
    <col min="2" max="2" width="5.140625" style="56" customWidth="1"/>
    <col min="3" max="3" width="4.5703125" style="63" customWidth="1"/>
    <col min="4" max="4" width="9.28515625" style="217" customWidth="1"/>
    <col min="5" max="5" width="7.140625" style="56" customWidth="1"/>
    <col min="6" max="6" width="2" style="105" customWidth="1"/>
    <col min="7" max="7" width="47.7109375" style="104" customWidth="1"/>
    <col min="8" max="59" width="5.7109375" style="56" hidden="1" customWidth="1"/>
    <col min="60" max="60" width="5.7109375" style="450" hidden="1" customWidth="1"/>
    <col min="61" max="61" width="5.7109375" style="56" hidden="1" customWidth="1"/>
    <col min="62" max="62" width="5.7109375" style="455" hidden="1" customWidth="1"/>
    <col min="63" max="75" width="5.7109375" style="56" hidden="1" customWidth="1"/>
    <col min="76" max="78" width="5.7109375" style="56" customWidth="1"/>
    <col min="79" max="87" width="5.7109375" style="56" hidden="1" customWidth="1"/>
    <col min="88" max="90" width="5.7109375" style="56" customWidth="1"/>
    <col min="91" max="110" width="5.7109375" style="56" hidden="1" customWidth="1"/>
    <col min="111" max="113" width="5.7109375" style="56" customWidth="1"/>
    <col min="114" max="114" width="5.7109375" style="56" hidden="1" customWidth="1"/>
    <col min="115" max="117" width="5.7109375" style="56" customWidth="1"/>
    <col min="118" max="121" width="6.28515625" style="218" hidden="1" customWidth="1"/>
    <col min="122" max="124" width="6.28515625" style="218" customWidth="1"/>
    <col min="125" max="125" width="2" style="65" customWidth="1"/>
    <col min="126" max="126" width="47.7109375" style="56" customWidth="1"/>
    <col min="127" max="128" width="9.140625" style="56"/>
    <col min="129" max="129" width="11.7109375" style="56" bestFit="1" customWidth="1"/>
    <col min="130" max="130" width="9.140625" style="63"/>
    <col min="131" max="16384" width="9.140625" style="56"/>
  </cols>
  <sheetData>
    <row r="1" spans="1:134" ht="15" customHeight="1" x14ac:dyDescent="0.25">
      <c r="A1" s="599" t="s">
        <v>809</v>
      </c>
      <c r="B1" s="597" t="s">
        <v>772</v>
      </c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  <c r="AQ1" s="597"/>
      <c r="AR1" s="597"/>
      <c r="AS1" s="597"/>
      <c r="AT1" s="597"/>
      <c r="AU1" s="597"/>
      <c r="AV1" s="597"/>
      <c r="AW1" s="597"/>
      <c r="AX1" s="597"/>
      <c r="AY1" s="597"/>
      <c r="AZ1" s="597"/>
      <c r="BA1" s="597"/>
      <c r="BB1" s="597"/>
      <c r="BC1" s="597"/>
      <c r="BD1" s="597"/>
      <c r="BE1" s="597"/>
      <c r="BF1" s="597"/>
      <c r="BG1" s="597"/>
      <c r="BH1" s="597"/>
      <c r="BI1" s="597"/>
      <c r="BJ1" s="597"/>
      <c r="BK1" s="597"/>
      <c r="BL1" s="597"/>
      <c r="BM1" s="597"/>
      <c r="BN1" s="597"/>
      <c r="BO1" s="597"/>
      <c r="BP1" s="597"/>
      <c r="BQ1" s="597"/>
      <c r="BR1" s="597"/>
      <c r="BS1" s="597"/>
      <c r="BT1" s="597"/>
      <c r="BU1" s="597"/>
      <c r="BV1" s="597"/>
      <c r="BW1" s="597"/>
      <c r="BX1" s="597"/>
      <c r="BY1" s="597"/>
      <c r="BZ1" s="597"/>
      <c r="CA1" s="597"/>
      <c r="CB1" s="597"/>
      <c r="CC1" s="597"/>
      <c r="CD1" s="597"/>
      <c r="CE1" s="597"/>
      <c r="CF1" s="597"/>
      <c r="CG1" s="597"/>
      <c r="CH1" s="597"/>
      <c r="CI1" s="597"/>
      <c r="CJ1" s="597"/>
      <c r="CK1" s="597"/>
      <c r="CL1" s="597"/>
      <c r="CM1" s="597"/>
      <c r="CN1" s="597"/>
      <c r="CO1" s="597"/>
      <c r="CP1" s="597"/>
      <c r="CQ1" s="597"/>
      <c r="CR1" s="597"/>
      <c r="CS1" s="597"/>
      <c r="CT1" s="597"/>
      <c r="CU1" s="597"/>
      <c r="CV1" s="597"/>
      <c r="CW1" s="597"/>
      <c r="CX1" s="597"/>
      <c r="CY1" s="597"/>
      <c r="CZ1" s="597"/>
      <c r="DA1" s="597"/>
      <c r="DB1" s="597"/>
      <c r="DC1" s="597"/>
      <c r="DD1" s="597"/>
      <c r="DE1" s="597"/>
      <c r="DF1" s="597"/>
      <c r="DG1" s="597"/>
      <c r="DH1" s="597"/>
      <c r="DI1" s="597"/>
      <c r="DJ1" s="597"/>
      <c r="DK1" s="597"/>
      <c r="DL1" s="597"/>
      <c r="DM1" s="597"/>
      <c r="DN1" s="597"/>
      <c r="DO1" s="597"/>
      <c r="DP1" s="597"/>
      <c r="DQ1" s="597"/>
      <c r="DR1" s="597"/>
      <c r="DS1" s="597"/>
      <c r="DT1" s="597"/>
      <c r="DU1" s="597"/>
      <c r="DV1" s="597"/>
    </row>
    <row r="2" spans="1:134" ht="15" customHeight="1" x14ac:dyDescent="0.25">
      <c r="A2" s="600"/>
      <c r="B2" s="598" t="s">
        <v>771</v>
      </c>
      <c r="C2" s="598"/>
      <c r="D2" s="598"/>
      <c r="E2" s="598"/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8"/>
      <c r="Q2" s="598"/>
      <c r="R2" s="598"/>
      <c r="S2" s="598"/>
      <c r="T2" s="598"/>
      <c r="U2" s="598"/>
      <c r="V2" s="598"/>
      <c r="W2" s="598"/>
      <c r="X2" s="598"/>
      <c r="Y2" s="598"/>
      <c r="Z2" s="598"/>
      <c r="AA2" s="598"/>
      <c r="AB2" s="598"/>
      <c r="AC2" s="598"/>
      <c r="AD2" s="598"/>
      <c r="AE2" s="598"/>
      <c r="AF2" s="598"/>
      <c r="AG2" s="598"/>
      <c r="AH2" s="598"/>
      <c r="AI2" s="598"/>
      <c r="AJ2" s="598"/>
      <c r="AK2" s="598"/>
      <c r="AL2" s="598"/>
      <c r="AM2" s="598"/>
      <c r="AN2" s="598"/>
      <c r="AO2" s="598"/>
      <c r="AP2" s="598"/>
      <c r="AQ2" s="598"/>
      <c r="AR2" s="598"/>
      <c r="AS2" s="598"/>
      <c r="AT2" s="598"/>
      <c r="AU2" s="598"/>
      <c r="AV2" s="598"/>
      <c r="AW2" s="598"/>
      <c r="AX2" s="598"/>
      <c r="AY2" s="598"/>
      <c r="AZ2" s="598"/>
      <c r="BA2" s="598"/>
      <c r="BB2" s="598"/>
      <c r="BC2" s="598"/>
      <c r="BD2" s="598"/>
      <c r="BE2" s="598"/>
      <c r="BF2" s="598"/>
      <c r="BG2" s="598"/>
      <c r="BH2" s="598"/>
      <c r="BI2" s="598"/>
      <c r="BJ2" s="598"/>
      <c r="BK2" s="598"/>
      <c r="BL2" s="598"/>
      <c r="BM2" s="598"/>
      <c r="BN2" s="598"/>
      <c r="BO2" s="598"/>
      <c r="BP2" s="598"/>
      <c r="BQ2" s="598"/>
      <c r="BR2" s="598"/>
      <c r="BS2" s="598"/>
      <c r="BT2" s="598"/>
      <c r="BU2" s="598"/>
      <c r="BV2" s="598"/>
      <c r="BW2" s="598"/>
      <c r="BX2" s="598"/>
      <c r="BY2" s="598"/>
      <c r="BZ2" s="598"/>
      <c r="CA2" s="598"/>
      <c r="CB2" s="598"/>
      <c r="CC2" s="598"/>
      <c r="CD2" s="598"/>
      <c r="CE2" s="598"/>
      <c r="CF2" s="598"/>
      <c r="CG2" s="598"/>
      <c r="CH2" s="598"/>
      <c r="CI2" s="598"/>
      <c r="CJ2" s="598"/>
      <c r="CK2" s="598"/>
      <c r="CL2" s="598"/>
      <c r="CM2" s="598"/>
      <c r="CN2" s="598"/>
      <c r="CO2" s="598"/>
      <c r="CP2" s="598"/>
      <c r="CQ2" s="598"/>
      <c r="CR2" s="598"/>
      <c r="CS2" s="598"/>
      <c r="CT2" s="598"/>
      <c r="CU2" s="598"/>
      <c r="CV2" s="598"/>
      <c r="CW2" s="598"/>
      <c r="CX2" s="598"/>
      <c r="CY2" s="598"/>
      <c r="CZ2" s="598"/>
      <c r="DA2" s="598"/>
      <c r="DB2" s="598"/>
      <c r="DC2" s="598"/>
      <c r="DD2" s="598"/>
      <c r="DE2" s="598"/>
      <c r="DF2" s="598"/>
      <c r="DG2" s="598"/>
      <c r="DH2" s="598"/>
      <c r="DI2" s="598"/>
      <c r="DJ2" s="598"/>
      <c r="DK2" s="598"/>
      <c r="DL2" s="598"/>
      <c r="DM2" s="598"/>
      <c r="DN2" s="598"/>
      <c r="DO2" s="598"/>
      <c r="DP2" s="598"/>
      <c r="DQ2" s="598"/>
      <c r="DR2" s="598"/>
      <c r="DS2" s="598"/>
      <c r="DT2" s="598"/>
      <c r="DU2" s="598"/>
      <c r="DV2" s="598"/>
    </row>
    <row r="3" spans="1:134" customFormat="1" ht="15" customHeight="1" thickBot="1" x14ac:dyDescent="0.3">
      <c r="A3" s="600"/>
      <c r="B3" s="65"/>
      <c r="C3" s="77"/>
      <c r="D3" s="78"/>
      <c r="E3" s="517"/>
      <c r="F3" s="79"/>
      <c r="G3" s="79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17"/>
      <c r="CN3" s="517"/>
      <c r="CO3" s="517"/>
      <c r="CP3" s="517"/>
      <c r="CQ3" s="517"/>
      <c r="CR3" s="51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517"/>
      <c r="DO3" s="517"/>
      <c r="DP3" s="77"/>
      <c r="DQ3" s="77"/>
      <c r="DR3" s="77"/>
      <c r="DS3" s="77"/>
      <c r="DT3" s="77"/>
      <c r="DU3" s="517"/>
      <c r="DV3" s="517"/>
    </row>
    <row r="4" spans="1:134" customFormat="1" ht="81" customHeight="1" x14ac:dyDescent="0.25">
      <c r="A4" s="600"/>
      <c r="B4" s="593" t="s">
        <v>753</v>
      </c>
      <c r="C4" s="593"/>
      <c r="D4" s="80" t="s">
        <v>587</v>
      </c>
      <c r="E4" s="518" t="s">
        <v>50</v>
      </c>
      <c r="F4" s="593" t="s">
        <v>51</v>
      </c>
      <c r="G4" s="593"/>
      <c r="H4" s="82" t="s">
        <v>430</v>
      </c>
      <c r="I4" s="82" t="s">
        <v>434</v>
      </c>
      <c r="J4" s="82" t="s">
        <v>457</v>
      </c>
      <c r="K4" s="81" t="s">
        <v>459</v>
      </c>
      <c r="L4" s="82" t="s">
        <v>461</v>
      </c>
      <c r="M4" s="82" t="s">
        <v>462</v>
      </c>
      <c r="N4" s="82" t="s">
        <v>466</v>
      </c>
      <c r="O4" s="82" t="s">
        <v>467</v>
      </c>
      <c r="P4" s="82" t="s">
        <v>470</v>
      </c>
      <c r="Q4" s="82" t="s">
        <v>472</v>
      </c>
      <c r="R4" s="82" t="s">
        <v>475</v>
      </c>
      <c r="S4" s="82" t="s">
        <v>476</v>
      </c>
      <c r="T4" s="82" t="s">
        <v>477</v>
      </c>
      <c r="U4" s="82" t="s">
        <v>478</v>
      </c>
      <c r="V4" s="82" t="s">
        <v>479</v>
      </c>
      <c r="W4" s="81" t="s">
        <v>480</v>
      </c>
      <c r="X4" s="82" t="s">
        <v>481</v>
      </c>
      <c r="Y4" s="82" t="s">
        <v>482</v>
      </c>
      <c r="Z4" s="82" t="s">
        <v>483</v>
      </c>
      <c r="AA4" s="82" t="s">
        <v>484</v>
      </c>
      <c r="AB4" s="82" t="s">
        <v>485</v>
      </c>
      <c r="AC4" s="82" t="s">
        <v>486</v>
      </c>
      <c r="AD4" s="82" t="s">
        <v>487</v>
      </c>
      <c r="AE4" s="82" t="s">
        <v>488</v>
      </c>
      <c r="AF4" s="82" t="s">
        <v>527</v>
      </c>
      <c r="AG4" s="82" t="s">
        <v>528</v>
      </c>
      <c r="AH4" s="82" t="s">
        <v>529</v>
      </c>
      <c r="AI4" s="81" t="s">
        <v>530</v>
      </c>
      <c r="AJ4" s="82" t="s">
        <v>531</v>
      </c>
      <c r="AK4" s="82" t="s">
        <v>532</v>
      </c>
      <c r="AL4" s="82" t="s">
        <v>533</v>
      </c>
      <c r="AM4" s="82" t="s">
        <v>534</v>
      </c>
      <c r="AN4" s="82" t="s">
        <v>535</v>
      </c>
      <c r="AO4" s="82" t="s">
        <v>536</v>
      </c>
      <c r="AP4" s="82" t="s">
        <v>537</v>
      </c>
      <c r="AQ4" s="82" t="s">
        <v>538</v>
      </c>
      <c r="AR4" s="82" t="s">
        <v>581</v>
      </c>
      <c r="AS4" s="82" t="s">
        <v>595</v>
      </c>
      <c r="AT4" s="82" t="s">
        <v>659</v>
      </c>
      <c r="AU4" s="82" t="s">
        <v>661</v>
      </c>
      <c r="AV4" s="82" t="s">
        <v>663</v>
      </c>
      <c r="AW4" s="82" t="s">
        <v>690</v>
      </c>
      <c r="AX4" s="82" t="s">
        <v>691</v>
      </c>
      <c r="AY4" s="82" t="s">
        <v>692</v>
      </c>
      <c r="AZ4" s="82" t="s">
        <v>693</v>
      </c>
      <c r="BA4" s="82" t="s">
        <v>694</v>
      </c>
      <c r="BB4" s="82" t="s">
        <v>695</v>
      </c>
      <c r="BC4" s="82" t="s">
        <v>696</v>
      </c>
      <c r="BD4" s="82" t="s">
        <v>701</v>
      </c>
      <c r="BE4" s="82" t="s">
        <v>702</v>
      </c>
      <c r="BF4" s="82" t="s">
        <v>703</v>
      </c>
      <c r="BG4" s="82" t="s">
        <v>704</v>
      </c>
      <c r="BH4" s="82" t="s">
        <v>738</v>
      </c>
      <c r="BI4" s="82" t="s">
        <v>705</v>
      </c>
      <c r="BJ4" s="82" t="s">
        <v>706</v>
      </c>
      <c r="BK4" s="82" t="s">
        <v>707</v>
      </c>
      <c r="BL4" s="82" t="s">
        <v>708</v>
      </c>
      <c r="BM4" s="82" t="s">
        <v>709</v>
      </c>
      <c r="BN4" s="82" t="s">
        <v>710</v>
      </c>
      <c r="BO4" s="82" t="s">
        <v>711</v>
      </c>
      <c r="BP4" s="82" t="s">
        <v>725</v>
      </c>
      <c r="BQ4" s="82" t="s">
        <v>726</v>
      </c>
      <c r="BR4" s="82" t="s">
        <v>727</v>
      </c>
      <c r="BS4" s="82" t="s">
        <v>728</v>
      </c>
      <c r="BT4" s="82" t="s">
        <v>739</v>
      </c>
      <c r="BU4" s="82" t="s">
        <v>729</v>
      </c>
      <c r="BV4" s="82" t="s">
        <v>730</v>
      </c>
      <c r="BW4" s="82" t="s">
        <v>731</v>
      </c>
      <c r="BX4" s="82" t="s">
        <v>732</v>
      </c>
      <c r="BY4" s="82" t="s">
        <v>733</v>
      </c>
      <c r="BZ4" s="82" t="s">
        <v>734</v>
      </c>
      <c r="CA4" s="82" t="s">
        <v>724</v>
      </c>
      <c r="CB4" s="82" t="s">
        <v>790</v>
      </c>
      <c r="CC4" s="82" t="s">
        <v>791</v>
      </c>
      <c r="CD4" s="82" t="s">
        <v>792</v>
      </c>
      <c r="CE4" s="82" t="s">
        <v>793</v>
      </c>
      <c r="CF4" s="82" t="s">
        <v>794</v>
      </c>
      <c r="CG4" s="82" t="s">
        <v>795</v>
      </c>
      <c r="CH4" s="82" t="s">
        <v>796</v>
      </c>
      <c r="CI4" s="82" t="s">
        <v>797</v>
      </c>
      <c r="CJ4" s="82" t="s">
        <v>798</v>
      </c>
      <c r="CK4" s="82" t="s">
        <v>799</v>
      </c>
      <c r="CL4" s="82" t="s">
        <v>800</v>
      </c>
      <c r="CM4" s="81" t="s">
        <v>458</v>
      </c>
      <c r="CN4" s="81" t="s">
        <v>463</v>
      </c>
      <c r="CO4" s="81" t="s">
        <v>471</v>
      </c>
      <c r="CP4" s="81" t="s">
        <v>491</v>
      </c>
      <c r="CQ4" s="81" t="s">
        <v>504</v>
      </c>
      <c r="CR4" s="81" t="s">
        <v>511</v>
      </c>
      <c r="CS4" s="81" t="s">
        <v>523</v>
      </c>
      <c r="CT4" s="81" t="s">
        <v>539</v>
      </c>
      <c r="CU4" s="81" t="s">
        <v>541</v>
      </c>
      <c r="CV4" s="81" t="s">
        <v>542</v>
      </c>
      <c r="CW4" s="81" t="s">
        <v>543</v>
      </c>
      <c r="CX4" s="81" t="s">
        <v>540</v>
      </c>
      <c r="CY4" s="81" t="s">
        <v>660</v>
      </c>
      <c r="CZ4" s="81" t="s">
        <v>697</v>
      </c>
      <c r="DA4" s="81" t="s">
        <v>699</v>
      </c>
      <c r="DB4" s="81" t="s">
        <v>700</v>
      </c>
      <c r="DC4" s="81" t="s">
        <v>713</v>
      </c>
      <c r="DD4" s="81" t="s">
        <v>721</v>
      </c>
      <c r="DE4" s="81" t="s">
        <v>722</v>
      </c>
      <c r="DF4" s="81" t="s">
        <v>723</v>
      </c>
      <c r="DG4" s="81" t="s">
        <v>737</v>
      </c>
      <c r="DH4" s="81" t="s">
        <v>742</v>
      </c>
      <c r="DI4" s="81" t="s">
        <v>741</v>
      </c>
      <c r="DJ4" s="81" t="s">
        <v>740</v>
      </c>
      <c r="DK4" s="81" t="s">
        <v>801</v>
      </c>
      <c r="DL4" s="81" t="s">
        <v>802</v>
      </c>
      <c r="DM4" s="81" t="s">
        <v>803</v>
      </c>
      <c r="DN4" s="515" t="s">
        <v>812</v>
      </c>
      <c r="DO4" s="515" t="s">
        <v>813</v>
      </c>
      <c r="DP4" s="515" t="s">
        <v>814</v>
      </c>
      <c r="DQ4" s="515" t="s">
        <v>815</v>
      </c>
      <c r="DR4" s="515" t="s">
        <v>816</v>
      </c>
      <c r="DS4" s="515" t="s">
        <v>817</v>
      </c>
      <c r="DT4" s="515" t="s">
        <v>818</v>
      </c>
      <c r="DU4" s="602" t="s">
        <v>52</v>
      </c>
      <c r="DV4" s="602"/>
    </row>
    <row r="5" spans="1:134" s="102" customFormat="1" ht="15" customHeight="1" x14ac:dyDescent="0.25">
      <c r="A5" s="600"/>
      <c r="B5" s="516"/>
      <c r="C5" s="84"/>
      <c r="D5" s="100">
        <f>SUM(D6,D19)</f>
        <v>68.251105271614293</v>
      </c>
      <c r="E5" s="85" t="s">
        <v>11</v>
      </c>
      <c r="F5" s="603" t="s">
        <v>53</v>
      </c>
      <c r="G5" s="603"/>
      <c r="H5" s="521">
        <v>99.034999999999997</v>
      </c>
      <c r="I5" s="521">
        <v>89.004999999999995</v>
      </c>
      <c r="J5" s="521">
        <v>99.182000000000002</v>
      </c>
      <c r="K5" s="521">
        <v>97.007000000000005</v>
      </c>
      <c r="L5" s="521">
        <v>99.450999999999993</v>
      </c>
      <c r="M5" s="521">
        <v>102.565</v>
      </c>
      <c r="N5" s="521">
        <v>100.57</v>
      </c>
      <c r="O5" s="521">
        <v>100.389</v>
      </c>
      <c r="P5" s="521">
        <v>103.401</v>
      </c>
      <c r="Q5" s="521">
        <v>106.315</v>
      </c>
      <c r="R5" s="521">
        <v>100.026</v>
      </c>
      <c r="S5" s="521">
        <v>103.05500000000001</v>
      </c>
      <c r="T5" s="521">
        <v>103.205</v>
      </c>
      <c r="U5" s="521">
        <v>92.881</v>
      </c>
      <c r="V5" s="521">
        <v>103.694</v>
      </c>
      <c r="W5" s="521">
        <v>99.451999999999998</v>
      </c>
      <c r="X5" s="521">
        <v>103.14</v>
      </c>
      <c r="Y5" s="521">
        <v>107.149</v>
      </c>
      <c r="Z5" s="521">
        <v>104.268</v>
      </c>
      <c r="AA5" s="521">
        <v>105.158</v>
      </c>
      <c r="AB5" s="521">
        <v>107.38</v>
      </c>
      <c r="AC5" s="521">
        <v>110.768</v>
      </c>
      <c r="AD5" s="521">
        <v>107.023</v>
      </c>
      <c r="AE5" s="521">
        <v>107.883</v>
      </c>
      <c r="AF5" s="521">
        <v>108.256</v>
      </c>
      <c r="AG5" s="521">
        <v>99.733999999999995</v>
      </c>
      <c r="AH5" s="521">
        <v>109.504</v>
      </c>
      <c r="AI5" s="521">
        <v>105.908</v>
      </c>
      <c r="AJ5" s="521">
        <v>110.563</v>
      </c>
      <c r="AK5" s="521">
        <v>111.822</v>
      </c>
      <c r="AL5" s="521">
        <v>113.104</v>
      </c>
      <c r="AM5" s="521">
        <v>112.955</v>
      </c>
      <c r="AN5" s="521">
        <v>113.67</v>
      </c>
      <c r="AO5" s="521">
        <v>115.471</v>
      </c>
      <c r="AP5" s="521">
        <v>113.871</v>
      </c>
      <c r="AQ5" s="521">
        <v>113.72</v>
      </c>
      <c r="AR5" s="521">
        <v>115.72</v>
      </c>
      <c r="AS5" s="521">
        <v>104.429</v>
      </c>
      <c r="AT5" s="521">
        <v>114.009</v>
      </c>
      <c r="AU5" s="521">
        <v>111.562</v>
      </c>
      <c r="AV5" s="521">
        <v>115.14</v>
      </c>
      <c r="AW5" s="521">
        <v>116.875</v>
      </c>
      <c r="AX5" s="521">
        <v>118.999</v>
      </c>
      <c r="AY5" s="521">
        <v>117.79</v>
      </c>
      <c r="AZ5" s="521">
        <v>119.123</v>
      </c>
      <c r="BA5" s="521">
        <v>121.67400000000001</v>
      </c>
      <c r="BB5" s="521">
        <v>118.075</v>
      </c>
      <c r="BC5" s="521">
        <v>118.676</v>
      </c>
      <c r="BD5" s="521">
        <v>120.55</v>
      </c>
      <c r="BE5" s="521">
        <v>108.30800000000001</v>
      </c>
      <c r="BF5" s="521">
        <v>118.705</v>
      </c>
      <c r="BG5" s="521">
        <v>116.372</v>
      </c>
      <c r="BH5" s="521">
        <v>119.926</v>
      </c>
      <c r="BI5" s="521">
        <v>121.354</v>
      </c>
      <c r="BJ5" s="521">
        <v>123.776</v>
      </c>
      <c r="BK5" s="521">
        <v>121.98099999999999</v>
      </c>
      <c r="BL5" s="521">
        <v>122.083</v>
      </c>
      <c r="BM5" s="521">
        <v>124.509</v>
      </c>
      <c r="BN5" s="521">
        <v>121.262</v>
      </c>
      <c r="BO5" s="521">
        <v>122.71599999999999</v>
      </c>
      <c r="BP5" s="521">
        <v>123.15</v>
      </c>
      <c r="BQ5" s="521">
        <v>115.001</v>
      </c>
      <c r="BR5" s="521">
        <v>113.80500000000001</v>
      </c>
      <c r="BS5" s="521">
        <v>73.11</v>
      </c>
      <c r="BT5" s="521">
        <v>92.795000000000002</v>
      </c>
      <c r="BU5" s="521">
        <v>127.09699999999999</v>
      </c>
      <c r="BV5" s="521">
        <v>127.39700000000001</v>
      </c>
      <c r="BW5" s="521">
        <v>124.684</v>
      </c>
      <c r="BX5" s="521">
        <v>127.298</v>
      </c>
      <c r="BY5" s="521">
        <v>127.44199999999999</v>
      </c>
      <c r="BZ5" s="521">
        <v>123.727</v>
      </c>
      <c r="CA5" s="521">
        <v>127.771</v>
      </c>
      <c r="CB5" s="529">
        <v>127.512</v>
      </c>
      <c r="CC5" s="529">
        <v>120.126</v>
      </c>
      <c r="CD5" s="529">
        <v>128.285</v>
      </c>
      <c r="CE5" s="529">
        <v>122.83</v>
      </c>
      <c r="CF5" s="529">
        <v>120.425</v>
      </c>
      <c r="CG5" s="529">
        <v>126.881</v>
      </c>
      <c r="CH5" s="529">
        <v>119.11199999999999</v>
      </c>
      <c r="CI5" s="529">
        <v>125.42</v>
      </c>
      <c r="CJ5" s="529">
        <v>132.32900000000001</v>
      </c>
      <c r="CK5" s="529">
        <v>137.62</v>
      </c>
      <c r="CL5" s="529">
        <v>137.72</v>
      </c>
      <c r="CM5" s="521">
        <v>95.741</v>
      </c>
      <c r="CN5" s="521">
        <v>99.674000000000007</v>
      </c>
      <c r="CO5" s="521">
        <v>101.45399999999999</v>
      </c>
      <c r="CP5" s="521">
        <v>103.13200000000001</v>
      </c>
      <c r="CQ5" s="521">
        <v>99.927000000000007</v>
      </c>
      <c r="CR5" s="521">
        <v>103.247</v>
      </c>
      <c r="CS5" s="521">
        <v>105.602</v>
      </c>
      <c r="CT5" s="521">
        <v>108.55800000000001</v>
      </c>
      <c r="CU5" s="521">
        <v>105.831</v>
      </c>
      <c r="CV5" s="521">
        <v>109.431</v>
      </c>
      <c r="CW5" s="521">
        <v>113.24299999999999</v>
      </c>
      <c r="CX5" s="521">
        <v>114.354</v>
      </c>
      <c r="CY5" s="521">
        <v>111.386</v>
      </c>
      <c r="CZ5" s="521">
        <v>114.526</v>
      </c>
      <c r="DA5" s="521">
        <v>118.637</v>
      </c>
      <c r="DB5" s="521">
        <v>119.47499999999999</v>
      </c>
      <c r="DC5" s="521">
        <v>115.854</v>
      </c>
      <c r="DD5" s="521">
        <v>119.217</v>
      </c>
      <c r="DE5" s="521">
        <v>122.614</v>
      </c>
      <c r="DF5" s="521">
        <v>122.82899999999999</v>
      </c>
      <c r="DG5" s="521">
        <v>117.319</v>
      </c>
      <c r="DH5" s="521">
        <v>97.667000000000002</v>
      </c>
      <c r="DI5" s="521">
        <v>126.46</v>
      </c>
      <c r="DJ5" s="521">
        <v>126.313</v>
      </c>
      <c r="DK5" s="529">
        <v>125.307</v>
      </c>
      <c r="DL5" s="529">
        <v>123.379</v>
      </c>
      <c r="DM5" s="529">
        <v>125.62</v>
      </c>
      <c r="DN5" s="521">
        <v>99.721999999999994</v>
      </c>
      <c r="DO5" s="521">
        <v>104.011</v>
      </c>
      <c r="DP5" s="521">
        <v>110.44199999999999</v>
      </c>
      <c r="DQ5" s="521">
        <v>115.76300000000001</v>
      </c>
      <c r="DR5" s="521">
        <v>119.893</v>
      </c>
      <c r="DS5" s="521">
        <v>115.955</v>
      </c>
      <c r="DT5" s="535">
        <v>127.114</v>
      </c>
      <c r="DU5" s="604" t="s">
        <v>54</v>
      </c>
      <c r="DV5" s="604"/>
      <c r="DW5" s="215"/>
      <c r="DX5"/>
      <c r="DZ5" s="215"/>
      <c r="EC5" s="483"/>
    </row>
    <row r="6" spans="1:134" s="9" customFormat="1" ht="15" customHeight="1" x14ac:dyDescent="0.25">
      <c r="A6" s="600"/>
      <c r="B6" s="118" t="s">
        <v>55</v>
      </c>
      <c r="C6" s="498">
        <v>5.7334823052168264</v>
      </c>
      <c r="D6" s="124">
        <f>SUM(D7:D18)</f>
        <v>45.815585095589924</v>
      </c>
      <c r="E6" s="499"/>
      <c r="F6" s="595" t="s">
        <v>773</v>
      </c>
      <c r="G6" s="595"/>
      <c r="H6" s="71">
        <v>98.078000000000003</v>
      </c>
      <c r="I6" s="71">
        <v>87.370999999999995</v>
      </c>
      <c r="J6" s="71">
        <v>98.793000000000006</v>
      </c>
      <c r="K6" s="71">
        <v>95.194000000000003</v>
      </c>
      <c r="L6" s="71">
        <v>99.700999999999993</v>
      </c>
      <c r="M6" s="71">
        <v>103.005</v>
      </c>
      <c r="N6" s="71">
        <v>101.566</v>
      </c>
      <c r="O6" s="71">
        <v>101.15</v>
      </c>
      <c r="P6" s="71">
        <v>104.215</v>
      </c>
      <c r="Q6" s="71">
        <v>108.249</v>
      </c>
      <c r="R6" s="71">
        <v>99.954999999999998</v>
      </c>
      <c r="S6" s="71">
        <v>102.724</v>
      </c>
      <c r="T6" s="71">
        <v>101.991</v>
      </c>
      <c r="U6" s="71">
        <v>91.629000000000005</v>
      </c>
      <c r="V6" s="71">
        <v>104.191</v>
      </c>
      <c r="W6" s="71">
        <v>98.611999999999995</v>
      </c>
      <c r="X6" s="71">
        <v>104.27</v>
      </c>
      <c r="Y6" s="71">
        <v>107.94799999999999</v>
      </c>
      <c r="Z6" s="71">
        <v>105.682</v>
      </c>
      <c r="AA6" s="71">
        <v>106.227</v>
      </c>
      <c r="AB6" s="71">
        <v>108.904</v>
      </c>
      <c r="AC6" s="71">
        <v>114.033</v>
      </c>
      <c r="AD6" s="71">
        <v>108.39100000000001</v>
      </c>
      <c r="AE6" s="71">
        <v>108.98</v>
      </c>
      <c r="AF6" s="71">
        <v>107.27</v>
      </c>
      <c r="AG6" s="71">
        <v>98.590999999999994</v>
      </c>
      <c r="AH6" s="71">
        <v>109.687</v>
      </c>
      <c r="AI6" s="71">
        <v>105.69799999999999</v>
      </c>
      <c r="AJ6" s="71">
        <v>111.943</v>
      </c>
      <c r="AK6" s="71">
        <v>113.634</v>
      </c>
      <c r="AL6" s="71">
        <v>115.033</v>
      </c>
      <c r="AM6" s="71">
        <v>114.176</v>
      </c>
      <c r="AN6" s="71">
        <v>115.803</v>
      </c>
      <c r="AO6" s="71">
        <v>119.095</v>
      </c>
      <c r="AP6" s="71">
        <v>116.182</v>
      </c>
      <c r="AQ6" s="71">
        <v>115.755</v>
      </c>
      <c r="AR6" s="71">
        <v>115.68300000000001</v>
      </c>
      <c r="AS6" s="71">
        <v>104.33499999999999</v>
      </c>
      <c r="AT6" s="71">
        <v>114.09</v>
      </c>
      <c r="AU6" s="71">
        <v>111.124</v>
      </c>
      <c r="AV6" s="71">
        <v>116.13500000000001</v>
      </c>
      <c r="AW6" s="71">
        <v>118.306</v>
      </c>
      <c r="AX6" s="71">
        <v>118.89100000000001</v>
      </c>
      <c r="AY6" s="71">
        <v>118.08499999999999</v>
      </c>
      <c r="AZ6" s="71">
        <v>121.649</v>
      </c>
      <c r="BA6" s="71">
        <v>125.11199999999999</v>
      </c>
      <c r="BB6" s="71">
        <v>119.971</v>
      </c>
      <c r="BC6" s="71">
        <v>120.244</v>
      </c>
      <c r="BD6" s="71">
        <v>121.083</v>
      </c>
      <c r="BE6" s="71">
        <v>108.01600000000001</v>
      </c>
      <c r="BF6" s="71">
        <v>118.203</v>
      </c>
      <c r="BG6" s="71">
        <v>115.255</v>
      </c>
      <c r="BH6" s="71">
        <v>120.294</v>
      </c>
      <c r="BI6" s="71">
        <v>122.113</v>
      </c>
      <c r="BJ6" s="71">
        <v>123.422</v>
      </c>
      <c r="BK6" s="71">
        <v>120.562</v>
      </c>
      <c r="BL6" s="71">
        <v>122.441</v>
      </c>
      <c r="BM6" s="71">
        <v>127.357</v>
      </c>
      <c r="BN6" s="71">
        <v>121.934</v>
      </c>
      <c r="BO6" s="71">
        <v>123.083</v>
      </c>
      <c r="BP6" s="71">
        <v>122.208</v>
      </c>
      <c r="BQ6" s="71">
        <v>114.453</v>
      </c>
      <c r="BR6" s="71">
        <v>115.559</v>
      </c>
      <c r="BS6" s="71">
        <v>80.472999999999999</v>
      </c>
      <c r="BT6" s="71">
        <v>99.069000000000003</v>
      </c>
      <c r="BU6" s="71">
        <v>132.30000000000001</v>
      </c>
      <c r="BV6" s="71">
        <v>129.82400000000001</v>
      </c>
      <c r="BW6" s="71">
        <v>125.095</v>
      </c>
      <c r="BX6" s="71">
        <v>129.35599999999999</v>
      </c>
      <c r="BY6" s="71">
        <v>130.97200000000001</v>
      </c>
      <c r="BZ6" s="71">
        <v>125.077</v>
      </c>
      <c r="CA6" s="71">
        <v>128.834</v>
      </c>
      <c r="CB6" s="71">
        <v>127.809</v>
      </c>
      <c r="CC6" s="71">
        <v>121.078</v>
      </c>
      <c r="CD6" s="71">
        <v>129.904</v>
      </c>
      <c r="CE6" s="71">
        <v>122.988</v>
      </c>
      <c r="CF6" s="71">
        <v>124.14700000000001</v>
      </c>
      <c r="CG6" s="71">
        <v>143.86699999999999</v>
      </c>
      <c r="CH6" s="71">
        <v>132.31</v>
      </c>
      <c r="CI6" s="71">
        <v>134.57</v>
      </c>
      <c r="CJ6" s="71">
        <v>137.99600000000001</v>
      </c>
      <c r="CK6" s="71">
        <v>142.26</v>
      </c>
      <c r="CL6" s="71">
        <v>140.684</v>
      </c>
      <c r="CM6" s="71">
        <v>94.747</v>
      </c>
      <c r="CN6" s="71">
        <v>99.3</v>
      </c>
      <c r="CO6" s="71">
        <v>102.31</v>
      </c>
      <c r="CP6" s="71">
        <v>103.643</v>
      </c>
      <c r="CQ6" s="71">
        <v>99.271000000000001</v>
      </c>
      <c r="CR6" s="71">
        <v>103.61</v>
      </c>
      <c r="CS6" s="71">
        <v>106.938</v>
      </c>
      <c r="CT6" s="71">
        <v>110.468</v>
      </c>
      <c r="CU6" s="71">
        <v>105.18300000000001</v>
      </c>
      <c r="CV6" s="71">
        <v>110.425</v>
      </c>
      <c r="CW6" s="71">
        <v>115.004</v>
      </c>
      <c r="CX6" s="71">
        <v>117.01</v>
      </c>
      <c r="CY6" s="71">
        <v>111.369</v>
      </c>
      <c r="CZ6" s="71">
        <v>115.188</v>
      </c>
      <c r="DA6" s="71">
        <v>119.542</v>
      </c>
      <c r="DB6" s="71">
        <v>121.776</v>
      </c>
      <c r="DC6" s="71">
        <v>115.767</v>
      </c>
      <c r="DD6" s="71">
        <v>119.221</v>
      </c>
      <c r="DE6" s="71">
        <v>122.142</v>
      </c>
      <c r="DF6" s="71">
        <v>124.124</v>
      </c>
      <c r="DG6" s="71">
        <v>117.407</v>
      </c>
      <c r="DH6" s="71">
        <v>103.947</v>
      </c>
      <c r="DI6" s="71">
        <v>128.09200000000001</v>
      </c>
      <c r="DJ6" s="71">
        <v>128.29400000000001</v>
      </c>
      <c r="DK6" s="71">
        <v>126.264</v>
      </c>
      <c r="DL6" s="71">
        <v>130.334</v>
      </c>
      <c r="DM6" s="71">
        <v>134.959</v>
      </c>
      <c r="DN6" s="71">
        <v>99.751999999999995</v>
      </c>
      <c r="DO6" s="71">
        <v>104.71599999999999</v>
      </c>
      <c r="DP6" s="71">
        <v>111.556</v>
      </c>
      <c r="DQ6" s="71">
        <v>116.67100000000001</v>
      </c>
      <c r="DR6" s="71">
        <v>120.062</v>
      </c>
      <c r="DS6" s="71">
        <v>118.581</v>
      </c>
      <c r="DT6" s="71">
        <v>132.51</v>
      </c>
      <c r="DU6" s="596" t="s">
        <v>774</v>
      </c>
      <c r="DV6" s="596"/>
      <c r="DW6" s="215"/>
      <c r="DX6"/>
      <c r="DZ6" s="39"/>
      <c r="EC6" s="482"/>
    </row>
    <row r="7" spans="1:134" s="55" customFormat="1" ht="30" customHeight="1" x14ac:dyDescent="0.25">
      <c r="A7" s="600"/>
      <c r="B7" s="58"/>
      <c r="C7" s="5">
        <v>1.1000000000000001</v>
      </c>
      <c r="D7" s="52">
        <v>3.7115249606177709</v>
      </c>
      <c r="E7" s="53">
        <v>104</v>
      </c>
      <c r="F7" s="15"/>
      <c r="G7" s="15" t="s">
        <v>311</v>
      </c>
      <c r="H7" s="45">
        <v>74.751000000000005</v>
      </c>
      <c r="I7" s="45">
        <v>65.697999999999993</v>
      </c>
      <c r="J7" s="45">
        <v>88.84</v>
      </c>
      <c r="K7" s="45">
        <v>105.02500000000001</v>
      </c>
      <c r="L7" s="45">
        <v>107.83499999999999</v>
      </c>
      <c r="M7" s="45">
        <v>114.26600000000001</v>
      </c>
      <c r="N7" s="45">
        <v>100.349</v>
      </c>
      <c r="O7" s="45">
        <v>126.423</v>
      </c>
      <c r="P7" s="45">
        <v>113.46899999999999</v>
      </c>
      <c r="Q7" s="45">
        <v>117.262</v>
      </c>
      <c r="R7" s="45">
        <v>100.494</v>
      </c>
      <c r="S7" s="45">
        <v>85.588999999999999</v>
      </c>
      <c r="T7" s="45">
        <v>74.572000000000003</v>
      </c>
      <c r="U7" s="45">
        <v>68.042000000000002</v>
      </c>
      <c r="V7" s="45">
        <v>98.784999999999997</v>
      </c>
      <c r="W7" s="45">
        <v>81.515000000000001</v>
      </c>
      <c r="X7" s="45">
        <v>88.561999999999998</v>
      </c>
      <c r="Y7" s="45">
        <v>87.421999999999997</v>
      </c>
      <c r="Z7" s="45">
        <v>101.517</v>
      </c>
      <c r="AA7" s="45">
        <v>113.548</v>
      </c>
      <c r="AB7" s="45">
        <v>107.423</v>
      </c>
      <c r="AC7" s="45">
        <v>121.038</v>
      </c>
      <c r="AD7" s="45">
        <v>120.1</v>
      </c>
      <c r="AE7" s="45">
        <v>101.89</v>
      </c>
      <c r="AF7" s="45">
        <v>86.274000000000001</v>
      </c>
      <c r="AG7" s="45">
        <v>85.18</v>
      </c>
      <c r="AH7" s="45">
        <v>97.742000000000004</v>
      </c>
      <c r="AI7" s="45">
        <v>106.87</v>
      </c>
      <c r="AJ7" s="45">
        <v>105.82599999999999</v>
      </c>
      <c r="AK7" s="45">
        <v>96.691000000000003</v>
      </c>
      <c r="AL7" s="45">
        <v>136.452</v>
      </c>
      <c r="AM7" s="45">
        <v>127.17100000000001</v>
      </c>
      <c r="AN7" s="45">
        <v>123.755</v>
      </c>
      <c r="AO7" s="45">
        <v>132.97999999999999</v>
      </c>
      <c r="AP7" s="45">
        <v>134.16399999999999</v>
      </c>
      <c r="AQ7" s="45">
        <v>139.119</v>
      </c>
      <c r="AR7" s="45">
        <v>115.39400000000001</v>
      </c>
      <c r="AS7" s="45">
        <v>86.073999999999998</v>
      </c>
      <c r="AT7" s="45">
        <v>109.414</v>
      </c>
      <c r="AU7" s="45">
        <v>109.82</v>
      </c>
      <c r="AV7" s="45">
        <v>106.402</v>
      </c>
      <c r="AW7" s="45">
        <v>96.036000000000001</v>
      </c>
      <c r="AX7" s="45">
        <v>108.667</v>
      </c>
      <c r="AY7" s="45">
        <v>122.623</v>
      </c>
      <c r="AZ7" s="45">
        <v>132.78399999999999</v>
      </c>
      <c r="BA7" s="45">
        <v>132.11500000000001</v>
      </c>
      <c r="BB7" s="45">
        <v>125.48099999999999</v>
      </c>
      <c r="BC7" s="45">
        <v>125.345</v>
      </c>
      <c r="BD7" s="45">
        <v>126.91200000000001</v>
      </c>
      <c r="BE7" s="45">
        <v>101.26300000000001</v>
      </c>
      <c r="BF7" s="45">
        <v>116.2</v>
      </c>
      <c r="BG7" s="45">
        <v>110.333</v>
      </c>
      <c r="BH7" s="45">
        <v>107.54300000000001</v>
      </c>
      <c r="BI7" s="45">
        <v>96.935000000000002</v>
      </c>
      <c r="BJ7" s="45">
        <v>106.119</v>
      </c>
      <c r="BK7" s="45">
        <v>109.25</v>
      </c>
      <c r="BL7" s="45">
        <v>117.423</v>
      </c>
      <c r="BM7" s="45">
        <v>128.535</v>
      </c>
      <c r="BN7" s="45">
        <v>119.13500000000001</v>
      </c>
      <c r="BO7" s="45">
        <v>110.961</v>
      </c>
      <c r="BP7" s="45">
        <v>94.14</v>
      </c>
      <c r="BQ7" s="45">
        <v>97.616</v>
      </c>
      <c r="BR7" s="45">
        <v>94.149000000000001</v>
      </c>
      <c r="BS7" s="45">
        <v>109.55</v>
      </c>
      <c r="BT7" s="45">
        <v>120.059</v>
      </c>
      <c r="BU7" s="45">
        <v>125.285</v>
      </c>
      <c r="BV7" s="45">
        <v>120.27200000000001</v>
      </c>
      <c r="BW7" s="45">
        <v>120.501</v>
      </c>
      <c r="BX7" s="45">
        <v>123.121</v>
      </c>
      <c r="BY7" s="45">
        <v>113.842</v>
      </c>
      <c r="BZ7" s="45">
        <v>96.259</v>
      </c>
      <c r="CA7" s="45">
        <v>83.004999999999995</v>
      </c>
      <c r="CB7" s="45">
        <v>85.602999999999994</v>
      </c>
      <c r="CC7" s="45">
        <v>70.037000000000006</v>
      </c>
      <c r="CD7" s="45">
        <v>92.611000000000004</v>
      </c>
      <c r="CE7" s="45">
        <v>95.403999999999996</v>
      </c>
      <c r="CF7" s="45">
        <v>93.602999999999994</v>
      </c>
      <c r="CG7" s="45">
        <v>110.874</v>
      </c>
      <c r="CH7" s="45">
        <v>100.904</v>
      </c>
      <c r="CI7" s="45">
        <v>101.48699999999999</v>
      </c>
      <c r="CJ7" s="45">
        <v>118.18600000000001</v>
      </c>
      <c r="CK7" s="45">
        <v>119.511</v>
      </c>
      <c r="CL7" s="45">
        <v>106.53100000000001</v>
      </c>
      <c r="CM7" s="45">
        <v>76.429000000000002</v>
      </c>
      <c r="CN7" s="45">
        <v>109.042</v>
      </c>
      <c r="CO7" s="45">
        <v>113.413</v>
      </c>
      <c r="CP7" s="45">
        <v>101.11499999999999</v>
      </c>
      <c r="CQ7" s="45">
        <v>80.465999999999994</v>
      </c>
      <c r="CR7" s="45">
        <v>85.832999999999998</v>
      </c>
      <c r="CS7" s="45">
        <v>107.496</v>
      </c>
      <c r="CT7" s="45">
        <v>114.343</v>
      </c>
      <c r="CU7" s="45">
        <v>89.731999999999999</v>
      </c>
      <c r="CV7" s="45">
        <v>103.129</v>
      </c>
      <c r="CW7" s="45">
        <v>129.126</v>
      </c>
      <c r="CX7" s="45">
        <v>135.42099999999999</v>
      </c>
      <c r="CY7" s="45">
        <v>103.627</v>
      </c>
      <c r="CZ7" s="45">
        <v>104.086</v>
      </c>
      <c r="DA7" s="45">
        <v>121.358</v>
      </c>
      <c r="DB7" s="45">
        <v>127.64700000000001</v>
      </c>
      <c r="DC7" s="45">
        <v>114.792</v>
      </c>
      <c r="DD7" s="45">
        <v>104.937</v>
      </c>
      <c r="DE7" s="45">
        <v>110.931</v>
      </c>
      <c r="DF7" s="45">
        <v>119.544</v>
      </c>
      <c r="DG7" s="45">
        <v>95.302000000000007</v>
      </c>
      <c r="DH7" s="45">
        <v>118.298</v>
      </c>
      <c r="DI7" s="45">
        <v>121.298</v>
      </c>
      <c r="DJ7" s="45">
        <v>97.701999999999998</v>
      </c>
      <c r="DK7" s="45">
        <v>82.75</v>
      </c>
      <c r="DL7" s="45">
        <v>99.96</v>
      </c>
      <c r="DM7" s="45">
        <v>106.85899999999999</v>
      </c>
      <c r="DN7" s="45">
        <v>101.31</v>
      </c>
      <c r="DO7" s="45">
        <v>96.593000000000004</v>
      </c>
      <c r="DP7" s="45">
        <v>112.1</v>
      </c>
      <c r="DQ7" s="45">
        <v>113.16500000000001</v>
      </c>
      <c r="DR7" s="45">
        <v>112.69499999999999</v>
      </c>
      <c r="DS7" s="45">
        <v>110.43600000000001</v>
      </c>
      <c r="DT7" s="45">
        <v>99.522999999999996</v>
      </c>
      <c r="DU7" s="59"/>
      <c r="DV7" s="13" t="s">
        <v>310</v>
      </c>
      <c r="DW7" s="215"/>
      <c r="DX7"/>
      <c r="DY7" s="197"/>
      <c r="DZ7" s="39"/>
    </row>
    <row r="8" spans="1:134" s="9" customFormat="1" ht="15" customHeight="1" x14ac:dyDescent="0.25">
      <c r="A8" s="600"/>
      <c r="B8" s="4"/>
      <c r="C8" s="5">
        <v>1.2</v>
      </c>
      <c r="D8" s="52">
        <v>0.57676012491530038</v>
      </c>
      <c r="E8" s="8">
        <v>13</v>
      </c>
      <c r="F8" s="15"/>
      <c r="G8" s="15" t="s">
        <v>382</v>
      </c>
      <c r="H8" s="45">
        <v>91.549000000000007</v>
      </c>
      <c r="I8" s="45">
        <v>94.997</v>
      </c>
      <c r="J8" s="45">
        <v>100.742</v>
      </c>
      <c r="K8" s="45">
        <v>102.03400000000001</v>
      </c>
      <c r="L8" s="45">
        <v>103.76900000000001</v>
      </c>
      <c r="M8" s="45">
        <v>98.400999999999996</v>
      </c>
      <c r="N8" s="45">
        <v>101.021</v>
      </c>
      <c r="O8" s="45">
        <v>97.575000000000003</v>
      </c>
      <c r="P8" s="45">
        <v>104.166</v>
      </c>
      <c r="Q8" s="45">
        <v>100.628</v>
      </c>
      <c r="R8" s="45">
        <v>110.012</v>
      </c>
      <c r="S8" s="45">
        <v>95.105000000000004</v>
      </c>
      <c r="T8" s="45">
        <v>95.488</v>
      </c>
      <c r="U8" s="45">
        <v>99.198999999999998</v>
      </c>
      <c r="V8" s="45">
        <v>104.378</v>
      </c>
      <c r="W8" s="45">
        <v>105.111</v>
      </c>
      <c r="X8" s="45">
        <v>107.00700000000001</v>
      </c>
      <c r="Y8" s="45">
        <v>105.708</v>
      </c>
      <c r="Z8" s="45">
        <v>104.474</v>
      </c>
      <c r="AA8" s="45">
        <v>103.04900000000001</v>
      </c>
      <c r="AB8" s="45">
        <v>109.97499999999999</v>
      </c>
      <c r="AC8" s="45">
        <v>106.697</v>
      </c>
      <c r="AD8" s="45">
        <v>116.973</v>
      </c>
      <c r="AE8" s="45">
        <v>99.388000000000005</v>
      </c>
      <c r="AF8" s="45">
        <v>99.700999999999993</v>
      </c>
      <c r="AG8" s="45">
        <v>104.988</v>
      </c>
      <c r="AH8" s="45">
        <v>108.42</v>
      </c>
      <c r="AI8" s="45">
        <v>108.711</v>
      </c>
      <c r="AJ8" s="45">
        <v>112.91200000000001</v>
      </c>
      <c r="AK8" s="45">
        <v>110.27</v>
      </c>
      <c r="AL8" s="45">
        <v>109.43</v>
      </c>
      <c r="AM8" s="45">
        <v>108.10299999999999</v>
      </c>
      <c r="AN8" s="45">
        <v>114.84099999999999</v>
      </c>
      <c r="AO8" s="45">
        <v>111.825</v>
      </c>
      <c r="AP8" s="45">
        <v>120.94199999999999</v>
      </c>
      <c r="AQ8" s="45">
        <v>102.20099999999999</v>
      </c>
      <c r="AR8" s="45">
        <v>107.378</v>
      </c>
      <c r="AS8" s="45">
        <v>109.98099999999999</v>
      </c>
      <c r="AT8" s="45">
        <v>111.221</v>
      </c>
      <c r="AU8" s="45">
        <v>111.08499999999999</v>
      </c>
      <c r="AV8" s="45">
        <v>114.81699999999999</v>
      </c>
      <c r="AW8" s="45">
        <v>114.416</v>
      </c>
      <c r="AX8" s="45">
        <v>111.467</v>
      </c>
      <c r="AY8" s="45">
        <v>110.37</v>
      </c>
      <c r="AZ8" s="45">
        <v>117.529</v>
      </c>
      <c r="BA8" s="45">
        <v>113.94499999999999</v>
      </c>
      <c r="BB8" s="45">
        <v>123.753</v>
      </c>
      <c r="BC8" s="45">
        <v>104.46</v>
      </c>
      <c r="BD8" s="45">
        <v>111.56</v>
      </c>
      <c r="BE8" s="45">
        <v>113.258</v>
      </c>
      <c r="BF8" s="45">
        <v>115.40300000000001</v>
      </c>
      <c r="BG8" s="45">
        <v>118.422</v>
      </c>
      <c r="BH8" s="45">
        <v>121.586</v>
      </c>
      <c r="BI8" s="45">
        <v>120.41200000000001</v>
      </c>
      <c r="BJ8" s="45">
        <v>118.035</v>
      </c>
      <c r="BK8" s="45">
        <v>115.78400000000001</v>
      </c>
      <c r="BL8" s="45">
        <v>120.815</v>
      </c>
      <c r="BM8" s="45">
        <v>116.596</v>
      </c>
      <c r="BN8" s="45">
        <v>128.64500000000001</v>
      </c>
      <c r="BO8" s="45">
        <v>109.197</v>
      </c>
      <c r="BP8" s="45">
        <v>114.914</v>
      </c>
      <c r="BQ8" s="45">
        <v>120.38500000000001</v>
      </c>
      <c r="BR8" s="45">
        <v>112.646</v>
      </c>
      <c r="BS8" s="45">
        <v>41.847999999999999</v>
      </c>
      <c r="BT8" s="45">
        <v>72.593000000000004</v>
      </c>
      <c r="BU8" s="45">
        <v>101.111</v>
      </c>
      <c r="BV8" s="45">
        <v>97.721999999999994</v>
      </c>
      <c r="BW8" s="45">
        <v>102.818</v>
      </c>
      <c r="BX8" s="45">
        <v>112.857</v>
      </c>
      <c r="BY8" s="45">
        <v>111.857</v>
      </c>
      <c r="BZ8" s="45">
        <v>123.764</v>
      </c>
      <c r="CA8" s="45">
        <v>111.06699999999999</v>
      </c>
      <c r="CB8" s="45">
        <v>115.155</v>
      </c>
      <c r="CC8" s="45">
        <v>119.986</v>
      </c>
      <c r="CD8" s="45">
        <v>129.13</v>
      </c>
      <c r="CE8" s="45">
        <v>102.124</v>
      </c>
      <c r="CF8" s="45">
        <v>102.452</v>
      </c>
      <c r="CG8" s="45">
        <v>111.892</v>
      </c>
      <c r="CH8" s="45">
        <v>100.208</v>
      </c>
      <c r="CI8" s="45">
        <v>103.97499999999999</v>
      </c>
      <c r="CJ8" s="45">
        <v>123.967</v>
      </c>
      <c r="CK8" s="45">
        <v>120.465</v>
      </c>
      <c r="CL8" s="45">
        <v>137.46100000000001</v>
      </c>
      <c r="CM8" s="45">
        <v>95.763000000000005</v>
      </c>
      <c r="CN8" s="45">
        <v>101.401</v>
      </c>
      <c r="CO8" s="45">
        <v>100.92100000000001</v>
      </c>
      <c r="CP8" s="45">
        <v>101.91500000000001</v>
      </c>
      <c r="CQ8" s="45">
        <v>99.688000000000002</v>
      </c>
      <c r="CR8" s="45">
        <v>105.94199999999999</v>
      </c>
      <c r="CS8" s="45">
        <v>105.833</v>
      </c>
      <c r="CT8" s="45">
        <v>107.68600000000001</v>
      </c>
      <c r="CU8" s="45">
        <v>104.37</v>
      </c>
      <c r="CV8" s="45">
        <v>110.631</v>
      </c>
      <c r="CW8" s="45">
        <v>110.791</v>
      </c>
      <c r="CX8" s="45">
        <v>111.65600000000001</v>
      </c>
      <c r="CY8" s="45">
        <v>109.527</v>
      </c>
      <c r="CZ8" s="45">
        <v>113.43899999999999</v>
      </c>
      <c r="DA8" s="45">
        <v>113.122</v>
      </c>
      <c r="DB8" s="45">
        <v>114.053</v>
      </c>
      <c r="DC8" s="45">
        <v>113.407</v>
      </c>
      <c r="DD8" s="45">
        <v>120.14</v>
      </c>
      <c r="DE8" s="45">
        <v>118.211</v>
      </c>
      <c r="DF8" s="45">
        <v>118.146</v>
      </c>
      <c r="DG8" s="45">
        <v>115.982</v>
      </c>
      <c r="DH8" s="45">
        <v>71.850999999999999</v>
      </c>
      <c r="DI8" s="45">
        <v>104.46599999999999</v>
      </c>
      <c r="DJ8" s="45">
        <v>115.563</v>
      </c>
      <c r="DK8" s="45">
        <v>121.423</v>
      </c>
      <c r="DL8" s="45">
        <v>105.489</v>
      </c>
      <c r="DM8" s="45">
        <v>109.383</v>
      </c>
      <c r="DN8" s="45">
        <v>100.44499999999999</v>
      </c>
      <c r="DO8" s="45">
        <v>105.27800000000001</v>
      </c>
      <c r="DP8" s="45">
        <v>110.01300000000001</v>
      </c>
      <c r="DQ8" s="45">
        <v>113.26900000000001</v>
      </c>
      <c r="DR8" s="45">
        <v>118.229</v>
      </c>
      <c r="DS8" s="45">
        <v>101.13800000000001</v>
      </c>
      <c r="DT8" s="45">
        <v>115.16500000000001</v>
      </c>
      <c r="DU8" s="3"/>
      <c r="DV8" s="13" t="s">
        <v>381</v>
      </c>
      <c r="DW8" s="215"/>
      <c r="DX8"/>
      <c r="DY8" s="211"/>
      <c r="DZ8" s="39"/>
      <c r="EC8" s="23"/>
      <c r="ED8" s="24"/>
    </row>
    <row r="9" spans="1:134" s="9" customFormat="1" ht="15" customHeight="1" x14ac:dyDescent="0.25">
      <c r="A9" s="600"/>
      <c r="B9" s="4"/>
      <c r="C9" s="5">
        <v>1.3</v>
      </c>
      <c r="D9" s="52">
        <v>0.60298532994278597</v>
      </c>
      <c r="E9" s="8">
        <v>14</v>
      </c>
      <c r="F9" s="15"/>
      <c r="G9" s="15" t="s">
        <v>384</v>
      </c>
      <c r="H9" s="45">
        <v>94.944000000000003</v>
      </c>
      <c r="I9" s="45">
        <v>89.292000000000002</v>
      </c>
      <c r="J9" s="45">
        <v>95.16</v>
      </c>
      <c r="K9" s="45">
        <v>100.05800000000001</v>
      </c>
      <c r="L9" s="45">
        <v>113.383</v>
      </c>
      <c r="M9" s="45">
        <v>89.34</v>
      </c>
      <c r="N9" s="45">
        <v>89.094999999999999</v>
      </c>
      <c r="O9" s="45">
        <v>89.117999999999995</v>
      </c>
      <c r="P9" s="45">
        <v>101.69799999999999</v>
      </c>
      <c r="Q9" s="45">
        <v>113.322</v>
      </c>
      <c r="R9" s="45">
        <v>110.646</v>
      </c>
      <c r="S9" s="45">
        <v>113.94499999999999</v>
      </c>
      <c r="T9" s="45">
        <v>100.908</v>
      </c>
      <c r="U9" s="45">
        <v>97.227999999999994</v>
      </c>
      <c r="V9" s="45">
        <v>107.19499999999999</v>
      </c>
      <c r="W9" s="45">
        <v>106.51900000000001</v>
      </c>
      <c r="X9" s="45">
        <v>121.399</v>
      </c>
      <c r="Y9" s="45">
        <v>103.57</v>
      </c>
      <c r="Z9" s="45">
        <v>95.257999999999996</v>
      </c>
      <c r="AA9" s="45">
        <v>98.418999999999997</v>
      </c>
      <c r="AB9" s="45">
        <v>108.943</v>
      </c>
      <c r="AC9" s="45">
        <v>118.607</v>
      </c>
      <c r="AD9" s="45">
        <v>118.81</v>
      </c>
      <c r="AE9" s="45">
        <v>122.24</v>
      </c>
      <c r="AF9" s="45">
        <v>109.10899999999999</v>
      </c>
      <c r="AG9" s="45">
        <v>106.74</v>
      </c>
      <c r="AH9" s="45">
        <v>118.032</v>
      </c>
      <c r="AI9" s="45">
        <v>115.3</v>
      </c>
      <c r="AJ9" s="45">
        <v>132.542</v>
      </c>
      <c r="AK9" s="45">
        <v>117.876</v>
      </c>
      <c r="AL9" s="45">
        <v>109.181</v>
      </c>
      <c r="AM9" s="45">
        <v>111.79300000000001</v>
      </c>
      <c r="AN9" s="45">
        <v>123.399</v>
      </c>
      <c r="AO9" s="45">
        <v>135.15100000000001</v>
      </c>
      <c r="AP9" s="45">
        <v>134.11799999999999</v>
      </c>
      <c r="AQ9" s="45">
        <v>137.25899999999999</v>
      </c>
      <c r="AR9" s="45">
        <v>122.887</v>
      </c>
      <c r="AS9" s="45">
        <v>117.66800000000001</v>
      </c>
      <c r="AT9" s="45">
        <v>122.572</v>
      </c>
      <c r="AU9" s="45">
        <v>120.996</v>
      </c>
      <c r="AV9" s="45">
        <v>135.37</v>
      </c>
      <c r="AW9" s="45">
        <v>127.52500000000001</v>
      </c>
      <c r="AX9" s="45">
        <v>114.947</v>
      </c>
      <c r="AY9" s="45">
        <v>116.017</v>
      </c>
      <c r="AZ9" s="45">
        <v>125.383</v>
      </c>
      <c r="BA9" s="45">
        <v>138.03800000000001</v>
      </c>
      <c r="BB9" s="45">
        <v>144.672</v>
      </c>
      <c r="BC9" s="45">
        <v>145.69999999999999</v>
      </c>
      <c r="BD9" s="45">
        <v>132.28</v>
      </c>
      <c r="BE9" s="45">
        <v>123.045</v>
      </c>
      <c r="BF9" s="45">
        <v>129.262</v>
      </c>
      <c r="BG9" s="45">
        <v>127.13</v>
      </c>
      <c r="BH9" s="45">
        <v>143.05000000000001</v>
      </c>
      <c r="BI9" s="45">
        <v>134.33799999999999</v>
      </c>
      <c r="BJ9" s="45">
        <v>121.645</v>
      </c>
      <c r="BK9" s="45">
        <v>124.026</v>
      </c>
      <c r="BL9" s="45">
        <v>131.203</v>
      </c>
      <c r="BM9" s="45">
        <v>149.11699999999999</v>
      </c>
      <c r="BN9" s="45">
        <v>156.68199999999999</v>
      </c>
      <c r="BO9" s="45">
        <v>153.35599999999999</v>
      </c>
      <c r="BP9" s="45">
        <v>137.27099999999999</v>
      </c>
      <c r="BQ9" s="45">
        <v>131.798</v>
      </c>
      <c r="BR9" s="45">
        <v>128.387</v>
      </c>
      <c r="BS9" s="45">
        <v>24.984000000000002</v>
      </c>
      <c r="BT9" s="45">
        <v>70.290000000000006</v>
      </c>
      <c r="BU9" s="45">
        <v>130.97200000000001</v>
      </c>
      <c r="BV9" s="45">
        <v>114.46899999999999</v>
      </c>
      <c r="BW9" s="45">
        <v>115.194</v>
      </c>
      <c r="BX9" s="45">
        <v>132.43100000000001</v>
      </c>
      <c r="BY9" s="45">
        <v>148.74100000000001</v>
      </c>
      <c r="BZ9" s="45">
        <v>151.67699999999999</v>
      </c>
      <c r="CA9" s="45">
        <v>154.29300000000001</v>
      </c>
      <c r="CB9" s="45">
        <v>133.40299999999999</v>
      </c>
      <c r="CC9" s="45">
        <v>128.404</v>
      </c>
      <c r="CD9" s="45">
        <v>134.19399999999999</v>
      </c>
      <c r="CE9" s="45">
        <v>102.349</v>
      </c>
      <c r="CF9" s="45">
        <v>90.7</v>
      </c>
      <c r="CG9" s="45">
        <v>90.308000000000007</v>
      </c>
      <c r="CH9" s="45">
        <v>91.456000000000003</v>
      </c>
      <c r="CI9" s="45">
        <v>108.25700000000001</v>
      </c>
      <c r="CJ9" s="45">
        <v>123.008</v>
      </c>
      <c r="CK9" s="45">
        <v>148.43600000000001</v>
      </c>
      <c r="CL9" s="45">
        <v>155.37899999999999</v>
      </c>
      <c r="CM9" s="45">
        <v>93.132000000000005</v>
      </c>
      <c r="CN9" s="45">
        <v>100.92700000000001</v>
      </c>
      <c r="CO9" s="45">
        <v>93.302999999999997</v>
      </c>
      <c r="CP9" s="45">
        <v>112.63800000000001</v>
      </c>
      <c r="CQ9" s="45">
        <v>101.777</v>
      </c>
      <c r="CR9" s="45">
        <v>110.496</v>
      </c>
      <c r="CS9" s="45">
        <v>100.873</v>
      </c>
      <c r="CT9" s="45">
        <v>119.886</v>
      </c>
      <c r="CU9" s="45">
        <v>111.294</v>
      </c>
      <c r="CV9" s="45">
        <v>121.90600000000001</v>
      </c>
      <c r="CW9" s="45">
        <v>114.791</v>
      </c>
      <c r="CX9" s="45">
        <v>135.50899999999999</v>
      </c>
      <c r="CY9" s="45">
        <v>121.042</v>
      </c>
      <c r="CZ9" s="45">
        <v>127.964</v>
      </c>
      <c r="DA9" s="45">
        <v>118.783</v>
      </c>
      <c r="DB9" s="45">
        <v>142.803</v>
      </c>
      <c r="DC9" s="45">
        <v>128.196</v>
      </c>
      <c r="DD9" s="45">
        <v>134.839</v>
      </c>
      <c r="DE9" s="45">
        <v>125.625</v>
      </c>
      <c r="DF9" s="45">
        <v>153.05099999999999</v>
      </c>
      <c r="DG9" s="45">
        <v>132.48500000000001</v>
      </c>
      <c r="DH9" s="45">
        <v>75.415000000000006</v>
      </c>
      <c r="DI9" s="45">
        <v>120.69799999999999</v>
      </c>
      <c r="DJ9" s="45">
        <v>151.57</v>
      </c>
      <c r="DK9" s="45">
        <v>132</v>
      </c>
      <c r="DL9" s="45">
        <v>94.451999999999998</v>
      </c>
      <c r="DM9" s="45">
        <v>107.574</v>
      </c>
      <c r="DN9" s="45">
        <v>98.731999999999999</v>
      </c>
      <c r="DO9" s="45">
        <v>106.98699999999999</v>
      </c>
      <c r="DP9" s="45">
        <v>119.386</v>
      </c>
      <c r="DQ9" s="45">
        <v>126.00700000000001</v>
      </c>
      <c r="DR9" s="45">
        <v>133.798</v>
      </c>
      <c r="DS9" s="45">
        <v>116.929</v>
      </c>
      <c r="DT9" s="45">
        <v>118.718</v>
      </c>
      <c r="DU9" s="3"/>
      <c r="DV9" s="13" t="s">
        <v>383</v>
      </c>
      <c r="DW9" s="215"/>
      <c r="DX9"/>
      <c r="DY9" s="211"/>
      <c r="DZ9" s="39"/>
      <c r="EC9" s="23"/>
      <c r="ED9" s="24"/>
    </row>
    <row r="10" spans="1:134" s="55" customFormat="1" ht="45" customHeight="1" x14ac:dyDescent="0.25">
      <c r="A10" s="600"/>
      <c r="B10" s="58"/>
      <c r="C10" s="5">
        <v>1.4</v>
      </c>
      <c r="D10" s="52">
        <v>1.4395171783940728</v>
      </c>
      <c r="E10" s="53">
        <v>16</v>
      </c>
      <c r="F10" s="15"/>
      <c r="G10" s="15" t="s">
        <v>388</v>
      </c>
      <c r="H10" s="45">
        <v>92.635999999999996</v>
      </c>
      <c r="I10" s="45">
        <v>91.638999999999996</v>
      </c>
      <c r="J10" s="45">
        <v>104.78400000000001</v>
      </c>
      <c r="K10" s="45">
        <v>106.679</v>
      </c>
      <c r="L10" s="45">
        <v>93.212999999999994</v>
      </c>
      <c r="M10" s="45">
        <v>97.629000000000005</v>
      </c>
      <c r="N10" s="45">
        <v>97.122</v>
      </c>
      <c r="O10" s="45">
        <v>96.873000000000005</v>
      </c>
      <c r="P10" s="45">
        <v>102.309</v>
      </c>
      <c r="Q10" s="45">
        <v>106.212</v>
      </c>
      <c r="R10" s="45">
        <v>105.438</v>
      </c>
      <c r="S10" s="45">
        <v>105.467</v>
      </c>
      <c r="T10" s="45">
        <v>100.327</v>
      </c>
      <c r="U10" s="45">
        <v>96.754999999999995</v>
      </c>
      <c r="V10" s="45">
        <v>100.97</v>
      </c>
      <c r="W10" s="45">
        <v>102.898</v>
      </c>
      <c r="X10" s="45">
        <v>99.241</v>
      </c>
      <c r="Y10" s="45">
        <v>107.569</v>
      </c>
      <c r="Z10" s="45">
        <v>101.73399999999999</v>
      </c>
      <c r="AA10" s="45">
        <v>102.364</v>
      </c>
      <c r="AB10" s="45">
        <v>100.773</v>
      </c>
      <c r="AC10" s="45">
        <v>105.884</v>
      </c>
      <c r="AD10" s="45">
        <v>109.39</v>
      </c>
      <c r="AE10" s="45">
        <v>111.32299999999999</v>
      </c>
      <c r="AF10" s="45">
        <v>103.976</v>
      </c>
      <c r="AG10" s="45">
        <v>103.631</v>
      </c>
      <c r="AH10" s="45">
        <v>108.935</v>
      </c>
      <c r="AI10" s="45">
        <v>108.88800000000001</v>
      </c>
      <c r="AJ10" s="45">
        <v>106.52</v>
      </c>
      <c r="AK10" s="45">
        <v>106.419</v>
      </c>
      <c r="AL10" s="45">
        <v>103.58</v>
      </c>
      <c r="AM10" s="45">
        <v>103.136</v>
      </c>
      <c r="AN10" s="45">
        <v>103.312</v>
      </c>
      <c r="AO10" s="45">
        <v>107.35</v>
      </c>
      <c r="AP10" s="45">
        <v>112.38500000000001</v>
      </c>
      <c r="AQ10" s="45">
        <v>113.94</v>
      </c>
      <c r="AR10" s="45">
        <v>111.752</v>
      </c>
      <c r="AS10" s="45">
        <v>111.167</v>
      </c>
      <c r="AT10" s="45">
        <v>112.497</v>
      </c>
      <c r="AU10" s="45">
        <v>112.78100000000001</v>
      </c>
      <c r="AV10" s="45">
        <v>109.958</v>
      </c>
      <c r="AW10" s="45">
        <v>111.374</v>
      </c>
      <c r="AX10" s="45">
        <v>108.747</v>
      </c>
      <c r="AY10" s="45">
        <v>111.026</v>
      </c>
      <c r="AZ10" s="45">
        <v>111.919</v>
      </c>
      <c r="BA10" s="45">
        <v>116.523</v>
      </c>
      <c r="BB10" s="45">
        <v>116.497</v>
      </c>
      <c r="BC10" s="45">
        <v>120.15900000000001</v>
      </c>
      <c r="BD10" s="45">
        <v>118.70099999999999</v>
      </c>
      <c r="BE10" s="45">
        <v>117.211</v>
      </c>
      <c r="BF10" s="45">
        <v>116.19199999999999</v>
      </c>
      <c r="BG10" s="45">
        <v>116.991</v>
      </c>
      <c r="BH10" s="45">
        <v>116.23399999999999</v>
      </c>
      <c r="BI10" s="45">
        <v>116.07</v>
      </c>
      <c r="BJ10" s="45">
        <v>114.807</v>
      </c>
      <c r="BK10" s="45">
        <v>116.874</v>
      </c>
      <c r="BL10" s="45">
        <v>119.18300000000001</v>
      </c>
      <c r="BM10" s="45">
        <v>121.301</v>
      </c>
      <c r="BN10" s="45">
        <v>121.562</v>
      </c>
      <c r="BO10" s="45">
        <v>125.583</v>
      </c>
      <c r="BP10" s="45">
        <v>121.708</v>
      </c>
      <c r="BQ10" s="45">
        <v>125.149</v>
      </c>
      <c r="BR10" s="45">
        <v>113.327</v>
      </c>
      <c r="BS10" s="45">
        <v>24.294</v>
      </c>
      <c r="BT10" s="45">
        <v>56.813000000000002</v>
      </c>
      <c r="BU10" s="45">
        <v>122.376</v>
      </c>
      <c r="BV10" s="45">
        <v>102.82299999999999</v>
      </c>
      <c r="BW10" s="45">
        <v>102.26900000000001</v>
      </c>
      <c r="BX10" s="45">
        <v>116.026</v>
      </c>
      <c r="BY10" s="45">
        <v>115.789</v>
      </c>
      <c r="BZ10" s="45">
        <v>121.488</v>
      </c>
      <c r="CA10" s="45">
        <v>126.456</v>
      </c>
      <c r="CB10" s="45">
        <v>118.298</v>
      </c>
      <c r="CC10" s="45">
        <v>120.06399999999999</v>
      </c>
      <c r="CD10" s="45">
        <v>119.17100000000001</v>
      </c>
      <c r="CE10" s="45">
        <v>109.128</v>
      </c>
      <c r="CF10" s="45">
        <v>107.669</v>
      </c>
      <c r="CG10" s="45">
        <v>100.34099999999999</v>
      </c>
      <c r="CH10" s="45">
        <v>79.218000000000004</v>
      </c>
      <c r="CI10" s="45">
        <v>99.998999999999995</v>
      </c>
      <c r="CJ10" s="45">
        <v>113.806</v>
      </c>
      <c r="CK10" s="45">
        <v>121.777</v>
      </c>
      <c r="CL10" s="45">
        <v>136.642</v>
      </c>
      <c r="CM10" s="45">
        <v>96.352999999999994</v>
      </c>
      <c r="CN10" s="45">
        <v>99.174000000000007</v>
      </c>
      <c r="CO10" s="45">
        <v>98.768000000000001</v>
      </c>
      <c r="CP10" s="45">
        <v>105.706</v>
      </c>
      <c r="CQ10" s="45">
        <v>99.350999999999999</v>
      </c>
      <c r="CR10" s="45">
        <v>103.236</v>
      </c>
      <c r="CS10" s="45">
        <v>101.624</v>
      </c>
      <c r="CT10" s="45">
        <v>108.866</v>
      </c>
      <c r="CU10" s="45">
        <v>105.514</v>
      </c>
      <c r="CV10" s="45">
        <v>107.276</v>
      </c>
      <c r="CW10" s="45">
        <v>103.343</v>
      </c>
      <c r="CX10" s="45">
        <v>111.22499999999999</v>
      </c>
      <c r="CY10" s="45">
        <v>111.80500000000001</v>
      </c>
      <c r="CZ10" s="45">
        <v>111.371</v>
      </c>
      <c r="DA10" s="45">
        <v>110.56399999999999</v>
      </c>
      <c r="DB10" s="45">
        <v>117.726</v>
      </c>
      <c r="DC10" s="45">
        <v>117.36799999999999</v>
      </c>
      <c r="DD10" s="45">
        <v>116.432</v>
      </c>
      <c r="DE10" s="45">
        <v>116.955</v>
      </c>
      <c r="DF10" s="45">
        <v>122.815</v>
      </c>
      <c r="DG10" s="45">
        <v>120.06100000000001</v>
      </c>
      <c r="DH10" s="45">
        <v>67.828000000000003</v>
      </c>
      <c r="DI10" s="45">
        <v>107.039</v>
      </c>
      <c r="DJ10" s="45">
        <v>121.244</v>
      </c>
      <c r="DK10" s="45">
        <v>119.178</v>
      </c>
      <c r="DL10" s="45">
        <v>105.71299999999999</v>
      </c>
      <c r="DM10" s="45">
        <v>97.674000000000007</v>
      </c>
      <c r="DN10" s="45">
        <v>99.503</v>
      </c>
      <c r="DO10" s="45">
        <v>102.53700000000001</v>
      </c>
      <c r="DP10" s="45">
        <v>106.194</v>
      </c>
      <c r="DQ10" s="45">
        <v>112.20399999999999</v>
      </c>
      <c r="DR10" s="45">
        <v>117.739</v>
      </c>
      <c r="DS10" s="45">
        <v>102.006</v>
      </c>
      <c r="DT10" s="45">
        <v>111.465</v>
      </c>
      <c r="DU10" s="59"/>
      <c r="DV10" s="13" t="s">
        <v>387</v>
      </c>
      <c r="DW10" s="215"/>
      <c r="DX10"/>
      <c r="DY10" s="211"/>
      <c r="DZ10" s="39"/>
      <c r="EC10" s="174"/>
      <c r="ED10" s="24"/>
    </row>
    <row r="11" spans="1:134" s="9" customFormat="1" ht="15" customHeight="1" x14ac:dyDescent="0.25">
      <c r="A11" s="600"/>
      <c r="B11" s="4"/>
      <c r="C11" s="5">
        <v>1.5</v>
      </c>
      <c r="D11" s="52">
        <v>9.3572843416015825</v>
      </c>
      <c r="E11" s="8">
        <v>19</v>
      </c>
      <c r="F11" s="15"/>
      <c r="G11" s="15" t="s">
        <v>392</v>
      </c>
      <c r="H11" s="45">
        <v>107.541</v>
      </c>
      <c r="I11" s="45">
        <v>100.081</v>
      </c>
      <c r="J11" s="45">
        <v>106.727</v>
      </c>
      <c r="K11" s="45">
        <v>91.084999999999994</v>
      </c>
      <c r="L11" s="45">
        <v>100.438</v>
      </c>
      <c r="M11" s="45">
        <v>102.68300000000001</v>
      </c>
      <c r="N11" s="45">
        <v>98.808999999999997</v>
      </c>
      <c r="O11" s="45">
        <v>88.844999999999999</v>
      </c>
      <c r="P11" s="45">
        <v>94.864999999999995</v>
      </c>
      <c r="Q11" s="45">
        <v>106.569</v>
      </c>
      <c r="R11" s="45">
        <v>95.998999999999995</v>
      </c>
      <c r="S11" s="45">
        <v>106.357</v>
      </c>
      <c r="T11" s="45">
        <v>106.90600000000001</v>
      </c>
      <c r="U11" s="45">
        <v>102.044</v>
      </c>
      <c r="V11" s="45">
        <v>109.20399999999999</v>
      </c>
      <c r="W11" s="45">
        <v>95.766000000000005</v>
      </c>
      <c r="X11" s="45">
        <v>105.19799999999999</v>
      </c>
      <c r="Y11" s="45">
        <v>107.904</v>
      </c>
      <c r="Z11" s="45">
        <v>102.375</v>
      </c>
      <c r="AA11" s="45">
        <v>90.724999999999994</v>
      </c>
      <c r="AB11" s="45">
        <v>98.296000000000006</v>
      </c>
      <c r="AC11" s="45">
        <v>108.80800000000001</v>
      </c>
      <c r="AD11" s="45">
        <v>101.051</v>
      </c>
      <c r="AE11" s="45">
        <v>108.759</v>
      </c>
      <c r="AF11" s="45">
        <v>108.788</v>
      </c>
      <c r="AG11" s="45">
        <v>104.29300000000001</v>
      </c>
      <c r="AH11" s="45">
        <v>112.85899999999999</v>
      </c>
      <c r="AI11" s="45">
        <v>97.278000000000006</v>
      </c>
      <c r="AJ11" s="45">
        <v>107.601</v>
      </c>
      <c r="AK11" s="45">
        <v>109.476</v>
      </c>
      <c r="AL11" s="45">
        <v>105.619</v>
      </c>
      <c r="AM11" s="45">
        <v>100.024</v>
      </c>
      <c r="AN11" s="45">
        <v>103.28400000000001</v>
      </c>
      <c r="AO11" s="45">
        <v>109.544</v>
      </c>
      <c r="AP11" s="45">
        <v>110.55500000000001</v>
      </c>
      <c r="AQ11" s="45">
        <v>110.55500000000001</v>
      </c>
      <c r="AR11" s="45">
        <v>116.119</v>
      </c>
      <c r="AS11" s="45">
        <v>112.34699999999999</v>
      </c>
      <c r="AT11" s="45">
        <v>111.8</v>
      </c>
      <c r="AU11" s="45">
        <v>100.09099999999999</v>
      </c>
      <c r="AV11" s="45">
        <v>110.82899999999999</v>
      </c>
      <c r="AW11" s="45">
        <v>111.05500000000001</v>
      </c>
      <c r="AX11" s="45">
        <v>106.386</v>
      </c>
      <c r="AY11" s="45">
        <v>103.005</v>
      </c>
      <c r="AZ11" s="45">
        <v>106.544</v>
      </c>
      <c r="BA11" s="45">
        <v>115.175</v>
      </c>
      <c r="BB11" s="45">
        <v>116.437</v>
      </c>
      <c r="BC11" s="45">
        <v>112.407</v>
      </c>
      <c r="BD11" s="45">
        <v>120.593</v>
      </c>
      <c r="BE11" s="45">
        <v>112.602</v>
      </c>
      <c r="BF11" s="45">
        <v>116.593</v>
      </c>
      <c r="BG11" s="45">
        <v>104.095</v>
      </c>
      <c r="BH11" s="45">
        <v>113.08799999999999</v>
      </c>
      <c r="BI11" s="45">
        <v>114.10899999999999</v>
      </c>
      <c r="BJ11" s="45">
        <v>110.46899999999999</v>
      </c>
      <c r="BK11" s="45">
        <v>105.819</v>
      </c>
      <c r="BL11" s="45">
        <v>109.09</v>
      </c>
      <c r="BM11" s="45">
        <v>117.58799999999999</v>
      </c>
      <c r="BN11" s="45">
        <v>117.78700000000001</v>
      </c>
      <c r="BO11" s="45">
        <v>116.42400000000001</v>
      </c>
      <c r="BP11" s="45">
        <v>125.08499999999999</v>
      </c>
      <c r="BQ11" s="45">
        <v>119.878</v>
      </c>
      <c r="BR11" s="45">
        <v>117.532</v>
      </c>
      <c r="BS11" s="45">
        <v>66.28</v>
      </c>
      <c r="BT11" s="45">
        <v>69.739999999999995</v>
      </c>
      <c r="BU11" s="45">
        <v>100.318</v>
      </c>
      <c r="BV11" s="45">
        <v>98.370999999999995</v>
      </c>
      <c r="BW11" s="45">
        <v>96.858999999999995</v>
      </c>
      <c r="BX11" s="45">
        <v>98.668999999999997</v>
      </c>
      <c r="BY11" s="45">
        <v>104.497</v>
      </c>
      <c r="BZ11" s="45">
        <v>104.867</v>
      </c>
      <c r="CA11" s="45">
        <v>112.03</v>
      </c>
      <c r="CB11" s="45">
        <v>109.667</v>
      </c>
      <c r="CC11" s="45">
        <v>115.773</v>
      </c>
      <c r="CD11" s="45">
        <v>115.678</v>
      </c>
      <c r="CE11" s="45">
        <v>93.260999999999996</v>
      </c>
      <c r="CF11" s="45">
        <v>106.95699999999999</v>
      </c>
      <c r="CG11" s="45">
        <v>117.58499999999999</v>
      </c>
      <c r="CH11" s="45">
        <v>122.61499999999999</v>
      </c>
      <c r="CI11" s="45">
        <v>116.252</v>
      </c>
      <c r="CJ11" s="45">
        <v>107.889</v>
      </c>
      <c r="CK11" s="45">
        <v>114.94</v>
      </c>
      <c r="CL11" s="45">
        <v>121.251</v>
      </c>
      <c r="CM11" s="45">
        <v>104.783</v>
      </c>
      <c r="CN11" s="45">
        <v>98.069000000000003</v>
      </c>
      <c r="CO11" s="45">
        <v>94.173000000000002</v>
      </c>
      <c r="CP11" s="45">
        <v>102.97499999999999</v>
      </c>
      <c r="CQ11" s="45">
        <v>106.05200000000001</v>
      </c>
      <c r="CR11" s="45">
        <v>102.956</v>
      </c>
      <c r="CS11" s="45">
        <v>97.132000000000005</v>
      </c>
      <c r="CT11" s="45">
        <v>106.206</v>
      </c>
      <c r="CU11" s="45">
        <v>108.64700000000001</v>
      </c>
      <c r="CV11" s="45">
        <v>104.785</v>
      </c>
      <c r="CW11" s="45">
        <v>102.976</v>
      </c>
      <c r="CX11" s="45">
        <v>110.218</v>
      </c>
      <c r="CY11" s="45">
        <v>113.422</v>
      </c>
      <c r="CZ11" s="45">
        <v>107.325</v>
      </c>
      <c r="DA11" s="45">
        <v>105.312</v>
      </c>
      <c r="DB11" s="45">
        <v>114.673</v>
      </c>
      <c r="DC11" s="45">
        <v>116.596</v>
      </c>
      <c r="DD11" s="45">
        <v>110.43</v>
      </c>
      <c r="DE11" s="45">
        <v>108.459</v>
      </c>
      <c r="DF11" s="45">
        <v>117.26600000000001</v>
      </c>
      <c r="DG11" s="45">
        <v>120.831</v>
      </c>
      <c r="DH11" s="45">
        <v>78.778999999999996</v>
      </c>
      <c r="DI11" s="45">
        <v>97.966999999999999</v>
      </c>
      <c r="DJ11" s="45">
        <v>107.131</v>
      </c>
      <c r="DK11" s="45">
        <v>113.706</v>
      </c>
      <c r="DL11" s="45">
        <v>105.935</v>
      </c>
      <c r="DM11" s="45">
        <v>115.58499999999999</v>
      </c>
      <c r="DN11" s="45">
        <v>99.421999999999997</v>
      </c>
      <c r="DO11" s="45">
        <v>102.571</v>
      </c>
      <c r="DP11" s="45">
        <v>106.30200000000001</v>
      </c>
      <c r="DQ11" s="45">
        <v>109.98099999999999</v>
      </c>
      <c r="DR11" s="45">
        <v>112.89400000000001</v>
      </c>
      <c r="DS11" s="45">
        <v>100.191</v>
      </c>
      <c r="DT11" s="45">
        <v>112.89700000000001</v>
      </c>
      <c r="DU11" s="3"/>
      <c r="DV11" s="13" t="s">
        <v>391</v>
      </c>
      <c r="DW11" s="215"/>
      <c r="DX11"/>
      <c r="DY11" s="211"/>
      <c r="DZ11" s="39"/>
      <c r="EC11" s="174"/>
      <c r="ED11" s="24"/>
    </row>
    <row r="12" spans="1:134" s="55" customFormat="1" ht="15" customHeight="1" x14ac:dyDescent="0.25">
      <c r="A12" s="600"/>
      <c r="B12" s="58"/>
      <c r="C12" s="5">
        <v>1.6</v>
      </c>
      <c r="D12" s="52">
        <v>6.3705401898818739</v>
      </c>
      <c r="E12" s="53">
        <v>20</v>
      </c>
      <c r="F12" s="15"/>
      <c r="G12" s="15" t="s">
        <v>394</v>
      </c>
      <c r="H12" s="45">
        <v>96.921999999999997</v>
      </c>
      <c r="I12" s="45">
        <v>93.28</v>
      </c>
      <c r="J12" s="45">
        <v>101.995</v>
      </c>
      <c r="K12" s="45">
        <v>99.260999999999996</v>
      </c>
      <c r="L12" s="45">
        <v>100.736</v>
      </c>
      <c r="M12" s="45">
        <v>102.614</v>
      </c>
      <c r="N12" s="45">
        <v>101.771</v>
      </c>
      <c r="O12" s="45">
        <v>101.551</v>
      </c>
      <c r="P12" s="45">
        <v>101.074</v>
      </c>
      <c r="Q12" s="45">
        <v>109.29900000000001</v>
      </c>
      <c r="R12" s="45">
        <v>93.733000000000004</v>
      </c>
      <c r="S12" s="45">
        <v>97.763000000000005</v>
      </c>
      <c r="T12" s="45">
        <v>99.804000000000002</v>
      </c>
      <c r="U12" s="45">
        <v>96.697999999999993</v>
      </c>
      <c r="V12" s="45">
        <v>106.503</v>
      </c>
      <c r="W12" s="45">
        <v>103.491</v>
      </c>
      <c r="X12" s="45">
        <v>107.465</v>
      </c>
      <c r="Y12" s="45">
        <v>108.33799999999999</v>
      </c>
      <c r="Z12" s="45">
        <v>106.61499999999999</v>
      </c>
      <c r="AA12" s="45">
        <v>110.893</v>
      </c>
      <c r="AB12" s="45">
        <v>108.717</v>
      </c>
      <c r="AC12" s="45">
        <v>117.29900000000001</v>
      </c>
      <c r="AD12" s="45">
        <v>102.66200000000001</v>
      </c>
      <c r="AE12" s="45">
        <v>103.7</v>
      </c>
      <c r="AF12" s="45">
        <v>102.27200000000001</v>
      </c>
      <c r="AG12" s="45">
        <v>101.29900000000001</v>
      </c>
      <c r="AH12" s="45">
        <v>110.788</v>
      </c>
      <c r="AI12" s="45">
        <v>107.98099999999999</v>
      </c>
      <c r="AJ12" s="45">
        <v>111.298</v>
      </c>
      <c r="AK12" s="45">
        <v>112.624</v>
      </c>
      <c r="AL12" s="45">
        <v>110.011</v>
      </c>
      <c r="AM12" s="45">
        <v>114.76900000000001</v>
      </c>
      <c r="AN12" s="45">
        <v>114.571</v>
      </c>
      <c r="AO12" s="45">
        <v>119.523</v>
      </c>
      <c r="AP12" s="45">
        <v>110.437</v>
      </c>
      <c r="AQ12" s="45">
        <v>111.489</v>
      </c>
      <c r="AR12" s="45">
        <v>109.738</v>
      </c>
      <c r="AS12" s="45">
        <v>110.148</v>
      </c>
      <c r="AT12" s="45">
        <v>115.02200000000001</v>
      </c>
      <c r="AU12" s="45">
        <v>114.51300000000001</v>
      </c>
      <c r="AV12" s="45">
        <v>117.379</v>
      </c>
      <c r="AW12" s="45">
        <v>118.104</v>
      </c>
      <c r="AX12" s="45">
        <v>118.639</v>
      </c>
      <c r="AY12" s="45">
        <v>117.675</v>
      </c>
      <c r="AZ12" s="45">
        <v>117.93300000000001</v>
      </c>
      <c r="BA12" s="45">
        <v>120.697</v>
      </c>
      <c r="BB12" s="45">
        <v>110.82599999999999</v>
      </c>
      <c r="BC12" s="45">
        <v>114.733</v>
      </c>
      <c r="BD12" s="45">
        <v>112.626</v>
      </c>
      <c r="BE12" s="45">
        <v>110.666</v>
      </c>
      <c r="BF12" s="45">
        <v>116.99</v>
      </c>
      <c r="BG12" s="45">
        <v>115.648</v>
      </c>
      <c r="BH12" s="45">
        <v>120.401</v>
      </c>
      <c r="BI12" s="45">
        <v>121.02</v>
      </c>
      <c r="BJ12" s="45">
        <v>120.91500000000001</v>
      </c>
      <c r="BK12" s="45">
        <v>120.319</v>
      </c>
      <c r="BL12" s="45">
        <v>119.879</v>
      </c>
      <c r="BM12" s="45">
        <v>121.211</v>
      </c>
      <c r="BN12" s="45">
        <v>113.745</v>
      </c>
      <c r="BO12" s="45">
        <v>117.01900000000001</v>
      </c>
      <c r="BP12" s="45">
        <v>114.94799999999999</v>
      </c>
      <c r="BQ12" s="45">
        <v>116.13800000000001</v>
      </c>
      <c r="BR12" s="45">
        <v>115.45099999999999</v>
      </c>
      <c r="BS12" s="45">
        <v>87.088999999999999</v>
      </c>
      <c r="BT12" s="45">
        <v>91.613</v>
      </c>
      <c r="BU12" s="45">
        <v>111.663</v>
      </c>
      <c r="BV12" s="45">
        <v>110.896</v>
      </c>
      <c r="BW12" s="45">
        <v>110.1</v>
      </c>
      <c r="BX12" s="45">
        <v>113.107</v>
      </c>
      <c r="BY12" s="45">
        <v>112.23399999999999</v>
      </c>
      <c r="BZ12" s="45">
        <v>108.15300000000001</v>
      </c>
      <c r="CA12" s="45">
        <v>118.97199999999999</v>
      </c>
      <c r="CB12" s="45">
        <v>115.217</v>
      </c>
      <c r="CC12" s="45">
        <v>120.274</v>
      </c>
      <c r="CD12" s="45">
        <v>126.533</v>
      </c>
      <c r="CE12" s="45">
        <v>106.22199999999999</v>
      </c>
      <c r="CF12" s="45">
        <v>103.604</v>
      </c>
      <c r="CG12" s="45">
        <v>128.74600000000001</v>
      </c>
      <c r="CH12" s="45">
        <v>115.059</v>
      </c>
      <c r="CI12" s="45">
        <v>122.343</v>
      </c>
      <c r="CJ12" s="45">
        <v>121.07899999999999</v>
      </c>
      <c r="CK12" s="45">
        <v>124.88800000000001</v>
      </c>
      <c r="CL12" s="45">
        <v>118.881</v>
      </c>
      <c r="CM12" s="45">
        <v>97.399000000000001</v>
      </c>
      <c r="CN12" s="45">
        <v>100.87</v>
      </c>
      <c r="CO12" s="45">
        <v>101.465</v>
      </c>
      <c r="CP12" s="45">
        <v>100.265</v>
      </c>
      <c r="CQ12" s="45">
        <v>101.002</v>
      </c>
      <c r="CR12" s="45">
        <v>106.431</v>
      </c>
      <c r="CS12" s="45">
        <v>108.742</v>
      </c>
      <c r="CT12" s="45">
        <v>107.887</v>
      </c>
      <c r="CU12" s="45">
        <v>104.78700000000001</v>
      </c>
      <c r="CV12" s="45">
        <v>110.634</v>
      </c>
      <c r="CW12" s="45">
        <v>113.117</v>
      </c>
      <c r="CX12" s="45">
        <v>113.816</v>
      </c>
      <c r="CY12" s="45">
        <v>111.636</v>
      </c>
      <c r="CZ12" s="45">
        <v>116.66500000000001</v>
      </c>
      <c r="DA12" s="45">
        <v>118.08199999999999</v>
      </c>
      <c r="DB12" s="45">
        <v>115.419</v>
      </c>
      <c r="DC12" s="45">
        <v>113.428</v>
      </c>
      <c r="DD12" s="45">
        <v>119.023</v>
      </c>
      <c r="DE12" s="45">
        <v>120.371</v>
      </c>
      <c r="DF12" s="45">
        <v>117.325</v>
      </c>
      <c r="DG12" s="45">
        <v>115.512</v>
      </c>
      <c r="DH12" s="45">
        <v>96.787999999999997</v>
      </c>
      <c r="DI12" s="45">
        <v>111.36799999999999</v>
      </c>
      <c r="DJ12" s="45">
        <v>113.12</v>
      </c>
      <c r="DK12" s="45">
        <v>120.675</v>
      </c>
      <c r="DL12" s="45">
        <v>112.858</v>
      </c>
      <c r="DM12" s="45">
        <v>119.494</v>
      </c>
      <c r="DN12" s="45">
        <v>100.203</v>
      </c>
      <c r="DO12" s="45">
        <v>106.226</v>
      </c>
      <c r="DP12" s="45">
        <v>110.50700000000001</v>
      </c>
      <c r="DQ12" s="45">
        <v>115.51600000000001</v>
      </c>
      <c r="DR12" s="45">
        <v>117.584</v>
      </c>
      <c r="DS12" s="45">
        <v>108.30800000000001</v>
      </c>
      <c r="DT12" s="45">
        <v>118.441</v>
      </c>
      <c r="DU12" s="59"/>
      <c r="DV12" s="13" t="s">
        <v>393</v>
      </c>
      <c r="DW12" s="215"/>
      <c r="DX12"/>
      <c r="DY12" s="211"/>
      <c r="DZ12" s="39"/>
      <c r="EC12" s="174"/>
      <c r="ED12" s="24"/>
    </row>
    <row r="13" spans="1:134" s="55" customFormat="1" ht="15" customHeight="1" x14ac:dyDescent="0.25">
      <c r="A13" s="600"/>
      <c r="B13" s="58"/>
      <c r="C13" s="5">
        <v>1.7</v>
      </c>
      <c r="D13" s="52">
        <v>2.2210154694108213</v>
      </c>
      <c r="E13" s="53" t="s">
        <v>768</v>
      </c>
      <c r="F13" s="15"/>
      <c r="G13" s="15" t="s">
        <v>340</v>
      </c>
      <c r="H13" s="45">
        <v>96.691999999999993</v>
      </c>
      <c r="I13" s="45">
        <v>87.557000000000002</v>
      </c>
      <c r="J13" s="45">
        <v>100.687</v>
      </c>
      <c r="K13" s="45">
        <v>98.626000000000005</v>
      </c>
      <c r="L13" s="45">
        <v>97.081000000000003</v>
      </c>
      <c r="M13" s="45">
        <v>94.037000000000006</v>
      </c>
      <c r="N13" s="45">
        <v>101.788</v>
      </c>
      <c r="O13" s="45">
        <v>103.574</v>
      </c>
      <c r="P13" s="45">
        <v>104.43600000000001</v>
      </c>
      <c r="Q13" s="45">
        <v>106.446</v>
      </c>
      <c r="R13" s="45">
        <v>104.551</v>
      </c>
      <c r="S13" s="45">
        <v>104.526</v>
      </c>
      <c r="T13" s="45">
        <v>102.631</v>
      </c>
      <c r="U13" s="45">
        <v>91.933000000000007</v>
      </c>
      <c r="V13" s="45">
        <v>107.982</v>
      </c>
      <c r="W13" s="45">
        <v>106.878</v>
      </c>
      <c r="X13" s="45">
        <v>98.900999999999996</v>
      </c>
      <c r="Y13" s="45">
        <v>99.013999999999996</v>
      </c>
      <c r="Z13" s="45">
        <v>105.337</v>
      </c>
      <c r="AA13" s="45">
        <v>105.244</v>
      </c>
      <c r="AB13" s="45">
        <v>106.626</v>
      </c>
      <c r="AC13" s="45">
        <v>104.235</v>
      </c>
      <c r="AD13" s="45">
        <v>105.40300000000001</v>
      </c>
      <c r="AE13" s="45">
        <v>109.694</v>
      </c>
      <c r="AF13" s="45">
        <v>108.124</v>
      </c>
      <c r="AG13" s="45">
        <v>102.23</v>
      </c>
      <c r="AH13" s="45">
        <v>113.34399999999999</v>
      </c>
      <c r="AI13" s="45">
        <v>114.557</v>
      </c>
      <c r="AJ13" s="45">
        <v>108.92100000000001</v>
      </c>
      <c r="AK13" s="45">
        <v>104.384</v>
      </c>
      <c r="AL13" s="45">
        <v>111.533</v>
      </c>
      <c r="AM13" s="45">
        <v>111.999</v>
      </c>
      <c r="AN13" s="45">
        <v>111.146</v>
      </c>
      <c r="AO13" s="45">
        <v>114.319</v>
      </c>
      <c r="AP13" s="45">
        <v>109.30500000000001</v>
      </c>
      <c r="AQ13" s="45">
        <v>113.236</v>
      </c>
      <c r="AR13" s="45">
        <v>112.14100000000001</v>
      </c>
      <c r="AS13" s="45">
        <v>104.166</v>
      </c>
      <c r="AT13" s="45">
        <v>114.459</v>
      </c>
      <c r="AU13" s="45">
        <v>114.333</v>
      </c>
      <c r="AV13" s="45">
        <v>116.16500000000001</v>
      </c>
      <c r="AW13" s="45">
        <v>111.699</v>
      </c>
      <c r="AX13" s="45">
        <v>118.271</v>
      </c>
      <c r="AY13" s="45">
        <v>119.79300000000001</v>
      </c>
      <c r="AZ13" s="45">
        <v>118.167</v>
      </c>
      <c r="BA13" s="45">
        <v>122.854</v>
      </c>
      <c r="BB13" s="45">
        <v>114.036</v>
      </c>
      <c r="BC13" s="45">
        <v>125.327</v>
      </c>
      <c r="BD13" s="45">
        <v>118.012</v>
      </c>
      <c r="BE13" s="45">
        <v>112.568</v>
      </c>
      <c r="BF13" s="45">
        <v>121.952</v>
      </c>
      <c r="BG13" s="45">
        <v>121.44199999999999</v>
      </c>
      <c r="BH13" s="45">
        <v>126.387</v>
      </c>
      <c r="BI13" s="45">
        <v>120.453</v>
      </c>
      <c r="BJ13" s="45">
        <v>127.786</v>
      </c>
      <c r="BK13" s="45">
        <v>128.887</v>
      </c>
      <c r="BL13" s="45">
        <v>124.218</v>
      </c>
      <c r="BM13" s="45">
        <v>128.69499999999999</v>
      </c>
      <c r="BN13" s="45">
        <v>119.837</v>
      </c>
      <c r="BO13" s="45">
        <v>135.98400000000001</v>
      </c>
      <c r="BP13" s="45">
        <v>130.941</v>
      </c>
      <c r="BQ13" s="45">
        <v>128.75299999999999</v>
      </c>
      <c r="BR13" s="45">
        <v>165.023</v>
      </c>
      <c r="BS13" s="45">
        <v>166.715</v>
      </c>
      <c r="BT13" s="45">
        <v>170.994</v>
      </c>
      <c r="BU13" s="45">
        <v>199.38399999999999</v>
      </c>
      <c r="BV13" s="45">
        <v>206.99199999999999</v>
      </c>
      <c r="BW13" s="45">
        <v>200.273</v>
      </c>
      <c r="BX13" s="45">
        <v>206.251</v>
      </c>
      <c r="BY13" s="45">
        <v>218.804</v>
      </c>
      <c r="BZ13" s="45">
        <v>199.67099999999999</v>
      </c>
      <c r="CA13" s="45">
        <v>219.59299999999999</v>
      </c>
      <c r="CB13" s="45">
        <v>229.268</v>
      </c>
      <c r="CC13" s="45">
        <v>213.87299999999999</v>
      </c>
      <c r="CD13" s="45">
        <v>277.673</v>
      </c>
      <c r="CE13" s="45">
        <v>269.36900000000003</v>
      </c>
      <c r="CF13" s="45">
        <v>250.892</v>
      </c>
      <c r="CG13" s="45">
        <v>267.03100000000001</v>
      </c>
      <c r="CH13" s="45">
        <v>237.29400000000001</v>
      </c>
      <c r="CI13" s="45">
        <v>217.49299999999999</v>
      </c>
      <c r="CJ13" s="45">
        <v>197.37100000000001</v>
      </c>
      <c r="CK13" s="45">
        <v>196.69</v>
      </c>
      <c r="CL13" s="45">
        <v>177.827</v>
      </c>
      <c r="CM13" s="45">
        <v>94.977999999999994</v>
      </c>
      <c r="CN13" s="45">
        <v>96.581000000000003</v>
      </c>
      <c r="CO13" s="45">
        <v>103.26600000000001</v>
      </c>
      <c r="CP13" s="45">
        <v>105.17400000000001</v>
      </c>
      <c r="CQ13" s="45">
        <v>100.849</v>
      </c>
      <c r="CR13" s="45">
        <v>101.598</v>
      </c>
      <c r="CS13" s="45">
        <v>105.736</v>
      </c>
      <c r="CT13" s="45">
        <v>106.444</v>
      </c>
      <c r="CU13" s="45">
        <v>107.899</v>
      </c>
      <c r="CV13" s="45">
        <v>109.28700000000001</v>
      </c>
      <c r="CW13" s="45">
        <v>111.559</v>
      </c>
      <c r="CX13" s="45">
        <v>112.28700000000001</v>
      </c>
      <c r="CY13" s="45">
        <v>110.255</v>
      </c>
      <c r="CZ13" s="45">
        <v>114.066</v>
      </c>
      <c r="DA13" s="45">
        <v>118.744</v>
      </c>
      <c r="DB13" s="45">
        <v>120.739</v>
      </c>
      <c r="DC13" s="45">
        <v>117.511</v>
      </c>
      <c r="DD13" s="45">
        <v>122.761</v>
      </c>
      <c r="DE13" s="45">
        <v>126.964</v>
      </c>
      <c r="DF13" s="45">
        <v>128.172</v>
      </c>
      <c r="DG13" s="45">
        <v>141.572</v>
      </c>
      <c r="DH13" s="45">
        <v>179.03100000000001</v>
      </c>
      <c r="DI13" s="45">
        <v>204.505</v>
      </c>
      <c r="DJ13" s="45">
        <v>212.68899999999999</v>
      </c>
      <c r="DK13" s="45">
        <v>240.27099999999999</v>
      </c>
      <c r="DL13" s="45">
        <v>262.43099999999998</v>
      </c>
      <c r="DM13" s="45">
        <v>217.386</v>
      </c>
      <c r="DN13" s="45">
        <v>99.588999999999999</v>
      </c>
      <c r="DO13" s="45">
        <v>103.108</v>
      </c>
      <c r="DP13" s="45">
        <v>109.98699999999999</v>
      </c>
      <c r="DQ13" s="45">
        <v>115.098</v>
      </c>
      <c r="DR13" s="45">
        <v>122.749</v>
      </c>
      <c r="DS13" s="45">
        <v>181.255</v>
      </c>
      <c r="DT13" s="45">
        <v>230.435</v>
      </c>
      <c r="DU13" s="59"/>
      <c r="DV13" s="13" t="s">
        <v>339</v>
      </c>
      <c r="DW13" s="215"/>
      <c r="DX13"/>
      <c r="DY13" s="211"/>
      <c r="DZ13" s="39"/>
      <c r="ED13" s="24"/>
    </row>
    <row r="14" spans="1:134" s="55" customFormat="1" ht="15" customHeight="1" x14ac:dyDescent="0.25">
      <c r="A14" s="600"/>
      <c r="B14" s="58"/>
      <c r="C14" s="5">
        <v>1.8</v>
      </c>
      <c r="D14" s="52">
        <v>2.2644343686703881</v>
      </c>
      <c r="E14" s="53" t="s">
        <v>767</v>
      </c>
      <c r="F14" s="15"/>
      <c r="G14" s="15" t="s">
        <v>769</v>
      </c>
      <c r="H14" s="45">
        <v>98.864000000000004</v>
      </c>
      <c r="I14" s="45">
        <v>94.326999999999998</v>
      </c>
      <c r="J14" s="45">
        <v>94.799000000000007</v>
      </c>
      <c r="K14" s="45">
        <v>90.415999999999997</v>
      </c>
      <c r="L14" s="45">
        <v>104.33199999999999</v>
      </c>
      <c r="M14" s="45">
        <v>100.00700000000001</v>
      </c>
      <c r="N14" s="45">
        <v>103.398</v>
      </c>
      <c r="O14" s="45">
        <v>101.75700000000001</v>
      </c>
      <c r="P14" s="45">
        <v>104.827</v>
      </c>
      <c r="Q14" s="45">
        <v>103.084</v>
      </c>
      <c r="R14" s="45">
        <v>102.485</v>
      </c>
      <c r="S14" s="45">
        <v>101.70399999999999</v>
      </c>
      <c r="T14" s="45">
        <v>99.418000000000006</v>
      </c>
      <c r="U14" s="45">
        <v>98.150999999999996</v>
      </c>
      <c r="V14" s="45">
        <v>96.578000000000003</v>
      </c>
      <c r="W14" s="45">
        <v>92.105000000000004</v>
      </c>
      <c r="X14" s="45">
        <v>110.18300000000001</v>
      </c>
      <c r="Y14" s="45">
        <v>103.568</v>
      </c>
      <c r="Z14" s="45">
        <v>104.09099999999999</v>
      </c>
      <c r="AA14" s="45">
        <v>107.407</v>
      </c>
      <c r="AB14" s="45">
        <v>107.164</v>
      </c>
      <c r="AC14" s="45">
        <v>110.88800000000001</v>
      </c>
      <c r="AD14" s="45">
        <v>108.858</v>
      </c>
      <c r="AE14" s="45">
        <v>105.28100000000001</v>
      </c>
      <c r="AF14" s="45">
        <v>100.86499999999999</v>
      </c>
      <c r="AG14" s="45">
        <v>100.518</v>
      </c>
      <c r="AH14" s="45">
        <v>98.334999999999994</v>
      </c>
      <c r="AI14" s="45">
        <v>93.385999999999996</v>
      </c>
      <c r="AJ14" s="45">
        <v>109.14100000000001</v>
      </c>
      <c r="AK14" s="45">
        <v>108.143</v>
      </c>
      <c r="AL14" s="45">
        <v>111.121</v>
      </c>
      <c r="AM14" s="45">
        <v>110.375</v>
      </c>
      <c r="AN14" s="45">
        <v>111.304</v>
      </c>
      <c r="AO14" s="45">
        <v>113.89100000000001</v>
      </c>
      <c r="AP14" s="45">
        <v>111.739</v>
      </c>
      <c r="AQ14" s="45">
        <v>110.063</v>
      </c>
      <c r="AR14" s="45">
        <v>103.80500000000001</v>
      </c>
      <c r="AS14" s="45">
        <v>104.43899999999999</v>
      </c>
      <c r="AT14" s="45">
        <v>103.015</v>
      </c>
      <c r="AU14" s="45">
        <v>99.738</v>
      </c>
      <c r="AV14" s="45">
        <v>108.148</v>
      </c>
      <c r="AW14" s="45">
        <v>111.871</v>
      </c>
      <c r="AX14" s="45">
        <v>115.648</v>
      </c>
      <c r="AY14" s="45">
        <v>115.08499999999999</v>
      </c>
      <c r="AZ14" s="45">
        <v>117.503</v>
      </c>
      <c r="BA14" s="45">
        <v>120.459</v>
      </c>
      <c r="BB14" s="45">
        <v>115.096</v>
      </c>
      <c r="BC14" s="45">
        <v>115.98399999999999</v>
      </c>
      <c r="BD14" s="45">
        <v>111.619</v>
      </c>
      <c r="BE14" s="45">
        <v>108.199</v>
      </c>
      <c r="BF14" s="45">
        <v>106.85599999999999</v>
      </c>
      <c r="BG14" s="45">
        <v>107.364</v>
      </c>
      <c r="BH14" s="45">
        <v>113.00700000000001</v>
      </c>
      <c r="BI14" s="45">
        <v>111.986</v>
      </c>
      <c r="BJ14" s="45">
        <v>116.89400000000001</v>
      </c>
      <c r="BK14" s="45">
        <v>116.241</v>
      </c>
      <c r="BL14" s="45">
        <v>117.36199999999999</v>
      </c>
      <c r="BM14" s="45">
        <v>117.444</v>
      </c>
      <c r="BN14" s="45">
        <v>122.41500000000001</v>
      </c>
      <c r="BO14" s="45">
        <v>119.898</v>
      </c>
      <c r="BP14" s="45">
        <v>111.751</v>
      </c>
      <c r="BQ14" s="45">
        <v>111.999</v>
      </c>
      <c r="BR14" s="45">
        <v>102.48</v>
      </c>
      <c r="BS14" s="45">
        <v>84.319000000000003</v>
      </c>
      <c r="BT14" s="45">
        <v>92.323999999999998</v>
      </c>
      <c r="BU14" s="45">
        <v>127.18600000000001</v>
      </c>
      <c r="BV14" s="45">
        <v>128.77699999999999</v>
      </c>
      <c r="BW14" s="45">
        <v>125.125</v>
      </c>
      <c r="BX14" s="45">
        <v>127.107</v>
      </c>
      <c r="BY14" s="45">
        <v>125.83499999999999</v>
      </c>
      <c r="BZ14" s="45">
        <v>131.315</v>
      </c>
      <c r="CA14" s="45">
        <v>130.322</v>
      </c>
      <c r="CB14" s="45">
        <v>124.61199999999999</v>
      </c>
      <c r="CC14" s="45">
        <v>125.58</v>
      </c>
      <c r="CD14" s="45">
        <v>118.514</v>
      </c>
      <c r="CE14" s="45">
        <v>111.17100000000001</v>
      </c>
      <c r="CF14" s="45">
        <v>113.468</v>
      </c>
      <c r="CG14" s="45">
        <v>142.74299999999999</v>
      </c>
      <c r="CH14" s="45">
        <v>139.006</v>
      </c>
      <c r="CI14" s="45">
        <v>138.23099999999999</v>
      </c>
      <c r="CJ14" s="45">
        <v>136.80799999999999</v>
      </c>
      <c r="CK14" s="45">
        <v>133.78800000000001</v>
      </c>
      <c r="CL14" s="45">
        <v>143.387</v>
      </c>
      <c r="CM14" s="45">
        <v>95.997</v>
      </c>
      <c r="CN14" s="45">
        <v>98.251999999999995</v>
      </c>
      <c r="CO14" s="45">
        <v>103.327</v>
      </c>
      <c r="CP14" s="45">
        <v>102.42400000000001</v>
      </c>
      <c r="CQ14" s="45">
        <v>98.049000000000007</v>
      </c>
      <c r="CR14" s="45">
        <v>101.952</v>
      </c>
      <c r="CS14" s="45">
        <v>106.221</v>
      </c>
      <c r="CT14" s="45">
        <v>108.342</v>
      </c>
      <c r="CU14" s="45">
        <v>99.906000000000006</v>
      </c>
      <c r="CV14" s="45">
        <v>103.556</v>
      </c>
      <c r="CW14" s="45">
        <v>110.93300000000001</v>
      </c>
      <c r="CX14" s="45">
        <v>111.898</v>
      </c>
      <c r="CY14" s="45">
        <v>103.753</v>
      </c>
      <c r="CZ14" s="45">
        <v>106.586</v>
      </c>
      <c r="DA14" s="45">
        <v>116.07899999999999</v>
      </c>
      <c r="DB14" s="45">
        <v>117.18</v>
      </c>
      <c r="DC14" s="45">
        <v>108.89100000000001</v>
      </c>
      <c r="DD14" s="45">
        <v>110.786</v>
      </c>
      <c r="DE14" s="45">
        <v>116.83199999999999</v>
      </c>
      <c r="DF14" s="45">
        <v>119.919</v>
      </c>
      <c r="DG14" s="45">
        <v>108.74299999999999</v>
      </c>
      <c r="DH14" s="45">
        <v>101.276</v>
      </c>
      <c r="DI14" s="45">
        <v>127.003</v>
      </c>
      <c r="DJ14" s="45">
        <v>129.15700000000001</v>
      </c>
      <c r="DK14" s="45">
        <v>122.902</v>
      </c>
      <c r="DL14" s="45">
        <v>122.461</v>
      </c>
      <c r="DM14" s="45">
        <v>138.01499999999999</v>
      </c>
      <c r="DN14" s="45">
        <v>99.844999999999999</v>
      </c>
      <c r="DO14" s="45">
        <v>103.492</v>
      </c>
      <c r="DP14" s="45">
        <v>106.256</v>
      </c>
      <c r="DQ14" s="45">
        <v>110.437</v>
      </c>
      <c r="DR14" s="45">
        <v>113.581</v>
      </c>
      <c r="DS14" s="45">
        <v>115.29300000000001</v>
      </c>
      <c r="DT14" s="45">
        <v>129.755</v>
      </c>
      <c r="DU14" s="59"/>
      <c r="DV14" s="13" t="s">
        <v>341</v>
      </c>
      <c r="DW14" s="215"/>
      <c r="DX14"/>
      <c r="DY14" s="211"/>
      <c r="DZ14" s="39"/>
      <c r="ED14" s="24"/>
    </row>
    <row r="15" spans="1:134" s="55" customFormat="1" ht="15" customHeight="1" x14ac:dyDescent="0.25">
      <c r="A15" s="600"/>
      <c r="B15" s="4"/>
      <c r="C15" s="5">
        <v>1.9</v>
      </c>
      <c r="D15" s="52">
        <v>13.885857249930307</v>
      </c>
      <c r="E15" s="53">
        <v>26</v>
      </c>
      <c r="F15" s="15"/>
      <c r="G15" s="15" t="s">
        <v>406</v>
      </c>
      <c r="H15" s="45">
        <v>99.801000000000002</v>
      </c>
      <c r="I15" s="45">
        <v>79.013999999999996</v>
      </c>
      <c r="J15" s="45">
        <v>92.593000000000004</v>
      </c>
      <c r="K15" s="45">
        <v>88.331999999999994</v>
      </c>
      <c r="L15" s="45">
        <v>93.59</v>
      </c>
      <c r="M15" s="45">
        <v>103.911</v>
      </c>
      <c r="N15" s="45">
        <v>104.523</v>
      </c>
      <c r="O15" s="45">
        <v>102.935</v>
      </c>
      <c r="P15" s="45">
        <v>111.27</v>
      </c>
      <c r="Q15" s="45">
        <v>111.447</v>
      </c>
      <c r="R15" s="45">
        <v>104.782</v>
      </c>
      <c r="S15" s="45">
        <v>107.80200000000001</v>
      </c>
      <c r="T15" s="45">
        <v>108.31100000000001</v>
      </c>
      <c r="U15" s="45">
        <v>84.6</v>
      </c>
      <c r="V15" s="45">
        <v>100.25700000000001</v>
      </c>
      <c r="W15" s="45">
        <v>97.611000000000004</v>
      </c>
      <c r="X15" s="45">
        <v>103.051</v>
      </c>
      <c r="Y15" s="45">
        <v>114.202</v>
      </c>
      <c r="Z15" s="45">
        <v>109.527</v>
      </c>
      <c r="AA15" s="45">
        <v>111.602</v>
      </c>
      <c r="AB15" s="45">
        <v>118.824</v>
      </c>
      <c r="AC15" s="45">
        <v>120.517</v>
      </c>
      <c r="AD15" s="45">
        <v>114.199</v>
      </c>
      <c r="AE15" s="45">
        <v>114.389</v>
      </c>
      <c r="AF15" s="45">
        <v>114.86499999999999</v>
      </c>
      <c r="AG15" s="45">
        <v>92.114000000000004</v>
      </c>
      <c r="AH15" s="45">
        <v>108.13800000000001</v>
      </c>
      <c r="AI15" s="45">
        <v>105.6</v>
      </c>
      <c r="AJ15" s="45">
        <v>114.206</v>
      </c>
      <c r="AK15" s="45">
        <v>123.34</v>
      </c>
      <c r="AL15" s="45">
        <v>120.32299999999999</v>
      </c>
      <c r="AM15" s="45">
        <v>120.52200000000001</v>
      </c>
      <c r="AN15" s="45">
        <v>126.241</v>
      </c>
      <c r="AO15" s="45">
        <v>127.327</v>
      </c>
      <c r="AP15" s="45">
        <v>122.63</v>
      </c>
      <c r="AQ15" s="45">
        <v>119.282</v>
      </c>
      <c r="AR15" s="45">
        <v>121.867</v>
      </c>
      <c r="AS15" s="45">
        <v>97.662999999999997</v>
      </c>
      <c r="AT15" s="45">
        <v>115.01</v>
      </c>
      <c r="AU15" s="45">
        <v>114.259</v>
      </c>
      <c r="AV15" s="45">
        <v>120.327</v>
      </c>
      <c r="AW15" s="45">
        <v>130.36199999999999</v>
      </c>
      <c r="AX15" s="45">
        <v>131.36199999999999</v>
      </c>
      <c r="AY15" s="45">
        <v>127.30500000000001</v>
      </c>
      <c r="AZ15" s="45">
        <v>134.53800000000001</v>
      </c>
      <c r="BA15" s="45">
        <v>137.47900000000001</v>
      </c>
      <c r="BB15" s="45">
        <v>129.78200000000001</v>
      </c>
      <c r="BC15" s="45">
        <v>128.78700000000001</v>
      </c>
      <c r="BD15" s="45">
        <v>126.172</v>
      </c>
      <c r="BE15" s="45">
        <v>100.572</v>
      </c>
      <c r="BF15" s="45">
        <v>118.239</v>
      </c>
      <c r="BG15" s="45">
        <v>119.084</v>
      </c>
      <c r="BH15" s="45">
        <v>125.312</v>
      </c>
      <c r="BI15" s="45">
        <v>135.477</v>
      </c>
      <c r="BJ15" s="45">
        <v>138.47</v>
      </c>
      <c r="BK15" s="45">
        <v>131.11799999999999</v>
      </c>
      <c r="BL15" s="45">
        <v>134.72499999999999</v>
      </c>
      <c r="BM15" s="45">
        <v>140.102</v>
      </c>
      <c r="BN15" s="45">
        <v>129.99199999999999</v>
      </c>
      <c r="BO15" s="45">
        <v>132.608</v>
      </c>
      <c r="BP15" s="45">
        <v>130.43</v>
      </c>
      <c r="BQ15" s="45">
        <v>108.46299999999999</v>
      </c>
      <c r="BR15" s="45">
        <v>113.624</v>
      </c>
      <c r="BS15" s="45">
        <v>75.936000000000007</v>
      </c>
      <c r="BT15" s="45">
        <v>108.438</v>
      </c>
      <c r="BU15" s="45">
        <v>152.12100000000001</v>
      </c>
      <c r="BV15" s="45">
        <v>151.86600000000001</v>
      </c>
      <c r="BW15" s="45">
        <v>141.803</v>
      </c>
      <c r="BX15" s="45">
        <v>149.25899999999999</v>
      </c>
      <c r="BY15" s="45">
        <v>151.72300000000001</v>
      </c>
      <c r="BZ15" s="45">
        <v>142.45599999999999</v>
      </c>
      <c r="CA15" s="45">
        <v>144.26400000000001</v>
      </c>
      <c r="CB15" s="45">
        <v>142.17500000000001</v>
      </c>
      <c r="CC15" s="45">
        <v>121.845</v>
      </c>
      <c r="CD15" s="45">
        <v>130.60599999999999</v>
      </c>
      <c r="CE15" s="45">
        <v>134.25700000000001</v>
      </c>
      <c r="CF15" s="45">
        <v>134.90299999999999</v>
      </c>
      <c r="CG15" s="45">
        <v>166.16900000000001</v>
      </c>
      <c r="CH15" s="45">
        <v>149.41800000000001</v>
      </c>
      <c r="CI15" s="45">
        <v>155.935</v>
      </c>
      <c r="CJ15" s="45">
        <v>168.02799999999999</v>
      </c>
      <c r="CK15" s="45">
        <v>172.001</v>
      </c>
      <c r="CL15" s="45">
        <v>167.96700000000001</v>
      </c>
      <c r="CM15" s="45">
        <v>90.468999999999994</v>
      </c>
      <c r="CN15" s="45">
        <v>95.278000000000006</v>
      </c>
      <c r="CO15" s="45">
        <v>106.24299999999999</v>
      </c>
      <c r="CP15" s="45">
        <v>108.01</v>
      </c>
      <c r="CQ15" s="45">
        <v>97.722999999999999</v>
      </c>
      <c r="CR15" s="45">
        <v>104.955</v>
      </c>
      <c r="CS15" s="45">
        <v>113.318</v>
      </c>
      <c r="CT15" s="45">
        <v>116.369</v>
      </c>
      <c r="CU15" s="45">
        <v>105.039</v>
      </c>
      <c r="CV15" s="45">
        <v>114.38200000000001</v>
      </c>
      <c r="CW15" s="45">
        <v>122.36199999999999</v>
      </c>
      <c r="CX15" s="45">
        <v>123.08</v>
      </c>
      <c r="CY15" s="45">
        <v>111.51300000000001</v>
      </c>
      <c r="CZ15" s="45">
        <v>121.649</v>
      </c>
      <c r="DA15" s="45">
        <v>131.06800000000001</v>
      </c>
      <c r="DB15" s="45">
        <v>132.01599999999999</v>
      </c>
      <c r="DC15" s="45">
        <v>114.994</v>
      </c>
      <c r="DD15" s="45">
        <v>126.624</v>
      </c>
      <c r="DE15" s="45">
        <v>134.77099999999999</v>
      </c>
      <c r="DF15" s="45">
        <v>134.23400000000001</v>
      </c>
      <c r="DG15" s="45">
        <v>117.506</v>
      </c>
      <c r="DH15" s="45">
        <v>112.16500000000001</v>
      </c>
      <c r="DI15" s="45">
        <v>147.642</v>
      </c>
      <c r="DJ15" s="45">
        <v>146.148</v>
      </c>
      <c r="DK15" s="45">
        <v>131.542</v>
      </c>
      <c r="DL15" s="45">
        <v>145.11000000000001</v>
      </c>
      <c r="DM15" s="45">
        <v>157.79400000000001</v>
      </c>
      <c r="DN15" s="45">
        <v>99.290999999999997</v>
      </c>
      <c r="DO15" s="45">
        <v>107.518</v>
      </c>
      <c r="DP15" s="45">
        <v>115.937</v>
      </c>
      <c r="DQ15" s="45">
        <v>123.63200000000001</v>
      </c>
      <c r="DR15" s="45">
        <v>127.206</v>
      </c>
      <c r="DS15" s="45">
        <v>129.64699999999999</v>
      </c>
      <c r="DT15" s="45">
        <v>149.39099999999999</v>
      </c>
      <c r="DU15" s="59"/>
      <c r="DV15" s="13" t="s">
        <v>405</v>
      </c>
      <c r="DW15" s="215"/>
      <c r="DX15"/>
      <c r="DY15" s="211"/>
      <c r="DZ15" s="39"/>
      <c r="EC15" s="174"/>
      <c r="ED15" s="24"/>
    </row>
    <row r="16" spans="1:134" s="55" customFormat="1" ht="15" customHeight="1" x14ac:dyDescent="0.25">
      <c r="A16" s="600"/>
      <c r="B16" s="4"/>
      <c r="C16" s="519" t="s">
        <v>761</v>
      </c>
      <c r="D16" s="52">
        <v>2.1980296657315836</v>
      </c>
      <c r="E16" s="53">
        <v>27</v>
      </c>
      <c r="F16" s="15"/>
      <c r="G16" s="15" t="s">
        <v>408</v>
      </c>
      <c r="H16" s="45">
        <v>99.135000000000005</v>
      </c>
      <c r="I16" s="45">
        <v>84.616</v>
      </c>
      <c r="J16" s="45">
        <v>100.02800000000001</v>
      </c>
      <c r="K16" s="45">
        <v>102.343</v>
      </c>
      <c r="L16" s="45">
        <v>100.49</v>
      </c>
      <c r="M16" s="45">
        <v>103.27</v>
      </c>
      <c r="N16" s="45">
        <v>99</v>
      </c>
      <c r="O16" s="45">
        <v>98.331000000000003</v>
      </c>
      <c r="P16" s="45">
        <v>110.005</v>
      </c>
      <c r="Q16" s="45">
        <v>107.345</v>
      </c>
      <c r="R16" s="45">
        <v>93.266999999999996</v>
      </c>
      <c r="S16" s="45">
        <v>102.17</v>
      </c>
      <c r="T16" s="45">
        <v>102.32</v>
      </c>
      <c r="U16" s="45">
        <v>89.518000000000001</v>
      </c>
      <c r="V16" s="45">
        <v>104.01</v>
      </c>
      <c r="W16" s="45">
        <v>106.596</v>
      </c>
      <c r="X16" s="45">
        <v>106.095</v>
      </c>
      <c r="Y16" s="45">
        <v>113.366</v>
      </c>
      <c r="Z16" s="45">
        <v>102.74299999999999</v>
      </c>
      <c r="AA16" s="45">
        <v>106.176</v>
      </c>
      <c r="AB16" s="45">
        <v>115.77500000000001</v>
      </c>
      <c r="AC16" s="45">
        <v>113.12</v>
      </c>
      <c r="AD16" s="45">
        <v>101.02200000000001</v>
      </c>
      <c r="AE16" s="45">
        <v>108.876</v>
      </c>
      <c r="AF16" s="45">
        <v>110.705</v>
      </c>
      <c r="AG16" s="45">
        <v>99.146000000000001</v>
      </c>
      <c r="AH16" s="45">
        <v>111.729</v>
      </c>
      <c r="AI16" s="45">
        <v>114.991</v>
      </c>
      <c r="AJ16" s="45">
        <v>116.895</v>
      </c>
      <c r="AK16" s="45">
        <v>119.655</v>
      </c>
      <c r="AL16" s="45">
        <v>111.952</v>
      </c>
      <c r="AM16" s="45">
        <v>114</v>
      </c>
      <c r="AN16" s="45">
        <v>120.366</v>
      </c>
      <c r="AO16" s="45">
        <v>117.274</v>
      </c>
      <c r="AP16" s="45">
        <v>104.65300000000001</v>
      </c>
      <c r="AQ16" s="45">
        <v>109.11199999999999</v>
      </c>
      <c r="AR16" s="45">
        <v>113.327</v>
      </c>
      <c r="AS16" s="45">
        <v>101.44799999999999</v>
      </c>
      <c r="AT16" s="45">
        <v>114.57299999999999</v>
      </c>
      <c r="AU16" s="45">
        <v>117.65600000000001</v>
      </c>
      <c r="AV16" s="45">
        <v>119.373</v>
      </c>
      <c r="AW16" s="45">
        <v>122.73099999999999</v>
      </c>
      <c r="AX16" s="45">
        <v>117.685</v>
      </c>
      <c r="AY16" s="45">
        <v>116.312</v>
      </c>
      <c r="AZ16" s="45">
        <v>121.483</v>
      </c>
      <c r="BA16" s="45">
        <v>120.652</v>
      </c>
      <c r="BB16" s="45">
        <v>107.23699999999999</v>
      </c>
      <c r="BC16" s="45">
        <v>113.997</v>
      </c>
      <c r="BD16" s="45">
        <v>121.372</v>
      </c>
      <c r="BE16" s="45">
        <v>106.443</v>
      </c>
      <c r="BF16" s="45">
        <v>118.90300000000001</v>
      </c>
      <c r="BG16" s="45">
        <v>122.54</v>
      </c>
      <c r="BH16" s="45">
        <v>121.358</v>
      </c>
      <c r="BI16" s="45">
        <v>124.613</v>
      </c>
      <c r="BJ16" s="45">
        <v>119.39</v>
      </c>
      <c r="BK16" s="45">
        <v>118.328</v>
      </c>
      <c r="BL16" s="45">
        <v>125.018</v>
      </c>
      <c r="BM16" s="45">
        <v>127.22</v>
      </c>
      <c r="BN16" s="45">
        <v>110.551</v>
      </c>
      <c r="BO16" s="45">
        <v>117.71599999999999</v>
      </c>
      <c r="BP16" s="45">
        <v>123.194</v>
      </c>
      <c r="BQ16" s="45">
        <v>109.64100000000001</v>
      </c>
      <c r="BR16" s="45">
        <v>110.044</v>
      </c>
      <c r="BS16" s="45">
        <v>84.58</v>
      </c>
      <c r="BT16" s="45">
        <v>111.83199999999999</v>
      </c>
      <c r="BU16" s="45">
        <v>141.172</v>
      </c>
      <c r="BV16" s="45">
        <v>132.57300000000001</v>
      </c>
      <c r="BW16" s="45">
        <v>127.101</v>
      </c>
      <c r="BX16" s="45">
        <v>135.042</v>
      </c>
      <c r="BY16" s="45">
        <v>134.07499999999999</v>
      </c>
      <c r="BZ16" s="45">
        <v>115.28</v>
      </c>
      <c r="CA16" s="45">
        <v>122.401</v>
      </c>
      <c r="CB16" s="45">
        <v>130.857</v>
      </c>
      <c r="CC16" s="45">
        <v>115.986</v>
      </c>
      <c r="CD16" s="45">
        <v>120.11799999999999</v>
      </c>
      <c r="CE16" s="45">
        <v>135.19</v>
      </c>
      <c r="CF16" s="45">
        <v>130.541</v>
      </c>
      <c r="CG16" s="45">
        <v>150.208</v>
      </c>
      <c r="CH16" s="45">
        <v>131.37200000000001</v>
      </c>
      <c r="CI16" s="45">
        <v>133.102</v>
      </c>
      <c r="CJ16" s="45">
        <v>147.46799999999999</v>
      </c>
      <c r="CK16" s="45">
        <v>150.38999999999999</v>
      </c>
      <c r="CL16" s="45">
        <v>134.23500000000001</v>
      </c>
      <c r="CM16" s="45">
        <v>94.593000000000004</v>
      </c>
      <c r="CN16" s="45">
        <v>102.035</v>
      </c>
      <c r="CO16" s="45">
        <v>102.44499999999999</v>
      </c>
      <c r="CP16" s="45">
        <v>100.92700000000001</v>
      </c>
      <c r="CQ16" s="45">
        <v>98.616</v>
      </c>
      <c r="CR16" s="45">
        <v>108.685</v>
      </c>
      <c r="CS16" s="45">
        <v>108.23099999999999</v>
      </c>
      <c r="CT16" s="45">
        <v>107.673</v>
      </c>
      <c r="CU16" s="45">
        <v>107.193</v>
      </c>
      <c r="CV16" s="45">
        <v>117.18</v>
      </c>
      <c r="CW16" s="45">
        <v>115.43899999999999</v>
      </c>
      <c r="CX16" s="45">
        <v>110.346</v>
      </c>
      <c r="CY16" s="45">
        <v>109.783</v>
      </c>
      <c r="CZ16" s="45">
        <v>119.92</v>
      </c>
      <c r="DA16" s="45">
        <v>118.494</v>
      </c>
      <c r="DB16" s="45">
        <v>113.962</v>
      </c>
      <c r="DC16" s="45">
        <v>115.57299999999999</v>
      </c>
      <c r="DD16" s="45">
        <v>122.837</v>
      </c>
      <c r="DE16" s="45">
        <v>120.91200000000001</v>
      </c>
      <c r="DF16" s="45">
        <v>118.496</v>
      </c>
      <c r="DG16" s="45">
        <v>114.29300000000001</v>
      </c>
      <c r="DH16" s="45">
        <v>112.52800000000001</v>
      </c>
      <c r="DI16" s="45">
        <v>131.572</v>
      </c>
      <c r="DJ16" s="45">
        <v>123.919</v>
      </c>
      <c r="DK16" s="45">
        <v>122.32</v>
      </c>
      <c r="DL16" s="45">
        <v>138.64599999999999</v>
      </c>
      <c r="DM16" s="45">
        <v>137.31399999999999</v>
      </c>
      <c r="DN16" s="45">
        <v>99.802999999999997</v>
      </c>
      <c r="DO16" s="45">
        <v>105.52200000000001</v>
      </c>
      <c r="DP16" s="45">
        <v>112.851</v>
      </c>
      <c r="DQ16" s="45">
        <v>115.68</v>
      </c>
      <c r="DR16" s="45">
        <v>119.61199999999999</v>
      </c>
      <c r="DS16" s="45">
        <v>120.41200000000001</v>
      </c>
      <c r="DT16" s="45">
        <v>134.49700000000001</v>
      </c>
      <c r="DU16" s="59"/>
      <c r="DV16" s="13" t="s">
        <v>407</v>
      </c>
      <c r="DW16" s="215"/>
      <c r="DX16"/>
      <c r="DY16" s="211"/>
      <c r="DZ16" s="39"/>
      <c r="EC16" s="174"/>
      <c r="ED16" s="24"/>
    </row>
    <row r="17" spans="1:134" s="55" customFormat="1" ht="15" customHeight="1" x14ac:dyDescent="0.25">
      <c r="A17" s="600"/>
      <c r="B17" s="4"/>
      <c r="C17" s="519" t="s">
        <v>762</v>
      </c>
      <c r="D17" s="52">
        <v>2.144801275709848</v>
      </c>
      <c r="E17" s="53">
        <v>28</v>
      </c>
      <c r="F17" s="15"/>
      <c r="G17" s="15" t="s">
        <v>410</v>
      </c>
      <c r="H17" s="45">
        <v>96.444999999999993</v>
      </c>
      <c r="I17" s="45">
        <v>90.204999999999998</v>
      </c>
      <c r="J17" s="45">
        <v>109.13200000000001</v>
      </c>
      <c r="K17" s="45">
        <v>116.499</v>
      </c>
      <c r="L17" s="45">
        <v>114.148</v>
      </c>
      <c r="M17" s="45">
        <v>104.42100000000001</v>
      </c>
      <c r="N17" s="45">
        <v>106.146</v>
      </c>
      <c r="O17" s="45">
        <v>106.663</v>
      </c>
      <c r="P17" s="45">
        <v>89.977999999999994</v>
      </c>
      <c r="Q17" s="45">
        <v>84.466999999999999</v>
      </c>
      <c r="R17" s="45">
        <v>88.165999999999997</v>
      </c>
      <c r="S17" s="45">
        <v>93.73</v>
      </c>
      <c r="T17" s="45">
        <v>97.605000000000004</v>
      </c>
      <c r="U17" s="45">
        <v>97.218999999999994</v>
      </c>
      <c r="V17" s="45">
        <v>112.762</v>
      </c>
      <c r="W17" s="45">
        <v>118.29300000000001</v>
      </c>
      <c r="X17" s="45">
        <v>118.68600000000001</v>
      </c>
      <c r="Y17" s="45">
        <v>112.255</v>
      </c>
      <c r="Z17" s="45">
        <v>110.41</v>
      </c>
      <c r="AA17" s="45">
        <v>115.636</v>
      </c>
      <c r="AB17" s="45">
        <v>96.406999999999996</v>
      </c>
      <c r="AC17" s="45">
        <v>91.513000000000005</v>
      </c>
      <c r="AD17" s="45">
        <v>95.888999999999996</v>
      </c>
      <c r="AE17" s="45">
        <v>99.471000000000004</v>
      </c>
      <c r="AF17" s="45">
        <v>103.429</v>
      </c>
      <c r="AG17" s="45">
        <v>107.053</v>
      </c>
      <c r="AH17" s="45">
        <v>120.098</v>
      </c>
      <c r="AI17" s="45">
        <v>124.581</v>
      </c>
      <c r="AJ17" s="45">
        <v>123.761</v>
      </c>
      <c r="AK17" s="45">
        <v>114.35599999999999</v>
      </c>
      <c r="AL17" s="45">
        <v>121.426</v>
      </c>
      <c r="AM17" s="45">
        <v>123.666</v>
      </c>
      <c r="AN17" s="45">
        <v>104.33</v>
      </c>
      <c r="AO17" s="45">
        <v>100.07</v>
      </c>
      <c r="AP17" s="45">
        <v>103.324</v>
      </c>
      <c r="AQ17" s="45">
        <v>103.79300000000001</v>
      </c>
      <c r="AR17" s="45">
        <v>109.98399999999999</v>
      </c>
      <c r="AS17" s="45">
        <v>112.569</v>
      </c>
      <c r="AT17" s="45">
        <v>126.63</v>
      </c>
      <c r="AU17" s="45">
        <v>131.79400000000001</v>
      </c>
      <c r="AV17" s="45">
        <v>128.863</v>
      </c>
      <c r="AW17" s="45">
        <v>121.988</v>
      </c>
      <c r="AX17" s="45">
        <v>124.842</v>
      </c>
      <c r="AY17" s="45">
        <v>123.73699999999999</v>
      </c>
      <c r="AZ17" s="45">
        <v>106.91500000000001</v>
      </c>
      <c r="BA17" s="45">
        <v>104.619</v>
      </c>
      <c r="BB17" s="45">
        <v>107.383</v>
      </c>
      <c r="BC17" s="45">
        <v>108.812</v>
      </c>
      <c r="BD17" s="45">
        <v>113.123</v>
      </c>
      <c r="BE17" s="45">
        <v>115.04</v>
      </c>
      <c r="BF17" s="45">
        <v>128.32400000000001</v>
      </c>
      <c r="BG17" s="45">
        <v>135.75800000000001</v>
      </c>
      <c r="BH17" s="45">
        <v>133.09299999999999</v>
      </c>
      <c r="BI17" s="45">
        <v>125.084</v>
      </c>
      <c r="BJ17" s="45">
        <v>130.83099999999999</v>
      </c>
      <c r="BK17" s="45">
        <v>130.11500000000001</v>
      </c>
      <c r="BL17" s="45">
        <v>110.795</v>
      </c>
      <c r="BM17" s="45">
        <v>107.792</v>
      </c>
      <c r="BN17" s="45">
        <v>113.806</v>
      </c>
      <c r="BO17" s="45">
        <v>113.377</v>
      </c>
      <c r="BP17" s="45">
        <v>117.46299999999999</v>
      </c>
      <c r="BQ17" s="45">
        <v>121.623</v>
      </c>
      <c r="BR17" s="45">
        <v>117.414</v>
      </c>
      <c r="BS17" s="45">
        <v>101.623</v>
      </c>
      <c r="BT17" s="45">
        <v>132.51</v>
      </c>
      <c r="BU17" s="45">
        <v>149.66900000000001</v>
      </c>
      <c r="BV17" s="45">
        <v>142.93299999999999</v>
      </c>
      <c r="BW17" s="45">
        <v>130.298</v>
      </c>
      <c r="BX17" s="45">
        <v>115.247</v>
      </c>
      <c r="BY17" s="45">
        <v>111.985</v>
      </c>
      <c r="BZ17" s="45">
        <v>116.541</v>
      </c>
      <c r="CA17" s="45">
        <v>116.36799999999999</v>
      </c>
      <c r="CB17" s="45">
        <v>119.684</v>
      </c>
      <c r="CC17" s="45">
        <v>124.498</v>
      </c>
      <c r="CD17" s="45">
        <v>130.15</v>
      </c>
      <c r="CE17" s="45">
        <v>148.83799999999999</v>
      </c>
      <c r="CF17" s="45">
        <v>147.42699999999999</v>
      </c>
      <c r="CG17" s="45">
        <v>157.53</v>
      </c>
      <c r="CH17" s="45">
        <v>138.01499999999999</v>
      </c>
      <c r="CI17" s="45">
        <v>147.298</v>
      </c>
      <c r="CJ17" s="45">
        <v>131.18</v>
      </c>
      <c r="CK17" s="45">
        <v>131.619</v>
      </c>
      <c r="CL17" s="45">
        <v>138.268</v>
      </c>
      <c r="CM17" s="45">
        <v>98.593999999999994</v>
      </c>
      <c r="CN17" s="45">
        <v>111.68899999999999</v>
      </c>
      <c r="CO17" s="45">
        <v>100.929</v>
      </c>
      <c r="CP17" s="45">
        <v>88.787999999999997</v>
      </c>
      <c r="CQ17" s="45">
        <v>102.529</v>
      </c>
      <c r="CR17" s="45">
        <v>116.411</v>
      </c>
      <c r="CS17" s="45">
        <v>107.48399999999999</v>
      </c>
      <c r="CT17" s="45">
        <v>95.623999999999995</v>
      </c>
      <c r="CU17" s="45">
        <v>110.194</v>
      </c>
      <c r="CV17" s="45">
        <v>120.899</v>
      </c>
      <c r="CW17" s="45">
        <v>116.474</v>
      </c>
      <c r="CX17" s="45">
        <v>102.396</v>
      </c>
      <c r="CY17" s="45">
        <v>116.39400000000001</v>
      </c>
      <c r="CZ17" s="45">
        <v>127.548</v>
      </c>
      <c r="DA17" s="45">
        <v>118.498</v>
      </c>
      <c r="DB17" s="45">
        <v>106.938</v>
      </c>
      <c r="DC17" s="45">
        <v>118.82899999999999</v>
      </c>
      <c r="DD17" s="45">
        <v>131.31200000000001</v>
      </c>
      <c r="DE17" s="45">
        <v>123.914</v>
      </c>
      <c r="DF17" s="45">
        <v>111.65900000000001</v>
      </c>
      <c r="DG17" s="45">
        <v>118.833</v>
      </c>
      <c r="DH17" s="45">
        <v>127.934</v>
      </c>
      <c r="DI17" s="45">
        <v>129.49299999999999</v>
      </c>
      <c r="DJ17" s="45">
        <v>114.964</v>
      </c>
      <c r="DK17" s="45">
        <v>124.77800000000001</v>
      </c>
      <c r="DL17" s="45">
        <v>151.26499999999999</v>
      </c>
      <c r="DM17" s="45">
        <v>138.83099999999999</v>
      </c>
      <c r="DN17" s="45">
        <v>100.57</v>
      </c>
      <c r="DO17" s="45">
        <v>106.06100000000001</v>
      </c>
      <c r="DP17" s="45">
        <v>113.28100000000001</v>
      </c>
      <c r="DQ17" s="45">
        <v>118.12</v>
      </c>
      <c r="DR17" s="45">
        <v>122.16</v>
      </c>
      <c r="DS17" s="45">
        <v>123.39100000000001</v>
      </c>
      <c r="DT17" s="45">
        <v>137.68199999999999</v>
      </c>
      <c r="DU17" s="59"/>
      <c r="DV17" s="13" t="s">
        <v>409</v>
      </c>
      <c r="DW17" s="215"/>
      <c r="DX17"/>
      <c r="DY17" s="211"/>
      <c r="DZ17" s="39"/>
      <c r="EC17" s="174"/>
      <c r="ED17" s="24"/>
    </row>
    <row r="18" spans="1:134" s="55" customFormat="1" ht="15" customHeight="1" x14ac:dyDescent="0.25">
      <c r="A18" s="600"/>
      <c r="B18" s="4"/>
      <c r="C18" s="519" t="s">
        <v>763</v>
      </c>
      <c r="D18" s="52">
        <v>1.0428349407835997</v>
      </c>
      <c r="E18" s="53">
        <v>31</v>
      </c>
      <c r="F18" s="15"/>
      <c r="G18" s="15" t="s">
        <v>375</v>
      </c>
      <c r="H18" s="45">
        <v>95.632999999999996</v>
      </c>
      <c r="I18" s="45">
        <v>98.911000000000001</v>
      </c>
      <c r="J18" s="45">
        <v>99.531000000000006</v>
      </c>
      <c r="K18" s="45">
        <v>85.323999999999998</v>
      </c>
      <c r="L18" s="45">
        <v>102.129</v>
      </c>
      <c r="M18" s="45">
        <v>96.126999999999995</v>
      </c>
      <c r="N18" s="45">
        <v>95.218999999999994</v>
      </c>
      <c r="O18" s="45">
        <v>98.328999999999994</v>
      </c>
      <c r="P18" s="45">
        <v>99.822000000000003</v>
      </c>
      <c r="Q18" s="45">
        <v>112.209</v>
      </c>
      <c r="R18" s="45">
        <v>111.033</v>
      </c>
      <c r="S18" s="45">
        <v>105.767</v>
      </c>
      <c r="T18" s="45">
        <v>103.755</v>
      </c>
      <c r="U18" s="45">
        <v>108.41500000000001</v>
      </c>
      <c r="V18" s="45">
        <v>110.523</v>
      </c>
      <c r="W18" s="45">
        <v>93.637</v>
      </c>
      <c r="X18" s="45">
        <v>109.199</v>
      </c>
      <c r="Y18" s="45">
        <v>108.27</v>
      </c>
      <c r="Z18" s="45">
        <v>106.102</v>
      </c>
      <c r="AA18" s="45">
        <v>111.107</v>
      </c>
      <c r="AB18" s="45">
        <v>108.887</v>
      </c>
      <c r="AC18" s="45">
        <v>118.28400000000001</v>
      </c>
      <c r="AD18" s="45">
        <v>124.70399999999999</v>
      </c>
      <c r="AE18" s="45">
        <v>117.101</v>
      </c>
      <c r="AF18" s="45">
        <v>118.185</v>
      </c>
      <c r="AG18" s="45">
        <v>119.154</v>
      </c>
      <c r="AH18" s="45">
        <v>125.694</v>
      </c>
      <c r="AI18" s="45">
        <v>102.277</v>
      </c>
      <c r="AJ18" s="45">
        <v>119.292</v>
      </c>
      <c r="AK18" s="45">
        <v>114.994</v>
      </c>
      <c r="AL18" s="45">
        <v>115.107</v>
      </c>
      <c r="AM18" s="45">
        <v>120.526</v>
      </c>
      <c r="AN18" s="45">
        <v>115.419</v>
      </c>
      <c r="AO18" s="45">
        <v>118.529</v>
      </c>
      <c r="AP18" s="45">
        <v>119.173</v>
      </c>
      <c r="AQ18" s="45">
        <v>112.25</v>
      </c>
      <c r="AR18" s="45">
        <v>122.645</v>
      </c>
      <c r="AS18" s="45">
        <v>119.768</v>
      </c>
      <c r="AT18" s="45">
        <v>128.66499999999999</v>
      </c>
      <c r="AU18" s="45">
        <v>105.94</v>
      </c>
      <c r="AV18" s="45">
        <v>117.38800000000001</v>
      </c>
      <c r="AW18" s="45">
        <v>120.86</v>
      </c>
      <c r="AX18" s="45">
        <v>122.05</v>
      </c>
      <c r="AY18" s="45">
        <v>127.194</v>
      </c>
      <c r="AZ18" s="45">
        <v>129.25</v>
      </c>
      <c r="BA18" s="45">
        <v>128.68100000000001</v>
      </c>
      <c r="BB18" s="45">
        <v>121.676</v>
      </c>
      <c r="BC18" s="45">
        <v>121.54900000000001</v>
      </c>
      <c r="BD18" s="45">
        <v>133.54</v>
      </c>
      <c r="BE18" s="45">
        <v>128.35</v>
      </c>
      <c r="BF18" s="45">
        <v>138.98599999999999</v>
      </c>
      <c r="BG18" s="45">
        <v>114.96599999999999</v>
      </c>
      <c r="BH18" s="45">
        <v>128.89500000000001</v>
      </c>
      <c r="BI18" s="45">
        <v>128.62299999999999</v>
      </c>
      <c r="BJ18" s="45">
        <v>130.22200000000001</v>
      </c>
      <c r="BK18" s="45">
        <v>136.47300000000001</v>
      </c>
      <c r="BL18" s="45">
        <v>138.25800000000001</v>
      </c>
      <c r="BM18" s="45">
        <v>139.565</v>
      </c>
      <c r="BN18" s="45">
        <v>132.68100000000001</v>
      </c>
      <c r="BO18" s="45">
        <v>133.61699999999999</v>
      </c>
      <c r="BP18" s="45">
        <v>138.95400000000001</v>
      </c>
      <c r="BQ18" s="45">
        <v>137.34800000000001</v>
      </c>
      <c r="BR18" s="45">
        <v>128.625</v>
      </c>
      <c r="BS18" s="45">
        <v>11.148999999999999</v>
      </c>
      <c r="BT18" s="45">
        <v>63.737000000000002</v>
      </c>
      <c r="BU18" s="45">
        <v>151.89500000000001</v>
      </c>
      <c r="BV18" s="45">
        <v>137.251</v>
      </c>
      <c r="BW18" s="45">
        <v>138.40100000000001</v>
      </c>
      <c r="BX18" s="45">
        <v>145.048</v>
      </c>
      <c r="BY18" s="45">
        <v>145.53100000000001</v>
      </c>
      <c r="BZ18" s="45">
        <v>137.04599999999999</v>
      </c>
      <c r="CA18" s="45">
        <v>138.56700000000001</v>
      </c>
      <c r="CB18" s="45">
        <v>144.49199999999999</v>
      </c>
      <c r="CC18" s="45">
        <v>139.083</v>
      </c>
      <c r="CD18" s="45">
        <v>144.42099999999999</v>
      </c>
      <c r="CE18" s="45">
        <v>117.89100000000001</v>
      </c>
      <c r="CF18" s="45">
        <v>115.345</v>
      </c>
      <c r="CG18" s="45">
        <v>99.918999999999997</v>
      </c>
      <c r="CH18" s="45">
        <v>75.459000000000003</v>
      </c>
      <c r="CI18" s="45">
        <v>79.117999999999995</v>
      </c>
      <c r="CJ18" s="45">
        <v>102.086</v>
      </c>
      <c r="CK18" s="45">
        <v>122.44799999999999</v>
      </c>
      <c r="CL18" s="45">
        <v>138.99299999999999</v>
      </c>
      <c r="CM18" s="45">
        <v>98.025000000000006</v>
      </c>
      <c r="CN18" s="45">
        <v>94.527000000000001</v>
      </c>
      <c r="CO18" s="45">
        <v>97.79</v>
      </c>
      <c r="CP18" s="45">
        <v>109.67</v>
      </c>
      <c r="CQ18" s="45">
        <v>107.56399999999999</v>
      </c>
      <c r="CR18" s="45">
        <v>103.702</v>
      </c>
      <c r="CS18" s="45">
        <v>108.699</v>
      </c>
      <c r="CT18" s="45">
        <v>120.03</v>
      </c>
      <c r="CU18" s="45">
        <v>121.011</v>
      </c>
      <c r="CV18" s="45">
        <v>112.188</v>
      </c>
      <c r="CW18" s="45">
        <v>117.017</v>
      </c>
      <c r="CX18" s="45">
        <v>116.651</v>
      </c>
      <c r="CY18" s="45">
        <v>123.693</v>
      </c>
      <c r="CZ18" s="45">
        <v>114.73</v>
      </c>
      <c r="DA18" s="45">
        <v>126.16500000000001</v>
      </c>
      <c r="DB18" s="45">
        <v>123.96899999999999</v>
      </c>
      <c r="DC18" s="45">
        <v>133.625</v>
      </c>
      <c r="DD18" s="45">
        <v>124.161</v>
      </c>
      <c r="DE18" s="45">
        <v>134.98500000000001</v>
      </c>
      <c r="DF18" s="45">
        <v>135.28800000000001</v>
      </c>
      <c r="DG18" s="45">
        <v>134.97499999999999</v>
      </c>
      <c r="DH18" s="45">
        <v>75.593999999999994</v>
      </c>
      <c r="DI18" s="45">
        <v>140.233</v>
      </c>
      <c r="DJ18" s="45">
        <v>140.381</v>
      </c>
      <c r="DK18" s="45">
        <v>142.66499999999999</v>
      </c>
      <c r="DL18" s="45">
        <v>111.05200000000001</v>
      </c>
      <c r="DM18" s="45">
        <v>85.554000000000002</v>
      </c>
      <c r="DN18" s="45">
        <v>99.478999999999999</v>
      </c>
      <c r="DO18" s="45">
        <v>109.35299999999999</v>
      </c>
      <c r="DP18" s="45">
        <v>117.123</v>
      </c>
      <c r="DQ18" s="45">
        <v>122.193</v>
      </c>
      <c r="DR18" s="45">
        <v>131.869</v>
      </c>
      <c r="DS18" s="45">
        <v>121.36199999999999</v>
      </c>
      <c r="DT18" s="45">
        <v>116.29600000000001</v>
      </c>
      <c r="DU18" s="59"/>
      <c r="DV18" s="13" t="s">
        <v>374</v>
      </c>
      <c r="DW18" s="215"/>
      <c r="DX18"/>
      <c r="DY18" s="211"/>
      <c r="DZ18" s="39"/>
      <c r="EC18" s="174"/>
      <c r="ED18" s="24"/>
    </row>
    <row r="19" spans="1:134" s="55" customFormat="1" ht="15" customHeight="1" x14ac:dyDescent="0.25">
      <c r="A19" s="600"/>
      <c r="B19" s="118" t="s">
        <v>58</v>
      </c>
      <c r="C19" s="122"/>
      <c r="D19" s="120">
        <f>SUM(D20:D33)</f>
        <v>22.435520176024365</v>
      </c>
      <c r="E19" s="121"/>
      <c r="F19" s="595" t="s">
        <v>775</v>
      </c>
      <c r="G19" s="595"/>
      <c r="H19" s="71">
        <v>100.99</v>
      </c>
      <c r="I19" s="71">
        <v>92.34</v>
      </c>
      <c r="J19" s="71">
        <v>99.977000000000004</v>
      </c>
      <c r="K19" s="71">
        <v>100.709</v>
      </c>
      <c r="L19" s="71">
        <v>98.94</v>
      </c>
      <c r="M19" s="71">
        <v>101.666</v>
      </c>
      <c r="N19" s="71">
        <v>98.537000000000006</v>
      </c>
      <c r="O19" s="71">
        <v>98.835999999999999</v>
      </c>
      <c r="P19" s="71">
        <v>101.739</v>
      </c>
      <c r="Q19" s="71">
        <v>102.364</v>
      </c>
      <c r="R19" s="71">
        <v>100.17100000000001</v>
      </c>
      <c r="S19" s="71">
        <v>103.73099999999999</v>
      </c>
      <c r="T19" s="71">
        <v>105.68300000000001</v>
      </c>
      <c r="U19" s="71">
        <v>95.436000000000007</v>
      </c>
      <c r="V19" s="71">
        <v>102.679</v>
      </c>
      <c r="W19" s="71">
        <v>101.167</v>
      </c>
      <c r="X19" s="71">
        <v>100.83199999999999</v>
      </c>
      <c r="Y19" s="71">
        <v>105.518</v>
      </c>
      <c r="Z19" s="71">
        <v>101.38</v>
      </c>
      <c r="AA19" s="71">
        <v>102.973</v>
      </c>
      <c r="AB19" s="71">
        <v>104.26600000000001</v>
      </c>
      <c r="AC19" s="71">
        <v>104.1</v>
      </c>
      <c r="AD19" s="71">
        <v>104.227</v>
      </c>
      <c r="AE19" s="71">
        <v>105.64400000000001</v>
      </c>
      <c r="AF19" s="71">
        <v>110.271</v>
      </c>
      <c r="AG19" s="71">
        <v>102.06699999999999</v>
      </c>
      <c r="AH19" s="71">
        <v>109.13</v>
      </c>
      <c r="AI19" s="71">
        <v>106.337</v>
      </c>
      <c r="AJ19" s="71">
        <v>107.745</v>
      </c>
      <c r="AK19" s="71">
        <v>108.12</v>
      </c>
      <c r="AL19" s="71">
        <v>109.166</v>
      </c>
      <c r="AM19" s="71">
        <v>110.46</v>
      </c>
      <c r="AN19" s="71">
        <v>109.31399999999999</v>
      </c>
      <c r="AO19" s="71">
        <v>108.07</v>
      </c>
      <c r="AP19" s="71">
        <v>109.154</v>
      </c>
      <c r="AQ19" s="71">
        <v>109.565</v>
      </c>
      <c r="AR19" s="71">
        <v>115.797</v>
      </c>
      <c r="AS19" s="71">
        <v>104.621</v>
      </c>
      <c r="AT19" s="71">
        <v>113.84399999999999</v>
      </c>
      <c r="AU19" s="71">
        <v>112.45699999999999</v>
      </c>
      <c r="AV19" s="71">
        <v>113.108</v>
      </c>
      <c r="AW19" s="71">
        <v>113.95399999999999</v>
      </c>
      <c r="AX19" s="71">
        <v>119.218</v>
      </c>
      <c r="AY19" s="71">
        <v>117.18600000000001</v>
      </c>
      <c r="AZ19" s="71">
        <v>113.965</v>
      </c>
      <c r="BA19" s="71">
        <v>114.651</v>
      </c>
      <c r="BB19" s="71">
        <v>114.202</v>
      </c>
      <c r="BC19" s="71">
        <v>115.473</v>
      </c>
      <c r="BD19" s="71">
        <v>119.46299999999999</v>
      </c>
      <c r="BE19" s="71">
        <v>108.90300000000001</v>
      </c>
      <c r="BF19" s="71">
        <v>119.732</v>
      </c>
      <c r="BG19" s="71">
        <v>118.652</v>
      </c>
      <c r="BH19" s="71">
        <v>119.17400000000001</v>
      </c>
      <c r="BI19" s="71">
        <v>119.804</v>
      </c>
      <c r="BJ19" s="71">
        <v>124.5</v>
      </c>
      <c r="BK19" s="71">
        <v>124.881</v>
      </c>
      <c r="BL19" s="71">
        <v>121.35299999999999</v>
      </c>
      <c r="BM19" s="71">
        <v>118.693</v>
      </c>
      <c r="BN19" s="71">
        <v>119.88800000000001</v>
      </c>
      <c r="BO19" s="71">
        <v>121.96599999999999</v>
      </c>
      <c r="BP19" s="71">
        <v>125.07299999999999</v>
      </c>
      <c r="BQ19" s="71">
        <v>116.121</v>
      </c>
      <c r="BR19" s="71">
        <v>110.223</v>
      </c>
      <c r="BS19" s="71">
        <v>58.073999999999998</v>
      </c>
      <c r="BT19" s="71">
        <v>79.983000000000004</v>
      </c>
      <c r="BU19" s="71">
        <v>116.47199999999999</v>
      </c>
      <c r="BV19" s="71">
        <v>122.441</v>
      </c>
      <c r="BW19" s="71">
        <v>123.843</v>
      </c>
      <c r="BX19" s="71">
        <v>123.095</v>
      </c>
      <c r="BY19" s="71">
        <v>120.232</v>
      </c>
      <c r="BZ19" s="71">
        <v>120.97</v>
      </c>
      <c r="CA19" s="71">
        <v>125.601</v>
      </c>
      <c r="CB19" s="71">
        <v>126.904</v>
      </c>
      <c r="CC19" s="71">
        <v>118.181</v>
      </c>
      <c r="CD19" s="71">
        <v>124.98</v>
      </c>
      <c r="CE19" s="71">
        <v>122.50700000000001</v>
      </c>
      <c r="CF19" s="71">
        <v>112.82299999999999</v>
      </c>
      <c r="CG19" s="71">
        <v>92.194999999999993</v>
      </c>
      <c r="CH19" s="71">
        <v>92.159000000000006</v>
      </c>
      <c r="CI19" s="71">
        <v>106.73399999999999</v>
      </c>
      <c r="CJ19" s="71">
        <v>120.755</v>
      </c>
      <c r="CK19" s="71">
        <v>128.14400000000001</v>
      </c>
      <c r="CL19" s="71">
        <v>131.666</v>
      </c>
      <c r="CM19" s="71">
        <v>97.769000000000005</v>
      </c>
      <c r="CN19" s="71">
        <v>100.438</v>
      </c>
      <c r="CO19" s="71">
        <v>99.703999999999994</v>
      </c>
      <c r="CP19" s="71">
        <v>102.089</v>
      </c>
      <c r="CQ19" s="71">
        <v>101.26600000000001</v>
      </c>
      <c r="CR19" s="71">
        <v>102.506</v>
      </c>
      <c r="CS19" s="71">
        <v>102.873</v>
      </c>
      <c r="CT19" s="71">
        <v>104.657</v>
      </c>
      <c r="CU19" s="71">
        <v>107.15600000000001</v>
      </c>
      <c r="CV19" s="71">
        <v>107.4</v>
      </c>
      <c r="CW19" s="71">
        <v>109.64700000000001</v>
      </c>
      <c r="CX19" s="71">
        <v>108.93</v>
      </c>
      <c r="CY19" s="71">
        <v>111.42</v>
      </c>
      <c r="CZ19" s="71">
        <v>113.173</v>
      </c>
      <c r="DA19" s="71">
        <v>116.79</v>
      </c>
      <c r="DB19" s="71">
        <v>114.77500000000001</v>
      </c>
      <c r="DC19" s="71">
        <v>116.033</v>
      </c>
      <c r="DD19" s="71">
        <v>119.21</v>
      </c>
      <c r="DE19" s="71">
        <v>123.578</v>
      </c>
      <c r="DF19" s="71">
        <v>120.182</v>
      </c>
      <c r="DG19" s="71">
        <v>117.139</v>
      </c>
      <c r="DH19" s="71">
        <v>84.843000000000004</v>
      </c>
      <c r="DI19" s="71">
        <v>123.126</v>
      </c>
      <c r="DJ19" s="71">
        <v>122.268</v>
      </c>
      <c r="DK19" s="71">
        <v>123.355</v>
      </c>
      <c r="DL19" s="71">
        <v>109.175</v>
      </c>
      <c r="DM19" s="71">
        <v>106.55</v>
      </c>
      <c r="DN19" s="71">
        <v>99.661000000000001</v>
      </c>
      <c r="DO19" s="71">
        <v>102.569</v>
      </c>
      <c r="DP19" s="71">
        <v>108.167</v>
      </c>
      <c r="DQ19" s="71">
        <v>113.90900000000001</v>
      </c>
      <c r="DR19" s="71">
        <v>119.54900000000001</v>
      </c>
      <c r="DS19" s="71">
        <v>110.593</v>
      </c>
      <c r="DT19" s="71">
        <v>116.095</v>
      </c>
      <c r="DU19" s="596" t="s">
        <v>776</v>
      </c>
      <c r="DV19" s="596"/>
      <c r="DW19" s="215"/>
      <c r="DX19"/>
      <c r="DY19" s="211"/>
      <c r="DZ19" s="39"/>
      <c r="EC19" s="174"/>
      <c r="ED19" s="24"/>
    </row>
    <row r="20" spans="1:134" s="55" customFormat="1" ht="45" customHeight="1" x14ac:dyDescent="0.25">
      <c r="A20" s="600"/>
      <c r="B20" s="58"/>
      <c r="C20" s="5">
        <v>2.1</v>
      </c>
      <c r="D20" s="52">
        <v>3.6762109771502969</v>
      </c>
      <c r="E20" s="8" t="s">
        <v>770</v>
      </c>
      <c r="F20" s="15"/>
      <c r="G20" s="15" t="s">
        <v>379</v>
      </c>
      <c r="H20" s="45">
        <v>104.486</v>
      </c>
      <c r="I20" s="45">
        <v>93.863</v>
      </c>
      <c r="J20" s="45">
        <v>95.295000000000002</v>
      </c>
      <c r="K20" s="45">
        <v>99.641000000000005</v>
      </c>
      <c r="L20" s="45">
        <v>97.649000000000001</v>
      </c>
      <c r="M20" s="45">
        <v>96.47</v>
      </c>
      <c r="N20" s="45">
        <v>96.733999999999995</v>
      </c>
      <c r="O20" s="45">
        <v>98.269000000000005</v>
      </c>
      <c r="P20" s="45">
        <v>102.889</v>
      </c>
      <c r="Q20" s="45">
        <v>102.56699999999999</v>
      </c>
      <c r="R20" s="45">
        <v>103.407</v>
      </c>
      <c r="S20" s="45">
        <v>108.73</v>
      </c>
      <c r="T20" s="45">
        <v>108.41500000000001</v>
      </c>
      <c r="U20" s="45">
        <v>99.951999999999998</v>
      </c>
      <c r="V20" s="45">
        <v>103.288</v>
      </c>
      <c r="W20" s="45">
        <v>106.148</v>
      </c>
      <c r="X20" s="45">
        <v>105.07899999999999</v>
      </c>
      <c r="Y20" s="45">
        <v>104.468</v>
      </c>
      <c r="Z20" s="45">
        <v>103.289</v>
      </c>
      <c r="AA20" s="45">
        <v>106.366</v>
      </c>
      <c r="AB20" s="45">
        <v>105.23399999999999</v>
      </c>
      <c r="AC20" s="45">
        <v>105.604</v>
      </c>
      <c r="AD20" s="45">
        <v>108.905</v>
      </c>
      <c r="AE20" s="45">
        <v>112.054</v>
      </c>
      <c r="AF20" s="45">
        <v>112.6</v>
      </c>
      <c r="AG20" s="45">
        <v>110.42400000000001</v>
      </c>
      <c r="AH20" s="45">
        <v>110.6</v>
      </c>
      <c r="AI20" s="45">
        <v>112.371</v>
      </c>
      <c r="AJ20" s="45">
        <v>113.607</v>
      </c>
      <c r="AK20" s="45">
        <v>109.116</v>
      </c>
      <c r="AL20" s="45">
        <v>115.315</v>
      </c>
      <c r="AM20" s="45">
        <v>114.31</v>
      </c>
      <c r="AN20" s="45">
        <v>109.28</v>
      </c>
      <c r="AO20" s="45">
        <v>109.38800000000001</v>
      </c>
      <c r="AP20" s="45">
        <v>111.235</v>
      </c>
      <c r="AQ20" s="45">
        <v>114.056</v>
      </c>
      <c r="AR20" s="45">
        <v>120.42400000000001</v>
      </c>
      <c r="AS20" s="45">
        <v>114.01900000000001</v>
      </c>
      <c r="AT20" s="45">
        <v>113.321</v>
      </c>
      <c r="AU20" s="45">
        <v>119.408</v>
      </c>
      <c r="AV20" s="45">
        <v>120.495</v>
      </c>
      <c r="AW20" s="45">
        <v>117.08199999999999</v>
      </c>
      <c r="AX20" s="45">
        <v>133.91399999999999</v>
      </c>
      <c r="AY20" s="45">
        <v>123.706</v>
      </c>
      <c r="AZ20" s="45">
        <v>117.419</v>
      </c>
      <c r="BA20" s="45">
        <v>116.57</v>
      </c>
      <c r="BB20" s="45">
        <v>115.139</v>
      </c>
      <c r="BC20" s="45">
        <v>123.494</v>
      </c>
      <c r="BD20" s="45">
        <v>114.496</v>
      </c>
      <c r="BE20" s="45">
        <v>112.01300000000001</v>
      </c>
      <c r="BF20" s="45">
        <v>122.16500000000001</v>
      </c>
      <c r="BG20" s="45">
        <v>128.34100000000001</v>
      </c>
      <c r="BH20" s="45">
        <v>129.65700000000001</v>
      </c>
      <c r="BI20" s="45">
        <v>124.444</v>
      </c>
      <c r="BJ20" s="45">
        <v>137.43100000000001</v>
      </c>
      <c r="BK20" s="45">
        <v>141.94200000000001</v>
      </c>
      <c r="BL20" s="45">
        <v>136.43600000000001</v>
      </c>
      <c r="BM20" s="45">
        <v>122.063</v>
      </c>
      <c r="BN20" s="45">
        <v>126.03100000000001</v>
      </c>
      <c r="BO20" s="45">
        <v>137.697</v>
      </c>
      <c r="BP20" s="45">
        <v>132.148</v>
      </c>
      <c r="BQ20" s="45">
        <v>125.038</v>
      </c>
      <c r="BR20" s="45">
        <v>120.914</v>
      </c>
      <c r="BS20" s="45">
        <v>130.05600000000001</v>
      </c>
      <c r="BT20" s="45">
        <v>132.798</v>
      </c>
      <c r="BU20" s="45">
        <v>134.95400000000001</v>
      </c>
      <c r="BV20" s="45">
        <v>143.28</v>
      </c>
      <c r="BW20" s="45">
        <v>146.74</v>
      </c>
      <c r="BX20" s="45">
        <v>145.03800000000001</v>
      </c>
      <c r="BY20" s="45">
        <v>127.938</v>
      </c>
      <c r="BZ20" s="45">
        <v>126.18600000000001</v>
      </c>
      <c r="CA20" s="45">
        <v>142.96</v>
      </c>
      <c r="CB20" s="45">
        <v>140.428</v>
      </c>
      <c r="CC20" s="45">
        <v>133.268</v>
      </c>
      <c r="CD20" s="45">
        <v>136.953</v>
      </c>
      <c r="CE20" s="45">
        <v>149.691</v>
      </c>
      <c r="CF20" s="45">
        <v>143.428</v>
      </c>
      <c r="CG20" s="45">
        <v>145.04300000000001</v>
      </c>
      <c r="CH20" s="45">
        <v>150.31200000000001</v>
      </c>
      <c r="CI20" s="45">
        <v>161.79499999999999</v>
      </c>
      <c r="CJ20" s="45">
        <v>163.15700000000001</v>
      </c>
      <c r="CK20" s="45">
        <v>144.011</v>
      </c>
      <c r="CL20" s="45">
        <v>145.94200000000001</v>
      </c>
      <c r="CM20" s="45">
        <v>97.881</v>
      </c>
      <c r="CN20" s="45">
        <v>97.92</v>
      </c>
      <c r="CO20" s="45">
        <v>99.298000000000002</v>
      </c>
      <c r="CP20" s="45">
        <v>104.901</v>
      </c>
      <c r="CQ20" s="45">
        <v>103.88500000000001</v>
      </c>
      <c r="CR20" s="45">
        <v>105.232</v>
      </c>
      <c r="CS20" s="45">
        <v>104.96299999999999</v>
      </c>
      <c r="CT20" s="45">
        <v>108.854</v>
      </c>
      <c r="CU20" s="45">
        <v>111.208</v>
      </c>
      <c r="CV20" s="45">
        <v>111.69799999999999</v>
      </c>
      <c r="CW20" s="45">
        <v>112.96899999999999</v>
      </c>
      <c r="CX20" s="45">
        <v>111.56</v>
      </c>
      <c r="CY20" s="45">
        <v>115.92100000000001</v>
      </c>
      <c r="CZ20" s="45">
        <v>118.995</v>
      </c>
      <c r="DA20" s="45">
        <v>125.01300000000001</v>
      </c>
      <c r="DB20" s="45">
        <v>118.401</v>
      </c>
      <c r="DC20" s="45">
        <v>116.22499999999999</v>
      </c>
      <c r="DD20" s="45">
        <v>127.48099999999999</v>
      </c>
      <c r="DE20" s="45">
        <v>138.60300000000001</v>
      </c>
      <c r="DF20" s="45">
        <v>128.59700000000001</v>
      </c>
      <c r="DG20" s="45">
        <v>126.033</v>
      </c>
      <c r="DH20" s="45">
        <v>132.60300000000001</v>
      </c>
      <c r="DI20" s="45">
        <v>145.01900000000001</v>
      </c>
      <c r="DJ20" s="45">
        <v>132.36099999999999</v>
      </c>
      <c r="DK20" s="45">
        <v>136.88300000000001</v>
      </c>
      <c r="DL20" s="45">
        <v>146.054</v>
      </c>
      <c r="DM20" s="45">
        <v>158.42099999999999</v>
      </c>
      <c r="DN20" s="45">
        <v>99.206000000000003</v>
      </c>
      <c r="DO20" s="45">
        <v>105.15900000000001</v>
      </c>
      <c r="DP20" s="45">
        <v>111.65900000000001</v>
      </c>
      <c r="DQ20" s="45">
        <v>119.227</v>
      </c>
      <c r="DR20" s="45">
        <v>126.82</v>
      </c>
      <c r="DS20" s="45">
        <v>133.19</v>
      </c>
      <c r="DT20" s="45">
        <v>146.72999999999999</v>
      </c>
      <c r="DU20" s="59"/>
      <c r="DV20" s="13" t="s">
        <v>378</v>
      </c>
      <c r="DW20" s="215"/>
      <c r="DX20"/>
      <c r="DY20" s="211"/>
      <c r="DZ20" s="39"/>
      <c r="EC20" s="174"/>
      <c r="ED20" s="24"/>
    </row>
    <row r="21" spans="1:134" s="55" customFormat="1" ht="15" customHeight="1" x14ac:dyDescent="0.25">
      <c r="A21" s="600"/>
      <c r="B21" s="58"/>
      <c r="C21" s="5">
        <v>2.2000000000000002</v>
      </c>
      <c r="D21" s="52">
        <v>0.64755184550826084</v>
      </c>
      <c r="E21" s="53">
        <v>11</v>
      </c>
      <c r="F21" s="15"/>
      <c r="G21" s="15" t="str">
        <f>VLOOKUP(E21,'Jadual5-2digit'!$F$7:$H$36,3,0)</f>
        <v>Pembuatan minuman</v>
      </c>
      <c r="H21" s="45">
        <v>96.593000000000004</v>
      </c>
      <c r="I21" s="45">
        <v>79.891000000000005</v>
      </c>
      <c r="J21" s="45">
        <v>92.563999999999993</v>
      </c>
      <c r="K21" s="45">
        <v>98.171999999999997</v>
      </c>
      <c r="L21" s="45">
        <v>100.548</v>
      </c>
      <c r="M21" s="45">
        <v>104.822</v>
      </c>
      <c r="N21" s="45">
        <v>102.203</v>
      </c>
      <c r="O21" s="45">
        <v>97.629000000000005</v>
      </c>
      <c r="P21" s="45">
        <v>100.758</v>
      </c>
      <c r="Q21" s="45">
        <v>106.20699999999999</v>
      </c>
      <c r="R21" s="45">
        <v>107.998</v>
      </c>
      <c r="S21" s="45">
        <v>112.614</v>
      </c>
      <c r="T21" s="45">
        <v>109.776</v>
      </c>
      <c r="U21" s="45">
        <v>87.403999999999996</v>
      </c>
      <c r="V21" s="45">
        <v>94.655000000000001</v>
      </c>
      <c r="W21" s="45">
        <v>102.08499999999999</v>
      </c>
      <c r="X21" s="45">
        <v>110.062</v>
      </c>
      <c r="Y21" s="45">
        <v>118.283</v>
      </c>
      <c r="Z21" s="45">
        <v>111.125</v>
      </c>
      <c r="AA21" s="45">
        <v>110</v>
      </c>
      <c r="AB21" s="45">
        <v>114.45099999999999</v>
      </c>
      <c r="AC21" s="45">
        <v>119.5</v>
      </c>
      <c r="AD21" s="45">
        <v>118.69199999999999</v>
      </c>
      <c r="AE21" s="45">
        <v>123.31399999999999</v>
      </c>
      <c r="AF21" s="45">
        <v>115.58</v>
      </c>
      <c r="AG21" s="45">
        <v>102.355</v>
      </c>
      <c r="AH21" s="45">
        <v>112.349</v>
      </c>
      <c r="AI21" s="45">
        <v>111.834</v>
      </c>
      <c r="AJ21" s="45">
        <v>123.02800000000001</v>
      </c>
      <c r="AK21" s="45">
        <v>127.426</v>
      </c>
      <c r="AL21" s="45">
        <v>120.65300000000001</v>
      </c>
      <c r="AM21" s="45">
        <v>122.276</v>
      </c>
      <c r="AN21" s="45">
        <v>120.999</v>
      </c>
      <c r="AO21" s="45">
        <v>127.449</v>
      </c>
      <c r="AP21" s="45">
        <v>126.35899999999999</v>
      </c>
      <c r="AQ21" s="45">
        <v>129.08199999999999</v>
      </c>
      <c r="AR21" s="45">
        <v>119.05800000000001</v>
      </c>
      <c r="AS21" s="45">
        <v>104.277</v>
      </c>
      <c r="AT21" s="45">
        <v>114.985</v>
      </c>
      <c r="AU21" s="45">
        <v>120.485</v>
      </c>
      <c r="AV21" s="45">
        <v>127.967</v>
      </c>
      <c r="AW21" s="45">
        <v>132.61199999999999</v>
      </c>
      <c r="AX21" s="45">
        <v>125.199</v>
      </c>
      <c r="AY21" s="45">
        <v>126.47199999999999</v>
      </c>
      <c r="AZ21" s="45">
        <v>126.166</v>
      </c>
      <c r="BA21" s="45">
        <v>128.79499999999999</v>
      </c>
      <c r="BB21" s="45">
        <v>127.568</v>
      </c>
      <c r="BC21" s="45">
        <v>130.768</v>
      </c>
      <c r="BD21" s="45">
        <v>121.821</v>
      </c>
      <c r="BE21" s="45">
        <v>107.152</v>
      </c>
      <c r="BF21" s="45">
        <v>116.113</v>
      </c>
      <c r="BG21" s="45">
        <v>124.074</v>
      </c>
      <c r="BH21" s="45">
        <v>132.42400000000001</v>
      </c>
      <c r="BI21" s="45">
        <v>136.65600000000001</v>
      </c>
      <c r="BJ21" s="45">
        <v>128.61500000000001</v>
      </c>
      <c r="BK21" s="45">
        <v>134.06700000000001</v>
      </c>
      <c r="BL21" s="45">
        <v>126.624</v>
      </c>
      <c r="BM21" s="45">
        <v>128.922</v>
      </c>
      <c r="BN21" s="45">
        <v>133.965</v>
      </c>
      <c r="BO21" s="45">
        <v>135.608</v>
      </c>
      <c r="BP21" s="45">
        <v>123.08</v>
      </c>
      <c r="BQ21" s="45">
        <v>112.595</v>
      </c>
      <c r="BR21" s="45">
        <v>106.774</v>
      </c>
      <c r="BS21" s="45">
        <v>66.712000000000003</v>
      </c>
      <c r="BT21" s="45">
        <v>78.853999999999999</v>
      </c>
      <c r="BU21" s="45">
        <v>97.507999999999996</v>
      </c>
      <c r="BV21" s="45">
        <v>110.947</v>
      </c>
      <c r="BW21" s="45">
        <v>120.126</v>
      </c>
      <c r="BX21" s="45">
        <v>119.532</v>
      </c>
      <c r="BY21" s="45">
        <v>119.58199999999999</v>
      </c>
      <c r="BZ21" s="45">
        <v>118.23699999999999</v>
      </c>
      <c r="CA21" s="45">
        <v>130.619</v>
      </c>
      <c r="CB21" s="45">
        <v>120.128</v>
      </c>
      <c r="CC21" s="45">
        <v>111.908</v>
      </c>
      <c r="CD21" s="45">
        <v>116.736</v>
      </c>
      <c r="CE21" s="45">
        <v>136.06299999999999</v>
      </c>
      <c r="CF21" s="45">
        <v>117.92</v>
      </c>
      <c r="CG21" s="45">
        <v>82.992000000000004</v>
      </c>
      <c r="CH21" s="45">
        <v>87.995000000000005</v>
      </c>
      <c r="CI21" s="45">
        <v>119.98699999999999</v>
      </c>
      <c r="CJ21" s="45">
        <v>127.11199999999999</v>
      </c>
      <c r="CK21" s="45">
        <v>137.12299999999999</v>
      </c>
      <c r="CL21" s="45">
        <v>132.93799999999999</v>
      </c>
      <c r="CM21" s="45">
        <v>89.683000000000007</v>
      </c>
      <c r="CN21" s="45">
        <v>101.181</v>
      </c>
      <c r="CO21" s="45">
        <v>100.197</v>
      </c>
      <c r="CP21" s="45">
        <v>108.94</v>
      </c>
      <c r="CQ21" s="45">
        <v>97.278000000000006</v>
      </c>
      <c r="CR21" s="45">
        <v>110.143</v>
      </c>
      <c r="CS21" s="45">
        <v>111.85899999999999</v>
      </c>
      <c r="CT21" s="45">
        <v>120.502</v>
      </c>
      <c r="CU21" s="45">
        <v>110.09399999999999</v>
      </c>
      <c r="CV21" s="45">
        <v>120.76300000000001</v>
      </c>
      <c r="CW21" s="45">
        <v>121.309</v>
      </c>
      <c r="CX21" s="45">
        <v>127.63</v>
      </c>
      <c r="CY21" s="45">
        <v>112.773</v>
      </c>
      <c r="CZ21" s="45">
        <v>127.021</v>
      </c>
      <c r="DA21" s="45">
        <v>125.946</v>
      </c>
      <c r="DB21" s="45">
        <v>129.04400000000001</v>
      </c>
      <c r="DC21" s="45">
        <v>115.029</v>
      </c>
      <c r="DD21" s="45">
        <v>131.05199999999999</v>
      </c>
      <c r="DE21" s="45">
        <v>129.76900000000001</v>
      </c>
      <c r="DF21" s="45">
        <v>132.83199999999999</v>
      </c>
      <c r="DG21" s="45">
        <v>114.15</v>
      </c>
      <c r="DH21" s="45">
        <v>81.025000000000006</v>
      </c>
      <c r="DI21" s="45">
        <v>116.86799999999999</v>
      </c>
      <c r="DJ21" s="45">
        <v>122.813</v>
      </c>
      <c r="DK21" s="45">
        <v>116.25700000000001</v>
      </c>
      <c r="DL21" s="45">
        <v>112.325</v>
      </c>
      <c r="DM21" s="45">
        <v>111.69799999999999</v>
      </c>
      <c r="DN21" s="45">
        <v>98.852999999999994</v>
      </c>
      <c r="DO21" s="45">
        <v>108.73</v>
      </c>
      <c r="DP21" s="45">
        <v>119.119</v>
      </c>
      <c r="DQ21" s="45">
        <v>123.053</v>
      </c>
      <c r="DR21" s="45">
        <v>126.40300000000001</v>
      </c>
      <c r="DS21" s="45">
        <v>106.72199999999999</v>
      </c>
      <c r="DT21" s="45">
        <v>117.355</v>
      </c>
      <c r="DU21" s="373"/>
      <c r="DV21" s="13" t="s">
        <v>318</v>
      </c>
      <c r="DW21" s="215"/>
      <c r="DX21"/>
      <c r="DY21" s="197"/>
      <c r="DZ21" s="39"/>
    </row>
    <row r="22" spans="1:134" s="55" customFormat="1" ht="15" customHeight="1" x14ac:dyDescent="0.25">
      <c r="A22" s="600"/>
      <c r="B22" s="58"/>
      <c r="C22" s="5">
        <v>2.2999999999999998</v>
      </c>
      <c r="D22" s="52">
        <v>0.51641002307315109</v>
      </c>
      <c r="E22" s="53">
        <v>12</v>
      </c>
      <c r="F22" s="15"/>
      <c r="G22" s="55" t="s">
        <v>124</v>
      </c>
      <c r="H22" s="45">
        <v>98.093000000000004</v>
      </c>
      <c r="I22" s="45">
        <v>99.135999999999996</v>
      </c>
      <c r="J22" s="45">
        <v>101.32599999999999</v>
      </c>
      <c r="K22" s="45">
        <v>97.64</v>
      </c>
      <c r="L22" s="45">
        <v>101.393</v>
      </c>
      <c r="M22" s="45">
        <v>103.541</v>
      </c>
      <c r="N22" s="45">
        <v>99.858000000000004</v>
      </c>
      <c r="O22" s="45">
        <v>108.17400000000001</v>
      </c>
      <c r="P22" s="45">
        <v>101.26900000000001</v>
      </c>
      <c r="Q22" s="45">
        <v>103.31699999999999</v>
      </c>
      <c r="R22" s="45">
        <v>90.031999999999996</v>
      </c>
      <c r="S22" s="45">
        <v>96.221000000000004</v>
      </c>
      <c r="T22" s="45">
        <v>106.866</v>
      </c>
      <c r="U22" s="45">
        <v>106.774</v>
      </c>
      <c r="V22" s="45">
        <v>108.075</v>
      </c>
      <c r="W22" s="45">
        <v>103.08799999999999</v>
      </c>
      <c r="X22" s="45">
        <v>105.062</v>
      </c>
      <c r="Y22" s="45">
        <v>107.98</v>
      </c>
      <c r="Z22" s="45">
        <v>101.961</v>
      </c>
      <c r="AA22" s="45">
        <v>109.947</v>
      </c>
      <c r="AB22" s="45">
        <v>103.809</v>
      </c>
      <c r="AC22" s="45">
        <v>95.165000000000006</v>
      </c>
      <c r="AD22" s="45">
        <v>93.117000000000004</v>
      </c>
      <c r="AE22" s="45">
        <v>96.947000000000003</v>
      </c>
      <c r="AF22" s="45">
        <v>109.702</v>
      </c>
      <c r="AG22" s="45">
        <v>109.32</v>
      </c>
      <c r="AH22" s="45">
        <v>111.64400000000001</v>
      </c>
      <c r="AI22" s="45">
        <v>105.249</v>
      </c>
      <c r="AJ22" s="45">
        <v>107.72799999999999</v>
      </c>
      <c r="AK22" s="45">
        <v>110.18300000000001</v>
      </c>
      <c r="AL22" s="45">
        <v>104.583</v>
      </c>
      <c r="AM22" s="45">
        <v>107.456</v>
      </c>
      <c r="AN22" s="45">
        <v>99.84</v>
      </c>
      <c r="AO22" s="45">
        <v>95.616</v>
      </c>
      <c r="AP22" s="45">
        <v>103.67400000000001</v>
      </c>
      <c r="AQ22" s="45">
        <v>99.253</v>
      </c>
      <c r="AR22" s="45">
        <v>110.074</v>
      </c>
      <c r="AS22" s="45">
        <v>109.52800000000001</v>
      </c>
      <c r="AT22" s="45">
        <v>110.306</v>
      </c>
      <c r="AU22" s="45">
        <v>106.851</v>
      </c>
      <c r="AV22" s="45">
        <v>109.58799999999999</v>
      </c>
      <c r="AW22" s="45">
        <v>112.26900000000001</v>
      </c>
      <c r="AX22" s="45">
        <v>107.345</v>
      </c>
      <c r="AY22" s="45">
        <v>109.902</v>
      </c>
      <c r="AZ22" s="45">
        <v>103.18300000000001</v>
      </c>
      <c r="BA22" s="45">
        <v>100.92</v>
      </c>
      <c r="BB22" s="45">
        <v>102.068</v>
      </c>
      <c r="BC22" s="45">
        <v>105.49299999999999</v>
      </c>
      <c r="BD22" s="45">
        <v>117.289</v>
      </c>
      <c r="BE22" s="45">
        <v>116.937</v>
      </c>
      <c r="BF22" s="45">
        <v>122.327</v>
      </c>
      <c r="BG22" s="45">
        <v>115.601</v>
      </c>
      <c r="BH22" s="45">
        <v>114.735</v>
      </c>
      <c r="BI22" s="45">
        <v>117.127</v>
      </c>
      <c r="BJ22" s="45">
        <v>111.446</v>
      </c>
      <c r="BK22" s="45">
        <v>114.648</v>
      </c>
      <c r="BL22" s="45">
        <v>108.843</v>
      </c>
      <c r="BM22" s="45">
        <v>104.496</v>
      </c>
      <c r="BN22" s="45">
        <v>106.185</v>
      </c>
      <c r="BO22" s="45">
        <v>113.19199999999999</v>
      </c>
      <c r="BP22" s="45">
        <v>115.301</v>
      </c>
      <c r="BQ22" s="45">
        <v>122.236</v>
      </c>
      <c r="BR22" s="45">
        <v>107.22199999999999</v>
      </c>
      <c r="BS22" s="45">
        <v>2.6120000000000001</v>
      </c>
      <c r="BT22" s="45">
        <v>19.831</v>
      </c>
      <c r="BU22" s="45">
        <v>84.852000000000004</v>
      </c>
      <c r="BV22" s="45">
        <v>117.806</v>
      </c>
      <c r="BW22" s="45">
        <v>117.092</v>
      </c>
      <c r="BX22" s="45">
        <v>117.152</v>
      </c>
      <c r="BY22" s="45">
        <v>109.767</v>
      </c>
      <c r="BZ22" s="45">
        <v>112.169</v>
      </c>
      <c r="CA22" s="45">
        <v>119.298</v>
      </c>
      <c r="CB22" s="45">
        <v>122.074</v>
      </c>
      <c r="CC22" s="45">
        <v>125.48</v>
      </c>
      <c r="CD22" s="45">
        <v>120.16200000000001</v>
      </c>
      <c r="CE22" s="45">
        <v>106.057</v>
      </c>
      <c r="CF22" s="45">
        <v>99.394000000000005</v>
      </c>
      <c r="CG22" s="45">
        <v>3.1429999999999998</v>
      </c>
      <c r="CH22" s="45">
        <v>2.4209999999999998</v>
      </c>
      <c r="CI22" s="45">
        <v>2.3839999999999999</v>
      </c>
      <c r="CJ22" s="45">
        <v>59.243000000000002</v>
      </c>
      <c r="CK22" s="45">
        <v>118.393</v>
      </c>
      <c r="CL22" s="45">
        <v>117.947</v>
      </c>
      <c r="CM22" s="45">
        <v>99.518000000000001</v>
      </c>
      <c r="CN22" s="45">
        <v>100.858</v>
      </c>
      <c r="CO22" s="45">
        <v>103.1</v>
      </c>
      <c r="CP22" s="45">
        <v>96.522999999999996</v>
      </c>
      <c r="CQ22" s="45">
        <v>107.238</v>
      </c>
      <c r="CR22" s="45">
        <v>105.377</v>
      </c>
      <c r="CS22" s="45">
        <v>105.239</v>
      </c>
      <c r="CT22" s="45">
        <v>95.075999999999993</v>
      </c>
      <c r="CU22" s="45">
        <v>110.22199999999999</v>
      </c>
      <c r="CV22" s="45">
        <v>107.72</v>
      </c>
      <c r="CW22" s="45">
        <v>103.96</v>
      </c>
      <c r="CX22" s="45">
        <v>99.513999999999996</v>
      </c>
      <c r="CY22" s="45">
        <v>109.96899999999999</v>
      </c>
      <c r="CZ22" s="45">
        <v>109.569</v>
      </c>
      <c r="DA22" s="45">
        <v>106.81</v>
      </c>
      <c r="DB22" s="45">
        <v>102.827</v>
      </c>
      <c r="DC22" s="45">
        <v>118.851</v>
      </c>
      <c r="DD22" s="45">
        <v>115.821</v>
      </c>
      <c r="DE22" s="45">
        <v>111.646</v>
      </c>
      <c r="DF22" s="45">
        <v>107.95699999999999</v>
      </c>
      <c r="DG22" s="45">
        <v>114.92</v>
      </c>
      <c r="DH22" s="45">
        <v>35.765000000000001</v>
      </c>
      <c r="DI22" s="45">
        <v>117.35</v>
      </c>
      <c r="DJ22" s="45">
        <v>113.745</v>
      </c>
      <c r="DK22" s="45">
        <v>122.572</v>
      </c>
      <c r="DL22" s="45">
        <v>69.531000000000006</v>
      </c>
      <c r="DM22" s="45">
        <v>21.349</v>
      </c>
      <c r="DN22" s="45">
        <v>100.34399999999999</v>
      </c>
      <c r="DO22" s="45">
        <v>103.804</v>
      </c>
      <c r="DP22" s="45">
        <v>105.90900000000001</v>
      </c>
      <c r="DQ22" s="45">
        <v>107.45699999999999</v>
      </c>
      <c r="DR22" s="45">
        <v>113.60299999999999</v>
      </c>
      <c r="DS22" s="45">
        <v>93.275999999999996</v>
      </c>
      <c r="DT22" s="45">
        <v>79.7</v>
      </c>
      <c r="DU22" s="59"/>
      <c r="DV22" s="13" t="s">
        <v>123</v>
      </c>
      <c r="DW22" s="215"/>
      <c r="DX22"/>
      <c r="DY22" s="197"/>
      <c r="DZ22" s="39"/>
    </row>
    <row r="23" spans="1:134" s="55" customFormat="1" ht="15" customHeight="1" x14ac:dyDescent="0.25">
      <c r="A23" s="600"/>
      <c r="B23" s="58"/>
      <c r="C23" s="5">
        <v>2.4</v>
      </c>
      <c r="D23" s="52">
        <v>0.14807745967266775</v>
      </c>
      <c r="E23" s="53">
        <v>15</v>
      </c>
      <c r="F23" s="15"/>
      <c r="G23" s="15" t="s">
        <v>386</v>
      </c>
      <c r="H23" s="45">
        <v>97.33</v>
      </c>
      <c r="I23" s="45">
        <v>89.573999999999998</v>
      </c>
      <c r="J23" s="45">
        <v>95.227000000000004</v>
      </c>
      <c r="K23" s="45">
        <v>98.13</v>
      </c>
      <c r="L23" s="45">
        <v>106.663</v>
      </c>
      <c r="M23" s="45">
        <v>104.001</v>
      </c>
      <c r="N23" s="45">
        <v>98.707999999999998</v>
      </c>
      <c r="O23" s="45">
        <v>95.751999999999995</v>
      </c>
      <c r="P23" s="45">
        <v>96.263000000000005</v>
      </c>
      <c r="Q23" s="45">
        <v>93.691000000000003</v>
      </c>
      <c r="R23" s="45">
        <v>108.917</v>
      </c>
      <c r="S23" s="45">
        <v>115.745</v>
      </c>
      <c r="T23" s="45">
        <v>111.303</v>
      </c>
      <c r="U23" s="45">
        <v>105.578</v>
      </c>
      <c r="V23" s="45">
        <v>113.41800000000001</v>
      </c>
      <c r="W23" s="45">
        <v>109.92700000000001</v>
      </c>
      <c r="X23" s="45">
        <v>114.93899999999999</v>
      </c>
      <c r="Y23" s="45">
        <v>108.646</v>
      </c>
      <c r="Z23" s="45">
        <v>105.48</v>
      </c>
      <c r="AA23" s="45">
        <v>105.276</v>
      </c>
      <c r="AB23" s="45">
        <v>99.837999999999994</v>
      </c>
      <c r="AC23" s="45">
        <v>98.016000000000005</v>
      </c>
      <c r="AD23" s="45">
        <v>113.539</v>
      </c>
      <c r="AE23" s="45">
        <v>115.798</v>
      </c>
      <c r="AF23" s="45">
        <v>124.61799999999999</v>
      </c>
      <c r="AG23" s="45">
        <v>114.532</v>
      </c>
      <c r="AH23" s="45">
        <v>120.08499999999999</v>
      </c>
      <c r="AI23" s="45">
        <v>120.133</v>
      </c>
      <c r="AJ23" s="45">
        <v>125.437</v>
      </c>
      <c r="AK23" s="45">
        <v>111.306</v>
      </c>
      <c r="AL23" s="45">
        <v>111.07899999999999</v>
      </c>
      <c r="AM23" s="45">
        <v>110.004</v>
      </c>
      <c r="AN23" s="45">
        <v>106.419</v>
      </c>
      <c r="AO23" s="45">
        <v>103.67</v>
      </c>
      <c r="AP23" s="45">
        <v>117.822</v>
      </c>
      <c r="AQ23" s="45">
        <v>120.471</v>
      </c>
      <c r="AR23" s="45">
        <v>129.53399999999999</v>
      </c>
      <c r="AS23" s="45">
        <v>118.651</v>
      </c>
      <c r="AT23" s="45">
        <v>127.003</v>
      </c>
      <c r="AU23" s="45">
        <v>127.488</v>
      </c>
      <c r="AV23" s="45">
        <v>130.22900000000001</v>
      </c>
      <c r="AW23" s="45">
        <v>117.837</v>
      </c>
      <c r="AX23" s="45">
        <v>115.22799999999999</v>
      </c>
      <c r="AY23" s="45">
        <v>112.489</v>
      </c>
      <c r="AZ23" s="45">
        <v>111.337</v>
      </c>
      <c r="BA23" s="45">
        <v>107.19199999999999</v>
      </c>
      <c r="BB23" s="45">
        <v>118.735</v>
      </c>
      <c r="BC23" s="45">
        <v>122.244</v>
      </c>
      <c r="BD23" s="45">
        <v>132.08199999999999</v>
      </c>
      <c r="BE23" s="45">
        <v>120.548</v>
      </c>
      <c r="BF23" s="45">
        <v>135.05799999999999</v>
      </c>
      <c r="BG23" s="45">
        <v>133.506</v>
      </c>
      <c r="BH23" s="45">
        <v>138.15</v>
      </c>
      <c r="BI23" s="45">
        <v>125.941</v>
      </c>
      <c r="BJ23" s="45">
        <v>121.202</v>
      </c>
      <c r="BK23" s="45">
        <v>119.997</v>
      </c>
      <c r="BL23" s="45">
        <v>118.511</v>
      </c>
      <c r="BM23" s="45">
        <v>111.724</v>
      </c>
      <c r="BN23" s="45">
        <v>127.217</v>
      </c>
      <c r="BO23" s="45">
        <v>127.077</v>
      </c>
      <c r="BP23" s="45">
        <v>134.06800000000001</v>
      </c>
      <c r="BQ23" s="45">
        <v>127.82</v>
      </c>
      <c r="BR23" s="45">
        <v>136.49299999999999</v>
      </c>
      <c r="BS23" s="45">
        <v>26.724</v>
      </c>
      <c r="BT23" s="45">
        <v>84.694999999999993</v>
      </c>
      <c r="BU23" s="45">
        <v>105.146</v>
      </c>
      <c r="BV23" s="45">
        <v>90.346000000000004</v>
      </c>
      <c r="BW23" s="45">
        <v>88.322000000000003</v>
      </c>
      <c r="BX23" s="45">
        <v>98.653000000000006</v>
      </c>
      <c r="BY23" s="45">
        <v>101.282</v>
      </c>
      <c r="BZ23" s="45">
        <v>116.01300000000001</v>
      </c>
      <c r="CA23" s="45">
        <v>131.14500000000001</v>
      </c>
      <c r="CB23" s="45">
        <v>139.21100000000001</v>
      </c>
      <c r="CC23" s="45">
        <v>131.63399999999999</v>
      </c>
      <c r="CD23" s="45">
        <v>148.24199999999999</v>
      </c>
      <c r="CE23" s="45">
        <v>148.93100000000001</v>
      </c>
      <c r="CF23" s="45">
        <v>146.154</v>
      </c>
      <c r="CG23" s="45">
        <v>78.966999999999999</v>
      </c>
      <c r="CH23" s="45">
        <v>66.983000000000004</v>
      </c>
      <c r="CI23" s="45">
        <v>76.218000000000004</v>
      </c>
      <c r="CJ23" s="45">
        <v>86.82</v>
      </c>
      <c r="CK23" s="45">
        <v>104.58799999999999</v>
      </c>
      <c r="CL23" s="45">
        <v>121.078</v>
      </c>
      <c r="CM23" s="45">
        <v>94.043999999999997</v>
      </c>
      <c r="CN23" s="45">
        <v>102.931</v>
      </c>
      <c r="CO23" s="45">
        <v>96.906999999999996</v>
      </c>
      <c r="CP23" s="45">
        <v>106.11799999999999</v>
      </c>
      <c r="CQ23" s="45">
        <v>110.1</v>
      </c>
      <c r="CR23" s="45">
        <v>111.17</v>
      </c>
      <c r="CS23" s="45">
        <v>103.53100000000001</v>
      </c>
      <c r="CT23" s="45">
        <v>109.11799999999999</v>
      </c>
      <c r="CU23" s="45">
        <v>119.745</v>
      </c>
      <c r="CV23" s="45">
        <v>118.959</v>
      </c>
      <c r="CW23" s="45">
        <v>109.167</v>
      </c>
      <c r="CX23" s="45">
        <v>113.988</v>
      </c>
      <c r="CY23" s="45">
        <v>125.063</v>
      </c>
      <c r="CZ23" s="45">
        <v>125.185</v>
      </c>
      <c r="DA23" s="45">
        <v>113.018</v>
      </c>
      <c r="DB23" s="45">
        <v>116.057</v>
      </c>
      <c r="DC23" s="45">
        <v>129.22900000000001</v>
      </c>
      <c r="DD23" s="45">
        <v>132.53200000000001</v>
      </c>
      <c r="DE23" s="45">
        <v>119.904</v>
      </c>
      <c r="DF23" s="45">
        <v>122.006</v>
      </c>
      <c r="DG23" s="45">
        <v>132.79400000000001</v>
      </c>
      <c r="DH23" s="45">
        <v>72.188000000000002</v>
      </c>
      <c r="DI23" s="45">
        <v>92.44</v>
      </c>
      <c r="DJ23" s="45">
        <v>116.14700000000001</v>
      </c>
      <c r="DK23" s="45">
        <v>139.696</v>
      </c>
      <c r="DL23" s="45">
        <v>124.684</v>
      </c>
      <c r="DM23" s="45">
        <v>76.674000000000007</v>
      </c>
      <c r="DN23" s="45">
        <v>98.569000000000003</v>
      </c>
      <c r="DO23" s="45">
        <v>107.815</v>
      </c>
      <c r="DP23" s="45">
        <v>115.01</v>
      </c>
      <c r="DQ23" s="45">
        <v>119.611</v>
      </c>
      <c r="DR23" s="45">
        <v>125.812</v>
      </c>
      <c r="DS23" s="45">
        <v>100.869</v>
      </c>
      <c r="DT23" s="45">
        <v>113.53</v>
      </c>
      <c r="DU23" s="59"/>
      <c r="DV23" s="13" t="s">
        <v>385</v>
      </c>
      <c r="DW23" s="215"/>
      <c r="DX23"/>
      <c r="DY23" s="197"/>
      <c r="DZ23" s="39"/>
    </row>
    <row r="24" spans="1:134" s="55" customFormat="1" ht="15" customHeight="1" x14ac:dyDescent="0.25">
      <c r="A24" s="600"/>
      <c r="B24" s="58"/>
      <c r="C24" s="5">
        <v>2.5</v>
      </c>
      <c r="D24" s="52">
        <v>1.1536866256900347</v>
      </c>
      <c r="E24" s="333">
        <v>17</v>
      </c>
      <c r="F24" s="15"/>
      <c r="G24" s="15" t="str">
        <f>VLOOKUP(E24,'Jadual5-2digit'!$F$7:$H$36,3,0)</f>
        <v>Pembuatan kertas dan produk kertas</v>
      </c>
      <c r="H24" s="45">
        <v>94.96</v>
      </c>
      <c r="I24" s="45">
        <v>88.233000000000004</v>
      </c>
      <c r="J24" s="45">
        <v>104.521</v>
      </c>
      <c r="K24" s="45">
        <v>99.623999999999995</v>
      </c>
      <c r="L24" s="45">
        <v>93.326999999999998</v>
      </c>
      <c r="M24" s="45">
        <v>95.927000000000007</v>
      </c>
      <c r="N24" s="45">
        <v>96.63</v>
      </c>
      <c r="O24" s="45">
        <v>96.025000000000006</v>
      </c>
      <c r="P24" s="45">
        <v>115.922</v>
      </c>
      <c r="Q24" s="45">
        <v>100.887</v>
      </c>
      <c r="R24" s="45">
        <v>105.863</v>
      </c>
      <c r="S24" s="45">
        <v>108.08199999999999</v>
      </c>
      <c r="T24" s="45">
        <v>108.605</v>
      </c>
      <c r="U24" s="45">
        <v>96.853999999999999</v>
      </c>
      <c r="V24" s="45">
        <v>107.379</v>
      </c>
      <c r="W24" s="45">
        <v>105.137</v>
      </c>
      <c r="X24" s="45">
        <v>98.447999999999993</v>
      </c>
      <c r="Y24" s="45">
        <v>101.096</v>
      </c>
      <c r="Z24" s="45">
        <v>98.233000000000004</v>
      </c>
      <c r="AA24" s="45">
        <v>98.98</v>
      </c>
      <c r="AB24" s="45">
        <v>117.57599999999999</v>
      </c>
      <c r="AC24" s="45">
        <v>101.571</v>
      </c>
      <c r="AD24" s="45">
        <v>110.2</v>
      </c>
      <c r="AE24" s="45">
        <v>110.246</v>
      </c>
      <c r="AF24" s="45">
        <v>112.887</v>
      </c>
      <c r="AG24" s="45">
        <v>109.086</v>
      </c>
      <c r="AH24" s="45">
        <v>111.789</v>
      </c>
      <c r="AI24" s="45">
        <v>113.739</v>
      </c>
      <c r="AJ24" s="45">
        <v>109.239</v>
      </c>
      <c r="AK24" s="45">
        <v>103.417</v>
      </c>
      <c r="AL24" s="45">
        <v>103.244</v>
      </c>
      <c r="AM24" s="45">
        <v>100.05500000000001</v>
      </c>
      <c r="AN24" s="45">
        <v>117.785</v>
      </c>
      <c r="AO24" s="45">
        <v>106.343</v>
      </c>
      <c r="AP24" s="45">
        <v>115.339</v>
      </c>
      <c r="AQ24" s="45">
        <v>121.029</v>
      </c>
      <c r="AR24" s="45">
        <v>117.82</v>
      </c>
      <c r="AS24" s="45">
        <v>111.77800000000001</v>
      </c>
      <c r="AT24" s="45">
        <v>116.68600000000001</v>
      </c>
      <c r="AU24" s="45">
        <v>118.039</v>
      </c>
      <c r="AV24" s="45">
        <v>115.48399999999999</v>
      </c>
      <c r="AW24" s="45">
        <v>111.547</v>
      </c>
      <c r="AX24" s="45">
        <v>112.49</v>
      </c>
      <c r="AY24" s="45">
        <v>106.492</v>
      </c>
      <c r="AZ24" s="45">
        <v>118.428</v>
      </c>
      <c r="BA24" s="45">
        <v>109.687</v>
      </c>
      <c r="BB24" s="45">
        <v>115.738</v>
      </c>
      <c r="BC24" s="45">
        <v>125.864</v>
      </c>
      <c r="BD24" s="45">
        <v>119.48699999999999</v>
      </c>
      <c r="BE24" s="45">
        <v>116.968</v>
      </c>
      <c r="BF24" s="45">
        <v>122.124</v>
      </c>
      <c r="BG24" s="45">
        <v>123.774</v>
      </c>
      <c r="BH24" s="45">
        <v>121.51</v>
      </c>
      <c r="BI24" s="45">
        <v>116.31100000000001</v>
      </c>
      <c r="BJ24" s="45">
        <v>117.97199999999999</v>
      </c>
      <c r="BK24" s="45">
        <v>111.455</v>
      </c>
      <c r="BL24" s="45">
        <v>123.315</v>
      </c>
      <c r="BM24" s="45">
        <v>113.05200000000001</v>
      </c>
      <c r="BN24" s="45">
        <v>124.94199999999999</v>
      </c>
      <c r="BO24" s="45">
        <v>128.68199999999999</v>
      </c>
      <c r="BP24" s="45">
        <v>119.682</v>
      </c>
      <c r="BQ24" s="45">
        <v>122.931</v>
      </c>
      <c r="BR24" s="45">
        <v>111.879</v>
      </c>
      <c r="BS24" s="45">
        <v>64.915999999999997</v>
      </c>
      <c r="BT24" s="45">
        <v>95.691000000000003</v>
      </c>
      <c r="BU24" s="45">
        <v>128.75200000000001</v>
      </c>
      <c r="BV24" s="45">
        <v>125.794</v>
      </c>
      <c r="BW24" s="45">
        <v>114.152</v>
      </c>
      <c r="BX24" s="45">
        <v>129.589</v>
      </c>
      <c r="BY24" s="45">
        <v>119.54300000000001</v>
      </c>
      <c r="BZ24" s="45">
        <v>129.37799999999999</v>
      </c>
      <c r="CA24" s="45">
        <v>135.547</v>
      </c>
      <c r="CB24" s="45">
        <v>130.11199999999999</v>
      </c>
      <c r="CC24" s="45">
        <v>130.678</v>
      </c>
      <c r="CD24" s="45">
        <v>131.68100000000001</v>
      </c>
      <c r="CE24" s="45">
        <v>122.485</v>
      </c>
      <c r="CF24" s="45">
        <v>114.161</v>
      </c>
      <c r="CG24" s="45">
        <v>129.04300000000001</v>
      </c>
      <c r="CH24" s="45">
        <v>122.75700000000001</v>
      </c>
      <c r="CI24" s="45">
        <v>129.75800000000001</v>
      </c>
      <c r="CJ24" s="45">
        <v>147.94399999999999</v>
      </c>
      <c r="CK24" s="45">
        <v>139.91900000000001</v>
      </c>
      <c r="CL24" s="45">
        <v>154.64599999999999</v>
      </c>
      <c r="CM24" s="45">
        <v>95.905000000000001</v>
      </c>
      <c r="CN24" s="45">
        <v>96.293000000000006</v>
      </c>
      <c r="CO24" s="45">
        <v>102.85899999999999</v>
      </c>
      <c r="CP24" s="45">
        <v>104.944</v>
      </c>
      <c r="CQ24" s="45">
        <v>104.279</v>
      </c>
      <c r="CR24" s="45">
        <v>101.56</v>
      </c>
      <c r="CS24" s="45">
        <v>104.93</v>
      </c>
      <c r="CT24" s="45">
        <v>107.339</v>
      </c>
      <c r="CU24" s="45">
        <v>111.254</v>
      </c>
      <c r="CV24" s="45">
        <v>108.798</v>
      </c>
      <c r="CW24" s="45">
        <v>107.02800000000001</v>
      </c>
      <c r="CX24" s="45">
        <v>114.23699999999999</v>
      </c>
      <c r="CY24" s="45">
        <v>115.428</v>
      </c>
      <c r="CZ24" s="45">
        <v>115.023</v>
      </c>
      <c r="DA24" s="45">
        <v>112.47</v>
      </c>
      <c r="DB24" s="45">
        <v>117.096</v>
      </c>
      <c r="DC24" s="45">
        <v>119.526</v>
      </c>
      <c r="DD24" s="45">
        <v>120.532</v>
      </c>
      <c r="DE24" s="45">
        <v>117.581</v>
      </c>
      <c r="DF24" s="45">
        <v>122.22499999999999</v>
      </c>
      <c r="DG24" s="45">
        <v>118.164</v>
      </c>
      <c r="DH24" s="45">
        <v>96.453000000000003</v>
      </c>
      <c r="DI24" s="45">
        <v>123.178</v>
      </c>
      <c r="DJ24" s="45">
        <v>128.15600000000001</v>
      </c>
      <c r="DK24" s="45">
        <v>130.82400000000001</v>
      </c>
      <c r="DL24" s="45">
        <v>121.89700000000001</v>
      </c>
      <c r="DM24" s="45">
        <v>133.48599999999999</v>
      </c>
      <c r="DN24" s="45">
        <v>99.265000000000001</v>
      </c>
      <c r="DO24" s="45">
        <v>104.00700000000001</v>
      </c>
      <c r="DP24" s="45">
        <v>109.357</v>
      </c>
      <c r="DQ24" s="45">
        <v>114.017</v>
      </c>
      <c r="DR24" s="45">
        <v>119.17400000000001</v>
      </c>
      <c r="DS24" s="45">
        <v>114.755</v>
      </c>
      <c r="DT24" s="45">
        <v>132.108</v>
      </c>
      <c r="DU24" s="373"/>
      <c r="DV24" s="13" t="s">
        <v>329</v>
      </c>
      <c r="DW24" s="215"/>
      <c r="DX24"/>
      <c r="DY24" s="197"/>
      <c r="DZ24" s="39"/>
    </row>
    <row r="25" spans="1:134" s="55" customFormat="1" ht="15" customHeight="1" x14ac:dyDescent="0.25">
      <c r="A25" s="600"/>
      <c r="B25" s="58"/>
      <c r="C25" s="5">
        <v>2.6</v>
      </c>
      <c r="D25" s="52">
        <v>0.92710639121706218</v>
      </c>
      <c r="E25" s="333">
        <v>18</v>
      </c>
      <c r="F25" s="15"/>
      <c r="G25" s="15" t="str">
        <f>VLOOKUP(E25,'Jadual5-2digit'!$F$7:$H$36,3,0)</f>
        <v>Percetakan dan penerbitan semula media rakaman</v>
      </c>
      <c r="H25" s="45">
        <v>90.058000000000007</v>
      </c>
      <c r="I25" s="45">
        <v>79.221000000000004</v>
      </c>
      <c r="J25" s="45">
        <v>84.117000000000004</v>
      </c>
      <c r="K25" s="45">
        <v>101.68300000000001</v>
      </c>
      <c r="L25" s="45">
        <v>101.61</v>
      </c>
      <c r="M25" s="45">
        <v>108.17700000000001</v>
      </c>
      <c r="N25" s="45">
        <v>105.646</v>
      </c>
      <c r="O25" s="45">
        <v>101.01900000000001</v>
      </c>
      <c r="P25" s="45">
        <v>103.59399999999999</v>
      </c>
      <c r="Q25" s="45">
        <v>110.791</v>
      </c>
      <c r="R25" s="45">
        <v>102.39100000000001</v>
      </c>
      <c r="S25" s="45">
        <v>111.69199999999999</v>
      </c>
      <c r="T25" s="45">
        <v>98.4</v>
      </c>
      <c r="U25" s="45">
        <v>86.400999999999996</v>
      </c>
      <c r="V25" s="45">
        <v>85.409000000000006</v>
      </c>
      <c r="W25" s="45">
        <v>103.19</v>
      </c>
      <c r="X25" s="45">
        <v>102.11</v>
      </c>
      <c r="Y25" s="45">
        <v>115.801</v>
      </c>
      <c r="Z25" s="45">
        <v>112.158</v>
      </c>
      <c r="AA25" s="45">
        <v>107.947</v>
      </c>
      <c r="AB25" s="45">
        <v>106.726</v>
      </c>
      <c r="AC25" s="45">
        <v>112.803</v>
      </c>
      <c r="AD25" s="45">
        <v>110.586</v>
      </c>
      <c r="AE25" s="45">
        <v>122.46899999999999</v>
      </c>
      <c r="AF25" s="45">
        <v>110.262</v>
      </c>
      <c r="AG25" s="45">
        <v>102.358</v>
      </c>
      <c r="AH25" s="45">
        <v>96.909000000000006</v>
      </c>
      <c r="AI25" s="45">
        <v>107.31</v>
      </c>
      <c r="AJ25" s="45">
        <v>105.28700000000001</v>
      </c>
      <c r="AK25" s="45">
        <v>116.432</v>
      </c>
      <c r="AL25" s="45">
        <v>115.009</v>
      </c>
      <c r="AM25" s="45">
        <v>109.467</v>
      </c>
      <c r="AN25" s="45">
        <v>107.902</v>
      </c>
      <c r="AO25" s="45">
        <v>108.991</v>
      </c>
      <c r="AP25" s="45">
        <v>113.83</v>
      </c>
      <c r="AQ25" s="45">
        <v>128.208</v>
      </c>
      <c r="AR25" s="45">
        <v>110.46</v>
      </c>
      <c r="AS25" s="45">
        <v>105.90900000000001</v>
      </c>
      <c r="AT25" s="45">
        <v>104.819</v>
      </c>
      <c r="AU25" s="45">
        <v>107.964</v>
      </c>
      <c r="AV25" s="45">
        <v>108.685</v>
      </c>
      <c r="AW25" s="45">
        <v>121.236</v>
      </c>
      <c r="AX25" s="45">
        <v>119.791</v>
      </c>
      <c r="AY25" s="45">
        <v>115.331</v>
      </c>
      <c r="AZ25" s="45">
        <v>112.937</v>
      </c>
      <c r="BA25" s="45">
        <v>114.572</v>
      </c>
      <c r="BB25" s="45">
        <v>120.179</v>
      </c>
      <c r="BC25" s="45">
        <v>131.249</v>
      </c>
      <c r="BD25" s="45">
        <v>117.622</v>
      </c>
      <c r="BE25" s="45">
        <v>110.866</v>
      </c>
      <c r="BF25" s="45">
        <v>109.04600000000001</v>
      </c>
      <c r="BG25" s="45">
        <v>112.45399999999999</v>
      </c>
      <c r="BH25" s="45">
        <v>114.494</v>
      </c>
      <c r="BI25" s="45">
        <v>126.13500000000001</v>
      </c>
      <c r="BJ25" s="45">
        <v>125.812</v>
      </c>
      <c r="BK25" s="45">
        <v>121.447</v>
      </c>
      <c r="BL25" s="45">
        <v>119.039</v>
      </c>
      <c r="BM25" s="45">
        <v>117.267</v>
      </c>
      <c r="BN25" s="45">
        <v>120.259</v>
      </c>
      <c r="BO25" s="45">
        <v>135.75700000000001</v>
      </c>
      <c r="BP25" s="45">
        <v>124.663</v>
      </c>
      <c r="BQ25" s="45">
        <v>117.702</v>
      </c>
      <c r="BR25" s="45">
        <v>101.715</v>
      </c>
      <c r="BS25" s="45">
        <v>51.606000000000002</v>
      </c>
      <c r="BT25" s="45">
        <v>80.263999999999996</v>
      </c>
      <c r="BU25" s="45">
        <v>118.129</v>
      </c>
      <c r="BV25" s="45">
        <v>131.749</v>
      </c>
      <c r="BW25" s="45">
        <v>123.824</v>
      </c>
      <c r="BX25" s="45">
        <v>122.306</v>
      </c>
      <c r="BY25" s="45">
        <v>120.178</v>
      </c>
      <c r="BZ25" s="45">
        <v>123.67</v>
      </c>
      <c r="CA25" s="45">
        <v>141.691</v>
      </c>
      <c r="CB25" s="45">
        <v>125.90600000000001</v>
      </c>
      <c r="CC25" s="45">
        <v>119.81100000000001</v>
      </c>
      <c r="CD25" s="45">
        <v>112.785</v>
      </c>
      <c r="CE25" s="45">
        <v>116.515</v>
      </c>
      <c r="CF25" s="45">
        <v>110.79</v>
      </c>
      <c r="CG25" s="45">
        <v>94.236000000000004</v>
      </c>
      <c r="CH25" s="45">
        <v>98.799000000000007</v>
      </c>
      <c r="CI25" s="45">
        <v>110.577</v>
      </c>
      <c r="CJ25" s="45">
        <v>118.717</v>
      </c>
      <c r="CK25" s="45">
        <v>119.926</v>
      </c>
      <c r="CL25" s="45">
        <v>125.791</v>
      </c>
      <c r="CM25" s="45">
        <v>84.465000000000003</v>
      </c>
      <c r="CN25" s="45">
        <v>103.824</v>
      </c>
      <c r="CO25" s="45">
        <v>103.42</v>
      </c>
      <c r="CP25" s="45">
        <v>108.291</v>
      </c>
      <c r="CQ25" s="45">
        <v>90.07</v>
      </c>
      <c r="CR25" s="45">
        <v>107.03400000000001</v>
      </c>
      <c r="CS25" s="45">
        <v>108.944</v>
      </c>
      <c r="CT25" s="45">
        <v>115.286</v>
      </c>
      <c r="CU25" s="45">
        <v>103.17700000000001</v>
      </c>
      <c r="CV25" s="45">
        <v>109.676</v>
      </c>
      <c r="CW25" s="45">
        <v>110.79300000000001</v>
      </c>
      <c r="CX25" s="45">
        <v>117.01</v>
      </c>
      <c r="CY25" s="45">
        <v>107.063</v>
      </c>
      <c r="CZ25" s="45">
        <v>112.629</v>
      </c>
      <c r="DA25" s="45">
        <v>116.02</v>
      </c>
      <c r="DB25" s="45">
        <v>122</v>
      </c>
      <c r="DC25" s="45">
        <v>112.511</v>
      </c>
      <c r="DD25" s="45">
        <v>117.694</v>
      </c>
      <c r="DE25" s="45">
        <v>122.099</v>
      </c>
      <c r="DF25" s="45">
        <v>124.428</v>
      </c>
      <c r="DG25" s="45">
        <v>114.694</v>
      </c>
      <c r="DH25" s="45">
        <v>83.332999999999998</v>
      </c>
      <c r="DI25" s="45">
        <v>125.96</v>
      </c>
      <c r="DJ25" s="45">
        <v>128.51300000000001</v>
      </c>
      <c r="DK25" s="45">
        <v>119.5</v>
      </c>
      <c r="DL25" s="45">
        <v>107.18</v>
      </c>
      <c r="DM25" s="45">
        <v>109.364</v>
      </c>
      <c r="DN25" s="45">
        <v>98.936999999999998</v>
      </c>
      <c r="DO25" s="45">
        <v>103.776</v>
      </c>
      <c r="DP25" s="45">
        <v>108.523</v>
      </c>
      <c r="DQ25" s="45">
        <v>112.898</v>
      </c>
      <c r="DR25" s="45">
        <v>117.676</v>
      </c>
      <c r="DS25" s="45">
        <v>110.52800000000001</v>
      </c>
      <c r="DT25" s="45">
        <v>113.986</v>
      </c>
      <c r="DU25" s="373"/>
      <c r="DV25" s="13" t="s">
        <v>389</v>
      </c>
      <c r="DW25" s="215"/>
      <c r="DX25"/>
      <c r="DY25" s="197"/>
      <c r="DZ25" s="39"/>
    </row>
    <row r="26" spans="1:134" s="55" customFormat="1" ht="30" customHeight="1" x14ac:dyDescent="0.25">
      <c r="A26" s="600"/>
      <c r="B26" s="58"/>
      <c r="C26" s="5">
        <v>2.7</v>
      </c>
      <c r="D26" s="52">
        <v>0.38260864516027687</v>
      </c>
      <c r="E26" s="53">
        <v>21</v>
      </c>
      <c r="F26" s="15"/>
      <c r="G26" s="15" t="s">
        <v>396</v>
      </c>
      <c r="H26" s="45">
        <v>83.828000000000003</v>
      </c>
      <c r="I26" s="45">
        <v>91.99</v>
      </c>
      <c r="J26" s="45">
        <v>93.494</v>
      </c>
      <c r="K26" s="45">
        <v>101.08499999999999</v>
      </c>
      <c r="L26" s="45">
        <v>116.79</v>
      </c>
      <c r="M26" s="45">
        <v>94.454999999999998</v>
      </c>
      <c r="N26" s="45">
        <v>105.64700000000001</v>
      </c>
      <c r="O26" s="45">
        <v>100.66</v>
      </c>
      <c r="P26" s="45">
        <v>114.127</v>
      </c>
      <c r="Q26" s="45">
        <v>103.81699999999999</v>
      </c>
      <c r="R26" s="45">
        <v>90.992999999999995</v>
      </c>
      <c r="S26" s="45">
        <v>103.113</v>
      </c>
      <c r="T26" s="45">
        <v>87.114000000000004</v>
      </c>
      <c r="U26" s="45">
        <v>95.971000000000004</v>
      </c>
      <c r="V26" s="45">
        <v>97.063999999999993</v>
      </c>
      <c r="W26" s="45">
        <v>106.426</v>
      </c>
      <c r="X26" s="45">
        <v>120.34</v>
      </c>
      <c r="Y26" s="45">
        <v>97.569000000000003</v>
      </c>
      <c r="Z26" s="45">
        <v>107.913</v>
      </c>
      <c r="AA26" s="45">
        <v>107.05800000000001</v>
      </c>
      <c r="AB26" s="45">
        <v>117.87</v>
      </c>
      <c r="AC26" s="45">
        <v>109.13500000000001</v>
      </c>
      <c r="AD26" s="45">
        <v>99.665999999999997</v>
      </c>
      <c r="AE26" s="45">
        <v>107.149</v>
      </c>
      <c r="AF26" s="45">
        <v>89.393000000000001</v>
      </c>
      <c r="AG26" s="45">
        <v>99.683999999999997</v>
      </c>
      <c r="AH26" s="45">
        <v>104.405</v>
      </c>
      <c r="AI26" s="45">
        <v>113.322</v>
      </c>
      <c r="AJ26" s="45">
        <v>127.455</v>
      </c>
      <c r="AK26" s="45">
        <v>99.085999999999999</v>
      </c>
      <c r="AL26" s="45">
        <v>112.012</v>
      </c>
      <c r="AM26" s="45">
        <v>110.931</v>
      </c>
      <c r="AN26" s="45">
        <v>121.241</v>
      </c>
      <c r="AO26" s="45">
        <v>119.23699999999999</v>
      </c>
      <c r="AP26" s="45">
        <v>111.13800000000001</v>
      </c>
      <c r="AQ26" s="45">
        <v>105.456</v>
      </c>
      <c r="AR26" s="45">
        <v>97.230999999999995</v>
      </c>
      <c r="AS26" s="45">
        <v>108.324</v>
      </c>
      <c r="AT26" s="45">
        <v>110.84399999999999</v>
      </c>
      <c r="AU26" s="45">
        <v>121.863</v>
      </c>
      <c r="AV26" s="45">
        <v>130.57300000000001</v>
      </c>
      <c r="AW26" s="45">
        <v>104.518</v>
      </c>
      <c r="AX26" s="45">
        <v>117.251</v>
      </c>
      <c r="AY26" s="45">
        <v>118.07899999999999</v>
      </c>
      <c r="AZ26" s="45">
        <v>128.28</v>
      </c>
      <c r="BA26" s="45">
        <v>125.223</v>
      </c>
      <c r="BB26" s="45">
        <v>114.377</v>
      </c>
      <c r="BC26" s="45">
        <v>114.108</v>
      </c>
      <c r="BD26" s="45">
        <v>101.628</v>
      </c>
      <c r="BE26" s="45">
        <v>115.012</v>
      </c>
      <c r="BF26" s="45">
        <v>119.714</v>
      </c>
      <c r="BG26" s="45">
        <v>125.702</v>
      </c>
      <c r="BH26" s="45">
        <v>135.15199999999999</v>
      </c>
      <c r="BI26" s="45">
        <v>109.9</v>
      </c>
      <c r="BJ26" s="45">
        <v>125.11199999999999</v>
      </c>
      <c r="BK26" s="45">
        <v>122.497</v>
      </c>
      <c r="BL26" s="45">
        <v>129.29599999999999</v>
      </c>
      <c r="BM26" s="45">
        <v>127.176</v>
      </c>
      <c r="BN26" s="45">
        <v>119.449</v>
      </c>
      <c r="BO26" s="45">
        <v>117.789</v>
      </c>
      <c r="BP26" s="45">
        <v>105.702</v>
      </c>
      <c r="BQ26" s="45">
        <v>121.339</v>
      </c>
      <c r="BR26" s="45">
        <v>123.93899999999999</v>
      </c>
      <c r="BS26" s="45">
        <v>131.304</v>
      </c>
      <c r="BT26" s="45">
        <v>139.26499999999999</v>
      </c>
      <c r="BU26" s="45">
        <v>149.57599999999999</v>
      </c>
      <c r="BV26" s="45">
        <v>151.619</v>
      </c>
      <c r="BW26" s="45">
        <v>150.71799999999999</v>
      </c>
      <c r="BX26" s="45">
        <v>161.06100000000001</v>
      </c>
      <c r="BY26" s="45">
        <v>150.001</v>
      </c>
      <c r="BZ26" s="45">
        <v>135.946</v>
      </c>
      <c r="CA26" s="45">
        <v>138.446</v>
      </c>
      <c r="CB26" s="45">
        <v>125.702</v>
      </c>
      <c r="CC26" s="45">
        <v>147.26900000000001</v>
      </c>
      <c r="CD26" s="45">
        <v>153.46600000000001</v>
      </c>
      <c r="CE26" s="45">
        <v>149.852</v>
      </c>
      <c r="CF26" s="45">
        <v>149.41200000000001</v>
      </c>
      <c r="CG26" s="45">
        <v>166.05799999999999</v>
      </c>
      <c r="CH26" s="45">
        <v>165.13</v>
      </c>
      <c r="CI26" s="45">
        <v>170.26499999999999</v>
      </c>
      <c r="CJ26" s="45">
        <v>184.76</v>
      </c>
      <c r="CK26" s="45">
        <v>177.667</v>
      </c>
      <c r="CL26" s="45">
        <v>162.00399999999999</v>
      </c>
      <c r="CM26" s="45">
        <v>89.771000000000001</v>
      </c>
      <c r="CN26" s="45">
        <v>104.11</v>
      </c>
      <c r="CO26" s="45">
        <v>106.81100000000001</v>
      </c>
      <c r="CP26" s="45">
        <v>99.308000000000007</v>
      </c>
      <c r="CQ26" s="45">
        <v>93.382999999999996</v>
      </c>
      <c r="CR26" s="45">
        <v>108.11199999999999</v>
      </c>
      <c r="CS26" s="45">
        <v>110.947</v>
      </c>
      <c r="CT26" s="45">
        <v>105.31699999999999</v>
      </c>
      <c r="CU26" s="45">
        <v>97.826999999999998</v>
      </c>
      <c r="CV26" s="45">
        <v>113.28700000000001</v>
      </c>
      <c r="CW26" s="45">
        <v>114.72799999999999</v>
      </c>
      <c r="CX26" s="45">
        <v>111.943</v>
      </c>
      <c r="CY26" s="45">
        <v>105.46599999999999</v>
      </c>
      <c r="CZ26" s="45">
        <v>118.985</v>
      </c>
      <c r="DA26" s="45">
        <v>121.203</v>
      </c>
      <c r="DB26" s="45">
        <v>117.90300000000001</v>
      </c>
      <c r="DC26" s="45">
        <v>112.11799999999999</v>
      </c>
      <c r="DD26" s="45">
        <v>123.584</v>
      </c>
      <c r="DE26" s="45">
        <v>125.63500000000001</v>
      </c>
      <c r="DF26" s="45">
        <v>121.471</v>
      </c>
      <c r="DG26" s="45">
        <v>116.99299999999999</v>
      </c>
      <c r="DH26" s="45">
        <v>140.048</v>
      </c>
      <c r="DI26" s="45">
        <v>154.46600000000001</v>
      </c>
      <c r="DJ26" s="45">
        <v>141.465</v>
      </c>
      <c r="DK26" s="45">
        <v>142.14599999999999</v>
      </c>
      <c r="DL26" s="45">
        <v>155.107</v>
      </c>
      <c r="DM26" s="45">
        <v>173.38499999999999</v>
      </c>
      <c r="DN26" s="45">
        <v>99.716999999999999</v>
      </c>
      <c r="DO26" s="45">
        <v>104.193</v>
      </c>
      <c r="DP26" s="45">
        <v>109.809</v>
      </c>
      <c r="DQ26" s="45">
        <v>116.051</v>
      </c>
      <c r="DR26" s="45">
        <v>120.967</v>
      </c>
      <c r="DS26" s="45">
        <v>138.22499999999999</v>
      </c>
      <c r="DT26" s="45">
        <v>159.23500000000001</v>
      </c>
      <c r="DU26" s="59"/>
      <c r="DV26" s="13" t="s">
        <v>807</v>
      </c>
      <c r="DW26" s="215"/>
      <c r="DX26"/>
      <c r="DY26" s="197"/>
      <c r="DZ26" s="39"/>
    </row>
    <row r="27" spans="1:134" s="55" customFormat="1" ht="15" customHeight="1" x14ac:dyDescent="0.25">
      <c r="A27" s="600"/>
      <c r="B27" s="58"/>
      <c r="C27" s="5">
        <v>2.8</v>
      </c>
      <c r="D27" s="52">
        <v>2.9729763069999451</v>
      </c>
      <c r="E27" s="333">
        <v>23</v>
      </c>
      <c r="F27" s="15"/>
      <c r="G27" s="15" t="str">
        <f>VLOOKUP(E27,'Jadual5-2digit'!$F$7:$H$36,3,0)</f>
        <v xml:space="preserve">Pembuatan produk galian bukan logam lain </v>
      </c>
      <c r="H27" s="45">
        <v>94.772999999999996</v>
      </c>
      <c r="I27" s="45">
        <v>88.426000000000002</v>
      </c>
      <c r="J27" s="45">
        <v>100.375</v>
      </c>
      <c r="K27" s="45">
        <v>96.923000000000002</v>
      </c>
      <c r="L27" s="45">
        <v>98.403000000000006</v>
      </c>
      <c r="M27" s="45">
        <v>102.124</v>
      </c>
      <c r="N27" s="45">
        <v>99.509</v>
      </c>
      <c r="O27" s="45">
        <v>99.858999999999995</v>
      </c>
      <c r="P27" s="45">
        <v>100.857</v>
      </c>
      <c r="Q27" s="45">
        <v>106.26900000000001</v>
      </c>
      <c r="R27" s="45">
        <v>104.107</v>
      </c>
      <c r="S27" s="45">
        <v>108.374</v>
      </c>
      <c r="T27" s="45">
        <v>101.503</v>
      </c>
      <c r="U27" s="45">
        <v>91.542000000000002</v>
      </c>
      <c r="V27" s="45">
        <v>104.205</v>
      </c>
      <c r="W27" s="45">
        <v>101.172</v>
      </c>
      <c r="X27" s="45">
        <v>102.30500000000001</v>
      </c>
      <c r="Y27" s="45">
        <v>106.578</v>
      </c>
      <c r="Z27" s="45">
        <v>103.318</v>
      </c>
      <c r="AA27" s="45">
        <v>106.17700000000001</v>
      </c>
      <c r="AB27" s="45">
        <v>105.116</v>
      </c>
      <c r="AC27" s="45">
        <v>111.06399999999999</v>
      </c>
      <c r="AD27" s="45">
        <v>109.182</v>
      </c>
      <c r="AE27" s="45">
        <v>110.705</v>
      </c>
      <c r="AF27" s="45">
        <v>103.752</v>
      </c>
      <c r="AG27" s="45">
        <v>97.116</v>
      </c>
      <c r="AH27" s="45">
        <v>109.11199999999999</v>
      </c>
      <c r="AI27" s="45">
        <v>105.876</v>
      </c>
      <c r="AJ27" s="45">
        <v>107.425</v>
      </c>
      <c r="AK27" s="45">
        <v>110.79</v>
      </c>
      <c r="AL27" s="45">
        <v>109.789</v>
      </c>
      <c r="AM27" s="45">
        <v>112.057</v>
      </c>
      <c r="AN27" s="45">
        <v>109.10299999999999</v>
      </c>
      <c r="AO27" s="45">
        <v>115.358</v>
      </c>
      <c r="AP27" s="45">
        <v>113.708</v>
      </c>
      <c r="AQ27" s="45">
        <v>115.31</v>
      </c>
      <c r="AR27" s="45">
        <v>111.46</v>
      </c>
      <c r="AS27" s="45">
        <v>102.563</v>
      </c>
      <c r="AT27" s="45">
        <v>114.738</v>
      </c>
      <c r="AU27" s="45">
        <v>111.626</v>
      </c>
      <c r="AV27" s="45">
        <v>113.816</v>
      </c>
      <c r="AW27" s="45">
        <v>117.264</v>
      </c>
      <c r="AX27" s="45">
        <v>117.989</v>
      </c>
      <c r="AY27" s="45">
        <v>118.004</v>
      </c>
      <c r="AZ27" s="45">
        <v>115.018</v>
      </c>
      <c r="BA27" s="45">
        <v>120.13500000000001</v>
      </c>
      <c r="BB27" s="45">
        <v>118.446</v>
      </c>
      <c r="BC27" s="45">
        <v>120.318</v>
      </c>
      <c r="BD27" s="45">
        <v>117.90600000000001</v>
      </c>
      <c r="BE27" s="45">
        <v>107.64100000000001</v>
      </c>
      <c r="BF27" s="45">
        <v>119.55500000000001</v>
      </c>
      <c r="BG27" s="45">
        <v>116.624</v>
      </c>
      <c r="BH27" s="45">
        <v>118.42100000000001</v>
      </c>
      <c r="BI27" s="45">
        <v>123.276</v>
      </c>
      <c r="BJ27" s="45">
        <v>122.90600000000001</v>
      </c>
      <c r="BK27" s="45">
        <v>124.003</v>
      </c>
      <c r="BL27" s="45">
        <v>119.761</v>
      </c>
      <c r="BM27" s="45">
        <v>124.02</v>
      </c>
      <c r="BN27" s="45">
        <v>123.404</v>
      </c>
      <c r="BO27" s="45">
        <v>126.28100000000001</v>
      </c>
      <c r="BP27" s="45">
        <v>122.94499999999999</v>
      </c>
      <c r="BQ27" s="45">
        <v>114.023</v>
      </c>
      <c r="BR27" s="45">
        <v>106.29</v>
      </c>
      <c r="BS27" s="45">
        <v>32.744999999999997</v>
      </c>
      <c r="BT27" s="45">
        <v>58.331000000000003</v>
      </c>
      <c r="BU27" s="45">
        <v>98.563000000000002</v>
      </c>
      <c r="BV27" s="45">
        <v>111.012</v>
      </c>
      <c r="BW27" s="45">
        <v>113.74299999999999</v>
      </c>
      <c r="BX27" s="45">
        <v>111.78700000000001</v>
      </c>
      <c r="BY27" s="45">
        <v>120.94499999999999</v>
      </c>
      <c r="BZ27" s="45">
        <v>120.825</v>
      </c>
      <c r="CA27" s="45">
        <v>125.9</v>
      </c>
      <c r="CB27" s="45">
        <v>123.288</v>
      </c>
      <c r="CC27" s="45">
        <v>113.069</v>
      </c>
      <c r="CD27" s="45">
        <v>115.58199999999999</v>
      </c>
      <c r="CE27" s="45">
        <v>102.946</v>
      </c>
      <c r="CF27" s="45">
        <v>86.343000000000004</v>
      </c>
      <c r="CG27" s="45">
        <v>70.798000000000002</v>
      </c>
      <c r="CH27" s="45">
        <v>69.78</v>
      </c>
      <c r="CI27" s="45">
        <v>93.680999999999997</v>
      </c>
      <c r="CJ27" s="45">
        <v>100.536</v>
      </c>
      <c r="CK27" s="45">
        <v>119.346</v>
      </c>
      <c r="CL27" s="45">
        <v>125.217</v>
      </c>
      <c r="CM27" s="45">
        <v>94.525000000000006</v>
      </c>
      <c r="CN27" s="45">
        <v>99.15</v>
      </c>
      <c r="CO27" s="45">
        <v>100.075</v>
      </c>
      <c r="CP27" s="45">
        <v>106.25</v>
      </c>
      <c r="CQ27" s="45">
        <v>99.082999999999998</v>
      </c>
      <c r="CR27" s="45">
        <v>103.352</v>
      </c>
      <c r="CS27" s="45">
        <v>104.871</v>
      </c>
      <c r="CT27" s="45">
        <v>110.31699999999999</v>
      </c>
      <c r="CU27" s="45">
        <v>103.327</v>
      </c>
      <c r="CV27" s="45">
        <v>108.03</v>
      </c>
      <c r="CW27" s="45">
        <v>110.316</v>
      </c>
      <c r="CX27" s="45">
        <v>114.792</v>
      </c>
      <c r="CY27" s="45">
        <v>109.587</v>
      </c>
      <c r="CZ27" s="45">
        <v>114.235</v>
      </c>
      <c r="DA27" s="45">
        <v>117.004</v>
      </c>
      <c r="DB27" s="45">
        <v>119.633</v>
      </c>
      <c r="DC27" s="45">
        <v>115.03400000000001</v>
      </c>
      <c r="DD27" s="45">
        <v>119.44</v>
      </c>
      <c r="DE27" s="45">
        <v>122.223</v>
      </c>
      <c r="DF27" s="45">
        <v>124.568</v>
      </c>
      <c r="DG27" s="45">
        <v>114.419</v>
      </c>
      <c r="DH27" s="45">
        <v>63.213000000000001</v>
      </c>
      <c r="DI27" s="45">
        <v>112.181</v>
      </c>
      <c r="DJ27" s="45">
        <v>122.557</v>
      </c>
      <c r="DK27" s="45">
        <v>117.313</v>
      </c>
      <c r="DL27" s="45">
        <v>86.695999999999998</v>
      </c>
      <c r="DM27" s="45">
        <v>87.998999999999995</v>
      </c>
      <c r="DN27" s="45">
        <v>99.239000000000004</v>
      </c>
      <c r="DO27" s="45">
        <v>103.833</v>
      </c>
      <c r="DP27" s="45">
        <v>108.553</v>
      </c>
      <c r="DQ27" s="45">
        <v>114.642</v>
      </c>
      <c r="DR27" s="45">
        <v>119.774</v>
      </c>
      <c r="DS27" s="45">
        <v>101.01900000000001</v>
      </c>
      <c r="DT27" s="45">
        <v>101.872</v>
      </c>
      <c r="DU27" s="373"/>
      <c r="DV27" s="13" t="s">
        <v>808</v>
      </c>
      <c r="DW27" s="215"/>
      <c r="DX27"/>
      <c r="DY27" s="197"/>
      <c r="DZ27" s="39"/>
    </row>
    <row r="28" spans="1:134" s="55" customFormat="1" ht="15" customHeight="1" x14ac:dyDescent="0.25">
      <c r="A28" s="600"/>
      <c r="B28" s="58"/>
      <c r="C28" s="5">
        <v>2.9</v>
      </c>
      <c r="D28" s="52">
        <v>2.3494140672905388</v>
      </c>
      <c r="E28" s="333">
        <v>24</v>
      </c>
      <c r="F28" s="15"/>
      <c r="G28" s="15" t="str">
        <f>VLOOKUP(E28,'Jadual5-2digit'!$F$7:$H$36,3,0)</f>
        <v xml:space="preserve">Pembuatan logam asas </v>
      </c>
      <c r="H28" s="45">
        <v>92.777000000000001</v>
      </c>
      <c r="I28" s="45">
        <v>96.418000000000006</v>
      </c>
      <c r="J28" s="45">
        <v>102.01600000000001</v>
      </c>
      <c r="K28" s="45">
        <v>102.759</v>
      </c>
      <c r="L28" s="45">
        <v>98.233000000000004</v>
      </c>
      <c r="M28" s="45">
        <v>104.593</v>
      </c>
      <c r="N28" s="45">
        <v>107.568</v>
      </c>
      <c r="O28" s="45">
        <v>101.33499999999999</v>
      </c>
      <c r="P28" s="45">
        <v>104.282</v>
      </c>
      <c r="Q28" s="45">
        <v>100.523</v>
      </c>
      <c r="R28" s="45">
        <v>94.233999999999995</v>
      </c>
      <c r="S28" s="45">
        <v>95.262</v>
      </c>
      <c r="T28" s="45">
        <v>93.981999999999999</v>
      </c>
      <c r="U28" s="45">
        <v>94.123000000000005</v>
      </c>
      <c r="V28" s="45">
        <v>102.411</v>
      </c>
      <c r="W28" s="45">
        <v>102.66500000000001</v>
      </c>
      <c r="X28" s="45">
        <v>101.994</v>
      </c>
      <c r="Y28" s="45">
        <v>108.735</v>
      </c>
      <c r="Z28" s="45">
        <v>108.896</v>
      </c>
      <c r="AA28" s="45">
        <v>102.90900000000001</v>
      </c>
      <c r="AB28" s="45">
        <v>105.07599999999999</v>
      </c>
      <c r="AC28" s="45">
        <v>101.68600000000001</v>
      </c>
      <c r="AD28" s="45">
        <v>102.152</v>
      </c>
      <c r="AE28" s="45">
        <v>100.30500000000001</v>
      </c>
      <c r="AF28" s="45">
        <v>98.332999999999998</v>
      </c>
      <c r="AG28" s="45">
        <v>97.581000000000003</v>
      </c>
      <c r="AH28" s="45">
        <v>107.866</v>
      </c>
      <c r="AI28" s="45">
        <v>107.718</v>
      </c>
      <c r="AJ28" s="45">
        <v>107.375</v>
      </c>
      <c r="AK28" s="45">
        <v>113.071</v>
      </c>
      <c r="AL28" s="45">
        <v>118.06100000000001</v>
      </c>
      <c r="AM28" s="45">
        <v>110.857</v>
      </c>
      <c r="AN28" s="45">
        <v>110.38800000000001</v>
      </c>
      <c r="AO28" s="45">
        <v>107.32299999999999</v>
      </c>
      <c r="AP28" s="45">
        <v>107.262</v>
      </c>
      <c r="AQ28" s="45">
        <v>105.754</v>
      </c>
      <c r="AR28" s="45">
        <v>105.328</v>
      </c>
      <c r="AS28" s="45">
        <v>103.43300000000001</v>
      </c>
      <c r="AT28" s="45">
        <v>112.324</v>
      </c>
      <c r="AU28" s="45">
        <v>111.473</v>
      </c>
      <c r="AV28" s="45">
        <v>110.733</v>
      </c>
      <c r="AW28" s="45">
        <v>116.848</v>
      </c>
      <c r="AX28" s="45">
        <v>122.182</v>
      </c>
      <c r="AY28" s="45">
        <v>115.306</v>
      </c>
      <c r="AZ28" s="45">
        <v>114.511</v>
      </c>
      <c r="BA28" s="45">
        <v>112.39400000000001</v>
      </c>
      <c r="BB28" s="45">
        <v>111.55500000000001</v>
      </c>
      <c r="BC28" s="45">
        <v>109.366</v>
      </c>
      <c r="BD28" s="45">
        <v>108.687</v>
      </c>
      <c r="BE28" s="45">
        <v>107.16800000000001</v>
      </c>
      <c r="BF28" s="45">
        <v>115.721</v>
      </c>
      <c r="BG28" s="45">
        <v>115.89100000000001</v>
      </c>
      <c r="BH28" s="45">
        <v>114.557</v>
      </c>
      <c r="BI28" s="45">
        <v>121.871</v>
      </c>
      <c r="BJ28" s="45">
        <v>127.98099999999999</v>
      </c>
      <c r="BK28" s="45">
        <v>119.568</v>
      </c>
      <c r="BL28" s="45">
        <v>118.273</v>
      </c>
      <c r="BM28" s="45">
        <v>117.358</v>
      </c>
      <c r="BN28" s="45">
        <v>117.089</v>
      </c>
      <c r="BO28" s="45">
        <v>115.065</v>
      </c>
      <c r="BP28" s="45">
        <v>112.672</v>
      </c>
      <c r="BQ28" s="45">
        <v>116.22499999999999</v>
      </c>
      <c r="BR28" s="45">
        <v>105.751</v>
      </c>
      <c r="BS28" s="45">
        <v>56.832000000000001</v>
      </c>
      <c r="BT28" s="45">
        <v>72.072999999999993</v>
      </c>
      <c r="BU28" s="45">
        <v>128.34399999999999</v>
      </c>
      <c r="BV28" s="45">
        <v>131.95500000000001</v>
      </c>
      <c r="BW28" s="45">
        <v>123.408</v>
      </c>
      <c r="BX28" s="45">
        <v>123.158</v>
      </c>
      <c r="BY28" s="45">
        <v>122.42400000000001</v>
      </c>
      <c r="BZ28" s="45">
        <v>120.456</v>
      </c>
      <c r="CA28" s="45">
        <v>119.262</v>
      </c>
      <c r="CB28" s="45">
        <v>118.09699999999999</v>
      </c>
      <c r="CC28" s="45">
        <v>114.61199999999999</v>
      </c>
      <c r="CD28" s="45">
        <v>114.215</v>
      </c>
      <c r="CE28" s="45">
        <v>113.687</v>
      </c>
      <c r="CF28" s="45">
        <v>104.849</v>
      </c>
      <c r="CG28" s="45">
        <v>93.641999999999996</v>
      </c>
      <c r="CH28" s="45">
        <v>91.477000000000004</v>
      </c>
      <c r="CI28" s="45">
        <v>111.78700000000001</v>
      </c>
      <c r="CJ28" s="45">
        <v>124.443</v>
      </c>
      <c r="CK28" s="45">
        <v>126.76900000000001</v>
      </c>
      <c r="CL28" s="45">
        <v>127.997</v>
      </c>
      <c r="CM28" s="45">
        <v>97.07</v>
      </c>
      <c r="CN28" s="45">
        <v>101.86199999999999</v>
      </c>
      <c r="CO28" s="45">
        <v>104.395</v>
      </c>
      <c r="CP28" s="45">
        <v>96.673000000000002</v>
      </c>
      <c r="CQ28" s="45">
        <v>96.838999999999999</v>
      </c>
      <c r="CR28" s="45">
        <v>104.465</v>
      </c>
      <c r="CS28" s="45">
        <v>105.627</v>
      </c>
      <c r="CT28" s="45">
        <v>101.381</v>
      </c>
      <c r="CU28" s="45">
        <v>101.26</v>
      </c>
      <c r="CV28" s="45">
        <v>109.38800000000001</v>
      </c>
      <c r="CW28" s="45">
        <v>113.102</v>
      </c>
      <c r="CX28" s="45">
        <v>106.78</v>
      </c>
      <c r="CY28" s="45">
        <v>107.02800000000001</v>
      </c>
      <c r="CZ28" s="45">
        <v>113.018</v>
      </c>
      <c r="DA28" s="45">
        <v>117.333</v>
      </c>
      <c r="DB28" s="45">
        <v>111.105</v>
      </c>
      <c r="DC28" s="45">
        <v>110.52500000000001</v>
      </c>
      <c r="DD28" s="45">
        <v>117.43899999999999</v>
      </c>
      <c r="DE28" s="45">
        <v>121.94</v>
      </c>
      <c r="DF28" s="45">
        <v>116.504</v>
      </c>
      <c r="DG28" s="45">
        <v>111.54900000000001</v>
      </c>
      <c r="DH28" s="45">
        <v>85.75</v>
      </c>
      <c r="DI28" s="45">
        <v>126.17400000000001</v>
      </c>
      <c r="DJ28" s="45">
        <v>120.714</v>
      </c>
      <c r="DK28" s="45">
        <v>115.642</v>
      </c>
      <c r="DL28" s="45">
        <v>104.059</v>
      </c>
      <c r="DM28" s="45">
        <v>109.235</v>
      </c>
      <c r="DN28" s="45">
        <v>100.431</v>
      </c>
      <c r="DO28" s="45">
        <v>102.239</v>
      </c>
      <c r="DP28" s="45">
        <v>107.803</v>
      </c>
      <c r="DQ28" s="45">
        <v>112.372</v>
      </c>
      <c r="DR28" s="45">
        <v>116.742</v>
      </c>
      <c r="DS28" s="45">
        <v>110.3</v>
      </c>
      <c r="DT28" s="45">
        <v>112.87</v>
      </c>
      <c r="DU28" s="373"/>
      <c r="DV28" s="13" t="s">
        <v>401</v>
      </c>
      <c r="DW28" s="215"/>
      <c r="DX28"/>
      <c r="DY28" s="197"/>
      <c r="DZ28" s="39"/>
    </row>
    <row r="29" spans="1:134" s="55" customFormat="1" ht="30" customHeight="1" x14ac:dyDescent="0.25">
      <c r="A29" s="600"/>
      <c r="B29" s="58"/>
      <c r="C29" s="519" t="s">
        <v>765</v>
      </c>
      <c r="D29" s="52">
        <v>3.7920582408566545</v>
      </c>
      <c r="E29" s="333">
        <v>25</v>
      </c>
      <c r="F29" s="15"/>
      <c r="G29" s="15" t="str">
        <f>VLOOKUP(E29,'Jadual5-2digit'!$F$7:$H$36,3,0)</f>
        <v xml:space="preserve">Pembuatan produk logam yang direka, kecuali mesin dan kelengkapan </v>
      </c>
      <c r="H29" s="45">
        <v>107.636</v>
      </c>
      <c r="I29" s="45">
        <v>88.031000000000006</v>
      </c>
      <c r="J29" s="45">
        <v>100.73399999999999</v>
      </c>
      <c r="K29" s="45">
        <v>101.554</v>
      </c>
      <c r="L29" s="45">
        <v>100.926</v>
      </c>
      <c r="M29" s="45">
        <v>102.316</v>
      </c>
      <c r="N29" s="45">
        <v>100.273</v>
      </c>
      <c r="O29" s="45">
        <v>95.751000000000005</v>
      </c>
      <c r="P29" s="45">
        <v>100.964</v>
      </c>
      <c r="Q29" s="45">
        <v>100.416</v>
      </c>
      <c r="R29" s="45">
        <v>98.42</v>
      </c>
      <c r="S29" s="45">
        <v>102.98</v>
      </c>
      <c r="T29" s="45">
        <v>114.453</v>
      </c>
      <c r="U29" s="45">
        <v>93.64</v>
      </c>
      <c r="V29" s="45">
        <v>105.34099999999999</v>
      </c>
      <c r="W29" s="45">
        <v>104.985</v>
      </c>
      <c r="X29" s="45">
        <v>107.99299999999999</v>
      </c>
      <c r="Y29" s="45">
        <v>108.199</v>
      </c>
      <c r="Z29" s="45">
        <v>105.062</v>
      </c>
      <c r="AA29" s="45">
        <v>100.875</v>
      </c>
      <c r="AB29" s="45">
        <v>104.911</v>
      </c>
      <c r="AC29" s="45">
        <v>105.929</v>
      </c>
      <c r="AD29" s="45">
        <v>104.8</v>
      </c>
      <c r="AE29" s="45">
        <v>103.738</v>
      </c>
      <c r="AF29" s="45">
        <v>118.235</v>
      </c>
      <c r="AG29" s="45">
        <v>96.674999999999997</v>
      </c>
      <c r="AH29" s="45">
        <v>108.12</v>
      </c>
      <c r="AI29" s="45">
        <v>108.83499999999999</v>
      </c>
      <c r="AJ29" s="45">
        <v>111.779</v>
      </c>
      <c r="AK29" s="45">
        <v>111.61199999999999</v>
      </c>
      <c r="AL29" s="45">
        <v>115.083</v>
      </c>
      <c r="AM29" s="45">
        <v>110.154</v>
      </c>
      <c r="AN29" s="45">
        <v>110.598</v>
      </c>
      <c r="AO29" s="45">
        <v>111.879</v>
      </c>
      <c r="AP29" s="45">
        <v>110.02</v>
      </c>
      <c r="AQ29" s="45">
        <v>108.553</v>
      </c>
      <c r="AR29" s="45">
        <v>123.786</v>
      </c>
      <c r="AS29" s="45">
        <v>100.536</v>
      </c>
      <c r="AT29" s="45">
        <v>112.764</v>
      </c>
      <c r="AU29" s="45">
        <v>115.31</v>
      </c>
      <c r="AV29" s="45">
        <v>117.831</v>
      </c>
      <c r="AW29" s="45">
        <v>118.083</v>
      </c>
      <c r="AX29" s="45">
        <v>121.43600000000001</v>
      </c>
      <c r="AY29" s="45">
        <v>115.758</v>
      </c>
      <c r="AZ29" s="45">
        <v>115.64700000000001</v>
      </c>
      <c r="BA29" s="45">
        <v>117.32</v>
      </c>
      <c r="BB29" s="45">
        <v>114.544</v>
      </c>
      <c r="BC29" s="45">
        <v>113.11799999999999</v>
      </c>
      <c r="BD29" s="45">
        <v>128.542</v>
      </c>
      <c r="BE29" s="45">
        <v>105.46</v>
      </c>
      <c r="BF29" s="45">
        <v>116.52</v>
      </c>
      <c r="BG29" s="45">
        <v>119.566</v>
      </c>
      <c r="BH29" s="45">
        <v>122.33</v>
      </c>
      <c r="BI29" s="45">
        <v>123.774</v>
      </c>
      <c r="BJ29" s="45">
        <v>126.709</v>
      </c>
      <c r="BK29" s="45">
        <v>120.008</v>
      </c>
      <c r="BL29" s="45">
        <v>120.15300000000001</v>
      </c>
      <c r="BM29" s="45">
        <v>119.839</v>
      </c>
      <c r="BN29" s="45">
        <v>117.38</v>
      </c>
      <c r="BO29" s="45">
        <v>117.45399999999999</v>
      </c>
      <c r="BP29" s="45">
        <v>133.32400000000001</v>
      </c>
      <c r="BQ29" s="45">
        <v>110.79900000000001</v>
      </c>
      <c r="BR29" s="45">
        <v>105.40300000000001</v>
      </c>
      <c r="BS29" s="45">
        <v>44.64</v>
      </c>
      <c r="BT29" s="45">
        <v>66.572000000000003</v>
      </c>
      <c r="BU29" s="45">
        <v>97.018000000000001</v>
      </c>
      <c r="BV29" s="45">
        <v>103.879</v>
      </c>
      <c r="BW29" s="45">
        <v>107.208</v>
      </c>
      <c r="BX29" s="45">
        <v>112.301</v>
      </c>
      <c r="BY29" s="45">
        <v>112.67400000000001</v>
      </c>
      <c r="BZ29" s="45">
        <v>110.488</v>
      </c>
      <c r="CA29" s="45">
        <v>111.26600000000001</v>
      </c>
      <c r="CB29" s="45">
        <v>126.733</v>
      </c>
      <c r="CC29" s="45">
        <v>105.176</v>
      </c>
      <c r="CD29" s="45">
        <v>113.179</v>
      </c>
      <c r="CE29" s="45">
        <v>103.143</v>
      </c>
      <c r="CF29" s="45">
        <v>101.812</v>
      </c>
      <c r="CG29" s="45">
        <v>86.344999999999999</v>
      </c>
      <c r="CH29" s="45">
        <v>85.971000000000004</v>
      </c>
      <c r="CI29" s="45">
        <v>94.694999999999993</v>
      </c>
      <c r="CJ29" s="45">
        <v>112.44</v>
      </c>
      <c r="CK29" s="45">
        <v>121.22799999999999</v>
      </c>
      <c r="CL29" s="45">
        <v>123.54600000000001</v>
      </c>
      <c r="CM29" s="45">
        <v>98.8</v>
      </c>
      <c r="CN29" s="45">
        <v>101.599</v>
      </c>
      <c r="CO29" s="45">
        <v>98.995999999999995</v>
      </c>
      <c r="CP29" s="45">
        <v>100.605</v>
      </c>
      <c r="CQ29" s="45">
        <v>104.47799999999999</v>
      </c>
      <c r="CR29" s="45">
        <v>107.059</v>
      </c>
      <c r="CS29" s="45">
        <v>103.616</v>
      </c>
      <c r="CT29" s="45">
        <v>104.822</v>
      </c>
      <c r="CU29" s="45">
        <v>107.67700000000001</v>
      </c>
      <c r="CV29" s="45">
        <v>110.742</v>
      </c>
      <c r="CW29" s="45">
        <v>111.94499999999999</v>
      </c>
      <c r="CX29" s="45">
        <v>110.151</v>
      </c>
      <c r="CY29" s="45">
        <v>112.36199999999999</v>
      </c>
      <c r="CZ29" s="45">
        <v>117.075</v>
      </c>
      <c r="DA29" s="45">
        <v>117.613</v>
      </c>
      <c r="DB29" s="45">
        <v>114.994</v>
      </c>
      <c r="DC29" s="45">
        <v>116.84099999999999</v>
      </c>
      <c r="DD29" s="45">
        <v>121.89</v>
      </c>
      <c r="DE29" s="45">
        <v>122.29</v>
      </c>
      <c r="DF29" s="45">
        <v>118.224</v>
      </c>
      <c r="DG29" s="45">
        <v>116.509</v>
      </c>
      <c r="DH29" s="45">
        <v>69.41</v>
      </c>
      <c r="DI29" s="45">
        <v>107.79600000000001</v>
      </c>
      <c r="DJ29" s="45">
        <v>111.476</v>
      </c>
      <c r="DK29" s="45">
        <v>115.029</v>
      </c>
      <c r="DL29" s="45">
        <v>97.1</v>
      </c>
      <c r="DM29" s="45">
        <v>97.701999999999998</v>
      </c>
      <c r="DN29" s="45">
        <v>99.728999999999999</v>
      </c>
      <c r="DO29" s="45">
        <v>105.108</v>
      </c>
      <c r="DP29" s="45">
        <v>110.27200000000001</v>
      </c>
      <c r="DQ29" s="45">
        <v>115.729</v>
      </c>
      <c r="DR29" s="45">
        <v>120.026</v>
      </c>
      <c r="DS29" s="45">
        <v>100.392</v>
      </c>
      <c r="DT29" s="45">
        <v>106.752</v>
      </c>
      <c r="DU29" s="373"/>
      <c r="DV29" s="13" t="s">
        <v>403</v>
      </c>
      <c r="DW29" s="215"/>
      <c r="DX29"/>
      <c r="DY29" s="197"/>
      <c r="DZ29" s="39"/>
    </row>
    <row r="30" spans="1:134" s="55" customFormat="1" ht="15" customHeight="1" x14ac:dyDescent="0.25">
      <c r="A30" s="600"/>
      <c r="B30" s="58"/>
      <c r="C30" s="519" t="s">
        <v>766</v>
      </c>
      <c r="D30" s="52">
        <v>3.1713435654609743</v>
      </c>
      <c r="E30" s="333">
        <v>29</v>
      </c>
      <c r="F30" s="15"/>
      <c r="G30" s="15" t="str">
        <f>VLOOKUP(E30,'Jadual5-2digit'!$F$7:$H$36,3,0)</f>
        <v xml:space="preserve">Pembuatan kenderaan bermotor, treler dan semi treler </v>
      </c>
      <c r="H30" s="45">
        <v>106.8</v>
      </c>
      <c r="I30" s="45">
        <v>98.180999999999997</v>
      </c>
      <c r="J30" s="45">
        <v>105.33799999999999</v>
      </c>
      <c r="K30" s="45">
        <v>110.253</v>
      </c>
      <c r="L30" s="45">
        <v>98.341999999999999</v>
      </c>
      <c r="M30" s="45">
        <v>103.786</v>
      </c>
      <c r="N30" s="45">
        <v>91.641999999999996</v>
      </c>
      <c r="O30" s="45">
        <v>99.510999999999996</v>
      </c>
      <c r="P30" s="45">
        <v>92.323999999999998</v>
      </c>
      <c r="Q30" s="45">
        <v>102.38500000000001</v>
      </c>
      <c r="R30" s="45">
        <v>94.162999999999997</v>
      </c>
      <c r="S30" s="45">
        <v>97.274000000000001</v>
      </c>
      <c r="T30" s="45">
        <v>104.61799999999999</v>
      </c>
      <c r="U30" s="45">
        <v>95.849000000000004</v>
      </c>
      <c r="V30" s="45">
        <v>98.507999999999996</v>
      </c>
      <c r="W30" s="45">
        <v>94.971000000000004</v>
      </c>
      <c r="X30" s="45">
        <v>88.105000000000004</v>
      </c>
      <c r="Y30" s="45">
        <v>101.05500000000001</v>
      </c>
      <c r="Z30" s="45">
        <v>85.408000000000001</v>
      </c>
      <c r="AA30" s="45">
        <v>93.89</v>
      </c>
      <c r="AB30" s="45">
        <v>89.394999999999996</v>
      </c>
      <c r="AC30" s="45">
        <v>99.549000000000007</v>
      </c>
      <c r="AD30" s="45">
        <v>93.614000000000004</v>
      </c>
      <c r="AE30" s="45">
        <v>98.88</v>
      </c>
      <c r="AF30" s="45">
        <v>119.48099999999999</v>
      </c>
      <c r="AG30" s="45">
        <v>111.01300000000001</v>
      </c>
      <c r="AH30" s="45">
        <v>108.185</v>
      </c>
      <c r="AI30" s="45">
        <v>97.584000000000003</v>
      </c>
      <c r="AJ30" s="45">
        <v>93.92</v>
      </c>
      <c r="AK30" s="45">
        <v>93.296000000000006</v>
      </c>
      <c r="AL30" s="45">
        <v>89.551000000000002</v>
      </c>
      <c r="AM30" s="45">
        <v>98.272000000000006</v>
      </c>
      <c r="AN30" s="45">
        <v>92.421000000000006</v>
      </c>
      <c r="AO30" s="45">
        <v>99.391000000000005</v>
      </c>
      <c r="AP30" s="45">
        <v>97.48</v>
      </c>
      <c r="AQ30" s="45">
        <v>98.332999999999998</v>
      </c>
      <c r="AR30" s="45">
        <v>121.65300000000001</v>
      </c>
      <c r="AS30" s="45">
        <v>103.078</v>
      </c>
      <c r="AT30" s="45">
        <v>115.666</v>
      </c>
      <c r="AU30" s="45">
        <v>107.194</v>
      </c>
      <c r="AV30" s="45">
        <v>99.004000000000005</v>
      </c>
      <c r="AW30" s="45">
        <v>99.274000000000001</v>
      </c>
      <c r="AX30" s="45">
        <v>107.631</v>
      </c>
      <c r="AY30" s="45">
        <v>106.982</v>
      </c>
      <c r="AZ30" s="45">
        <v>94.016999999999996</v>
      </c>
      <c r="BA30" s="45">
        <v>110.021</v>
      </c>
      <c r="BB30" s="45">
        <v>106.318</v>
      </c>
      <c r="BC30" s="45">
        <v>107.167</v>
      </c>
      <c r="BD30" s="45">
        <v>129.62100000000001</v>
      </c>
      <c r="BE30" s="45">
        <v>110.613</v>
      </c>
      <c r="BF30" s="45">
        <v>123.435</v>
      </c>
      <c r="BG30" s="45">
        <v>117.4</v>
      </c>
      <c r="BH30" s="45">
        <v>108.18</v>
      </c>
      <c r="BI30" s="45">
        <v>107.17100000000001</v>
      </c>
      <c r="BJ30" s="45">
        <v>115.663</v>
      </c>
      <c r="BK30" s="45">
        <v>115.50700000000001</v>
      </c>
      <c r="BL30" s="45">
        <v>101.867</v>
      </c>
      <c r="BM30" s="45">
        <v>115.19799999999999</v>
      </c>
      <c r="BN30" s="45">
        <v>110.325</v>
      </c>
      <c r="BO30" s="45">
        <v>112.15900000000001</v>
      </c>
      <c r="BP30" s="45">
        <v>129.14099999999999</v>
      </c>
      <c r="BQ30" s="45">
        <v>116.315</v>
      </c>
      <c r="BR30" s="45">
        <v>112.181</v>
      </c>
      <c r="BS30" s="45">
        <v>35.176000000000002</v>
      </c>
      <c r="BT30" s="45">
        <v>65.515000000000001</v>
      </c>
      <c r="BU30" s="45">
        <v>128.72300000000001</v>
      </c>
      <c r="BV30" s="45">
        <v>129.28700000000001</v>
      </c>
      <c r="BW30" s="45">
        <v>128.958</v>
      </c>
      <c r="BX30" s="45">
        <v>115.646</v>
      </c>
      <c r="BY30" s="45">
        <v>124.431</v>
      </c>
      <c r="BZ30" s="45">
        <v>126.057</v>
      </c>
      <c r="CA30" s="45">
        <v>132.136</v>
      </c>
      <c r="CB30" s="45">
        <v>130.98599999999999</v>
      </c>
      <c r="CC30" s="45">
        <v>124.791</v>
      </c>
      <c r="CD30" s="45">
        <v>149.76499999999999</v>
      </c>
      <c r="CE30" s="45">
        <v>151.97</v>
      </c>
      <c r="CF30" s="45">
        <v>128.55799999999999</v>
      </c>
      <c r="CG30" s="45">
        <v>55.197000000000003</v>
      </c>
      <c r="CH30" s="45">
        <v>57.018999999999998</v>
      </c>
      <c r="CI30" s="45">
        <v>69.561999999999998</v>
      </c>
      <c r="CJ30" s="45">
        <v>95.510999999999996</v>
      </c>
      <c r="CK30" s="45">
        <v>130.73699999999999</v>
      </c>
      <c r="CL30" s="45">
        <v>130.53200000000001</v>
      </c>
      <c r="CM30" s="45">
        <v>103.44</v>
      </c>
      <c r="CN30" s="45">
        <v>104.127</v>
      </c>
      <c r="CO30" s="45">
        <v>94.492000000000004</v>
      </c>
      <c r="CP30" s="45">
        <v>97.941000000000003</v>
      </c>
      <c r="CQ30" s="45">
        <v>99.658000000000001</v>
      </c>
      <c r="CR30" s="45">
        <v>94.71</v>
      </c>
      <c r="CS30" s="45">
        <v>89.563999999999993</v>
      </c>
      <c r="CT30" s="45">
        <v>97.346999999999994</v>
      </c>
      <c r="CU30" s="45">
        <v>112.893</v>
      </c>
      <c r="CV30" s="45">
        <v>94.933000000000007</v>
      </c>
      <c r="CW30" s="45">
        <v>93.415000000000006</v>
      </c>
      <c r="CX30" s="45">
        <v>98.402000000000001</v>
      </c>
      <c r="CY30" s="45">
        <v>113.46599999999999</v>
      </c>
      <c r="CZ30" s="45">
        <v>101.824</v>
      </c>
      <c r="DA30" s="45">
        <v>102.877</v>
      </c>
      <c r="DB30" s="45">
        <v>107.83499999999999</v>
      </c>
      <c r="DC30" s="45">
        <v>121.223</v>
      </c>
      <c r="DD30" s="45">
        <v>110.917</v>
      </c>
      <c r="DE30" s="45">
        <v>111.012</v>
      </c>
      <c r="DF30" s="45">
        <v>112.56100000000001</v>
      </c>
      <c r="DG30" s="45">
        <v>119.212</v>
      </c>
      <c r="DH30" s="45">
        <v>76.471999999999994</v>
      </c>
      <c r="DI30" s="45">
        <v>124.63</v>
      </c>
      <c r="DJ30" s="45">
        <v>127.541</v>
      </c>
      <c r="DK30" s="45">
        <v>135.18100000000001</v>
      </c>
      <c r="DL30" s="45">
        <v>111.908</v>
      </c>
      <c r="DM30" s="45">
        <v>74.03</v>
      </c>
      <c r="DN30" s="45">
        <v>100.248</v>
      </c>
      <c r="DO30" s="45">
        <v>94.995999999999995</v>
      </c>
      <c r="DP30" s="45">
        <v>100.054</v>
      </c>
      <c r="DQ30" s="45">
        <v>106.44</v>
      </c>
      <c r="DR30" s="45">
        <v>114.089</v>
      </c>
      <c r="DS30" s="45">
        <v>110.13</v>
      </c>
      <c r="DT30" s="45">
        <v>111.33</v>
      </c>
      <c r="DU30" s="373"/>
      <c r="DV30" s="13" t="s">
        <v>411</v>
      </c>
      <c r="DW30" s="215"/>
      <c r="DX30"/>
      <c r="DY30" s="197"/>
      <c r="DZ30" s="39"/>
    </row>
    <row r="31" spans="1:134" s="55" customFormat="1" ht="15" customHeight="1" x14ac:dyDescent="0.25">
      <c r="A31" s="600"/>
      <c r="B31" s="58"/>
      <c r="C31" s="519" t="s">
        <v>777</v>
      </c>
      <c r="D31" s="52">
        <v>1.1902803707746559</v>
      </c>
      <c r="E31" s="333">
        <v>30</v>
      </c>
      <c r="F31" s="15"/>
      <c r="G31" s="15" t="str">
        <f>VLOOKUP(E31,'Jadual5-2digit'!$F$7:$H$36,3,0)</f>
        <v xml:space="preserve">Pembuatan kelengkapan pengangkutan lain </v>
      </c>
      <c r="H31" s="45">
        <v>100.755</v>
      </c>
      <c r="I31" s="45">
        <v>94.745999999999995</v>
      </c>
      <c r="J31" s="45">
        <v>107.86199999999999</v>
      </c>
      <c r="K31" s="45">
        <v>88.061999999999998</v>
      </c>
      <c r="L31" s="45">
        <v>106.075</v>
      </c>
      <c r="M31" s="45">
        <v>103.151</v>
      </c>
      <c r="N31" s="45">
        <v>84.307000000000002</v>
      </c>
      <c r="O31" s="45">
        <v>108.029</v>
      </c>
      <c r="P31" s="45">
        <v>106.336</v>
      </c>
      <c r="Q31" s="45">
        <v>94.257000000000005</v>
      </c>
      <c r="R31" s="45">
        <v>101.896</v>
      </c>
      <c r="S31" s="45">
        <v>104.526</v>
      </c>
      <c r="T31" s="45">
        <v>105.28400000000001</v>
      </c>
      <c r="U31" s="45">
        <v>96.21</v>
      </c>
      <c r="V31" s="45">
        <v>111.967</v>
      </c>
      <c r="W31" s="45">
        <v>87.757000000000005</v>
      </c>
      <c r="X31" s="45">
        <v>92.947999999999993</v>
      </c>
      <c r="Y31" s="45">
        <v>97.77</v>
      </c>
      <c r="Z31" s="45">
        <v>76.974999999999994</v>
      </c>
      <c r="AA31" s="45">
        <v>111.03</v>
      </c>
      <c r="AB31" s="45">
        <v>106.92700000000001</v>
      </c>
      <c r="AC31" s="45">
        <v>86.057000000000002</v>
      </c>
      <c r="AD31" s="45">
        <v>93.629000000000005</v>
      </c>
      <c r="AE31" s="45">
        <v>99.447000000000003</v>
      </c>
      <c r="AF31" s="45">
        <v>99.275000000000006</v>
      </c>
      <c r="AG31" s="45">
        <v>86.372</v>
      </c>
      <c r="AH31" s="45">
        <v>112.971</v>
      </c>
      <c r="AI31" s="45">
        <v>92.62</v>
      </c>
      <c r="AJ31" s="45">
        <v>97.436000000000007</v>
      </c>
      <c r="AK31" s="45">
        <v>97.91</v>
      </c>
      <c r="AL31" s="45">
        <v>82.137</v>
      </c>
      <c r="AM31" s="45">
        <v>126.33799999999999</v>
      </c>
      <c r="AN31" s="45">
        <v>118.334</v>
      </c>
      <c r="AO31" s="45">
        <v>90.506</v>
      </c>
      <c r="AP31" s="45">
        <v>101.56</v>
      </c>
      <c r="AQ31" s="45">
        <v>103.366</v>
      </c>
      <c r="AR31" s="45">
        <v>102.822</v>
      </c>
      <c r="AS31" s="45">
        <v>88.590999999999994</v>
      </c>
      <c r="AT31" s="45">
        <v>116.383</v>
      </c>
      <c r="AU31" s="45">
        <v>94.778000000000006</v>
      </c>
      <c r="AV31" s="45">
        <v>100.345</v>
      </c>
      <c r="AW31" s="45">
        <v>100.36199999999999</v>
      </c>
      <c r="AX31" s="45">
        <v>90.266999999999996</v>
      </c>
      <c r="AY31" s="45">
        <v>132.208</v>
      </c>
      <c r="AZ31" s="45">
        <v>116.613</v>
      </c>
      <c r="BA31" s="45">
        <v>97.477000000000004</v>
      </c>
      <c r="BB31" s="45">
        <v>109.913</v>
      </c>
      <c r="BC31" s="45">
        <v>106.70699999999999</v>
      </c>
      <c r="BD31" s="45">
        <v>108.541</v>
      </c>
      <c r="BE31" s="45">
        <v>96.263999999999996</v>
      </c>
      <c r="BF31" s="45">
        <v>120.99299999999999</v>
      </c>
      <c r="BG31" s="45">
        <v>98.480999999999995</v>
      </c>
      <c r="BH31" s="45">
        <v>104.976</v>
      </c>
      <c r="BI31" s="45">
        <v>106.264</v>
      </c>
      <c r="BJ31" s="45">
        <v>94.063999999999993</v>
      </c>
      <c r="BK31" s="45">
        <v>135.64599999999999</v>
      </c>
      <c r="BL31" s="45">
        <v>126.233</v>
      </c>
      <c r="BM31" s="45">
        <v>100.925</v>
      </c>
      <c r="BN31" s="45">
        <v>114.18899999999999</v>
      </c>
      <c r="BO31" s="45">
        <v>109.869</v>
      </c>
      <c r="BP31" s="45">
        <v>112.063</v>
      </c>
      <c r="BQ31" s="45">
        <v>100.054</v>
      </c>
      <c r="BR31" s="45">
        <v>103.398</v>
      </c>
      <c r="BS31" s="45">
        <v>29.082999999999998</v>
      </c>
      <c r="BT31" s="45">
        <v>63.619</v>
      </c>
      <c r="BU31" s="45">
        <v>103.18600000000001</v>
      </c>
      <c r="BV31" s="45">
        <v>89.646000000000001</v>
      </c>
      <c r="BW31" s="45">
        <v>117.36</v>
      </c>
      <c r="BX31" s="45">
        <v>112.473</v>
      </c>
      <c r="BY31" s="45">
        <v>93.296999999999997</v>
      </c>
      <c r="BZ31" s="45">
        <v>111.96</v>
      </c>
      <c r="CA31" s="45">
        <v>106.47499999999999</v>
      </c>
      <c r="CB31" s="45">
        <v>108.78400000000001</v>
      </c>
      <c r="CC31" s="45">
        <v>99.266000000000005</v>
      </c>
      <c r="CD31" s="45">
        <v>105.779</v>
      </c>
      <c r="CE31" s="45">
        <v>90.195999999999998</v>
      </c>
      <c r="CF31" s="45">
        <v>82.001000000000005</v>
      </c>
      <c r="CG31" s="45">
        <v>80.234999999999999</v>
      </c>
      <c r="CH31" s="45">
        <v>68.67</v>
      </c>
      <c r="CI31" s="45">
        <v>105.739</v>
      </c>
      <c r="CJ31" s="45">
        <v>114.102</v>
      </c>
      <c r="CK31" s="45">
        <v>95.513999999999996</v>
      </c>
      <c r="CL31" s="45">
        <v>115.598</v>
      </c>
      <c r="CM31" s="45">
        <v>101.121</v>
      </c>
      <c r="CN31" s="45">
        <v>99.096000000000004</v>
      </c>
      <c r="CO31" s="45">
        <v>99.557000000000002</v>
      </c>
      <c r="CP31" s="45">
        <v>100.226</v>
      </c>
      <c r="CQ31" s="45">
        <v>104.48699999999999</v>
      </c>
      <c r="CR31" s="45">
        <v>92.825000000000003</v>
      </c>
      <c r="CS31" s="45">
        <v>98.311000000000007</v>
      </c>
      <c r="CT31" s="45">
        <v>93.043999999999997</v>
      </c>
      <c r="CU31" s="45">
        <v>99.539000000000001</v>
      </c>
      <c r="CV31" s="45">
        <v>95.989000000000004</v>
      </c>
      <c r="CW31" s="45">
        <v>108.93600000000001</v>
      </c>
      <c r="CX31" s="45">
        <v>98.477000000000004</v>
      </c>
      <c r="CY31" s="45">
        <v>102.598</v>
      </c>
      <c r="CZ31" s="45">
        <v>98.495000000000005</v>
      </c>
      <c r="DA31" s="45">
        <v>113.029</v>
      </c>
      <c r="DB31" s="45">
        <v>104.699</v>
      </c>
      <c r="DC31" s="45">
        <v>108.599</v>
      </c>
      <c r="DD31" s="45">
        <v>103.24</v>
      </c>
      <c r="DE31" s="45">
        <v>118.648</v>
      </c>
      <c r="DF31" s="45">
        <v>108.328</v>
      </c>
      <c r="DG31" s="45">
        <v>105.172</v>
      </c>
      <c r="DH31" s="45">
        <v>65.296000000000006</v>
      </c>
      <c r="DI31" s="45">
        <v>106.49299999999999</v>
      </c>
      <c r="DJ31" s="45">
        <v>103.911</v>
      </c>
      <c r="DK31" s="45">
        <v>104.61</v>
      </c>
      <c r="DL31" s="45">
        <v>84.144000000000005</v>
      </c>
      <c r="DM31" s="45">
        <v>96.17</v>
      </c>
      <c r="DN31" s="45">
        <v>99.588999999999999</v>
      </c>
      <c r="DO31" s="45">
        <v>96.959000000000003</v>
      </c>
      <c r="DP31" s="45">
        <v>100.496</v>
      </c>
      <c r="DQ31" s="45">
        <v>104.523</v>
      </c>
      <c r="DR31" s="45">
        <v>109.68899999999999</v>
      </c>
      <c r="DS31" s="45">
        <v>94.194999999999993</v>
      </c>
      <c r="DT31" s="45">
        <v>96.897999999999996</v>
      </c>
      <c r="DU31" s="373"/>
      <c r="DV31" s="13" t="s">
        <v>413</v>
      </c>
      <c r="DW31" s="215"/>
      <c r="DX31"/>
      <c r="DY31" s="197"/>
      <c r="DZ31" s="39"/>
    </row>
    <row r="32" spans="1:134" s="55" customFormat="1" ht="15" customHeight="1" x14ac:dyDescent="0.25">
      <c r="A32" s="600"/>
      <c r="B32" s="58"/>
      <c r="C32" s="519" t="s">
        <v>778</v>
      </c>
      <c r="D32" s="52">
        <v>0.74383978573519172</v>
      </c>
      <c r="E32" s="333">
        <v>32</v>
      </c>
      <c r="F32" s="15"/>
      <c r="G32" s="15" t="str">
        <f>VLOOKUP(E32,'Jadual5-2digit'!$F$7:$H$36,3,0)</f>
        <v>Pembuatan lain</v>
      </c>
      <c r="H32" s="45">
        <v>106.084</v>
      </c>
      <c r="I32" s="45">
        <v>97.817999999999998</v>
      </c>
      <c r="J32" s="45">
        <v>93.653999999999996</v>
      </c>
      <c r="K32" s="45">
        <v>98.741</v>
      </c>
      <c r="L32" s="45">
        <v>99.376000000000005</v>
      </c>
      <c r="M32" s="45">
        <v>105.431</v>
      </c>
      <c r="N32" s="45">
        <v>101.36</v>
      </c>
      <c r="O32" s="45">
        <v>95.438999999999993</v>
      </c>
      <c r="P32" s="45">
        <v>105.15900000000001</v>
      </c>
      <c r="Q32" s="45">
        <v>100.46599999999999</v>
      </c>
      <c r="R32" s="45">
        <v>99.292000000000002</v>
      </c>
      <c r="S32" s="45">
        <v>97.18</v>
      </c>
      <c r="T32" s="45">
        <v>107.169</v>
      </c>
      <c r="U32" s="45">
        <v>99.055999999999997</v>
      </c>
      <c r="V32" s="45">
        <v>96.983000000000004</v>
      </c>
      <c r="W32" s="45">
        <v>91.376000000000005</v>
      </c>
      <c r="X32" s="45">
        <v>87.745000000000005</v>
      </c>
      <c r="Y32" s="45">
        <v>102.405</v>
      </c>
      <c r="Z32" s="45">
        <v>96.054000000000002</v>
      </c>
      <c r="AA32" s="45">
        <v>94.975999999999999</v>
      </c>
      <c r="AB32" s="45">
        <v>105.471</v>
      </c>
      <c r="AC32" s="45">
        <v>95.061000000000007</v>
      </c>
      <c r="AD32" s="45">
        <v>93.245000000000005</v>
      </c>
      <c r="AE32" s="45">
        <v>96.313000000000002</v>
      </c>
      <c r="AF32" s="45">
        <v>110.639</v>
      </c>
      <c r="AG32" s="45">
        <v>100.742</v>
      </c>
      <c r="AH32" s="45">
        <v>102.96599999999999</v>
      </c>
      <c r="AI32" s="45">
        <v>95.99</v>
      </c>
      <c r="AJ32" s="45">
        <v>93.757999999999996</v>
      </c>
      <c r="AK32" s="45">
        <v>101.34</v>
      </c>
      <c r="AL32" s="45">
        <v>102.55500000000001</v>
      </c>
      <c r="AM32" s="45">
        <v>104.35299999999999</v>
      </c>
      <c r="AN32" s="45">
        <v>114.092</v>
      </c>
      <c r="AO32" s="45">
        <v>99.644000000000005</v>
      </c>
      <c r="AP32" s="45">
        <v>99.686000000000007</v>
      </c>
      <c r="AQ32" s="45">
        <v>101.48</v>
      </c>
      <c r="AR32" s="45">
        <v>113.999</v>
      </c>
      <c r="AS32" s="45">
        <v>103.622</v>
      </c>
      <c r="AT32" s="45">
        <v>106.024</v>
      </c>
      <c r="AU32" s="45">
        <v>102.307</v>
      </c>
      <c r="AV32" s="45">
        <v>98.707999999999998</v>
      </c>
      <c r="AW32" s="45">
        <v>104.989</v>
      </c>
      <c r="AX32" s="45">
        <v>109.753</v>
      </c>
      <c r="AY32" s="45">
        <v>110.84099999999999</v>
      </c>
      <c r="AZ32" s="45">
        <v>121.783</v>
      </c>
      <c r="BA32" s="45">
        <v>109.011</v>
      </c>
      <c r="BB32" s="45">
        <v>103.776</v>
      </c>
      <c r="BC32" s="45">
        <v>106.301</v>
      </c>
      <c r="BD32" s="45">
        <v>119.764</v>
      </c>
      <c r="BE32" s="45">
        <v>108.271</v>
      </c>
      <c r="BF32" s="45">
        <v>111.648</v>
      </c>
      <c r="BG32" s="45">
        <v>107.452</v>
      </c>
      <c r="BH32" s="45">
        <v>104.253</v>
      </c>
      <c r="BI32" s="45">
        <v>107.889</v>
      </c>
      <c r="BJ32" s="45">
        <v>115.828</v>
      </c>
      <c r="BK32" s="45">
        <v>117.294</v>
      </c>
      <c r="BL32" s="45">
        <v>122.20699999999999</v>
      </c>
      <c r="BM32" s="45">
        <v>116.22199999999999</v>
      </c>
      <c r="BN32" s="45">
        <v>114.932</v>
      </c>
      <c r="BO32" s="45">
        <v>114.273</v>
      </c>
      <c r="BP32" s="45">
        <v>123.75700000000001</v>
      </c>
      <c r="BQ32" s="45">
        <v>114.343</v>
      </c>
      <c r="BR32" s="45">
        <v>102.99299999999999</v>
      </c>
      <c r="BS32" s="45">
        <v>20.716000000000001</v>
      </c>
      <c r="BT32" s="45">
        <v>55.991</v>
      </c>
      <c r="BU32" s="45">
        <v>113.01</v>
      </c>
      <c r="BV32" s="45">
        <v>120.786</v>
      </c>
      <c r="BW32" s="45">
        <v>124.86499999999999</v>
      </c>
      <c r="BX32" s="45">
        <v>130.81800000000001</v>
      </c>
      <c r="BY32" s="45">
        <v>121.982</v>
      </c>
      <c r="BZ32" s="45">
        <v>115.724</v>
      </c>
      <c r="CA32" s="45">
        <v>111.59099999999999</v>
      </c>
      <c r="CB32" s="45">
        <v>121.497</v>
      </c>
      <c r="CC32" s="45">
        <v>109.51600000000001</v>
      </c>
      <c r="CD32" s="45">
        <v>114.29</v>
      </c>
      <c r="CE32" s="45">
        <v>110.40900000000001</v>
      </c>
      <c r="CF32" s="45">
        <v>109.47</v>
      </c>
      <c r="CG32" s="45">
        <v>78.933999999999997</v>
      </c>
      <c r="CH32" s="45">
        <v>76.331999999999994</v>
      </c>
      <c r="CI32" s="45">
        <v>82.590999999999994</v>
      </c>
      <c r="CJ32" s="45">
        <v>119.23699999999999</v>
      </c>
      <c r="CK32" s="45">
        <v>127.971</v>
      </c>
      <c r="CL32" s="45">
        <v>123.16200000000001</v>
      </c>
      <c r="CM32" s="45">
        <v>99.185000000000002</v>
      </c>
      <c r="CN32" s="45">
        <v>101.18300000000001</v>
      </c>
      <c r="CO32" s="45">
        <v>100.65300000000001</v>
      </c>
      <c r="CP32" s="45">
        <v>98.98</v>
      </c>
      <c r="CQ32" s="45">
        <v>101.069</v>
      </c>
      <c r="CR32" s="45">
        <v>93.841999999999999</v>
      </c>
      <c r="CS32" s="45">
        <v>98.834000000000003</v>
      </c>
      <c r="CT32" s="45">
        <v>94.873000000000005</v>
      </c>
      <c r="CU32" s="45">
        <v>104.783</v>
      </c>
      <c r="CV32" s="45">
        <v>97.028999999999996</v>
      </c>
      <c r="CW32" s="45">
        <v>107</v>
      </c>
      <c r="CX32" s="45">
        <v>100.27</v>
      </c>
      <c r="CY32" s="45">
        <v>107.88200000000001</v>
      </c>
      <c r="CZ32" s="45">
        <v>102.001</v>
      </c>
      <c r="DA32" s="45">
        <v>114.126</v>
      </c>
      <c r="DB32" s="45">
        <v>106.363</v>
      </c>
      <c r="DC32" s="45">
        <v>113.22799999999999</v>
      </c>
      <c r="DD32" s="45">
        <v>106.53100000000001</v>
      </c>
      <c r="DE32" s="45">
        <v>118.443</v>
      </c>
      <c r="DF32" s="45">
        <v>115.142</v>
      </c>
      <c r="DG32" s="45">
        <v>113.69799999999999</v>
      </c>
      <c r="DH32" s="45">
        <v>63.238999999999997</v>
      </c>
      <c r="DI32" s="45">
        <v>125.49</v>
      </c>
      <c r="DJ32" s="45">
        <v>116.432</v>
      </c>
      <c r="DK32" s="45">
        <v>115.101</v>
      </c>
      <c r="DL32" s="45">
        <v>99.603999999999999</v>
      </c>
      <c r="DM32" s="45">
        <v>92.72</v>
      </c>
      <c r="DN32" s="45">
        <v>100.256</v>
      </c>
      <c r="DO32" s="45">
        <v>97.230999999999995</v>
      </c>
      <c r="DP32" s="45">
        <v>102.342</v>
      </c>
      <c r="DQ32" s="45">
        <v>107.71</v>
      </c>
      <c r="DR32" s="45">
        <v>113.251</v>
      </c>
      <c r="DS32" s="45">
        <v>104.089</v>
      </c>
      <c r="DT32" s="45">
        <v>106.67400000000001</v>
      </c>
      <c r="DU32" s="373"/>
      <c r="DV32" s="13" t="s">
        <v>583</v>
      </c>
      <c r="DW32" s="215"/>
      <c r="DX32"/>
      <c r="DY32" s="197"/>
      <c r="DZ32" s="39"/>
    </row>
    <row r="33" spans="1:130" s="55" customFormat="1" ht="15" customHeight="1" x14ac:dyDescent="0.25">
      <c r="A33" s="600"/>
      <c r="B33" s="58"/>
      <c r="C33" s="519" t="s">
        <v>764</v>
      </c>
      <c r="D33" s="52">
        <v>0.76395587143466215</v>
      </c>
      <c r="E33" s="333">
        <v>33</v>
      </c>
      <c r="F33" s="15"/>
      <c r="G33" s="15" t="str">
        <f>VLOOKUP(E33,'Jadual5-2digit'!$F$7:$H$36,3,0)</f>
        <v>Membaiki dan pemasangan jentera dan kelengkapan</v>
      </c>
      <c r="H33" s="45">
        <v>109.27500000000001</v>
      </c>
      <c r="I33" s="45">
        <v>104.541</v>
      </c>
      <c r="J33" s="45">
        <v>104.474</v>
      </c>
      <c r="K33" s="45">
        <v>97.08</v>
      </c>
      <c r="L33" s="45">
        <v>82.277000000000001</v>
      </c>
      <c r="M33" s="45">
        <v>97.861999999999995</v>
      </c>
      <c r="N33" s="45">
        <v>101.733</v>
      </c>
      <c r="O33" s="45">
        <v>87.391999999999996</v>
      </c>
      <c r="P33" s="45">
        <v>96.594999999999999</v>
      </c>
      <c r="Q33" s="45">
        <v>104.98399999999999</v>
      </c>
      <c r="R33" s="45">
        <v>111.173</v>
      </c>
      <c r="S33" s="45">
        <v>102.613</v>
      </c>
      <c r="T33" s="45">
        <v>113.211</v>
      </c>
      <c r="U33" s="45">
        <v>101.105</v>
      </c>
      <c r="V33" s="45">
        <v>107.557</v>
      </c>
      <c r="W33" s="45">
        <v>94.914000000000001</v>
      </c>
      <c r="X33" s="45">
        <v>92.262</v>
      </c>
      <c r="Y33" s="45">
        <v>101.952</v>
      </c>
      <c r="Z33" s="45">
        <v>131.71899999999999</v>
      </c>
      <c r="AA33" s="45">
        <v>104.566</v>
      </c>
      <c r="AB33" s="45">
        <v>109.666</v>
      </c>
      <c r="AC33" s="45">
        <v>108.804</v>
      </c>
      <c r="AD33" s="45">
        <v>116.238</v>
      </c>
      <c r="AE33" s="45">
        <v>88.617999999999995</v>
      </c>
      <c r="AF33" s="45">
        <v>99.784999999999997</v>
      </c>
      <c r="AG33" s="45">
        <v>92.963999999999999</v>
      </c>
      <c r="AH33" s="45">
        <v>121.598</v>
      </c>
      <c r="AI33" s="45">
        <v>107.767</v>
      </c>
      <c r="AJ33" s="45">
        <v>123.435</v>
      </c>
      <c r="AK33" s="45">
        <v>127.599</v>
      </c>
      <c r="AL33" s="45">
        <v>143.81</v>
      </c>
      <c r="AM33" s="45">
        <v>126.611</v>
      </c>
      <c r="AN33" s="45">
        <v>132.04900000000001</v>
      </c>
      <c r="AO33" s="45">
        <v>117.10599999999999</v>
      </c>
      <c r="AP33" s="45">
        <v>123.878</v>
      </c>
      <c r="AQ33" s="45">
        <v>96.938000000000002</v>
      </c>
      <c r="AR33" s="45">
        <v>111.75700000000001</v>
      </c>
      <c r="AS33" s="45">
        <v>103.70399999999999</v>
      </c>
      <c r="AT33" s="45">
        <v>126.039</v>
      </c>
      <c r="AU33" s="45">
        <v>116.76</v>
      </c>
      <c r="AV33" s="45">
        <v>130.62100000000001</v>
      </c>
      <c r="AW33" s="45">
        <v>131.553</v>
      </c>
      <c r="AX33" s="45">
        <v>149.75800000000001</v>
      </c>
      <c r="AY33" s="45">
        <v>136.55600000000001</v>
      </c>
      <c r="AZ33" s="45">
        <v>139.09299999999999</v>
      </c>
      <c r="BA33" s="45">
        <v>130.29</v>
      </c>
      <c r="BB33" s="45">
        <v>135.50700000000001</v>
      </c>
      <c r="BC33" s="45">
        <v>103.881</v>
      </c>
      <c r="BD33" s="45">
        <v>120.202</v>
      </c>
      <c r="BE33" s="45">
        <v>110.651</v>
      </c>
      <c r="BF33" s="45">
        <v>135.24100000000001</v>
      </c>
      <c r="BG33" s="45">
        <v>122.26</v>
      </c>
      <c r="BH33" s="45">
        <v>134.715</v>
      </c>
      <c r="BI33" s="45">
        <v>131.929</v>
      </c>
      <c r="BJ33" s="45">
        <v>153.28200000000001</v>
      </c>
      <c r="BK33" s="45">
        <v>141.96899999999999</v>
      </c>
      <c r="BL33" s="45">
        <v>143.26599999999999</v>
      </c>
      <c r="BM33" s="45">
        <v>133.03899999999999</v>
      </c>
      <c r="BN33" s="45">
        <v>139.161</v>
      </c>
      <c r="BO33" s="45">
        <v>108.742</v>
      </c>
      <c r="BP33" s="45">
        <v>126.044</v>
      </c>
      <c r="BQ33" s="45">
        <v>115.19499999999999</v>
      </c>
      <c r="BR33" s="45">
        <v>122.122</v>
      </c>
      <c r="BS33" s="45">
        <v>54.460999999999999</v>
      </c>
      <c r="BT33" s="45">
        <v>96.841999999999999</v>
      </c>
      <c r="BU33" s="45">
        <v>133.00200000000001</v>
      </c>
      <c r="BV33" s="45">
        <v>141.929</v>
      </c>
      <c r="BW33" s="45">
        <v>140.55000000000001</v>
      </c>
      <c r="BX33" s="45">
        <v>138.749</v>
      </c>
      <c r="BY33" s="45">
        <v>131.477</v>
      </c>
      <c r="BZ33" s="45">
        <v>133.83099999999999</v>
      </c>
      <c r="CA33" s="45">
        <v>105.818</v>
      </c>
      <c r="CB33" s="45">
        <v>123.961</v>
      </c>
      <c r="CC33" s="45">
        <v>113.818</v>
      </c>
      <c r="CD33" s="45">
        <v>129.196</v>
      </c>
      <c r="CE33" s="45">
        <v>118.985</v>
      </c>
      <c r="CF33" s="45">
        <v>114.17400000000001</v>
      </c>
      <c r="CG33" s="45">
        <v>106.321</v>
      </c>
      <c r="CH33" s="45">
        <v>108.37</v>
      </c>
      <c r="CI33" s="45">
        <v>110.125</v>
      </c>
      <c r="CJ33" s="45">
        <v>114.11199999999999</v>
      </c>
      <c r="CK33" s="45">
        <v>135.75299999999999</v>
      </c>
      <c r="CL33" s="45">
        <v>145.16499999999999</v>
      </c>
      <c r="CM33" s="45">
        <v>106.09699999999999</v>
      </c>
      <c r="CN33" s="45">
        <v>92.406000000000006</v>
      </c>
      <c r="CO33" s="45">
        <v>95.24</v>
      </c>
      <c r="CP33" s="45">
        <v>106.25700000000001</v>
      </c>
      <c r="CQ33" s="45">
        <v>107.291</v>
      </c>
      <c r="CR33" s="45">
        <v>96.376000000000005</v>
      </c>
      <c r="CS33" s="45">
        <v>115.31699999999999</v>
      </c>
      <c r="CT33" s="45">
        <v>104.554</v>
      </c>
      <c r="CU33" s="45">
        <v>104.782</v>
      </c>
      <c r="CV33" s="45">
        <v>119.6</v>
      </c>
      <c r="CW33" s="45">
        <v>134.15700000000001</v>
      </c>
      <c r="CX33" s="45">
        <v>112.64100000000001</v>
      </c>
      <c r="CY33" s="45">
        <v>113.833</v>
      </c>
      <c r="CZ33" s="45">
        <v>126.312</v>
      </c>
      <c r="DA33" s="45">
        <v>141.80199999999999</v>
      </c>
      <c r="DB33" s="45">
        <v>123.226</v>
      </c>
      <c r="DC33" s="45">
        <v>122.03100000000001</v>
      </c>
      <c r="DD33" s="45">
        <v>129.63399999999999</v>
      </c>
      <c r="DE33" s="45">
        <v>146.172</v>
      </c>
      <c r="DF33" s="45">
        <v>126.98099999999999</v>
      </c>
      <c r="DG33" s="45">
        <v>121.12</v>
      </c>
      <c r="DH33" s="45">
        <v>94.768000000000001</v>
      </c>
      <c r="DI33" s="45">
        <v>140.40899999999999</v>
      </c>
      <c r="DJ33" s="45">
        <v>123.709</v>
      </c>
      <c r="DK33" s="45">
        <v>122.325</v>
      </c>
      <c r="DL33" s="45">
        <v>113.16</v>
      </c>
      <c r="DM33" s="45">
        <v>110.869</v>
      </c>
      <c r="DN33" s="45">
        <v>99.762</v>
      </c>
      <c r="DO33" s="45">
        <v>107.45399999999999</v>
      </c>
      <c r="DP33" s="45">
        <v>119.691</v>
      </c>
      <c r="DQ33" s="45">
        <v>128.33099999999999</v>
      </c>
      <c r="DR33" s="45">
        <v>133.24700000000001</v>
      </c>
      <c r="DS33" s="45">
        <v>121.291</v>
      </c>
      <c r="DT33" s="45">
        <v>119.998</v>
      </c>
      <c r="DU33" s="373"/>
      <c r="DV33" s="13" t="s">
        <v>415</v>
      </c>
      <c r="DW33" s="215"/>
      <c r="DX33"/>
      <c r="DY33" s="197"/>
      <c r="DZ33" s="39"/>
    </row>
    <row r="34" spans="1:130" s="104" customFormat="1" x14ac:dyDescent="0.25">
      <c r="A34" s="441"/>
      <c r="B34" s="58"/>
      <c r="C34" s="5"/>
      <c r="D34" s="52"/>
      <c r="E34" s="53"/>
      <c r="F34" s="15"/>
      <c r="G34" s="15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449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372"/>
      <c r="DS34" s="12"/>
      <c r="DT34" s="12"/>
      <c r="DU34" s="59"/>
      <c r="DV34" s="13"/>
      <c r="DX34"/>
      <c r="DY34" s="197"/>
      <c r="DZ34" s="39"/>
    </row>
    <row r="35" spans="1:130" s="104" customFormat="1" x14ac:dyDescent="0.25">
      <c r="A35" s="441"/>
      <c r="B35" s="58"/>
      <c r="C35" s="5"/>
      <c r="D35" s="52"/>
      <c r="E35" s="53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372"/>
      <c r="DS35" s="12"/>
      <c r="DT35" s="12"/>
      <c r="DU35" s="59"/>
      <c r="DV35" s="13"/>
      <c r="DX35"/>
      <c r="DY35" s="197"/>
      <c r="DZ35" s="39"/>
    </row>
    <row r="36" spans="1:130" x14ac:dyDescent="0.25">
      <c r="C36" s="5"/>
      <c r="G36" s="523"/>
      <c r="H36" s="12"/>
      <c r="DX36"/>
    </row>
    <row r="37" spans="1:130" x14ac:dyDescent="0.25">
      <c r="C37" s="5"/>
      <c r="H37" s="12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486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486"/>
      <c r="BD37" s="106"/>
      <c r="BE37" s="106"/>
      <c r="BF37" s="106"/>
      <c r="BG37" s="106"/>
      <c r="BH37" s="451"/>
      <c r="BI37" s="106"/>
      <c r="BJ37" s="456"/>
      <c r="BK37" s="106"/>
      <c r="BL37" s="106"/>
      <c r="BM37" s="106"/>
      <c r="BN37" s="106"/>
      <c r="BO37" s="48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</row>
    <row r="38" spans="1:130" x14ac:dyDescent="0.25">
      <c r="H38" s="12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486"/>
      <c r="BD38" s="63"/>
      <c r="BE38" s="63"/>
      <c r="BF38" s="63"/>
      <c r="BG38" s="63"/>
      <c r="BH38" s="452"/>
      <c r="BI38" s="63"/>
      <c r="BJ38" s="457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106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</row>
    <row r="39" spans="1:130" x14ac:dyDescent="0.25">
      <c r="H39" s="12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487"/>
      <c r="AR39" s="484"/>
      <c r="AS39" s="484"/>
      <c r="AT39" s="484"/>
      <c r="AU39" s="484"/>
      <c r="AV39" s="484"/>
      <c r="AW39" s="484"/>
      <c r="AX39" s="484"/>
      <c r="AY39" s="484"/>
      <c r="AZ39" s="484"/>
      <c r="BA39" s="484"/>
      <c r="BB39" s="484"/>
      <c r="BC39" s="486"/>
      <c r="BD39" s="197"/>
      <c r="BE39" s="197"/>
      <c r="BF39" s="197"/>
      <c r="BG39" s="197"/>
      <c r="BH39" s="453"/>
      <c r="BI39" s="197"/>
      <c r="BJ39" s="458"/>
      <c r="BK39" s="197"/>
      <c r="BL39" s="197"/>
      <c r="BM39" s="197"/>
      <c r="BN39" s="197"/>
      <c r="BO39" s="487"/>
      <c r="BP39" s="197"/>
      <c r="BQ39" s="197"/>
      <c r="BR39" s="197"/>
      <c r="BS39" s="197"/>
      <c r="BT39" s="197"/>
      <c r="BU39" s="197"/>
      <c r="BV39" s="197"/>
      <c r="BW39" s="197"/>
      <c r="BX39" s="197"/>
      <c r="BY39" s="197"/>
      <c r="BZ39" s="197"/>
      <c r="CA39" s="197"/>
      <c r="CB39" s="197"/>
      <c r="CC39" s="197"/>
      <c r="CD39" s="197"/>
      <c r="CE39" s="197"/>
      <c r="CF39" s="197"/>
      <c r="CG39" s="197"/>
      <c r="CH39" s="197"/>
      <c r="CI39" s="197"/>
      <c r="CJ39" s="197"/>
      <c r="CK39" s="197"/>
      <c r="CL39" s="197"/>
      <c r="CM39" s="197"/>
      <c r="CN39" s="197"/>
      <c r="CO39" s="197"/>
      <c r="CP39" s="197"/>
      <c r="CQ39" s="197"/>
      <c r="CR39" s="197"/>
      <c r="CS39" s="197"/>
      <c r="CT39" s="197"/>
      <c r="CU39" s="106"/>
      <c r="CV39" s="197"/>
      <c r="CW39" s="197"/>
      <c r="CX39" s="197"/>
      <c r="CY39" s="197"/>
      <c r="CZ39" s="197"/>
      <c r="DA39" s="197"/>
      <c r="DB39" s="197"/>
      <c r="DC39" s="197"/>
      <c r="DD39" s="197"/>
      <c r="DE39" s="197"/>
      <c r="DF39" s="197"/>
      <c r="DG39" s="197"/>
      <c r="DH39" s="197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30" x14ac:dyDescent="0.25">
      <c r="H40" s="12"/>
      <c r="AQ40" s="63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486"/>
      <c r="BO40" s="63"/>
      <c r="CU40" s="106"/>
    </row>
    <row r="41" spans="1:130" x14ac:dyDescent="0.25">
      <c r="H41" s="12"/>
      <c r="I41" s="198"/>
      <c r="J41" s="198"/>
      <c r="K41" s="198"/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488"/>
      <c r="AR41" s="485"/>
      <c r="AS41" s="485"/>
      <c r="AT41" s="485"/>
      <c r="AU41" s="485"/>
      <c r="AV41" s="485"/>
      <c r="AW41" s="485"/>
      <c r="AX41" s="485"/>
      <c r="AY41" s="485"/>
      <c r="AZ41" s="485"/>
      <c r="BA41" s="485"/>
      <c r="BB41" s="485"/>
      <c r="BC41" s="486"/>
      <c r="BD41" s="198"/>
      <c r="BE41" s="198"/>
      <c r="BF41" s="198"/>
      <c r="BG41" s="198"/>
      <c r="BH41" s="454"/>
      <c r="BI41" s="198"/>
      <c r="BJ41" s="459"/>
      <c r="BK41" s="198"/>
      <c r="BL41" s="198"/>
      <c r="BM41" s="198"/>
      <c r="BN41" s="198"/>
      <c r="BO41" s="488"/>
      <c r="BP41" s="198"/>
      <c r="BQ41" s="198"/>
      <c r="BR41" s="198"/>
      <c r="BS41" s="198"/>
      <c r="BT41" s="198"/>
      <c r="BU41" s="198"/>
      <c r="BV41" s="198"/>
      <c r="BW41" s="198"/>
      <c r="BX41" s="198"/>
      <c r="BY41" s="198"/>
      <c r="BZ41" s="198"/>
      <c r="CA41" s="198"/>
      <c r="CB41" s="198"/>
      <c r="CC41" s="198"/>
      <c r="CD41" s="198"/>
      <c r="CE41" s="198"/>
      <c r="CF41" s="198"/>
      <c r="CG41" s="198"/>
      <c r="CH41" s="198"/>
      <c r="CI41" s="198"/>
      <c r="CJ41" s="198"/>
      <c r="CK41" s="198"/>
      <c r="CL41" s="198"/>
      <c r="CM41" s="198"/>
      <c r="CN41" s="198"/>
      <c r="CO41" s="198"/>
      <c r="CP41" s="198"/>
      <c r="CQ41" s="198"/>
      <c r="CR41" s="198"/>
      <c r="CS41" s="198"/>
      <c r="CT41" s="198"/>
      <c r="CU41" s="106"/>
      <c r="CV41" s="198"/>
      <c r="CW41" s="198"/>
      <c r="CX41" s="198"/>
      <c r="CY41" s="198"/>
      <c r="CZ41" s="198"/>
      <c r="DA41" s="198"/>
      <c r="DB41" s="198"/>
      <c r="DC41" s="198"/>
      <c r="DD41" s="198"/>
      <c r="DE41" s="198"/>
      <c r="DF41" s="198"/>
      <c r="DG41" s="198"/>
      <c r="DH41" s="198"/>
      <c r="DI41" s="198"/>
      <c r="DJ41" s="198"/>
      <c r="DK41" s="198"/>
      <c r="DL41" s="198"/>
      <c r="DM41" s="198"/>
      <c r="DN41" s="219"/>
      <c r="DO41" s="219"/>
      <c r="DP41" s="219"/>
      <c r="DQ41" s="219"/>
      <c r="DR41" s="219"/>
      <c r="DS41" s="219"/>
      <c r="DT41" s="219"/>
    </row>
    <row r="42" spans="1:130" x14ac:dyDescent="0.25">
      <c r="C42" s="5"/>
      <c r="H42" s="12"/>
      <c r="AQ42" s="63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486"/>
      <c r="BO42" s="63"/>
      <c r="CU42" s="106"/>
    </row>
    <row r="43" spans="1:130" x14ac:dyDescent="0.25">
      <c r="C43" s="5"/>
      <c r="H43" s="12"/>
      <c r="AQ43" s="63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486"/>
      <c r="BO43" s="63"/>
      <c r="CU43" s="106"/>
    </row>
    <row r="44" spans="1:130" x14ac:dyDescent="0.25">
      <c r="C44" s="5"/>
      <c r="H44" s="12"/>
      <c r="CU44" s="106"/>
    </row>
    <row r="45" spans="1:130" x14ac:dyDescent="0.25">
      <c r="H45" s="12"/>
      <c r="BC45" s="63"/>
      <c r="BO45" s="63"/>
      <c r="CU45" s="106"/>
    </row>
    <row r="46" spans="1:130" x14ac:dyDescent="0.25">
      <c r="H46" s="12"/>
      <c r="BC46" s="63"/>
      <c r="BO46" s="63"/>
    </row>
    <row r="47" spans="1:130" x14ac:dyDescent="0.25">
      <c r="H47" s="12"/>
      <c r="BC47" s="63"/>
      <c r="BO47" s="63"/>
    </row>
    <row r="48" spans="1:130" x14ac:dyDescent="0.25">
      <c r="H48" s="12"/>
      <c r="BC48" s="63"/>
      <c r="BO48" s="63"/>
    </row>
    <row r="49" spans="8:67" x14ac:dyDescent="0.25">
      <c r="H49" s="12"/>
      <c r="BC49" s="63"/>
      <c r="BO49" s="63"/>
    </row>
    <row r="50" spans="8:67" x14ac:dyDescent="0.25">
      <c r="H50" s="12"/>
      <c r="BC50" s="63"/>
      <c r="BO50" s="63"/>
    </row>
    <row r="51" spans="8:67" x14ac:dyDescent="0.25">
      <c r="H51" s="12"/>
      <c r="BC51" s="63"/>
      <c r="BO51" s="63"/>
    </row>
    <row r="52" spans="8:67" x14ac:dyDescent="0.25">
      <c r="H52" s="12"/>
    </row>
    <row r="53" spans="8:67" x14ac:dyDescent="0.25">
      <c r="H53" s="12"/>
    </row>
    <row r="54" spans="8:67" x14ac:dyDescent="0.25">
      <c r="H54" s="12"/>
    </row>
    <row r="55" spans="8:67" x14ac:dyDescent="0.25">
      <c r="H55" s="12"/>
    </row>
    <row r="56" spans="8:67" x14ac:dyDescent="0.25">
      <c r="H56" s="12"/>
    </row>
    <row r="57" spans="8:67" ht="15" customHeight="1" x14ac:dyDescent="0.25">
      <c r="H57" s="12"/>
    </row>
    <row r="58" spans="8:67" ht="15" customHeight="1" x14ac:dyDescent="0.25">
      <c r="H58" s="12"/>
    </row>
    <row r="59" spans="8:67" ht="15" customHeight="1" x14ac:dyDescent="0.25">
      <c r="H59" s="12"/>
    </row>
    <row r="60" spans="8:67" ht="15" customHeight="1" x14ac:dyDescent="0.25">
      <c r="H60" s="12"/>
    </row>
    <row r="61" spans="8:67" ht="15" customHeight="1" x14ac:dyDescent="0.25">
      <c r="H61" s="12"/>
    </row>
    <row r="62" spans="8:67" ht="15" customHeight="1" x14ac:dyDescent="0.25">
      <c r="H62" s="12"/>
    </row>
    <row r="63" spans="8:67" ht="15" customHeight="1" x14ac:dyDescent="0.25">
      <c r="H63" s="12"/>
    </row>
    <row r="64" spans="8:67" ht="15" customHeight="1" x14ac:dyDescent="0.25">
      <c r="H64" s="12"/>
    </row>
    <row r="65" spans="8:8" ht="15" customHeight="1" x14ac:dyDescent="0.25">
      <c r="H65" s="12"/>
    </row>
    <row r="66" spans="8:8" x14ac:dyDescent="0.25">
      <c r="H66" s="12"/>
    </row>
    <row r="67" spans="8:8" x14ac:dyDescent="0.25">
      <c r="H67" s="12"/>
    </row>
    <row r="68" spans="8:8" x14ac:dyDescent="0.25">
      <c r="H68" s="12"/>
    </row>
    <row r="69" spans="8:8" x14ac:dyDescent="0.25">
      <c r="H69" s="12"/>
    </row>
    <row r="70" spans="8:8" x14ac:dyDescent="0.25">
      <c r="H70" s="12"/>
    </row>
    <row r="71" spans="8:8" x14ac:dyDescent="0.25">
      <c r="H71" s="12"/>
    </row>
    <row r="72" spans="8:8" x14ac:dyDescent="0.25">
      <c r="H72" s="12"/>
    </row>
    <row r="73" spans="8:8" x14ac:dyDescent="0.25">
      <c r="H73" s="12"/>
    </row>
    <row r="74" spans="8:8" x14ac:dyDescent="0.25">
      <c r="H74" s="12"/>
    </row>
    <row r="75" spans="8:8" x14ac:dyDescent="0.25">
      <c r="H75" s="12"/>
    </row>
    <row r="76" spans="8:8" x14ac:dyDescent="0.25">
      <c r="H76" s="12"/>
    </row>
    <row r="77" spans="8:8" x14ac:dyDescent="0.25">
      <c r="H77" s="12"/>
    </row>
    <row r="78" spans="8:8" x14ac:dyDescent="0.25">
      <c r="H78" s="12"/>
    </row>
    <row r="79" spans="8:8" x14ac:dyDescent="0.25">
      <c r="H79" s="12"/>
    </row>
    <row r="80" spans="8:8" x14ac:dyDescent="0.25">
      <c r="H80" s="12"/>
    </row>
    <row r="81" spans="8:8" x14ac:dyDescent="0.25">
      <c r="H81" s="12"/>
    </row>
    <row r="82" spans="8:8" x14ac:dyDescent="0.25">
      <c r="H82" s="12"/>
    </row>
    <row r="83" spans="8:8" x14ac:dyDescent="0.25">
      <c r="H83" s="12"/>
    </row>
    <row r="84" spans="8:8" x14ac:dyDescent="0.25">
      <c r="H84" s="12"/>
    </row>
    <row r="85" spans="8:8" x14ac:dyDescent="0.25">
      <c r="H85" s="12"/>
    </row>
    <row r="86" spans="8:8" x14ac:dyDescent="0.25">
      <c r="H86" s="12"/>
    </row>
    <row r="87" spans="8:8" x14ac:dyDescent="0.25">
      <c r="H87" s="12"/>
    </row>
    <row r="88" spans="8:8" x14ac:dyDescent="0.25">
      <c r="H88" s="12"/>
    </row>
    <row r="89" spans="8:8" x14ac:dyDescent="0.25">
      <c r="H89" s="12"/>
    </row>
    <row r="90" spans="8:8" x14ac:dyDescent="0.25">
      <c r="H90" s="12"/>
    </row>
    <row r="91" spans="8:8" x14ac:dyDescent="0.25">
      <c r="H91" s="12"/>
    </row>
    <row r="92" spans="8:8" x14ac:dyDescent="0.25">
      <c r="H92" s="12"/>
    </row>
    <row r="93" spans="8:8" x14ac:dyDescent="0.25">
      <c r="H93" s="12"/>
    </row>
    <row r="94" spans="8:8" x14ac:dyDescent="0.25">
      <c r="H94" s="12"/>
    </row>
    <row r="95" spans="8:8" x14ac:dyDescent="0.25">
      <c r="H95" s="12"/>
    </row>
    <row r="96" spans="8:8" x14ac:dyDescent="0.25">
      <c r="H96" s="12"/>
    </row>
    <row r="97" spans="8:8" x14ac:dyDescent="0.25">
      <c r="H97" s="12"/>
    </row>
    <row r="98" spans="8:8" x14ac:dyDescent="0.25">
      <c r="H98" s="12"/>
    </row>
    <row r="99" spans="8:8" x14ac:dyDescent="0.25">
      <c r="H99" s="12"/>
    </row>
    <row r="100" spans="8:8" x14ac:dyDescent="0.25">
      <c r="H100" s="12"/>
    </row>
    <row r="101" spans="8:8" x14ac:dyDescent="0.25">
      <c r="H101" s="12"/>
    </row>
    <row r="102" spans="8:8" x14ac:dyDescent="0.25">
      <c r="H102" s="12"/>
    </row>
    <row r="103" spans="8:8" x14ac:dyDescent="0.25">
      <c r="H103" s="12"/>
    </row>
    <row r="104" spans="8:8" x14ac:dyDescent="0.25">
      <c r="H104" s="12"/>
    </row>
    <row r="105" spans="8:8" x14ac:dyDescent="0.25">
      <c r="H105" s="12"/>
    </row>
    <row r="106" spans="8:8" x14ac:dyDescent="0.25">
      <c r="H106" s="12"/>
    </row>
    <row r="107" spans="8:8" x14ac:dyDescent="0.25">
      <c r="H107" s="12"/>
    </row>
    <row r="108" spans="8:8" x14ac:dyDescent="0.25">
      <c r="H108" s="12"/>
    </row>
    <row r="109" spans="8:8" x14ac:dyDescent="0.25">
      <c r="H109" s="12"/>
    </row>
    <row r="110" spans="8:8" x14ac:dyDescent="0.25">
      <c r="H110" s="12"/>
    </row>
    <row r="111" spans="8:8" x14ac:dyDescent="0.25">
      <c r="H111" s="12"/>
    </row>
    <row r="112" spans="8:8" x14ac:dyDescent="0.25">
      <c r="H112" s="12"/>
    </row>
  </sheetData>
  <mergeCells count="12">
    <mergeCell ref="A1:A33"/>
    <mergeCell ref="B1:DV1"/>
    <mergeCell ref="B2:DV2"/>
    <mergeCell ref="B4:C4"/>
    <mergeCell ref="F4:G4"/>
    <mergeCell ref="DU4:DV4"/>
    <mergeCell ref="F5:G5"/>
    <mergeCell ref="DU5:DV5"/>
    <mergeCell ref="F6:G6"/>
    <mergeCell ref="DU6:DV6"/>
    <mergeCell ref="F19:G19"/>
    <mergeCell ref="DU19:DV19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Q66"/>
  <sheetViews>
    <sheetView view="pageBreakPreview" zoomScale="85" zoomScaleNormal="100" zoomScaleSheetLayoutView="85" workbookViewId="0">
      <pane xSplit="7" ySplit="5" topLeftCell="BM6" activePane="bottomRight" state="frozen"/>
      <selection activeCell="B1" sqref="B1:DG1"/>
      <selection pane="topRight" activeCell="B1" sqref="B1:DG1"/>
      <selection pane="bottomLeft" activeCell="B1" sqref="B1:DG1"/>
      <selection pane="bottomRight" activeCell="HC8" sqref="HC8"/>
    </sheetView>
  </sheetViews>
  <sheetFormatPr defaultColWidth="9.140625" defaultRowHeight="15" x14ac:dyDescent="0.25"/>
  <cols>
    <col min="1" max="1" width="3.28515625" style="216" customWidth="1"/>
    <col min="2" max="2" width="3.28515625" style="56" customWidth="1"/>
    <col min="3" max="3" width="4.5703125" style="63" customWidth="1"/>
    <col min="4" max="4" width="8.42578125" style="217" customWidth="1"/>
    <col min="5" max="5" width="7.140625" style="56" customWidth="1"/>
    <col min="6" max="6" width="2" style="105" customWidth="1"/>
    <col min="7" max="7" width="41.7109375" style="104" customWidth="1"/>
    <col min="8" max="47" width="5.7109375" style="56" hidden="1" customWidth="1"/>
    <col min="48" max="48" width="5.7109375" style="450" hidden="1" customWidth="1"/>
    <col min="49" max="49" width="5.7109375" style="56" hidden="1" customWidth="1"/>
    <col min="50" max="50" width="5.7109375" style="455" hidden="1" customWidth="1"/>
    <col min="51" max="64" width="5.7109375" style="56" hidden="1" customWidth="1"/>
    <col min="65" max="66" width="5.7109375" style="56" customWidth="1"/>
    <col min="67" max="70" width="5.7109375" style="56" hidden="1" customWidth="1"/>
    <col min="71" max="71" width="6.7109375" style="56" hidden="1" customWidth="1"/>
    <col min="72" max="76" width="5.7109375" style="56" hidden="1" customWidth="1"/>
    <col min="77" max="78" width="5.7109375" style="56" customWidth="1"/>
    <col min="79" max="95" width="5.7109375" style="56" hidden="1" customWidth="1"/>
    <col min="96" max="97" width="5.7109375" style="56" customWidth="1"/>
    <col min="98" max="99" width="5.7109375" style="56" hidden="1" customWidth="1"/>
    <col min="100" max="101" width="5.7109375" style="56" customWidth="1"/>
    <col min="102" max="105" width="5.7109375" style="56" hidden="1" customWidth="1"/>
    <col min="106" max="107" width="5.7109375" style="56" customWidth="1"/>
    <col min="108" max="175" width="5.7109375" style="56" hidden="1" customWidth="1"/>
    <col min="176" max="177" width="5.7109375" style="56" customWidth="1"/>
    <col min="178" max="188" width="5.7109375" style="56" hidden="1" customWidth="1"/>
    <col min="189" max="189" width="5.7109375" style="56" customWidth="1"/>
    <col min="190" max="209" width="5.7109375" style="56" hidden="1" customWidth="1"/>
    <col min="210" max="211" width="5.7109375" style="56" customWidth="1"/>
    <col min="212" max="213" width="5.7109375" style="56" hidden="1" customWidth="1"/>
    <col min="214" max="215" width="5.7109375" style="56" customWidth="1"/>
    <col min="216" max="216" width="2" style="65" customWidth="1"/>
    <col min="217" max="217" width="41.7109375" style="56" customWidth="1"/>
    <col min="218" max="219" width="9.140625" style="56"/>
    <col min="220" max="220" width="11.7109375" style="56" bestFit="1" customWidth="1"/>
    <col min="221" max="221" width="9.140625" style="63"/>
    <col min="222" max="16384" width="9.140625" style="56"/>
  </cols>
  <sheetData>
    <row r="1" spans="1:225" ht="15" customHeight="1" x14ac:dyDescent="0.25">
      <c r="A1" s="599" t="s">
        <v>810</v>
      </c>
      <c r="B1" s="597" t="s">
        <v>805</v>
      </c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  <c r="AQ1" s="597"/>
      <c r="AR1" s="597"/>
      <c r="AS1" s="597"/>
      <c r="AT1" s="597"/>
      <c r="AU1" s="597"/>
      <c r="AV1" s="597"/>
      <c r="AW1" s="597"/>
      <c r="AX1" s="597"/>
      <c r="AY1" s="597"/>
      <c r="AZ1" s="597"/>
      <c r="BA1" s="597"/>
      <c r="BB1" s="597"/>
      <c r="BC1" s="597"/>
      <c r="BD1" s="597"/>
      <c r="BE1" s="597"/>
      <c r="BF1" s="597"/>
      <c r="BG1" s="597"/>
      <c r="BH1" s="597"/>
      <c r="BI1" s="597"/>
      <c r="BJ1" s="597"/>
      <c r="BK1" s="597"/>
      <c r="BL1" s="597"/>
      <c r="BM1" s="597"/>
      <c r="BN1" s="597"/>
      <c r="BO1" s="597"/>
      <c r="BP1" s="597"/>
      <c r="BQ1" s="597"/>
      <c r="BR1" s="597"/>
      <c r="BS1" s="597"/>
      <c r="BT1" s="597"/>
      <c r="BU1" s="597"/>
      <c r="BV1" s="597"/>
      <c r="BW1" s="597"/>
      <c r="BX1" s="597"/>
      <c r="BY1" s="597"/>
      <c r="BZ1" s="597"/>
      <c r="CA1" s="597"/>
      <c r="CB1" s="597"/>
      <c r="CC1" s="597"/>
      <c r="CD1" s="597"/>
      <c r="CE1" s="597"/>
      <c r="CF1" s="597"/>
      <c r="CG1" s="597"/>
      <c r="CH1" s="597"/>
      <c r="CI1" s="597"/>
      <c r="CJ1" s="597"/>
      <c r="CK1" s="597"/>
      <c r="CL1" s="597"/>
      <c r="CM1" s="597"/>
      <c r="CN1" s="597"/>
      <c r="CO1" s="597"/>
      <c r="CP1" s="597"/>
      <c r="CQ1" s="597"/>
      <c r="CR1" s="597"/>
      <c r="CS1" s="597"/>
      <c r="CT1" s="597"/>
      <c r="CU1" s="597"/>
      <c r="CV1" s="597"/>
      <c r="CW1" s="597"/>
      <c r="CX1" s="597"/>
      <c r="CY1" s="597"/>
      <c r="CZ1" s="597"/>
      <c r="DA1" s="597"/>
      <c r="DB1" s="597"/>
      <c r="DC1" s="597"/>
      <c r="DD1" s="597"/>
      <c r="DE1" s="597"/>
      <c r="DF1" s="597"/>
      <c r="DG1" s="597"/>
      <c r="DH1" s="597"/>
      <c r="DI1" s="597"/>
      <c r="DJ1" s="597"/>
      <c r="DK1" s="597"/>
      <c r="DL1" s="597"/>
      <c r="DM1" s="597"/>
      <c r="DN1" s="597"/>
      <c r="DO1" s="597"/>
      <c r="DP1" s="597"/>
      <c r="DQ1" s="597"/>
      <c r="DR1" s="597"/>
      <c r="DS1" s="597"/>
      <c r="DT1" s="597"/>
      <c r="DU1" s="597"/>
      <c r="DV1" s="597"/>
      <c r="DW1" s="597"/>
      <c r="DX1" s="597"/>
      <c r="DY1" s="597"/>
      <c r="DZ1" s="597"/>
      <c r="EA1" s="597"/>
      <c r="EB1" s="597"/>
      <c r="EC1" s="597"/>
      <c r="ED1" s="597"/>
      <c r="EE1" s="597"/>
      <c r="EF1" s="597"/>
      <c r="EG1" s="597"/>
      <c r="EH1" s="597"/>
      <c r="EI1" s="597"/>
      <c r="EJ1" s="597"/>
      <c r="EK1" s="597"/>
      <c r="EL1" s="597"/>
      <c r="EM1" s="597"/>
      <c r="EN1" s="597"/>
      <c r="EO1" s="597"/>
      <c r="EP1" s="597"/>
      <c r="EQ1" s="597"/>
      <c r="ER1" s="597"/>
      <c r="ES1" s="597"/>
      <c r="ET1" s="597"/>
      <c r="EU1" s="597"/>
      <c r="EV1" s="597"/>
      <c r="EW1" s="597"/>
      <c r="EX1" s="597"/>
      <c r="EY1" s="597"/>
      <c r="EZ1" s="597"/>
      <c r="FA1" s="597"/>
      <c r="FB1" s="597"/>
      <c r="FC1" s="597"/>
      <c r="FD1" s="597"/>
      <c r="FE1" s="597"/>
      <c r="FF1" s="597"/>
      <c r="FG1" s="597"/>
      <c r="FH1" s="597"/>
      <c r="FI1" s="597"/>
      <c r="FJ1" s="597"/>
      <c r="FK1" s="597"/>
      <c r="FL1" s="597"/>
      <c r="FM1" s="597"/>
      <c r="FN1" s="597"/>
      <c r="FO1" s="597"/>
      <c r="FP1" s="597"/>
      <c r="FQ1" s="597"/>
      <c r="FR1" s="597"/>
      <c r="FS1" s="597"/>
      <c r="FT1" s="597"/>
      <c r="FU1" s="597"/>
      <c r="FV1" s="597"/>
      <c r="FW1" s="597"/>
      <c r="FX1" s="597"/>
      <c r="FY1" s="597"/>
      <c r="FZ1" s="597"/>
      <c r="GA1" s="597"/>
      <c r="GB1" s="597"/>
      <c r="GC1" s="597"/>
      <c r="GD1" s="597"/>
      <c r="GE1" s="597"/>
      <c r="GF1" s="597"/>
      <c r="GG1" s="597"/>
      <c r="GH1" s="597"/>
      <c r="GI1" s="597"/>
      <c r="GJ1" s="597"/>
      <c r="GK1" s="597"/>
      <c r="GL1" s="597"/>
      <c r="GM1" s="597"/>
      <c r="GN1" s="597"/>
      <c r="GO1" s="597"/>
      <c r="GP1" s="597"/>
      <c r="GQ1" s="597"/>
      <c r="GR1" s="597"/>
      <c r="GS1" s="597"/>
      <c r="GT1" s="597"/>
      <c r="GU1" s="597"/>
      <c r="GV1" s="597"/>
      <c r="GW1" s="597"/>
      <c r="GX1" s="597"/>
      <c r="GY1" s="597"/>
      <c r="GZ1" s="597"/>
      <c r="HA1" s="597"/>
      <c r="HB1" s="597"/>
      <c r="HC1" s="597"/>
      <c r="HD1" s="597"/>
      <c r="HE1" s="597"/>
      <c r="HF1" s="597"/>
      <c r="HG1" s="597"/>
      <c r="HH1" s="597"/>
      <c r="HI1" s="597"/>
    </row>
    <row r="2" spans="1:225" ht="15" customHeight="1" x14ac:dyDescent="0.25">
      <c r="A2" s="600"/>
      <c r="B2" s="598" t="s">
        <v>806</v>
      </c>
      <c r="C2" s="598"/>
      <c r="D2" s="598"/>
      <c r="E2" s="598"/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8"/>
      <c r="Q2" s="598"/>
      <c r="R2" s="598"/>
      <c r="S2" s="598"/>
      <c r="T2" s="598"/>
      <c r="U2" s="598"/>
      <c r="V2" s="598"/>
      <c r="W2" s="598"/>
      <c r="X2" s="598"/>
      <c r="Y2" s="598"/>
      <c r="Z2" s="598"/>
      <c r="AA2" s="598"/>
      <c r="AB2" s="598"/>
      <c r="AC2" s="598"/>
      <c r="AD2" s="598"/>
      <c r="AE2" s="598"/>
      <c r="AF2" s="598"/>
      <c r="AG2" s="598"/>
      <c r="AH2" s="598"/>
      <c r="AI2" s="598"/>
      <c r="AJ2" s="598"/>
      <c r="AK2" s="598"/>
      <c r="AL2" s="598"/>
      <c r="AM2" s="598"/>
      <c r="AN2" s="598"/>
      <c r="AO2" s="598"/>
      <c r="AP2" s="598"/>
      <c r="AQ2" s="598"/>
      <c r="AR2" s="598"/>
      <c r="AS2" s="598"/>
      <c r="AT2" s="598"/>
      <c r="AU2" s="598"/>
      <c r="AV2" s="598"/>
      <c r="AW2" s="598"/>
      <c r="AX2" s="598"/>
      <c r="AY2" s="598"/>
      <c r="AZ2" s="598"/>
      <c r="BA2" s="598"/>
      <c r="BB2" s="598"/>
      <c r="BC2" s="598"/>
      <c r="BD2" s="598"/>
      <c r="BE2" s="598"/>
      <c r="BF2" s="598"/>
      <c r="BG2" s="598"/>
      <c r="BH2" s="598"/>
      <c r="BI2" s="598"/>
      <c r="BJ2" s="598"/>
      <c r="BK2" s="598"/>
      <c r="BL2" s="598"/>
      <c r="BM2" s="598"/>
      <c r="BN2" s="598"/>
      <c r="BO2" s="598"/>
      <c r="BP2" s="598"/>
      <c r="BQ2" s="598"/>
      <c r="BR2" s="598"/>
      <c r="BS2" s="598"/>
      <c r="BT2" s="598"/>
      <c r="BU2" s="598"/>
      <c r="BV2" s="598"/>
      <c r="BW2" s="598"/>
      <c r="BX2" s="598"/>
      <c r="BY2" s="598"/>
      <c r="BZ2" s="598"/>
      <c r="CA2" s="598"/>
      <c r="CB2" s="598"/>
      <c r="CC2" s="598"/>
      <c r="CD2" s="598"/>
      <c r="CE2" s="598"/>
      <c r="CF2" s="598"/>
      <c r="CG2" s="598"/>
      <c r="CH2" s="598"/>
      <c r="CI2" s="598"/>
      <c r="CJ2" s="598"/>
      <c r="CK2" s="598"/>
      <c r="CL2" s="598"/>
      <c r="CM2" s="598"/>
      <c r="CN2" s="598"/>
      <c r="CO2" s="598"/>
      <c r="CP2" s="598"/>
      <c r="CQ2" s="598"/>
      <c r="CR2" s="598"/>
      <c r="CS2" s="598"/>
      <c r="CT2" s="598"/>
      <c r="CU2" s="598"/>
      <c r="CV2" s="598"/>
      <c r="CW2" s="598"/>
      <c r="CX2" s="598"/>
      <c r="CY2" s="598"/>
      <c r="CZ2" s="598"/>
      <c r="DA2" s="598"/>
      <c r="DB2" s="598"/>
      <c r="DC2" s="598"/>
      <c r="DD2" s="598"/>
      <c r="DE2" s="598"/>
      <c r="DF2" s="598"/>
      <c r="DG2" s="598"/>
      <c r="DH2" s="598"/>
      <c r="DI2" s="598"/>
      <c r="DJ2" s="598"/>
      <c r="DK2" s="598"/>
      <c r="DL2" s="598"/>
      <c r="DM2" s="598"/>
      <c r="DN2" s="598"/>
      <c r="DO2" s="598"/>
      <c r="DP2" s="598"/>
      <c r="DQ2" s="598"/>
      <c r="DR2" s="598"/>
      <c r="DS2" s="598"/>
      <c r="DT2" s="598"/>
      <c r="DU2" s="598"/>
      <c r="DV2" s="598"/>
      <c r="DW2" s="598"/>
      <c r="DX2" s="598"/>
      <c r="DY2" s="598"/>
      <c r="DZ2" s="598"/>
      <c r="EA2" s="598"/>
      <c r="EB2" s="598"/>
      <c r="EC2" s="598"/>
      <c r="ED2" s="598"/>
      <c r="EE2" s="598"/>
      <c r="EF2" s="598"/>
      <c r="EG2" s="598"/>
      <c r="EH2" s="598"/>
      <c r="EI2" s="598"/>
      <c r="EJ2" s="598"/>
      <c r="EK2" s="598"/>
      <c r="EL2" s="598"/>
      <c r="EM2" s="598"/>
      <c r="EN2" s="598"/>
      <c r="EO2" s="598"/>
      <c r="EP2" s="598"/>
      <c r="EQ2" s="598"/>
      <c r="ER2" s="598"/>
      <c r="ES2" s="598"/>
      <c r="ET2" s="598"/>
      <c r="EU2" s="598"/>
      <c r="EV2" s="598"/>
      <c r="EW2" s="598"/>
      <c r="EX2" s="598"/>
      <c r="EY2" s="598"/>
      <c r="EZ2" s="598"/>
      <c r="FA2" s="598"/>
      <c r="FB2" s="598"/>
      <c r="FC2" s="598"/>
      <c r="FD2" s="598"/>
      <c r="FE2" s="598"/>
      <c r="FF2" s="598"/>
      <c r="FG2" s="598"/>
      <c r="FH2" s="598"/>
      <c r="FI2" s="598"/>
      <c r="FJ2" s="598"/>
      <c r="FK2" s="598"/>
      <c r="FL2" s="598"/>
      <c r="FM2" s="598"/>
      <c r="FN2" s="598"/>
      <c r="FO2" s="598"/>
      <c r="FP2" s="598"/>
      <c r="FQ2" s="598"/>
      <c r="FR2" s="598"/>
      <c r="FS2" s="598"/>
      <c r="FT2" s="598"/>
      <c r="FU2" s="598"/>
      <c r="FV2" s="598"/>
      <c r="FW2" s="598"/>
      <c r="FX2" s="598"/>
      <c r="FY2" s="598"/>
      <c r="FZ2" s="598"/>
      <c r="GA2" s="598"/>
      <c r="GB2" s="598"/>
      <c r="GC2" s="598"/>
      <c r="GD2" s="598"/>
      <c r="GE2" s="598"/>
      <c r="GF2" s="598"/>
      <c r="GG2" s="598"/>
      <c r="GH2" s="598"/>
      <c r="GI2" s="598"/>
      <c r="GJ2" s="598"/>
      <c r="GK2" s="598"/>
      <c r="GL2" s="598"/>
      <c r="GM2" s="598"/>
      <c r="GN2" s="598"/>
      <c r="GO2" s="598"/>
      <c r="GP2" s="598"/>
      <c r="GQ2" s="598"/>
      <c r="GR2" s="598"/>
      <c r="GS2" s="598"/>
      <c r="GT2" s="598"/>
      <c r="GU2" s="598"/>
      <c r="GV2" s="598"/>
      <c r="GW2" s="598"/>
      <c r="GX2" s="598"/>
      <c r="GY2" s="598"/>
      <c r="GZ2" s="598"/>
      <c r="HA2" s="598"/>
      <c r="HB2" s="598"/>
      <c r="HC2" s="598"/>
      <c r="HD2" s="598"/>
      <c r="HE2" s="598"/>
      <c r="HF2" s="598"/>
      <c r="HG2" s="598"/>
      <c r="HH2" s="598"/>
      <c r="HI2" s="598"/>
    </row>
    <row r="3" spans="1:225" customFormat="1" ht="15" customHeight="1" thickBot="1" x14ac:dyDescent="0.3">
      <c r="A3" s="600"/>
      <c r="B3" s="65"/>
      <c r="C3" s="77"/>
      <c r="D3" s="78"/>
      <c r="E3" s="522"/>
      <c r="F3" s="79"/>
      <c r="G3" s="79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24"/>
      <c r="CT3" s="524"/>
      <c r="CU3" s="524"/>
      <c r="CV3" s="524"/>
      <c r="CW3" s="524"/>
      <c r="CX3" s="524"/>
      <c r="CY3" s="524"/>
      <c r="CZ3" s="524"/>
      <c r="DA3" s="524"/>
      <c r="DB3" s="524"/>
      <c r="DC3" s="524"/>
      <c r="DD3" s="524"/>
      <c r="DE3" s="524"/>
      <c r="DF3" s="524"/>
      <c r="DG3" s="524"/>
      <c r="DH3" s="524"/>
      <c r="DI3" s="524"/>
      <c r="DJ3" s="524"/>
      <c r="DK3" s="524"/>
      <c r="DL3" s="524"/>
      <c r="DM3" s="524"/>
      <c r="DN3" s="524"/>
      <c r="DO3" s="524"/>
      <c r="DP3" s="524"/>
      <c r="DQ3" s="524"/>
      <c r="DR3" s="524"/>
      <c r="DS3" s="524"/>
      <c r="DT3" s="524"/>
      <c r="DU3" s="524"/>
      <c r="DV3" s="524"/>
      <c r="DW3" s="524"/>
      <c r="DX3" s="524"/>
      <c r="DY3" s="524"/>
      <c r="DZ3" s="524"/>
      <c r="EA3" s="524"/>
      <c r="EB3" s="524"/>
      <c r="EC3" s="524"/>
      <c r="ED3" s="524"/>
      <c r="EE3" s="524"/>
      <c r="EF3" s="524"/>
      <c r="EG3" s="524"/>
      <c r="EH3" s="524"/>
      <c r="EI3" s="524"/>
      <c r="EJ3" s="524"/>
      <c r="EK3" s="524"/>
      <c r="EL3" s="524"/>
      <c r="EM3" s="524"/>
      <c r="EN3" s="524"/>
      <c r="EO3" s="524"/>
      <c r="EP3" s="524"/>
      <c r="EQ3" s="524"/>
      <c r="ER3" s="524"/>
      <c r="ES3" s="524"/>
      <c r="ET3" s="524"/>
      <c r="EU3" s="524"/>
      <c r="EV3" s="524"/>
      <c r="EW3" s="524"/>
      <c r="EX3" s="524"/>
      <c r="EY3" s="524"/>
      <c r="EZ3" s="524"/>
      <c r="FA3" s="524"/>
      <c r="FB3" s="524"/>
      <c r="FC3" s="524"/>
      <c r="FD3" s="524"/>
      <c r="FE3" s="524"/>
      <c r="FF3" s="524"/>
      <c r="FG3" s="524"/>
      <c r="FH3" s="524"/>
      <c r="FI3" s="524"/>
      <c r="FJ3" s="524"/>
      <c r="FK3" s="524"/>
      <c r="FL3" s="524"/>
      <c r="FM3" s="524"/>
      <c r="FN3" s="524"/>
      <c r="FO3" s="524"/>
      <c r="FP3" s="524"/>
      <c r="FQ3" s="524"/>
      <c r="FR3" s="524"/>
      <c r="FS3" s="524"/>
      <c r="FT3" s="524"/>
      <c r="FU3" s="524"/>
      <c r="FV3" s="524"/>
      <c r="FW3" s="524"/>
      <c r="FX3" s="524"/>
      <c r="FY3" s="524"/>
      <c r="FZ3" s="524"/>
      <c r="GA3" s="524"/>
      <c r="GB3" s="524"/>
      <c r="GC3" s="524"/>
      <c r="GD3" s="524"/>
      <c r="GE3" s="524"/>
      <c r="GF3" s="524"/>
      <c r="GG3" s="524"/>
      <c r="GH3" s="522"/>
      <c r="GI3" s="522"/>
      <c r="GJ3" s="522"/>
      <c r="GK3" s="522"/>
      <c r="GL3" s="522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522"/>
      <c r="HI3" s="522"/>
    </row>
    <row r="4" spans="1:225" customFormat="1" ht="81" customHeight="1" x14ac:dyDescent="0.25">
      <c r="A4" s="600"/>
      <c r="B4" s="625" t="s">
        <v>753</v>
      </c>
      <c r="C4" s="625"/>
      <c r="D4" s="635" t="s">
        <v>587</v>
      </c>
      <c r="E4" s="625" t="s">
        <v>50</v>
      </c>
      <c r="F4" s="625" t="s">
        <v>51</v>
      </c>
      <c r="G4" s="625"/>
      <c r="H4" s="634" t="s">
        <v>756</v>
      </c>
      <c r="I4" s="634"/>
      <c r="J4" s="634"/>
      <c r="K4" s="634"/>
      <c r="L4" s="634"/>
      <c r="M4" s="634"/>
      <c r="N4" s="634"/>
      <c r="O4" s="634"/>
      <c r="P4" s="634"/>
      <c r="Q4" s="634"/>
      <c r="R4" s="634"/>
      <c r="S4" s="634"/>
      <c r="T4" s="634"/>
      <c r="U4" s="634"/>
      <c r="V4" s="634"/>
      <c r="W4" s="634"/>
      <c r="X4" s="634"/>
      <c r="Y4" s="634"/>
      <c r="Z4" s="634"/>
      <c r="AA4" s="634"/>
      <c r="AB4" s="634"/>
      <c r="AC4" s="634"/>
      <c r="AD4" s="634"/>
      <c r="AE4" s="634"/>
      <c r="AF4" s="634"/>
      <c r="AG4" s="634"/>
      <c r="AH4" s="634"/>
      <c r="AI4" s="634"/>
      <c r="AJ4" s="634"/>
      <c r="AK4" s="634"/>
      <c r="AL4" s="634"/>
      <c r="AM4" s="634"/>
      <c r="AN4" s="634"/>
      <c r="AO4" s="634"/>
      <c r="AP4" s="634"/>
      <c r="AQ4" s="634"/>
      <c r="AR4" s="634"/>
      <c r="AS4" s="634"/>
      <c r="AT4" s="634"/>
      <c r="AU4" s="634"/>
      <c r="AV4" s="634"/>
      <c r="AW4" s="634"/>
      <c r="AX4" s="634"/>
      <c r="AY4" s="634"/>
      <c r="AZ4" s="634"/>
      <c r="BA4" s="634"/>
      <c r="BB4" s="634"/>
      <c r="BC4" s="634"/>
      <c r="BD4" s="634"/>
      <c r="BE4" s="634"/>
      <c r="BF4" s="634"/>
      <c r="BG4" s="634"/>
      <c r="BH4" s="634"/>
      <c r="BI4" s="634"/>
      <c r="BJ4" s="634"/>
      <c r="BK4" s="634"/>
      <c r="BL4" s="634"/>
      <c r="BM4" s="634"/>
      <c r="BN4" s="634"/>
      <c r="BO4" s="634"/>
      <c r="BP4" s="634"/>
      <c r="BQ4" s="634"/>
      <c r="BR4" s="634"/>
      <c r="BS4" s="634"/>
      <c r="BT4" s="634"/>
      <c r="BU4" s="634"/>
      <c r="BV4" s="634"/>
      <c r="BW4" s="634"/>
      <c r="BX4" s="634"/>
      <c r="BY4" s="634"/>
      <c r="BZ4" s="634"/>
      <c r="CA4" s="634"/>
      <c r="CB4" s="634"/>
      <c r="CC4" s="634"/>
      <c r="CD4" s="634"/>
      <c r="CE4" s="634"/>
      <c r="CF4" s="634"/>
      <c r="CG4" s="634"/>
      <c r="CH4" s="634"/>
      <c r="CI4" s="634"/>
      <c r="CJ4" s="634"/>
      <c r="CK4" s="634"/>
      <c r="CL4" s="634"/>
      <c r="CM4" s="634"/>
      <c r="CN4" s="634"/>
      <c r="CO4" s="634"/>
      <c r="CP4" s="634"/>
      <c r="CQ4" s="634"/>
      <c r="CR4" s="634"/>
      <c r="CS4" s="634"/>
      <c r="CT4" s="634"/>
      <c r="CU4" s="634"/>
      <c r="CV4" s="634"/>
      <c r="CW4" s="634"/>
      <c r="CX4" s="634"/>
      <c r="CY4" s="634"/>
      <c r="CZ4" s="634"/>
      <c r="DA4" s="634"/>
      <c r="DB4" s="634"/>
      <c r="DC4" s="634"/>
      <c r="DD4" s="634" t="s">
        <v>757</v>
      </c>
      <c r="DE4" s="634"/>
      <c r="DF4" s="634"/>
      <c r="DG4" s="634"/>
      <c r="DH4" s="634"/>
      <c r="DI4" s="634"/>
      <c r="DJ4" s="634"/>
      <c r="DK4" s="634"/>
      <c r="DL4" s="634"/>
      <c r="DM4" s="634"/>
      <c r="DN4" s="634"/>
      <c r="DO4" s="634"/>
      <c r="DP4" s="634"/>
      <c r="DQ4" s="634"/>
      <c r="DR4" s="634"/>
      <c r="DS4" s="634"/>
      <c r="DT4" s="634"/>
      <c r="DU4" s="634"/>
      <c r="DV4" s="634"/>
      <c r="DW4" s="634"/>
      <c r="DX4" s="634"/>
      <c r="DY4" s="634"/>
      <c r="DZ4" s="634"/>
      <c r="EA4" s="634"/>
      <c r="EB4" s="634"/>
      <c r="EC4" s="634"/>
      <c r="ED4" s="634"/>
      <c r="EE4" s="634"/>
      <c r="EF4" s="634"/>
      <c r="EG4" s="634"/>
      <c r="EH4" s="634"/>
      <c r="EI4" s="634"/>
      <c r="EJ4" s="634"/>
      <c r="EK4" s="634"/>
      <c r="EL4" s="634"/>
      <c r="EM4" s="634"/>
      <c r="EN4" s="634"/>
      <c r="EO4" s="634"/>
      <c r="EP4" s="634"/>
      <c r="EQ4" s="634"/>
      <c r="ER4" s="634"/>
      <c r="ES4" s="634"/>
      <c r="ET4" s="634"/>
      <c r="EU4" s="634"/>
      <c r="EV4" s="634"/>
      <c r="EW4" s="634"/>
      <c r="EX4" s="634"/>
      <c r="EY4" s="634"/>
      <c r="EZ4" s="634"/>
      <c r="FA4" s="634"/>
      <c r="FB4" s="634"/>
      <c r="FC4" s="634"/>
      <c r="FD4" s="634"/>
      <c r="FE4" s="634"/>
      <c r="FF4" s="634"/>
      <c r="FG4" s="634"/>
      <c r="FH4" s="634"/>
      <c r="FI4" s="634"/>
      <c r="FJ4" s="634"/>
      <c r="FK4" s="634"/>
      <c r="FL4" s="634"/>
      <c r="FM4" s="634"/>
      <c r="FN4" s="634"/>
      <c r="FO4" s="634"/>
      <c r="FP4" s="634"/>
      <c r="FQ4" s="634"/>
      <c r="FR4" s="634"/>
      <c r="FS4" s="634"/>
      <c r="FT4" s="634"/>
      <c r="FU4" s="634"/>
      <c r="FV4" s="634"/>
      <c r="FW4" s="634"/>
      <c r="FX4" s="634"/>
      <c r="FY4" s="634"/>
      <c r="FZ4" s="634"/>
      <c r="GA4" s="634"/>
      <c r="GB4" s="634"/>
      <c r="GC4" s="634"/>
      <c r="GD4" s="634"/>
      <c r="GE4" s="634"/>
      <c r="GF4" s="634"/>
      <c r="GG4" s="634"/>
      <c r="GH4" s="634" t="s">
        <v>758</v>
      </c>
      <c r="GI4" s="634"/>
      <c r="GJ4" s="634"/>
      <c r="GK4" s="634"/>
      <c r="GL4" s="634"/>
      <c r="GM4" s="634"/>
      <c r="GN4" s="634"/>
      <c r="GO4" s="634"/>
      <c r="GP4" s="634"/>
      <c r="GQ4" s="634"/>
      <c r="GR4" s="634"/>
      <c r="GS4" s="634"/>
      <c r="GT4" s="634"/>
      <c r="GU4" s="634"/>
      <c r="GV4" s="634"/>
      <c r="GW4" s="634"/>
      <c r="GX4" s="634"/>
      <c r="GY4" s="634"/>
      <c r="GZ4" s="634"/>
      <c r="HA4" s="634"/>
      <c r="HB4" s="634"/>
      <c r="HC4" s="634"/>
      <c r="HD4" s="634"/>
      <c r="HE4" s="634"/>
      <c r="HF4" s="634"/>
      <c r="HG4" s="634"/>
      <c r="HH4" s="627" t="s">
        <v>52</v>
      </c>
      <c r="HI4" s="627"/>
    </row>
    <row r="5" spans="1:225" customFormat="1" ht="54.75" customHeight="1" x14ac:dyDescent="0.25">
      <c r="A5" s="600"/>
      <c r="B5" s="626"/>
      <c r="C5" s="626"/>
      <c r="D5" s="636"/>
      <c r="E5" s="626"/>
      <c r="F5" s="626"/>
      <c r="G5" s="626"/>
      <c r="H5" s="525" t="s">
        <v>477</v>
      </c>
      <c r="I5" s="525" t="s">
        <v>478</v>
      </c>
      <c r="J5" s="525" t="s">
        <v>479</v>
      </c>
      <c r="K5" s="526" t="s">
        <v>480</v>
      </c>
      <c r="L5" s="525" t="s">
        <v>481</v>
      </c>
      <c r="M5" s="525" t="s">
        <v>482</v>
      </c>
      <c r="N5" s="525" t="s">
        <v>483</v>
      </c>
      <c r="O5" s="525" t="s">
        <v>484</v>
      </c>
      <c r="P5" s="525" t="s">
        <v>485</v>
      </c>
      <c r="Q5" s="525" t="s">
        <v>486</v>
      </c>
      <c r="R5" s="525" t="s">
        <v>487</v>
      </c>
      <c r="S5" s="525" t="s">
        <v>488</v>
      </c>
      <c r="T5" s="525" t="s">
        <v>527</v>
      </c>
      <c r="U5" s="525" t="s">
        <v>528</v>
      </c>
      <c r="V5" s="525" t="s">
        <v>529</v>
      </c>
      <c r="W5" s="526" t="s">
        <v>530</v>
      </c>
      <c r="X5" s="525" t="s">
        <v>531</v>
      </c>
      <c r="Y5" s="525" t="s">
        <v>532</v>
      </c>
      <c r="Z5" s="525" t="s">
        <v>533</v>
      </c>
      <c r="AA5" s="525" t="s">
        <v>534</v>
      </c>
      <c r="AB5" s="525" t="s">
        <v>535</v>
      </c>
      <c r="AC5" s="525" t="s">
        <v>536</v>
      </c>
      <c r="AD5" s="525" t="s">
        <v>537</v>
      </c>
      <c r="AE5" s="525" t="s">
        <v>538</v>
      </c>
      <c r="AF5" s="525" t="s">
        <v>581</v>
      </c>
      <c r="AG5" s="525" t="s">
        <v>595</v>
      </c>
      <c r="AH5" s="525" t="s">
        <v>659</v>
      </c>
      <c r="AI5" s="525" t="s">
        <v>661</v>
      </c>
      <c r="AJ5" s="525" t="s">
        <v>663</v>
      </c>
      <c r="AK5" s="525" t="s">
        <v>690</v>
      </c>
      <c r="AL5" s="525" t="s">
        <v>691</v>
      </c>
      <c r="AM5" s="525" t="s">
        <v>692</v>
      </c>
      <c r="AN5" s="525" t="s">
        <v>693</v>
      </c>
      <c r="AO5" s="525" t="s">
        <v>694</v>
      </c>
      <c r="AP5" s="525" t="s">
        <v>695</v>
      </c>
      <c r="AQ5" s="525" t="s">
        <v>696</v>
      </c>
      <c r="AR5" s="525" t="s">
        <v>701</v>
      </c>
      <c r="AS5" s="525" t="s">
        <v>702</v>
      </c>
      <c r="AT5" s="525" t="s">
        <v>703</v>
      </c>
      <c r="AU5" s="525" t="s">
        <v>704</v>
      </c>
      <c r="AV5" s="525" t="s">
        <v>738</v>
      </c>
      <c r="AW5" s="525" t="s">
        <v>705</v>
      </c>
      <c r="AX5" s="525" t="s">
        <v>706</v>
      </c>
      <c r="AY5" s="525" t="s">
        <v>707</v>
      </c>
      <c r="AZ5" s="525" t="s">
        <v>708</v>
      </c>
      <c r="BA5" s="525" t="s">
        <v>709</v>
      </c>
      <c r="BB5" s="525" t="s">
        <v>710</v>
      </c>
      <c r="BC5" s="525" t="s">
        <v>711</v>
      </c>
      <c r="BD5" s="525" t="s">
        <v>725</v>
      </c>
      <c r="BE5" s="525" t="s">
        <v>726</v>
      </c>
      <c r="BF5" s="525" t="s">
        <v>727</v>
      </c>
      <c r="BG5" s="525" t="s">
        <v>728</v>
      </c>
      <c r="BH5" s="525" t="s">
        <v>739</v>
      </c>
      <c r="BI5" s="525" t="s">
        <v>729</v>
      </c>
      <c r="BJ5" s="525" t="s">
        <v>730</v>
      </c>
      <c r="BK5" s="525" t="s">
        <v>731</v>
      </c>
      <c r="BL5" s="525" t="s">
        <v>732</v>
      </c>
      <c r="BM5" s="525" t="s">
        <v>733</v>
      </c>
      <c r="BN5" s="525" t="s">
        <v>734</v>
      </c>
      <c r="BO5" s="525" t="s">
        <v>724</v>
      </c>
      <c r="BP5" s="525" t="s">
        <v>790</v>
      </c>
      <c r="BQ5" s="525" t="s">
        <v>791</v>
      </c>
      <c r="BR5" s="525" t="s">
        <v>792</v>
      </c>
      <c r="BS5" s="525" t="s">
        <v>793</v>
      </c>
      <c r="BT5" s="525" t="s">
        <v>794</v>
      </c>
      <c r="BU5" s="525" t="s">
        <v>795</v>
      </c>
      <c r="BV5" s="525" t="s">
        <v>796</v>
      </c>
      <c r="BW5" s="525" t="s">
        <v>797</v>
      </c>
      <c r="BX5" s="525" t="s">
        <v>798</v>
      </c>
      <c r="BY5" s="525" t="s">
        <v>799</v>
      </c>
      <c r="BZ5" s="525" t="s">
        <v>800</v>
      </c>
      <c r="CA5" s="526" t="s">
        <v>504</v>
      </c>
      <c r="CB5" s="526" t="s">
        <v>511</v>
      </c>
      <c r="CC5" s="526" t="s">
        <v>523</v>
      </c>
      <c r="CD5" s="526" t="s">
        <v>539</v>
      </c>
      <c r="CE5" s="526" t="s">
        <v>541</v>
      </c>
      <c r="CF5" s="526" t="s">
        <v>542</v>
      </c>
      <c r="CG5" s="526" t="s">
        <v>543</v>
      </c>
      <c r="CH5" s="526" t="s">
        <v>540</v>
      </c>
      <c r="CI5" s="526" t="s">
        <v>660</v>
      </c>
      <c r="CJ5" s="526" t="s">
        <v>697</v>
      </c>
      <c r="CK5" s="526" t="s">
        <v>699</v>
      </c>
      <c r="CL5" s="526" t="s">
        <v>700</v>
      </c>
      <c r="CM5" s="526" t="s">
        <v>713</v>
      </c>
      <c r="CN5" s="526" t="s">
        <v>721</v>
      </c>
      <c r="CO5" s="526" t="s">
        <v>722</v>
      </c>
      <c r="CP5" s="526" t="s">
        <v>723</v>
      </c>
      <c r="CQ5" s="526" t="s">
        <v>737</v>
      </c>
      <c r="CR5" s="526" t="s">
        <v>742</v>
      </c>
      <c r="CS5" s="526" t="s">
        <v>741</v>
      </c>
      <c r="CT5" s="526" t="s">
        <v>804</v>
      </c>
      <c r="CU5" s="526" t="s">
        <v>801</v>
      </c>
      <c r="CV5" s="526" t="s">
        <v>802</v>
      </c>
      <c r="CW5" s="526" t="s">
        <v>803</v>
      </c>
      <c r="CX5" s="527" t="s">
        <v>813</v>
      </c>
      <c r="CY5" s="527" t="s">
        <v>814</v>
      </c>
      <c r="CZ5" s="527" t="s">
        <v>815</v>
      </c>
      <c r="DA5" s="527" t="s">
        <v>816</v>
      </c>
      <c r="DB5" s="527" t="s">
        <v>817</v>
      </c>
      <c r="DC5" s="527" t="s">
        <v>818</v>
      </c>
      <c r="DD5" s="525" t="s">
        <v>434</v>
      </c>
      <c r="DE5" s="525" t="s">
        <v>457</v>
      </c>
      <c r="DF5" s="526" t="s">
        <v>459</v>
      </c>
      <c r="DG5" s="525" t="s">
        <v>461</v>
      </c>
      <c r="DH5" s="525" t="s">
        <v>462</v>
      </c>
      <c r="DI5" s="525" t="s">
        <v>466</v>
      </c>
      <c r="DJ5" s="525" t="s">
        <v>467</v>
      </c>
      <c r="DK5" s="525" t="s">
        <v>470</v>
      </c>
      <c r="DL5" s="525" t="s">
        <v>472</v>
      </c>
      <c r="DM5" s="525" t="s">
        <v>475</v>
      </c>
      <c r="DN5" s="525" t="s">
        <v>476</v>
      </c>
      <c r="DO5" s="525" t="s">
        <v>477</v>
      </c>
      <c r="DP5" s="525" t="s">
        <v>478</v>
      </c>
      <c r="DQ5" s="525" t="s">
        <v>479</v>
      </c>
      <c r="DR5" s="526" t="s">
        <v>480</v>
      </c>
      <c r="DS5" s="525" t="s">
        <v>481</v>
      </c>
      <c r="DT5" s="525" t="s">
        <v>482</v>
      </c>
      <c r="DU5" s="525" t="s">
        <v>483</v>
      </c>
      <c r="DV5" s="525" t="s">
        <v>484</v>
      </c>
      <c r="DW5" s="525" t="s">
        <v>485</v>
      </c>
      <c r="DX5" s="525" t="s">
        <v>486</v>
      </c>
      <c r="DY5" s="525" t="s">
        <v>487</v>
      </c>
      <c r="DZ5" s="525" t="s">
        <v>488</v>
      </c>
      <c r="EA5" s="525" t="s">
        <v>527</v>
      </c>
      <c r="EB5" s="525" t="s">
        <v>528</v>
      </c>
      <c r="EC5" s="525" t="s">
        <v>529</v>
      </c>
      <c r="ED5" s="526" t="s">
        <v>530</v>
      </c>
      <c r="EE5" s="525" t="s">
        <v>531</v>
      </c>
      <c r="EF5" s="525" t="s">
        <v>532</v>
      </c>
      <c r="EG5" s="525" t="s">
        <v>533</v>
      </c>
      <c r="EH5" s="525" t="s">
        <v>534</v>
      </c>
      <c r="EI5" s="525" t="s">
        <v>535</v>
      </c>
      <c r="EJ5" s="525" t="s">
        <v>536</v>
      </c>
      <c r="EK5" s="525" t="s">
        <v>537</v>
      </c>
      <c r="EL5" s="525" t="s">
        <v>538</v>
      </c>
      <c r="EM5" s="525" t="s">
        <v>581</v>
      </c>
      <c r="EN5" s="525" t="s">
        <v>595</v>
      </c>
      <c r="EO5" s="525" t="s">
        <v>659</v>
      </c>
      <c r="EP5" s="525" t="s">
        <v>661</v>
      </c>
      <c r="EQ5" s="525" t="s">
        <v>663</v>
      </c>
      <c r="ER5" s="525" t="s">
        <v>690</v>
      </c>
      <c r="ES5" s="525" t="s">
        <v>691</v>
      </c>
      <c r="ET5" s="525" t="s">
        <v>692</v>
      </c>
      <c r="EU5" s="525" t="s">
        <v>693</v>
      </c>
      <c r="EV5" s="525" t="s">
        <v>694</v>
      </c>
      <c r="EW5" s="525" t="s">
        <v>695</v>
      </c>
      <c r="EX5" s="525" t="s">
        <v>696</v>
      </c>
      <c r="EY5" s="525" t="s">
        <v>701</v>
      </c>
      <c r="EZ5" s="525" t="s">
        <v>702</v>
      </c>
      <c r="FA5" s="525" t="s">
        <v>703</v>
      </c>
      <c r="FB5" s="525" t="s">
        <v>704</v>
      </c>
      <c r="FC5" s="525" t="s">
        <v>738</v>
      </c>
      <c r="FD5" s="525" t="s">
        <v>705</v>
      </c>
      <c r="FE5" s="525" t="s">
        <v>706</v>
      </c>
      <c r="FF5" s="525" t="s">
        <v>707</v>
      </c>
      <c r="FG5" s="525" t="s">
        <v>708</v>
      </c>
      <c r="FH5" s="525" t="s">
        <v>709</v>
      </c>
      <c r="FI5" s="525" t="s">
        <v>710</v>
      </c>
      <c r="FJ5" s="525" t="s">
        <v>711</v>
      </c>
      <c r="FK5" s="525" t="s">
        <v>725</v>
      </c>
      <c r="FL5" s="525" t="s">
        <v>726</v>
      </c>
      <c r="FM5" s="525" t="s">
        <v>727</v>
      </c>
      <c r="FN5" s="525" t="s">
        <v>728</v>
      </c>
      <c r="FO5" s="525" t="s">
        <v>739</v>
      </c>
      <c r="FP5" s="525" t="s">
        <v>729</v>
      </c>
      <c r="FQ5" s="525" t="s">
        <v>730</v>
      </c>
      <c r="FR5" s="525" t="s">
        <v>731</v>
      </c>
      <c r="FS5" s="525" t="s">
        <v>732</v>
      </c>
      <c r="FT5" s="525" t="s">
        <v>733</v>
      </c>
      <c r="FU5" s="525" t="s">
        <v>734</v>
      </c>
      <c r="FV5" s="525" t="s">
        <v>724</v>
      </c>
      <c r="FW5" s="525" t="s">
        <v>790</v>
      </c>
      <c r="FX5" s="525" t="s">
        <v>791</v>
      </c>
      <c r="FY5" s="525" t="s">
        <v>792</v>
      </c>
      <c r="FZ5" s="525" t="s">
        <v>793</v>
      </c>
      <c r="GA5" s="525" t="s">
        <v>794</v>
      </c>
      <c r="GB5" s="525" t="s">
        <v>795</v>
      </c>
      <c r="GC5" s="525" t="s">
        <v>796</v>
      </c>
      <c r="GD5" s="525" t="s">
        <v>797</v>
      </c>
      <c r="GE5" s="525" t="s">
        <v>798</v>
      </c>
      <c r="GF5" s="525" t="s">
        <v>799</v>
      </c>
      <c r="GG5" s="525" t="s">
        <v>800</v>
      </c>
      <c r="GH5" s="526" t="s">
        <v>463</v>
      </c>
      <c r="GI5" s="526" t="s">
        <v>471</v>
      </c>
      <c r="GJ5" s="526" t="s">
        <v>491</v>
      </c>
      <c r="GK5" s="526" t="s">
        <v>504</v>
      </c>
      <c r="GL5" s="526" t="s">
        <v>511</v>
      </c>
      <c r="GM5" s="526" t="s">
        <v>523</v>
      </c>
      <c r="GN5" s="526" t="s">
        <v>539</v>
      </c>
      <c r="GO5" s="526" t="s">
        <v>541</v>
      </c>
      <c r="GP5" s="526" t="s">
        <v>542</v>
      </c>
      <c r="GQ5" s="526" t="s">
        <v>543</v>
      </c>
      <c r="GR5" s="526" t="s">
        <v>540</v>
      </c>
      <c r="GS5" s="526" t="s">
        <v>660</v>
      </c>
      <c r="GT5" s="526" t="s">
        <v>697</v>
      </c>
      <c r="GU5" s="526" t="s">
        <v>699</v>
      </c>
      <c r="GV5" s="526" t="s">
        <v>700</v>
      </c>
      <c r="GW5" s="526" t="s">
        <v>713</v>
      </c>
      <c r="GX5" s="526" t="s">
        <v>721</v>
      </c>
      <c r="GY5" s="526" t="s">
        <v>722</v>
      </c>
      <c r="GZ5" s="526" t="s">
        <v>723</v>
      </c>
      <c r="HA5" s="526" t="s">
        <v>737</v>
      </c>
      <c r="HB5" s="526" t="s">
        <v>742</v>
      </c>
      <c r="HC5" s="526" t="s">
        <v>741</v>
      </c>
      <c r="HD5" s="526" t="s">
        <v>804</v>
      </c>
      <c r="HE5" s="526" t="s">
        <v>801</v>
      </c>
      <c r="HF5" s="526" t="s">
        <v>802</v>
      </c>
      <c r="HG5" s="526" t="s">
        <v>803</v>
      </c>
      <c r="HH5" s="628"/>
      <c r="HI5" s="628"/>
      <c r="HK5" s="276" t="s">
        <v>715</v>
      </c>
      <c r="HL5" s="273" t="s">
        <v>714</v>
      </c>
      <c r="HM5" s="502" t="s">
        <v>759</v>
      </c>
      <c r="HN5" s="502" t="s">
        <v>716</v>
      </c>
    </row>
    <row r="6" spans="1:225" s="102" customFormat="1" ht="15" customHeight="1" x14ac:dyDescent="0.25">
      <c r="A6" s="600"/>
      <c r="B6" s="520"/>
      <c r="C6" s="84"/>
      <c r="D6" s="100">
        <f>SUM(D7,D20)</f>
        <v>68.251105271614293</v>
      </c>
      <c r="E6" s="85" t="s">
        <v>11</v>
      </c>
      <c r="F6" s="603" t="s">
        <v>53</v>
      </c>
      <c r="G6" s="603"/>
      <c r="H6" s="521">
        <v>4.21</v>
      </c>
      <c r="I6" s="521">
        <v>4.3550000000000004</v>
      </c>
      <c r="J6" s="521">
        <v>4.5490000000000004</v>
      </c>
      <c r="K6" s="521">
        <v>2.52</v>
      </c>
      <c r="L6" s="521">
        <v>3.7090000000000001</v>
      </c>
      <c r="M6" s="521">
        <v>4.47</v>
      </c>
      <c r="N6" s="521">
        <v>3.6760000000000002</v>
      </c>
      <c r="O6" s="521">
        <v>4.75</v>
      </c>
      <c r="P6" s="521">
        <v>3.8479999999999999</v>
      </c>
      <c r="Q6" s="521">
        <v>4.1890000000000001</v>
      </c>
      <c r="R6" s="521">
        <v>6.9939999999999998</v>
      </c>
      <c r="S6" s="521">
        <v>4.6849999999999996</v>
      </c>
      <c r="T6" s="521">
        <v>4.8949999999999996</v>
      </c>
      <c r="U6" s="521">
        <v>7.3780000000000001</v>
      </c>
      <c r="V6" s="521">
        <v>5.6029999999999998</v>
      </c>
      <c r="W6" s="521">
        <v>6.492</v>
      </c>
      <c r="X6" s="521">
        <v>7.1970000000000001</v>
      </c>
      <c r="Y6" s="521">
        <v>4.3609999999999998</v>
      </c>
      <c r="Z6" s="521">
        <v>8.4749999999999996</v>
      </c>
      <c r="AA6" s="521">
        <v>7.415</v>
      </c>
      <c r="AB6" s="521">
        <v>5.8579999999999997</v>
      </c>
      <c r="AC6" s="521">
        <v>4.2460000000000004</v>
      </c>
      <c r="AD6" s="521">
        <v>6.399</v>
      </c>
      <c r="AE6" s="521">
        <v>5.4109999999999996</v>
      </c>
      <c r="AF6" s="521">
        <v>6.8949999999999996</v>
      </c>
      <c r="AG6" s="521">
        <v>4.7069999999999999</v>
      </c>
      <c r="AH6" s="521">
        <v>4.1139999999999999</v>
      </c>
      <c r="AI6" s="521">
        <v>5.3380000000000001</v>
      </c>
      <c r="AJ6" s="521">
        <v>4.1399999999999997</v>
      </c>
      <c r="AK6" s="521">
        <v>4.5190000000000001</v>
      </c>
      <c r="AL6" s="521">
        <v>5.2110000000000003</v>
      </c>
      <c r="AM6" s="521">
        <v>4.28</v>
      </c>
      <c r="AN6" s="521">
        <v>4.798</v>
      </c>
      <c r="AO6" s="521">
        <v>5.3719999999999999</v>
      </c>
      <c r="AP6" s="521">
        <v>3.6909999999999998</v>
      </c>
      <c r="AQ6" s="521">
        <v>4.3579999999999997</v>
      </c>
      <c r="AR6" s="521">
        <v>4.1740000000000004</v>
      </c>
      <c r="AS6" s="521">
        <v>3.7149999999999999</v>
      </c>
      <c r="AT6" s="521">
        <v>4.12</v>
      </c>
      <c r="AU6" s="521">
        <v>4.3120000000000003</v>
      </c>
      <c r="AV6" s="521">
        <v>4.1559999999999997</v>
      </c>
      <c r="AW6" s="521">
        <v>3.8319999999999999</v>
      </c>
      <c r="AX6" s="521">
        <v>4.0149999999999997</v>
      </c>
      <c r="AY6" s="521">
        <v>3.5579999999999998</v>
      </c>
      <c r="AZ6" s="521">
        <v>2.4849999999999999</v>
      </c>
      <c r="BA6" s="521">
        <v>2.33</v>
      </c>
      <c r="BB6" s="521">
        <v>2.6989999999999998</v>
      </c>
      <c r="BC6" s="521">
        <v>3.4039999999999999</v>
      </c>
      <c r="BD6" s="521">
        <v>2.1560000000000001</v>
      </c>
      <c r="BE6" s="521">
        <v>6.18</v>
      </c>
      <c r="BF6" s="521">
        <v>-4.1280000000000001</v>
      </c>
      <c r="BG6" s="521">
        <v>-37.174999999999997</v>
      </c>
      <c r="BH6" s="521">
        <v>-22.623000000000001</v>
      </c>
      <c r="BI6" s="521">
        <v>4.7320000000000002</v>
      </c>
      <c r="BJ6" s="521">
        <v>2.9249999999999998</v>
      </c>
      <c r="BK6" s="521">
        <v>2.2149999999999999</v>
      </c>
      <c r="BL6" s="521">
        <v>4.2720000000000002</v>
      </c>
      <c r="BM6" s="521">
        <v>2.3559999999999999</v>
      </c>
      <c r="BN6" s="521">
        <v>2.0329999999999999</v>
      </c>
      <c r="BO6" s="521">
        <v>4.12</v>
      </c>
      <c r="BP6" s="533">
        <v>3.5419999999999998</v>
      </c>
      <c r="BQ6" s="529">
        <v>4.4560000000000004</v>
      </c>
      <c r="BR6" s="529">
        <v>12.723000000000001</v>
      </c>
      <c r="BS6" s="529">
        <v>68.006</v>
      </c>
      <c r="BT6" s="529">
        <v>29.774999999999999</v>
      </c>
      <c r="BU6" s="529">
        <v>-0.16900000000000001</v>
      </c>
      <c r="BV6" s="529">
        <v>-6.5039999999999996</v>
      </c>
      <c r="BW6" s="529">
        <v>0.59099999999999997</v>
      </c>
      <c r="BX6" s="529">
        <v>3.952</v>
      </c>
      <c r="BY6" s="529">
        <v>7.9859999999999998</v>
      </c>
      <c r="BZ6" s="529">
        <v>11.31</v>
      </c>
      <c r="CA6" s="521">
        <v>4.3719999999999999</v>
      </c>
      <c r="CB6" s="521">
        <v>3.5840000000000001</v>
      </c>
      <c r="CC6" s="521">
        <v>4.0890000000000004</v>
      </c>
      <c r="CD6" s="521">
        <v>5.2610000000000001</v>
      </c>
      <c r="CE6" s="521">
        <v>5.9089999999999998</v>
      </c>
      <c r="CF6" s="521">
        <v>5.99</v>
      </c>
      <c r="CG6" s="521">
        <v>7.2359999999999998</v>
      </c>
      <c r="CH6" s="521">
        <v>5.3390000000000004</v>
      </c>
      <c r="CI6" s="521">
        <v>5.2480000000000002</v>
      </c>
      <c r="CJ6" s="521">
        <v>4.6559999999999997</v>
      </c>
      <c r="CK6" s="521">
        <v>4.7629999999999999</v>
      </c>
      <c r="CL6" s="521">
        <v>4.4779999999999998</v>
      </c>
      <c r="CM6" s="521">
        <v>4.0119999999999996</v>
      </c>
      <c r="CN6" s="521">
        <v>4.0960000000000001</v>
      </c>
      <c r="CO6" s="521">
        <v>3.3519999999999999</v>
      </c>
      <c r="CP6" s="521">
        <v>2.8069999999999999</v>
      </c>
      <c r="CQ6" s="521">
        <v>1.264</v>
      </c>
      <c r="CR6" s="521">
        <v>-18.076000000000001</v>
      </c>
      <c r="CS6" s="521">
        <v>3.137</v>
      </c>
      <c r="CT6" s="521">
        <v>2.8370000000000002</v>
      </c>
      <c r="CU6" s="529">
        <v>6.81</v>
      </c>
      <c r="CV6" s="529">
        <v>26.324999999999999</v>
      </c>
      <c r="CW6" s="529">
        <v>-0.66400000000000003</v>
      </c>
      <c r="CX6" s="521">
        <v>4.3</v>
      </c>
      <c r="CY6" s="521">
        <v>6.1829999999999998</v>
      </c>
      <c r="CZ6" s="521">
        <v>4.8179999999999996</v>
      </c>
      <c r="DA6" s="521">
        <v>3.5680000000000001</v>
      </c>
      <c r="DB6" s="521">
        <v>-3.2850000000000001</v>
      </c>
      <c r="DC6" s="535">
        <v>9.6240000000000006</v>
      </c>
      <c r="DD6" s="521">
        <v>-10.129</v>
      </c>
      <c r="DE6" s="521">
        <v>11.435</v>
      </c>
      <c r="DF6" s="521">
        <v>-2.1930000000000001</v>
      </c>
      <c r="DG6" s="521">
        <v>2.52</v>
      </c>
      <c r="DH6" s="521">
        <v>3.1309999999999998</v>
      </c>
      <c r="DI6" s="521">
        <v>-1.944</v>
      </c>
      <c r="DJ6" s="521">
        <v>-0.18</v>
      </c>
      <c r="DK6" s="521">
        <v>3</v>
      </c>
      <c r="DL6" s="521">
        <v>2.8180000000000001</v>
      </c>
      <c r="DM6" s="521">
        <v>-5.915</v>
      </c>
      <c r="DN6" s="521">
        <v>3.028</v>
      </c>
      <c r="DO6" s="521">
        <v>0.14499999999999999</v>
      </c>
      <c r="DP6" s="521">
        <v>-10.003</v>
      </c>
      <c r="DQ6" s="521">
        <v>11.641999999999999</v>
      </c>
      <c r="DR6" s="521">
        <v>-4.0910000000000002</v>
      </c>
      <c r="DS6" s="521">
        <v>3.7090000000000001</v>
      </c>
      <c r="DT6" s="521">
        <v>3.887</v>
      </c>
      <c r="DU6" s="521">
        <v>-2.6890000000000001</v>
      </c>
      <c r="DV6" s="521">
        <v>0.85299999999999998</v>
      </c>
      <c r="DW6" s="521">
        <v>2.113</v>
      </c>
      <c r="DX6" s="521">
        <v>3.1549999999999998</v>
      </c>
      <c r="DY6" s="521">
        <v>-3.3809999999999998</v>
      </c>
      <c r="DZ6" s="521">
        <v>0.80400000000000005</v>
      </c>
      <c r="EA6" s="521">
        <v>0.34599999999999997</v>
      </c>
      <c r="EB6" s="521">
        <v>-7.8730000000000002</v>
      </c>
      <c r="EC6" s="521">
        <v>9.7959999999999994</v>
      </c>
      <c r="ED6" s="521">
        <v>-3.2839999999999998</v>
      </c>
      <c r="EE6" s="521">
        <v>4.3949999999999996</v>
      </c>
      <c r="EF6" s="521">
        <v>1.139</v>
      </c>
      <c r="EG6" s="521">
        <v>1.147</v>
      </c>
      <c r="EH6" s="521">
        <v>-0.13200000000000001</v>
      </c>
      <c r="EI6" s="521">
        <v>0.63300000000000001</v>
      </c>
      <c r="EJ6" s="521">
        <v>1.585</v>
      </c>
      <c r="EK6" s="521">
        <v>-1.385</v>
      </c>
      <c r="EL6" s="521">
        <v>-0.13300000000000001</v>
      </c>
      <c r="EM6" s="521">
        <v>1.7589999999999999</v>
      </c>
      <c r="EN6" s="521">
        <v>-9.7579999999999991</v>
      </c>
      <c r="EO6" s="521">
        <v>9.1739999999999995</v>
      </c>
      <c r="EP6" s="521">
        <v>-2.1459999999999999</v>
      </c>
      <c r="EQ6" s="521">
        <v>3.2069999999999999</v>
      </c>
      <c r="ER6" s="521">
        <v>1.5069999999999999</v>
      </c>
      <c r="ES6" s="521">
        <v>1.8169999999999999</v>
      </c>
      <c r="ET6" s="521">
        <v>-1.016</v>
      </c>
      <c r="EU6" s="521">
        <v>1.1319999999999999</v>
      </c>
      <c r="EV6" s="521">
        <v>2.141</v>
      </c>
      <c r="EW6" s="521">
        <v>-2.9580000000000002</v>
      </c>
      <c r="EX6" s="521">
        <v>0.50900000000000001</v>
      </c>
      <c r="EY6" s="521">
        <v>1.58</v>
      </c>
      <c r="EZ6" s="521">
        <v>-10.154999999999999</v>
      </c>
      <c r="FA6" s="521">
        <v>9.6</v>
      </c>
      <c r="FB6" s="521">
        <v>-1.966</v>
      </c>
      <c r="FC6" s="521">
        <v>3.0539999999999998</v>
      </c>
      <c r="FD6" s="521">
        <v>1.1910000000000001</v>
      </c>
      <c r="FE6" s="521">
        <v>1.996</v>
      </c>
      <c r="FF6" s="521">
        <v>-1.45</v>
      </c>
      <c r="FG6" s="521">
        <v>8.3000000000000004E-2</v>
      </c>
      <c r="FH6" s="521">
        <v>1.9870000000000001</v>
      </c>
      <c r="FI6" s="521">
        <v>-2.6080000000000001</v>
      </c>
      <c r="FJ6" s="521">
        <v>1.1990000000000001</v>
      </c>
      <c r="FK6" s="521">
        <v>0.35399999999999998</v>
      </c>
      <c r="FL6" s="521">
        <v>-6.617</v>
      </c>
      <c r="FM6" s="521">
        <v>-1.04</v>
      </c>
      <c r="FN6" s="521">
        <v>-35.758000000000003</v>
      </c>
      <c r="FO6" s="521">
        <v>26.925000000000001</v>
      </c>
      <c r="FP6" s="521">
        <v>36.965000000000003</v>
      </c>
      <c r="FQ6" s="521">
        <v>0.23599999999999999</v>
      </c>
      <c r="FR6" s="521">
        <v>-2.13</v>
      </c>
      <c r="FS6" s="521">
        <v>2.097</v>
      </c>
      <c r="FT6" s="521">
        <v>0.113</v>
      </c>
      <c r="FU6" s="521">
        <v>-2.915</v>
      </c>
      <c r="FV6" s="529">
        <v>3.2690000000000001</v>
      </c>
      <c r="FW6" s="529">
        <v>-0.20300000000000001</v>
      </c>
      <c r="FX6" s="529">
        <v>-5.7919999999999998</v>
      </c>
      <c r="FY6" s="529">
        <v>6.7930000000000001</v>
      </c>
      <c r="FZ6" s="529">
        <v>-4.2519999999999998</v>
      </c>
      <c r="GA6" s="529">
        <v>-1.958</v>
      </c>
      <c r="GB6" s="529">
        <v>5.3620000000000001</v>
      </c>
      <c r="GC6" s="529">
        <v>-6.1230000000000002</v>
      </c>
      <c r="GD6" s="529">
        <v>5.2960000000000003</v>
      </c>
      <c r="GE6" s="529">
        <v>5.508</v>
      </c>
      <c r="GF6" s="529">
        <v>3.9990000000000001</v>
      </c>
      <c r="GG6" s="529">
        <v>7.2999999999999995E-2</v>
      </c>
      <c r="GH6" s="521">
        <v>4.1079999999999997</v>
      </c>
      <c r="GI6" s="521">
        <v>1.7849999999999999</v>
      </c>
      <c r="GJ6" s="521">
        <v>1.6539999999999999</v>
      </c>
      <c r="GK6" s="521">
        <v>-3.1080000000000001</v>
      </c>
      <c r="GL6" s="521">
        <v>3.323</v>
      </c>
      <c r="GM6" s="521">
        <v>2.2810000000000001</v>
      </c>
      <c r="GN6" s="521">
        <v>2.7989999999999999</v>
      </c>
      <c r="GO6" s="521">
        <v>-2.5110000000000001</v>
      </c>
      <c r="GP6" s="521">
        <v>3.4009999999999998</v>
      </c>
      <c r="GQ6" s="521">
        <v>3.484</v>
      </c>
      <c r="GR6" s="521">
        <v>0.98099999999999998</v>
      </c>
      <c r="GS6" s="521">
        <v>-2.5960000000000001</v>
      </c>
      <c r="GT6" s="521">
        <v>2.819</v>
      </c>
      <c r="GU6" s="521">
        <v>3.59</v>
      </c>
      <c r="GV6" s="521">
        <v>0.70599999999999996</v>
      </c>
      <c r="GW6" s="521">
        <v>-3.03</v>
      </c>
      <c r="GX6" s="521">
        <v>2.903</v>
      </c>
      <c r="GY6" s="521">
        <v>2.8490000000000002</v>
      </c>
      <c r="GZ6" s="521">
        <v>0.17499999999999999</v>
      </c>
      <c r="HA6" s="521">
        <v>-4.4859999999999998</v>
      </c>
      <c r="HB6" s="521">
        <v>-16.75</v>
      </c>
      <c r="HC6" s="521">
        <v>29.48</v>
      </c>
      <c r="HD6" s="529">
        <v>-0.11600000000000001</v>
      </c>
      <c r="HE6" s="529">
        <v>-0.79600000000000004</v>
      </c>
      <c r="HF6" s="529">
        <v>-1.5389999999999999</v>
      </c>
      <c r="HG6" s="529">
        <v>1.8169999999999999</v>
      </c>
      <c r="HH6" s="604" t="s">
        <v>54</v>
      </c>
      <c r="HI6" s="604"/>
      <c r="HJ6" s="214"/>
      <c r="HK6" s="286"/>
      <c r="HL6" s="286"/>
      <c r="HM6" s="287"/>
      <c r="HN6" s="287"/>
      <c r="HP6" s="540"/>
    </row>
    <row r="7" spans="1:225" s="9" customFormat="1" ht="15" customHeight="1" x14ac:dyDescent="0.25">
      <c r="A7" s="600"/>
      <c r="B7" s="118" t="s">
        <v>55</v>
      </c>
      <c r="C7" s="498">
        <v>5.7334823052168264</v>
      </c>
      <c r="D7" s="124">
        <f>SUM(D8:D19)</f>
        <v>45.815585095589924</v>
      </c>
      <c r="E7" s="499"/>
      <c r="F7" s="618" t="s">
        <v>773</v>
      </c>
      <c r="G7" s="618"/>
      <c r="H7" s="71">
        <v>3.99</v>
      </c>
      <c r="I7" s="71">
        <v>4.8739999999999997</v>
      </c>
      <c r="J7" s="71">
        <v>5.4640000000000004</v>
      </c>
      <c r="K7" s="71">
        <v>3.59</v>
      </c>
      <c r="L7" s="71">
        <v>4.5830000000000002</v>
      </c>
      <c r="M7" s="71">
        <v>4.7990000000000004</v>
      </c>
      <c r="N7" s="71">
        <v>4.0519999999999996</v>
      </c>
      <c r="O7" s="71">
        <v>5.0199999999999996</v>
      </c>
      <c r="P7" s="71">
        <v>4.5</v>
      </c>
      <c r="Q7" s="71">
        <v>5.343</v>
      </c>
      <c r="R7" s="71">
        <v>8.44</v>
      </c>
      <c r="S7" s="71">
        <v>6.09</v>
      </c>
      <c r="T7" s="71">
        <v>5.1760000000000002</v>
      </c>
      <c r="U7" s="71">
        <v>7.5979999999999999</v>
      </c>
      <c r="V7" s="71">
        <v>5.2750000000000004</v>
      </c>
      <c r="W7" s="71">
        <v>7.1859999999999999</v>
      </c>
      <c r="X7" s="71">
        <v>7.3579999999999997</v>
      </c>
      <c r="Y7" s="71">
        <v>5.2679999999999998</v>
      </c>
      <c r="Z7" s="71">
        <v>8.8480000000000008</v>
      </c>
      <c r="AA7" s="71">
        <v>7.4829999999999997</v>
      </c>
      <c r="AB7" s="71">
        <v>6.3339999999999996</v>
      </c>
      <c r="AC7" s="71">
        <v>4.4390000000000001</v>
      </c>
      <c r="AD7" s="71">
        <v>7.1870000000000003</v>
      </c>
      <c r="AE7" s="71">
        <v>6.2169999999999996</v>
      </c>
      <c r="AF7" s="71">
        <v>7.843</v>
      </c>
      <c r="AG7" s="71">
        <v>5.8259999999999996</v>
      </c>
      <c r="AH7" s="71">
        <v>4.0140000000000002</v>
      </c>
      <c r="AI7" s="71">
        <v>5.133</v>
      </c>
      <c r="AJ7" s="71">
        <v>3.7450000000000001</v>
      </c>
      <c r="AK7" s="71">
        <v>4.1109999999999998</v>
      </c>
      <c r="AL7" s="71">
        <v>3.3540000000000001</v>
      </c>
      <c r="AM7" s="71">
        <v>3.4239999999999999</v>
      </c>
      <c r="AN7" s="71">
        <v>5.048</v>
      </c>
      <c r="AO7" s="71">
        <v>5.0529999999999999</v>
      </c>
      <c r="AP7" s="71">
        <v>3.262</v>
      </c>
      <c r="AQ7" s="71">
        <v>3.8780000000000001</v>
      </c>
      <c r="AR7" s="71">
        <v>4.6680000000000001</v>
      </c>
      <c r="AS7" s="71">
        <v>3.5289999999999999</v>
      </c>
      <c r="AT7" s="71">
        <v>3.605</v>
      </c>
      <c r="AU7" s="71">
        <v>3.718</v>
      </c>
      <c r="AV7" s="71">
        <v>3.581</v>
      </c>
      <c r="AW7" s="71">
        <v>3.218</v>
      </c>
      <c r="AX7" s="71">
        <v>3.8109999999999999</v>
      </c>
      <c r="AY7" s="71">
        <v>2.097</v>
      </c>
      <c r="AZ7" s="71">
        <v>0.65100000000000002</v>
      </c>
      <c r="BA7" s="71">
        <v>1.794</v>
      </c>
      <c r="BB7" s="71">
        <v>1.6359999999999999</v>
      </c>
      <c r="BC7" s="71">
        <v>2.3610000000000002</v>
      </c>
      <c r="BD7" s="71">
        <v>0.92900000000000005</v>
      </c>
      <c r="BE7" s="71">
        <v>5.9589999999999996</v>
      </c>
      <c r="BF7" s="71">
        <v>-2.2360000000000002</v>
      </c>
      <c r="BG7" s="71">
        <v>-30.178000000000001</v>
      </c>
      <c r="BH7" s="71">
        <v>-17.643999999999998</v>
      </c>
      <c r="BI7" s="71">
        <v>8.3420000000000005</v>
      </c>
      <c r="BJ7" s="71">
        <v>5.1870000000000003</v>
      </c>
      <c r="BK7" s="71">
        <v>3.7610000000000001</v>
      </c>
      <c r="BL7" s="71">
        <v>5.6479999999999997</v>
      </c>
      <c r="BM7" s="71">
        <v>2.839</v>
      </c>
      <c r="BN7" s="71">
        <v>2.577</v>
      </c>
      <c r="BO7" s="71">
        <v>4.673</v>
      </c>
      <c r="BP7" s="71">
        <v>4.5839999999999996</v>
      </c>
      <c r="BQ7" s="71">
        <v>5.7889999999999997</v>
      </c>
      <c r="BR7" s="71">
        <v>12.413</v>
      </c>
      <c r="BS7" s="71">
        <v>52.831000000000003</v>
      </c>
      <c r="BT7" s="71">
        <v>25.312999999999999</v>
      </c>
      <c r="BU7" s="71">
        <v>8.7430000000000003</v>
      </c>
      <c r="BV7" s="71">
        <v>1.915</v>
      </c>
      <c r="BW7" s="71">
        <v>7.5739999999999998</v>
      </c>
      <c r="BX7" s="71">
        <v>6.6790000000000003</v>
      </c>
      <c r="BY7" s="71">
        <v>8.6180000000000003</v>
      </c>
      <c r="BZ7" s="71">
        <v>12.478</v>
      </c>
      <c r="CA7" s="71">
        <v>4.774</v>
      </c>
      <c r="CB7" s="71">
        <v>4.34</v>
      </c>
      <c r="CC7" s="71">
        <v>4.5229999999999997</v>
      </c>
      <c r="CD7" s="71">
        <v>6.585</v>
      </c>
      <c r="CE7" s="71">
        <v>5.9560000000000004</v>
      </c>
      <c r="CF7" s="71">
        <v>6.5780000000000003</v>
      </c>
      <c r="CG7" s="71">
        <v>7.5430000000000001</v>
      </c>
      <c r="CH7" s="71">
        <v>5.923</v>
      </c>
      <c r="CI7" s="71">
        <v>5.8819999999999997</v>
      </c>
      <c r="CJ7" s="71">
        <v>4.3140000000000001</v>
      </c>
      <c r="CK7" s="71">
        <v>3.9460000000000002</v>
      </c>
      <c r="CL7" s="71">
        <v>4.0730000000000004</v>
      </c>
      <c r="CM7" s="71">
        <v>3.9489999999999998</v>
      </c>
      <c r="CN7" s="71">
        <v>3.5009999999999999</v>
      </c>
      <c r="CO7" s="71">
        <v>2.1749999999999998</v>
      </c>
      <c r="CP7" s="71">
        <v>1.929</v>
      </c>
      <c r="CQ7" s="71">
        <v>1.4159999999999999</v>
      </c>
      <c r="CR7" s="71">
        <v>-12.811</v>
      </c>
      <c r="CS7" s="71">
        <v>4.8719999999999999</v>
      </c>
      <c r="CT7" s="71">
        <v>3.359</v>
      </c>
      <c r="CU7" s="71">
        <v>7.5439999999999996</v>
      </c>
      <c r="CV7" s="71">
        <v>25.385000000000002</v>
      </c>
      <c r="CW7" s="71">
        <v>5.3609999999999998</v>
      </c>
      <c r="CX7" s="71">
        <v>4.976</v>
      </c>
      <c r="CY7" s="71">
        <v>6.5309999999999997</v>
      </c>
      <c r="CZ7" s="71">
        <v>4.5860000000000003</v>
      </c>
      <c r="DA7" s="71">
        <v>2.9060000000000001</v>
      </c>
      <c r="DB7" s="71">
        <v>-1.234</v>
      </c>
      <c r="DC7" s="71">
        <v>11.747</v>
      </c>
      <c r="DD7" s="71">
        <v>-10.917</v>
      </c>
      <c r="DE7" s="71">
        <v>13.071999999999999</v>
      </c>
      <c r="DF7" s="71">
        <v>-3.6429999999999998</v>
      </c>
      <c r="DG7" s="71">
        <v>4.7350000000000003</v>
      </c>
      <c r="DH7" s="71">
        <v>3.3130000000000002</v>
      </c>
      <c r="DI7" s="71">
        <v>-1.3959999999999999</v>
      </c>
      <c r="DJ7" s="71">
        <v>-0.41</v>
      </c>
      <c r="DK7" s="71">
        <v>3.0310000000000001</v>
      </c>
      <c r="DL7" s="71">
        <v>3.871</v>
      </c>
      <c r="DM7" s="71">
        <v>-7.6619999999999999</v>
      </c>
      <c r="DN7" s="71">
        <v>2.77</v>
      </c>
      <c r="DO7" s="71">
        <v>-0.71299999999999997</v>
      </c>
      <c r="DP7" s="71">
        <v>-10.159000000000001</v>
      </c>
      <c r="DQ7" s="71">
        <v>13.709</v>
      </c>
      <c r="DR7" s="71">
        <v>-5.3550000000000004</v>
      </c>
      <c r="DS7" s="71">
        <v>5.7380000000000004</v>
      </c>
      <c r="DT7" s="71">
        <v>3.5270000000000001</v>
      </c>
      <c r="DU7" s="71">
        <v>-2.0979999999999999</v>
      </c>
      <c r="DV7" s="71">
        <v>0.51600000000000001</v>
      </c>
      <c r="DW7" s="71">
        <v>2.52</v>
      </c>
      <c r="DX7" s="71">
        <v>4.7089999999999996</v>
      </c>
      <c r="DY7" s="71">
        <v>-4.9470000000000001</v>
      </c>
      <c r="DZ7" s="71">
        <v>0.54300000000000004</v>
      </c>
      <c r="EA7" s="71">
        <v>-1.569</v>
      </c>
      <c r="EB7" s="71">
        <v>-8.0909999999999993</v>
      </c>
      <c r="EC7" s="71">
        <v>11.255000000000001</v>
      </c>
      <c r="ED7" s="71">
        <v>-3.637</v>
      </c>
      <c r="EE7" s="71">
        <v>5.9080000000000004</v>
      </c>
      <c r="EF7" s="71">
        <v>1.5109999999999999</v>
      </c>
      <c r="EG7" s="71">
        <v>1.2310000000000001</v>
      </c>
      <c r="EH7" s="71">
        <v>-0.745</v>
      </c>
      <c r="EI7" s="71">
        <v>1.4239999999999999</v>
      </c>
      <c r="EJ7" s="71">
        <v>2.843</v>
      </c>
      <c r="EK7" s="71">
        <v>-2.4460000000000002</v>
      </c>
      <c r="EL7" s="71">
        <v>-0.36699999999999999</v>
      </c>
      <c r="EM7" s="71">
        <v>-6.2E-2</v>
      </c>
      <c r="EN7" s="71">
        <v>-9.81</v>
      </c>
      <c r="EO7" s="71">
        <v>9.35</v>
      </c>
      <c r="EP7" s="71">
        <v>-2.6</v>
      </c>
      <c r="EQ7" s="71">
        <v>4.51</v>
      </c>
      <c r="ER7" s="71">
        <v>1.869</v>
      </c>
      <c r="ES7" s="71">
        <v>0.495</v>
      </c>
      <c r="ET7" s="71">
        <v>-0.67800000000000005</v>
      </c>
      <c r="EU7" s="71">
        <v>3.0179999999999998</v>
      </c>
      <c r="EV7" s="71">
        <v>2.847</v>
      </c>
      <c r="EW7" s="71">
        <v>-4.109</v>
      </c>
      <c r="EX7" s="71">
        <v>0.22700000000000001</v>
      </c>
      <c r="EY7" s="71">
        <v>0.69799999999999995</v>
      </c>
      <c r="EZ7" s="71">
        <v>-10.791</v>
      </c>
      <c r="FA7" s="71">
        <v>9.43</v>
      </c>
      <c r="FB7" s="71">
        <v>-2.4929999999999999</v>
      </c>
      <c r="FC7" s="71">
        <v>4.3719999999999999</v>
      </c>
      <c r="FD7" s="71">
        <v>1.512</v>
      </c>
      <c r="FE7" s="71">
        <v>1.0720000000000001</v>
      </c>
      <c r="FF7" s="71">
        <v>-2.3180000000000001</v>
      </c>
      <c r="FG7" s="71">
        <v>1.5589999999999999</v>
      </c>
      <c r="FH7" s="71">
        <v>4.0149999999999997</v>
      </c>
      <c r="FI7" s="71">
        <v>-4.258</v>
      </c>
      <c r="FJ7" s="71">
        <v>0.94199999999999995</v>
      </c>
      <c r="FK7" s="71">
        <v>-0.71099999999999997</v>
      </c>
      <c r="FL7" s="71">
        <v>-6.3460000000000001</v>
      </c>
      <c r="FM7" s="71">
        <v>0.96699999999999997</v>
      </c>
      <c r="FN7" s="71">
        <v>-30.361999999999998</v>
      </c>
      <c r="FO7" s="71">
        <v>23.108000000000001</v>
      </c>
      <c r="FP7" s="71">
        <v>33.542000000000002</v>
      </c>
      <c r="FQ7" s="71">
        <v>-1.871</v>
      </c>
      <c r="FR7" s="71">
        <v>-3.6429999999999998</v>
      </c>
      <c r="FS7" s="71">
        <v>3.4060000000000001</v>
      </c>
      <c r="FT7" s="71">
        <v>1.2490000000000001</v>
      </c>
      <c r="FU7" s="71">
        <v>-4.5010000000000003</v>
      </c>
      <c r="FV7" s="71">
        <v>3.004</v>
      </c>
      <c r="FW7" s="71">
        <v>-0.79500000000000004</v>
      </c>
      <c r="FX7" s="71">
        <v>-5.2670000000000003</v>
      </c>
      <c r="FY7" s="71">
        <v>7.2889999999999997</v>
      </c>
      <c r="FZ7" s="71">
        <v>-5.3239999999999998</v>
      </c>
      <c r="GA7" s="71">
        <v>0.94199999999999995</v>
      </c>
      <c r="GB7" s="71">
        <v>15.884</v>
      </c>
      <c r="GC7" s="71">
        <v>-8.0329999999999995</v>
      </c>
      <c r="GD7" s="71">
        <v>1.708</v>
      </c>
      <c r="GE7" s="71">
        <v>2.5449999999999999</v>
      </c>
      <c r="GF7" s="71">
        <v>3.09</v>
      </c>
      <c r="GG7" s="71">
        <v>-1.1080000000000001</v>
      </c>
      <c r="GH7" s="71">
        <v>4.8049999999999997</v>
      </c>
      <c r="GI7" s="71">
        <v>3.032</v>
      </c>
      <c r="GJ7" s="71">
        <v>1.302</v>
      </c>
      <c r="GK7" s="71">
        <v>-4.218</v>
      </c>
      <c r="GL7" s="71">
        <v>4.3710000000000004</v>
      </c>
      <c r="GM7" s="71">
        <v>3.2120000000000002</v>
      </c>
      <c r="GN7" s="71">
        <v>3.3010000000000002</v>
      </c>
      <c r="GO7" s="71">
        <v>-4.7839999999999998</v>
      </c>
      <c r="GP7" s="71">
        <v>4.984</v>
      </c>
      <c r="GQ7" s="71">
        <v>4.1470000000000002</v>
      </c>
      <c r="GR7" s="71">
        <v>1.7450000000000001</v>
      </c>
      <c r="GS7" s="71">
        <v>-4.8209999999999997</v>
      </c>
      <c r="GT7" s="71">
        <v>3.4289999999999998</v>
      </c>
      <c r="GU7" s="71">
        <v>3.78</v>
      </c>
      <c r="GV7" s="71">
        <v>1.869</v>
      </c>
      <c r="GW7" s="71">
        <v>-4.9340000000000002</v>
      </c>
      <c r="GX7" s="71">
        <v>2.9830000000000001</v>
      </c>
      <c r="GY7" s="71">
        <v>2.4500000000000002</v>
      </c>
      <c r="GZ7" s="71">
        <v>1.623</v>
      </c>
      <c r="HA7" s="71">
        <v>-5.4119999999999999</v>
      </c>
      <c r="HB7" s="71">
        <v>-11.464</v>
      </c>
      <c r="HC7" s="71">
        <v>23.228000000000002</v>
      </c>
      <c r="HD7" s="71">
        <v>0.158</v>
      </c>
      <c r="HE7" s="71">
        <v>-1.583</v>
      </c>
      <c r="HF7" s="71">
        <v>3.2240000000000002</v>
      </c>
      <c r="HG7" s="71">
        <v>3.548</v>
      </c>
      <c r="HH7" s="596" t="s">
        <v>774</v>
      </c>
      <c r="HI7" s="596"/>
      <c r="HL7" s="460"/>
      <c r="HM7" s="340"/>
      <c r="HN7" s="462"/>
      <c r="HP7" s="540"/>
    </row>
    <row r="8" spans="1:225" s="55" customFormat="1" ht="30" customHeight="1" x14ac:dyDescent="0.25">
      <c r="A8" s="600"/>
      <c r="B8" s="58"/>
      <c r="C8" s="5">
        <v>1.1000000000000001</v>
      </c>
      <c r="D8" s="52">
        <v>3.7115249606177709</v>
      </c>
      <c r="E8" s="53">
        <v>104</v>
      </c>
      <c r="F8" s="297"/>
      <c r="G8" s="297" t="s">
        <v>311</v>
      </c>
      <c r="H8" s="45">
        <v>-0.23799999999999999</v>
      </c>
      <c r="I8" s="45">
        <v>3.5680000000000001</v>
      </c>
      <c r="J8" s="45">
        <v>11.194000000000001</v>
      </c>
      <c r="K8" s="45">
        <v>-22.385000000000002</v>
      </c>
      <c r="L8" s="45">
        <v>-17.873000000000001</v>
      </c>
      <c r="M8" s="45">
        <v>-23.492999999999999</v>
      </c>
      <c r="N8" s="45">
        <v>1.1639999999999999</v>
      </c>
      <c r="O8" s="45">
        <v>-10.183999999999999</v>
      </c>
      <c r="P8" s="45">
        <v>-5.3280000000000003</v>
      </c>
      <c r="Q8" s="45">
        <v>3.22</v>
      </c>
      <c r="R8" s="45">
        <v>19.509</v>
      </c>
      <c r="S8" s="45">
        <v>19.045999999999999</v>
      </c>
      <c r="T8" s="45">
        <v>15.692</v>
      </c>
      <c r="U8" s="45">
        <v>25.187999999999999</v>
      </c>
      <c r="V8" s="45">
        <v>-1.0549999999999999</v>
      </c>
      <c r="W8" s="45">
        <v>31.103999999999999</v>
      </c>
      <c r="X8" s="45">
        <v>19.494</v>
      </c>
      <c r="Y8" s="45">
        <v>10.603</v>
      </c>
      <c r="Z8" s="45">
        <v>34.414000000000001</v>
      </c>
      <c r="AA8" s="45">
        <v>11.997999999999999</v>
      </c>
      <c r="AB8" s="45">
        <v>15.202999999999999</v>
      </c>
      <c r="AC8" s="45">
        <v>9.8670000000000009</v>
      </c>
      <c r="AD8" s="45">
        <v>11.71</v>
      </c>
      <c r="AE8" s="45">
        <v>36.537999999999997</v>
      </c>
      <c r="AF8" s="45">
        <v>33.752000000000002</v>
      </c>
      <c r="AG8" s="45">
        <v>1.05</v>
      </c>
      <c r="AH8" s="45">
        <v>11.942</v>
      </c>
      <c r="AI8" s="45">
        <v>2.7610000000000001</v>
      </c>
      <c r="AJ8" s="45">
        <v>0.54400000000000004</v>
      </c>
      <c r="AK8" s="45">
        <v>-0.67800000000000005</v>
      </c>
      <c r="AL8" s="45">
        <v>-20.363</v>
      </c>
      <c r="AM8" s="45">
        <v>-3.5760000000000001</v>
      </c>
      <c r="AN8" s="45">
        <v>7.2960000000000003</v>
      </c>
      <c r="AO8" s="45">
        <v>-0.65</v>
      </c>
      <c r="AP8" s="45">
        <v>-6.4710000000000001</v>
      </c>
      <c r="AQ8" s="45">
        <v>-9.9009999999999998</v>
      </c>
      <c r="AR8" s="45">
        <v>9.9819999999999993</v>
      </c>
      <c r="AS8" s="45">
        <v>17.646000000000001</v>
      </c>
      <c r="AT8" s="45">
        <v>6.202</v>
      </c>
      <c r="AU8" s="45">
        <v>0.46700000000000003</v>
      </c>
      <c r="AV8" s="45">
        <v>1.0720000000000001</v>
      </c>
      <c r="AW8" s="45">
        <v>0.93700000000000006</v>
      </c>
      <c r="AX8" s="45">
        <v>-2.3450000000000002</v>
      </c>
      <c r="AY8" s="45">
        <v>-10.906000000000001</v>
      </c>
      <c r="AZ8" s="45">
        <v>-11.568</v>
      </c>
      <c r="BA8" s="45">
        <v>-2.71</v>
      </c>
      <c r="BB8" s="45">
        <v>-5.0579999999999998</v>
      </c>
      <c r="BC8" s="45">
        <v>-11.475</v>
      </c>
      <c r="BD8" s="45">
        <v>-25.823</v>
      </c>
      <c r="BE8" s="45">
        <v>-3.601</v>
      </c>
      <c r="BF8" s="45">
        <v>-18.977</v>
      </c>
      <c r="BG8" s="45">
        <v>-0.70899999999999996</v>
      </c>
      <c r="BH8" s="45">
        <v>11.638999999999999</v>
      </c>
      <c r="BI8" s="45">
        <v>29.245999999999999</v>
      </c>
      <c r="BJ8" s="45">
        <v>13.337</v>
      </c>
      <c r="BK8" s="45">
        <v>10.298999999999999</v>
      </c>
      <c r="BL8" s="45">
        <v>4.8529999999999998</v>
      </c>
      <c r="BM8" s="45">
        <v>-11.430999999999999</v>
      </c>
      <c r="BN8" s="45">
        <v>-19.202000000000002</v>
      </c>
      <c r="BO8" s="45">
        <v>-25.193999999999999</v>
      </c>
      <c r="BP8" s="45">
        <v>-9.0690000000000008</v>
      </c>
      <c r="BQ8" s="45">
        <v>-28.251999999999999</v>
      </c>
      <c r="BR8" s="45">
        <v>-1.633</v>
      </c>
      <c r="BS8" s="45">
        <v>-12.913</v>
      </c>
      <c r="BT8" s="45">
        <v>-22.036000000000001</v>
      </c>
      <c r="BU8" s="45">
        <v>-11.502000000000001</v>
      </c>
      <c r="BV8" s="45">
        <v>-16.103000000000002</v>
      </c>
      <c r="BW8" s="45">
        <v>-15.779</v>
      </c>
      <c r="BX8" s="45">
        <v>-4.0090000000000003</v>
      </c>
      <c r="BY8" s="45">
        <v>4.9800000000000004</v>
      </c>
      <c r="BZ8" s="45">
        <v>10.670999999999999</v>
      </c>
      <c r="CA8" s="45">
        <v>5.282</v>
      </c>
      <c r="CB8" s="45">
        <v>-21.285</v>
      </c>
      <c r="CC8" s="45">
        <v>-5.218</v>
      </c>
      <c r="CD8" s="45">
        <v>13.082000000000001</v>
      </c>
      <c r="CE8" s="45">
        <v>11.515000000000001</v>
      </c>
      <c r="CF8" s="45">
        <v>20.151</v>
      </c>
      <c r="CG8" s="45">
        <v>20.122</v>
      </c>
      <c r="CH8" s="45">
        <v>18.434000000000001</v>
      </c>
      <c r="CI8" s="45">
        <v>15.484999999999999</v>
      </c>
      <c r="CJ8" s="45">
        <v>0.92800000000000005</v>
      </c>
      <c r="CK8" s="45">
        <v>-6.016</v>
      </c>
      <c r="CL8" s="45">
        <v>-5.7409999999999997</v>
      </c>
      <c r="CM8" s="45">
        <v>10.773999999999999</v>
      </c>
      <c r="CN8" s="45">
        <v>0.81799999999999995</v>
      </c>
      <c r="CO8" s="45">
        <v>-8.5920000000000005</v>
      </c>
      <c r="CP8" s="45">
        <v>-6.3479999999999999</v>
      </c>
      <c r="CQ8" s="45">
        <v>-16.978999999999999</v>
      </c>
      <c r="CR8" s="45">
        <v>12.733000000000001</v>
      </c>
      <c r="CS8" s="45">
        <v>9.3460000000000001</v>
      </c>
      <c r="CT8" s="45">
        <v>-18.271000000000001</v>
      </c>
      <c r="CU8" s="45">
        <v>-13.17</v>
      </c>
      <c r="CV8" s="45">
        <v>-15.502000000000001</v>
      </c>
      <c r="CW8" s="45">
        <v>-11.904</v>
      </c>
      <c r="CX8" s="45">
        <v>-4.6559999999999997</v>
      </c>
      <c r="CY8" s="45">
        <v>16.053999999999998</v>
      </c>
      <c r="CZ8" s="45">
        <v>0.94899999999999995</v>
      </c>
      <c r="DA8" s="45">
        <v>-0.41499999999999998</v>
      </c>
      <c r="DB8" s="45">
        <v>-2.0049999999999999</v>
      </c>
      <c r="DC8" s="45">
        <v>-9.8819999999999997</v>
      </c>
      <c r="DD8" s="45">
        <v>-12.111000000000001</v>
      </c>
      <c r="DE8" s="45">
        <v>35.225999999999999</v>
      </c>
      <c r="DF8" s="45">
        <v>18.218</v>
      </c>
      <c r="DG8" s="45">
        <v>2.6749999999999998</v>
      </c>
      <c r="DH8" s="45">
        <v>5.9640000000000004</v>
      </c>
      <c r="DI8" s="45">
        <v>-12.18</v>
      </c>
      <c r="DJ8" s="45">
        <v>25.983000000000001</v>
      </c>
      <c r="DK8" s="45">
        <v>-10.247</v>
      </c>
      <c r="DL8" s="45">
        <v>3.343</v>
      </c>
      <c r="DM8" s="45">
        <v>-14.298999999999999</v>
      </c>
      <c r="DN8" s="45">
        <v>-14.832000000000001</v>
      </c>
      <c r="DO8" s="45">
        <v>-12.871</v>
      </c>
      <c r="DP8" s="45">
        <v>-8.7579999999999991</v>
      </c>
      <c r="DQ8" s="45">
        <v>45.183</v>
      </c>
      <c r="DR8" s="45">
        <v>-17.481999999999999</v>
      </c>
      <c r="DS8" s="45">
        <v>8.6440000000000001</v>
      </c>
      <c r="DT8" s="45">
        <v>-1.2869999999999999</v>
      </c>
      <c r="DU8" s="45">
        <v>16.122</v>
      </c>
      <c r="DV8" s="45">
        <v>11.851000000000001</v>
      </c>
      <c r="DW8" s="45">
        <v>-5.3940000000000001</v>
      </c>
      <c r="DX8" s="45">
        <v>12.673</v>
      </c>
      <c r="DY8" s="45">
        <v>-0.77400000000000002</v>
      </c>
      <c r="DZ8" s="45">
        <v>-15.162000000000001</v>
      </c>
      <c r="EA8" s="45">
        <v>-15.326000000000001</v>
      </c>
      <c r="EB8" s="45">
        <v>-1.2689999999999999</v>
      </c>
      <c r="EC8" s="45">
        <v>14.747999999999999</v>
      </c>
      <c r="ED8" s="45">
        <v>9.3379999999999992</v>
      </c>
      <c r="EE8" s="45">
        <v>-0.97599999999999998</v>
      </c>
      <c r="EF8" s="45">
        <v>-8.6319999999999997</v>
      </c>
      <c r="EG8" s="45">
        <v>41.122</v>
      </c>
      <c r="EH8" s="45">
        <v>-6.8019999999999996</v>
      </c>
      <c r="EI8" s="45">
        <v>-2.6859999999999999</v>
      </c>
      <c r="EJ8" s="45">
        <v>7.4539999999999997</v>
      </c>
      <c r="EK8" s="45">
        <v>0.89</v>
      </c>
      <c r="EL8" s="45">
        <v>3.694</v>
      </c>
      <c r="EM8" s="45">
        <v>-17.053999999999998</v>
      </c>
      <c r="EN8" s="45">
        <v>-25.408000000000001</v>
      </c>
      <c r="EO8" s="45">
        <v>27.116</v>
      </c>
      <c r="EP8" s="45">
        <v>0.371</v>
      </c>
      <c r="EQ8" s="45">
        <v>-3.113</v>
      </c>
      <c r="ER8" s="45">
        <v>-9.7420000000000009</v>
      </c>
      <c r="ES8" s="45">
        <v>13.153</v>
      </c>
      <c r="ET8" s="45">
        <v>12.843</v>
      </c>
      <c r="EU8" s="45">
        <v>8.2859999999999996</v>
      </c>
      <c r="EV8" s="45">
        <v>-0.504</v>
      </c>
      <c r="EW8" s="45">
        <v>-5.0209999999999999</v>
      </c>
      <c r="EX8" s="45">
        <v>-0.109</v>
      </c>
      <c r="EY8" s="45">
        <v>1.2509999999999999</v>
      </c>
      <c r="EZ8" s="45">
        <v>-20.21</v>
      </c>
      <c r="FA8" s="45">
        <v>14.75</v>
      </c>
      <c r="FB8" s="45">
        <v>-5.0490000000000004</v>
      </c>
      <c r="FC8" s="45">
        <v>-2.5289999999999999</v>
      </c>
      <c r="FD8" s="45">
        <v>-9.8629999999999995</v>
      </c>
      <c r="FE8" s="45">
        <v>9.4740000000000002</v>
      </c>
      <c r="FF8" s="45">
        <v>2.95</v>
      </c>
      <c r="FG8" s="45">
        <v>7.4820000000000002</v>
      </c>
      <c r="FH8" s="45">
        <v>9.4629999999999992</v>
      </c>
      <c r="FI8" s="45">
        <v>-7.3129999999999997</v>
      </c>
      <c r="FJ8" s="45">
        <v>-6.8609999999999998</v>
      </c>
      <c r="FK8" s="45">
        <v>-15.16</v>
      </c>
      <c r="FL8" s="45">
        <v>3.6930000000000001</v>
      </c>
      <c r="FM8" s="45">
        <v>-3.552</v>
      </c>
      <c r="FN8" s="45">
        <v>16.358000000000001</v>
      </c>
      <c r="FO8" s="45">
        <v>9.593</v>
      </c>
      <c r="FP8" s="45">
        <v>4.3520000000000003</v>
      </c>
      <c r="FQ8" s="45">
        <v>-4.0010000000000003</v>
      </c>
      <c r="FR8" s="45">
        <v>0.19</v>
      </c>
      <c r="FS8" s="45">
        <v>2.1749999999999998</v>
      </c>
      <c r="FT8" s="45">
        <v>-7.5369999999999999</v>
      </c>
      <c r="FU8" s="45">
        <v>-15.445</v>
      </c>
      <c r="FV8" s="45">
        <v>-13.769</v>
      </c>
      <c r="FW8" s="45">
        <v>3.129</v>
      </c>
      <c r="FX8" s="45">
        <v>-18.183</v>
      </c>
      <c r="FY8" s="45">
        <v>32.231000000000002</v>
      </c>
      <c r="FZ8" s="45">
        <v>3.0150000000000001</v>
      </c>
      <c r="GA8" s="45">
        <v>-1.8879999999999999</v>
      </c>
      <c r="GB8" s="45">
        <v>18.452000000000002</v>
      </c>
      <c r="GC8" s="45">
        <v>-8.9920000000000009</v>
      </c>
      <c r="GD8" s="45">
        <v>0.57799999999999996</v>
      </c>
      <c r="GE8" s="45">
        <v>16.454000000000001</v>
      </c>
      <c r="GF8" s="45">
        <v>1.121</v>
      </c>
      <c r="GG8" s="45">
        <v>-10.861000000000001</v>
      </c>
      <c r="GH8" s="45">
        <v>42.67</v>
      </c>
      <c r="GI8" s="45">
        <v>4.0090000000000003</v>
      </c>
      <c r="GJ8" s="45">
        <v>-10.843999999999999</v>
      </c>
      <c r="GK8" s="45">
        <v>-20.420999999999999</v>
      </c>
      <c r="GL8" s="45">
        <v>6.6689999999999996</v>
      </c>
      <c r="GM8" s="45">
        <v>25.239000000000001</v>
      </c>
      <c r="GN8" s="45">
        <v>6.3689999999999998</v>
      </c>
      <c r="GO8" s="45">
        <v>-21.523</v>
      </c>
      <c r="GP8" s="45">
        <v>14.93</v>
      </c>
      <c r="GQ8" s="45">
        <v>25.207999999999998</v>
      </c>
      <c r="GR8" s="45">
        <v>4.875</v>
      </c>
      <c r="GS8" s="45">
        <v>-23.478000000000002</v>
      </c>
      <c r="GT8" s="45">
        <v>0.442</v>
      </c>
      <c r="GU8" s="45">
        <v>16.594000000000001</v>
      </c>
      <c r="GV8" s="45">
        <v>5.1820000000000004</v>
      </c>
      <c r="GW8" s="45">
        <v>-10.071</v>
      </c>
      <c r="GX8" s="45">
        <v>-8.5850000000000009</v>
      </c>
      <c r="GY8" s="45">
        <v>5.7119999999999997</v>
      </c>
      <c r="GZ8" s="45">
        <v>7.7649999999999997</v>
      </c>
      <c r="HA8" s="45">
        <v>-20.279</v>
      </c>
      <c r="HB8" s="45">
        <v>24.13</v>
      </c>
      <c r="HC8" s="45">
        <v>2.536</v>
      </c>
      <c r="HD8" s="45">
        <v>-19.452999999999999</v>
      </c>
      <c r="HE8" s="45">
        <v>-15.303000000000001</v>
      </c>
      <c r="HF8" s="45">
        <v>20.797000000000001</v>
      </c>
      <c r="HG8" s="45">
        <v>6.9020000000000001</v>
      </c>
      <c r="HH8" s="59"/>
      <c r="HI8" s="13" t="s">
        <v>310</v>
      </c>
      <c r="HL8" s="460">
        <f t="shared" ref="HL8:HL19" si="0">BZ8*D8/$D$7</f>
        <v>0.86445873761338388</v>
      </c>
      <c r="HM8" s="300"/>
      <c r="HN8" s="534">
        <f>RANK(HL8,($HL$8,$HL$9,$HL$10,$HL$11,$HL$12,$HL$13,$HL$14,$HL$15,$HL$16,$HL$17,$HL$18,$HL$19),0)</f>
        <v>5</v>
      </c>
      <c r="HP8" s="540"/>
    </row>
    <row r="9" spans="1:225" s="9" customFormat="1" ht="15" customHeight="1" x14ac:dyDescent="0.2">
      <c r="A9" s="600"/>
      <c r="B9" s="4"/>
      <c r="C9" s="5">
        <v>1.2</v>
      </c>
      <c r="D9" s="52">
        <v>0.57676012491530038</v>
      </c>
      <c r="E9" s="8">
        <v>13</v>
      </c>
      <c r="F9" s="297"/>
      <c r="G9" s="297" t="s">
        <v>382</v>
      </c>
      <c r="H9" s="45">
        <v>4.3029999999999999</v>
      </c>
      <c r="I9" s="45">
        <v>4.423</v>
      </c>
      <c r="J9" s="45">
        <v>3.609</v>
      </c>
      <c r="K9" s="45">
        <v>3.016</v>
      </c>
      <c r="L9" s="45">
        <v>3.12</v>
      </c>
      <c r="M9" s="45">
        <v>7.4260000000000002</v>
      </c>
      <c r="N9" s="45">
        <v>3.4180000000000001</v>
      </c>
      <c r="O9" s="45">
        <v>5.61</v>
      </c>
      <c r="P9" s="45">
        <v>5.577</v>
      </c>
      <c r="Q9" s="45">
        <v>6.032</v>
      </c>
      <c r="R9" s="45">
        <v>6.327</v>
      </c>
      <c r="S9" s="45">
        <v>4.5030000000000001</v>
      </c>
      <c r="T9" s="45">
        <v>4.4119999999999999</v>
      </c>
      <c r="U9" s="45">
        <v>5.8360000000000003</v>
      </c>
      <c r="V9" s="45">
        <v>3.8719999999999999</v>
      </c>
      <c r="W9" s="45">
        <v>3.4249999999999998</v>
      </c>
      <c r="X9" s="45">
        <v>5.5179999999999998</v>
      </c>
      <c r="Y9" s="45">
        <v>4.3150000000000004</v>
      </c>
      <c r="Z9" s="45">
        <v>4.7430000000000003</v>
      </c>
      <c r="AA9" s="45">
        <v>4.9039999999999999</v>
      </c>
      <c r="AB9" s="45">
        <v>4.4240000000000004</v>
      </c>
      <c r="AC9" s="45">
        <v>4.806</v>
      </c>
      <c r="AD9" s="45">
        <v>3.3929999999999998</v>
      </c>
      <c r="AE9" s="45">
        <v>2.83</v>
      </c>
      <c r="AF9" s="45">
        <v>7.7</v>
      </c>
      <c r="AG9" s="45">
        <v>4.7549999999999999</v>
      </c>
      <c r="AH9" s="45">
        <v>2.5830000000000002</v>
      </c>
      <c r="AI9" s="45">
        <v>2.1840000000000002</v>
      </c>
      <c r="AJ9" s="45">
        <v>1.6870000000000001</v>
      </c>
      <c r="AK9" s="45">
        <v>3.76</v>
      </c>
      <c r="AL9" s="45">
        <v>1.861</v>
      </c>
      <c r="AM9" s="45">
        <v>2.0979999999999999</v>
      </c>
      <c r="AN9" s="45">
        <v>2.3410000000000002</v>
      </c>
      <c r="AO9" s="45">
        <v>1.8959999999999999</v>
      </c>
      <c r="AP9" s="45">
        <v>2.3250000000000002</v>
      </c>
      <c r="AQ9" s="45">
        <v>2.21</v>
      </c>
      <c r="AR9" s="45">
        <v>3.8940000000000001</v>
      </c>
      <c r="AS9" s="45">
        <v>2.98</v>
      </c>
      <c r="AT9" s="45">
        <v>3.76</v>
      </c>
      <c r="AU9" s="45">
        <v>6.6050000000000004</v>
      </c>
      <c r="AV9" s="45">
        <v>5.8959999999999999</v>
      </c>
      <c r="AW9" s="45">
        <v>5.2409999999999997</v>
      </c>
      <c r="AX9" s="45">
        <v>5.8929999999999998</v>
      </c>
      <c r="AY9" s="45">
        <v>4.9050000000000002</v>
      </c>
      <c r="AZ9" s="45">
        <v>2.7959999999999998</v>
      </c>
      <c r="BA9" s="45">
        <v>2.3260000000000001</v>
      </c>
      <c r="BB9" s="45">
        <v>3.9529999999999998</v>
      </c>
      <c r="BC9" s="45">
        <v>4.5350000000000001</v>
      </c>
      <c r="BD9" s="45">
        <v>3.0070000000000001</v>
      </c>
      <c r="BE9" s="45">
        <v>6.2930000000000001</v>
      </c>
      <c r="BF9" s="45">
        <v>-2.3889999999999998</v>
      </c>
      <c r="BG9" s="45">
        <v>-64.662000000000006</v>
      </c>
      <c r="BH9" s="45">
        <v>-40.295000000000002</v>
      </c>
      <c r="BI9" s="45">
        <v>-16.029</v>
      </c>
      <c r="BJ9" s="45">
        <v>-17.21</v>
      </c>
      <c r="BK9" s="45">
        <v>-11.198</v>
      </c>
      <c r="BL9" s="45">
        <v>-6.5860000000000003</v>
      </c>
      <c r="BM9" s="45">
        <v>-4.0640000000000001</v>
      </c>
      <c r="BN9" s="45">
        <v>-3.794</v>
      </c>
      <c r="BO9" s="45">
        <v>1.712</v>
      </c>
      <c r="BP9" s="45">
        <v>0.20899999999999999</v>
      </c>
      <c r="BQ9" s="45">
        <v>-0.33200000000000002</v>
      </c>
      <c r="BR9" s="45">
        <v>14.632999999999999</v>
      </c>
      <c r="BS9" s="45">
        <v>144.03299999999999</v>
      </c>
      <c r="BT9" s="45">
        <v>41.133000000000003</v>
      </c>
      <c r="BU9" s="45">
        <v>10.662000000000001</v>
      </c>
      <c r="BV9" s="45">
        <v>2.544</v>
      </c>
      <c r="BW9" s="45">
        <v>1.125</v>
      </c>
      <c r="BX9" s="45">
        <v>9.8439999999999994</v>
      </c>
      <c r="BY9" s="45">
        <v>7.6959999999999997</v>
      </c>
      <c r="BZ9" s="45">
        <v>11.067</v>
      </c>
      <c r="CA9" s="45">
        <v>4.0990000000000002</v>
      </c>
      <c r="CB9" s="45">
        <v>4.4779999999999998</v>
      </c>
      <c r="CC9" s="45">
        <v>4.867</v>
      </c>
      <c r="CD9" s="45">
        <v>5.6619999999999999</v>
      </c>
      <c r="CE9" s="45">
        <v>4.6959999999999997</v>
      </c>
      <c r="CF9" s="45">
        <v>4.4260000000000002</v>
      </c>
      <c r="CG9" s="45">
        <v>4.6849999999999996</v>
      </c>
      <c r="CH9" s="45">
        <v>3.6869999999999998</v>
      </c>
      <c r="CI9" s="45">
        <v>4.9409999999999998</v>
      </c>
      <c r="CJ9" s="45">
        <v>2.5390000000000001</v>
      </c>
      <c r="CK9" s="45">
        <v>2.1040000000000001</v>
      </c>
      <c r="CL9" s="45">
        <v>2.1469999999999998</v>
      </c>
      <c r="CM9" s="45">
        <v>3.5430000000000001</v>
      </c>
      <c r="CN9" s="45">
        <v>5.907</v>
      </c>
      <c r="CO9" s="45">
        <v>4.4989999999999997</v>
      </c>
      <c r="CP9" s="45">
        <v>3.589</v>
      </c>
      <c r="CQ9" s="45">
        <v>2.2709999999999999</v>
      </c>
      <c r="CR9" s="45">
        <v>-40.194000000000003</v>
      </c>
      <c r="CS9" s="45">
        <v>-11.628</v>
      </c>
      <c r="CT9" s="45">
        <v>-2.1859999999999999</v>
      </c>
      <c r="CU9" s="45">
        <v>4.6920000000000002</v>
      </c>
      <c r="CV9" s="45">
        <v>46.817</v>
      </c>
      <c r="CW9" s="45">
        <v>4.7069999999999999</v>
      </c>
      <c r="CX9" s="45">
        <v>4.8120000000000003</v>
      </c>
      <c r="CY9" s="45">
        <v>4.4969999999999999</v>
      </c>
      <c r="CZ9" s="45">
        <v>2.96</v>
      </c>
      <c r="DA9" s="45">
        <v>4.3780000000000001</v>
      </c>
      <c r="DB9" s="45">
        <v>-14.456</v>
      </c>
      <c r="DC9" s="45">
        <v>13.869</v>
      </c>
      <c r="DD9" s="45">
        <v>3.766</v>
      </c>
      <c r="DE9" s="45">
        <v>6.0469999999999997</v>
      </c>
      <c r="DF9" s="45">
        <v>1.2829999999999999</v>
      </c>
      <c r="DG9" s="45">
        <v>1.7</v>
      </c>
      <c r="DH9" s="45">
        <v>-5.173</v>
      </c>
      <c r="DI9" s="45">
        <v>2.6629999999999998</v>
      </c>
      <c r="DJ9" s="45">
        <v>-3.411</v>
      </c>
      <c r="DK9" s="45">
        <v>6.7539999999999996</v>
      </c>
      <c r="DL9" s="45">
        <v>-3.3969999999999998</v>
      </c>
      <c r="DM9" s="45">
        <v>9.3260000000000005</v>
      </c>
      <c r="DN9" s="45">
        <v>-13.55</v>
      </c>
      <c r="DO9" s="45">
        <v>0.40300000000000002</v>
      </c>
      <c r="DP9" s="45">
        <v>3.8860000000000001</v>
      </c>
      <c r="DQ9" s="45">
        <v>5.2210000000000001</v>
      </c>
      <c r="DR9" s="45">
        <v>0.70199999999999996</v>
      </c>
      <c r="DS9" s="45">
        <v>1.804</v>
      </c>
      <c r="DT9" s="45">
        <v>-1.214</v>
      </c>
      <c r="DU9" s="45">
        <v>-1.167</v>
      </c>
      <c r="DV9" s="45">
        <v>-1.3640000000000001</v>
      </c>
      <c r="DW9" s="45">
        <v>6.7210000000000001</v>
      </c>
      <c r="DX9" s="45">
        <v>-2.9809999999999999</v>
      </c>
      <c r="DY9" s="45">
        <v>9.6310000000000002</v>
      </c>
      <c r="DZ9" s="45">
        <v>-15.034000000000001</v>
      </c>
      <c r="EA9" s="45">
        <v>0.316</v>
      </c>
      <c r="EB9" s="45">
        <v>5.3029999999999999</v>
      </c>
      <c r="EC9" s="45">
        <v>3.2690000000000001</v>
      </c>
      <c r="ED9" s="45">
        <v>0.26800000000000002</v>
      </c>
      <c r="EE9" s="45">
        <v>3.8639999999999999</v>
      </c>
      <c r="EF9" s="45">
        <v>-2.34</v>
      </c>
      <c r="EG9" s="45">
        <v>-0.76200000000000001</v>
      </c>
      <c r="EH9" s="45">
        <v>-1.2130000000000001</v>
      </c>
      <c r="EI9" s="45">
        <v>6.2329999999999997</v>
      </c>
      <c r="EJ9" s="45">
        <v>-2.6259999999999999</v>
      </c>
      <c r="EK9" s="45">
        <v>8.1530000000000005</v>
      </c>
      <c r="EL9" s="45">
        <v>-15.496</v>
      </c>
      <c r="EM9" s="45">
        <v>5.0659999999999998</v>
      </c>
      <c r="EN9" s="45">
        <v>2.4239999999999999</v>
      </c>
      <c r="EO9" s="45">
        <v>1.1279999999999999</v>
      </c>
      <c r="EP9" s="45">
        <v>-0.122</v>
      </c>
      <c r="EQ9" s="45">
        <v>3.359</v>
      </c>
      <c r="ER9" s="45">
        <v>-0.34899999999999998</v>
      </c>
      <c r="ES9" s="45">
        <v>-2.5779999999999998</v>
      </c>
      <c r="ET9" s="45">
        <v>-0.98299999999999998</v>
      </c>
      <c r="EU9" s="45">
        <v>6.4859999999999998</v>
      </c>
      <c r="EV9" s="45">
        <v>-3.0489999999999999</v>
      </c>
      <c r="EW9" s="45">
        <v>8.6080000000000005</v>
      </c>
      <c r="EX9" s="45">
        <v>-15.59</v>
      </c>
      <c r="EY9" s="45">
        <v>6.7969999999999997</v>
      </c>
      <c r="EZ9" s="45">
        <v>1.522</v>
      </c>
      <c r="FA9" s="45">
        <v>1.8939999999999999</v>
      </c>
      <c r="FB9" s="45">
        <v>2.6160000000000001</v>
      </c>
      <c r="FC9" s="45">
        <v>2.6720000000000002</v>
      </c>
      <c r="FD9" s="45">
        <v>-0.96499999999999997</v>
      </c>
      <c r="FE9" s="45">
        <v>-1.974</v>
      </c>
      <c r="FF9" s="45">
        <v>-1.9079999999999999</v>
      </c>
      <c r="FG9" s="45">
        <v>4.3449999999999998</v>
      </c>
      <c r="FH9" s="45">
        <v>-3.492</v>
      </c>
      <c r="FI9" s="45">
        <v>10.334</v>
      </c>
      <c r="FJ9" s="45">
        <v>-15.118</v>
      </c>
      <c r="FK9" s="45">
        <v>5.2359999999999998</v>
      </c>
      <c r="FL9" s="45">
        <v>4.7610000000000001</v>
      </c>
      <c r="FM9" s="45">
        <v>-6.4290000000000003</v>
      </c>
      <c r="FN9" s="45">
        <v>-62.85</v>
      </c>
      <c r="FO9" s="45">
        <v>73.465999999999994</v>
      </c>
      <c r="FP9" s="45">
        <v>39.286000000000001</v>
      </c>
      <c r="FQ9" s="45">
        <v>-3.3519999999999999</v>
      </c>
      <c r="FR9" s="45">
        <v>5.2160000000000002</v>
      </c>
      <c r="FS9" s="45">
        <v>9.7639999999999993</v>
      </c>
      <c r="FT9" s="45">
        <v>-0.88600000000000001</v>
      </c>
      <c r="FU9" s="45">
        <v>10.645</v>
      </c>
      <c r="FV9" s="45">
        <v>-10.259</v>
      </c>
      <c r="FW9" s="45">
        <v>3.68</v>
      </c>
      <c r="FX9" s="45">
        <v>4.1959999999999997</v>
      </c>
      <c r="FY9" s="45">
        <v>7.6210000000000004</v>
      </c>
      <c r="FZ9" s="45">
        <v>-20.914000000000001</v>
      </c>
      <c r="GA9" s="45">
        <v>0.32200000000000001</v>
      </c>
      <c r="GB9" s="45">
        <v>9.2140000000000004</v>
      </c>
      <c r="GC9" s="45">
        <v>-10.442</v>
      </c>
      <c r="GD9" s="45">
        <v>3.76</v>
      </c>
      <c r="GE9" s="45">
        <v>19.227</v>
      </c>
      <c r="GF9" s="45">
        <v>-2.8250000000000002</v>
      </c>
      <c r="GG9" s="45">
        <v>14.108000000000001</v>
      </c>
      <c r="GH9" s="45">
        <v>5.8879999999999999</v>
      </c>
      <c r="GI9" s="45">
        <v>-0.47399999999999998</v>
      </c>
      <c r="GJ9" s="45">
        <v>0.98499999999999999</v>
      </c>
      <c r="GK9" s="45">
        <v>-2.1850000000000001</v>
      </c>
      <c r="GL9" s="45">
        <v>6.2729999999999997</v>
      </c>
      <c r="GM9" s="45">
        <v>-0.10299999999999999</v>
      </c>
      <c r="GN9" s="45">
        <v>1.7509999999999999</v>
      </c>
      <c r="GO9" s="45">
        <v>-3.0790000000000002</v>
      </c>
      <c r="GP9" s="45">
        <v>5.9989999999999997</v>
      </c>
      <c r="GQ9" s="45">
        <v>0.14499999999999999</v>
      </c>
      <c r="GR9" s="45">
        <v>0.78</v>
      </c>
      <c r="GS9" s="45">
        <v>-1.907</v>
      </c>
      <c r="GT9" s="45">
        <v>3.5720000000000001</v>
      </c>
      <c r="GU9" s="45">
        <v>-0.28000000000000003</v>
      </c>
      <c r="GV9" s="45">
        <v>0.82299999999999995</v>
      </c>
      <c r="GW9" s="45">
        <v>-0.56599999999999995</v>
      </c>
      <c r="GX9" s="45">
        <v>5.9370000000000003</v>
      </c>
      <c r="GY9" s="45">
        <v>-1.6060000000000001</v>
      </c>
      <c r="GZ9" s="45">
        <v>-5.5E-2</v>
      </c>
      <c r="HA9" s="45">
        <v>-1.8320000000000001</v>
      </c>
      <c r="HB9" s="45">
        <v>-38.049999999999997</v>
      </c>
      <c r="HC9" s="45">
        <v>45.393000000000001</v>
      </c>
      <c r="HD9" s="45">
        <v>10.622999999999999</v>
      </c>
      <c r="HE9" s="45">
        <v>5.0709999999999997</v>
      </c>
      <c r="HF9" s="45">
        <v>-13.122999999999999</v>
      </c>
      <c r="HG9" s="45">
        <v>3.6920000000000002</v>
      </c>
      <c r="HH9" s="3"/>
      <c r="HI9" s="13" t="s">
        <v>381</v>
      </c>
      <c r="HL9" s="460">
        <f t="shared" si="0"/>
        <v>0.13931949770193022</v>
      </c>
      <c r="HM9" s="300"/>
      <c r="HN9" s="534">
        <f>RANK(HL9,($HL$8,$HL$9,$HL$10,$HL$11,$HL$12,$HL$13,$HL$14,$HL$15,$HL$16,$HL$17,$HL$18,$HL$19),0)</f>
        <v>9</v>
      </c>
      <c r="HP9" s="540"/>
      <c r="HQ9" s="24"/>
    </row>
    <row r="10" spans="1:225" s="9" customFormat="1" ht="15" customHeight="1" x14ac:dyDescent="0.2">
      <c r="A10" s="600"/>
      <c r="B10" s="4"/>
      <c r="C10" s="5">
        <v>1.3</v>
      </c>
      <c r="D10" s="52">
        <v>0.60298532994278597</v>
      </c>
      <c r="E10" s="8">
        <v>14</v>
      </c>
      <c r="F10" s="297"/>
      <c r="G10" s="297" t="s">
        <v>384</v>
      </c>
      <c r="H10" s="45">
        <v>6.2809999999999997</v>
      </c>
      <c r="I10" s="45">
        <v>8.8870000000000005</v>
      </c>
      <c r="J10" s="45">
        <v>12.647</v>
      </c>
      <c r="K10" s="45">
        <v>6.4580000000000002</v>
      </c>
      <c r="L10" s="45">
        <v>7.069</v>
      </c>
      <c r="M10" s="45">
        <v>15.928000000000001</v>
      </c>
      <c r="N10" s="45">
        <v>6.9180000000000001</v>
      </c>
      <c r="O10" s="45">
        <v>10.436999999999999</v>
      </c>
      <c r="P10" s="45">
        <v>7.1239999999999997</v>
      </c>
      <c r="Q10" s="45">
        <v>4.6639999999999997</v>
      </c>
      <c r="R10" s="45">
        <v>7.3780000000000001</v>
      </c>
      <c r="S10" s="45">
        <v>7.28</v>
      </c>
      <c r="T10" s="45">
        <v>8.1270000000000007</v>
      </c>
      <c r="U10" s="45">
        <v>9.7840000000000007</v>
      </c>
      <c r="V10" s="45">
        <v>10.11</v>
      </c>
      <c r="W10" s="45">
        <v>8.2430000000000003</v>
      </c>
      <c r="X10" s="45">
        <v>9.1790000000000003</v>
      </c>
      <c r="Y10" s="45">
        <v>13.813000000000001</v>
      </c>
      <c r="Z10" s="45">
        <v>14.616</v>
      </c>
      <c r="AA10" s="45">
        <v>13.589</v>
      </c>
      <c r="AB10" s="45">
        <v>13.27</v>
      </c>
      <c r="AC10" s="45">
        <v>13.949</v>
      </c>
      <c r="AD10" s="45">
        <v>12.884</v>
      </c>
      <c r="AE10" s="45">
        <v>12.287000000000001</v>
      </c>
      <c r="AF10" s="45">
        <v>12.628</v>
      </c>
      <c r="AG10" s="45">
        <v>10.238</v>
      </c>
      <c r="AH10" s="45">
        <v>3.8460000000000001</v>
      </c>
      <c r="AI10" s="45">
        <v>4.9400000000000004</v>
      </c>
      <c r="AJ10" s="45">
        <v>2.133</v>
      </c>
      <c r="AK10" s="45">
        <v>8.1859999999999999</v>
      </c>
      <c r="AL10" s="45">
        <v>5.2809999999999997</v>
      </c>
      <c r="AM10" s="45">
        <v>3.7789999999999999</v>
      </c>
      <c r="AN10" s="45">
        <v>1.6080000000000001</v>
      </c>
      <c r="AO10" s="45">
        <v>2.1360000000000001</v>
      </c>
      <c r="AP10" s="45">
        <v>7.8689999999999998</v>
      </c>
      <c r="AQ10" s="45">
        <v>6.15</v>
      </c>
      <c r="AR10" s="45">
        <v>7.6440000000000001</v>
      </c>
      <c r="AS10" s="45">
        <v>4.569</v>
      </c>
      <c r="AT10" s="45">
        <v>5.4589999999999996</v>
      </c>
      <c r="AU10" s="45">
        <v>5.07</v>
      </c>
      <c r="AV10" s="45">
        <v>5.6740000000000004</v>
      </c>
      <c r="AW10" s="45">
        <v>5.3419999999999996</v>
      </c>
      <c r="AX10" s="45">
        <v>5.827</v>
      </c>
      <c r="AY10" s="45">
        <v>6.9039999999999999</v>
      </c>
      <c r="AZ10" s="45">
        <v>4.641</v>
      </c>
      <c r="BA10" s="45">
        <v>8.0259999999999998</v>
      </c>
      <c r="BB10" s="45">
        <v>8.3010000000000002</v>
      </c>
      <c r="BC10" s="45">
        <v>5.2539999999999996</v>
      </c>
      <c r="BD10" s="45">
        <v>3.7730000000000001</v>
      </c>
      <c r="BE10" s="45">
        <v>7.1139999999999999</v>
      </c>
      <c r="BF10" s="45">
        <v>-0.67800000000000005</v>
      </c>
      <c r="BG10" s="45">
        <v>-80.347999999999999</v>
      </c>
      <c r="BH10" s="45">
        <v>-50.863999999999997</v>
      </c>
      <c r="BI10" s="45">
        <v>-2.5049999999999999</v>
      </c>
      <c r="BJ10" s="45">
        <v>-5.899</v>
      </c>
      <c r="BK10" s="45">
        <v>-7.1210000000000004</v>
      </c>
      <c r="BL10" s="45">
        <v>0.93600000000000005</v>
      </c>
      <c r="BM10" s="45">
        <v>-0.252</v>
      </c>
      <c r="BN10" s="45">
        <v>-3.1949999999999998</v>
      </c>
      <c r="BO10" s="45">
        <v>0.61099999999999999</v>
      </c>
      <c r="BP10" s="45">
        <v>-2.8180000000000001</v>
      </c>
      <c r="BQ10" s="45">
        <v>-2.5750000000000002</v>
      </c>
      <c r="BR10" s="45">
        <v>4.5229999999999997</v>
      </c>
      <c r="BS10" s="45">
        <v>309.65600000000001</v>
      </c>
      <c r="BT10" s="45">
        <v>29.038</v>
      </c>
      <c r="BU10" s="45">
        <v>-31.047999999999998</v>
      </c>
      <c r="BV10" s="45">
        <v>-20.103000000000002</v>
      </c>
      <c r="BW10" s="45">
        <v>-6.0220000000000002</v>
      </c>
      <c r="BX10" s="45">
        <v>-7.1150000000000002</v>
      </c>
      <c r="BY10" s="45">
        <v>-0.20499999999999999</v>
      </c>
      <c r="BZ10" s="45">
        <v>2.4409999999999998</v>
      </c>
      <c r="CA10" s="45">
        <v>9.282</v>
      </c>
      <c r="CB10" s="45">
        <v>9.4809999999999999</v>
      </c>
      <c r="CC10" s="45">
        <v>8.1129999999999995</v>
      </c>
      <c r="CD10" s="45">
        <v>6.4349999999999996</v>
      </c>
      <c r="CE10" s="45">
        <v>9.3510000000000009</v>
      </c>
      <c r="CF10" s="45">
        <v>10.326000000000001</v>
      </c>
      <c r="CG10" s="45">
        <v>13.797000000000001</v>
      </c>
      <c r="CH10" s="45">
        <v>13.032</v>
      </c>
      <c r="CI10" s="45">
        <v>8.7590000000000003</v>
      </c>
      <c r="CJ10" s="45">
        <v>4.9690000000000003</v>
      </c>
      <c r="CK10" s="45">
        <v>3.4769999999999999</v>
      </c>
      <c r="CL10" s="45">
        <v>5.383</v>
      </c>
      <c r="CM10" s="45">
        <v>5.91</v>
      </c>
      <c r="CN10" s="45">
        <v>5.3730000000000002</v>
      </c>
      <c r="CO10" s="45">
        <v>5.76</v>
      </c>
      <c r="CP10" s="45">
        <v>7.1760000000000002</v>
      </c>
      <c r="CQ10" s="45">
        <v>3.3460000000000001</v>
      </c>
      <c r="CR10" s="45">
        <v>-44.07</v>
      </c>
      <c r="CS10" s="45">
        <v>-3.9220000000000002</v>
      </c>
      <c r="CT10" s="45">
        <v>-0.96799999999999997</v>
      </c>
      <c r="CU10" s="45">
        <v>-0.36599999999999999</v>
      </c>
      <c r="CV10" s="45">
        <v>25.242999999999999</v>
      </c>
      <c r="CW10" s="45">
        <v>-10.874000000000001</v>
      </c>
      <c r="CX10" s="45">
        <v>8.36</v>
      </c>
      <c r="CY10" s="45">
        <v>11.589</v>
      </c>
      <c r="CZ10" s="45">
        <v>5.5460000000000003</v>
      </c>
      <c r="DA10" s="45">
        <v>6.1829999999999998</v>
      </c>
      <c r="DB10" s="45">
        <v>-12.608000000000001</v>
      </c>
      <c r="DC10" s="45">
        <v>1.53</v>
      </c>
      <c r="DD10" s="45">
        <v>-5.9530000000000003</v>
      </c>
      <c r="DE10" s="45">
        <v>6.5709999999999997</v>
      </c>
      <c r="DF10" s="45">
        <v>5.1470000000000002</v>
      </c>
      <c r="DG10" s="45">
        <v>13.318</v>
      </c>
      <c r="DH10" s="45">
        <v>-21.206</v>
      </c>
      <c r="DI10" s="45">
        <v>-0.27400000000000002</v>
      </c>
      <c r="DJ10" s="45">
        <v>2.5999999999999999E-2</v>
      </c>
      <c r="DK10" s="45">
        <v>14.116</v>
      </c>
      <c r="DL10" s="45">
        <v>11.43</v>
      </c>
      <c r="DM10" s="45">
        <v>-2.3610000000000002</v>
      </c>
      <c r="DN10" s="45">
        <v>2.9809999999999999</v>
      </c>
      <c r="DO10" s="45">
        <v>-11.441000000000001</v>
      </c>
      <c r="DP10" s="45">
        <v>-3.6469999999999998</v>
      </c>
      <c r="DQ10" s="45">
        <v>10.250999999999999</v>
      </c>
      <c r="DR10" s="45">
        <v>-0.63</v>
      </c>
      <c r="DS10" s="45">
        <v>13.968999999999999</v>
      </c>
      <c r="DT10" s="45">
        <v>-14.686</v>
      </c>
      <c r="DU10" s="45">
        <v>-8.0250000000000004</v>
      </c>
      <c r="DV10" s="45">
        <v>3.3180000000000001</v>
      </c>
      <c r="DW10" s="45">
        <v>10.693</v>
      </c>
      <c r="DX10" s="45">
        <v>8.8710000000000004</v>
      </c>
      <c r="DY10" s="45">
        <v>0.17100000000000001</v>
      </c>
      <c r="DZ10" s="45">
        <v>2.887</v>
      </c>
      <c r="EA10" s="45">
        <v>-10.742000000000001</v>
      </c>
      <c r="EB10" s="45">
        <v>-2.1709999999999998</v>
      </c>
      <c r="EC10" s="45">
        <v>10.579000000000001</v>
      </c>
      <c r="ED10" s="45">
        <v>-2.3149999999999999</v>
      </c>
      <c r="EE10" s="45">
        <v>14.954000000000001</v>
      </c>
      <c r="EF10" s="45">
        <v>-11.066000000000001</v>
      </c>
      <c r="EG10" s="45">
        <v>-7.3760000000000003</v>
      </c>
      <c r="EH10" s="45">
        <v>2.3919999999999999</v>
      </c>
      <c r="EI10" s="45">
        <v>10.382</v>
      </c>
      <c r="EJ10" s="45">
        <v>9.5229999999999997</v>
      </c>
      <c r="EK10" s="45">
        <v>-0.76400000000000001</v>
      </c>
      <c r="EL10" s="45">
        <v>2.3420000000000001</v>
      </c>
      <c r="EM10" s="45">
        <v>-10.471</v>
      </c>
      <c r="EN10" s="45">
        <v>-4.2469999999999999</v>
      </c>
      <c r="EO10" s="45">
        <v>4.1669999999999998</v>
      </c>
      <c r="EP10" s="45">
        <v>-1.2849999999999999</v>
      </c>
      <c r="EQ10" s="45">
        <v>11.879</v>
      </c>
      <c r="ER10" s="45">
        <v>-5.7949999999999999</v>
      </c>
      <c r="ES10" s="45">
        <v>-9.8629999999999995</v>
      </c>
      <c r="ET10" s="45">
        <v>0.93100000000000005</v>
      </c>
      <c r="EU10" s="45">
        <v>8.0730000000000004</v>
      </c>
      <c r="EV10" s="45">
        <v>10.093</v>
      </c>
      <c r="EW10" s="45">
        <v>4.806</v>
      </c>
      <c r="EX10" s="45">
        <v>0.71</v>
      </c>
      <c r="EY10" s="45">
        <v>-9.2110000000000003</v>
      </c>
      <c r="EZ10" s="45">
        <v>-6.9809999999999999</v>
      </c>
      <c r="FA10" s="45">
        <v>5.0529999999999999</v>
      </c>
      <c r="FB10" s="45">
        <v>-1.65</v>
      </c>
      <c r="FC10" s="45">
        <v>12.522</v>
      </c>
      <c r="FD10" s="45">
        <v>-6.09</v>
      </c>
      <c r="FE10" s="45">
        <v>-9.4480000000000004</v>
      </c>
      <c r="FF10" s="45">
        <v>1.958</v>
      </c>
      <c r="FG10" s="45">
        <v>5.7859999999999996</v>
      </c>
      <c r="FH10" s="45">
        <v>13.654</v>
      </c>
      <c r="FI10" s="45">
        <v>5.0730000000000004</v>
      </c>
      <c r="FJ10" s="45">
        <v>-2.1230000000000002</v>
      </c>
      <c r="FK10" s="45">
        <v>-10.488</v>
      </c>
      <c r="FL10" s="45">
        <v>-3.9870000000000001</v>
      </c>
      <c r="FM10" s="45">
        <v>-2.5880000000000001</v>
      </c>
      <c r="FN10" s="45">
        <v>-80.540000000000006</v>
      </c>
      <c r="FO10" s="45">
        <v>181.33799999999999</v>
      </c>
      <c r="FP10" s="45">
        <v>86.331999999999994</v>
      </c>
      <c r="FQ10" s="45">
        <v>-12.601000000000001</v>
      </c>
      <c r="FR10" s="45">
        <v>0.63400000000000001</v>
      </c>
      <c r="FS10" s="45">
        <v>14.964</v>
      </c>
      <c r="FT10" s="45">
        <v>12.315</v>
      </c>
      <c r="FU10" s="45">
        <v>1.974</v>
      </c>
      <c r="FV10" s="45">
        <v>1.7250000000000001</v>
      </c>
      <c r="FW10" s="45">
        <v>-13.539</v>
      </c>
      <c r="FX10" s="45">
        <v>-3.7469999999999999</v>
      </c>
      <c r="FY10" s="45">
        <v>4.5090000000000003</v>
      </c>
      <c r="FZ10" s="45">
        <v>-23.731000000000002</v>
      </c>
      <c r="GA10" s="45">
        <v>-11.381</v>
      </c>
      <c r="GB10" s="45">
        <v>-0.433</v>
      </c>
      <c r="GC10" s="45">
        <v>1.272</v>
      </c>
      <c r="GD10" s="45">
        <v>18.37</v>
      </c>
      <c r="GE10" s="45">
        <v>13.625999999999999</v>
      </c>
      <c r="GF10" s="45">
        <v>20.672000000000001</v>
      </c>
      <c r="GG10" s="45">
        <v>4.6769999999999996</v>
      </c>
      <c r="GH10" s="45">
        <v>8.3699999999999992</v>
      </c>
      <c r="GI10" s="45">
        <v>-7.5540000000000003</v>
      </c>
      <c r="GJ10" s="45">
        <v>20.722000000000001</v>
      </c>
      <c r="GK10" s="45">
        <v>-9.6419999999999995</v>
      </c>
      <c r="GL10" s="45">
        <v>8.5670000000000002</v>
      </c>
      <c r="GM10" s="45">
        <v>-8.7089999999999996</v>
      </c>
      <c r="GN10" s="45">
        <v>18.847999999999999</v>
      </c>
      <c r="GO10" s="45">
        <v>-7.1669999999999998</v>
      </c>
      <c r="GP10" s="45">
        <v>9.5350000000000001</v>
      </c>
      <c r="GQ10" s="45">
        <v>-5.8360000000000003</v>
      </c>
      <c r="GR10" s="45">
        <v>18.047999999999998</v>
      </c>
      <c r="GS10" s="45">
        <v>-10.676</v>
      </c>
      <c r="GT10" s="45">
        <v>5.718</v>
      </c>
      <c r="GU10" s="45">
        <v>-7.1749999999999998</v>
      </c>
      <c r="GV10" s="45">
        <v>20.222000000000001</v>
      </c>
      <c r="GW10" s="45">
        <v>-10.228999999999999</v>
      </c>
      <c r="GX10" s="45">
        <v>5.1820000000000004</v>
      </c>
      <c r="GY10" s="45">
        <v>-6.8339999999999996</v>
      </c>
      <c r="GZ10" s="45">
        <v>21.832000000000001</v>
      </c>
      <c r="HA10" s="45">
        <v>-13.436999999999999</v>
      </c>
      <c r="HB10" s="45">
        <v>-43.076999999999998</v>
      </c>
      <c r="HC10" s="45">
        <v>60.045000000000002</v>
      </c>
      <c r="HD10" s="45">
        <v>25.577999999999999</v>
      </c>
      <c r="HE10" s="45">
        <v>-12.911</v>
      </c>
      <c r="HF10" s="45">
        <v>-28.446000000000002</v>
      </c>
      <c r="HG10" s="45">
        <v>13.893000000000001</v>
      </c>
      <c r="HH10" s="3"/>
      <c r="HI10" s="13" t="s">
        <v>383</v>
      </c>
      <c r="HL10" s="460">
        <f t="shared" si="0"/>
        <v>3.2126342756932734E-2</v>
      </c>
      <c r="HM10" s="300"/>
      <c r="HN10" s="534">
        <f>RANK(HL10,($HL$8,$HL$9,$HL$10,$HL$11,$HL$12,$HL$13,$HL$14,$HL$15,$HL$16,$HL$17,$HL$18,$HL$19),0)</f>
        <v>11</v>
      </c>
      <c r="HP10" s="540"/>
      <c r="HQ10" s="24"/>
    </row>
    <row r="11" spans="1:225" s="55" customFormat="1" ht="45" customHeight="1" x14ac:dyDescent="0.2">
      <c r="A11" s="600"/>
      <c r="B11" s="58"/>
      <c r="C11" s="5">
        <v>1.4</v>
      </c>
      <c r="D11" s="52">
        <v>1.4395171783940728</v>
      </c>
      <c r="E11" s="53">
        <v>16</v>
      </c>
      <c r="F11" s="297"/>
      <c r="G11" s="297" t="s">
        <v>388</v>
      </c>
      <c r="H11" s="45">
        <v>8.3030000000000008</v>
      </c>
      <c r="I11" s="45">
        <v>5.5830000000000002</v>
      </c>
      <c r="J11" s="45">
        <v>-3.64</v>
      </c>
      <c r="K11" s="45">
        <v>-3.544</v>
      </c>
      <c r="L11" s="45">
        <v>6.4669999999999996</v>
      </c>
      <c r="M11" s="45">
        <v>10.180999999999999</v>
      </c>
      <c r="N11" s="45">
        <v>4.7489999999999997</v>
      </c>
      <c r="O11" s="45">
        <v>5.6680000000000001</v>
      </c>
      <c r="P11" s="45">
        <v>-1.5009999999999999</v>
      </c>
      <c r="Q11" s="45">
        <v>-0.31</v>
      </c>
      <c r="R11" s="45">
        <v>3.7480000000000002</v>
      </c>
      <c r="S11" s="45">
        <v>5.5529999999999999</v>
      </c>
      <c r="T11" s="45">
        <v>3.637</v>
      </c>
      <c r="U11" s="45">
        <v>7.1070000000000002</v>
      </c>
      <c r="V11" s="45">
        <v>7.8890000000000002</v>
      </c>
      <c r="W11" s="45">
        <v>5.8220000000000001</v>
      </c>
      <c r="X11" s="45">
        <v>7.335</v>
      </c>
      <c r="Y11" s="45">
        <v>-1.069</v>
      </c>
      <c r="Z11" s="45">
        <v>1.8140000000000001</v>
      </c>
      <c r="AA11" s="45">
        <v>0.754</v>
      </c>
      <c r="AB11" s="45">
        <v>2.5190000000000001</v>
      </c>
      <c r="AC11" s="45">
        <v>1.385</v>
      </c>
      <c r="AD11" s="45">
        <v>2.7389999999999999</v>
      </c>
      <c r="AE11" s="45">
        <v>2.35</v>
      </c>
      <c r="AF11" s="45">
        <v>7.4790000000000001</v>
      </c>
      <c r="AG11" s="45">
        <v>7.2709999999999999</v>
      </c>
      <c r="AH11" s="45">
        <v>3.2690000000000001</v>
      </c>
      <c r="AI11" s="45">
        <v>3.5750000000000002</v>
      </c>
      <c r="AJ11" s="45">
        <v>3.2269999999999999</v>
      </c>
      <c r="AK11" s="45">
        <v>4.6559999999999997</v>
      </c>
      <c r="AL11" s="45">
        <v>4.9880000000000004</v>
      </c>
      <c r="AM11" s="45">
        <v>7.65</v>
      </c>
      <c r="AN11" s="45">
        <v>8.3309999999999995</v>
      </c>
      <c r="AO11" s="45">
        <v>8.5449999999999999</v>
      </c>
      <c r="AP11" s="45">
        <v>3.6589999999999998</v>
      </c>
      <c r="AQ11" s="45">
        <v>5.4580000000000002</v>
      </c>
      <c r="AR11" s="45">
        <v>6.2190000000000003</v>
      </c>
      <c r="AS11" s="45">
        <v>5.4370000000000003</v>
      </c>
      <c r="AT11" s="45">
        <v>3.2839999999999998</v>
      </c>
      <c r="AU11" s="45">
        <v>3.7330000000000001</v>
      </c>
      <c r="AV11" s="45">
        <v>5.7080000000000002</v>
      </c>
      <c r="AW11" s="45">
        <v>4.2169999999999996</v>
      </c>
      <c r="AX11" s="45">
        <v>5.5730000000000004</v>
      </c>
      <c r="AY11" s="45">
        <v>5.2670000000000003</v>
      </c>
      <c r="AZ11" s="45">
        <v>6.49</v>
      </c>
      <c r="BA11" s="45">
        <v>4.0999999999999996</v>
      </c>
      <c r="BB11" s="45">
        <v>4.3479999999999999</v>
      </c>
      <c r="BC11" s="45">
        <v>4.5149999999999997</v>
      </c>
      <c r="BD11" s="45">
        <v>2.5329999999999999</v>
      </c>
      <c r="BE11" s="45">
        <v>6.7729999999999997</v>
      </c>
      <c r="BF11" s="45">
        <v>-2.4649999999999999</v>
      </c>
      <c r="BG11" s="45">
        <v>-79.233999999999995</v>
      </c>
      <c r="BH11" s="45">
        <v>-51.122</v>
      </c>
      <c r="BI11" s="45">
        <v>5.4320000000000004</v>
      </c>
      <c r="BJ11" s="45">
        <v>-10.439</v>
      </c>
      <c r="BK11" s="45">
        <v>-12.496</v>
      </c>
      <c r="BL11" s="45">
        <v>-2.649</v>
      </c>
      <c r="BM11" s="45">
        <v>-4.5439999999999996</v>
      </c>
      <c r="BN11" s="45">
        <v>-6.0999999999999999E-2</v>
      </c>
      <c r="BO11" s="45">
        <v>0.69499999999999995</v>
      </c>
      <c r="BP11" s="45">
        <v>-2.802</v>
      </c>
      <c r="BQ11" s="45">
        <v>-4.0629999999999997</v>
      </c>
      <c r="BR11" s="45">
        <v>5.157</v>
      </c>
      <c r="BS11" s="45">
        <v>349.19200000000001</v>
      </c>
      <c r="BT11" s="45">
        <v>89.516000000000005</v>
      </c>
      <c r="BU11" s="45">
        <v>-18.006</v>
      </c>
      <c r="BV11" s="45">
        <v>-22.957000000000001</v>
      </c>
      <c r="BW11" s="45">
        <v>-2.2189999999999999</v>
      </c>
      <c r="BX11" s="45">
        <v>-1.913</v>
      </c>
      <c r="BY11" s="45">
        <v>5.1710000000000003</v>
      </c>
      <c r="BZ11" s="45">
        <v>12.474</v>
      </c>
      <c r="CA11" s="45">
        <v>3.1110000000000002</v>
      </c>
      <c r="CB11" s="45">
        <v>4.0960000000000001</v>
      </c>
      <c r="CC11" s="45">
        <v>2.8919999999999999</v>
      </c>
      <c r="CD11" s="45">
        <v>2.9889999999999999</v>
      </c>
      <c r="CE11" s="45">
        <v>6.2039999999999997</v>
      </c>
      <c r="CF11" s="45">
        <v>3.9129999999999998</v>
      </c>
      <c r="CG11" s="45">
        <v>1.6910000000000001</v>
      </c>
      <c r="CH11" s="45">
        <v>2.1669999999999998</v>
      </c>
      <c r="CI11" s="45">
        <v>5.9619999999999997</v>
      </c>
      <c r="CJ11" s="45">
        <v>3.8170000000000002</v>
      </c>
      <c r="CK11" s="45">
        <v>6.9880000000000004</v>
      </c>
      <c r="CL11" s="45">
        <v>5.8449999999999998</v>
      </c>
      <c r="CM11" s="45">
        <v>4.9749999999999996</v>
      </c>
      <c r="CN11" s="45">
        <v>4.5439999999999996</v>
      </c>
      <c r="CO11" s="45">
        <v>5.78</v>
      </c>
      <c r="CP11" s="45">
        <v>4.3230000000000004</v>
      </c>
      <c r="CQ11" s="45">
        <v>2.2949999999999999</v>
      </c>
      <c r="CR11" s="45">
        <v>-41.744999999999997</v>
      </c>
      <c r="CS11" s="45">
        <v>-8.4779999999999998</v>
      </c>
      <c r="CT11" s="45">
        <v>-1.2789999999999999</v>
      </c>
      <c r="CU11" s="45">
        <v>-0.73599999999999999</v>
      </c>
      <c r="CV11" s="45">
        <v>55.854999999999997</v>
      </c>
      <c r="CW11" s="45">
        <v>-8.7490000000000006</v>
      </c>
      <c r="CX11" s="45">
        <v>3.0489999999999999</v>
      </c>
      <c r="CY11" s="45">
        <v>3.5670000000000002</v>
      </c>
      <c r="CZ11" s="45">
        <v>5.6589999999999998</v>
      </c>
      <c r="DA11" s="45">
        <v>4.9329999999999998</v>
      </c>
      <c r="DB11" s="45">
        <v>-13.363</v>
      </c>
      <c r="DC11" s="45">
        <v>9.2729999999999997</v>
      </c>
      <c r="DD11" s="45">
        <v>-1.0760000000000001</v>
      </c>
      <c r="DE11" s="45">
        <v>14.345000000000001</v>
      </c>
      <c r="DF11" s="45">
        <v>1.8089999999999999</v>
      </c>
      <c r="DG11" s="45">
        <v>-12.622999999999999</v>
      </c>
      <c r="DH11" s="45">
        <v>4.7380000000000004</v>
      </c>
      <c r="DI11" s="45">
        <v>-0.52</v>
      </c>
      <c r="DJ11" s="45">
        <v>-0.25600000000000001</v>
      </c>
      <c r="DK11" s="45">
        <v>5.6109999999999998</v>
      </c>
      <c r="DL11" s="45">
        <v>3.8159999999999998</v>
      </c>
      <c r="DM11" s="45">
        <v>-0.72899999999999998</v>
      </c>
      <c r="DN11" s="45">
        <v>2.7E-2</v>
      </c>
      <c r="DO11" s="45">
        <v>-4.8730000000000002</v>
      </c>
      <c r="DP11" s="45">
        <v>-3.5609999999999999</v>
      </c>
      <c r="DQ11" s="45">
        <v>4.3559999999999999</v>
      </c>
      <c r="DR11" s="45">
        <v>1.91</v>
      </c>
      <c r="DS11" s="45">
        <v>-3.5539999999999998</v>
      </c>
      <c r="DT11" s="45">
        <v>8.3919999999999995</v>
      </c>
      <c r="DU11" s="45">
        <v>-5.4240000000000004</v>
      </c>
      <c r="DV11" s="45">
        <v>0.61899999999999999</v>
      </c>
      <c r="DW11" s="45">
        <v>-1.554</v>
      </c>
      <c r="DX11" s="45">
        <v>5.0709999999999997</v>
      </c>
      <c r="DY11" s="45">
        <v>3.3109999999999999</v>
      </c>
      <c r="DZ11" s="45">
        <v>1.768</v>
      </c>
      <c r="EA11" s="45">
        <v>-6.6</v>
      </c>
      <c r="EB11" s="45">
        <v>-0.33100000000000002</v>
      </c>
      <c r="EC11" s="45">
        <v>5.1180000000000003</v>
      </c>
      <c r="ED11" s="45">
        <v>-4.2999999999999997E-2</v>
      </c>
      <c r="EE11" s="45">
        <v>-2.1749999999999998</v>
      </c>
      <c r="EF11" s="45">
        <v>-9.5000000000000001E-2</v>
      </c>
      <c r="EG11" s="45">
        <v>-2.6680000000000001</v>
      </c>
      <c r="EH11" s="45">
        <v>-0.42899999999999999</v>
      </c>
      <c r="EI11" s="45">
        <v>0.17100000000000001</v>
      </c>
      <c r="EJ11" s="45">
        <v>3.9089999999999998</v>
      </c>
      <c r="EK11" s="45">
        <v>4.6900000000000004</v>
      </c>
      <c r="EL11" s="45">
        <v>1.383</v>
      </c>
      <c r="EM11" s="45">
        <v>-1.92</v>
      </c>
      <c r="EN11" s="45">
        <v>-0.52400000000000002</v>
      </c>
      <c r="EO11" s="45">
        <v>1.196</v>
      </c>
      <c r="EP11" s="45">
        <v>0.253</v>
      </c>
      <c r="EQ11" s="45">
        <v>-2.504</v>
      </c>
      <c r="ER11" s="45">
        <v>1.288</v>
      </c>
      <c r="ES11" s="45">
        <v>-2.359</v>
      </c>
      <c r="ET11" s="45">
        <v>2.0960000000000001</v>
      </c>
      <c r="EU11" s="45">
        <v>0.80500000000000005</v>
      </c>
      <c r="EV11" s="45">
        <v>4.1139999999999999</v>
      </c>
      <c r="EW11" s="45">
        <v>-2.3E-2</v>
      </c>
      <c r="EX11" s="45">
        <v>3.1429999999999998</v>
      </c>
      <c r="EY11" s="45">
        <v>-1.2130000000000001</v>
      </c>
      <c r="EZ11" s="45">
        <v>-1.256</v>
      </c>
      <c r="FA11" s="45">
        <v>-0.86899999999999999</v>
      </c>
      <c r="FB11" s="45">
        <v>0.68799999999999994</v>
      </c>
      <c r="FC11" s="45">
        <v>-0.64700000000000002</v>
      </c>
      <c r="FD11" s="45">
        <v>-0.14099999999999999</v>
      </c>
      <c r="FE11" s="45">
        <v>-1.0880000000000001</v>
      </c>
      <c r="FF11" s="45">
        <v>1.8</v>
      </c>
      <c r="FG11" s="45">
        <v>1.976</v>
      </c>
      <c r="FH11" s="45">
        <v>1.7769999999999999</v>
      </c>
      <c r="FI11" s="45">
        <v>0.215</v>
      </c>
      <c r="FJ11" s="45">
        <v>3.3079999999999998</v>
      </c>
      <c r="FK11" s="45">
        <v>-3.0859999999999999</v>
      </c>
      <c r="FL11" s="45">
        <v>2.827</v>
      </c>
      <c r="FM11" s="45">
        <v>-9.4459999999999997</v>
      </c>
      <c r="FN11" s="45">
        <v>-78.563000000000002</v>
      </c>
      <c r="FO11" s="45">
        <v>133.85300000000001</v>
      </c>
      <c r="FP11" s="45">
        <v>115.402</v>
      </c>
      <c r="FQ11" s="45">
        <v>-15.978</v>
      </c>
      <c r="FR11" s="45">
        <v>-0.53900000000000003</v>
      </c>
      <c r="FS11" s="45">
        <v>13.452</v>
      </c>
      <c r="FT11" s="45">
        <v>-0.20399999999999999</v>
      </c>
      <c r="FU11" s="45">
        <v>4.9219999999999997</v>
      </c>
      <c r="FV11" s="45">
        <v>4.0890000000000004</v>
      </c>
      <c r="FW11" s="45">
        <v>-6.452</v>
      </c>
      <c r="FX11" s="45">
        <v>1.4930000000000001</v>
      </c>
      <c r="FY11" s="45">
        <v>-0.74399999999999999</v>
      </c>
      <c r="FZ11" s="45">
        <v>-8.4269999999999996</v>
      </c>
      <c r="GA11" s="45">
        <v>-1.337</v>
      </c>
      <c r="GB11" s="45">
        <v>-6.806</v>
      </c>
      <c r="GC11" s="45">
        <v>-21.050999999999998</v>
      </c>
      <c r="GD11" s="45">
        <v>26.234000000000002</v>
      </c>
      <c r="GE11" s="45">
        <v>13.807</v>
      </c>
      <c r="GF11" s="45">
        <v>7.0030000000000001</v>
      </c>
      <c r="GG11" s="45">
        <v>12.208</v>
      </c>
      <c r="GH11" s="45">
        <v>2.9279999999999999</v>
      </c>
      <c r="GI11" s="45">
        <v>-0.40899999999999997</v>
      </c>
      <c r="GJ11" s="45">
        <v>7.024</v>
      </c>
      <c r="GK11" s="45">
        <v>-6.0119999999999996</v>
      </c>
      <c r="GL11" s="45">
        <v>3.911</v>
      </c>
      <c r="GM11" s="45">
        <v>-1.5609999999999999</v>
      </c>
      <c r="GN11" s="45">
        <v>7.1260000000000003</v>
      </c>
      <c r="GO11" s="45">
        <v>-3.0779999999999998</v>
      </c>
      <c r="GP11" s="45">
        <v>1.67</v>
      </c>
      <c r="GQ11" s="45">
        <v>-3.6669999999999998</v>
      </c>
      <c r="GR11" s="45">
        <v>7.6280000000000001</v>
      </c>
      <c r="GS11" s="45">
        <v>0.52100000000000002</v>
      </c>
      <c r="GT11" s="45">
        <v>-0.38800000000000001</v>
      </c>
      <c r="GU11" s="45">
        <v>-0.72499999999999998</v>
      </c>
      <c r="GV11" s="45">
        <v>6.4779999999999998</v>
      </c>
      <c r="GW11" s="45">
        <v>-0.30499999999999999</v>
      </c>
      <c r="GX11" s="45">
        <v>-0.79800000000000004</v>
      </c>
      <c r="GY11" s="45">
        <v>0.44900000000000001</v>
      </c>
      <c r="GZ11" s="45">
        <v>5.0110000000000001</v>
      </c>
      <c r="HA11" s="45">
        <v>-2.242</v>
      </c>
      <c r="HB11" s="45">
        <v>-43.506</v>
      </c>
      <c r="HC11" s="45">
        <v>57.811</v>
      </c>
      <c r="HD11" s="45">
        <v>13.271000000000001</v>
      </c>
      <c r="HE11" s="45">
        <v>-1.7050000000000001</v>
      </c>
      <c r="HF11" s="45">
        <v>-11.298</v>
      </c>
      <c r="HG11" s="45">
        <v>-7.6040000000000001</v>
      </c>
      <c r="HH11" s="59"/>
      <c r="HI11" s="13" t="s">
        <v>387</v>
      </c>
      <c r="HL11" s="460">
        <f t="shared" si="0"/>
        <v>0.39193076429828477</v>
      </c>
      <c r="HM11" s="340"/>
      <c r="HN11" s="534">
        <f>RANK(HL11,($HL$8,$HL$9,$HL$10,$HL$11,$HL$12,$HL$13,$HL$14,$HL$15,$HL$16,$HL$17,$HL$18,$HL$19),0)</f>
        <v>8</v>
      </c>
      <c r="HP11" s="540"/>
      <c r="HQ11" s="24"/>
    </row>
    <row r="12" spans="1:225" s="9" customFormat="1" ht="15" customHeight="1" x14ac:dyDescent="0.2">
      <c r="A12" s="600"/>
      <c r="B12" s="4"/>
      <c r="C12" s="5">
        <v>1.5</v>
      </c>
      <c r="D12" s="52">
        <v>9.3572843416015825</v>
      </c>
      <c r="E12" s="8">
        <v>19</v>
      </c>
      <c r="F12" s="297"/>
      <c r="G12" s="297" t="s">
        <v>392</v>
      </c>
      <c r="H12" s="45">
        <v>-0.59</v>
      </c>
      <c r="I12" s="45">
        <v>1.9610000000000001</v>
      </c>
      <c r="J12" s="45">
        <v>2.3210000000000002</v>
      </c>
      <c r="K12" s="45">
        <v>5.14</v>
      </c>
      <c r="L12" s="45">
        <v>4.7389999999999999</v>
      </c>
      <c r="M12" s="45">
        <v>5.0839999999999996</v>
      </c>
      <c r="N12" s="45">
        <v>3.609</v>
      </c>
      <c r="O12" s="45">
        <v>2.1160000000000001</v>
      </c>
      <c r="P12" s="45">
        <v>3.6160000000000001</v>
      </c>
      <c r="Q12" s="45">
        <v>2.101</v>
      </c>
      <c r="R12" s="45">
        <v>5.2619999999999996</v>
      </c>
      <c r="S12" s="45">
        <v>2.258</v>
      </c>
      <c r="T12" s="45">
        <v>1.76</v>
      </c>
      <c r="U12" s="45">
        <v>2.2029999999999998</v>
      </c>
      <c r="V12" s="45">
        <v>3.347</v>
      </c>
      <c r="W12" s="45">
        <v>1.579</v>
      </c>
      <c r="X12" s="45">
        <v>2.2839999999999998</v>
      </c>
      <c r="Y12" s="45">
        <v>1.4570000000000001</v>
      </c>
      <c r="Z12" s="45">
        <v>3.169</v>
      </c>
      <c r="AA12" s="45">
        <v>10.25</v>
      </c>
      <c r="AB12" s="45">
        <v>5.0750000000000002</v>
      </c>
      <c r="AC12" s="45">
        <v>0.67600000000000005</v>
      </c>
      <c r="AD12" s="45">
        <v>9.4060000000000006</v>
      </c>
      <c r="AE12" s="45">
        <v>1.6519999999999999</v>
      </c>
      <c r="AF12" s="45">
        <v>6.7389999999999999</v>
      </c>
      <c r="AG12" s="45">
        <v>7.7229999999999999</v>
      </c>
      <c r="AH12" s="45">
        <v>-0.93899999999999995</v>
      </c>
      <c r="AI12" s="45">
        <v>2.891</v>
      </c>
      <c r="AJ12" s="45">
        <v>3.0009999999999999</v>
      </c>
      <c r="AK12" s="45">
        <v>1.4419999999999999</v>
      </c>
      <c r="AL12" s="45">
        <v>0.72599999999999998</v>
      </c>
      <c r="AM12" s="45">
        <v>2.98</v>
      </c>
      <c r="AN12" s="45">
        <v>3.157</v>
      </c>
      <c r="AO12" s="45">
        <v>5.141</v>
      </c>
      <c r="AP12" s="45">
        <v>5.32</v>
      </c>
      <c r="AQ12" s="45">
        <v>1.675</v>
      </c>
      <c r="AR12" s="45">
        <v>3.8530000000000002</v>
      </c>
      <c r="AS12" s="45">
        <v>0.22700000000000001</v>
      </c>
      <c r="AT12" s="45">
        <v>4.2869999999999999</v>
      </c>
      <c r="AU12" s="45">
        <v>4</v>
      </c>
      <c r="AV12" s="45">
        <v>2.0379999999999998</v>
      </c>
      <c r="AW12" s="45">
        <v>2.75</v>
      </c>
      <c r="AX12" s="45">
        <v>3.8380000000000001</v>
      </c>
      <c r="AY12" s="45">
        <v>2.7320000000000002</v>
      </c>
      <c r="AZ12" s="45">
        <v>2.3889999999999998</v>
      </c>
      <c r="BA12" s="45">
        <v>2.0950000000000002</v>
      </c>
      <c r="BB12" s="45">
        <v>1.159</v>
      </c>
      <c r="BC12" s="45">
        <v>3.5739999999999998</v>
      </c>
      <c r="BD12" s="45">
        <v>3.7240000000000002</v>
      </c>
      <c r="BE12" s="45">
        <v>6.4619999999999997</v>
      </c>
      <c r="BF12" s="45">
        <v>0.80600000000000005</v>
      </c>
      <c r="BG12" s="45">
        <v>-36.326999999999998</v>
      </c>
      <c r="BH12" s="45">
        <v>-38.331000000000003</v>
      </c>
      <c r="BI12" s="45">
        <v>-12.086</v>
      </c>
      <c r="BJ12" s="45">
        <v>-10.951000000000001</v>
      </c>
      <c r="BK12" s="45">
        <v>-8.4670000000000005</v>
      </c>
      <c r="BL12" s="45">
        <v>-9.5519999999999996</v>
      </c>
      <c r="BM12" s="45">
        <v>-11.132999999999999</v>
      </c>
      <c r="BN12" s="45">
        <v>-10.968</v>
      </c>
      <c r="BO12" s="45">
        <v>-3.774</v>
      </c>
      <c r="BP12" s="45">
        <v>-12.324999999999999</v>
      </c>
      <c r="BQ12" s="45">
        <v>-3.4239999999999999</v>
      </c>
      <c r="BR12" s="45">
        <v>-1.577</v>
      </c>
      <c r="BS12" s="45">
        <v>40.707000000000001</v>
      </c>
      <c r="BT12" s="45">
        <v>53.365000000000002</v>
      </c>
      <c r="BU12" s="45">
        <v>17.213000000000001</v>
      </c>
      <c r="BV12" s="45">
        <v>24.643999999999998</v>
      </c>
      <c r="BW12" s="45">
        <v>20.021999999999998</v>
      </c>
      <c r="BX12" s="45">
        <v>9.3439999999999994</v>
      </c>
      <c r="BY12" s="45">
        <v>9.9939999999999998</v>
      </c>
      <c r="BZ12" s="45">
        <v>15.622999999999999</v>
      </c>
      <c r="CA12" s="45">
        <v>1.2110000000000001</v>
      </c>
      <c r="CB12" s="45">
        <v>4.984</v>
      </c>
      <c r="CC12" s="45">
        <v>3.1419999999999999</v>
      </c>
      <c r="CD12" s="45">
        <v>3.137</v>
      </c>
      <c r="CE12" s="45">
        <v>2.4470000000000001</v>
      </c>
      <c r="CF12" s="45">
        <v>1.776</v>
      </c>
      <c r="CG12" s="45">
        <v>6.016</v>
      </c>
      <c r="CH12" s="45">
        <v>3.778</v>
      </c>
      <c r="CI12" s="45">
        <v>4.3949999999999996</v>
      </c>
      <c r="CJ12" s="45">
        <v>2.4239999999999999</v>
      </c>
      <c r="CK12" s="45">
        <v>2.2679999999999998</v>
      </c>
      <c r="CL12" s="45">
        <v>4.0419999999999998</v>
      </c>
      <c r="CM12" s="45">
        <v>2.798</v>
      </c>
      <c r="CN12" s="45">
        <v>2.8929999999999998</v>
      </c>
      <c r="CO12" s="45">
        <v>2.9889999999999999</v>
      </c>
      <c r="CP12" s="45">
        <v>2.262</v>
      </c>
      <c r="CQ12" s="45">
        <v>3.633</v>
      </c>
      <c r="CR12" s="45">
        <v>-28.661999999999999</v>
      </c>
      <c r="CS12" s="45">
        <v>-9.6739999999999995</v>
      </c>
      <c r="CT12" s="45">
        <v>-8.6430000000000007</v>
      </c>
      <c r="CU12" s="45">
        <v>-5.8970000000000002</v>
      </c>
      <c r="CV12" s="45">
        <v>34.47</v>
      </c>
      <c r="CW12" s="45">
        <v>17.984999999999999</v>
      </c>
      <c r="CX12" s="45">
        <v>3.1669999999999998</v>
      </c>
      <c r="CY12" s="45">
        <v>3.6379999999999999</v>
      </c>
      <c r="CZ12" s="45">
        <v>3.4609999999999999</v>
      </c>
      <c r="DA12" s="45">
        <v>2.649</v>
      </c>
      <c r="DB12" s="45">
        <v>-11.252000000000001</v>
      </c>
      <c r="DC12" s="45">
        <v>12.682</v>
      </c>
      <c r="DD12" s="45">
        <v>-6.9359999999999999</v>
      </c>
      <c r="DE12" s="45">
        <v>6.64</v>
      </c>
      <c r="DF12" s="45">
        <v>-14.656000000000001</v>
      </c>
      <c r="DG12" s="45">
        <v>10.269</v>
      </c>
      <c r="DH12" s="45">
        <v>2.2360000000000002</v>
      </c>
      <c r="DI12" s="45">
        <v>-3.7730000000000001</v>
      </c>
      <c r="DJ12" s="45">
        <v>-10.084</v>
      </c>
      <c r="DK12" s="45">
        <v>6.7759999999999998</v>
      </c>
      <c r="DL12" s="45">
        <v>12.337</v>
      </c>
      <c r="DM12" s="45">
        <v>-9.9179999999999993</v>
      </c>
      <c r="DN12" s="45">
        <v>10.79</v>
      </c>
      <c r="DO12" s="45">
        <v>0.51600000000000001</v>
      </c>
      <c r="DP12" s="45">
        <v>-4.548</v>
      </c>
      <c r="DQ12" s="45">
        <v>7.0170000000000003</v>
      </c>
      <c r="DR12" s="45">
        <v>-12.305999999999999</v>
      </c>
      <c r="DS12" s="45">
        <v>9.8490000000000002</v>
      </c>
      <c r="DT12" s="45">
        <v>2.573</v>
      </c>
      <c r="DU12" s="45">
        <v>-5.1239999999999997</v>
      </c>
      <c r="DV12" s="45">
        <v>-11.38</v>
      </c>
      <c r="DW12" s="45">
        <v>8.3439999999999994</v>
      </c>
      <c r="DX12" s="45">
        <v>10.695</v>
      </c>
      <c r="DY12" s="45">
        <v>-7.1289999999999996</v>
      </c>
      <c r="DZ12" s="45">
        <v>7.6280000000000001</v>
      </c>
      <c r="EA12" s="45">
        <v>2.8000000000000001E-2</v>
      </c>
      <c r="EB12" s="45">
        <v>-4.1319999999999997</v>
      </c>
      <c r="EC12" s="45">
        <v>8.2140000000000004</v>
      </c>
      <c r="ED12" s="45">
        <v>-13.805999999999999</v>
      </c>
      <c r="EE12" s="45">
        <v>10.611000000000001</v>
      </c>
      <c r="EF12" s="45">
        <v>1.7430000000000001</v>
      </c>
      <c r="EG12" s="45">
        <v>-3.5230000000000001</v>
      </c>
      <c r="EH12" s="45">
        <v>-5.2969999999999997</v>
      </c>
      <c r="EI12" s="45">
        <v>3.2589999999999999</v>
      </c>
      <c r="EJ12" s="45">
        <v>6.0609999999999999</v>
      </c>
      <c r="EK12" s="45">
        <v>0.92400000000000004</v>
      </c>
      <c r="EL12" s="45">
        <v>0</v>
      </c>
      <c r="EM12" s="45">
        <v>5.0330000000000004</v>
      </c>
      <c r="EN12" s="45">
        <v>-3.2480000000000002</v>
      </c>
      <c r="EO12" s="45">
        <v>-0.48699999999999999</v>
      </c>
      <c r="EP12" s="45">
        <v>-10.473000000000001</v>
      </c>
      <c r="EQ12" s="45">
        <v>10.728999999999999</v>
      </c>
      <c r="ER12" s="45">
        <v>0.20399999999999999</v>
      </c>
      <c r="ES12" s="45">
        <v>-4.2050000000000001</v>
      </c>
      <c r="ET12" s="45">
        <v>-3.1779999999999999</v>
      </c>
      <c r="EU12" s="45">
        <v>3.4359999999999999</v>
      </c>
      <c r="EV12" s="45">
        <v>8.1010000000000009</v>
      </c>
      <c r="EW12" s="45">
        <v>1.095</v>
      </c>
      <c r="EX12" s="45">
        <v>-3.4609999999999999</v>
      </c>
      <c r="EY12" s="45">
        <v>7.2830000000000004</v>
      </c>
      <c r="EZ12" s="45">
        <v>-6.6269999999999998</v>
      </c>
      <c r="FA12" s="45">
        <v>3.544</v>
      </c>
      <c r="FB12" s="45">
        <v>-10.718999999999999</v>
      </c>
      <c r="FC12" s="45">
        <v>8.6389999999999993</v>
      </c>
      <c r="FD12" s="45">
        <v>0.90300000000000002</v>
      </c>
      <c r="FE12" s="45">
        <v>-3.19</v>
      </c>
      <c r="FF12" s="45">
        <v>-4.21</v>
      </c>
      <c r="FG12" s="45">
        <v>3.0910000000000002</v>
      </c>
      <c r="FH12" s="45">
        <v>7.7910000000000004</v>
      </c>
      <c r="FI12" s="45">
        <v>0.16800000000000001</v>
      </c>
      <c r="FJ12" s="45">
        <v>-1.157</v>
      </c>
      <c r="FK12" s="45">
        <v>7.4390000000000001</v>
      </c>
      <c r="FL12" s="45">
        <v>-4.1619999999999999</v>
      </c>
      <c r="FM12" s="45">
        <v>-1.9570000000000001</v>
      </c>
      <c r="FN12" s="45">
        <v>-43.606999999999999</v>
      </c>
      <c r="FO12" s="45">
        <v>5.22</v>
      </c>
      <c r="FP12" s="45">
        <v>43.844000000000001</v>
      </c>
      <c r="FQ12" s="45">
        <v>-1.94</v>
      </c>
      <c r="FR12" s="45">
        <v>-1.5369999999999999</v>
      </c>
      <c r="FS12" s="45">
        <v>1.869</v>
      </c>
      <c r="FT12" s="45">
        <v>5.9059999999999997</v>
      </c>
      <c r="FU12" s="45">
        <v>0.35499999999999998</v>
      </c>
      <c r="FV12" s="45">
        <v>6.83</v>
      </c>
      <c r="FW12" s="45">
        <v>-2.109</v>
      </c>
      <c r="FX12" s="45">
        <v>5.5679999999999996</v>
      </c>
      <c r="FY12" s="45">
        <v>-8.2000000000000003E-2</v>
      </c>
      <c r="FZ12" s="45">
        <v>-19.379000000000001</v>
      </c>
      <c r="GA12" s="45">
        <v>14.686</v>
      </c>
      <c r="GB12" s="45">
        <v>9.9369999999999994</v>
      </c>
      <c r="GC12" s="45">
        <v>4.2770000000000001</v>
      </c>
      <c r="GD12" s="45">
        <v>-5.1890000000000001</v>
      </c>
      <c r="GE12" s="45">
        <v>-7.194</v>
      </c>
      <c r="GF12" s="45">
        <v>6.5350000000000001</v>
      </c>
      <c r="GG12" s="45">
        <v>5.49</v>
      </c>
      <c r="GH12" s="45">
        <v>-6.4080000000000004</v>
      </c>
      <c r="GI12" s="45">
        <v>-3.972</v>
      </c>
      <c r="GJ12" s="45">
        <v>9.3469999999999995</v>
      </c>
      <c r="GK12" s="45">
        <v>2.988</v>
      </c>
      <c r="GL12" s="45">
        <v>-2.919</v>
      </c>
      <c r="GM12" s="45">
        <v>-5.657</v>
      </c>
      <c r="GN12" s="45">
        <v>9.3420000000000005</v>
      </c>
      <c r="GO12" s="45">
        <v>2.2989999999999999</v>
      </c>
      <c r="GP12" s="45">
        <v>-3.5550000000000002</v>
      </c>
      <c r="GQ12" s="45">
        <v>-1.7270000000000001</v>
      </c>
      <c r="GR12" s="45">
        <v>7.0330000000000004</v>
      </c>
      <c r="GS12" s="45">
        <v>2.907</v>
      </c>
      <c r="GT12" s="45">
        <v>-5.3760000000000003</v>
      </c>
      <c r="GU12" s="45">
        <v>-1.8759999999999999</v>
      </c>
      <c r="GV12" s="45">
        <v>8.8889999999999993</v>
      </c>
      <c r="GW12" s="45">
        <v>1.677</v>
      </c>
      <c r="GX12" s="45">
        <v>-5.2880000000000003</v>
      </c>
      <c r="GY12" s="45">
        <v>-1.7849999999999999</v>
      </c>
      <c r="GZ12" s="45">
        <v>8.1199999999999992</v>
      </c>
      <c r="HA12" s="45">
        <v>3.04</v>
      </c>
      <c r="HB12" s="45">
        <v>-34.802</v>
      </c>
      <c r="HC12" s="45">
        <v>24.356000000000002</v>
      </c>
      <c r="HD12" s="45">
        <v>9.3550000000000004</v>
      </c>
      <c r="HE12" s="45">
        <v>6.1369999999999996</v>
      </c>
      <c r="HF12" s="45">
        <v>-6.835</v>
      </c>
      <c r="HG12" s="45">
        <v>9.11</v>
      </c>
      <c r="HH12" s="3"/>
      <c r="HI12" s="13" t="s">
        <v>391</v>
      </c>
      <c r="HL12" s="460">
        <f t="shared" si="0"/>
        <v>3.1908105716391524</v>
      </c>
      <c r="HM12" s="300"/>
      <c r="HN12" s="534">
        <f>RANK(HL12,($HL$8,$HL$9,$HL$10,$HL$11,$HL$12,$HL$13,$HL$14,$HL$15,$HL$16,$HL$17,$HL$18,$HL$19),0)</f>
        <v>2</v>
      </c>
      <c r="HP12" s="540"/>
      <c r="HQ12" s="24"/>
    </row>
    <row r="13" spans="1:225" s="55" customFormat="1" ht="15" customHeight="1" x14ac:dyDescent="0.2">
      <c r="A13" s="600"/>
      <c r="B13" s="58"/>
      <c r="C13" s="5">
        <v>1.6</v>
      </c>
      <c r="D13" s="52">
        <v>6.3705401898818739</v>
      </c>
      <c r="E13" s="53">
        <v>20</v>
      </c>
      <c r="F13" s="297"/>
      <c r="G13" s="297" t="s">
        <v>394</v>
      </c>
      <c r="H13" s="45">
        <v>2.9740000000000002</v>
      </c>
      <c r="I13" s="45">
        <v>3.6640000000000001</v>
      </c>
      <c r="J13" s="45">
        <v>4.42</v>
      </c>
      <c r="K13" s="45">
        <v>4.2610000000000001</v>
      </c>
      <c r="L13" s="45">
        <v>6.68</v>
      </c>
      <c r="M13" s="45">
        <v>5.5780000000000003</v>
      </c>
      <c r="N13" s="45">
        <v>4.76</v>
      </c>
      <c r="O13" s="45">
        <v>9.1989999999999998</v>
      </c>
      <c r="P13" s="45">
        <v>7.5620000000000003</v>
      </c>
      <c r="Q13" s="45">
        <v>7.32</v>
      </c>
      <c r="R13" s="45">
        <v>9.5250000000000004</v>
      </c>
      <c r="S13" s="45">
        <v>6.0720000000000001</v>
      </c>
      <c r="T13" s="45">
        <v>2.4729999999999999</v>
      </c>
      <c r="U13" s="45">
        <v>4.7590000000000003</v>
      </c>
      <c r="V13" s="45">
        <v>4.0229999999999997</v>
      </c>
      <c r="W13" s="45">
        <v>4.3390000000000004</v>
      </c>
      <c r="X13" s="45">
        <v>3.5670000000000002</v>
      </c>
      <c r="Y13" s="45">
        <v>3.956</v>
      </c>
      <c r="Z13" s="45">
        <v>3.1850000000000001</v>
      </c>
      <c r="AA13" s="45">
        <v>3.496</v>
      </c>
      <c r="AB13" s="45">
        <v>5.3840000000000003</v>
      </c>
      <c r="AC13" s="45">
        <v>1.8959999999999999</v>
      </c>
      <c r="AD13" s="45">
        <v>7.5730000000000004</v>
      </c>
      <c r="AE13" s="45">
        <v>7.5119999999999996</v>
      </c>
      <c r="AF13" s="45">
        <v>7.3</v>
      </c>
      <c r="AG13" s="45">
        <v>8.7349999999999994</v>
      </c>
      <c r="AH13" s="45">
        <v>3.8220000000000001</v>
      </c>
      <c r="AI13" s="45">
        <v>6.0490000000000004</v>
      </c>
      <c r="AJ13" s="45">
        <v>5.4640000000000004</v>
      </c>
      <c r="AK13" s="45">
        <v>4.8659999999999997</v>
      </c>
      <c r="AL13" s="45">
        <v>7.843</v>
      </c>
      <c r="AM13" s="45">
        <v>2.5310000000000001</v>
      </c>
      <c r="AN13" s="45">
        <v>2.9350000000000001</v>
      </c>
      <c r="AO13" s="45">
        <v>0.98199999999999998</v>
      </c>
      <c r="AP13" s="45">
        <v>0.35199999999999998</v>
      </c>
      <c r="AQ13" s="45">
        <v>2.9089999999999998</v>
      </c>
      <c r="AR13" s="45">
        <v>2.6320000000000001</v>
      </c>
      <c r="AS13" s="45">
        <v>0.47</v>
      </c>
      <c r="AT13" s="45">
        <v>1.7110000000000001</v>
      </c>
      <c r="AU13" s="45">
        <v>0.99099999999999999</v>
      </c>
      <c r="AV13" s="45">
        <v>2.5739999999999998</v>
      </c>
      <c r="AW13" s="45">
        <v>2.4689999999999999</v>
      </c>
      <c r="AX13" s="45">
        <v>1.919</v>
      </c>
      <c r="AY13" s="45">
        <v>2.2469999999999999</v>
      </c>
      <c r="AZ13" s="45">
        <v>1.65</v>
      </c>
      <c r="BA13" s="45">
        <v>0.42599999999999999</v>
      </c>
      <c r="BB13" s="45">
        <v>2.6339999999999999</v>
      </c>
      <c r="BC13" s="45">
        <v>1.992</v>
      </c>
      <c r="BD13" s="45">
        <v>2.0609999999999999</v>
      </c>
      <c r="BE13" s="45">
        <v>4.9450000000000003</v>
      </c>
      <c r="BF13" s="45">
        <v>-1.3149999999999999</v>
      </c>
      <c r="BG13" s="45">
        <v>-24.695</v>
      </c>
      <c r="BH13" s="45">
        <v>-23.91</v>
      </c>
      <c r="BI13" s="45">
        <v>-7.7320000000000002</v>
      </c>
      <c r="BJ13" s="45">
        <v>-8.2859999999999996</v>
      </c>
      <c r="BK13" s="45">
        <v>-8.4939999999999998</v>
      </c>
      <c r="BL13" s="45">
        <v>-5.649</v>
      </c>
      <c r="BM13" s="45">
        <v>-7.4059999999999997</v>
      </c>
      <c r="BN13" s="45">
        <v>-4.9160000000000004</v>
      </c>
      <c r="BO13" s="45">
        <v>1.669</v>
      </c>
      <c r="BP13" s="45">
        <v>0.23400000000000001</v>
      </c>
      <c r="BQ13" s="45">
        <v>3.5619999999999998</v>
      </c>
      <c r="BR13" s="45">
        <v>9.5980000000000008</v>
      </c>
      <c r="BS13" s="45">
        <v>21.97</v>
      </c>
      <c r="BT13" s="45">
        <v>13.09</v>
      </c>
      <c r="BU13" s="45">
        <v>15.298</v>
      </c>
      <c r="BV13" s="45">
        <v>3.754</v>
      </c>
      <c r="BW13" s="45">
        <v>11.12</v>
      </c>
      <c r="BX13" s="45">
        <v>7.048</v>
      </c>
      <c r="BY13" s="45">
        <v>11.273999999999999</v>
      </c>
      <c r="BZ13" s="45">
        <v>9.9190000000000005</v>
      </c>
      <c r="CA13" s="45">
        <v>3.6989999999999998</v>
      </c>
      <c r="CB13" s="45">
        <v>5.5129999999999999</v>
      </c>
      <c r="CC13" s="45">
        <v>7.1710000000000003</v>
      </c>
      <c r="CD13" s="45">
        <v>7.601</v>
      </c>
      <c r="CE13" s="45">
        <v>3.7469999999999999</v>
      </c>
      <c r="CF13" s="45">
        <v>3.9489999999999998</v>
      </c>
      <c r="CG13" s="45">
        <v>4.024</v>
      </c>
      <c r="CH13" s="45">
        <v>5.4960000000000004</v>
      </c>
      <c r="CI13" s="45">
        <v>6.5359999999999996</v>
      </c>
      <c r="CJ13" s="45">
        <v>5.4509999999999996</v>
      </c>
      <c r="CK13" s="45">
        <v>4.3890000000000002</v>
      </c>
      <c r="CL13" s="45">
        <v>1.4079999999999999</v>
      </c>
      <c r="CM13" s="45">
        <v>1.605</v>
      </c>
      <c r="CN13" s="45">
        <v>2.0209999999999999</v>
      </c>
      <c r="CO13" s="45">
        <v>1.9390000000000001</v>
      </c>
      <c r="CP13" s="45">
        <v>1.6519999999999999</v>
      </c>
      <c r="CQ13" s="45">
        <v>1.8380000000000001</v>
      </c>
      <c r="CR13" s="45">
        <v>-18.681000000000001</v>
      </c>
      <c r="CS13" s="45">
        <v>-7.48</v>
      </c>
      <c r="CT13" s="45">
        <v>-3.5840000000000001</v>
      </c>
      <c r="CU13" s="45">
        <v>4.4690000000000003</v>
      </c>
      <c r="CV13" s="45">
        <v>16.602</v>
      </c>
      <c r="CW13" s="45">
        <v>7.2969999999999997</v>
      </c>
      <c r="CX13" s="45">
        <v>6.01</v>
      </c>
      <c r="CY13" s="45">
        <v>4.03</v>
      </c>
      <c r="CZ13" s="45">
        <v>4.5330000000000004</v>
      </c>
      <c r="DA13" s="45">
        <v>1.79</v>
      </c>
      <c r="DB13" s="45">
        <v>-7.8879999999999999</v>
      </c>
      <c r="DC13" s="45">
        <v>9.3550000000000004</v>
      </c>
      <c r="DD13" s="45">
        <v>-3.758</v>
      </c>
      <c r="DE13" s="45">
        <v>9.343</v>
      </c>
      <c r="DF13" s="45">
        <v>-2.68</v>
      </c>
      <c r="DG13" s="45">
        <v>1.486</v>
      </c>
      <c r="DH13" s="45">
        <v>1.8640000000000001</v>
      </c>
      <c r="DI13" s="45">
        <v>-0.82199999999999995</v>
      </c>
      <c r="DJ13" s="45">
        <v>-0.215</v>
      </c>
      <c r="DK13" s="45">
        <v>-0.47</v>
      </c>
      <c r="DL13" s="45">
        <v>8.1379999999999999</v>
      </c>
      <c r="DM13" s="45">
        <v>-14.242000000000001</v>
      </c>
      <c r="DN13" s="45">
        <v>4.3</v>
      </c>
      <c r="DO13" s="45">
        <v>2.0870000000000002</v>
      </c>
      <c r="DP13" s="45">
        <v>-3.1120000000000001</v>
      </c>
      <c r="DQ13" s="45">
        <v>10.14</v>
      </c>
      <c r="DR13" s="45">
        <v>-2.8279999999999998</v>
      </c>
      <c r="DS13" s="45">
        <v>3.84</v>
      </c>
      <c r="DT13" s="45">
        <v>0.81299999999999994</v>
      </c>
      <c r="DU13" s="45">
        <v>-1.591</v>
      </c>
      <c r="DV13" s="45">
        <v>4.0119999999999996</v>
      </c>
      <c r="DW13" s="45">
        <v>-1.962</v>
      </c>
      <c r="DX13" s="45">
        <v>7.8940000000000001</v>
      </c>
      <c r="DY13" s="45">
        <v>-12.478999999999999</v>
      </c>
      <c r="DZ13" s="45">
        <v>1.0109999999999999</v>
      </c>
      <c r="EA13" s="45">
        <v>-1.3759999999999999</v>
      </c>
      <c r="EB13" s="45">
        <v>-0.95099999999999996</v>
      </c>
      <c r="EC13" s="45">
        <v>9.3670000000000009</v>
      </c>
      <c r="ED13" s="45">
        <v>-2.5339999999999998</v>
      </c>
      <c r="EE13" s="45">
        <v>3.0710000000000002</v>
      </c>
      <c r="EF13" s="45">
        <v>1.1910000000000001</v>
      </c>
      <c r="EG13" s="45">
        <v>-2.3199999999999998</v>
      </c>
      <c r="EH13" s="45">
        <v>4.3250000000000002</v>
      </c>
      <c r="EI13" s="45">
        <v>-0.17299999999999999</v>
      </c>
      <c r="EJ13" s="45">
        <v>4.3230000000000004</v>
      </c>
      <c r="EK13" s="45">
        <v>-7.6020000000000003</v>
      </c>
      <c r="EL13" s="45">
        <v>0.95299999999999996</v>
      </c>
      <c r="EM13" s="45">
        <v>-1.571</v>
      </c>
      <c r="EN13" s="45">
        <v>0.374</v>
      </c>
      <c r="EO13" s="45">
        <v>4.4249999999999998</v>
      </c>
      <c r="EP13" s="45">
        <v>-0.442</v>
      </c>
      <c r="EQ13" s="45">
        <v>2.5030000000000001</v>
      </c>
      <c r="ER13" s="45">
        <v>0.61699999999999999</v>
      </c>
      <c r="ES13" s="45">
        <v>0.45300000000000001</v>
      </c>
      <c r="ET13" s="45">
        <v>-0.81299999999999994</v>
      </c>
      <c r="EU13" s="45">
        <v>0.219</v>
      </c>
      <c r="EV13" s="45">
        <v>2.3439999999999999</v>
      </c>
      <c r="EW13" s="45">
        <v>-8.1790000000000003</v>
      </c>
      <c r="EX13" s="45">
        <v>3.5259999999999998</v>
      </c>
      <c r="EY13" s="45">
        <v>-1.8360000000000001</v>
      </c>
      <c r="EZ13" s="45">
        <v>-1.7410000000000001</v>
      </c>
      <c r="FA13" s="45">
        <v>5.7149999999999999</v>
      </c>
      <c r="FB13" s="45">
        <v>-1.147</v>
      </c>
      <c r="FC13" s="45">
        <v>4.109</v>
      </c>
      <c r="FD13" s="45">
        <v>0.51400000000000001</v>
      </c>
      <c r="FE13" s="45">
        <v>-8.6999999999999994E-2</v>
      </c>
      <c r="FF13" s="45">
        <v>-0.49299999999999999</v>
      </c>
      <c r="FG13" s="45">
        <v>-0.36599999999999999</v>
      </c>
      <c r="FH13" s="45">
        <v>1.111</v>
      </c>
      <c r="FI13" s="45">
        <v>-6.16</v>
      </c>
      <c r="FJ13" s="45">
        <v>2.8780000000000001</v>
      </c>
      <c r="FK13" s="45">
        <v>-1.77</v>
      </c>
      <c r="FL13" s="45">
        <v>1.0349999999999999</v>
      </c>
      <c r="FM13" s="45">
        <v>-0.59099999999999997</v>
      </c>
      <c r="FN13" s="45">
        <v>-24.565999999999999</v>
      </c>
      <c r="FO13" s="45">
        <v>5.194</v>
      </c>
      <c r="FP13" s="45">
        <v>21.887</v>
      </c>
      <c r="FQ13" s="45">
        <v>-0.68700000000000006</v>
      </c>
      <c r="FR13" s="45">
        <v>-0.71899999999999997</v>
      </c>
      <c r="FS13" s="45">
        <v>2.7320000000000002</v>
      </c>
      <c r="FT13" s="45">
        <v>-0.77200000000000002</v>
      </c>
      <c r="FU13" s="45">
        <v>-3.637</v>
      </c>
      <c r="FV13" s="45">
        <v>10.004</v>
      </c>
      <c r="FW13" s="45">
        <v>-3.1560000000000001</v>
      </c>
      <c r="FX13" s="45">
        <v>4.3890000000000002</v>
      </c>
      <c r="FY13" s="45">
        <v>5.2039999999999997</v>
      </c>
      <c r="FZ13" s="45">
        <v>-16.052</v>
      </c>
      <c r="GA13" s="45">
        <v>-2.4649999999999999</v>
      </c>
      <c r="GB13" s="45">
        <v>24.266999999999999</v>
      </c>
      <c r="GC13" s="45">
        <v>-10.631</v>
      </c>
      <c r="GD13" s="45">
        <v>6.3310000000000004</v>
      </c>
      <c r="GE13" s="45">
        <v>-1.0329999999999999</v>
      </c>
      <c r="GF13" s="45">
        <v>3.1459999999999999</v>
      </c>
      <c r="GG13" s="45">
        <v>-4.8099999999999996</v>
      </c>
      <c r="GH13" s="45">
        <v>3.5640000000000001</v>
      </c>
      <c r="GI13" s="45">
        <v>0.59</v>
      </c>
      <c r="GJ13" s="45">
        <v>-1.1830000000000001</v>
      </c>
      <c r="GK13" s="45">
        <v>0.73399999999999999</v>
      </c>
      <c r="GL13" s="45">
        <v>5.3760000000000003</v>
      </c>
      <c r="GM13" s="45">
        <v>2.1709999999999998</v>
      </c>
      <c r="GN13" s="45">
        <v>-0.78600000000000003</v>
      </c>
      <c r="GO13" s="45">
        <v>-2.8740000000000001</v>
      </c>
      <c r="GP13" s="45">
        <v>5.5810000000000004</v>
      </c>
      <c r="GQ13" s="45">
        <v>2.2440000000000002</v>
      </c>
      <c r="GR13" s="45">
        <v>0.61799999999999999</v>
      </c>
      <c r="GS13" s="45">
        <v>-1.9159999999999999</v>
      </c>
      <c r="GT13" s="45">
        <v>4.5049999999999999</v>
      </c>
      <c r="GU13" s="45">
        <v>1.214</v>
      </c>
      <c r="GV13" s="45">
        <v>-2.2549999999999999</v>
      </c>
      <c r="GW13" s="45">
        <v>-1.7250000000000001</v>
      </c>
      <c r="GX13" s="45">
        <v>4.9329999999999998</v>
      </c>
      <c r="GY13" s="45">
        <v>1.133</v>
      </c>
      <c r="GZ13" s="45">
        <v>-2.5310000000000001</v>
      </c>
      <c r="HA13" s="45">
        <v>-1.5449999999999999</v>
      </c>
      <c r="HB13" s="45">
        <v>-16.209</v>
      </c>
      <c r="HC13" s="45">
        <v>15.063000000000001</v>
      </c>
      <c r="HD13" s="45">
        <v>1.573</v>
      </c>
      <c r="HE13" s="45">
        <v>6.6790000000000003</v>
      </c>
      <c r="HF13" s="45">
        <v>-6.4779999999999998</v>
      </c>
      <c r="HG13" s="45">
        <v>5.88</v>
      </c>
      <c r="HH13" s="59"/>
      <c r="HI13" s="13" t="s">
        <v>393</v>
      </c>
      <c r="HL13" s="460">
        <f t="shared" si="0"/>
        <v>1.3792116375159145</v>
      </c>
      <c r="HM13" s="300"/>
      <c r="HN13" s="534">
        <f>RANK(HL13,($HL$8,$HL$9,$HL$10,$HL$11,$HL$12,$HL$13,$HL$14,$HL$15,$HL$16,$HL$17,$HL$18,$HL$19),0)</f>
        <v>3</v>
      </c>
      <c r="HP13" s="540"/>
      <c r="HQ13" s="24"/>
    </row>
    <row r="14" spans="1:225" s="55" customFormat="1" ht="15" customHeight="1" x14ac:dyDescent="0.2">
      <c r="A14" s="600"/>
      <c r="B14" s="58"/>
      <c r="C14" s="5">
        <v>1.7</v>
      </c>
      <c r="D14" s="52">
        <v>2.2210154694108213</v>
      </c>
      <c r="E14" s="53" t="s">
        <v>768</v>
      </c>
      <c r="F14" s="297"/>
      <c r="G14" s="297" t="s">
        <v>340</v>
      </c>
      <c r="H14" s="45">
        <v>6.1429999999999998</v>
      </c>
      <c r="I14" s="45">
        <v>4.9980000000000002</v>
      </c>
      <c r="J14" s="45">
        <v>7.2460000000000004</v>
      </c>
      <c r="K14" s="45">
        <v>8.3670000000000009</v>
      </c>
      <c r="L14" s="45">
        <v>1.875</v>
      </c>
      <c r="M14" s="45">
        <v>5.2919999999999998</v>
      </c>
      <c r="N14" s="45">
        <v>3.4870000000000001</v>
      </c>
      <c r="O14" s="45">
        <v>1.6120000000000001</v>
      </c>
      <c r="P14" s="45">
        <v>2.097</v>
      </c>
      <c r="Q14" s="45">
        <v>-2.077</v>
      </c>
      <c r="R14" s="45">
        <v>0.81499999999999995</v>
      </c>
      <c r="S14" s="45">
        <v>4.944</v>
      </c>
      <c r="T14" s="45">
        <v>5.3520000000000003</v>
      </c>
      <c r="U14" s="45">
        <v>11.2</v>
      </c>
      <c r="V14" s="45">
        <v>4.9660000000000002</v>
      </c>
      <c r="W14" s="45">
        <v>7.1840000000000002</v>
      </c>
      <c r="X14" s="45">
        <v>10.132</v>
      </c>
      <c r="Y14" s="45">
        <v>5.4240000000000004</v>
      </c>
      <c r="Z14" s="45">
        <v>5.8819999999999997</v>
      </c>
      <c r="AA14" s="45">
        <v>6.4180000000000001</v>
      </c>
      <c r="AB14" s="45">
        <v>4.24</v>
      </c>
      <c r="AC14" s="45">
        <v>9.6739999999999995</v>
      </c>
      <c r="AD14" s="45">
        <v>3.702</v>
      </c>
      <c r="AE14" s="45">
        <v>3.23</v>
      </c>
      <c r="AF14" s="45">
        <v>3.7149999999999999</v>
      </c>
      <c r="AG14" s="45">
        <v>1.8939999999999999</v>
      </c>
      <c r="AH14" s="45">
        <v>0.98399999999999999</v>
      </c>
      <c r="AI14" s="45">
        <v>-0.19500000000000001</v>
      </c>
      <c r="AJ14" s="45">
        <v>6.65</v>
      </c>
      <c r="AK14" s="45">
        <v>7.008</v>
      </c>
      <c r="AL14" s="45">
        <v>6.0410000000000004</v>
      </c>
      <c r="AM14" s="45">
        <v>6.96</v>
      </c>
      <c r="AN14" s="45">
        <v>6.3170000000000002</v>
      </c>
      <c r="AO14" s="45">
        <v>7.4660000000000002</v>
      </c>
      <c r="AP14" s="45">
        <v>4.3289999999999997</v>
      </c>
      <c r="AQ14" s="45">
        <v>10.678000000000001</v>
      </c>
      <c r="AR14" s="45">
        <v>5.2359999999999998</v>
      </c>
      <c r="AS14" s="45">
        <v>8.0660000000000007</v>
      </c>
      <c r="AT14" s="45">
        <v>6.5469999999999997</v>
      </c>
      <c r="AU14" s="45">
        <v>6.2169999999999996</v>
      </c>
      <c r="AV14" s="45">
        <v>8.7989999999999995</v>
      </c>
      <c r="AW14" s="45">
        <v>7.8369999999999997</v>
      </c>
      <c r="AX14" s="45">
        <v>8.0459999999999994</v>
      </c>
      <c r="AY14" s="45">
        <v>7.5910000000000002</v>
      </c>
      <c r="AZ14" s="45">
        <v>5.12</v>
      </c>
      <c r="BA14" s="45">
        <v>4.7539999999999996</v>
      </c>
      <c r="BB14" s="45">
        <v>5.0869999999999997</v>
      </c>
      <c r="BC14" s="45">
        <v>8.5030000000000001</v>
      </c>
      <c r="BD14" s="45">
        <v>10.956</v>
      </c>
      <c r="BE14" s="45">
        <v>14.378</v>
      </c>
      <c r="BF14" s="45">
        <v>35.317</v>
      </c>
      <c r="BG14" s="45">
        <v>37.28</v>
      </c>
      <c r="BH14" s="45">
        <v>35.293999999999997</v>
      </c>
      <c r="BI14" s="45">
        <v>65.528000000000006</v>
      </c>
      <c r="BJ14" s="45">
        <v>61.982999999999997</v>
      </c>
      <c r="BK14" s="45">
        <v>55.386000000000003</v>
      </c>
      <c r="BL14" s="45">
        <v>66.040000000000006</v>
      </c>
      <c r="BM14" s="45">
        <v>70.018000000000001</v>
      </c>
      <c r="BN14" s="45">
        <v>66.619</v>
      </c>
      <c r="BO14" s="45">
        <v>61.484000000000002</v>
      </c>
      <c r="BP14" s="45">
        <v>75.093000000000004</v>
      </c>
      <c r="BQ14" s="45">
        <v>66.111999999999995</v>
      </c>
      <c r="BR14" s="45">
        <v>68.263000000000005</v>
      </c>
      <c r="BS14" s="45">
        <v>61.575000000000003</v>
      </c>
      <c r="BT14" s="45">
        <v>46.725999999999999</v>
      </c>
      <c r="BU14" s="45">
        <v>33.927999999999997</v>
      </c>
      <c r="BV14" s="45">
        <v>14.638999999999999</v>
      </c>
      <c r="BW14" s="45">
        <v>8.5980000000000008</v>
      </c>
      <c r="BX14" s="45">
        <v>-4.306</v>
      </c>
      <c r="BY14" s="45">
        <v>-10.106999999999999</v>
      </c>
      <c r="BZ14" s="45">
        <v>-10.94</v>
      </c>
      <c r="CA14" s="45">
        <v>6.181</v>
      </c>
      <c r="CB14" s="45">
        <v>5.194</v>
      </c>
      <c r="CC14" s="45">
        <v>2.3919999999999999</v>
      </c>
      <c r="CD14" s="45">
        <v>1.2070000000000001</v>
      </c>
      <c r="CE14" s="45">
        <v>6.9909999999999997</v>
      </c>
      <c r="CF14" s="45">
        <v>7.569</v>
      </c>
      <c r="CG14" s="45">
        <v>5.508</v>
      </c>
      <c r="CH14" s="45">
        <v>5.4889999999999999</v>
      </c>
      <c r="CI14" s="45">
        <v>2.1829999999999998</v>
      </c>
      <c r="CJ14" s="45">
        <v>4.3719999999999999</v>
      </c>
      <c r="CK14" s="45">
        <v>6.44</v>
      </c>
      <c r="CL14" s="45">
        <v>7.5279999999999996</v>
      </c>
      <c r="CM14" s="45">
        <v>6.5810000000000004</v>
      </c>
      <c r="CN14" s="45">
        <v>7.6230000000000002</v>
      </c>
      <c r="CO14" s="45">
        <v>6.9219999999999997</v>
      </c>
      <c r="CP14" s="45">
        <v>6.1559999999999997</v>
      </c>
      <c r="CQ14" s="45">
        <v>20.475999999999999</v>
      </c>
      <c r="CR14" s="45">
        <v>45.838000000000001</v>
      </c>
      <c r="CS14" s="45">
        <v>61.073999999999998</v>
      </c>
      <c r="CT14" s="45">
        <v>65.941000000000003</v>
      </c>
      <c r="CU14" s="45">
        <v>69.716999999999999</v>
      </c>
      <c r="CV14" s="45">
        <v>46.584000000000003</v>
      </c>
      <c r="CW14" s="45">
        <v>6.298</v>
      </c>
      <c r="CX14" s="45">
        <v>3.5339999999999998</v>
      </c>
      <c r="CY14" s="45">
        <v>6.6719999999999997</v>
      </c>
      <c r="CZ14" s="45">
        <v>4.6470000000000002</v>
      </c>
      <c r="DA14" s="45">
        <v>6.6470000000000002</v>
      </c>
      <c r="DB14" s="45">
        <v>47.662999999999997</v>
      </c>
      <c r="DC14" s="45">
        <v>27.132999999999999</v>
      </c>
      <c r="DD14" s="45">
        <v>-9.4469999999999992</v>
      </c>
      <c r="DE14" s="45">
        <v>14.996</v>
      </c>
      <c r="DF14" s="45">
        <v>-2.0459999999999998</v>
      </c>
      <c r="DG14" s="45">
        <v>-1.5669999999999999</v>
      </c>
      <c r="DH14" s="45">
        <v>-3.1349999999999998</v>
      </c>
      <c r="DI14" s="45">
        <v>8.2420000000000009</v>
      </c>
      <c r="DJ14" s="45">
        <v>1.754</v>
      </c>
      <c r="DK14" s="45">
        <v>0.83199999999999996</v>
      </c>
      <c r="DL14" s="45">
        <v>1.925</v>
      </c>
      <c r="DM14" s="45">
        <v>-1.78</v>
      </c>
      <c r="DN14" s="45">
        <v>-2.4E-2</v>
      </c>
      <c r="DO14" s="45">
        <v>-1.8129999999999999</v>
      </c>
      <c r="DP14" s="45">
        <v>-10.423</v>
      </c>
      <c r="DQ14" s="45">
        <v>17.457000000000001</v>
      </c>
      <c r="DR14" s="45">
        <v>-1.022</v>
      </c>
      <c r="DS14" s="45">
        <v>-7.4640000000000004</v>
      </c>
      <c r="DT14" s="45">
        <v>0.114</v>
      </c>
      <c r="DU14" s="45">
        <v>6.3869999999999996</v>
      </c>
      <c r="DV14" s="45">
        <v>-8.8999999999999996E-2</v>
      </c>
      <c r="DW14" s="45">
        <v>1.3140000000000001</v>
      </c>
      <c r="DX14" s="45">
        <v>-2.242</v>
      </c>
      <c r="DY14" s="45">
        <v>1.121</v>
      </c>
      <c r="DZ14" s="45">
        <v>4.07</v>
      </c>
      <c r="EA14" s="45">
        <v>-1.431</v>
      </c>
      <c r="EB14" s="45">
        <v>-5.4509999999999996</v>
      </c>
      <c r="EC14" s="45">
        <v>10.872</v>
      </c>
      <c r="ED14" s="45">
        <v>1.07</v>
      </c>
      <c r="EE14" s="45">
        <v>-4.9189999999999996</v>
      </c>
      <c r="EF14" s="45">
        <v>-4.1660000000000004</v>
      </c>
      <c r="EG14" s="45">
        <v>6.8490000000000002</v>
      </c>
      <c r="EH14" s="45">
        <v>0.41799999999999998</v>
      </c>
      <c r="EI14" s="45">
        <v>-0.76100000000000001</v>
      </c>
      <c r="EJ14" s="45">
        <v>2.8540000000000001</v>
      </c>
      <c r="EK14" s="45">
        <v>-4.3860000000000001</v>
      </c>
      <c r="EL14" s="45">
        <v>3.597</v>
      </c>
      <c r="EM14" s="45">
        <v>-0.96799999999999997</v>
      </c>
      <c r="EN14" s="45">
        <v>-7.1120000000000001</v>
      </c>
      <c r="EO14" s="45">
        <v>9.8819999999999997</v>
      </c>
      <c r="EP14" s="45">
        <v>-0.11</v>
      </c>
      <c r="EQ14" s="45">
        <v>1.6020000000000001</v>
      </c>
      <c r="ER14" s="45">
        <v>-3.8450000000000002</v>
      </c>
      <c r="ES14" s="45">
        <v>5.8840000000000003</v>
      </c>
      <c r="ET14" s="45">
        <v>1.2869999999999999</v>
      </c>
      <c r="EU14" s="45">
        <v>-1.357</v>
      </c>
      <c r="EV14" s="45">
        <v>3.9660000000000002</v>
      </c>
      <c r="EW14" s="45">
        <v>-7.1769999999999996</v>
      </c>
      <c r="EX14" s="45">
        <v>9.9019999999999992</v>
      </c>
      <c r="EY14" s="45">
        <v>-5.8369999999999997</v>
      </c>
      <c r="EZ14" s="45">
        <v>-4.6130000000000004</v>
      </c>
      <c r="FA14" s="45">
        <v>8.3369999999999997</v>
      </c>
      <c r="FB14" s="45">
        <v>-0.41899999999999998</v>
      </c>
      <c r="FC14" s="45">
        <v>4.0720000000000001</v>
      </c>
      <c r="FD14" s="45">
        <v>-4.6950000000000003</v>
      </c>
      <c r="FE14" s="45">
        <v>6.0880000000000001</v>
      </c>
      <c r="FF14" s="45">
        <v>0.86099999999999999</v>
      </c>
      <c r="FG14" s="45">
        <v>-3.6230000000000002</v>
      </c>
      <c r="FH14" s="45">
        <v>3.6040000000000001</v>
      </c>
      <c r="FI14" s="45">
        <v>-6.8819999999999997</v>
      </c>
      <c r="FJ14" s="45">
        <v>13.474</v>
      </c>
      <c r="FK14" s="45">
        <v>-3.7090000000000001</v>
      </c>
      <c r="FL14" s="45">
        <v>-1.671</v>
      </c>
      <c r="FM14" s="45">
        <v>28.17</v>
      </c>
      <c r="FN14" s="45">
        <v>1.026</v>
      </c>
      <c r="FO14" s="45">
        <v>2.5659999999999998</v>
      </c>
      <c r="FP14" s="45">
        <v>16.603000000000002</v>
      </c>
      <c r="FQ14" s="45">
        <v>3.8159999999999998</v>
      </c>
      <c r="FR14" s="45">
        <v>-3.246</v>
      </c>
      <c r="FS14" s="45">
        <v>2.9849999999999999</v>
      </c>
      <c r="FT14" s="45">
        <v>6.0860000000000003</v>
      </c>
      <c r="FU14" s="45">
        <v>-8.7439999999999998</v>
      </c>
      <c r="FV14" s="45">
        <v>9.9770000000000003</v>
      </c>
      <c r="FW14" s="45">
        <v>4.4059999999999997</v>
      </c>
      <c r="FX14" s="45">
        <v>-6.7149999999999999</v>
      </c>
      <c r="FY14" s="45">
        <v>29.83</v>
      </c>
      <c r="FZ14" s="45">
        <v>-2.99</v>
      </c>
      <c r="GA14" s="45">
        <v>-6.86</v>
      </c>
      <c r="GB14" s="45">
        <v>6.4329999999999998</v>
      </c>
      <c r="GC14" s="45">
        <v>-11.135999999999999</v>
      </c>
      <c r="GD14" s="45">
        <v>-8.3450000000000006</v>
      </c>
      <c r="GE14" s="45">
        <v>-9.2520000000000007</v>
      </c>
      <c r="GF14" s="45">
        <v>-0.34499999999999997</v>
      </c>
      <c r="GG14" s="45">
        <v>-9.59</v>
      </c>
      <c r="GH14" s="45">
        <v>1.6879999999999999</v>
      </c>
      <c r="GI14" s="45">
        <v>6.9210000000000003</v>
      </c>
      <c r="GJ14" s="45">
        <v>1.8480000000000001</v>
      </c>
      <c r="GK14" s="45">
        <v>-4.1130000000000004</v>
      </c>
      <c r="GL14" s="45">
        <v>0.74199999999999999</v>
      </c>
      <c r="GM14" s="45">
        <v>4.0730000000000004</v>
      </c>
      <c r="GN14" s="45">
        <v>0.67</v>
      </c>
      <c r="GO14" s="45">
        <v>1.367</v>
      </c>
      <c r="GP14" s="45">
        <v>1.286</v>
      </c>
      <c r="GQ14" s="45">
        <v>2.0790000000000002</v>
      </c>
      <c r="GR14" s="45">
        <v>0.65200000000000002</v>
      </c>
      <c r="GS14" s="45">
        <v>-1.8089999999999999</v>
      </c>
      <c r="GT14" s="45">
        <v>3.456</v>
      </c>
      <c r="GU14" s="45">
        <v>4.101</v>
      </c>
      <c r="GV14" s="45">
        <v>1.68</v>
      </c>
      <c r="GW14" s="45">
        <v>-2.6739999999999999</v>
      </c>
      <c r="GX14" s="45">
        <v>4.4669999999999996</v>
      </c>
      <c r="GY14" s="45">
        <v>3.4239999999999999</v>
      </c>
      <c r="GZ14" s="45">
        <v>0.95199999999999996</v>
      </c>
      <c r="HA14" s="45">
        <v>10.455</v>
      </c>
      <c r="HB14" s="45">
        <v>26.459</v>
      </c>
      <c r="HC14" s="45">
        <v>14.228999999999999</v>
      </c>
      <c r="HD14" s="45">
        <v>4.0019999999999998</v>
      </c>
      <c r="HE14" s="45">
        <v>12.968</v>
      </c>
      <c r="HF14" s="45">
        <v>9.2230000000000008</v>
      </c>
      <c r="HG14" s="45">
        <v>-17.164999999999999</v>
      </c>
      <c r="HH14" s="59"/>
      <c r="HI14" s="13" t="s">
        <v>339</v>
      </c>
      <c r="HL14" s="460">
        <f t="shared" si="0"/>
        <v>-0.53034156793281317</v>
      </c>
      <c r="HM14" s="300"/>
      <c r="HN14" s="534">
        <f>RANK(HL14,($HL$8,$HL$9,$HL$10,$HL$11,$HL$12,$HL$13,$HL$14,$HL$15,$HL$16,$HL$17,$HL$18,$HL$19),0)</f>
        <v>12</v>
      </c>
      <c r="HP14" s="540"/>
      <c r="HQ14" s="24"/>
    </row>
    <row r="15" spans="1:225" s="55" customFormat="1" ht="15" customHeight="1" x14ac:dyDescent="0.2">
      <c r="A15" s="600"/>
      <c r="B15" s="58"/>
      <c r="C15" s="5">
        <v>1.8</v>
      </c>
      <c r="D15" s="52">
        <v>2.2644343686703881</v>
      </c>
      <c r="E15" s="53" t="s">
        <v>767</v>
      </c>
      <c r="F15" s="297"/>
      <c r="G15" s="297" t="s">
        <v>769</v>
      </c>
      <c r="H15" s="45">
        <v>0.56000000000000005</v>
      </c>
      <c r="I15" s="45">
        <v>4.0540000000000003</v>
      </c>
      <c r="J15" s="45">
        <v>1.877</v>
      </c>
      <c r="K15" s="45">
        <v>1.8680000000000001</v>
      </c>
      <c r="L15" s="45">
        <v>5.6079999999999997</v>
      </c>
      <c r="M15" s="45">
        <v>3.56</v>
      </c>
      <c r="N15" s="45">
        <v>0.67</v>
      </c>
      <c r="O15" s="45">
        <v>5.5519999999999996</v>
      </c>
      <c r="P15" s="45">
        <v>2.23</v>
      </c>
      <c r="Q15" s="45">
        <v>7.57</v>
      </c>
      <c r="R15" s="45">
        <v>6.2190000000000003</v>
      </c>
      <c r="S15" s="45">
        <v>3.5169999999999999</v>
      </c>
      <c r="T15" s="45">
        <v>1.456</v>
      </c>
      <c r="U15" s="45">
        <v>2.4119999999999999</v>
      </c>
      <c r="V15" s="45">
        <v>1.819</v>
      </c>
      <c r="W15" s="45">
        <v>1.39</v>
      </c>
      <c r="X15" s="45">
        <v>-0.94599999999999995</v>
      </c>
      <c r="Y15" s="45">
        <v>4.4180000000000001</v>
      </c>
      <c r="Z15" s="45">
        <v>6.7539999999999996</v>
      </c>
      <c r="AA15" s="45">
        <v>2.7639999999999998</v>
      </c>
      <c r="AB15" s="45">
        <v>3.863</v>
      </c>
      <c r="AC15" s="45">
        <v>2.7080000000000002</v>
      </c>
      <c r="AD15" s="45">
        <v>2.6469999999999998</v>
      </c>
      <c r="AE15" s="45">
        <v>4.5430000000000001</v>
      </c>
      <c r="AF15" s="45">
        <v>2.9140000000000001</v>
      </c>
      <c r="AG15" s="45">
        <v>3.9009999999999998</v>
      </c>
      <c r="AH15" s="45">
        <v>4.7590000000000003</v>
      </c>
      <c r="AI15" s="45">
        <v>6.8019999999999996</v>
      </c>
      <c r="AJ15" s="45">
        <v>-0.91</v>
      </c>
      <c r="AK15" s="45">
        <v>3.4470000000000001</v>
      </c>
      <c r="AL15" s="45">
        <v>4.0730000000000004</v>
      </c>
      <c r="AM15" s="45">
        <v>4.2670000000000003</v>
      </c>
      <c r="AN15" s="45">
        <v>5.57</v>
      </c>
      <c r="AO15" s="45">
        <v>5.7670000000000003</v>
      </c>
      <c r="AP15" s="45">
        <v>3.004</v>
      </c>
      <c r="AQ15" s="45">
        <v>5.38</v>
      </c>
      <c r="AR15" s="45">
        <v>7.5279999999999996</v>
      </c>
      <c r="AS15" s="45">
        <v>3.6</v>
      </c>
      <c r="AT15" s="45">
        <v>3.7280000000000002</v>
      </c>
      <c r="AU15" s="45">
        <v>7.6459999999999999</v>
      </c>
      <c r="AV15" s="45">
        <v>4.4930000000000003</v>
      </c>
      <c r="AW15" s="45">
        <v>0.10299999999999999</v>
      </c>
      <c r="AX15" s="45">
        <v>1.0780000000000001</v>
      </c>
      <c r="AY15" s="45">
        <v>1.0049999999999999</v>
      </c>
      <c r="AZ15" s="45">
        <v>-0.12</v>
      </c>
      <c r="BA15" s="45">
        <v>-2.5030000000000001</v>
      </c>
      <c r="BB15" s="45">
        <v>6.359</v>
      </c>
      <c r="BC15" s="45">
        <v>3.3740000000000001</v>
      </c>
      <c r="BD15" s="45">
        <v>0.11799999999999999</v>
      </c>
      <c r="BE15" s="45">
        <v>3.5129999999999999</v>
      </c>
      <c r="BF15" s="45">
        <v>-4.0949999999999998</v>
      </c>
      <c r="BG15" s="45">
        <v>-21.463999999999999</v>
      </c>
      <c r="BH15" s="45">
        <v>-18.303000000000001</v>
      </c>
      <c r="BI15" s="45">
        <v>13.573</v>
      </c>
      <c r="BJ15" s="45">
        <v>10.166</v>
      </c>
      <c r="BK15" s="45">
        <v>7.6429999999999998</v>
      </c>
      <c r="BL15" s="45">
        <v>8.3030000000000008</v>
      </c>
      <c r="BM15" s="45">
        <v>7.1449999999999996</v>
      </c>
      <c r="BN15" s="45">
        <v>7.2709999999999999</v>
      </c>
      <c r="BO15" s="45">
        <v>8.6940000000000008</v>
      </c>
      <c r="BP15" s="45">
        <v>11.507999999999999</v>
      </c>
      <c r="BQ15" s="45">
        <v>12.125999999999999</v>
      </c>
      <c r="BR15" s="45">
        <v>15.646000000000001</v>
      </c>
      <c r="BS15" s="45">
        <v>31.846</v>
      </c>
      <c r="BT15" s="45">
        <v>22.902000000000001</v>
      </c>
      <c r="BU15" s="45">
        <v>12.231999999999999</v>
      </c>
      <c r="BV15" s="45">
        <v>7.9429999999999996</v>
      </c>
      <c r="BW15" s="45">
        <v>10.474</v>
      </c>
      <c r="BX15" s="45">
        <v>7.6319999999999997</v>
      </c>
      <c r="BY15" s="45">
        <v>6.32</v>
      </c>
      <c r="BZ15" s="45">
        <v>9.1929999999999996</v>
      </c>
      <c r="CA15" s="45">
        <v>2.1379999999999999</v>
      </c>
      <c r="CB15" s="45">
        <v>3.766</v>
      </c>
      <c r="CC15" s="45">
        <v>2.8</v>
      </c>
      <c r="CD15" s="45">
        <v>5.7779999999999996</v>
      </c>
      <c r="CE15" s="45">
        <v>1.8939999999999999</v>
      </c>
      <c r="CF15" s="45">
        <v>1.5740000000000001</v>
      </c>
      <c r="CG15" s="45">
        <v>4.4370000000000003</v>
      </c>
      <c r="CH15" s="45">
        <v>3.282</v>
      </c>
      <c r="CI15" s="45">
        <v>3.85</v>
      </c>
      <c r="CJ15" s="45">
        <v>2.9249999999999998</v>
      </c>
      <c r="CK15" s="45">
        <v>4.6379999999999999</v>
      </c>
      <c r="CL15" s="45">
        <v>4.72</v>
      </c>
      <c r="CM15" s="45">
        <v>4.952</v>
      </c>
      <c r="CN15" s="45">
        <v>3.94</v>
      </c>
      <c r="CO15" s="45">
        <v>0.64900000000000002</v>
      </c>
      <c r="CP15" s="45">
        <v>2.3370000000000002</v>
      </c>
      <c r="CQ15" s="45">
        <v>-0.13600000000000001</v>
      </c>
      <c r="CR15" s="45">
        <v>-8.5839999999999996</v>
      </c>
      <c r="CS15" s="45">
        <v>8.7050000000000001</v>
      </c>
      <c r="CT15" s="45">
        <v>7.7039999999999997</v>
      </c>
      <c r="CU15" s="45">
        <v>13.02</v>
      </c>
      <c r="CV15" s="45">
        <v>20.917000000000002</v>
      </c>
      <c r="CW15" s="45">
        <v>8.67</v>
      </c>
      <c r="CX15" s="45">
        <v>3.6520000000000001</v>
      </c>
      <c r="CY15" s="45">
        <v>2.6709999999999998</v>
      </c>
      <c r="CZ15" s="45">
        <v>3.9350000000000001</v>
      </c>
      <c r="DA15" s="45">
        <v>2.8460000000000001</v>
      </c>
      <c r="DB15" s="45">
        <v>1.5069999999999999</v>
      </c>
      <c r="DC15" s="45">
        <v>12.544</v>
      </c>
      <c r="DD15" s="45">
        <v>-4.59</v>
      </c>
      <c r="DE15" s="45">
        <v>0.501</v>
      </c>
      <c r="DF15" s="45">
        <v>-4.6230000000000002</v>
      </c>
      <c r="DG15" s="45">
        <v>15.391</v>
      </c>
      <c r="DH15" s="45">
        <v>-4.1449999999999996</v>
      </c>
      <c r="DI15" s="45">
        <v>3.391</v>
      </c>
      <c r="DJ15" s="45">
        <v>-1.5880000000000001</v>
      </c>
      <c r="DK15" s="45">
        <v>3.0169999999999999</v>
      </c>
      <c r="DL15" s="45">
        <v>-1.6619999999999999</v>
      </c>
      <c r="DM15" s="45">
        <v>-0.58199999999999996</v>
      </c>
      <c r="DN15" s="45">
        <v>-0.76200000000000001</v>
      </c>
      <c r="DO15" s="45">
        <v>-2.2480000000000002</v>
      </c>
      <c r="DP15" s="45">
        <v>-1.274</v>
      </c>
      <c r="DQ15" s="45">
        <v>-1.6020000000000001</v>
      </c>
      <c r="DR15" s="45">
        <v>-4.6310000000000002</v>
      </c>
      <c r="DS15" s="45">
        <v>19.626999999999999</v>
      </c>
      <c r="DT15" s="45">
        <v>-6.0039999999999996</v>
      </c>
      <c r="DU15" s="45">
        <v>0.50600000000000001</v>
      </c>
      <c r="DV15" s="45">
        <v>3.1850000000000001</v>
      </c>
      <c r="DW15" s="45">
        <v>-0.22600000000000001</v>
      </c>
      <c r="DX15" s="45">
        <v>3.4750000000000001</v>
      </c>
      <c r="DY15" s="45">
        <v>-1.831</v>
      </c>
      <c r="DZ15" s="45">
        <v>-3.2869999999999999</v>
      </c>
      <c r="EA15" s="45">
        <v>-4.194</v>
      </c>
      <c r="EB15" s="45">
        <v>-0.34399999999999997</v>
      </c>
      <c r="EC15" s="45">
        <v>-2.1720000000000002</v>
      </c>
      <c r="ED15" s="45">
        <v>-5.0330000000000004</v>
      </c>
      <c r="EE15" s="45">
        <v>16.870999999999999</v>
      </c>
      <c r="EF15" s="45">
        <v>-0.91400000000000003</v>
      </c>
      <c r="EG15" s="45">
        <v>2.754</v>
      </c>
      <c r="EH15" s="45">
        <v>-0.67200000000000004</v>
      </c>
      <c r="EI15" s="45">
        <v>0.84099999999999997</v>
      </c>
      <c r="EJ15" s="45">
        <v>2.3250000000000002</v>
      </c>
      <c r="EK15" s="45">
        <v>-1.89</v>
      </c>
      <c r="EL15" s="45">
        <v>-1.5</v>
      </c>
      <c r="EM15" s="45">
        <v>-5.6859999999999999</v>
      </c>
      <c r="EN15" s="45">
        <v>0.61099999999999999</v>
      </c>
      <c r="EO15" s="45">
        <v>-1.363</v>
      </c>
      <c r="EP15" s="45">
        <v>-3.181</v>
      </c>
      <c r="EQ15" s="45">
        <v>8.4320000000000004</v>
      </c>
      <c r="ER15" s="45">
        <v>3.4430000000000001</v>
      </c>
      <c r="ES15" s="45">
        <v>3.3759999999999999</v>
      </c>
      <c r="ET15" s="45">
        <v>-0.48699999999999999</v>
      </c>
      <c r="EU15" s="45">
        <v>2.101</v>
      </c>
      <c r="EV15" s="45">
        <v>2.5150000000000001</v>
      </c>
      <c r="EW15" s="45">
        <v>-4.452</v>
      </c>
      <c r="EX15" s="45">
        <v>0.77200000000000002</v>
      </c>
      <c r="EY15" s="45">
        <v>-3.7639999999999998</v>
      </c>
      <c r="EZ15" s="45">
        <v>-3.0640000000000001</v>
      </c>
      <c r="FA15" s="45">
        <v>-1.2410000000000001</v>
      </c>
      <c r="FB15" s="45">
        <v>0.47499999999999998</v>
      </c>
      <c r="FC15" s="45">
        <v>5.2560000000000002</v>
      </c>
      <c r="FD15" s="45">
        <v>-0.90400000000000003</v>
      </c>
      <c r="FE15" s="45">
        <v>4.383</v>
      </c>
      <c r="FF15" s="45">
        <v>-0.55900000000000005</v>
      </c>
      <c r="FG15" s="45">
        <v>0.96499999999999997</v>
      </c>
      <c r="FH15" s="45">
        <v>6.9000000000000006E-2</v>
      </c>
      <c r="FI15" s="45">
        <v>4.2329999999999997</v>
      </c>
      <c r="FJ15" s="45">
        <v>-2.056</v>
      </c>
      <c r="FK15" s="45">
        <v>-6.7949999999999999</v>
      </c>
      <c r="FL15" s="45">
        <v>0.222</v>
      </c>
      <c r="FM15" s="45">
        <v>-8.5</v>
      </c>
      <c r="FN15" s="45">
        <v>-17.721</v>
      </c>
      <c r="FO15" s="45">
        <v>9.4939999999999998</v>
      </c>
      <c r="FP15" s="45">
        <v>37.76</v>
      </c>
      <c r="FQ15" s="45">
        <v>1.2509999999999999</v>
      </c>
      <c r="FR15" s="45">
        <v>-2.8359999999999999</v>
      </c>
      <c r="FS15" s="45">
        <v>1.5840000000000001</v>
      </c>
      <c r="FT15" s="45">
        <v>-1.0009999999999999</v>
      </c>
      <c r="FU15" s="45">
        <v>4.3550000000000004</v>
      </c>
      <c r="FV15" s="45">
        <v>-0.75700000000000001</v>
      </c>
      <c r="FW15" s="45">
        <v>-4.3819999999999997</v>
      </c>
      <c r="FX15" s="45">
        <v>0.77700000000000002</v>
      </c>
      <c r="FY15" s="45">
        <v>-5.6269999999999998</v>
      </c>
      <c r="FZ15" s="45">
        <v>-6.1959999999999997</v>
      </c>
      <c r="GA15" s="45">
        <v>2.0659999999999998</v>
      </c>
      <c r="GB15" s="45">
        <v>25.8</v>
      </c>
      <c r="GC15" s="45">
        <v>-2.6179999999999999</v>
      </c>
      <c r="GD15" s="45">
        <v>-0.55800000000000005</v>
      </c>
      <c r="GE15" s="45">
        <v>-1.03</v>
      </c>
      <c r="GF15" s="45">
        <v>-2.2069999999999999</v>
      </c>
      <c r="GG15" s="45">
        <v>7.1740000000000004</v>
      </c>
      <c r="GH15" s="45">
        <v>2.3490000000000002</v>
      </c>
      <c r="GI15" s="45">
        <v>5.1660000000000004</v>
      </c>
      <c r="GJ15" s="45">
        <v>-0.874</v>
      </c>
      <c r="GK15" s="45">
        <v>-4.2720000000000002</v>
      </c>
      <c r="GL15" s="45">
        <v>3.9809999999999999</v>
      </c>
      <c r="GM15" s="45">
        <v>4.1870000000000003</v>
      </c>
      <c r="GN15" s="45">
        <v>1.9970000000000001</v>
      </c>
      <c r="GO15" s="45">
        <v>-7.7869999999999999</v>
      </c>
      <c r="GP15" s="45">
        <v>3.6539999999999999</v>
      </c>
      <c r="GQ15" s="45">
        <v>7.1239999999999997</v>
      </c>
      <c r="GR15" s="45">
        <v>0.87</v>
      </c>
      <c r="GS15" s="45">
        <v>-7.2789999999999999</v>
      </c>
      <c r="GT15" s="45">
        <v>2.73</v>
      </c>
      <c r="GU15" s="45">
        <v>8.9060000000000006</v>
      </c>
      <c r="GV15" s="45">
        <v>0.94899999999999995</v>
      </c>
      <c r="GW15" s="45">
        <v>-7.0739999999999998</v>
      </c>
      <c r="GX15" s="45">
        <v>1.74</v>
      </c>
      <c r="GY15" s="45">
        <v>5.4580000000000002</v>
      </c>
      <c r="GZ15" s="45">
        <v>2.6419999999999999</v>
      </c>
      <c r="HA15" s="45">
        <v>-9.3190000000000008</v>
      </c>
      <c r="HB15" s="45">
        <v>-6.867</v>
      </c>
      <c r="HC15" s="45">
        <v>25.402000000000001</v>
      </c>
      <c r="HD15" s="45">
        <v>1.696</v>
      </c>
      <c r="HE15" s="45">
        <v>-4.843</v>
      </c>
      <c r="HF15" s="45">
        <v>-0.35899999999999999</v>
      </c>
      <c r="HG15" s="45">
        <v>12.701000000000001</v>
      </c>
      <c r="HH15" s="59"/>
      <c r="HI15" s="13" t="s">
        <v>341</v>
      </c>
      <c r="HL15" s="460">
        <f t="shared" si="0"/>
        <v>0.45436383946105391</v>
      </c>
      <c r="HM15" s="340"/>
      <c r="HN15" s="534">
        <f>RANK(HL15,($HL$8,$HL$9,$HL$10,$HL$11,$HL$12,$HL$13,$HL$14,$HL$15,$HL$16,$HL$17,$HL$18,$HL$19),0)</f>
        <v>7</v>
      </c>
      <c r="HP15" s="540"/>
      <c r="HQ15" s="24"/>
    </row>
    <row r="16" spans="1:225" s="55" customFormat="1" ht="30" customHeight="1" x14ac:dyDescent="0.2">
      <c r="A16" s="600"/>
      <c r="B16" s="4"/>
      <c r="C16" s="5">
        <v>1.9</v>
      </c>
      <c r="D16" s="52">
        <v>13.885857249930307</v>
      </c>
      <c r="E16" s="53">
        <v>26</v>
      </c>
      <c r="F16" s="297"/>
      <c r="G16" s="297" t="s">
        <v>406</v>
      </c>
      <c r="H16" s="45">
        <v>8.5269999999999992</v>
      </c>
      <c r="I16" s="45">
        <v>7.07</v>
      </c>
      <c r="J16" s="45">
        <v>8.2769999999999992</v>
      </c>
      <c r="K16" s="45">
        <v>10.506</v>
      </c>
      <c r="L16" s="45">
        <v>10.109</v>
      </c>
      <c r="M16" s="45">
        <v>9.9039999999999999</v>
      </c>
      <c r="N16" s="45">
        <v>4.7869999999999999</v>
      </c>
      <c r="O16" s="45">
        <v>8.4190000000000005</v>
      </c>
      <c r="P16" s="45">
        <v>6.79</v>
      </c>
      <c r="Q16" s="45">
        <v>8.1389999999999993</v>
      </c>
      <c r="R16" s="45">
        <v>8.9879999999999995</v>
      </c>
      <c r="S16" s="45">
        <v>6.11</v>
      </c>
      <c r="T16" s="45">
        <v>6.0510000000000002</v>
      </c>
      <c r="U16" s="45">
        <v>8.8810000000000002</v>
      </c>
      <c r="V16" s="45">
        <v>7.8609999999999998</v>
      </c>
      <c r="W16" s="45">
        <v>8.1839999999999993</v>
      </c>
      <c r="X16" s="45">
        <v>10.824</v>
      </c>
      <c r="Y16" s="45">
        <v>8.0009999999999994</v>
      </c>
      <c r="Z16" s="45">
        <v>9.8569999999999993</v>
      </c>
      <c r="AA16" s="45">
        <v>7.992</v>
      </c>
      <c r="AB16" s="45">
        <v>6.2409999999999997</v>
      </c>
      <c r="AC16" s="45">
        <v>5.6509999999999998</v>
      </c>
      <c r="AD16" s="45">
        <v>7.3819999999999997</v>
      </c>
      <c r="AE16" s="45">
        <v>4.2770000000000001</v>
      </c>
      <c r="AF16" s="45">
        <v>6.0960000000000001</v>
      </c>
      <c r="AG16" s="45">
        <v>6.0250000000000004</v>
      </c>
      <c r="AH16" s="45">
        <v>6.3540000000000001</v>
      </c>
      <c r="AI16" s="45">
        <v>8.1999999999999993</v>
      </c>
      <c r="AJ16" s="45">
        <v>5.36</v>
      </c>
      <c r="AK16" s="45">
        <v>5.6929999999999996</v>
      </c>
      <c r="AL16" s="45">
        <v>9.1750000000000007</v>
      </c>
      <c r="AM16" s="45">
        <v>5.6289999999999996</v>
      </c>
      <c r="AN16" s="45">
        <v>6.5730000000000004</v>
      </c>
      <c r="AO16" s="45">
        <v>7.9729999999999999</v>
      </c>
      <c r="AP16" s="45">
        <v>5.8319999999999999</v>
      </c>
      <c r="AQ16" s="45">
        <v>7.9690000000000003</v>
      </c>
      <c r="AR16" s="45">
        <v>3.5329999999999999</v>
      </c>
      <c r="AS16" s="45">
        <v>2.9780000000000002</v>
      </c>
      <c r="AT16" s="45">
        <v>2.8079999999999998</v>
      </c>
      <c r="AU16" s="45">
        <v>4.2229999999999999</v>
      </c>
      <c r="AV16" s="45">
        <v>4.1420000000000003</v>
      </c>
      <c r="AW16" s="45">
        <v>3.9239999999999999</v>
      </c>
      <c r="AX16" s="45">
        <v>5.4109999999999996</v>
      </c>
      <c r="AY16" s="45">
        <v>2.9940000000000002</v>
      </c>
      <c r="AZ16" s="45">
        <v>0.14000000000000001</v>
      </c>
      <c r="BA16" s="45">
        <v>1.9079999999999999</v>
      </c>
      <c r="BB16" s="45">
        <v>0.16200000000000001</v>
      </c>
      <c r="BC16" s="45">
        <v>2.9670000000000001</v>
      </c>
      <c r="BD16" s="45">
        <v>3.3740000000000001</v>
      </c>
      <c r="BE16" s="45">
        <v>7.8470000000000004</v>
      </c>
      <c r="BF16" s="45">
        <v>-3.903</v>
      </c>
      <c r="BG16" s="45">
        <v>-36.232999999999997</v>
      </c>
      <c r="BH16" s="45">
        <v>-13.465999999999999</v>
      </c>
      <c r="BI16" s="45">
        <v>12.285</v>
      </c>
      <c r="BJ16" s="45">
        <v>9.6739999999999995</v>
      </c>
      <c r="BK16" s="45">
        <v>8.1489999999999991</v>
      </c>
      <c r="BL16" s="45">
        <v>10.787000000000001</v>
      </c>
      <c r="BM16" s="45">
        <v>8.2940000000000005</v>
      </c>
      <c r="BN16" s="45">
        <v>9.5879999999999992</v>
      </c>
      <c r="BO16" s="45">
        <v>8.7899999999999991</v>
      </c>
      <c r="BP16" s="45">
        <v>9.0050000000000008</v>
      </c>
      <c r="BQ16" s="45">
        <v>12.337999999999999</v>
      </c>
      <c r="BR16" s="45">
        <v>14.945</v>
      </c>
      <c r="BS16" s="45">
        <v>76.802999999999997</v>
      </c>
      <c r="BT16" s="45">
        <v>24.405999999999999</v>
      </c>
      <c r="BU16" s="45">
        <v>9.2349999999999994</v>
      </c>
      <c r="BV16" s="45">
        <v>-1.6120000000000001</v>
      </c>
      <c r="BW16" s="45">
        <v>9.9659999999999993</v>
      </c>
      <c r="BX16" s="45">
        <v>12.574999999999999</v>
      </c>
      <c r="BY16" s="45">
        <v>13.365</v>
      </c>
      <c r="BZ16" s="45">
        <v>17.908000000000001</v>
      </c>
      <c r="CA16" s="45">
        <v>8.0180000000000007</v>
      </c>
      <c r="CB16" s="45">
        <v>10.157</v>
      </c>
      <c r="CC16" s="45">
        <v>6.6589999999999998</v>
      </c>
      <c r="CD16" s="45">
        <v>7.7380000000000004</v>
      </c>
      <c r="CE16" s="45">
        <v>7.4859999999999998</v>
      </c>
      <c r="CF16" s="45">
        <v>8.9819999999999993</v>
      </c>
      <c r="CG16" s="45">
        <v>7.9809999999999999</v>
      </c>
      <c r="CH16" s="45">
        <v>5.7670000000000003</v>
      </c>
      <c r="CI16" s="45">
        <v>6.1639999999999997</v>
      </c>
      <c r="CJ16" s="45">
        <v>6.3540000000000001</v>
      </c>
      <c r="CK16" s="45">
        <v>7.1150000000000002</v>
      </c>
      <c r="CL16" s="45">
        <v>7.2610000000000001</v>
      </c>
      <c r="CM16" s="45">
        <v>3.1219999999999999</v>
      </c>
      <c r="CN16" s="45">
        <v>4.0890000000000004</v>
      </c>
      <c r="CO16" s="45">
        <v>2.8250000000000002</v>
      </c>
      <c r="CP16" s="45">
        <v>1.68</v>
      </c>
      <c r="CQ16" s="45">
        <v>2.1840000000000002</v>
      </c>
      <c r="CR16" s="45">
        <v>-11.419</v>
      </c>
      <c r="CS16" s="45">
        <v>9.5510000000000002</v>
      </c>
      <c r="CT16" s="45">
        <v>8.875</v>
      </c>
      <c r="CU16" s="45">
        <v>11.945</v>
      </c>
      <c r="CV16" s="45">
        <v>29.372</v>
      </c>
      <c r="CW16" s="45">
        <v>6.875</v>
      </c>
      <c r="CX16" s="45">
        <v>8.2870000000000008</v>
      </c>
      <c r="CY16" s="45">
        <v>7.83</v>
      </c>
      <c r="CZ16" s="45">
        <v>6.6379999999999999</v>
      </c>
      <c r="DA16" s="45">
        <v>2.89</v>
      </c>
      <c r="DB16" s="45">
        <v>1.919</v>
      </c>
      <c r="DC16" s="45">
        <v>15.228999999999999</v>
      </c>
      <c r="DD16" s="45">
        <v>-20.829000000000001</v>
      </c>
      <c r="DE16" s="45">
        <v>17.184999999999999</v>
      </c>
      <c r="DF16" s="45">
        <v>-4.6020000000000003</v>
      </c>
      <c r="DG16" s="45">
        <v>5.9530000000000003</v>
      </c>
      <c r="DH16" s="45">
        <v>11.026999999999999</v>
      </c>
      <c r="DI16" s="45">
        <v>0.58899999999999997</v>
      </c>
      <c r="DJ16" s="45">
        <v>-1.5189999999999999</v>
      </c>
      <c r="DK16" s="45">
        <v>8.0969999999999995</v>
      </c>
      <c r="DL16" s="45">
        <v>0.16</v>
      </c>
      <c r="DM16" s="45">
        <v>-5.9809999999999999</v>
      </c>
      <c r="DN16" s="45">
        <v>2.883</v>
      </c>
      <c r="DO16" s="45">
        <v>0.47199999999999998</v>
      </c>
      <c r="DP16" s="45">
        <v>-21.891999999999999</v>
      </c>
      <c r="DQ16" s="45">
        <v>18.507000000000001</v>
      </c>
      <c r="DR16" s="45">
        <v>-2.6389999999999998</v>
      </c>
      <c r="DS16" s="45">
        <v>5.5730000000000004</v>
      </c>
      <c r="DT16" s="45">
        <v>10.821</v>
      </c>
      <c r="DU16" s="45">
        <v>-4.0940000000000003</v>
      </c>
      <c r="DV16" s="45">
        <v>1.895</v>
      </c>
      <c r="DW16" s="45">
        <v>6.4710000000000001</v>
      </c>
      <c r="DX16" s="45">
        <v>1.425</v>
      </c>
      <c r="DY16" s="45">
        <v>-5.2430000000000003</v>
      </c>
      <c r="DZ16" s="45">
        <v>0.16700000000000001</v>
      </c>
      <c r="EA16" s="45">
        <v>0.41499999999999998</v>
      </c>
      <c r="EB16" s="45">
        <v>-19.806999999999999</v>
      </c>
      <c r="EC16" s="45">
        <v>17.396999999999998</v>
      </c>
      <c r="ED16" s="45">
        <v>-2.347</v>
      </c>
      <c r="EE16" s="45">
        <v>8.15</v>
      </c>
      <c r="EF16" s="45">
        <v>7.9980000000000002</v>
      </c>
      <c r="EG16" s="45">
        <v>-2.4460000000000002</v>
      </c>
      <c r="EH16" s="45">
        <v>0.16500000000000001</v>
      </c>
      <c r="EI16" s="45">
        <v>4.7450000000000001</v>
      </c>
      <c r="EJ16" s="45">
        <v>0.86099999999999999</v>
      </c>
      <c r="EK16" s="45">
        <v>-3.6890000000000001</v>
      </c>
      <c r="EL16" s="45">
        <v>-2.73</v>
      </c>
      <c r="EM16" s="45">
        <v>2.1680000000000001</v>
      </c>
      <c r="EN16" s="45">
        <v>-19.861000000000001</v>
      </c>
      <c r="EO16" s="45">
        <v>17.762</v>
      </c>
      <c r="EP16" s="45">
        <v>-0.65300000000000002</v>
      </c>
      <c r="EQ16" s="45">
        <v>5.3109999999999999</v>
      </c>
      <c r="ER16" s="45">
        <v>8.3390000000000004</v>
      </c>
      <c r="ES16" s="45">
        <v>0.76700000000000002</v>
      </c>
      <c r="ET16" s="45">
        <v>-3.0880000000000001</v>
      </c>
      <c r="EU16" s="45">
        <v>5.681</v>
      </c>
      <c r="EV16" s="45">
        <v>2.1859999999999999</v>
      </c>
      <c r="EW16" s="45">
        <v>-5.5990000000000002</v>
      </c>
      <c r="EX16" s="45">
        <v>-0.76700000000000002</v>
      </c>
      <c r="EY16" s="45">
        <v>-2.0299999999999998</v>
      </c>
      <c r="EZ16" s="45">
        <v>-20.29</v>
      </c>
      <c r="FA16" s="45">
        <v>17.567</v>
      </c>
      <c r="FB16" s="45">
        <v>0.71499999999999997</v>
      </c>
      <c r="FC16" s="45">
        <v>5.23</v>
      </c>
      <c r="FD16" s="45">
        <v>8.1120000000000001</v>
      </c>
      <c r="FE16" s="45">
        <v>2.2090000000000001</v>
      </c>
      <c r="FF16" s="45">
        <v>-5.31</v>
      </c>
      <c r="FG16" s="45">
        <v>2.7519999999999998</v>
      </c>
      <c r="FH16" s="45">
        <v>3.9910000000000001</v>
      </c>
      <c r="FI16" s="45">
        <v>-7.2160000000000002</v>
      </c>
      <c r="FJ16" s="45">
        <v>2.012</v>
      </c>
      <c r="FK16" s="45">
        <v>-1.6419999999999999</v>
      </c>
      <c r="FL16" s="45">
        <v>-16.841999999999999</v>
      </c>
      <c r="FM16" s="45">
        <v>4.758</v>
      </c>
      <c r="FN16" s="45">
        <v>-33.168999999999997</v>
      </c>
      <c r="FO16" s="45">
        <v>42.802</v>
      </c>
      <c r="FP16" s="45">
        <v>40.283999999999999</v>
      </c>
      <c r="FQ16" s="45">
        <v>-0.16700000000000001</v>
      </c>
      <c r="FR16" s="45">
        <v>-6.6260000000000003</v>
      </c>
      <c r="FS16" s="45">
        <v>5.258</v>
      </c>
      <c r="FT16" s="45">
        <v>1.651</v>
      </c>
      <c r="FU16" s="45">
        <v>-6.1079999999999997</v>
      </c>
      <c r="FV16" s="45">
        <v>1.27</v>
      </c>
      <c r="FW16" s="45">
        <v>-1.448</v>
      </c>
      <c r="FX16" s="45">
        <v>-14.298999999999999</v>
      </c>
      <c r="FY16" s="45">
        <v>7.19</v>
      </c>
      <c r="FZ16" s="45">
        <v>2.7959999999999998</v>
      </c>
      <c r="GA16" s="45">
        <v>0.48099999999999998</v>
      </c>
      <c r="GB16" s="45">
        <v>23.177</v>
      </c>
      <c r="GC16" s="45">
        <v>-10.081</v>
      </c>
      <c r="GD16" s="45">
        <v>4.3620000000000001</v>
      </c>
      <c r="GE16" s="45">
        <v>7.7549999999999999</v>
      </c>
      <c r="GF16" s="45">
        <v>2.3650000000000002</v>
      </c>
      <c r="GG16" s="45">
        <v>-2.3450000000000002</v>
      </c>
      <c r="GH16" s="45">
        <v>5.3150000000000004</v>
      </c>
      <c r="GI16" s="45">
        <v>11.509</v>
      </c>
      <c r="GJ16" s="45">
        <v>1.6639999999999999</v>
      </c>
      <c r="GK16" s="45">
        <v>-9.5250000000000004</v>
      </c>
      <c r="GL16" s="45">
        <v>7.4009999999999998</v>
      </c>
      <c r="GM16" s="45">
        <v>7.968</v>
      </c>
      <c r="GN16" s="45">
        <v>2.6920000000000002</v>
      </c>
      <c r="GO16" s="45">
        <v>-9.7360000000000007</v>
      </c>
      <c r="GP16" s="45">
        <v>8.8949999999999996</v>
      </c>
      <c r="GQ16" s="45">
        <v>6.9770000000000003</v>
      </c>
      <c r="GR16" s="45">
        <v>0.58699999999999997</v>
      </c>
      <c r="GS16" s="45">
        <v>-9.3970000000000002</v>
      </c>
      <c r="GT16" s="45">
        <v>9.09</v>
      </c>
      <c r="GU16" s="45">
        <v>7.7430000000000003</v>
      </c>
      <c r="GV16" s="45">
        <v>0.72299999999999998</v>
      </c>
      <c r="GW16" s="45">
        <v>-12.894</v>
      </c>
      <c r="GX16" s="45">
        <v>10.113</v>
      </c>
      <c r="GY16" s="45">
        <v>6.4340000000000002</v>
      </c>
      <c r="GZ16" s="45">
        <v>-0.39800000000000002</v>
      </c>
      <c r="HA16" s="45">
        <v>-12.462</v>
      </c>
      <c r="HB16" s="45">
        <v>-4.5449999999999999</v>
      </c>
      <c r="HC16" s="45">
        <v>31.63</v>
      </c>
      <c r="HD16" s="45">
        <v>-1.0129999999999999</v>
      </c>
      <c r="HE16" s="45">
        <v>-9.9939999999999998</v>
      </c>
      <c r="HF16" s="45">
        <v>10.314</v>
      </c>
      <c r="HG16" s="45">
        <v>8.7409999999999997</v>
      </c>
      <c r="HH16" s="59"/>
      <c r="HI16" s="13" t="s">
        <v>405</v>
      </c>
      <c r="HL16" s="460">
        <f t="shared" si="0"/>
        <v>5.4275838912223788</v>
      </c>
      <c r="HM16" s="300"/>
      <c r="HN16" s="534">
        <f>RANK(HL16,($HL$8,$HL$9,$HL$10,$HL$11,$HL$12,$HL$13,$HL$14,$HL$15,$HL$16,$HL$17,$HL$18,$HL$19),0)</f>
        <v>1</v>
      </c>
      <c r="HP16" s="540"/>
      <c r="HQ16" s="24"/>
    </row>
    <row r="17" spans="1:225" s="55" customFormat="1" ht="15" customHeight="1" x14ac:dyDescent="0.2">
      <c r="A17" s="600"/>
      <c r="B17" s="4"/>
      <c r="C17" s="519" t="s">
        <v>761</v>
      </c>
      <c r="D17" s="52">
        <v>2.1980296657315836</v>
      </c>
      <c r="E17" s="53">
        <v>27</v>
      </c>
      <c r="F17" s="297"/>
      <c r="G17" s="297" t="s">
        <v>408</v>
      </c>
      <c r="H17" s="45">
        <v>3.2120000000000002</v>
      </c>
      <c r="I17" s="45">
        <v>5.7939999999999996</v>
      </c>
      <c r="J17" s="45">
        <v>3.9809999999999999</v>
      </c>
      <c r="K17" s="45">
        <v>4.1550000000000002</v>
      </c>
      <c r="L17" s="45">
        <v>5.577</v>
      </c>
      <c r="M17" s="45">
        <v>9.7759999999999998</v>
      </c>
      <c r="N17" s="45">
        <v>3.7810000000000001</v>
      </c>
      <c r="O17" s="45">
        <v>7.9790000000000001</v>
      </c>
      <c r="P17" s="45">
        <v>5.2450000000000001</v>
      </c>
      <c r="Q17" s="45">
        <v>5.38</v>
      </c>
      <c r="R17" s="45">
        <v>8.3140000000000001</v>
      </c>
      <c r="S17" s="45">
        <v>6.5640000000000001</v>
      </c>
      <c r="T17" s="45">
        <v>8.1950000000000003</v>
      </c>
      <c r="U17" s="45">
        <v>10.755000000000001</v>
      </c>
      <c r="V17" s="45">
        <v>7.4210000000000003</v>
      </c>
      <c r="W17" s="45">
        <v>7.8760000000000003</v>
      </c>
      <c r="X17" s="45">
        <v>10.18</v>
      </c>
      <c r="Y17" s="45">
        <v>5.548</v>
      </c>
      <c r="Z17" s="45">
        <v>8.9629999999999992</v>
      </c>
      <c r="AA17" s="45">
        <v>7.3689999999999998</v>
      </c>
      <c r="AB17" s="45">
        <v>3.9660000000000002</v>
      </c>
      <c r="AC17" s="45">
        <v>3.6720000000000002</v>
      </c>
      <c r="AD17" s="45">
        <v>3.5939999999999999</v>
      </c>
      <c r="AE17" s="45">
        <v>0.216</v>
      </c>
      <c r="AF17" s="45">
        <v>2.3690000000000002</v>
      </c>
      <c r="AG17" s="45">
        <v>2.323</v>
      </c>
      <c r="AH17" s="45">
        <v>2.5449999999999999</v>
      </c>
      <c r="AI17" s="45">
        <v>2.3180000000000001</v>
      </c>
      <c r="AJ17" s="45">
        <v>2.12</v>
      </c>
      <c r="AK17" s="45">
        <v>2.5710000000000002</v>
      </c>
      <c r="AL17" s="45">
        <v>5.1219999999999999</v>
      </c>
      <c r="AM17" s="45">
        <v>2.028</v>
      </c>
      <c r="AN17" s="45">
        <v>0.92800000000000005</v>
      </c>
      <c r="AO17" s="45">
        <v>2.88</v>
      </c>
      <c r="AP17" s="45">
        <v>2.4689999999999999</v>
      </c>
      <c r="AQ17" s="45">
        <v>4.4770000000000003</v>
      </c>
      <c r="AR17" s="45">
        <v>7.0990000000000002</v>
      </c>
      <c r="AS17" s="45">
        <v>4.923</v>
      </c>
      <c r="AT17" s="45">
        <v>3.7789999999999999</v>
      </c>
      <c r="AU17" s="45">
        <v>4.1509999999999998</v>
      </c>
      <c r="AV17" s="45">
        <v>1.663</v>
      </c>
      <c r="AW17" s="45">
        <v>1.534</v>
      </c>
      <c r="AX17" s="45">
        <v>1.448</v>
      </c>
      <c r="AY17" s="45">
        <v>1.7330000000000001</v>
      </c>
      <c r="AZ17" s="45">
        <v>2.91</v>
      </c>
      <c r="BA17" s="45">
        <v>5.444</v>
      </c>
      <c r="BB17" s="45">
        <v>3.0910000000000002</v>
      </c>
      <c r="BC17" s="45">
        <v>3.2629999999999999</v>
      </c>
      <c r="BD17" s="45">
        <v>1.502</v>
      </c>
      <c r="BE17" s="45">
        <v>3.004</v>
      </c>
      <c r="BF17" s="45">
        <v>-7.4509999999999996</v>
      </c>
      <c r="BG17" s="45">
        <v>-30.977</v>
      </c>
      <c r="BH17" s="45">
        <v>-7.85</v>
      </c>
      <c r="BI17" s="45">
        <v>13.288</v>
      </c>
      <c r="BJ17" s="45">
        <v>11.042999999999999</v>
      </c>
      <c r="BK17" s="45">
        <v>7.4139999999999997</v>
      </c>
      <c r="BL17" s="45">
        <v>8.0190000000000001</v>
      </c>
      <c r="BM17" s="45">
        <v>5.3879999999999999</v>
      </c>
      <c r="BN17" s="45">
        <v>4.2779999999999996</v>
      </c>
      <c r="BO17" s="45">
        <v>3.98</v>
      </c>
      <c r="BP17" s="45">
        <v>6.22</v>
      </c>
      <c r="BQ17" s="45">
        <v>5.7869999999999999</v>
      </c>
      <c r="BR17" s="45">
        <v>9.1539999999999999</v>
      </c>
      <c r="BS17" s="45">
        <v>59.835999999999999</v>
      </c>
      <c r="BT17" s="45">
        <v>16.73</v>
      </c>
      <c r="BU17" s="45">
        <v>6.4</v>
      </c>
      <c r="BV17" s="45">
        <v>-0.90600000000000003</v>
      </c>
      <c r="BW17" s="45">
        <v>4.7220000000000004</v>
      </c>
      <c r="BX17" s="45">
        <v>9.2010000000000005</v>
      </c>
      <c r="BY17" s="45">
        <v>12.167999999999999</v>
      </c>
      <c r="BZ17" s="45">
        <v>16.443000000000001</v>
      </c>
      <c r="CA17" s="45">
        <v>4.2530000000000001</v>
      </c>
      <c r="CB17" s="45">
        <v>6.5179999999999998</v>
      </c>
      <c r="CC17" s="45">
        <v>5.6479999999999997</v>
      </c>
      <c r="CD17" s="45">
        <v>6.6840000000000002</v>
      </c>
      <c r="CE17" s="45">
        <v>8.6980000000000004</v>
      </c>
      <c r="CF17" s="45">
        <v>7.8159999999999998</v>
      </c>
      <c r="CG17" s="45">
        <v>6.66</v>
      </c>
      <c r="CH17" s="45">
        <v>2.4830000000000001</v>
      </c>
      <c r="CI17" s="45">
        <v>2.4159999999999999</v>
      </c>
      <c r="CJ17" s="45">
        <v>2.3380000000000001</v>
      </c>
      <c r="CK17" s="45">
        <v>2.6459999999999999</v>
      </c>
      <c r="CL17" s="45">
        <v>3.2770000000000001</v>
      </c>
      <c r="CM17" s="45">
        <v>5.274</v>
      </c>
      <c r="CN17" s="45">
        <v>2.4319999999999999</v>
      </c>
      <c r="CO17" s="45">
        <v>2.0409999999999999</v>
      </c>
      <c r="CP17" s="45">
        <v>3.9790000000000001</v>
      </c>
      <c r="CQ17" s="45">
        <v>-1.107</v>
      </c>
      <c r="CR17" s="45">
        <v>-8.3919999999999995</v>
      </c>
      <c r="CS17" s="45">
        <v>8.8170000000000002</v>
      </c>
      <c r="CT17" s="45">
        <v>4.577</v>
      </c>
      <c r="CU17" s="45">
        <v>7.0229999999999997</v>
      </c>
      <c r="CV17" s="45">
        <v>23.21</v>
      </c>
      <c r="CW17" s="45">
        <v>4.3639999999999999</v>
      </c>
      <c r="CX17" s="45">
        <v>5.73</v>
      </c>
      <c r="CY17" s="45">
        <v>6.9459999999999997</v>
      </c>
      <c r="CZ17" s="45">
        <v>2.5059999999999998</v>
      </c>
      <c r="DA17" s="45">
        <v>3.4</v>
      </c>
      <c r="DB17" s="45">
        <v>0.66900000000000004</v>
      </c>
      <c r="DC17" s="45">
        <v>11.696999999999999</v>
      </c>
      <c r="DD17" s="45">
        <v>-14.646000000000001</v>
      </c>
      <c r="DE17" s="45">
        <v>18.215</v>
      </c>
      <c r="DF17" s="45">
        <v>2.3140000000000001</v>
      </c>
      <c r="DG17" s="45">
        <v>-1.81</v>
      </c>
      <c r="DH17" s="45">
        <v>2.766</v>
      </c>
      <c r="DI17" s="45">
        <v>-4.1349999999999998</v>
      </c>
      <c r="DJ17" s="45">
        <v>-0.67600000000000005</v>
      </c>
      <c r="DK17" s="45">
        <v>11.872999999999999</v>
      </c>
      <c r="DL17" s="45">
        <v>-2.4180000000000001</v>
      </c>
      <c r="DM17" s="45">
        <v>-13.115</v>
      </c>
      <c r="DN17" s="45">
        <v>9.5449999999999999</v>
      </c>
      <c r="DO17" s="45">
        <v>0.14699999999999999</v>
      </c>
      <c r="DP17" s="45">
        <v>-12.510999999999999</v>
      </c>
      <c r="DQ17" s="45">
        <v>16.189</v>
      </c>
      <c r="DR17" s="45">
        <v>2.4860000000000002</v>
      </c>
      <c r="DS17" s="45">
        <v>-0.47</v>
      </c>
      <c r="DT17" s="45">
        <v>6.8529999999999998</v>
      </c>
      <c r="DU17" s="45">
        <v>-9.3699999999999992</v>
      </c>
      <c r="DV17" s="45">
        <v>3.3420000000000001</v>
      </c>
      <c r="DW17" s="45">
        <v>9.0399999999999991</v>
      </c>
      <c r="DX17" s="45">
        <v>-2.2919999999999998</v>
      </c>
      <c r="DY17" s="45">
        <v>-10.696</v>
      </c>
      <c r="DZ17" s="45">
        <v>7.7750000000000004</v>
      </c>
      <c r="EA17" s="45">
        <v>1.679</v>
      </c>
      <c r="EB17" s="45">
        <v>-10.441000000000001</v>
      </c>
      <c r="EC17" s="45">
        <v>12.692</v>
      </c>
      <c r="ED17" s="45">
        <v>2.919</v>
      </c>
      <c r="EE17" s="45">
        <v>1.655</v>
      </c>
      <c r="EF17" s="45">
        <v>2.3610000000000002</v>
      </c>
      <c r="EG17" s="45">
        <v>-6.4379999999999997</v>
      </c>
      <c r="EH17" s="45">
        <v>1.83</v>
      </c>
      <c r="EI17" s="45">
        <v>5.5839999999999996</v>
      </c>
      <c r="EJ17" s="45">
        <v>-2.569</v>
      </c>
      <c r="EK17" s="45">
        <v>-10.762</v>
      </c>
      <c r="EL17" s="45">
        <v>4.2610000000000001</v>
      </c>
      <c r="EM17" s="45">
        <v>3.8639999999999999</v>
      </c>
      <c r="EN17" s="45">
        <v>-10.481999999999999</v>
      </c>
      <c r="EO17" s="45">
        <v>12.938000000000001</v>
      </c>
      <c r="EP17" s="45">
        <v>2.6909999999999998</v>
      </c>
      <c r="EQ17" s="45">
        <v>1.4590000000000001</v>
      </c>
      <c r="ER17" s="45">
        <v>2.8130000000000002</v>
      </c>
      <c r="ES17" s="45">
        <v>-4.1109999999999998</v>
      </c>
      <c r="ET17" s="45">
        <v>-1.167</v>
      </c>
      <c r="EU17" s="45">
        <v>4.4459999999999997</v>
      </c>
      <c r="EV17" s="45">
        <v>-0.68400000000000005</v>
      </c>
      <c r="EW17" s="45">
        <v>-11.119</v>
      </c>
      <c r="EX17" s="45">
        <v>6.3040000000000003</v>
      </c>
      <c r="EY17" s="45">
        <v>6.47</v>
      </c>
      <c r="EZ17" s="45">
        <v>-12.3</v>
      </c>
      <c r="FA17" s="45">
        <v>11.706</v>
      </c>
      <c r="FB17" s="45">
        <v>3.0579999999999998</v>
      </c>
      <c r="FC17" s="45">
        <v>-0.96399999999999997</v>
      </c>
      <c r="FD17" s="45">
        <v>2.6819999999999999</v>
      </c>
      <c r="FE17" s="45">
        <v>-4.1920000000000002</v>
      </c>
      <c r="FF17" s="45">
        <v>-0.88900000000000001</v>
      </c>
      <c r="FG17" s="45">
        <v>5.6529999999999996</v>
      </c>
      <c r="FH17" s="45">
        <v>1.762</v>
      </c>
      <c r="FI17" s="45">
        <v>-13.103</v>
      </c>
      <c r="FJ17" s="45">
        <v>6.4809999999999999</v>
      </c>
      <c r="FK17" s="45">
        <v>4.6539999999999999</v>
      </c>
      <c r="FL17" s="45">
        <v>-11.002000000000001</v>
      </c>
      <c r="FM17" s="45">
        <v>0.36799999999999999</v>
      </c>
      <c r="FN17" s="45">
        <v>-23.14</v>
      </c>
      <c r="FO17" s="45">
        <v>32.219000000000001</v>
      </c>
      <c r="FP17" s="45">
        <v>26.236000000000001</v>
      </c>
      <c r="FQ17" s="45">
        <v>-6.0910000000000002</v>
      </c>
      <c r="FR17" s="45">
        <v>-4.1280000000000001</v>
      </c>
      <c r="FS17" s="45">
        <v>6.2480000000000002</v>
      </c>
      <c r="FT17" s="45">
        <v>-0.71599999999999997</v>
      </c>
      <c r="FU17" s="45">
        <v>-14.018000000000001</v>
      </c>
      <c r="FV17" s="45">
        <v>6.1769999999999996</v>
      </c>
      <c r="FW17" s="45">
        <v>6.9080000000000004</v>
      </c>
      <c r="FX17" s="45">
        <v>-11.364000000000001</v>
      </c>
      <c r="FY17" s="45">
        <v>3.5630000000000002</v>
      </c>
      <c r="FZ17" s="45">
        <v>12.547000000000001</v>
      </c>
      <c r="GA17" s="45">
        <v>-3.4380000000000002</v>
      </c>
      <c r="GB17" s="45">
        <v>15.065</v>
      </c>
      <c r="GC17" s="45">
        <v>-12.54</v>
      </c>
      <c r="GD17" s="45">
        <v>1.3169999999999999</v>
      </c>
      <c r="GE17" s="45">
        <v>10.792999999999999</v>
      </c>
      <c r="GF17" s="45">
        <v>1.9810000000000001</v>
      </c>
      <c r="GG17" s="45">
        <v>-10.742000000000001</v>
      </c>
      <c r="GH17" s="45">
        <v>7.867</v>
      </c>
      <c r="GI17" s="45">
        <v>0.40300000000000002</v>
      </c>
      <c r="GJ17" s="45">
        <v>-1.482</v>
      </c>
      <c r="GK17" s="45">
        <v>-2.29</v>
      </c>
      <c r="GL17" s="45">
        <v>10.210000000000001</v>
      </c>
      <c r="GM17" s="45">
        <v>-0.41799999999999998</v>
      </c>
      <c r="GN17" s="45">
        <v>-0.51600000000000001</v>
      </c>
      <c r="GO17" s="45">
        <v>-0.44500000000000001</v>
      </c>
      <c r="GP17" s="45">
        <v>9.3170000000000002</v>
      </c>
      <c r="GQ17" s="45">
        <v>-1.486</v>
      </c>
      <c r="GR17" s="45">
        <v>-4.4119999999999999</v>
      </c>
      <c r="GS17" s="45">
        <v>-0.51</v>
      </c>
      <c r="GT17" s="45">
        <v>9.234</v>
      </c>
      <c r="GU17" s="45">
        <v>-1.19</v>
      </c>
      <c r="GV17" s="45">
        <v>-3.8250000000000002</v>
      </c>
      <c r="GW17" s="45">
        <v>1.4139999999999999</v>
      </c>
      <c r="GX17" s="45">
        <v>6.2859999999999996</v>
      </c>
      <c r="GY17" s="45">
        <v>-1.5669999999999999</v>
      </c>
      <c r="GZ17" s="45">
        <v>-1.998</v>
      </c>
      <c r="HA17" s="45">
        <v>-3.5470000000000002</v>
      </c>
      <c r="HB17" s="45">
        <v>-1.544</v>
      </c>
      <c r="HC17" s="45">
        <v>16.923999999999999</v>
      </c>
      <c r="HD17" s="45">
        <v>-5.8170000000000002</v>
      </c>
      <c r="HE17" s="45">
        <v>-1.29</v>
      </c>
      <c r="HF17" s="45">
        <v>13.347</v>
      </c>
      <c r="HG17" s="45">
        <v>-0.96099999999999997</v>
      </c>
      <c r="HH17" s="59"/>
      <c r="HI17" s="13" t="s">
        <v>407</v>
      </c>
      <c r="HL17" s="460">
        <f t="shared" si="0"/>
        <v>0.78886260468391078</v>
      </c>
      <c r="HM17" s="300"/>
      <c r="HN17" s="534">
        <f>RANK(HL17,($HL$8,$HL$9,$HL$10,$HL$11,$HL$12,$HL$13,$HL$14,$HL$15,$HL$16,$HL$17,$HL$18,$HL$19),0)</f>
        <v>6</v>
      </c>
      <c r="HP17" s="540"/>
      <c r="HQ17" s="24"/>
    </row>
    <row r="18" spans="1:225" s="55" customFormat="1" ht="15" customHeight="1" x14ac:dyDescent="0.2">
      <c r="A18" s="600"/>
      <c r="B18" s="4"/>
      <c r="C18" s="519" t="s">
        <v>762</v>
      </c>
      <c r="D18" s="52">
        <v>2.144801275709848</v>
      </c>
      <c r="E18" s="53">
        <v>28</v>
      </c>
      <c r="F18" s="297"/>
      <c r="G18" s="297" t="s">
        <v>410</v>
      </c>
      <c r="H18" s="45">
        <v>1.2030000000000001</v>
      </c>
      <c r="I18" s="45">
        <v>7.7759999999999998</v>
      </c>
      <c r="J18" s="45">
        <v>3.3260000000000001</v>
      </c>
      <c r="K18" s="45">
        <v>1.54</v>
      </c>
      <c r="L18" s="45">
        <v>3.9750000000000001</v>
      </c>
      <c r="M18" s="45">
        <v>7.5030000000000001</v>
      </c>
      <c r="N18" s="45">
        <v>4.0170000000000003</v>
      </c>
      <c r="O18" s="45">
        <v>8.4130000000000003</v>
      </c>
      <c r="P18" s="45">
        <v>7.1459999999999999</v>
      </c>
      <c r="Q18" s="45">
        <v>8.3409999999999993</v>
      </c>
      <c r="R18" s="45">
        <v>8.76</v>
      </c>
      <c r="S18" s="45">
        <v>6.125</v>
      </c>
      <c r="T18" s="45">
        <v>5.9669999999999996</v>
      </c>
      <c r="U18" s="45">
        <v>10.115</v>
      </c>
      <c r="V18" s="45">
        <v>6.5060000000000002</v>
      </c>
      <c r="W18" s="45">
        <v>5.3159999999999998</v>
      </c>
      <c r="X18" s="45">
        <v>4.2759999999999998</v>
      </c>
      <c r="Y18" s="45">
        <v>1.871</v>
      </c>
      <c r="Z18" s="45">
        <v>9.9770000000000003</v>
      </c>
      <c r="AA18" s="45">
        <v>6.944</v>
      </c>
      <c r="AB18" s="45">
        <v>8.2170000000000005</v>
      </c>
      <c r="AC18" s="45">
        <v>9.3510000000000009</v>
      </c>
      <c r="AD18" s="45">
        <v>7.7539999999999996</v>
      </c>
      <c r="AE18" s="45">
        <v>4.3449999999999998</v>
      </c>
      <c r="AF18" s="45">
        <v>6.3369999999999997</v>
      </c>
      <c r="AG18" s="45">
        <v>5.1520000000000001</v>
      </c>
      <c r="AH18" s="45">
        <v>5.4379999999999997</v>
      </c>
      <c r="AI18" s="45">
        <v>5.79</v>
      </c>
      <c r="AJ18" s="45">
        <v>4.1219999999999999</v>
      </c>
      <c r="AK18" s="45">
        <v>6.6740000000000004</v>
      </c>
      <c r="AL18" s="45">
        <v>2.8130000000000002</v>
      </c>
      <c r="AM18" s="45">
        <v>5.7000000000000002E-2</v>
      </c>
      <c r="AN18" s="45">
        <v>2.4780000000000002</v>
      </c>
      <c r="AO18" s="45">
        <v>4.5449999999999999</v>
      </c>
      <c r="AP18" s="45">
        <v>3.9279999999999999</v>
      </c>
      <c r="AQ18" s="45">
        <v>4.8360000000000003</v>
      </c>
      <c r="AR18" s="45">
        <v>2.855</v>
      </c>
      <c r="AS18" s="45">
        <v>2.1949999999999998</v>
      </c>
      <c r="AT18" s="45">
        <v>1.3380000000000001</v>
      </c>
      <c r="AU18" s="45">
        <v>3.0070000000000001</v>
      </c>
      <c r="AV18" s="45">
        <v>3.2829999999999999</v>
      </c>
      <c r="AW18" s="45">
        <v>2.5379999999999998</v>
      </c>
      <c r="AX18" s="45">
        <v>4.7969999999999997</v>
      </c>
      <c r="AY18" s="45">
        <v>5.1550000000000002</v>
      </c>
      <c r="AZ18" s="45">
        <v>3.629</v>
      </c>
      <c r="BA18" s="45">
        <v>3.0329999999999999</v>
      </c>
      <c r="BB18" s="45">
        <v>5.9820000000000002</v>
      </c>
      <c r="BC18" s="45">
        <v>4.1950000000000003</v>
      </c>
      <c r="BD18" s="45">
        <v>3.8359999999999999</v>
      </c>
      <c r="BE18" s="45">
        <v>5.7229999999999999</v>
      </c>
      <c r="BF18" s="45">
        <v>-8.5020000000000007</v>
      </c>
      <c r="BG18" s="45">
        <v>-25.143999999999998</v>
      </c>
      <c r="BH18" s="45">
        <v>-0.438</v>
      </c>
      <c r="BI18" s="45">
        <v>19.655000000000001</v>
      </c>
      <c r="BJ18" s="45">
        <v>9.25</v>
      </c>
      <c r="BK18" s="45">
        <v>0.14099999999999999</v>
      </c>
      <c r="BL18" s="45">
        <v>4.0179999999999998</v>
      </c>
      <c r="BM18" s="45">
        <v>3.89</v>
      </c>
      <c r="BN18" s="45">
        <v>2.403</v>
      </c>
      <c r="BO18" s="45">
        <v>2.637</v>
      </c>
      <c r="BP18" s="45">
        <v>1.891</v>
      </c>
      <c r="BQ18" s="45">
        <v>2.3639999999999999</v>
      </c>
      <c r="BR18" s="45">
        <v>10.847</v>
      </c>
      <c r="BS18" s="45">
        <v>46.46</v>
      </c>
      <c r="BT18" s="45">
        <v>11.257</v>
      </c>
      <c r="BU18" s="45">
        <v>5.2519999999999998</v>
      </c>
      <c r="BV18" s="45">
        <v>-3.4409999999999998</v>
      </c>
      <c r="BW18" s="45">
        <v>13.047000000000001</v>
      </c>
      <c r="BX18" s="45">
        <v>13.824999999999999</v>
      </c>
      <c r="BY18" s="45">
        <v>17.533000000000001</v>
      </c>
      <c r="BZ18" s="45">
        <v>18.643000000000001</v>
      </c>
      <c r="CA18" s="45">
        <v>3.9910000000000001</v>
      </c>
      <c r="CB18" s="45">
        <v>4.2279999999999998</v>
      </c>
      <c r="CC18" s="45">
        <v>6.4950000000000001</v>
      </c>
      <c r="CD18" s="45">
        <v>7.7</v>
      </c>
      <c r="CE18" s="45">
        <v>7.476</v>
      </c>
      <c r="CF18" s="45">
        <v>3.855</v>
      </c>
      <c r="CG18" s="45">
        <v>8.3629999999999995</v>
      </c>
      <c r="CH18" s="45">
        <v>7.0810000000000004</v>
      </c>
      <c r="CI18" s="45">
        <v>5.6269999999999998</v>
      </c>
      <c r="CJ18" s="45">
        <v>5.5</v>
      </c>
      <c r="CK18" s="45">
        <v>1.738</v>
      </c>
      <c r="CL18" s="45">
        <v>4.4359999999999999</v>
      </c>
      <c r="CM18" s="45">
        <v>2.0920000000000001</v>
      </c>
      <c r="CN18" s="45">
        <v>2.95</v>
      </c>
      <c r="CO18" s="45">
        <v>4.57</v>
      </c>
      <c r="CP18" s="45">
        <v>4.4139999999999997</v>
      </c>
      <c r="CQ18" s="45">
        <v>4.0000000000000001E-3</v>
      </c>
      <c r="CR18" s="45">
        <v>-2.5720000000000001</v>
      </c>
      <c r="CS18" s="45">
        <v>4.5019999999999998</v>
      </c>
      <c r="CT18" s="45">
        <v>2.9609999999999999</v>
      </c>
      <c r="CU18" s="45">
        <v>5.0019999999999998</v>
      </c>
      <c r="CV18" s="45">
        <v>18.236000000000001</v>
      </c>
      <c r="CW18" s="45">
        <v>7.2119999999999997</v>
      </c>
      <c r="CX18" s="45">
        <v>5.46</v>
      </c>
      <c r="CY18" s="45">
        <v>6.8070000000000004</v>
      </c>
      <c r="CZ18" s="45">
        <v>4.2720000000000002</v>
      </c>
      <c r="DA18" s="45">
        <v>3.42</v>
      </c>
      <c r="DB18" s="45">
        <v>1.008</v>
      </c>
      <c r="DC18" s="45">
        <v>11.582000000000001</v>
      </c>
      <c r="DD18" s="45">
        <v>-6.4710000000000001</v>
      </c>
      <c r="DE18" s="45">
        <v>20.983000000000001</v>
      </c>
      <c r="DF18" s="45">
        <v>6.75</v>
      </c>
      <c r="DG18" s="45">
        <v>-2.0179999999999998</v>
      </c>
      <c r="DH18" s="45">
        <v>-8.5220000000000002</v>
      </c>
      <c r="DI18" s="45">
        <v>1.6519999999999999</v>
      </c>
      <c r="DJ18" s="45">
        <v>0.48699999999999999</v>
      </c>
      <c r="DK18" s="45">
        <v>-15.643000000000001</v>
      </c>
      <c r="DL18" s="45">
        <v>-6.1239999999999997</v>
      </c>
      <c r="DM18" s="45">
        <v>4.3789999999999996</v>
      </c>
      <c r="DN18" s="45">
        <v>6.3109999999999999</v>
      </c>
      <c r="DO18" s="45">
        <v>4.1340000000000003</v>
      </c>
      <c r="DP18" s="45">
        <v>-0.39600000000000002</v>
      </c>
      <c r="DQ18" s="45">
        <v>15.988</v>
      </c>
      <c r="DR18" s="45">
        <v>4.9050000000000002</v>
      </c>
      <c r="DS18" s="45">
        <v>0.33200000000000002</v>
      </c>
      <c r="DT18" s="45">
        <v>-5.4180000000000001</v>
      </c>
      <c r="DU18" s="45">
        <v>-1.6439999999999999</v>
      </c>
      <c r="DV18" s="45">
        <v>4.7329999999999997</v>
      </c>
      <c r="DW18" s="45">
        <v>-16.629000000000001</v>
      </c>
      <c r="DX18" s="45">
        <v>-5.077</v>
      </c>
      <c r="DY18" s="45">
        <v>4.782</v>
      </c>
      <c r="DZ18" s="45">
        <v>3.7360000000000002</v>
      </c>
      <c r="EA18" s="45">
        <v>3.9790000000000001</v>
      </c>
      <c r="EB18" s="45">
        <v>3.504</v>
      </c>
      <c r="EC18" s="45">
        <v>12.186</v>
      </c>
      <c r="ED18" s="45">
        <v>3.7330000000000001</v>
      </c>
      <c r="EE18" s="45">
        <v>-0.65900000000000003</v>
      </c>
      <c r="EF18" s="45">
        <v>-7.6</v>
      </c>
      <c r="EG18" s="45">
        <v>6.1829999999999998</v>
      </c>
      <c r="EH18" s="45">
        <v>1.845</v>
      </c>
      <c r="EI18" s="45">
        <v>-15.635999999999999</v>
      </c>
      <c r="EJ18" s="45">
        <v>-4.0830000000000002</v>
      </c>
      <c r="EK18" s="45">
        <v>3.2519999999999998</v>
      </c>
      <c r="EL18" s="45">
        <v>0.45400000000000001</v>
      </c>
      <c r="EM18" s="45">
        <v>5.9649999999999999</v>
      </c>
      <c r="EN18" s="45">
        <v>2.351</v>
      </c>
      <c r="EO18" s="45">
        <v>12.491</v>
      </c>
      <c r="EP18" s="45">
        <v>4.0789999999999997</v>
      </c>
      <c r="EQ18" s="45">
        <v>-2.2240000000000002</v>
      </c>
      <c r="ER18" s="45">
        <v>-5.335</v>
      </c>
      <c r="ES18" s="45">
        <v>2.339</v>
      </c>
      <c r="ET18" s="45">
        <v>-0.88500000000000001</v>
      </c>
      <c r="EU18" s="45">
        <v>-13.595000000000001</v>
      </c>
      <c r="EV18" s="45">
        <v>-2.1480000000000001</v>
      </c>
      <c r="EW18" s="45">
        <v>2.6419999999999999</v>
      </c>
      <c r="EX18" s="45">
        <v>1.331</v>
      </c>
      <c r="EY18" s="45">
        <v>3.9620000000000002</v>
      </c>
      <c r="EZ18" s="45">
        <v>1.694</v>
      </c>
      <c r="FA18" s="45">
        <v>11.547000000000001</v>
      </c>
      <c r="FB18" s="45">
        <v>5.7930000000000001</v>
      </c>
      <c r="FC18" s="45">
        <v>-1.9630000000000001</v>
      </c>
      <c r="FD18" s="45">
        <v>-6.0170000000000003</v>
      </c>
      <c r="FE18" s="45">
        <v>4.5940000000000003</v>
      </c>
      <c r="FF18" s="45">
        <v>-0.54700000000000004</v>
      </c>
      <c r="FG18" s="45">
        <v>-14.848000000000001</v>
      </c>
      <c r="FH18" s="45">
        <v>-2.7109999999999999</v>
      </c>
      <c r="FI18" s="45">
        <v>5.58</v>
      </c>
      <c r="FJ18" s="45">
        <v>-0.377</v>
      </c>
      <c r="FK18" s="45">
        <v>3.6040000000000001</v>
      </c>
      <c r="FL18" s="45">
        <v>3.5419999999999998</v>
      </c>
      <c r="FM18" s="45">
        <v>-3.4609999999999999</v>
      </c>
      <c r="FN18" s="45">
        <v>-13.449</v>
      </c>
      <c r="FO18" s="45">
        <v>30.393000000000001</v>
      </c>
      <c r="FP18" s="45">
        <v>12.95</v>
      </c>
      <c r="FQ18" s="45">
        <v>-4.5010000000000003</v>
      </c>
      <c r="FR18" s="45">
        <v>-8.84</v>
      </c>
      <c r="FS18" s="45">
        <v>-11.551</v>
      </c>
      <c r="FT18" s="45">
        <v>-2.831</v>
      </c>
      <c r="FU18" s="45">
        <v>4.069</v>
      </c>
      <c r="FV18" s="45">
        <v>-0.14899999999999999</v>
      </c>
      <c r="FW18" s="45">
        <v>2.85</v>
      </c>
      <c r="FX18" s="45">
        <v>4.0220000000000002</v>
      </c>
      <c r="FY18" s="45">
        <v>4.54</v>
      </c>
      <c r="FZ18" s="45">
        <v>14.358000000000001</v>
      </c>
      <c r="GA18" s="45">
        <v>-0.94799999999999995</v>
      </c>
      <c r="GB18" s="45">
        <v>6.8529999999999998</v>
      </c>
      <c r="GC18" s="45">
        <v>-12.388</v>
      </c>
      <c r="GD18" s="45">
        <v>6.726</v>
      </c>
      <c r="GE18" s="45">
        <v>-10.943</v>
      </c>
      <c r="GF18" s="45">
        <v>0.33500000000000002</v>
      </c>
      <c r="GG18" s="45">
        <v>5.0510000000000002</v>
      </c>
      <c r="GH18" s="45">
        <v>13.282</v>
      </c>
      <c r="GI18" s="45">
        <v>-9.6349999999999998</v>
      </c>
      <c r="GJ18" s="45">
        <v>-12.029</v>
      </c>
      <c r="GK18" s="45">
        <v>15.476000000000001</v>
      </c>
      <c r="GL18" s="45">
        <v>13.54</v>
      </c>
      <c r="GM18" s="45">
        <v>-7.6689999999999996</v>
      </c>
      <c r="GN18" s="45">
        <v>-11.034000000000001</v>
      </c>
      <c r="GO18" s="45">
        <v>15.236000000000001</v>
      </c>
      <c r="GP18" s="45">
        <v>9.7149999999999999</v>
      </c>
      <c r="GQ18" s="45">
        <v>-3.661</v>
      </c>
      <c r="GR18" s="45">
        <v>-12.087</v>
      </c>
      <c r="GS18" s="45">
        <v>13.670999999999999</v>
      </c>
      <c r="GT18" s="45">
        <v>9.5830000000000002</v>
      </c>
      <c r="GU18" s="45">
        <v>-7.0960000000000001</v>
      </c>
      <c r="GV18" s="45">
        <v>-9.7550000000000008</v>
      </c>
      <c r="GW18" s="45">
        <v>11.12</v>
      </c>
      <c r="GX18" s="45">
        <v>10.505000000000001</v>
      </c>
      <c r="GY18" s="45">
        <v>-5.6340000000000003</v>
      </c>
      <c r="GZ18" s="45">
        <v>-9.89</v>
      </c>
      <c r="HA18" s="45">
        <v>6.4260000000000002</v>
      </c>
      <c r="HB18" s="45">
        <v>7.6580000000000004</v>
      </c>
      <c r="HC18" s="45">
        <v>1.218</v>
      </c>
      <c r="HD18" s="45">
        <v>-11.218999999999999</v>
      </c>
      <c r="HE18" s="45">
        <v>8.5359999999999996</v>
      </c>
      <c r="HF18" s="45">
        <v>21.228000000000002</v>
      </c>
      <c r="HG18" s="45">
        <v>-8.2200000000000006</v>
      </c>
      <c r="HH18" s="59"/>
      <c r="HI18" s="13" t="s">
        <v>409</v>
      </c>
      <c r="HL18" s="460">
        <f t="shared" si="0"/>
        <v>0.87274952616304335</v>
      </c>
      <c r="HM18" s="300"/>
      <c r="HN18" s="534">
        <f>RANK(HL18,($HL$8,$HL$9,$HL$10,$HL$11,$HL$12,$HL$13,$HL$14,$HL$15,$HL$16,$HL$17,$HL$18,$HL$19),0)</f>
        <v>4</v>
      </c>
      <c r="HP18" s="540"/>
      <c r="HQ18" s="24"/>
    </row>
    <row r="19" spans="1:225" s="55" customFormat="1" ht="15" customHeight="1" x14ac:dyDescent="0.2">
      <c r="A19" s="600"/>
      <c r="B19" s="4"/>
      <c r="C19" s="519" t="s">
        <v>763</v>
      </c>
      <c r="D19" s="52">
        <v>1.0428349407835997</v>
      </c>
      <c r="E19" s="53">
        <v>31</v>
      </c>
      <c r="F19" s="297"/>
      <c r="G19" s="297" t="s">
        <v>375</v>
      </c>
      <c r="H19" s="45">
        <v>8.4930000000000003</v>
      </c>
      <c r="I19" s="45">
        <v>9.609</v>
      </c>
      <c r="J19" s="45">
        <v>11.042999999999999</v>
      </c>
      <c r="K19" s="45">
        <v>9.7430000000000003</v>
      </c>
      <c r="L19" s="45">
        <v>6.923</v>
      </c>
      <c r="M19" s="45">
        <v>12.632</v>
      </c>
      <c r="N19" s="45">
        <v>11.429</v>
      </c>
      <c r="O19" s="45">
        <v>12.996</v>
      </c>
      <c r="P19" s="45">
        <v>9.0809999999999995</v>
      </c>
      <c r="Q19" s="45">
        <v>5.4139999999999997</v>
      </c>
      <c r="R19" s="45">
        <v>12.311999999999999</v>
      </c>
      <c r="S19" s="45">
        <v>10.717000000000001</v>
      </c>
      <c r="T19" s="45">
        <v>13.907999999999999</v>
      </c>
      <c r="U19" s="45">
        <v>9.9049999999999994</v>
      </c>
      <c r="V19" s="45">
        <v>13.727</v>
      </c>
      <c r="W19" s="45">
        <v>9.2270000000000003</v>
      </c>
      <c r="X19" s="45">
        <v>9.2430000000000003</v>
      </c>
      <c r="Y19" s="45">
        <v>6.21</v>
      </c>
      <c r="Z19" s="45">
        <v>8.4870000000000001</v>
      </c>
      <c r="AA19" s="45">
        <v>8.4770000000000003</v>
      </c>
      <c r="AB19" s="45">
        <v>5.9989999999999997</v>
      </c>
      <c r="AC19" s="45">
        <v>0.20799999999999999</v>
      </c>
      <c r="AD19" s="45">
        <v>-4.4349999999999996</v>
      </c>
      <c r="AE19" s="45">
        <v>-4.1429999999999998</v>
      </c>
      <c r="AF19" s="45">
        <v>3.774</v>
      </c>
      <c r="AG19" s="45">
        <v>0.51500000000000001</v>
      </c>
      <c r="AH19" s="45">
        <v>2.3639999999999999</v>
      </c>
      <c r="AI19" s="45">
        <v>3.5819999999999999</v>
      </c>
      <c r="AJ19" s="45">
        <v>-1.5960000000000001</v>
      </c>
      <c r="AK19" s="45">
        <v>5.1020000000000003</v>
      </c>
      <c r="AL19" s="45">
        <v>6.032</v>
      </c>
      <c r="AM19" s="45">
        <v>5.5330000000000004</v>
      </c>
      <c r="AN19" s="45">
        <v>11.983000000000001</v>
      </c>
      <c r="AO19" s="45">
        <v>8.5640000000000001</v>
      </c>
      <c r="AP19" s="45">
        <v>2.1</v>
      </c>
      <c r="AQ19" s="45">
        <v>8.2840000000000007</v>
      </c>
      <c r="AR19" s="45">
        <v>8.8829999999999991</v>
      </c>
      <c r="AS19" s="45">
        <v>7.1660000000000004</v>
      </c>
      <c r="AT19" s="45">
        <v>8.0210000000000008</v>
      </c>
      <c r="AU19" s="45">
        <v>8.52</v>
      </c>
      <c r="AV19" s="45">
        <v>9.8019999999999996</v>
      </c>
      <c r="AW19" s="45">
        <v>6.423</v>
      </c>
      <c r="AX19" s="45">
        <v>6.6959999999999997</v>
      </c>
      <c r="AY19" s="45">
        <v>7.2949999999999999</v>
      </c>
      <c r="AZ19" s="45">
        <v>6.97</v>
      </c>
      <c r="BA19" s="45">
        <v>8.4589999999999996</v>
      </c>
      <c r="BB19" s="45">
        <v>9.0440000000000005</v>
      </c>
      <c r="BC19" s="45">
        <v>9.9290000000000003</v>
      </c>
      <c r="BD19" s="45">
        <v>4.0540000000000003</v>
      </c>
      <c r="BE19" s="45">
        <v>7.01</v>
      </c>
      <c r="BF19" s="45">
        <v>-7.4550000000000001</v>
      </c>
      <c r="BG19" s="45">
        <v>-90.302000000000007</v>
      </c>
      <c r="BH19" s="45">
        <v>-50.551000000000002</v>
      </c>
      <c r="BI19" s="45">
        <v>18.093</v>
      </c>
      <c r="BJ19" s="45">
        <v>5.3970000000000002</v>
      </c>
      <c r="BK19" s="45">
        <v>1.4119999999999999</v>
      </c>
      <c r="BL19" s="45">
        <v>4.9109999999999996</v>
      </c>
      <c r="BM19" s="45">
        <v>4.274</v>
      </c>
      <c r="BN19" s="45">
        <v>3.29</v>
      </c>
      <c r="BO19" s="45">
        <v>3.7040000000000002</v>
      </c>
      <c r="BP19" s="45">
        <v>3.9849999999999999</v>
      </c>
      <c r="BQ19" s="45">
        <v>1.2629999999999999</v>
      </c>
      <c r="BR19" s="45">
        <v>12.281000000000001</v>
      </c>
      <c r="BS19" s="45">
        <v>957.41899999999998</v>
      </c>
      <c r="BT19" s="45">
        <v>80.968999999999994</v>
      </c>
      <c r="BU19" s="45">
        <v>-34.218000000000004</v>
      </c>
      <c r="BV19" s="45">
        <v>-45.021000000000001</v>
      </c>
      <c r="BW19" s="45">
        <v>-42.834000000000003</v>
      </c>
      <c r="BX19" s="45">
        <v>-29.619</v>
      </c>
      <c r="BY19" s="45">
        <v>-15.861000000000001</v>
      </c>
      <c r="BZ19" s="45">
        <v>1.421</v>
      </c>
      <c r="CA19" s="45">
        <v>9.7319999999999993</v>
      </c>
      <c r="CB19" s="45">
        <v>9.7070000000000007</v>
      </c>
      <c r="CC19" s="45">
        <v>11.154999999999999</v>
      </c>
      <c r="CD19" s="45">
        <v>9.4469999999999992</v>
      </c>
      <c r="CE19" s="45">
        <v>12.500999999999999</v>
      </c>
      <c r="CF19" s="45">
        <v>8.1829999999999998</v>
      </c>
      <c r="CG19" s="45">
        <v>7.6529999999999996</v>
      </c>
      <c r="CH19" s="45">
        <v>-2.8149999999999999</v>
      </c>
      <c r="CI19" s="45">
        <v>2.2160000000000002</v>
      </c>
      <c r="CJ19" s="45">
        <v>2.266</v>
      </c>
      <c r="CK19" s="45">
        <v>7.8170000000000002</v>
      </c>
      <c r="CL19" s="45">
        <v>6.2729999999999997</v>
      </c>
      <c r="CM19" s="45">
        <v>8.0299999999999994</v>
      </c>
      <c r="CN19" s="45">
        <v>8.2210000000000001</v>
      </c>
      <c r="CO19" s="45">
        <v>6.9909999999999997</v>
      </c>
      <c r="CP19" s="45">
        <v>9.1310000000000002</v>
      </c>
      <c r="CQ19" s="45">
        <v>1.01</v>
      </c>
      <c r="CR19" s="45">
        <v>-39.116999999999997</v>
      </c>
      <c r="CS19" s="45">
        <v>3.8879999999999999</v>
      </c>
      <c r="CT19" s="45">
        <v>3.7650000000000001</v>
      </c>
      <c r="CU19" s="45">
        <v>5.6970000000000001</v>
      </c>
      <c r="CV19" s="45">
        <v>46.905999999999999</v>
      </c>
      <c r="CW19" s="45">
        <v>-38.991</v>
      </c>
      <c r="CX19" s="45">
        <v>9.9260000000000002</v>
      </c>
      <c r="CY19" s="45">
        <v>7.1050000000000004</v>
      </c>
      <c r="CZ19" s="45">
        <v>4.3289999999999997</v>
      </c>
      <c r="DA19" s="45">
        <v>7.9189999999999996</v>
      </c>
      <c r="DB19" s="45">
        <v>-7.968</v>
      </c>
      <c r="DC19" s="45">
        <v>-4.1749999999999998</v>
      </c>
      <c r="DD19" s="45">
        <v>3.4279999999999999</v>
      </c>
      <c r="DE19" s="45">
        <v>0.627</v>
      </c>
      <c r="DF19" s="45">
        <v>-14.273999999999999</v>
      </c>
      <c r="DG19" s="45">
        <v>19.696000000000002</v>
      </c>
      <c r="DH19" s="45">
        <v>-5.8769999999999998</v>
      </c>
      <c r="DI19" s="45">
        <v>-0.94399999999999995</v>
      </c>
      <c r="DJ19" s="45">
        <v>3.266</v>
      </c>
      <c r="DK19" s="45">
        <v>1.5189999999999999</v>
      </c>
      <c r="DL19" s="45">
        <v>12.409000000000001</v>
      </c>
      <c r="DM19" s="45">
        <v>-1.048</v>
      </c>
      <c r="DN19" s="45">
        <v>-4.7430000000000003</v>
      </c>
      <c r="DO19" s="45">
        <v>-1.9019999999999999</v>
      </c>
      <c r="DP19" s="45">
        <v>4.492</v>
      </c>
      <c r="DQ19" s="45">
        <v>1.944</v>
      </c>
      <c r="DR19" s="45">
        <v>-15.278</v>
      </c>
      <c r="DS19" s="45">
        <v>16.62</v>
      </c>
      <c r="DT19" s="45">
        <v>-0.85099999999999998</v>
      </c>
      <c r="DU19" s="45">
        <v>-2.0030000000000001</v>
      </c>
      <c r="DV19" s="45">
        <v>4.718</v>
      </c>
      <c r="DW19" s="45">
        <v>-1.998</v>
      </c>
      <c r="DX19" s="45">
        <v>8.6300000000000008</v>
      </c>
      <c r="DY19" s="45">
        <v>5.4279999999999999</v>
      </c>
      <c r="DZ19" s="45">
        <v>-6.0960000000000001</v>
      </c>
      <c r="EA19" s="45">
        <v>0.92600000000000005</v>
      </c>
      <c r="EB19" s="45">
        <v>0.81899999999999995</v>
      </c>
      <c r="EC19" s="45">
        <v>5.4889999999999999</v>
      </c>
      <c r="ED19" s="45">
        <v>-18.63</v>
      </c>
      <c r="EE19" s="45">
        <v>16.635999999999999</v>
      </c>
      <c r="EF19" s="45">
        <v>-3.6040000000000001</v>
      </c>
      <c r="EG19" s="45">
        <v>9.8000000000000004E-2</v>
      </c>
      <c r="EH19" s="45">
        <v>4.7080000000000002</v>
      </c>
      <c r="EI19" s="45">
        <v>-4.2370000000000001</v>
      </c>
      <c r="EJ19" s="45">
        <v>2.694</v>
      </c>
      <c r="EK19" s="45">
        <v>0.54300000000000004</v>
      </c>
      <c r="EL19" s="45">
        <v>-5.8090000000000002</v>
      </c>
      <c r="EM19" s="45">
        <v>9.26</v>
      </c>
      <c r="EN19" s="45">
        <v>-2.3460000000000001</v>
      </c>
      <c r="EO19" s="45">
        <v>7.4290000000000003</v>
      </c>
      <c r="EP19" s="45">
        <v>-17.661999999999999</v>
      </c>
      <c r="EQ19" s="45">
        <v>10.805999999999999</v>
      </c>
      <c r="ER19" s="45">
        <v>2.9580000000000002</v>
      </c>
      <c r="ES19" s="45">
        <v>0.98499999999999999</v>
      </c>
      <c r="ET19" s="45">
        <v>4.2149999999999999</v>
      </c>
      <c r="EU19" s="45">
        <v>1.6160000000000001</v>
      </c>
      <c r="EV19" s="45">
        <v>-0.441</v>
      </c>
      <c r="EW19" s="45">
        <v>-5.4429999999999996</v>
      </c>
      <c r="EX19" s="45">
        <v>-0.104</v>
      </c>
      <c r="EY19" s="45">
        <v>9.8650000000000002</v>
      </c>
      <c r="EZ19" s="45">
        <v>-3.8860000000000001</v>
      </c>
      <c r="FA19" s="45">
        <v>8.2859999999999996</v>
      </c>
      <c r="FB19" s="45">
        <v>-17.282</v>
      </c>
      <c r="FC19" s="45">
        <v>12.116</v>
      </c>
      <c r="FD19" s="45">
        <v>-0.21099999999999999</v>
      </c>
      <c r="FE19" s="45">
        <v>1.244</v>
      </c>
      <c r="FF19" s="45">
        <v>4.8</v>
      </c>
      <c r="FG19" s="45">
        <v>1.3080000000000001</v>
      </c>
      <c r="FH19" s="45">
        <v>0.94499999999999995</v>
      </c>
      <c r="FI19" s="45">
        <v>-4.9329999999999998</v>
      </c>
      <c r="FJ19" s="45">
        <v>0.70599999999999996</v>
      </c>
      <c r="FK19" s="45">
        <v>3.9940000000000002</v>
      </c>
      <c r="FL19" s="45">
        <v>-1.155</v>
      </c>
      <c r="FM19" s="45">
        <v>-6.351</v>
      </c>
      <c r="FN19" s="45">
        <v>-91.331999999999994</v>
      </c>
      <c r="FO19" s="45">
        <v>471.69099999999997</v>
      </c>
      <c r="FP19" s="45">
        <v>138.31299999999999</v>
      </c>
      <c r="FQ19" s="45">
        <v>-9.641</v>
      </c>
      <c r="FR19" s="45">
        <v>0.83799999999999997</v>
      </c>
      <c r="FS19" s="45">
        <v>4.8029999999999999</v>
      </c>
      <c r="FT19" s="45">
        <v>0.33300000000000002</v>
      </c>
      <c r="FU19" s="45">
        <v>-5.83</v>
      </c>
      <c r="FV19" s="45">
        <v>1.1100000000000001</v>
      </c>
      <c r="FW19" s="45">
        <v>4.2759999999999998</v>
      </c>
      <c r="FX19" s="45">
        <v>-3.7429999999999999</v>
      </c>
      <c r="FY19" s="45">
        <v>3.8380000000000001</v>
      </c>
      <c r="FZ19" s="45">
        <v>-18.37</v>
      </c>
      <c r="GA19" s="45">
        <v>-2.16</v>
      </c>
      <c r="GB19" s="45">
        <v>-13.374000000000001</v>
      </c>
      <c r="GC19" s="45">
        <v>-24.48</v>
      </c>
      <c r="GD19" s="45">
        <v>4.8499999999999996</v>
      </c>
      <c r="GE19" s="45">
        <v>29.03</v>
      </c>
      <c r="GF19" s="45">
        <v>19.946000000000002</v>
      </c>
      <c r="GG19" s="45">
        <v>13.510999999999999</v>
      </c>
      <c r="GH19" s="45">
        <v>-3.569</v>
      </c>
      <c r="GI19" s="45">
        <v>3.452</v>
      </c>
      <c r="GJ19" s="45">
        <v>12.148</v>
      </c>
      <c r="GK19" s="45">
        <v>-1.92</v>
      </c>
      <c r="GL19" s="45">
        <v>-3.5910000000000002</v>
      </c>
      <c r="GM19" s="45">
        <v>4.8179999999999996</v>
      </c>
      <c r="GN19" s="45">
        <v>10.423999999999999</v>
      </c>
      <c r="GO19" s="45">
        <v>0.81799999999999995</v>
      </c>
      <c r="GP19" s="45">
        <v>-7.2910000000000004</v>
      </c>
      <c r="GQ19" s="45">
        <v>4.3049999999999997</v>
      </c>
      <c r="GR19" s="45">
        <v>-0.313</v>
      </c>
      <c r="GS19" s="45">
        <v>6.0369999999999999</v>
      </c>
      <c r="GT19" s="45">
        <v>-7.2460000000000004</v>
      </c>
      <c r="GU19" s="45">
        <v>9.9670000000000005</v>
      </c>
      <c r="GV19" s="45">
        <v>-1.7410000000000001</v>
      </c>
      <c r="GW19" s="45">
        <v>7.79</v>
      </c>
      <c r="GX19" s="45">
        <v>-7.0819999999999999</v>
      </c>
      <c r="GY19" s="45">
        <v>8.7170000000000005</v>
      </c>
      <c r="GZ19" s="45">
        <v>0.224</v>
      </c>
      <c r="HA19" s="45">
        <v>-0.23100000000000001</v>
      </c>
      <c r="HB19" s="45">
        <v>-43.994</v>
      </c>
      <c r="HC19" s="45">
        <v>85.509</v>
      </c>
      <c r="HD19" s="45">
        <v>0.105</v>
      </c>
      <c r="HE19" s="45">
        <v>1.627</v>
      </c>
      <c r="HF19" s="45">
        <v>-22.158999999999999</v>
      </c>
      <c r="HG19" s="45">
        <v>-22.96</v>
      </c>
      <c r="HH19" s="59"/>
      <c r="HI19" s="13" t="s">
        <v>374</v>
      </c>
      <c r="HL19" s="460">
        <f t="shared" si="0"/>
        <v>3.2344200074313482E-2</v>
      </c>
      <c r="HM19" s="300"/>
      <c r="HN19" s="534">
        <f>RANK(HL19,($HL$8,$HL$9,$HL$10,$HL$11,$HL$12,$HL$13,$HL$14,$HL$15,$HL$16,$HL$17,$HL$18,$HL$19),0)</f>
        <v>10</v>
      </c>
      <c r="HP19" s="540"/>
      <c r="HQ19" s="24"/>
    </row>
    <row r="20" spans="1:225" s="55" customFormat="1" ht="15" customHeight="1" x14ac:dyDescent="0.2">
      <c r="A20" s="600"/>
      <c r="B20" s="118" t="s">
        <v>58</v>
      </c>
      <c r="C20" s="122"/>
      <c r="D20" s="120">
        <f>SUM(D21:D34)</f>
        <v>22.435520176024365</v>
      </c>
      <c r="E20" s="121"/>
      <c r="F20" s="618" t="s">
        <v>775</v>
      </c>
      <c r="G20" s="618"/>
      <c r="H20" s="71">
        <v>4.6470000000000002</v>
      </c>
      <c r="I20" s="71">
        <v>3.3530000000000002</v>
      </c>
      <c r="J20" s="71">
        <v>2.7029999999999998</v>
      </c>
      <c r="K20" s="71">
        <v>0.45500000000000002</v>
      </c>
      <c r="L20" s="71">
        <v>1.9119999999999999</v>
      </c>
      <c r="M20" s="71">
        <v>3.7879999999999998</v>
      </c>
      <c r="N20" s="71">
        <v>2.8849999999999998</v>
      </c>
      <c r="O20" s="71">
        <v>4.1859999999999999</v>
      </c>
      <c r="P20" s="71">
        <v>2.484</v>
      </c>
      <c r="Q20" s="71">
        <v>1.6950000000000001</v>
      </c>
      <c r="R20" s="71">
        <v>4.0490000000000004</v>
      </c>
      <c r="S20" s="71">
        <v>1.8440000000000001</v>
      </c>
      <c r="T20" s="71">
        <v>4.3419999999999996</v>
      </c>
      <c r="U20" s="71">
        <v>6.9480000000000004</v>
      </c>
      <c r="V20" s="71">
        <v>6.2830000000000004</v>
      </c>
      <c r="W20" s="71">
        <v>5.1100000000000003</v>
      </c>
      <c r="X20" s="71">
        <v>6.8550000000000004</v>
      </c>
      <c r="Y20" s="71">
        <v>2.4670000000000001</v>
      </c>
      <c r="Z20" s="71">
        <v>7.68</v>
      </c>
      <c r="AA20" s="71">
        <v>7.2709999999999999</v>
      </c>
      <c r="AB20" s="71">
        <v>4.8410000000000002</v>
      </c>
      <c r="AC20" s="71">
        <v>3.8149999999999999</v>
      </c>
      <c r="AD20" s="71">
        <v>4.7270000000000003</v>
      </c>
      <c r="AE20" s="71">
        <v>3.7120000000000002</v>
      </c>
      <c r="AF20" s="71">
        <v>5.0110000000000001</v>
      </c>
      <c r="AG20" s="71">
        <v>2.5019999999999998</v>
      </c>
      <c r="AH20" s="71">
        <v>4.319</v>
      </c>
      <c r="AI20" s="71">
        <v>5.7560000000000002</v>
      </c>
      <c r="AJ20" s="71">
        <v>4.9779999999999998</v>
      </c>
      <c r="AK20" s="71">
        <v>5.3949999999999996</v>
      </c>
      <c r="AL20" s="71">
        <v>9.2080000000000002</v>
      </c>
      <c r="AM20" s="71">
        <v>6.0890000000000004</v>
      </c>
      <c r="AN20" s="71">
        <v>4.2549999999999999</v>
      </c>
      <c r="AO20" s="71">
        <v>6.09</v>
      </c>
      <c r="AP20" s="71">
        <v>4.6239999999999997</v>
      </c>
      <c r="AQ20" s="71">
        <v>5.3920000000000003</v>
      </c>
      <c r="AR20" s="71">
        <v>3.1659999999999999</v>
      </c>
      <c r="AS20" s="71">
        <v>4.093</v>
      </c>
      <c r="AT20" s="71">
        <v>5.173</v>
      </c>
      <c r="AU20" s="71">
        <v>5.5090000000000003</v>
      </c>
      <c r="AV20" s="71">
        <v>5.3630000000000004</v>
      </c>
      <c r="AW20" s="71">
        <v>5.1340000000000003</v>
      </c>
      <c r="AX20" s="71">
        <v>4.43</v>
      </c>
      <c r="AY20" s="71">
        <v>6.5659999999999998</v>
      </c>
      <c r="AZ20" s="71">
        <v>6.4829999999999997</v>
      </c>
      <c r="BA20" s="71">
        <v>3.5249999999999999</v>
      </c>
      <c r="BB20" s="71">
        <v>4.9790000000000001</v>
      </c>
      <c r="BC20" s="71">
        <v>5.6230000000000002</v>
      </c>
      <c r="BD20" s="71">
        <v>4.6959999999999997</v>
      </c>
      <c r="BE20" s="71">
        <v>6.6280000000000001</v>
      </c>
      <c r="BF20" s="71">
        <v>-7.9420000000000002</v>
      </c>
      <c r="BG20" s="71">
        <v>-51.055</v>
      </c>
      <c r="BH20" s="71">
        <v>-32.886000000000003</v>
      </c>
      <c r="BI20" s="71">
        <v>-2.7810000000000001</v>
      </c>
      <c r="BJ20" s="71">
        <v>-1.6539999999999999</v>
      </c>
      <c r="BK20" s="71">
        <v>-0.83099999999999996</v>
      </c>
      <c r="BL20" s="71">
        <v>1.4350000000000001</v>
      </c>
      <c r="BM20" s="71">
        <v>1.2969999999999999</v>
      </c>
      <c r="BN20" s="71">
        <v>0.90300000000000002</v>
      </c>
      <c r="BO20" s="71">
        <v>2.98</v>
      </c>
      <c r="BP20" s="71">
        <v>1.464</v>
      </c>
      <c r="BQ20" s="71">
        <v>1.774</v>
      </c>
      <c r="BR20" s="71">
        <v>13.388</v>
      </c>
      <c r="BS20" s="71">
        <v>110.94799999999999</v>
      </c>
      <c r="BT20" s="71">
        <v>41.06</v>
      </c>
      <c r="BU20" s="71">
        <v>-20.844000000000001</v>
      </c>
      <c r="BV20" s="71">
        <v>-24.731999999999999</v>
      </c>
      <c r="BW20" s="71">
        <v>-13.815</v>
      </c>
      <c r="BX20" s="71">
        <v>-1.9</v>
      </c>
      <c r="BY20" s="71">
        <v>6.58</v>
      </c>
      <c r="BZ20" s="71">
        <v>8.8420000000000005</v>
      </c>
      <c r="CA20" s="71">
        <v>3.577</v>
      </c>
      <c r="CB20" s="71">
        <v>2.0579999999999998</v>
      </c>
      <c r="CC20" s="71">
        <v>3.1789999999999998</v>
      </c>
      <c r="CD20" s="71">
        <v>2.516</v>
      </c>
      <c r="CE20" s="71">
        <v>5.8170000000000002</v>
      </c>
      <c r="CF20" s="71">
        <v>4.7750000000000004</v>
      </c>
      <c r="CG20" s="71">
        <v>6.5839999999999996</v>
      </c>
      <c r="CH20" s="71">
        <v>4.0830000000000002</v>
      </c>
      <c r="CI20" s="71">
        <v>3.9790000000000001</v>
      </c>
      <c r="CJ20" s="71">
        <v>5.375</v>
      </c>
      <c r="CK20" s="71">
        <v>6.5149999999999997</v>
      </c>
      <c r="CL20" s="71">
        <v>5.3659999999999997</v>
      </c>
      <c r="CM20" s="71">
        <v>4.1399999999999997</v>
      </c>
      <c r="CN20" s="71">
        <v>5.335</v>
      </c>
      <c r="CO20" s="71">
        <v>5.8120000000000003</v>
      </c>
      <c r="CP20" s="71">
        <v>4.7110000000000003</v>
      </c>
      <c r="CQ20" s="71">
        <v>0.95299999999999996</v>
      </c>
      <c r="CR20" s="71">
        <v>-28.829000000000001</v>
      </c>
      <c r="CS20" s="71">
        <v>-0.36499999999999999</v>
      </c>
      <c r="CT20" s="71">
        <v>1.7350000000000001</v>
      </c>
      <c r="CU20" s="71">
        <v>5.306</v>
      </c>
      <c r="CV20" s="71">
        <v>28.678999999999998</v>
      </c>
      <c r="CW20" s="71">
        <v>-13.462999999999999</v>
      </c>
      <c r="CX20" s="71">
        <v>2.9180000000000001</v>
      </c>
      <c r="CY20" s="71">
        <v>5.4569999999999999</v>
      </c>
      <c r="CZ20" s="71">
        <v>5.3090000000000002</v>
      </c>
      <c r="DA20" s="71">
        <v>4.9509999999999996</v>
      </c>
      <c r="DB20" s="71">
        <v>-7.4909999999999997</v>
      </c>
      <c r="DC20" s="71">
        <v>4.9749999999999996</v>
      </c>
      <c r="DD20" s="71">
        <v>-8.5649999999999995</v>
      </c>
      <c r="DE20" s="71">
        <v>8.2710000000000008</v>
      </c>
      <c r="DF20" s="71">
        <v>0.73199999999999998</v>
      </c>
      <c r="DG20" s="71">
        <v>-1.7569999999999999</v>
      </c>
      <c r="DH20" s="71">
        <v>2.7549999999999999</v>
      </c>
      <c r="DI20" s="71">
        <v>-3.0779999999999998</v>
      </c>
      <c r="DJ20" s="71">
        <v>0.30399999999999999</v>
      </c>
      <c r="DK20" s="71">
        <v>2.9369999999999998</v>
      </c>
      <c r="DL20" s="71">
        <v>0.61399999999999999</v>
      </c>
      <c r="DM20" s="71">
        <v>-2.1419999999999999</v>
      </c>
      <c r="DN20" s="71">
        <v>3.5529999999999999</v>
      </c>
      <c r="DO20" s="71">
        <v>1.8819999999999999</v>
      </c>
      <c r="DP20" s="71">
        <v>-9.6959999999999997</v>
      </c>
      <c r="DQ20" s="71">
        <v>7.59</v>
      </c>
      <c r="DR20" s="71">
        <v>-1.4730000000000001</v>
      </c>
      <c r="DS20" s="71">
        <v>-0.33100000000000002</v>
      </c>
      <c r="DT20" s="71">
        <v>4.6470000000000002</v>
      </c>
      <c r="DU20" s="71">
        <v>-3.9220000000000002</v>
      </c>
      <c r="DV20" s="71">
        <v>1.5720000000000001</v>
      </c>
      <c r="DW20" s="71">
        <v>1.256</v>
      </c>
      <c r="DX20" s="71">
        <v>-0.16</v>
      </c>
      <c r="DY20" s="71">
        <v>0.123</v>
      </c>
      <c r="DZ20" s="71">
        <v>1.359</v>
      </c>
      <c r="EA20" s="71">
        <v>4.38</v>
      </c>
      <c r="EB20" s="71">
        <v>-7.44</v>
      </c>
      <c r="EC20" s="71">
        <v>6.92</v>
      </c>
      <c r="ED20" s="71">
        <v>-2.56</v>
      </c>
      <c r="EE20" s="71">
        <v>1.3240000000000001</v>
      </c>
      <c r="EF20" s="71">
        <v>0.34899999999999998</v>
      </c>
      <c r="EG20" s="71">
        <v>0.96699999999999997</v>
      </c>
      <c r="EH20" s="71">
        <v>1.1859999999999999</v>
      </c>
      <c r="EI20" s="71">
        <v>-1.038</v>
      </c>
      <c r="EJ20" s="71">
        <v>-1.137</v>
      </c>
      <c r="EK20" s="71">
        <v>1.0029999999999999</v>
      </c>
      <c r="EL20" s="71">
        <v>0.377</v>
      </c>
      <c r="EM20" s="71">
        <v>5.6879999999999997</v>
      </c>
      <c r="EN20" s="71">
        <v>-9.6519999999999992</v>
      </c>
      <c r="EO20" s="71">
        <v>8.8160000000000007</v>
      </c>
      <c r="EP20" s="71">
        <v>-1.218</v>
      </c>
      <c r="EQ20" s="71">
        <v>0.57899999999999996</v>
      </c>
      <c r="ER20" s="71">
        <v>0.748</v>
      </c>
      <c r="ES20" s="71">
        <v>4.62</v>
      </c>
      <c r="ET20" s="71">
        <v>-1.704</v>
      </c>
      <c r="EU20" s="71">
        <v>-2.7490000000000001</v>
      </c>
      <c r="EV20" s="71">
        <v>0.60199999999999998</v>
      </c>
      <c r="EW20" s="71">
        <v>-0.39200000000000002</v>
      </c>
      <c r="EX20" s="71">
        <v>1.113</v>
      </c>
      <c r="EY20" s="71">
        <v>3.4550000000000001</v>
      </c>
      <c r="EZ20" s="71">
        <v>-8.8390000000000004</v>
      </c>
      <c r="FA20" s="71">
        <v>9.9440000000000008</v>
      </c>
      <c r="FB20" s="71">
        <v>-0.90200000000000002</v>
      </c>
      <c r="FC20" s="71">
        <v>0.439</v>
      </c>
      <c r="FD20" s="71">
        <v>0.52900000000000003</v>
      </c>
      <c r="FE20" s="71">
        <v>3.919</v>
      </c>
      <c r="FF20" s="71">
        <v>0.30599999999999999</v>
      </c>
      <c r="FG20" s="71">
        <v>-2.8250000000000002</v>
      </c>
      <c r="FH20" s="71">
        <v>-2.1920000000000002</v>
      </c>
      <c r="FI20" s="71">
        <v>1.0069999999999999</v>
      </c>
      <c r="FJ20" s="71">
        <v>1.7330000000000001</v>
      </c>
      <c r="FK20" s="71">
        <v>2.5470000000000002</v>
      </c>
      <c r="FL20" s="71">
        <v>-7.1580000000000004</v>
      </c>
      <c r="FM20" s="71">
        <v>-5.0789999999999997</v>
      </c>
      <c r="FN20" s="71">
        <v>-47.311999999999998</v>
      </c>
      <c r="FO20" s="71">
        <v>37.723999999999997</v>
      </c>
      <c r="FP20" s="71">
        <v>45.622</v>
      </c>
      <c r="FQ20" s="71">
        <v>5.125</v>
      </c>
      <c r="FR20" s="71">
        <v>1.145</v>
      </c>
      <c r="FS20" s="71">
        <v>-0.60399999999999998</v>
      </c>
      <c r="FT20" s="71">
        <v>-2.3260000000000001</v>
      </c>
      <c r="FU20" s="71">
        <v>0.61399999999999999</v>
      </c>
      <c r="FV20" s="71">
        <v>3.8279999999999998</v>
      </c>
      <c r="FW20" s="71">
        <v>1.0369999999999999</v>
      </c>
      <c r="FX20" s="71">
        <v>-6.8739999999999997</v>
      </c>
      <c r="FY20" s="71">
        <v>5.7530000000000001</v>
      </c>
      <c r="FZ20" s="71">
        <v>-1.9790000000000001</v>
      </c>
      <c r="GA20" s="71">
        <v>-7.9039999999999999</v>
      </c>
      <c r="GB20" s="71">
        <v>-18.283999999999999</v>
      </c>
      <c r="GC20" s="71">
        <v>-3.9E-2</v>
      </c>
      <c r="GD20" s="71">
        <v>15.815</v>
      </c>
      <c r="GE20" s="71">
        <v>13.137</v>
      </c>
      <c r="GF20" s="71">
        <v>6.1180000000000003</v>
      </c>
      <c r="GG20" s="71">
        <v>2.7490000000000001</v>
      </c>
      <c r="GH20" s="71">
        <v>2.73</v>
      </c>
      <c r="GI20" s="71">
        <v>-0.73099999999999998</v>
      </c>
      <c r="GJ20" s="71">
        <v>2.3919999999999999</v>
      </c>
      <c r="GK20" s="71">
        <v>-0.80600000000000005</v>
      </c>
      <c r="GL20" s="71">
        <v>1.224</v>
      </c>
      <c r="GM20" s="71">
        <v>0.35899999999999999</v>
      </c>
      <c r="GN20" s="71">
        <v>1.734</v>
      </c>
      <c r="GO20" s="71">
        <v>2.3879999999999999</v>
      </c>
      <c r="GP20" s="71">
        <v>0.22800000000000001</v>
      </c>
      <c r="GQ20" s="71">
        <v>2.0910000000000002</v>
      </c>
      <c r="GR20" s="71">
        <v>-0.65400000000000003</v>
      </c>
      <c r="GS20" s="71">
        <v>2.286</v>
      </c>
      <c r="GT20" s="71">
        <v>1.573</v>
      </c>
      <c r="GU20" s="71">
        <v>3.1960000000000002</v>
      </c>
      <c r="GV20" s="71">
        <v>-1.7250000000000001</v>
      </c>
      <c r="GW20" s="71">
        <v>1.095</v>
      </c>
      <c r="GX20" s="71">
        <v>2.738</v>
      </c>
      <c r="GY20" s="71">
        <v>3.6640000000000001</v>
      </c>
      <c r="GZ20" s="71">
        <v>-2.7480000000000002</v>
      </c>
      <c r="HA20" s="71">
        <v>-2.532</v>
      </c>
      <c r="HB20" s="71">
        <v>-27.571000000000002</v>
      </c>
      <c r="HC20" s="71">
        <v>45.122999999999998</v>
      </c>
      <c r="HD20" s="71">
        <v>-0.69699999999999995</v>
      </c>
      <c r="HE20" s="71">
        <v>0.88900000000000001</v>
      </c>
      <c r="HF20" s="71">
        <v>-11.494999999999999</v>
      </c>
      <c r="HG20" s="71">
        <v>-2.4049999999999998</v>
      </c>
      <c r="HH20" s="596" t="s">
        <v>776</v>
      </c>
      <c r="HI20" s="596"/>
      <c r="HL20" s="460"/>
      <c r="HM20" s="340"/>
      <c r="HN20" s="462"/>
      <c r="HP20" s="540"/>
      <c r="HQ20" s="24"/>
    </row>
    <row r="21" spans="1:225" s="55" customFormat="1" ht="45" customHeight="1" x14ac:dyDescent="0.2">
      <c r="A21" s="600"/>
      <c r="B21" s="58"/>
      <c r="C21" s="5">
        <v>2.1</v>
      </c>
      <c r="D21" s="52">
        <v>3.6762109771502969</v>
      </c>
      <c r="E21" s="8" t="s">
        <v>770</v>
      </c>
      <c r="F21" s="297"/>
      <c r="G21" s="297" t="s">
        <v>379</v>
      </c>
      <c r="H21" s="45">
        <v>3.76</v>
      </c>
      <c r="I21" s="45">
        <v>6.4870000000000001</v>
      </c>
      <c r="J21" s="45">
        <v>8.3879999999999999</v>
      </c>
      <c r="K21" s="45">
        <v>6.53</v>
      </c>
      <c r="L21" s="45">
        <v>7.61</v>
      </c>
      <c r="M21" s="45">
        <v>8.2899999999999991</v>
      </c>
      <c r="N21" s="45">
        <v>6.7759999999999998</v>
      </c>
      <c r="O21" s="45">
        <v>8.24</v>
      </c>
      <c r="P21" s="45">
        <v>2.2789999999999999</v>
      </c>
      <c r="Q21" s="45">
        <v>2.9609999999999999</v>
      </c>
      <c r="R21" s="45">
        <v>5.3159999999999998</v>
      </c>
      <c r="S21" s="45">
        <v>3.0569999999999999</v>
      </c>
      <c r="T21" s="45">
        <v>3.86</v>
      </c>
      <c r="U21" s="45">
        <v>10.477</v>
      </c>
      <c r="V21" s="45">
        <v>7.0789999999999997</v>
      </c>
      <c r="W21" s="45">
        <v>5.8630000000000004</v>
      </c>
      <c r="X21" s="45">
        <v>8.1159999999999997</v>
      </c>
      <c r="Y21" s="45">
        <v>4.4489999999999998</v>
      </c>
      <c r="Z21" s="45">
        <v>11.643000000000001</v>
      </c>
      <c r="AA21" s="45">
        <v>7.4690000000000003</v>
      </c>
      <c r="AB21" s="45">
        <v>3.8439999999999999</v>
      </c>
      <c r="AC21" s="45">
        <v>3.5840000000000001</v>
      </c>
      <c r="AD21" s="45">
        <v>2.14</v>
      </c>
      <c r="AE21" s="45">
        <v>1.7869999999999999</v>
      </c>
      <c r="AF21" s="45">
        <v>6.9489999999999998</v>
      </c>
      <c r="AG21" s="45">
        <v>3.2549999999999999</v>
      </c>
      <c r="AH21" s="45">
        <v>2.46</v>
      </c>
      <c r="AI21" s="45">
        <v>6.2619999999999996</v>
      </c>
      <c r="AJ21" s="45">
        <v>6.0620000000000003</v>
      </c>
      <c r="AK21" s="45">
        <v>7.3</v>
      </c>
      <c r="AL21" s="45">
        <v>16.129000000000001</v>
      </c>
      <c r="AM21" s="45">
        <v>8.2189999999999994</v>
      </c>
      <c r="AN21" s="45">
        <v>7.4480000000000004</v>
      </c>
      <c r="AO21" s="45">
        <v>6.5659999999999998</v>
      </c>
      <c r="AP21" s="45">
        <v>3.51</v>
      </c>
      <c r="AQ21" s="45">
        <v>8.2750000000000004</v>
      </c>
      <c r="AR21" s="45">
        <v>-4.923</v>
      </c>
      <c r="AS21" s="45">
        <v>-1.7589999999999999</v>
      </c>
      <c r="AT21" s="45">
        <v>7.8049999999999997</v>
      </c>
      <c r="AU21" s="45">
        <v>7.4809999999999999</v>
      </c>
      <c r="AV21" s="45">
        <v>7.6040000000000001</v>
      </c>
      <c r="AW21" s="45">
        <v>6.2889999999999997</v>
      </c>
      <c r="AX21" s="45">
        <v>2.6259999999999999</v>
      </c>
      <c r="AY21" s="45">
        <v>14.741</v>
      </c>
      <c r="AZ21" s="45">
        <v>16.196000000000002</v>
      </c>
      <c r="BA21" s="45">
        <v>4.7119999999999997</v>
      </c>
      <c r="BB21" s="45">
        <v>9.4589999999999996</v>
      </c>
      <c r="BC21" s="45">
        <v>11.502000000000001</v>
      </c>
      <c r="BD21" s="45">
        <v>15.417</v>
      </c>
      <c r="BE21" s="45">
        <v>11.628</v>
      </c>
      <c r="BF21" s="45">
        <v>-1.0249999999999999</v>
      </c>
      <c r="BG21" s="45">
        <v>1.3360000000000001</v>
      </c>
      <c r="BH21" s="45">
        <v>2.423</v>
      </c>
      <c r="BI21" s="45">
        <v>8.4450000000000003</v>
      </c>
      <c r="BJ21" s="45">
        <v>4.2560000000000002</v>
      </c>
      <c r="BK21" s="45">
        <v>3.38</v>
      </c>
      <c r="BL21" s="45">
        <v>6.3049999999999997</v>
      </c>
      <c r="BM21" s="45">
        <v>4.8129999999999997</v>
      </c>
      <c r="BN21" s="45">
        <v>0.123</v>
      </c>
      <c r="BO21" s="45">
        <v>3.8220000000000001</v>
      </c>
      <c r="BP21" s="45">
        <v>6.266</v>
      </c>
      <c r="BQ21" s="45">
        <v>6.5819999999999999</v>
      </c>
      <c r="BR21" s="45">
        <v>13.265000000000001</v>
      </c>
      <c r="BS21" s="45">
        <v>15.098000000000001</v>
      </c>
      <c r="BT21" s="45">
        <v>8.0039999999999996</v>
      </c>
      <c r="BU21" s="45">
        <v>7.476</v>
      </c>
      <c r="BV21" s="45">
        <v>4.9080000000000004</v>
      </c>
      <c r="BW21" s="45">
        <v>10.26</v>
      </c>
      <c r="BX21" s="45">
        <v>12.492000000000001</v>
      </c>
      <c r="BY21" s="45">
        <v>12.563000000000001</v>
      </c>
      <c r="BZ21" s="45">
        <v>15.656000000000001</v>
      </c>
      <c r="CA21" s="45">
        <v>6.1340000000000003</v>
      </c>
      <c r="CB21" s="45">
        <v>7.4669999999999996</v>
      </c>
      <c r="CC21" s="45">
        <v>5.7060000000000004</v>
      </c>
      <c r="CD21" s="45">
        <v>3.7679999999999998</v>
      </c>
      <c r="CE21" s="45">
        <v>7.0490000000000004</v>
      </c>
      <c r="CF21" s="45">
        <v>6.1449999999999996</v>
      </c>
      <c r="CG21" s="45">
        <v>7.6269999999999998</v>
      </c>
      <c r="CH21" s="45">
        <v>2.4860000000000002</v>
      </c>
      <c r="CI21" s="45">
        <v>4.2380000000000004</v>
      </c>
      <c r="CJ21" s="45">
        <v>6.532</v>
      </c>
      <c r="CK21" s="45">
        <v>10.662000000000001</v>
      </c>
      <c r="CL21" s="45">
        <v>6.1319999999999997</v>
      </c>
      <c r="CM21" s="45">
        <v>0.26200000000000001</v>
      </c>
      <c r="CN21" s="45">
        <v>7.1319999999999997</v>
      </c>
      <c r="CO21" s="45">
        <v>10.871</v>
      </c>
      <c r="CP21" s="45">
        <v>8.6110000000000007</v>
      </c>
      <c r="CQ21" s="45">
        <v>8.4390000000000001</v>
      </c>
      <c r="CR21" s="45">
        <v>4.0179999999999998</v>
      </c>
      <c r="CS21" s="45">
        <v>4.6289999999999996</v>
      </c>
      <c r="CT21" s="45">
        <v>2.927</v>
      </c>
      <c r="CU21" s="45">
        <v>8.609</v>
      </c>
      <c r="CV21" s="45">
        <v>10.144</v>
      </c>
      <c r="CW21" s="45">
        <v>9.2420000000000009</v>
      </c>
      <c r="CX21" s="45">
        <v>6</v>
      </c>
      <c r="CY21" s="45">
        <v>6.181</v>
      </c>
      <c r="CZ21" s="45">
        <v>6.7779999999999996</v>
      </c>
      <c r="DA21" s="45">
        <v>6.3689999999999998</v>
      </c>
      <c r="DB21" s="45">
        <v>5.0229999999999997</v>
      </c>
      <c r="DC21" s="45">
        <v>10.166</v>
      </c>
      <c r="DD21" s="45">
        <v>-10.166</v>
      </c>
      <c r="DE21" s="45">
        <v>1.526</v>
      </c>
      <c r="DF21" s="45">
        <v>4.5599999999999996</v>
      </c>
      <c r="DG21" s="45">
        <v>-1.9990000000000001</v>
      </c>
      <c r="DH21" s="45">
        <v>-1.2070000000000001</v>
      </c>
      <c r="DI21" s="45">
        <v>0.27400000000000002</v>
      </c>
      <c r="DJ21" s="45">
        <v>1.587</v>
      </c>
      <c r="DK21" s="45">
        <v>4.7009999999999996</v>
      </c>
      <c r="DL21" s="45">
        <v>-0.314</v>
      </c>
      <c r="DM21" s="45">
        <v>0.82</v>
      </c>
      <c r="DN21" s="45">
        <v>5.1470000000000002</v>
      </c>
      <c r="DO21" s="45">
        <v>-0.28999999999999998</v>
      </c>
      <c r="DP21" s="45">
        <v>-7.806</v>
      </c>
      <c r="DQ21" s="45">
        <v>3.3380000000000001</v>
      </c>
      <c r="DR21" s="45">
        <v>2.7679999999999998</v>
      </c>
      <c r="DS21" s="45">
        <v>-1.006</v>
      </c>
      <c r="DT21" s="45">
        <v>-0.58199999999999996</v>
      </c>
      <c r="DU21" s="45">
        <v>-1.1279999999999999</v>
      </c>
      <c r="DV21" s="45">
        <v>2.9790000000000001</v>
      </c>
      <c r="DW21" s="45">
        <v>-1.0640000000000001</v>
      </c>
      <c r="DX21" s="45">
        <v>0.35099999999999998</v>
      </c>
      <c r="DY21" s="45">
        <v>3.1259999999999999</v>
      </c>
      <c r="DZ21" s="45">
        <v>2.891</v>
      </c>
      <c r="EA21" s="45">
        <v>0.48699999999999999</v>
      </c>
      <c r="EB21" s="45">
        <v>-1.9319999999999999</v>
      </c>
      <c r="EC21" s="45">
        <v>0.16</v>
      </c>
      <c r="ED21" s="45">
        <v>1.601</v>
      </c>
      <c r="EE21" s="45">
        <v>1.1000000000000001</v>
      </c>
      <c r="EF21" s="45">
        <v>-3.9529999999999998</v>
      </c>
      <c r="EG21" s="45">
        <v>5.681</v>
      </c>
      <c r="EH21" s="45">
        <v>-0.871</v>
      </c>
      <c r="EI21" s="45">
        <v>-4.4009999999999998</v>
      </c>
      <c r="EJ21" s="45">
        <v>9.9000000000000005E-2</v>
      </c>
      <c r="EK21" s="45">
        <v>1.6890000000000001</v>
      </c>
      <c r="EL21" s="45">
        <v>2.536</v>
      </c>
      <c r="EM21" s="45">
        <v>5.5839999999999996</v>
      </c>
      <c r="EN21" s="45">
        <v>-5.319</v>
      </c>
      <c r="EO21" s="45">
        <v>-0.61199999999999999</v>
      </c>
      <c r="EP21" s="45">
        <v>5.3710000000000004</v>
      </c>
      <c r="EQ21" s="45">
        <v>0.91</v>
      </c>
      <c r="ER21" s="45">
        <v>-2.8319999999999999</v>
      </c>
      <c r="ES21" s="45">
        <v>14.377000000000001</v>
      </c>
      <c r="ET21" s="45">
        <v>-7.6230000000000002</v>
      </c>
      <c r="EU21" s="45">
        <v>-5.0819999999999999</v>
      </c>
      <c r="EV21" s="45">
        <v>-0.72199999999999998</v>
      </c>
      <c r="EW21" s="45">
        <v>-1.2270000000000001</v>
      </c>
      <c r="EX21" s="45">
        <v>7.2560000000000002</v>
      </c>
      <c r="EY21" s="45">
        <v>-7.2859999999999996</v>
      </c>
      <c r="EZ21" s="45">
        <v>-2.1680000000000001</v>
      </c>
      <c r="FA21" s="45">
        <v>9.0630000000000006</v>
      </c>
      <c r="FB21" s="45">
        <v>5.0549999999999997</v>
      </c>
      <c r="FC21" s="45">
        <v>1.026</v>
      </c>
      <c r="FD21" s="45">
        <v>-4.0199999999999996</v>
      </c>
      <c r="FE21" s="45">
        <v>10.436</v>
      </c>
      <c r="FF21" s="45">
        <v>3.282</v>
      </c>
      <c r="FG21" s="45">
        <v>-3.879</v>
      </c>
      <c r="FH21" s="45">
        <v>-10.534000000000001</v>
      </c>
      <c r="FI21" s="45">
        <v>3.25</v>
      </c>
      <c r="FJ21" s="45">
        <v>9.2569999999999997</v>
      </c>
      <c r="FK21" s="45">
        <v>-4.03</v>
      </c>
      <c r="FL21" s="45">
        <v>-5.38</v>
      </c>
      <c r="FM21" s="45">
        <v>-3.298</v>
      </c>
      <c r="FN21" s="45">
        <v>7.5609999999999999</v>
      </c>
      <c r="FO21" s="45">
        <v>2.109</v>
      </c>
      <c r="FP21" s="45">
        <v>1.623</v>
      </c>
      <c r="FQ21" s="45">
        <v>6.1689999999999996</v>
      </c>
      <c r="FR21" s="45">
        <v>2.415</v>
      </c>
      <c r="FS21" s="45">
        <v>-1.159</v>
      </c>
      <c r="FT21" s="45">
        <v>-11.79</v>
      </c>
      <c r="FU21" s="45">
        <v>-1.37</v>
      </c>
      <c r="FV21" s="45">
        <v>13.292999999999999</v>
      </c>
      <c r="FW21" s="45">
        <v>-1.7709999999999999</v>
      </c>
      <c r="FX21" s="45">
        <v>-5.0990000000000002</v>
      </c>
      <c r="FY21" s="45">
        <v>2.7650000000000001</v>
      </c>
      <c r="FZ21" s="45">
        <v>9.3010000000000002</v>
      </c>
      <c r="GA21" s="45">
        <v>-4.1840000000000002</v>
      </c>
      <c r="GB21" s="45">
        <v>1.1259999999999999</v>
      </c>
      <c r="GC21" s="45">
        <v>3.633</v>
      </c>
      <c r="GD21" s="45">
        <v>7.6390000000000002</v>
      </c>
      <c r="GE21" s="45">
        <v>0.84199999999999997</v>
      </c>
      <c r="GF21" s="45">
        <v>-11.734999999999999</v>
      </c>
      <c r="GG21" s="45">
        <v>1.341</v>
      </c>
      <c r="GH21" s="45">
        <v>3.9E-2</v>
      </c>
      <c r="GI21" s="45">
        <v>1.407</v>
      </c>
      <c r="GJ21" s="45">
        <v>5.6429999999999998</v>
      </c>
      <c r="GK21" s="45">
        <v>-0.96899999999999997</v>
      </c>
      <c r="GL21" s="45">
        <v>1.296</v>
      </c>
      <c r="GM21" s="45">
        <v>-0.255</v>
      </c>
      <c r="GN21" s="45">
        <v>3.7069999999999999</v>
      </c>
      <c r="GO21" s="45">
        <v>2.1619999999999999</v>
      </c>
      <c r="GP21" s="45">
        <v>0.441</v>
      </c>
      <c r="GQ21" s="45">
        <v>1.137</v>
      </c>
      <c r="GR21" s="45">
        <v>-1.2470000000000001</v>
      </c>
      <c r="GS21" s="45">
        <v>3.91</v>
      </c>
      <c r="GT21" s="45">
        <v>2.6509999999999998</v>
      </c>
      <c r="GU21" s="45">
        <v>5.0579999999999998</v>
      </c>
      <c r="GV21" s="45">
        <v>-5.2889999999999997</v>
      </c>
      <c r="GW21" s="45">
        <v>-1.8380000000000001</v>
      </c>
      <c r="GX21" s="45">
        <v>9.6850000000000005</v>
      </c>
      <c r="GY21" s="45">
        <v>8.7249999999999996</v>
      </c>
      <c r="GZ21" s="45">
        <v>-7.2190000000000003</v>
      </c>
      <c r="HA21" s="45">
        <v>-1.994</v>
      </c>
      <c r="HB21" s="45">
        <v>5.2130000000000001</v>
      </c>
      <c r="HC21" s="45">
        <v>9.3640000000000008</v>
      </c>
      <c r="HD21" s="45">
        <v>-8.7279999999999998</v>
      </c>
      <c r="HE21" s="45">
        <v>3.4159999999999999</v>
      </c>
      <c r="HF21" s="45">
        <v>6.7</v>
      </c>
      <c r="HG21" s="45">
        <v>8.468</v>
      </c>
      <c r="HH21" s="59"/>
      <c r="HI21" s="13" t="s">
        <v>378</v>
      </c>
      <c r="HL21" s="460">
        <f t="shared" ref="HL21:HL34" si="1">BZ21*D21/$D$20</f>
        <v>2.5653409685490924</v>
      </c>
      <c r="HM21" s="300"/>
      <c r="HN21" s="534">
        <f>RANK(HL21,($HL$21,$HL$22,$HL$23,$HL$24,$HL$25,$HL$26,$HL$27,$HL$28,$HL$29,$HL$30,$HL$31,$HL$32,$HL$33,$HL$34),0)</f>
        <v>1</v>
      </c>
      <c r="HP21" s="540"/>
      <c r="HQ21" s="24"/>
    </row>
    <row r="22" spans="1:225" s="55" customFormat="1" ht="15" customHeight="1" x14ac:dyDescent="0.25">
      <c r="A22" s="600"/>
      <c r="B22" s="58"/>
      <c r="C22" s="5">
        <v>2.2000000000000002</v>
      </c>
      <c r="D22" s="52">
        <v>0.64755184550826084</v>
      </c>
      <c r="E22" s="53">
        <v>11</v>
      </c>
      <c r="F22" s="297"/>
      <c r="G22" s="297" t="str">
        <f>VLOOKUP(E22,'Jadual5-2digit'!$F$7:$H$36,3,0)</f>
        <v>Pembuatan minuman</v>
      </c>
      <c r="H22" s="45">
        <v>13.647</v>
      </c>
      <c r="I22" s="45">
        <v>9.4049999999999994</v>
      </c>
      <c r="J22" s="45">
        <v>2.2599999999999998</v>
      </c>
      <c r="K22" s="45">
        <v>3.9849999999999999</v>
      </c>
      <c r="L22" s="45">
        <v>9.4629999999999992</v>
      </c>
      <c r="M22" s="45">
        <v>12.840999999999999</v>
      </c>
      <c r="N22" s="45">
        <v>8.73</v>
      </c>
      <c r="O22" s="45">
        <v>12.670999999999999</v>
      </c>
      <c r="P22" s="45">
        <v>13.59</v>
      </c>
      <c r="Q22" s="45">
        <v>12.516</v>
      </c>
      <c r="R22" s="45">
        <v>9.9019999999999992</v>
      </c>
      <c r="S22" s="45">
        <v>9.5009999999999994</v>
      </c>
      <c r="T22" s="45">
        <v>5.2869999999999999</v>
      </c>
      <c r="U22" s="45">
        <v>17.105</v>
      </c>
      <c r="V22" s="45">
        <v>18.692</v>
      </c>
      <c r="W22" s="45">
        <v>9.5500000000000007</v>
      </c>
      <c r="X22" s="45">
        <v>11.78</v>
      </c>
      <c r="Y22" s="45">
        <v>7.73</v>
      </c>
      <c r="Z22" s="45">
        <v>8.5739999999999998</v>
      </c>
      <c r="AA22" s="45">
        <v>11.16</v>
      </c>
      <c r="AB22" s="45">
        <v>5.7220000000000004</v>
      </c>
      <c r="AC22" s="45">
        <v>6.6520000000000001</v>
      </c>
      <c r="AD22" s="45">
        <v>6.46</v>
      </c>
      <c r="AE22" s="45">
        <v>4.6779999999999999</v>
      </c>
      <c r="AF22" s="45">
        <v>3.0089999999999999</v>
      </c>
      <c r="AG22" s="45">
        <v>1.8779999999999999</v>
      </c>
      <c r="AH22" s="45">
        <v>2.347</v>
      </c>
      <c r="AI22" s="45">
        <v>7.7350000000000003</v>
      </c>
      <c r="AJ22" s="45">
        <v>4.0140000000000002</v>
      </c>
      <c r="AK22" s="45">
        <v>4.07</v>
      </c>
      <c r="AL22" s="45">
        <v>3.7679999999999998</v>
      </c>
      <c r="AM22" s="45">
        <v>3.431</v>
      </c>
      <c r="AN22" s="45">
        <v>4.2699999999999996</v>
      </c>
      <c r="AO22" s="45">
        <v>1.056</v>
      </c>
      <c r="AP22" s="45">
        <v>0.95599999999999996</v>
      </c>
      <c r="AQ22" s="45">
        <v>1.306</v>
      </c>
      <c r="AR22" s="45">
        <v>2.3210000000000002</v>
      </c>
      <c r="AS22" s="45">
        <v>2.7570000000000001</v>
      </c>
      <c r="AT22" s="45">
        <v>0.98099999999999998</v>
      </c>
      <c r="AU22" s="45">
        <v>2.9790000000000001</v>
      </c>
      <c r="AV22" s="45">
        <v>3.4830000000000001</v>
      </c>
      <c r="AW22" s="45">
        <v>3.05</v>
      </c>
      <c r="AX22" s="45">
        <v>2.7290000000000001</v>
      </c>
      <c r="AY22" s="45">
        <v>6.0049999999999999</v>
      </c>
      <c r="AZ22" s="45">
        <v>0.36299999999999999</v>
      </c>
      <c r="BA22" s="45">
        <v>9.9000000000000005E-2</v>
      </c>
      <c r="BB22" s="45">
        <v>5.0149999999999997</v>
      </c>
      <c r="BC22" s="45">
        <v>3.7010000000000001</v>
      </c>
      <c r="BD22" s="45">
        <v>1.0329999999999999</v>
      </c>
      <c r="BE22" s="45">
        <v>5.08</v>
      </c>
      <c r="BF22" s="45">
        <v>-8.0429999999999993</v>
      </c>
      <c r="BG22" s="45">
        <v>-46.231999999999999</v>
      </c>
      <c r="BH22" s="45">
        <v>-40.453000000000003</v>
      </c>
      <c r="BI22" s="45">
        <v>-28.648</v>
      </c>
      <c r="BJ22" s="45">
        <v>-13.738</v>
      </c>
      <c r="BK22" s="45">
        <v>-10.398</v>
      </c>
      <c r="BL22" s="45">
        <v>-5.601</v>
      </c>
      <c r="BM22" s="45">
        <v>-7.2450000000000001</v>
      </c>
      <c r="BN22" s="45">
        <v>-11.74</v>
      </c>
      <c r="BO22" s="45">
        <v>-3.6789999999999998</v>
      </c>
      <c r="BP22" s="45">
        <v>-2.399</v>
      </c>
      <c r="BQ22" s="45">
        <v>-0.61</v>
      </c>
      <c r="BR22" s="45">
        <v>9.33</v>
      </c>
      <c r="BS22" s="45">
        <v>103.956</v>
      </c>
      <c r="BT22" s="45">
        <v>49.542000000000002</v>
      </c>
      <c r="BU22" s="45">
        <v>-14.887</v>
      </c>
      <c r="BV22" s="45">
        <v>-20.687000000000001</v>
      </c>
      <c r="BW22" s="45">
        <v>-0.11600000000000001</v>
      </c>
      <c r="BX22" s="45">
        <v>6.3419999999999996</v>
      </c>
      <c r="BY22" s="45">
        <v>14.669</v>
      </c>
      <c r="BZ22" s="45">
        <v>12.433999999999999</v>
      </c>
      <c r="CA22" s="45">
        <v>8.4700000000000006</v>
      </c>
      <c r="CB22" s="45">
        <v>8.8580000000000005</v>
      </c>
      <c r="CC22" s="45">
        <v>11.638999999999999</v>
      </c>
      <c r="CD22" s="45">
        <v>10.613</v>
      </c>
      <c r="CE22" s="45">
        <v>13.173999999999999</v>
      </c>
      <c r="CF22" s="45">
        <v>9.641</v>
      </c>
      <c r="CG22" s="45">
        <v>8.4489999999999998</v>
      </c>
      <c r="CH22" s="45">
        <v>5.915</v>
      </c>
      <c r="CI22" s="45">
        <v>2.4329999999999998</v>
      </c>
      <c r="CJ22" s="45">
        <v>5.1820000000000004</v>
      </c>
      <c r="CK22" s="45">
        <v>3.8220000000000001</v>
      </c>
      <c r="CL22" s="45">
        <v>1.107</v>
      </c>
      <c r="CM22" s="45">
        <v>2</v>
      </c>
      <c r="CN22" s="45">
        <v>3.173</v>
      </c>
      <c r="CO22" s="45">
        <v>3.0350000000000001</v>
      </c>
      <c r="CP22" s="45">
        <v>2.9350000000000001</v>
      </c>
      <c r="CQ22" s="45">
        <v>-0.76400000000000001</v>
      </c>
      <c r="CR22" s="45">
        <v>-38.173999999999999</v>
      </c>
      <c r="CS22" s="45">
        <v>-9.9410000000000007</v>
      </c>
      <c r="CT22" s="45">
        <v>-7.5430000000000001</v>
      </c>
      <c r="CU22" s="45">
        <v>1.8460000000000001</v>
      </c>
      <c r="CV22" s="45">
        <v>38.631</v>
      </c>
      <c r="CW22" s="45">
        <v>-4.4240000000000004</v>
      </c>
      <c r="CX22" s="45">
        <v>9.9920000000000009</v>
      </c>
      <c r="CY22" s="45">
        <v>9.5549999999999997</v>
      </c>
      <c r="CZ22" s="45">
        <v>3.3029999999999999</v>
      </c>
      <c r="DA22" s="45">
        <v>2.722</v>
      </c>
      <c r="DB22" s="45">
        <v>-15.57</v>
      </c>
      <c r="DC22" s="45">
        <v>9.9629999999999992</v>
      </c>
      <c r="DD22" s="45">
        <v>-17.292000000000002</v>
      </c>
      <c r="DE22" s="45">
        <v>15.863</v>
      </c>
      <c r="DF22" s="45">
        <v>6.0590000000000002</v>
      </c>
      <c r="DG22" s="45">
        <v>2.42</v>
      </c>
      <c r="DH22" s="45">
        <v>4.2510000000000003</v>
      </c>
      <c r="DI22" s="45">
        <v>-2.4990000000000001</v>
      </c>
      <c r="DJ22" s="45">
        <v>-4.4749999999999996</v>
      </c>
      <c r="DK22" s="45">
        <v>3.2050000000000001</v>
      </c>
      <c r="DL22" s="45">
        <v>5.4080000000000004</v>
      </c>
      <c r="DM22" s="45">
        <v>1.6859999999999999</v>
      </c>
      <c r="DN22" s="45">
        <v>4.274</v>
      </c>
      <c r="DO22" s="45">
        <v>-2.52</v>
      </c>
      <c r="DP22" s="45">
        <v>-20.38</v>
      </c>
      <c r="DQ22" s="45">
        <v>8.2970000000000006</v>
      </c>
      <c r="DR22" s="45">
        <v>7.8490000000000002</v>
      </c>
      <c r="DS22" s="45">
        <v>7.8150000000000004</v>
      </c>
      <c r="DT22" s="45">
        <v>7.4690000000000003</v>
      </c>
      <c r="DU22" s="45">
        <v>-6.0510000000000002</v>
      </c>
      <c r="DV22" s="45">
        <v>-1.012</v>
      </c>
      <c r="DW22" s="45">
        <v>4.0460000000000003</v>
      </c>
      <c r="DX22" s="45">
        <v>4.4119999999999999</v>
      </c>
      <c r="DY22" s="45">
        <v>-0.67600000000000005</v>
      </c>
      <c r="DZ22" s="45">
        <v>3.8940000000000001</v>
      </c>
      <c r="EA22" s="45">
        <v>-6.2720000000000002</v>
      </c>
      <c r="EB22" s="45">
        <v>-11.442</v>
      </c>
      <c r="EC22" s="45">
        <v>9.7639999999999993</v>
      </c>
      <c r="ED22" s="45">
        <v>-0.45800000000000002</v>
      </c>
      <c r="EE22" s="45">
        <v>10.009</v>
      </c>
      <c r="EF22" s="45">
        <v>3.5750000000000002</v>
      </c>
      <c r="EG22" s="45">
        <v>-5.3159999999999998</v>
      </c>
      <c r="EH22" s="45">
        <v>1.3460000000000001</v>
      </c>
      <c r="EI22" s="45">
        <v>-1.0449999999999999</v>
      </c>
      <c r="EJ22" s="45">
        <v>5.33</v>
      </c>
      <c r="EK22" s="45">
        <v>-0.85499999999999998</v>
      </c>
      <c r="EL22" s="45">
        <v>2.1549999999999998</v>
      </c>
      <c r="EM22" s="45">
        <v>-7.766</v>
      </c>
      <c r="EN22" s="45">
        <v>-12.414999999999999</v>
      </c>
      <c r="EO22" s="45">
        <v>10.269</v>
      </c>
      <c r="EP22" s="45">
        <v>4.7830000000000004</v>
      </c>
      <c r="EQ22" s="45">
        <v>6.21</v>
      </c>
      <c r="ER22" s="45">
        <v>3.63</v>
      </c>
      <c r="ES22" s="45">
        <v>-5.59</v>
      </c>
      <c r="ET22" s="45">
        <v>1.0169999999999999</v>
      </c>
      <c r="EU22" s="45">
        <v>-0.24199999999999999</v>
      </c>
      <c r="EV22" s="45">
        <v>2.0840000000000001</v>
      </c>
      <c r="EW22" s="45">
        <v>-0.95299999999999996</v>
      </c>
      <c r="EX22" s="45">
        <v>2.5089999999999999</v>
      </c>
      <c r="EY22" s="45">
        <v>-6.8419999999999996</v>
      </c>
      <c r="EZ22" s="45">
        <v>-12.042</v>
      </c>
      <c r="FA22" s="45">
        <v>8.3629999999999995</v>
      </c>
      <c r="FB22" s="45">
        <v>6.8559999999999999</v>
      </c>
      <c r="FC22" s="45">
        <v>6.73</v>
      </c>
      <c r="FD22" s="45">
        <v>3.1960000000000002</v>
      </c>
      <c r="FE22" s="45">
        <v>-5.8840000000000003</v>
      </c>
      <c r="FF22" s="45">
        <v>4.2380000000000004</v>
      </c>
      <c r="FG22" s="45">
        <v>-5.5519999999999996</v>
      </c>
      <c r="FH22" s="45">
        <v>1.8149999999999999</v>
      </c>
      <c r="FI22" s="45">
        <v>3.9119999999999999</v>
      </c>
      <c r="FJ22" s="45">
        <v>1.226</v>
      </c>
      <c r="FK22" s="45">
        <v>-9.2379999999999995</v>
      </c>
      <c r="FL22" s="45">
        <v>-8.5190000000000001</v>
      </c>
      <c r="FM22" s="45">
        <v>-5.17</v>
      </c>
      <c r="FN22" s="45">
        <v>-37.521000000000001</v>
      </c>
      <c r="FO22" s="45">
        <v>18.201000000000001</v>
      </c>
      <c r="FP22" s="45">
        <v>23.655999999999999</v>
      </c>
      <c r="FQ22" s="45">
        <v>13.782</v>
      </c>
      <c r="FR22" s="45">
        <v>8.2739999999999991</v>
      </c>
      <c r="FS22" s="45">
        <v>-0.495</v>
      </c>
      <c r="FT22" s="45">
        <v>4.2000000000000003E-2</v>
      </c>
      <c r="FU22" s="45">
        <v>-1.1240000000000001</v>
      </c>
      <c r="FV22" s="45">
        <v>10.473000000000001</v>
      </c>
      <c r="FW22" s="45">
        <v>-8.032</v>
      </c>
      <c r="FX22" s="45">
        <v>-6.843</v>
      </c>
      <c r="FY22" s="45">
        <v>4.3140000000000001</v>
      </c>
      <c r="FZ22" s="45">
        <v>16.556000000000001</v>
      </c>
      <c r="GA22" s="45">
        <v>-13.334</v>
      </c>
      <c r="GB22" s="45">
        <v>-29.62</v>
      </c>
      <c r="GC22" s="45">
        <v>6.0279999999999996</v>
      </c>
      <c r="GD22" s="45">
        <v>36.357999999999997</v>
      </c>
      <c r="GE22" s="45">
        <v>5.9379999999999997</v>
      </c>
      <c r="GF22" s="45">
        <v>7.875</v>
      </c>
      <c r="GG22" s="45">
        <v>-3.052</v>
      </c>
      <c r="GH22" s="45">
        <v>12.821</v>
      </c>
      <c r="GI22" s="45">
        <v>-0.97299999999999998</v>
      </c>
      <c r="GJ22" s="45">
        <v>8.7260000000000009</v>
      </c>
      <c r="GK22" s="45">
        <v>-10.705</v>
      </c>
      <c r="GL22" s="45">
        <v>13.225</v>
      </c>
      <c r="GM22" s="45">
        <v>1.5569999999999999</v>
      </c>
      <c r="GN22" s="45">
        <v>7.7270000000000003</v>
      </c>
      <c r="GO22" s="45">
        <v>-8.6370000000000005</v>
      </c>
      <c r="GP22" s="45">
        <v>9.69</v>
      </c>
      <c r="GQ22" s="45">
        <v>0.45300000000000001</v>
      </c>
      <c r="GR22" s="45">
        <v>5.21</v>
      </c>
      <c r="GS22" s="45">
        <v>-11.64</v>
      </c>
      <c r="GT22" s="45">
        <v>12.634</v>
      </c>
      <c r="GU22" s="45">
        <v>-0.84699999999999998</v>
      </c>
      <c r="GV22" s="45">
        <v>2.46</v>
      </c>
      <c r="GW22" s="45">
        <v>-10.86</v>
      </c>
      <c r="GX22" s="45">
        <v>13.929</v>
      </c>
      <c r="GY22" s="45">
        <v>-0.97899999999999998</v>
      </c>
      <c r="GZ22" s="45">
        <v>2.36</v>
      </c>
      <c r="HA22" s="45">
        <v>-14.064</v>
      </c>
      <c r="HB22" s="45">
        <v>-29.018999999999998</v>
      </c>
      <c r="HC22" s="45">
        <v>44.238</v>
      </c>
      <c r="HD22" s="45">
        <v>5.0860000000000003</v>
      </c>
      <c r="HE22" s="45">
        <v>-5.3380000000000001</v>
      </c>
      <c r="HF22" s="45">
        <v>-3.3820000000000001</v>
      </c>
      <c r="HG22" s="45">
        <v>-0.55800000000000005</v>
      </c>
      <c r="HH22" s="373"/>
      <c r="HI22" s="13" t="s">
        <v>318</v>
      </c>
      <c r="HL22" s="460">
        <f t="shared" si="1"/>
        <v>0.35888000741137666</v>
      </c>
      <c r="HM22" s="300"/>
      <c r="HN22" s="534">
        <f>RANK(HL22,($HL$21,$HL$22,$HL$23,$HL$24,$HL$25,$HL$26,$HL$27,$HL$28,$HL$29,$HL$30,$HL$31,$HL$32,$HL$33,$HL$34),0)</f>
        <v>7</v>
      </c>
      <c r="HP22" s="540"/>
    </row>
    <row r="23" spans="1:225" s="55" customFormat="1" ht="15" customHeight="1" x14ac:dyDescent="0.25">
      <c r="A23" s="600"/>
      <c r="B23" s="58"/>
      <c r="C23" s="5">
        <v>2.2999999999999998</v>
      </c>
      <c r="D23" s="52">
        <v>0.51641002307315109</v>
      </c>
      <c r="E23" s="53">
        <v>12</v>
      </c>
      <c r="F23" s="297"/>
      <c r="G23" s="348" t="s">
        <v>124</v>
      </c>
      <c r="H23" s="45">
        <v>8.9440000000000008</v>
      </c>
      <c r="I23" s="45">
        <v>7.7039999999999997</v>
      </c>
      <c r="J23" s="45">
        <v>6.6609999999999996</v>
      </c>
      <c r="K23" s="45">
        <v>5.58</v>
      </c>
      <c r="L23" s="45">
        <v>3.6190000000000002</v>
      </c>
      <c r="M23" s="45">
        <v>4.2869999999999999</v>
      </c>
      <c r="N23" s="45">
        <v>2.1059999999999999</v>
      </c>
      <c r="O23" s="45">
        <v>1.639</v>
      </c>
      <c r="P23" s="45">
        <v>2.508</v>
      </c>
      <c r="Q23" s="45">
        <v>-7.89</v>
      </c>
      <c r="R23" s="45">
        <v>3.4260000000000002</v>
      </c>
      <c r="S23" s="45">
        <v>0.754</v>
      </c>
      <c r="T23" s="45">
        <v>2.6539999999999999</v>
      </c>
      <c r="U23" s="45">
        <v>2.3839999999999999</v>
      </c>
      <c r="V23" s="45">
        <v>3.302</v>
      </c>
      <c r="W23" s="45">
        <v>2.0960000000000001</v>
      </c>
      <c r="X23" s="45">
        <v>2.5379999999999998</v>
      </c>
      <c r="Y23" s="45">
        <v>2.04</v>
      </c>
      <c r="Z23" s="45">
        <v>2.5720000000000001</v>
      </c>
      <c r="AA23" s="45">
        <v>-2.266</v>
      </c>
      <c r="AB23" s="45">
        <v>-3.823</v>
      </c>
      <c r="AC23" s="45">
        <v>0.47399999999999998</v>
      </c>
      <c r="AD23" s="45">
        <v>11.337</v>
      </c>
      <c r="AE23" s="45">
        <v>2.379</v>
      </c>
      <c r="AF23" s="45">
        <v>0.34</v>
      </c>
      <c r="AG23" s="45">
        <v>0.19</v>
      </c>
      <c r="AH23" s="45">
        <v>-1.1990000000000001</v>
      </c>
      <c r="AI23" s="45">
        <v>1.522</v>
      </c>
      <c r="AJ23" s="45">
        <v>1.7270000000000001</v>
      </c>
      <c r="AK23" s="45">
        <v>1.893</v>
      </c>
      <c r="AL23" s="45">
        <v>2.641</v>
      </c>
      <c r="AM23" s="45">
        <v>2.2759999999999998</v>
      </c>
      <c r="AN23" s="45">
        <v>3.3479999999999999</v>
      </c>
      <c r="AO23" s="45">
        <v>5.5469999999999997</v>
      </c>
      <c r="AP23" s="45">
        <v>-1.5489999999999999</v>
      </c>
      <c r="AQ23" s="45">
        <v>6.2869999999999999</v>
      </c>
      <c r="AR23" s="45">
        <v>6.5540000000000003</v>
      </c>
      <c r="AS23" s="45">
        <v>6.7649999999999997</v>
      </c>
      <c r="AT23" s="45">
        <v>10.898</v>
      </c>
      <c r="AU23" s="45">
        <v>8.1890000000000001</v>
      </c>
      <c r="AV23" s="45">
        <v>4.6959999999999997</v>
      </c>
      <c r="AW23" s="45">
        <v>4.327</v>
      </c>
      <c r="AX23" s="45">
        <v>3.8210000000000002</v>
      </c>
      <c r="AY23" s="45">
        <v>4.319</v>
      </c>
      <c r="AZ23" s="45">
        <v>5.4850000000000003</v>
      </c>
      <c r="BA23" s="45">
        <v>3.5430000000000001</v>
      </c>
      <c r="BB23" s="45">
        <v>4.0330000000000004</v>
      </c>
      <c r="BC23" s="45">
        <v>7.298</v>
      </c>
      <c r="BD23" s="45">
        <v>-1.6950000000000001</v>
      </c>
      <c r="BE23" s="45">
        <v>4.532</v>
      </c>
      <c r="BF23" s="45">
        <v>-12.348000000000001</v>
      </c>
      <c r="BG23" s="45">
        <v>-97.74</v>
      </c>
      <c r="BH23" s="45">
        <v>-82.715999999999994</v>
      </c>
      <c r="BI23" s="45">
        <v>-27.555</v>
      </c>
      <c r="BJ23" s="45">
        <v>5.7060000000000004</v>
      </c>
      <c r="BK23" s="45">
        <v>2.1320000000000001</v>
      </c>
      <c r="BL23" s="45">
        <v>7.6340000000000003</v>
      </c>
      <c r="BM23" s="45">
        <v>5.0449999999999999</v>
      </c>
      <c r="BN23" s="45">
        <v>5.6360000000000001</v>
      </c>
      <c r="BO23" s="45">
        <v>5.3949999999999996</v>
      </c>
      <c r="BP23" s="45">
        <v>5.8739999999999997</v>
      </c>
      <c r="BQ23" s="45">
        <v>2.6539999999999999</v>
      </c>
      <c r="BR23" s="45">
        <v>12.069000000000001</v>
      </c>
      <c r="BS23" s="45">
        <v>3960.1</v>
      </c>
      <c r="BT23" s="45">
        <v>401.2</v>
      </c>
      <c r="BU23" s="45">
        <v>-96.296000000000006</v>
      </c>
      <c r="BV23" s="45">
        <v>-97.944999999999993</v>
      </c>
      <c r="BW23" s="45">
        <v>-97.963999999999999</v>
      </c>
      <c r="BX23" s="45">
        <v>-49.43</v>
      </c>
      <c r="BY23" s="45">
        <v>7.8579999999999997</v>
      </c>
      <c r="BZ23" s="45">
        <v>5.1509999999999998</v>
      </c>
      <c r="CA23" s="45">
        <v>7.7569999999999997</v>
      </c>
      <c r="CB23" s="45">
        <v>4.4800000000000004</v>
      </c>
      <c r="CC23" s="45">
        <v>2.0739999999999998</v>
      </c>
      <c r="CD23" s="45">
        <v>-1.4990000000000001</v>
      </c>
      <c r="CE23" s="45">
        <v>2.782</v>
      </c>
      <c r="CF23" s="45">
        <v>2.2240000000000002</v>
      </c>
      <c r="CG23" s="45">
        <v>-1.216</v>
      </c>
      <c r="CH23" s="45">
        <v>4.6680000000000001</v>
      </c>
      <c r="CI23" s="45">
        <v>-0.22900000000000001</v>
      </c>
      <c r="CJ23" s="45">
        <v>1.7170000000000001</v>
      </c>
      <c r="CK23" s="45">
        <v>2.742</v>
      </c>
      <c r="CL23" s="45">
        <v>3.3290000000000002</v>
      </c>
      <c r="CM23" s="45">
        <v>8.077</v>
      </c>
      <c r="CN23" s="45">
        <v>5.7060000000000004</v>
      </c>
      <c r="CO23" s="45">
        <v>4.5279999999999996</v>
      </c>
      <c r="CP23" s="45">
        <v>4.9889999999999999</v>
      </c>
      <c r="CQ23" s="45">
        <v>-3.3079999999999998</v>
      </c>
      <c r="CR23" s="45">
        <v>-69.12</v>
      </c>
      <c r="CS23" s="45">
        <v>5.109</v>
      </c>
      <c r="CT23" s="45">
        <v>5.3609999999999998</v>
      </c>
      <c r="CU23" s="45">
        <v>6.6589999999999998</v>
      </c>
      <c r="CV23" s="45">
        <v>94.411000000000001</v>
      </c>
      <c r="CW23" s="45">
        <v>-81.807000000000002</v>
      </c>
      <c r="CX23" s="45">
        <v>3.4489999999999998</v>
      </c>
      <c r="CY23" s="45">
        <v>2.028</v>
      </c>
      <c r="CZ23" s="45">
        <v>1.462</v>
      </c>
      <c r="DA23" s="45">
        <v>5.7190000000000003</v>
      </c>
      <c r="DB23" s="45">
        <v>-17.893000000000001</v>
      </c>
      <c r="DC23" s="45">
        <v>-14.555</v>
      </c>
      <c r="DD23" s="45">
        <v>1.0640000000000001</v>
      </c>
      <c r="DE23" s="45">
        <v>2.2080000000000002</v>
      </c>
      <c r="DF23" s="45">
        <v>-3.6379999999999999</v>
      </c>
      <c r="DG23" s="45">
        <v>3.8439999999999999</v>
      </c>
      <c r="DH23" s="45">
        <v>2.1190000000000002</v>
      </c>
      <c r="DI23" s="45">
        <v>-3.5569999999999999</v>
      </c>
      <c r="DJ23" s="45">
        <v>8.327</v>
      </c>
      <c r="DK23" s="45">
        <v>-6.383</v>
      </c>
      <c r="DL23" s="45">
        <v>2.0219999999999998</v>
      </c>
      <c r="DM23" s="45">
        <v>-12.858000000000001</v>
      </c>
      <c r="DN23" s="45">
        <v>6.8739999999999997</v>
      </c>
      <c r="DO23" s="45">
        <v>11.063000000000001</v>
      </c>
      <c r="DP23" s="45">
        <v>-8.5999999999999993E-2</v>
      </c>
      <c r="DQ23" s="45">
        <v>1.218</v>
      </c>
      <c r="DR23" s="45">
        <v>-4.6139999999999999</v>
      </c>
      <c r="DS23" s="45">
        <v>1.915</v>
      </c>
      <c r="DT23" s="45">
        <v>2.7770000000000001</v>
      </c>
      <c r="DU23" s="45">
        <v>-5.5739999999999998</v>
      </c>
      <c r="DV23" s="45">
        <v>7.8319999999999999</v>
      </c>
      <c r="DW23" s="45">
        <v>-5.5830000000000002</v>
      </c>
      <c r="DX23" s="45">
        <v>-8.327</v>
      </c>
      <c r="DY23" s="45">
        <v>-2.1520000000000001</v>
      </c>
      <c r="DZ23" s="45">
        <v>4.1130000000000004</v>
      </c>
      <c r="EA23" s="45">
        <v>13.157</v>
      </c>
      <c r="EB23" s="45">
        <v>-0.34799999999999998</v>
      </c>
      <c r="EC23" s="45">
        <v>2.1259999999999999</v>
      </c>
      <c r="ED23" s="45">
        <v>-5.7279999999999998</v>
      </c>
      <c r="EE23" s="45">
        <v>2.355</v>
      </c>
      <c r="EF23" s="45">
        <v>2.2789999999999999</v>
      </c>
      <c r="EG23" s="45">
        <v>-5.0819999999999999</v>
      </c>
      <c r="EH23" s="45">
        <v>2.7469999999999999</v>
      </c>
      <c r="EI23" s="45">
        <v>-7.0880000000000001</v>
      </c>
      <c r="EJ23" s="45">
        <v>-4.2300000000000004</v>
      </c>
      <c r="EK23" s="45">
        <v>8.4269999999999996</v>
      </c>
      <c r="EL23" s="45">
        <v>-4.2640000000000002</v>
      </c>
      <c r="EM23" s="45">
        <v>10.903</v>
      </c>
      <c r="EN23" s="45">
        <v>-0.497</v>
      </c>
      <c r="EO23" s="45">
        <v>0.71</v>
      </c>
      <c r="EP23" s="45">
        <v>-3.1320000000000001</v>
      </c>
      <c r="EQ23" s="45">
        <v>2.5619999999999998</v>
      </c>
      <c r="ER23" s="45">
        <v>2.4460000000000002</v>
      </c>
      <c r="ES23" s="45">
        <v>-4.3860000000000001</v>
      </c>
      <c r="ET23" s="45">
        <v>2.3820000000000001</v>
      </c>
      <c r="EU23" s="45">
        <v>-6.1130000000000004</v>
      </c>
      <c r="EV23" s="45">
        <v>-2.1930000000000001</v>
      </c>
      <c r="EW23" s="45">
        <v>1.137</v>
      </c>
      <c r="EX23" s="45">
        <v>3.3559999999999999</v>
      </c>
      <c r="EY23" s="45">
        <v>11.182</v>
      </c>
      <c r="EZ23" s="45">
        <v>-0.3</v>
      </c>
      <c r="FA23" s="45">
        <v>4.6100000000000003</v>
      </c>
      <c r="FB23" s="45">
        <v>-5.4989999999999997</v>
      </c>
      <c r="FC23" s="45">
        <v>-0.749</v>
      </c>
      <c r="FD23" s="45">
        <v>2.085</v>
      </c>
      <c r="FE23" s="45">
        <v>-4.8499999999999996</v>
      </c>
      <c r="FF23" s="45">
        <v>2.8730000000000002</v>
      </c>
      <c r="FG23" s="45">
        <v>-5.0629999999999997</v>
      </c>
      <c r="FH23" s="45">
        <v>-3.9940000000000002</v>
      </c>
      <c r="FI23" s="45">
        <v>1.6160000000000001</v>
      </c>
      <c r="FJ23" s="45">
        <v>6.5990000000000002</v>
      </c>
      <c r="FK23" s="45">
        <v>1.8640000000000001</v>
      </c>
      <c r="FL23" s="45">
        <v>6.0149999999999997</v>
      </c>
      <c r="FM23" s="45">
        <v>-12.282999999999999</v>
      </c>
      <c r="FN23" s="45">
        <v>-97.563999999999993</v>
      </c>
      <c r="FO23" s="45">
        <v>659.18299999999999</v>
      </c>
      <c r="FP23" s="45">
        <v>327.87200000000001</v>
      </c>
      <c r="FQ23" s="45">
        <v>38.835999999999999</v>
      </c>
      <c r="FR23" s="45">
        <v>-0.60599999999999998</v>
      </c>
      <c r="FS23" s="45">
        <v>5.0999999999999997E-2</v>
      </c>
      <c r="FT23" s="45">
        <v>-6.3040000000000003</v>
      </c>
      <c r="FU23" s="45">
        <v>2.1880000000000002</v>
      </c>
      <c r="FV23" s="45">
        <v>6.3550000000000004</v>
      </c>
      <c r="FW23" s="45">
        <v>2.327</v>
      </c>
      <c r="FX23" s="45">
        <v>2.7909999999999999</v>
      </c>
      <c r="FY23" s="45">
        <v>-4.2380000000000004</v>
      </c>
      <c r="FZ23" s="45">
        <v>-11.738</v>
      </c>
      <c r="GA23" s="45">
        <v>-6.282</v>
      </c>
      <c r="GB23" s="45">
        <v>-96.837999999999994</v>
      </c>
      <c r="GC23" s="45">
        <v>-22.971</v>
      </c>
      <c r="GD23" s="45">
        <v>-1.5289999999999999</v>
      </c>
      <c r="GE23" s="45">
        <v>2385.0569999999998</v>
      </c>
      <c r="GF23" s="45">
        <v>99.841999999999999</v>
      </c>
      <c r="GG23" s="45">
        <v>-0.377</v>
      </c>
      <c r="GH23" s="45">
        <v>1.3460000000000001</v>
      </c>
      <c r="GI23" s="45">
        <v>2.2229999999999999</v>
      </c>
      <c r="GJ23" s="45">
        <v>-6.3789999999999996</v>
      </c>
      <c r="GK23" s="45">
        <v>11.101000000000001</v>
      </c>
      <c r="GL23" s="45">
        <v>-1.736</v>
      </c>
      <c r="GM23" s="45">
        <v>-0.13100000000000001</v>
      </c>
      <c r="GN23" s="45">
        <v>-9.657</v>
      </c>
      <c r="GO23" s="45">
        <v>15.93</v>
      </c>
      <c r="GP23" s="45">
        <v>-2.27</v>
      </c>
      <c r="GQ23" s="45">
        <v>-3.4910000000000001</v>
      </c>
      <c r="GR23" s="45">
        <v>-4.2759999999999998</v>
      </c>
      <c r="GS23" s="45">
        <v>10.506</v>
      </c>
      <c r="GT23" s="45">
        <v>-0.36399999999999999</v>
      </c>
      <c r="GU23" s="45">
        <v>-2.5179999999999998</v>
      </c>
      <c r="GV23" s="45">
        <v>-3.7290000000000001</v>
      </c>
      <c r="GW23" s="45">
        <v>15.584</v>
      </c>
      <c r="GX23" s="45">
        <v>-2.5499999999999998</v>
      </c>
      <c r="GY23" s="45">
        <v>-3.605</v>
      </c>
      <c r="GZ23" s="45">
        <v>-3.3039999999999998</v>
      </c>
      <c r="HA23" s="45">
        <v>6.4489999999999998</v>
      </c>
      <c r="HB23" s="45">
        <v>-68.878</v>
      </c>
      <c r="HC23" s="45">
        <v>228.11099999999999</v>
      </c>
      <c r="HD23" s="45">
        <v>-3.0720000000000001</v>
      </c>
      <c r="HE23" s="45">
        <v>7.7610000000000001</v>
      </c>
      <c r="HF23" s="45">
        <v>-43.273000000000003</v>
      </c>
      <c r="HG23" s="45">
        <v>-69.295000000000002</v>
      </c>
      <c r="HH23" s="59"/>
      <c r="HI23" s="13" t="s">
        <v>123</v>
      </c>
      <c r="HL23" s="460">
        <f t="shared" si="1"/>
        <v>0.11856324292816844</v>
      </c>
      <c r="HM23" s="300"/>
      <c r="HN23" s="534">
        <f>RANK(HL23,($HL$21,$HL$22,$HL$23,$HL$24,$HL$25,$HL$26,$HL$27,$HL$28,$HL$29,$HL$30,$HL$31,$HL$32,$HL$33,$HL$34),0)</f>
        <v>12</v>
      </c>
      <c r="HP23" s="540"/>
    </row>
    <row r="24" spans="1:225" s="55" customFormat="1" ht="15" customHeight="1" x14ac:dyDescent="0.25">
      <c r="A24" s="600"/>
      <c r="B24" s="58"/>
      <c r="C24" s="5">
        <v>2.4</v>
      </c>
      <c r="D24" s="52">
        <v>0.14807745967266775</v>
      </c>
      <c r="E24" s="53">
        <v>15</v>
      </c>
      <c r="F24" s="297"/>
      <c r="G24" s="297" t="s">
        <v>386</v>
      </c>
      <c r="H24" s="45">
        <v>14.356999999999999</v>
      </c>
      <c r="I24" s="45">
        <v>17.867999999999999</v>
      </c>
      <c r="J24" s="45">
        <v>19.103000000000002</v>
      </c>
      <c r="K24" s="45">
        <v>12.022</v>
      </c>
      <c r="L24" s="45">
        <v>7.758</v>
      </c>
      <c r="M24" s="45">
        <v>4.4660000000000002</v>
      </c>
      <c r="N24" s="45">
        <v>6.8609999999999998</v>
      </c>
      <c r="O24" s="45">
        <v>9.9459999999999997</v>
      </c>
      <c r="P24" s="45">
        <v>3.7149999999999999</v>
      </c>
      <c r="Q24" s="45">
        <v>4.617</v>
      </c>
      <c r="R24" s="45">
        <v>4.2439999999999998</v>
      </c>
      <c r="S24" s="45">
        <v>4.5999999999999999E-2</v>
      </c>
      <c r="T24" s="45">
        <v>11.962</v>
      </c>
      <c r="U24" s="45">
        <v>8.4809999999999999</v>
      </c>
      <c r="V24" s="45">
        <v>5.8789999999999996</v>
      </c>
      <c r="W24" s="45">
        <v>9.2850000000000001</v>
      </c>
      <c r="X24" s="45">
        <v>9.1340000000000003</v>
      </c>
      <c r="Y24" s="45">
        <v>2.448</v>
      </c>
      <c r="Z24" s="45">
        <v>5.3079999999999998</v>
      </c>
      <c r="AA24" s="45">
        <v>4.4909999999999997</v>
      </c>
      <c r="AB24" s="45">
        <v>6.5910000000000002</v>
      </c>
      <c r="AC24" s="45">
        <v>5.7679999999999998</v>
      </c>
      <c r="AD24" s="45">
        <v>3.7719999999999998</v>
      </c>
      <c r="AE24" s="45">
        <v>4.0350000000000001</v>
      </c>
      <c r="AF24" s="45">
        <v>3.9449999999999998</v>
      </c>
      <c r="AG24" s="45">
        <v>3.5960000000000001</v>
      </c>
      <c r="AH24" s="45">
        <v>5.7610000000000001</v>
      </c>
      <c r="AI24" s="45">
        <v>6.1219999999999999</v>
      </c>
      <c r="AJ24" s="45">
        <v>3.82</v>
      </c>
      <c r="AK24" s="45">
        <v>5.8680000000000003</v>
      </c>
      <c r="AL24" s="45">
        <v>3.7349999999999999</v>
      </c>
      <c r="AM24" s="45">
        <v>2.2589999999999999</v>
      </c>
      <c r="AN24" s="45">
        <v>4.6219999999999999</v>
      </c>
      <c r="AO24" s="45">
        <v>3.3969999999999998</v>
      </c>
      <c r="AP24" s="45">
        <v>0.77500000000000002</v>
      </c>
      <c r="AQ24" s="45">
        <v>1.472</v>
      </c>
      <c r="AR24" s="45">
        <v>1.9670000000000001</v>
      </c>
      <c r="AS24" s="45">
        <v>1.599</v>
      </c>
      <c r="AT24" s="45">
        <v>6.3419999999999996</v>
      </c>
      <c r="AU24" s="45">
        <v>4.72</v>
      </c>
      <c r="AV24" s="45">
        <v>6.0830000000000002</v>
      </c>
      <c r="AW24" s="45">
        <v>6.8769999999999998</v>
      </c>
      <c r="AX24" s="45">
        <v>5.1849999999999996</v>
      </c>
      <c r="AY24" s="45">
        <v>6.6740000000000004</v>
      </c>
      <c r="AZ24" s="45">
        <v>6.444</v>
      </c>
      <c r="BA24" s="45">
        <v>4.2279999999999998</v>
      </c>
      <c r="BB24" s="45">
        <v>7.1440000000000001</v>
      </c>
      <c r="BC24" s="45">
        <v>3.9529999999999998</v>
      </c>
      <c r="BD24" s="45">
        <v>1.504</v>
      </c>
      <c r="BE24" s="45">
        <v>6.032</v>
      </c>
      <c r="BF24" s="45">
        <v>1.0629999999999999</v>
      </c>
      <c r="BG24" s="45">
        <v>-79.983000000000004</v>
      </c>
      <c r="BH24" s="45">
        <v>-38.694000000000003</v>
      </c>
      <c r="BI24" s="45">
        <v>-16.512</v>
      </c>
      <c r="BJ24" s="45">
        <v>-25.459</v>
      </c>
      <c r="BK24" s="45">
        <v>-26.396000000000001</v>
      </c>
      <c r="BL24" s="45">
        <v>-16.757000000000001</v>
      </c>
      <c r="BM24" s="45">
        <v>-9.3460000000000001</v>
      </c>
      <c r="BN24" s="45">
        <v>-8.8070000000000004</v>
      </c>
      <c r="BO24" s="45">
        <v>3.2010000000000001</v>
      </c>
      <c r="BP24" s="45">
        <v>3.8359999999999999</v>
      </c>
      <c r="BQ24" s="45">
        <v>2.984</v>
      </c>
      <c r="BR24" s="45">
        <v>8.6069999999999993</v>
      </c>
      <c r="BS24" s="45">
        <v>457.303</v>
      </c>
      <c r="BT24" s="45">
        <v>72.566000000000003</v>
      </c>
      <c r="BU24" s="45">
        <v>-24.898</v>
      </c>
      <c r="BV24" s="45">
        <v>-25.86</v>
      </c>
      <c r="BW24" s="45">
        <v>-13.705</v>
      </c>
      <c r="BX24" s="45">
        <v>-11.994</v>
      </c>
      <c r="BY24" s="45">
        <v>3.2629999999999999</v>
      </c>
      <c r="BZ24" s="45">
        <v>4.3659999999999997</v>
      </c>
      <c r="CA24" s="45">
        <v>17.073</v>
      </c>
      <c r="CB24" s="45">
        <v>8.0039999999999996</v>
      </c>
      <c r="CC24" s="45">
        <v>6.835</v>
      </c>
      <c r="CD24" s="45">
        <v>2.827</v>
      </c>
      <c r="CE24" s="45">
        <v>8.76</v>
      </c>
      <c r="CF24" s="45">
        <v>7.0060000000000002</v>
      </c>
      <c r="CG24" s="45">
        <v>5.444</v>
      </c>
      <c r="CH24" s="45">
        <v>4.4630000000000001</v>
      </c>
      <c r="CI24" s="45">
        <v>4.4409999999999998</v>
      </c>
      <c r="CJ24" s="45">
        <v>5.234</v>
      </c>
      <c r="CK24" s="45">
        <v>3.528</v>
      </c>
      <c r="CL24" s="45">
        <v>1.8160000000000001</v>
      </c>
      <c r="CM24" s="45">
        <v>3.3319999999999999</v>
      </c>
      <c r="CN24" s="45">
        <v>5.87</v>
      </c>
      <c r="CO24" s="45">
        <v>6.093</v>
      </c>
      <c r="CP24" s="45">
        <v>5.1260000000000003</v>
      </c>
      <c r="CQ24" s="45">
        <v>2.758</v>
      </c>
      <c r="CR24" s="45">
        <v>-45.531999999999996</v>
      </c>
      <c r="CS24" s="45">
        <v>-22.905000000000001</v>
      </c>
      <c r="CT24" s="45">
        <v>-4.8029999999999999</v>
      </c>
      <c r="CU24" s="45">
        <v>5.1970000000000001</v>
      </c>
      <c r="CV24" s="45">
        <v>72.721000000000004</v>
      </c>
      <c r="CW24" s="45">
        <v>-17.056000000000001</v>
      </c>
      <c r="CX24" s="45">
        <v>9.3800000000000008</v>
      </c>
      <c r="CY24" s="45">
        <v>6.673</v>
      </c>
      <c r="CZ24" s="45">
        <v>4.0010000000000003</v>
      </c>
      <c r="DA24" s="45">
        <v>5.1849999999999996</v>
      </c>
      <c r="DB24" s="45">
        <v>-19.826000000000001</v>
      </c>
      <c r="DC24" s="45">
        <v>12.551</v>
      </c>
      <c r="DD24" s="45">
        <v>-7.9690000000000003</v>
      </c>
      <c r="DE24" s="45">
        <v>6.3109999999999999</v>
      </c>
      <c r="DF24" s="45">
        <v>3.048</v>
      </c>
      <c r="DG24" s="45">
        <v>8.6969999999999992</v>
      </c>
      <c r="DH24" s="45">
        <v>-2.496</v>
      </c>
      <c r="DI24" s="45">
        <v>-5.09</v>
      </c>
      <c r="DJ24" s="45">
        <v>-2.9940000000000002</v>
      </c>
      <c r="DK24" s="45">
        <v>0.53300000000000003</v>
      </c>
      <c r="DL24" s="45">
        <v>-2.6720000000000002</v>
      </c>
      <c r="DM24" s="45">
        <v>16.251999999999999</v>
      </c>
      <c r="DN24" s="45">
        <v>6.2690000000000001</v>
      </c>
      <c r="DO24" s="45">
        <v>-3.8370000000000002</v>
      </c>
      <c r="DP24" s="45">
        <v>-5.1440000000000001</v>
      </c>
      <c r="DQ24" s="45">
        <v>7.4249999999999998</v>
      </c>
      <c r="DR24" s="45">
        <v>-3.0779999999999998</v>
      </c>
      <c r="DS24" s="45">
        <v>4.5590000000000002</v>
      </c>
      <c r="DT24" s="45">
        <v>-5.4749999999999996</v>
      </c>
      <c r="DU24" s="45">
        <v>-2.9140000000000001</v>
      </c>
      <c r="DV24" s="45">
        <v>-0.193</v>
      </c>
      <c r="DW24" s="45">
        <v>-5.165</v>
      </c>
      <c r="DX24" s="45">
        <v>-1.825</v>
      </c>
      <c r="DY24" s="45">
        <v>15.837</v>
      </c>
      <c r="DZ24" s="45">
        <v>1.9890000000000001</v>
      </c>
      <c r="EA24" s="45">
        <v>7.6159999999999997</v>
      </c>
      <c r="EB24" s="45">
        <v>-8.093</v>
      </c>
      <c r="EC24" s="45">
        <v>4.8490000000000002</v>
      </c>
      <c r="ED24" s="45">
        <v>0.04</v>
      </c>
      <c r="EE24" s="45">
        <v>4.415</v>
      </c>
      <c r="EF24" s="45">
        <v>-11.266</v>
      </c>
      <c r="EG24" s="45">
        <v>-0.20399999999999999</v>
      </c>
      <c r="EH24" s="45">
        <v>-0.96799999999999997</v>
      </c>
      <c r="EI24" s="45">
        <v>-3.2589999999999999</v>
      </c>
      <c r="EJ24" s="45">
        <v>-2.5830000000000002</v>
      </c>
      <c r="EK24" s="45">
        <v>13.651</v>
      </c>
      <c r="EL24" s="45">
        <v>2.2480000000000002</v>
      </c>
      <c r="EM24" s="45">
        <v>7.5229999999999997</v>
      </c>
      <c r="EN24" s="45">
        <v>-8.4019999999999992</v>
      </c>
      <c r="EO24" s="45">
        <v>7.04</v>
      </c>
      <c r="EP24" s="45">
        <v>0.38100000000000001</v>
      </c>
      <c r="EQ24" s="45">
        <v>2.15</v>
      </c>
      <c r="ER24" s="45">
        <v>-9.516</v>
      </c>
      <c r="ES24" s="45">
        <v>-2.214</v>
      </c>
      <c r="ET24" s="45">
        <v>-2.3769999999999998</v>
      </c>
      <c r="EU24" s="45">
        <v>-1.024</v>
      </c>
      <c r="EV24" s="45">
        <v>-3.7229999999999999</v>
      </c>
      <c r="EW24" s="45">
        <v>10.769</v>
      </c>
      <c r="EX24" s="45">
        <v>2.9550000000000001</v>
      </c>
      <c r="EY24" s="45">
        <v>8.0470000000000006</v>
      </c>
      <c r="EZ24" s="45">
        <v>-8.7319999999999993</v>
      </c>
      <c r="FA24" s="45">
        <v>12.036</v>
      </c>
      <c r="FB24" s="45">
        <v>-1.149</v>
      </c>
      <c r="FC24" s="45">
        <v>3.4790000000000001</v>
      </c>
      <c r="FD24" s="45">
        <v>-8.8379999999999992</v>
      </c>
      <c r="FE24" s="45">
        <v>-3.7629999999999999</v>
      </c>
      <c r="FF24" s="45">
        <v>-0.99399999999999999</v>
      </c>
      <c r="FG24" s="45">
        <v>-1.238</v>
      </c>
      <c r="FH24" s="45">
        <v>-5.7270000000000003</v>
      </c>
      <c r="FI24" s="45">
        <v>13.868</v>
      </c>
      <c r="FJ24" s="45">
        <v>-0.11</v>
      </c>
      <c r="FK24" s="45">
        <v>5.5010000000000003</v>
      </c>
      <c r="FL24" s="45">
        <v>-4.66</v>
      </c>
      <c r="FM24" s="45">
        <v>6.7850000000000001</v>
      </c>
      <c r="FN24" s="45">
        <v>-80.421000000000006</v>
      </c>
      <c r="FO24" s="45">
        <v>216.929</v>
      </c>
      <c r="FP24" s="45">
        <v>24.146999999999998</v>
      </c>
      <c r="FQ24" s="45">
        <v>-14.076000000000001</v>
      </c>
      <c r="FR24" s="45">
        <v>-2.2400000000000002</v>
      </c>
      <c r="FS24" s="45">
        <v>11.696</v>
      </c>
      <c r="FT24" s="45">
        <v>2.6659999999999999</v>
      </c>
      <c r="FU24" s="45">
        <v>14.544</v>
      </c>
      <c r="FV24" s="45">
        <v>13.042999999999999</v>
      </c>
      <c r="FW24" s="45">
        <v>6.1509999999999998</v>
      </c>
      <c r="FX24" s="45">
        <v>-5.4429999999999996</v>
      </c>
      <c r="FY24" s="45">
        <v>12.616</v>
      </c>
      <c r="FZ24" s="45">
        <v>0.46500000000000002</v>
      </c>
      <c r="GA24" s="45">
        <v>-1.8640000000000001</v>
      </c>
      <c r="GB24" s="45">
        <v>-45.97</v>
      </c>
      <c r="GC24" s="45">
        <v>-15.176</v>
      </c>
      <c r="GD24" s="45">
        <v>13.788</v>
      </c>
      <c r="GE24" s="45">
        <v>13.911</v>
      </c>
      <c r="GF24" s="45">
        <v>20.463999999999999</v>
      </c>
      <c r="GG24" s="45">
        <v>15.766999999999999</v>
      </c>
      <c r="GH24" s="45">
        <v>9.4510000000000005</v>
      </c>
      <c r="GI24" s="45">
        <v>-5.8520000000000003</v>
      </c>
      <c r="GJ24" s="45">
        <v>9.5039999999999996</v>
      </c>
      <c r="GK24" s="45">
        <v>3.7530000000000001</v>
      </c>
      <c r="GL24" s="45">
        <v>0.97199999999999998</v>
      </c>
      <c r="GM24" s="45">
        <v>-6.8719999999999999</v>
      </c>
      <c r="GN24" s="45">
        <v>5.3959999999999999</v>
      </c>
      <c r="GO24" s="45">
        <v>9.7390000000000008</v>
      </c>
      <c r="GP24" s="45">
        <v>-0.65700000000000003</v>
      </c>
      <c r="GQ24" s="45">
        <v>-8.2309999999999999</v>
      </c>
      <c r="GR24" s="45">
        <v>4.4160000000000004</v>
      </c>
      <c r="GS24" s="45">
        <v>9.7159999999999993</v>
      </c>
      <c r="GT24" s="45">
        <v>9.7000000000000003E-2</v>
      </c>
      <c r="GU24" s="45">
        <v>-9.7189999999999994</v>
      </c>
      <c r="GV24" s="45">
        <v>2.6890000000000001</v>
      </c>
      <c r="GW24" s="45">
        <v>11.35</v>
      </c>
      <c r="GX24" s="45">
        <v>2.556</v>
      </c>
      <c r="GY24" s="45">
        <v>-9.5289999999999999</v>
      </c>
      <c r="GZ24" s="45">
        <v>1.754</v>
      </c>
      <c r="HA24" s="45">
        <v>8.8420000000000005</v>
      </c>
      <c r="HB24" s="45">
        <v>-45.639000000000003</v>
      </c>
      <c r="HC24" s="45">
        <v>28.055</v>
      </c>
      <c r="HD24" s="45">
        <v>25.645</v>
      </c>
      <c r="HE24" s="45">
        <v>20.274999999999999</v>
      </c>
      <c r="HF24" s="45">
        <v>-10.746</v>
      </c>
      <c r="HG24" s="45">
        <v>-38.506</v>
      </c>
      <c r="HH24" s="59"/>
      <c r="HI24" s="13" t="s">
        <v>385</v>
      </c>
      <c r="HL24" s="460">
        <f t="shared" si="1"/>
        <v>2.8816188965467077E-2</v>
      </c>
      <c r="HM24" s="300"/>
      <c r="HN24" s="534">
        <f>RANK(HL24,($HL$21,$HL$22,$HL$23,$HL$24,$HL$25,$HL$26,$HL$27,$HL$28,$HL$29,$HL$30,$HL$31,$HL$32,$HL$33,$HL$34),0)</f>
        <v>14</v>
      </c>
      <c r="HP24" s="540"/>
    </row>
    <row r="25" spans="1:225" s="55" customFormat="1" ht="15" customHeight="1" x14ac:dyDescent="0.25">
      <c r="A25" s="600"/>
      <c r="B25" s="58"/>
      <c r="C25" s="5">
        <v>2.5</v>
      </c>
      <c r="D25" s="52">
        <v>1.1536866256900347</v>
      </c>
      <c r="E25" s="333">
        <v>17</v>
      </c>
      <c r="F25" s="297"/>
      <c r="G25" s="297" t="str">
        <f>VLOOKUP(E25,'Jadual5-2digit'!$F$7:$H$36,3,0)</f>
        <v>Pembuatan kertas dan produk kertas</v>
      </c>
      <c r="H25" s="45">
        <v>14.369</v>
      </c>
      <c r="I25" s="45">
        <v>9.7710000000000008</v>
      </c>
      <c r="J25" s="45">
        <v>2.7349999999999999</v>
      </c>
      <c r="K25" s="45">
        <v>5.5339999999999998</v>
      </c>
      <c r="L25" s="45">
        <v>5.4870000000000001</v>
      </c>
      <c r="M25" s="45">
        <v>5.3879999999999999</v>
      </c>
      <c r="N25" s="45">
        <v>1.659</v>
      </c>
      <c r="O25" s="45">
        <v>3.077</v>
      </c>
      <c r="P25" s="45">
        <v>1.427</v>
      </c>
      <c r="Q25" s="45">
        <v>0.67800000000000005</v>
      </c>
      <c r="R25" s="45">
        <v>4.0970000000000004</v>
      </c>
      <c r="S25" s="45">
        <v>2.0019999999999998</v>
      </c>
      <c r="T25" s="45">
        <v>3.9430000000000001</v>
      </c>
      <c r="U25" s="45">
        <v>12.629</v>
      </c>
      <c r="V25" s="45">
        <v>4.1070000000000002</v>
      </c>
      <c r="W25" s="45">
        <v>8.1820000000000004</v>
      </c>
      <c r="X25" s="45">
        <v>10.961</v>
      </c>
      <c r="Y25" s="45">
        <v>2.2949999999999999</v>
      </c>
      <c r="Z25" s="45">
        <v>5.101</v>
      </c>
      <c r="AA25" s="45">
        <v>1.0860000000000001</v>
      </c>
      <c r="AB25" s="45">
        <v>0.17799999999999999</v>
      </c>
      <c r="AC25" s="45">
        <v>4.6980000000000004</v>
      </c>
      <c r="AD25" s="45">
        <v>4.6630000000000003</v>
      </c>
      <c r="AE25" s="45">
        <v>9.7810000000000006</v>
      </c>
      <c r="AF25" s="45">
        <v>4.37</v>
      </c>
      <c r="AG25" s="45">
        <v>2.468</v>
      </c>
      <c r="AH25" s="45">
        <v>4.38</v>
      </c>
      <c r="AI25" s="45">
        <v>3.7810000000000001</v>
      </c>
      <c r="AJ25" s="45">
        <v>5.7169999999999996</v>
      </c>
      <c r="AK25" s="45">
        <v>7.8620000000000001</v>
      </c>
      <c r="AL25" s="45">
        <v>8.9559999999999995</v>
      </c>
      <c r="AM25" s="45">
        <v>6.4340000000000002</v>
      </c>
      <c r="AN25" s="45">
        <v>0.54600000000000004</v>
      </c>
      <c r="AO25" s="45">
        <v>3.1440000000000001</v>
      </c>
      <c r="AP25" s="45">
        <v>0.34599999999999997</v>
      </c>
      <c r="AQ25" s="45">
        <v>3.9950000000000001</v>
      </c>
      <c r="AR25" s="45">
        <v>1.415</v>
      </c>
      <c r="AS25" s="45">
        <v>4.6429999999999998</v>
      </c>
      <c r="AT25" s="45">
        <v>4.66</v>
      </c>
      <c r="AU25" s="45">
        <v>4.859</v>
      </c>
      <c r="AV25" s="45">
        <v>5.2190000000000003</v>
      </c>
      <c r="AW25" s="45">
        <v>4.2699999999999996</v>
      </c>
      <c r="AX25" s="45">
        <v>4.8730000000000002</v>
      </c>
      <c r="AY25" s="45">
        <v>4.6609999999999996</v>
      </c>
      <c r="AZ25" s="45">
        <v>4.1260000000000003</v>
      </c>
      <c r="BA25" s="45">
        <v>3.0680000000000001</v>
      </c>
      <c r="BB25" s="45">
        <v>7.9530000000000003</v>
      </c>
      <c r="BC25" s="45">
        <v>2.2389999999999999</v>
      </c>
      <c r="BD25" s="45">
        <v>0.16300000000000001</v>
      </c>
      <c r="BE25" s="45">
        <v>5.0979999999999999</v>
      </c>
      <c r="BF25" s="45">
        <v>-8.3879999999999999</v>
      </c>
      <c r="BG25" s="45">
        <v>-47.552999999999997</v>
      </c>
      <c r="BH25" s="45">
        <v>-21.248000000000001</v>
      </c>
      <c r="BI25" s="45">
        <v>10.696</v>
      </c>
      <c r="BJ25" s="45">
        <v>6.63</v>
      </c>
      <c r="BK25" s="45">
        <v>2.419</v>
      </c>
      <c r="BL25" s="45">
        <v>5.0880000000000001</v>
      </c>
      <c r="BM25" s="45">
        <v>5.742</v>
      </c>
      <c r="BN25" s="45">
        <v>3.55</v>
      </c>
      <c r="BO25" s="45">
        <v>5.335</v>
      </c>
      <c r="BP25" s="45">
        <v>8.7140000000000004</v>
      </c>
      <c r="BQ25" s="45">
        <v>6.3029999999999999</v>
      </c>
      <c r="BR25" s="45">
        <v>17.699000000000002</v>
      </c>
      <c r="BS25" s="45">
        <v>88.683000000000007</v>
      </c>
      <c r="BT25" s="45">
        <v>19.302</v>
      </c>
      <c r="BU25" s="45">
        <v>0.22600000000000001</v>
      </c>
      <c r="BV25" s="45">
        <v>-2.4140000000000001</v>
      </c>
      <c r="BW25" s="45">
        <v>13.672000000000001</v>
      </c>
      <c r="BX25" s="45">
        <v>14.163</v>
      </c>
      <c r="BY25" s="45">
        <v>17.044</v>
      </c>
      <c r="BZ25" s="45">
        <v>19.530999999999999</v>
      </c>
      <c r="CA25" s="45">
        <v>8.7319999999999993</v>
      </c>
      <c r="CB25" s="45">
        <v>5.47</v>
      </c>
      <c r="CC25" s="45">
        <v>2.0129999999999999</v>
      </c>
      <c r="CD25" s="45">
        <v>2.282</v>
      </c>
      <c r="CE25" s="45">
        <v>6.6879999999999997</v>
      </c>
      <c r="CF25" s="45">
        <v>7.1269999999999998</v>
      </c>
      <c r="CG25" s="45">
        <v>2</v>
      </c>
      <c r="CH25" s="45">
        <v>6.4260000000000002</v>
      </c>
      <c r="CI25" s="45">
        <v>3.7519999999999998</v>
      </c>
      <c r="CJ25" s="45">
        <v>5.7220000000000004</v>
      </c>
      <c r="CK25" s="45">
        <v>5.085</v>
      </c>
      <c r="CL25" s="45">
        <v>2.5030000000000001</v>
      </c>
      <c r="CM25" s="45">
        <v>3.55</v>
      </c>
      <c r="CN25" s="45">
        <v>4.7889999999999997</v>
      </c>
      <c r="CO25" s="45">
        <v>4.5439999999999996</v>
      </c>
      <c r="CP25" s="45">
        <v>4.38</v>
      </c>
      <c r="CQ25" s="45">
        <v>-1.1399999999999999</v>
      </c>
      <c r="CR25" s="45">
        <v>-19.977</v>
      </c>
      <c r="CS25" s="45">
        <v>4.7610000000000001</v>
      </c>
      <c r="CT25" s="45">
        <v>4.8520000000000003</v>
      </c>
      <c r="CU25" s="45">
        <v>10.714</v>
      </c>
      <c r="CV25" s="45">
        <v>26.379000000000001</v>
      </c>
      <c r="CW25" s="45">
        <v>8.3680000000000003</v>
      </c>
      <c r="CX25" s="45">
        <v>4.7770000000000001</v>
      </c>
      <c r="CY25" s="45">
        <v>5.1429999999999998</v>
      </c>
      <c r="CZ25" s="45">
        <v>4.2619999999999996</v>
      </c>
      <c r="DA25" s="45">
        <v>4.5229999999999997</v>
      </c>
      <c r="DB25" s="45">
        <v>-3.7080000000000002</v>
      </c>
      <c r="DC25" s="45">
        <v>15.121</v>
      </c>
      <c r="DD25" s="45">
        <v>-7.0839999999999996</v>
      </c>
      <c r="DE25" s="45">
        <v>18.46</v>
      </c>
      <c r="DF25" s="45">
        <v>-4.6849999999999996</v>
      </c>
      <c r="DG25" s="45">
        <v>-6.3209999999999997</v>
      </c>
      <c r="DH25" s="45">
        <v>2.7869999999999999</v>
      </c>
      <c r="DI25" s="45">
        <v>0.73199999999999998</v>
      </c>
      <c r="DJ25" s="45">
        <v>-0.626</v>
      </c>
      <c r="DK25" s="45">
        <v>20.72</v>
      </c>
      <c r="DL25" s="45">
        <v>-12.97</v>
      </c>
      <c r="DM25" s="45">
        <v>4.9320000000000004</v>
      </c>
      <c r="DN25" s="45">
        <v>2.0960000000000001</v>
      </c>
      <c r="DO25" s="45">
        <v>0.48399999999999999</v>
      </c>
      <c r="DP25" s="45">
        <v>-10.82</v>
      </c>
      <c r="DQ25" s="45">
        <v>10.867000000000001</v>
      </c>
      <c r="DR25" s="45">
        <v>-2.0880000000000001</v>
      </c>
      <c r="DS25" s="45">
        <v>-6.3620000000000001</v>
      </c>
      <c r="DT25" s="45">
        <v>2.69</v>
      </c>
      <c r="DU25" s="45">
        <v>-2.8319999999999999</v>
      </c>
      <c r="DV25" s="45">
        <v>0.76</v>
      </c>
      <c r="DW25" s="45">
        <v>18.788</v>
      </c>
      <c r="DX25" s="45">
        <v>-13.612</v>
      </c>
      <c r="DY25" s="45">
        <v>8.4949999999999992</v>
      </c>
      <c r="DZ25" s="45">
        <v>4.2000000000000003E-2</v>
      </c>
      <c r="EA25" s="45">
        <v>2.3959999999999999</v>
      </c>
      <c r="EB25" s="45">
        <v>-3.367</v>
      </c>
      <c r="EC25" s="45">
        <v>2.4780000000000002</v>
      </c>
      <c r="ED25" s="45">
        <v>1.744</v>
      </c>
      <c r="EE25" s="45">
        <v>-3.956</v>
      </c>
      <c r="EF25" s="45">
        <v>-5.33</v>
      </c>
      <c r="EG25" s="45">
        <v>-0.16700000000000001</v>
      </c>
      <c r="EH25" s="45">
        <v>-3.089</v>
      </c>
      <c r="EI25" s="45">
        <v>17.721</v>
      </c>
      <c r="EJ25" s="45">
        <v>-9.7140000000000004</v>
      </c>
      <c r="EK25" s="45">
        <v>8.4589999999999996</v>
      </c>
      <c r="EL25" s="45">
        <v>4.9340000000000002</v>
      </c>
      <c r="EM25" s="45">
        <v>-2.6509999999999998</v>
      </c>
      <c r="EN25" s="45">
        <v>-5.1280000000000001</v>
      </c>
      <c r="EO25" s="45">
        <v>4.3899999999999997</v>
      </c>
      <c r="EP25" s="45">
        <v>1.1599999999999999</v>
      </c>
      <c r="EQ25" s="45">
        <v>-2.165</v>
      </c>
      <c r="ER25" s="45">
        <v>-3.4079999999999999</v>
      </c>
      <c r="ES25" s="45">
        <v>0.84499999999999997</v>
      </c>
      <c r="ET25" s="45">
        <v>-5.3319999999999999</v>
      </c>
      <c r="EU25" s="45">
        <v>11.209</v>
      </c>
      <c r="EV25" s="45">
        <v>-7.3810000000000002</v>
      </c>
      <c r="EW25" s="45">
        <v>5.516</v>
      </c>
      <c r="EX25" s="45">
        <v>8.75</v>
      </c>
      <c r="EY25" s="45">
        <v>-5.0659999999999998</v>
      </c>
      <c r="EZ25" s="45">
        <v>-2.109</v>
      </c>
      <c r="FA25" s="45">
        <v>4.4080000000000004</v>
      </c>
      <c r="FB25" s="45">
        <v>1.3520000000000001</v>
      </c>
      <c r="FC25" s="45">
        <v>-1.829</v>
      </c>
      <c r="FD25" s="45">
        <v>-4.2789999999999999</v>
      </c>
      <c r="FE25" s="45">
        <v>1.429</v>
      </c>
      <c r="FF25" s="45">
        <v>-5.524</v>
      </c>
      <c r="FG25" s="45">
        <v>10.64</v>
      </c>
      <c r="FH25" s="45">
        <v>-8.3219999999999992</v>
      </c>
      <c r="FI25" s="45">
        <v>10.518000000000001</v>
      </c>
      <c r="FJ25" s="45">
        <v>2.9929999999999999</v>
      </c>
      <c r="FK25" s="45">
        <v>-6.9939999999999998</v>
      </c>
      <c r="FL25" s="45">
        <v>2.714</v>
      </c>
      <c r="FM25" s="45">
        <v>-8.99</v>
      </c>
      <c r="FN25" s="45">
        <v>-41.976999999999997</v>
      </c>
      <c r="FO25" s="45">
        <v>47.408000000000001</v>
      </c>
      <c r="FP25" s="45">
        <v>34.548999999999999</v>
      </c>
      <c r="FQ25" s="45">
        <v>-2.2970000000000002</v>
      </c>
      <c r="FR25" s="45">
        <v>-9.2550000000000008</v>
      </c>
      <c r="FS25" s="45">
        <v>13.523999999999999</v>
      </c>
      <c r="FT25" s="45">
        <v>-7.7519999999999998</v>
      </c>
      <c r="FU25" s="45">
        <v>8.2270000000000003</v>
      </c>
      <c r="FV25" s="45">
        <v>4.7679999999999998</v>
      </c>
      <c r="FW25" s="45">
        <v>-4.01</v>
      </c>
      <c r="FX25" s="45">
        <v>0.436</v>
      </c>
      <c r="FY25" s="45">
        <v>0.76700000000000002</v>
      </c>
      <c r="FZ25" s="45">
        <v>-6.9829999999999997</v>
      </c>
      <c r="GA25" s="45">
        <v>-6.7960000000000003</v>
      </c>
      <c r="GB25" s="45">
        <v>13.036</v>
      </c>
      <c r="GC25" s="45">
        <v>-4.8710000000000004</v>
      </c>
      <c r="GD25" s="45">
        <v>5.7030000000000003</v>
      </c>
      <c r="GE25" s="45">
        <v>14.015000000000001</v>
      </c>
      <c r="GF25" s="45">
        <v>-5.4240000000000004</v>
      </c>
      <c r="GG25" s="45">
        <v>10.526</v>
      </c>
      <c r="GH25" s="45">
        <v>0.40500000000000003</v>
      </c>
      <c r="GI25" s="45">
        <v>6.819</v>
      </c>
      <c r="GJ25" s="45">
        <v>2.0270000000000001</v>
      </c>
      <c r="GK25" s="45">
        <v>-0.63300000000000001</v>
      </c>
      <c r="GL25" s="45">
        <v>-2.6080000000000001</v>
      </c>
      <c r="GM25" s="45">
        <v>3.3180000000000001</v>
      </c>
      <c r="GN25" s="45">
        <v>2.2959999999999998</v>
      </c>
      <c r="GO25" s="45">
        <v>3.6469999999999998</v>
      </c>
      <c r="GP25" s="45">
        <v>-2.2069999999999999</v>
      </c>
      <c r="GQ25" s="45">
        <v>-1.627</v>
      </c>
      <c r="GR25" s="45">
        <v>6.7359999999999998</v>
      </c>
      <c r="GS25" s="45">
        <v>1.0429999999999999</v>
      </c>
      <c r="GT25" s="45">
        <v>-0.35099999999999998</v>
      </c>
      <c r="GU25" s="45">
        <v>-2.2200000000000002</v>
      </c>
      <c r="GV25" s="45">
        <v>4.1130000000000004</v>
      </c>
      <c r="GW25" s="45">
        <v>2.0750000000000002</v>
      </c>
      <c r="GX25" s="45">
        <v>0.84099999999999997</v>
      </c>
      <c r="GY25" s="45">
        <v>-2.448</v>
      </c>
      <c r="GZ25" s="45">
        <v>3.95</v>
      </c>
      <c r="HA25" s="45">
        <v>-3.323</v>
      </c>
      <c r="HB25" s="45">
        <v>-18.373999999999999</v>
      </c>
      <c r="HC25" s="45">
        <v>27.707999999999998</v>
      </c>
      <c r="HD25" s="45">
        <v>4.0410000000000004</v>
      </c>
      <c r="HE25" s="45">
        <v>2.0819999999999999</v>
      </c>
      <c r="HF25" s="45">
        <v>-6.8239999999999998</v>
      </c>
      <c r="HG25" s="45">
        <v>9.5079999999999991</v>
      </c>
      <c r="HH25" s="373"/>
      <c r="HI25" s="13" t="s">
        <v>329</v>
      </c>
      <c r="HL25" s="460">
        <f t="shared" si="1"/>
        <v>1.0043294432028147</v>
      </c>
      <c r="HM25" s="340"/>
      <c r="HN25" s="534">
        <f>RANK(HL25,($HL$21,$HL$22,$HL$23,$HL$24,$HL$25,$HL$26,$HL$27,$HL$28,$HL$29,$HL$30,$HL$31,$HL$32,$HL$33,$HL$34),0)</f>
        <v>3</v>
      </c>
      <c r="HP25" s="540"/>
    </row>
    <row r="26" spans="1:225" s="55" customFormat="1" ht="15" customHeight="1" x14ac:dyDescent="0.25">
      <c r="A26" s="600"/>
      <c r="B26" s="58"/>
      <c r="C26" s="5">
        <v>2.6</v>
      </c>
      <c r="D26" s="52">
        <v>0.92710639121706218</v>
      </c>
      <c r="E26" s="333">
        <v>18</v>
      </c>
      <c r="F26" s="297"/>
      <c r="G26" s="297" t="str">
        <f>VLOOKUP(E26,'Jadual5-2digit'!$F$7:$H$36,3,0)</f>
        <v>Percetakan dan penerbitan semula media rakaman</v>
      </c>
      <c r="H26" s="45">
        <v>9.2629999999999999</v>
      </c>
      <c r="I26" s="45">
        <v>9.0619999999999994</v>
      </c>
      <c r="J26" s="45">
        <v>1.536</v>
      </c>
      <c r="K26" s="45">
        <v>1.482</v>
      </c>
      <c r="L26" s="45">
        <v>0.49199999999999999</v>
      </c>
      <c r="M26" s="45">
        <v>7.048</v>
      </c>
      <c r="N26" s="45">
        <v>6.1630000000000003</v>
      </c>
      <c r="O26" s="45">
        <v>6.8579999999999997</v>
      </c>
      <c r="P26" s="45">
        <v>3.0230000000000001</v>
      </c>
      <c r="Q26" s="45">
        <v>1.8169999999999999</v>
      </c>
      <c r="R26" s="45">
        <v>8.0039999999999996</v>
      </c>
      <c r="S26" s="45">
        <v>9.6489999999999991</v>
      </c>
      <c r="T26" s="45">
        <v>12.055999999999999</v>
      </c>
      <c r="U26" s="45">
        <v>18.469000000000001</v>
      </c>
      <c r="V26" s="45">
        <v>13.465</v>
      </c>
      <c r="W26" s="45">
        <v>3.9929999999999999</v>
      </c>
      <c r="X26" s="45">
        <v>3.1110000000000002</v>
      </c>
      <c r="Y26" s="45">
        <v>0.54500000000000004</v>
      </c>
      <c r="Z26" s="45">
        <v>2.5419999999999998</v>
      </c>
      <c r="AA26" s="45">
        <v>1.4079999999999999</v>
      </c>
      <c r="AB26" s="45">
        <v>1.1020000000000001</v>
      </c>
      <c r="AC26" s="45">
        <v>-3.38</v>
      </c>
      <c r="AD26" s="45">
        <v>2.9340000000000002</v>
      </c>
      <c r="AE26" s="45">
        <v>4.6859999999999999</v>
      </c>
      <c r="AF26" s="45">
        <v>0.17899999999999999</v>
      </c>
      <c r="AG26" s="45">
        <v>3.4689999999999999</v>
      </c>
      <c r="AH26" s="45">
        <v>8.1620000000000008</v>
      </c>
      <c r="AI26" s="45">
        <v>0.61</v>
      </c>
      <c r="AJ26" s="45">
        <v>3.2280000000000002</v>
      </c>
      <c r="AK26" s="45">
        <v>4.1260000000000003</v>
      </c>
      <c r="AL26" s="45">
        <v>4.1589999999999998</v>
      </c>
      <c r="AM26" s="45">
        <v>5.3570000000000002</v>
      </c>
      <c r="AN26" s="45">
        <v>4.6660000000000004</v>
      </c>
      <c r="AO26" s="45">
        <v>5.12</v>
      </c>
      <c r="AP26" s="45">
        <v>5.577</v>
      </c>
      <c r="AQ26" s="45">
        <v>2.3719999999999999</v>
      </c>
      <c r="AR26" s="45">
        <v>6.484</v>
      </c>
      <c r="AS26" s="45">
        <v>4.68</v>
      </c>
      <c r="AT26" s="45">
        <v>4.0330000000000004</v>
      </c>
      <c r="AU26" s="45">
        <v>4.1580000000000004</v>
      </c>
      <c r="AV26" s="45">
        <v>5.3449999999999998</v>
      </c>
      <c r="AW26" s="45">
        <v>4.0410000000000004</v>
      </c>
      <c r="AX26" s="45">
        <v>5.0259999999999998</v>
      </c>
      <c r="AY26" s="45">
        <v>5.3029999999999999</v>
      </c>
      <c r="AZ26" s="45">
        <v>5.4029999999999996</v>
      </c>
      <c r="BA26" s="45">
        <v>2.3530000000000002</v>
      </c>
      <c r="BB26" s="45">
        <v>6.7000000000000004E-2</v>
      </c>
      <c r="BC26" s="45">
        <v>3.4350000000000001</v>
      </c>
      <c r="BD26" s="45">
        <v>5.9859999999999998</v>
      </c>
      <c r="BE26" s="45">
        <v>6.1660000000000004</v>
      </c>
      <c r="BF26" s="45">
        <v>-6.7229999999999999</v>
      </c>
      <c r="BG26" s="45">
        <v>-54.109000000000002</v>
      </c>
      <c r="BH26" s="45">
        <v>-29.896999999999998</v>
      </c>
      <c r="BI26" s="45">
        <v>-6.3470000000000004</v>
      </c>
      <c r="BJ26" s="45">
        <v>4.7190000000000003</v>
      </c>
      <c r="BK26" s="45">
        <v>1.9570000000000001</v>
      </c>
      <c r="BL26" s="45">
        <v>2.7450000000000001</v>
      </c>
      <c r="BM26" s="45">
        <v>2.4820000000000002</v>
      </c>
      <c r="BN26" s="45">
        <v>2.8370000000000002</v>
      </c>
      <c r="BO26" s="45">
        <v>4.37</v>
      </c>
      <c r="BP26" s="45">
        <v>0.997</v>
      </c>
      <c r="BQ26" s="45">
        <v>1.7909999999999999</v>
      </c>
      <c r="BR26" s="45">
        <v>10.882999999999999</v>
      </c>
      <c r="BS26" s="45">
        <v>125.776</v>
      </c>
      <c r="BT26" s="45">
        <v>38.031999999999996</v>
      </c>
      <c r="BU26" s="45">
        <v>-20.225999999999999</v>
      </c>
      <c r="BV26" s="45">
        <v>-25.01</v>
      </c>
      <c r="BW26" s="45">
        <v>-10.698</v>
      </c>
      <c r="BX26" s="45">
        <v>-2.9350000000000001</v>
      </c>
      <c r="BY26" s="45">
        <v>-0.21</v>
      </c>
      <c r="BZ26" s="45">
        <v>1.7150000000000001</v>
      </c>
      <c r="CA26" s="45">
        <v>6.6349999999999998</v>
      </c>
      <c r="CB26" s="45">
        <v>3.0920000000000001</v>
      </c>
      <c r="CC26" s="45">
        <v>5.3410000000000002</v>
      </c>
      <c r="CD26" s="45">
        <v>6.4589999999999996</v>
      </c>
      <c r="CE26" s="45">
        <v>14.552</v>
      </c>
      <c r="CF26" s="45">
        <v>2.4689999999999999</v>
      </c>
      <c r="CG26" s="45">
        <v>1.6970000000000001</v>
      </c>
      <c r="CH26" s="45">
        <v>1.4950000000000001</v>
      </c>
      <c r="CI26" s="45">
        <v>3.766</v>
      </c>
      <c r="CJ26" s="45">
        <v>2.6920000000000002</v>
      </c>
      <c r="CK26" s="45">
        <v>4.718</v>
      </c>
      <c r="CL26" s="45">
        <v>4.2649999999999997</v>
      </c>
      <c r="CM26" s="45">
        <v>5.0890000000000004</v>
      </c>
      <c r="CN26" s="45">
        <v>4.4980000000000002</v>
      </c>
      <c r="CO26" s="45">
        <v>5.24</v>
      </c>
      <c r="CP26" s="45">
        <v>1.99</v>
      </c>
      <c r="CQ26" s="45">
        <v>1.94</v>
      </c>
      <c r="CR26" s="45">
        <v>-29.195</v>
      </c>
      <c r="CS26" s="45">
        <v>3.1619999999999999</v>
      </c>
      <c r="CT26" s="45">
        <v>3.2829999999999999</v>
      </c>
      <c r="CU26" s="45">
        <v>4.1909999999999998</v>
      </c>
      <c r="CV26" s="45">
        <v>28.617000000000001</v>
      </c>
      <c r="CW26" s="45">
        <v>-13.175000000000001</v>
      </c>
      <c r="CX26" s="45">
        <v>4.8899999999999997</v>
      </c>
      <c r="CY26" s="45">
        <v>4.5750000000000002</v>
      </c>
      <c r="CZ26" s="45">
        <v>4.0309999999999997</v>
      </c>
      <c r="DA26" s="45">
        <v>4.2320000000000002</v>
      </c>
      <c r="DB26" s="45">
        <v>-6.0750000000000002</v>
      </c>
      <c r="DC26" s="45">
        <v>3.129</v>
      </c>
      <c r="DD26" s="45">
        <v>-12.032999999999999</v>
      </c>
      <c r="DE26" s="45">
        <v>6.1790000000000003</v>
      </c>
      <c r="DF26" s="45">
        <v>20.884</v>
      </c>
      <c r="DG26" s="45">
        <v>-7.1999999999999995E-2</v>
      </c>
      <c r="DH26" s="45">
        <v>6.4619999999999997</v>
      </c>
      <c r="DI26" s="45">
        <v>-2.339</v>
      </c>
      <c r="DJ26" s="45">
        <v>-4.38</v>
      </c>
      <c r="DK26" s="45">
        <v>2.5489999999999999</v>
      </c>
      <c r="DL26" s="45">
        <v>6.9470000000000001</v>
      </c>
      <c r="DM26" s="45">
        <v>-7.5819999999999999</v>
      </c>
      <c r="DN26" s="45">
        <v>9.0830000000000002</v>
      </c>
      <c r="DO26" s="45">
        <v>-11.901</v>
      </c>
      <c r="DP26" s="45">
        <v>-12.194000000000001</v>
      </c>
      <c r="DQ26" s="45">
        <v>-1.1479999999999999</v>
      </c>
      <c r="DR26" s="45">
        <v>20.818999999999999</v>
      </c>
      <c r="DS26" s="45">
        <v>-1.046</v>
      </c>
      <c r="DT26" s="45">
        <v>13.407</v>
      </c>
      <c r="DU26" s="45">
        <v>-3.1459999999999999</v>
      </c>
      <c r="DV26" s="45">
        <v>-3.754</v>
      </c>
      <c r="DW26" s="45">
        <v>-1.131</v>
      </c>
      <c r="DX26" s="45">
        <v>5.694</v>
      </c>
      <c r="DY26" s="45">
        <v>-1.966</v>
      </c>
      <c r="DZ26" s="45">
        <v>10.746</v>
      </c>
      <c r="EA26" s="45">
        <v>-9.9670000000000005</v>
      </c>
      <c r="EB26" s="45">
        <v>-7.1680000000000001</v>
      </c>
      <c r="EC26" s="45">
        <v>-5.3239999999999998</v>
      </c>
      <c r="ED26" s="45">
        <v>10.733000000000001</v>
      </c>
      <c r="EE26" s="45">
        <v>-1.885</v>
      </c>
      <c r="EF26" s="45">
        <v>10.585000000000001</v>
      </c>
      <c r="EG26" s="45">
        <v>-1.222</v>
      </c>
      <c r="EH26" s="45">
        <v>-4.819</v>
      </c>
      <c r="EI26" s="45">
        <v>-1.429</v>
      </c>
      <c r="EJ26" s="45">
        <v>1.0089999999999999</v>
      </c>
      <c r="EK26" s="45">
        <v>4.4400000000000004</v>
      </c>
      <c r="EL26" s="45">
        <v>12.631</v>
      </c>
      <c r="EM26" s="45">
        <v>-13.843</v>
      </c>
      <c r="EN26" s="45">
        <v>-4.12</v>
      </c>
      <c r="EO26" s="45">
        <v>-1.03</v>
      </c>
      <c r="EP26" s="45">
        <v>3.0009999999999999</v>
      </c>
      <c r="EQ26" s="45">
        <v>0.66800000000000004</v>
      </c>
      <c r="ER26" s="45">
        <v>11.547000000000001</v>
      </c>
      <c r="ES26" s="45">
        <v>-1.1910000000000001</v>
      </c>
      <c r="ET26" s="45">
        <v>-3.7229999999999999</v>
      </c>
      <c r="EU26" s="45">
        <v>-2.0760000000000001</v>
      </c>
      <c r="EV26" s="45">
        <v>1.448</v>
      </c>
      <c r="EW26" s="45">
        <v>4.8940000000000001</v>
      </c>
      <c r="EX26" s="45">
        <v>9.2119999999999997</v>
      </c>
      <c r="EY26" s="45">
        <v>-10.382999999999999</v>
      </c>
      <c r="EZ26" s="45">
        <v>-5.7439999999999998</v>
      </c>
      <c r="FA26" s="45">
        <v>-1.641</v>
      </c>
      <c r="FB26" s="45">
        <v>3.125</v>
      </c>
      <c r="FC26" s="45">
        <v>1.8149999999999999</v>
      </c>
      <c r="FD26" s="45">
        <v>10.167</v>
      </c>
      <c r="FE26" s="45">
        <v>-0.25600000000000001</v>
      </c>
      <c r="FF26" s="45">
        <v>-3.4689999999999999</v>
      </c>
      <c r="FG26" s="45">
        <v>-1.9830000000000001</v>
      </c>
      <c r="FH26" s="45">
        <v>-1.488</v>
      </c>
      <c r="FI26" s="45">
        <v>2.5510000000000002</v>
      </c>
      <c r="FJ26" s="45">
        <v>12.887</v>
      </c>
      <c r="FK26" s="45">
        <v>-8.1720000000000006</v>
      </c>
      <c r="FL26" s="45">
        <v>-5.5839999999999996</v>
      </c>
      <c r="FM26" s="45">
        <v>-13.583</v>
      </c>
      <c r="FN26" s="45">
        <v>-49.264000000000003</v>
      </c>
      <c r="FO26" s="45">
        <v>55.53</v>
      </c>
      <c r="FP26" s="45">
        <v>47.177</v>
      </c>
      <c r="FQ26" s="45">
        <v>11.529</v>
      </c>
      <c r="FR26" s="45">
        <v>-6.0149999999999997</v>
      </c>
      <c r="FS26" s="45">
        <v>-1.226</v>
      </c>
      <c r="FT26" s="45">
        <v>-1.74</v>
      </c>
      <c r="FU26" s="45">
        <v>2.9060000000000001</v>
      </c>
      <c r="FV26" s="45">
        <v>14.571</v>
      </c>
      <c r="FW26" s="45">
        <v>-11.14</v>
      </c>
      <c r="FX26" s="45">
        <v>-4.8410000000000002</v>
      </c>
      <c r="FY26" s="45">
        <v>-5.8650000000000002</v>
      </c>
      <c r="FZ26" s="45">
        <v>3.3079999999999998</v>
      </c>
      <c r="GA26" s="45">
        <v>-4.9139999999999997</v>
      </c>
      <c r="GB26" s="45">
        <v>-14.941000000000001</v>
      </c>
      <c r="GC26" s="45">
        <v>4.8410000000000002</v>
      </c>
      <c r="GD26" s="45">
        <v>11.922000000000001</v>
      </c>
      <c r="GE26" s="45">
        <v>7.3609999999999998</v>
      </c>
      <c r="GF26" s="45">
        <v>1.018</v>
      </c>
      <c r="GG26" s="45">
        <v>4.8899999999999997</v>
      </c>
      <c r="GH26" s="45">
        <v>22.919</v>
      </c>
      <c r="GI26" s="45">
        <v>-0.38900000000000001</v>
      </c>
      <c r="GJ26" s="45">
        <v>4.71</v>
      </c>
      <c r="GK26" s="45">
        <v>-16.826000000000001</v>
      </c>
      <c r="GL26" s="45">
        <v>18.834</v>
      </c>
      <c r="GM26" s="45">
        <v>1.784</v>
      </c>
      <c r="GN26" s="45">
        <v>5.8220000000000001</v>
      </c>
      <c r="GO26" s="45">
        <v>-10.504</v>
      </c>
      <c r="GP26" s="45">
        <v>6.3</v>
      </c>
      <c r="GQ26" s="45">
        <v>1.018</v>
      </c>
      <c r="GR26" s="45">
        <v>5.6120000000000001</v>
      </c>
      <c r="GS26" s="45">
        <v>-8.5009999999999994</v>
      </c>
      <c r="GT26" s="45">
        <v>5.1989999999999998</v>
      </c>
      <c r="GU26" s="45">
        <v>3.0110000000000001</v>
      </c>
      <c r="GV26" s="45">
        <v>5.1539999999999999</v>
      </c>
      <c r="GW26" s="45">
        <v>-7.7770000000000001</v>
      </c>
      <c r="GX26" s="45">
        <v>4.6070000000000002</v>
      </c>
      <c r="GY26" s="45">
        <v>3.7429999999999999</v>
      </c>
      <c r="GZ26" s="45">
        <v>1.907</v>
      </c>
      <c r="HA26" s="45">
        <v>-7.8230000000000004</v>
      </c>
      <c r="HB26" s="45">
        <v>-27.343</v>
      </c>
      <c r="HC26" s="45">
        <v>51.152000000000001</v>
      </c>
      <c r="HD26" s="45">
        <v>2.0270000000000001</v>
      </c>
      <c r="HE26" s="45">
        <v>-7.0129999999999999</v>
      </c>
      <c r="HF26" s="45">
        <v>-10.31</v>
      </c>
      <c r="HG26" s="45">
        <v>2.0379999999999998</v>
      </c>
      <c r="HH26" s="373"/>
      <c r="HI26" s="13" t="s">
        <v>389</v>
      </c>
      <c r="HL26" s="460">
        <f t="shared" si="1"/>
        <v>7.0869204211115006E-2</v>
      </c>
      <c r="HM26" s="300"/>
      <c r="HN26" s="534">
        <f>RANK(HL26,($HL$21,$HL$22,$HL$23,$HL$24,$HL$25,$HL$26,$HL$27,$HL$28,$HL$29,$HL$30,$HL$31,$HL$32,$HL$33,$HL$34),0)</f>
        <v>13</v>
      </c>
      <c r="HP26" s="540"/>
    </row>
    <row r="27" spans="1:225" s="55" customFormat="1" ht="30" customHeight="1" x14ac:dyDescent="0.25">
      <c r="A27" s="600"/>
      <c r="B27" s="58"/>
      <c r="C27" s="5">
        <v>2.7</v>
      </c>
      <c r="D27" s="52">
        <v>0.38260864516027687</v>
      </c>
      <c r="E27" s="53">
        <v>21</v>
      </c>
      <c r="F27" s="297"/>
      <c r="G27" s="297" t="s">
        <v>396</v>
      </c>
      <c r="H27" s="45">
        <v>3.92</v>
      </c>
      <c r="I27" s="45">
        <v>4.327</v>
      </c>
      <c r="J27" s="45">
        <v>3.819</v>
      </c>
      <c r="K27" s="45">
        <v>5.2839999999999998</v>
      </c>
      <c r="L27" s="45">
        <v>3.0390000000000001</v>
      </c>
      <c r="M27" s="45">
        <v>3.2970000000000002</v>
      </c>
      <c r="N27" s="45">
        <v>2.145</v>
      </c>
      <c r="O27" s="45">
        <v>6.3559999999999999</v>
      </c>
      <c r="P27" s="45">
        <v>3.28</v>
      </c>
      <c r="Q27" s="45">
        <v>5.1219999999999999</v>
      </c>
      <c r="R27" s="45">
        <v>9.5310000000000006</v>
      </c>
      <c r="S27" s="45">
        <v>3.9140000000000001</v>
      </c>
      <c r="T27" s="45">
        <v>2.6160000000000001</v>
      </c>
      <c r="U27" s="45">
        <v>3.8690000000000002</v>
      </c>
      <c r="V27" s="45">
        <v>7.5629999999999997</v>
      </c>
      <c r="W27" s="45">
        <v>6.4790000000000001</v>
      </c>
      <c r="X27" s="45">
        <v>5.9130000000000003</v>
      </c>
      <c r="Y27" s="45">
        <v>1.554</v>
      </c>
      <c r="Z27" s="45">
        <v>3.7989999999999999</v>
      </c>
      <c r="AA27" s="45">
        <v>3.6179999999999999</v>
      </c>
      <c r="AB27" s="45">
        <v>2.86</v>
      </c>
      <c r="AC27" s="45">
        <v>9.2569999999999997</v>
      </c>
      <c r="AD27" s="45">
        <v>11.51</v>
      </c>
      <c r="AE27" s="45">
        <v>-1.581</v>
      </c>
      <c r="AF27" s="45">
        <v>8.7690000000000001</v>
      </c>
      <c r="AG27" s="45">
        <v>8.6669999999999998</v>
      </c>
      <c r="AH27" s="45">
        <v>6.1680000000000001</v>
      </c>
      <c r="AI27" s="45">
        <v>7.5369999999999999</v>
      </c>
      <c r="AJ27" s="45">
        <v>2.4470000000000001</v>
      </c>
      <c r="AK27" s="45">
        <v>5.4829999999999997</v>
      </c>
      <c r="AL27" s="45">
        <v>4.6769999999999996</v>
      </c>
      <c r="AM27" s="45">
        <v>6.4429999999999996</v>
      </c>
      <c r="AN27" s="45">
        <v>5.806</v>
      </c>
      <c r="AO27" s="45">
        <v>5.0199999999999996</v>
      </c>
      <c r="AP27" s="45">
        <v>2.915</v>
      </c>
      <c r="AQ27" s="45">
        <v>8.2050000000000001</v>
      </c>
      <c r="AR27" s="45">
        <v>4.5220000000000002</v>
      </c>
      <c r="AS27" s="45">
        <v>6.1740000000000004</v>
      </c>
      <c r="AT27" s="45">
        <v>8.0020000000000007</v>
      </c>
      <c r="AU27" s="45">
        <v>3.15</v>
      </c>
      <c r="AV27" s="45">
        <v>3.5059999999999998</v>
      </c>
      <c r="AW27" s="45">
        <v>5.149</v>
      </c>
      <c r="AX27" s="45">
        <v>6.7050000000000001</v>
      </c>
      <c r="AY27" s="45">
        <v>3.742</v>
      </c>
      <c r="AZ27" s="45">
        <v>0.79200000000000004</v>
      </c>
      <c r="BA27" s="45">
        <v>1.56</v>
      </c>
      <c r="BB27" s="45">
        <v>4.4349999999999996</v>
      </c>
      <c r="BC27" s="45">
        <v>3.2250000000000001</v>
      </c>
      <c r="BD27" s="45">
        <v>4.0090000000000003</v>
      </c>
      <c r="BE27" s="45">
        <v>5.5010000000000003</v>
      </c>
      <c r="BF27" s="45">
        <v>3.5289999999999999</v>
      </c>
      <c r="BG27" s="45">
        <v>4.4569999999999999</v>
      </c>
      <c r="BH27" s="45">
        <v>3.0430000000000001</v>
      </c>
      <c r="BI27" s="45">
        <v>36.103000000000002</v>
      </c>
      <c r="BJ27" s="45">
        <v>21.187000000000001</v>
      </c>
      <c r="BK27" s="45">
        <v>23.038</v>
      </c>
      <c r="BL27" s="45">
        <v>24.568000000000001</v>
      </c>
      <c r="BM27" s="45">
        <v>17.946999999999999</v>
      </c>
      <c r="BN27" s="45">
        <v>13.811</v>
      </c>
      <c r="BO27" s="45">
        <v>17.538</v>
      </c>
      <c r="BP27" s="45">
        <v>18.920999999999999</v>
      </c>
      <c r="BQ27" s="45">
        <v>21.369</v>
      </c>
      <c r="BR27" s="45">
        <v>23.824000000000002</v>
      </c>
      <c r="BS27" s="45">
        <v>14.125999999999999</v>
      </c>
      <c r="BT27" s="45">
        <v>7.2869999999999999</v>
      </c>
      <c r="BU27" s="45">
        <v>11.019</v>
      </c>
      <c r="BV27" s="45">
        <v>8.9109999999999996</v>
      </c>
      <c r="BW27" s="45">
        <v>12.968999999999999</v>
      </c>
      <c r="BX27" s="45">
        <v>14.714</v>
      </c>
      <c r="BY27" s="45">
        <v>18.443999999999999</v>
      </c>
      <c r="BZ27" s="45">
        <v>19.167999999999999</v>
      </c>
      <c r="CA27" s="45">
        <v>4.024</v>
      </c>
      <c r="CB27" s="45">
        <v>3.8439999999999999</v>
      </c>
      <c r="CC27" s="45">
        <v>3.8719999999999999</v>
      </c>
      <c r="CD27" s="45">
        <v>6.0510000000000002</v>
      </c>
      <c r="CE27" s="45">
        <v>4.7590000000000003</v>
      </c>
      <c r="CF27" s="45">
        <v>4.7869999999999999</v>
      </c>
      <c r="CG27" s="45">
        <v>3.4079999999999999</v>
      </c>
      <c r="CH27" s="45">
        <v>6.2919999999999998</v>
      </c>
      <c r="CI27" s="45">
        <v>7.8090000000000002</v>
      </c>
      <c r="CJ27" s="45">
        <v>5.0289999999999999</v>
      </c>
      <c r="CK27" s="45">
        <v>5.6440000000000001</v>
      </c>
      <c r="CL27" s="45">
        <v>5.3230000000000004</v>
      </c>
      <c r="CM27" s="45">
        <v>6.3070000000000004</v>
      </c>
      <c r="CN27" s="45">
        <v>3.8660000000000001</v>
      </c>
      <c r="CO27" s="45">
        <v>3.6560000000000001</v>
      </c>
      <c r="CP27" s="45">
        <v>3.0270000000000001</v>
      </c>
      <c r="CQ27" s="45">
        <v>4.3490000000000002</v>
      </c>
      <c r="CR27" s="45">
        <v>13.321999999999999</v>
      </c>
      <c r="CS27" s="45">
        <v>22.948</v>
      </c>
      <c r="CT27" s="45">
        <v>16.459</v>
      </c>
      <c r="CU27" s="45">
        <v>21.498999999999999</v>
      </c>
      <c r="CV27" s="45">
        <v>10.753</v>
      </c>
      <c r="CW27" s="45">
        <v>12.247999999999999</v>
      </c>
      <c r="CX27" s="45">
        <v>4.4889999999999999</v>
      </c>
      <c r="CY27" s="45">
        <v>5.39</v>
      </c>
      <c r="CZ27" s="45">
        <v>5.6840000000000002</v>
      </c>
      <c r="DA27" s="45">
        <v>4.2359999999999998</v>
      </c>
      <c r="DB27" s="45">
        <v>14.266</v>
      </c>
      <c r="DC27" s="45">
        <v>15.2</v>
      </c>
      <c r="DD27" s="45">
        <v>9.7370000000000001</v>
      </c>
      <c r="DE27" s="45">
        <v>1.6339999999999999</v>
      </c>
      <c r="DF27" s="45">
        <v>8.1189999999999998</v>
      </c>
      <c r="DG27" s="45">
        <v>15.537000000000001</v>
      </c>
      <c r="DH27" s="45">
        <v>-19.123999999999999</v>
      </c>
      <c r="DI27" s="45">
        <v>11.848000000000001</v>
      </c>
      <c r="DJ27" s="45">
        <v>-4.72</v>
      </c>
      <c r="DK27" s="45">
        <v>13.379</v>
      </c>
      <c r="DL27" s="45">
        <v>-9.0340000000000007</v>
      </c>
      <c r="DM27" s="45">
        <v>-12.352</v>
      </c>
      <c r="DN27" s="45">
        <v>13.32</v>
      </c>
      <c r="DO27" s="45">
        <v>-15.516999999999999</v>
      </c>
      <c r="DP27" s="45">
        <v>10.167</v>
      </c>
      <c r="DQ27" s="45">
        <v>1.139</v>
      </c>
      <c r="DR27" s="45">
        <v>9.6449999999999996</v>
      </c>
      <c r="DS27" s="45">
        <v>13.073</v>
      </c>
      <c r="DT27" s="45">
        <v>-18.922000000000001</v>
      </c>
      <c r="DU27" s="45">
        <v>10.601000000000001</v>
      </c>
      <c r="DV27" s="45">
        <v>-0.79100000000000004</v>
      </c>
      <c r="DW27" s="45">
        <v>10.099</v>
      </c>
      <c r="DX27" s="45">
        <v>-7.4109999999999996</v>
      </c>
      <c r="DY27" s="45">
        <v>-8.6760000000000002</v>
      </c>
      <c r="DZ27" s="45">
        <v>7.5090000000000003</v>
      </c>
      <c r="EA27" s="45">
        <v>-16.571999999999999</v>
      </c>
      <c r="EB27" s="45">
        <v>11.512</v>
      </c>
      <c r="EC27" s="45">
        <v>4.7359999999999998</v>
      </c>
      <c r="ED27" s="45">
        <v>8.5410000000000004</v>
      </c>
      <c r="EE27" s="45">
        <v>12.471</v>
      </c>
      <c r="EF27" s="45">
        <v>-22.257999999999999</v>
      </c>
      <c r="EG27" s="45">
        <v>13.045</v>
      </c>
      <c r="EH27" s="45">
        <v>-0.96499999999999997</v>
      </c>
      <c r="EI27" s="45">
        <v>9.2929999999999993</v>
      </c>
      <c r="EJ27" s="45">
        <v>-1.653</v>
      </c>
      <c r="EK27" s="45">
        <v>-6.7930000000000001</v>
      </c>
      <c r="EL27" s="45">
        <v>-5.1130000000000004</v>
      </c>
      <c r="EM27" s="45">
        <v>-7.7990000000000004</v>
      </c>
      <c r="EN27" s="45">
        <v>11.407999999999999</v>
      </c>
      <c r="EO27" s="45">
        <v>2.327</v>
      </c>
      <c r="EP27" s="45">
        <v>9.9410000000000007</v>
      </c>
      <c r="EQ27" s="45">
        <v>7.1479999999999997</v>
      </c>
      <c r="ER27" s="45">
        <v>-19.954999999999998</v>
      </c>
      <c r="ES27" s="45">
        <v>12.182</v>
      </c>
      <c r="ET27" s="45">
        <v>0.70599999999999996</v>
      </c>
      <c r="EU27" s="45">
        <v>8.6389999999999993</v>
      </c>
      <c r="EV27" s="45">
        <v>-2.383</v>
      </c>
      <c r="EW27" s="45">
        <v>-8.6609999999999996</v>
      </c>
      <c r="EX27" s="45">
        <v>-0.23499999999999999</v>
      </c>
      <c r="EY27" s="45">
        <v>-10.936999999999999</v>
      </c>
      <c r="EZ27" s="45">
        <v>13.17</v>
      </c>
      <c r="FA27" s="45">
        <v>4.0880000000000001</v>
      </c>
      <c r="FB27" s="45">
        <v>5.0019999999999998</v>
      </c>
      <c r="FC27" s="45">
        <v>7.5179999999999998</v>
      </c>
      <c r="FD27" s="45">
        <v>-18.684000000000001</v>
      </c>
      <c r="FE27" s="45">
        <v>13.842000000000001</v>
      </c>
      <c r="FF27" s="45">
        <v>-2.09</v>
      </c>
      <c r="FG27" s="45">
        <v>5.55</v>
      </c>
      <c r="FH27" s="45">
        <v>-1.639</v>
      </c>
      <c r="FI27" s="45">
        <v>-6.0759999999999996</v>
      </c>
      <c r="FJ27" s="45">
        <v>-1.39</v>
      </c>
      <c r="FK27" s="45">
        <v>-10.260999999999999</v>
      </c>
      <c r="FL27" s="45">
        <v>14.794</v>
      </c>
      <c r="FM27" s="45">
        <v>2.1419999999999999</v>
      </c>
      <c r="FN27" s="45">
        <v>5.9429999999999996</v>
      </c>
      <c r="FO27" s="45">
        <v>6.0629999999999997</v>
      </c>
      <c r="FP27" s="45">
        <v>7.4039999999999999</v>
      </c>
      <c r="FQ27" s="45">
        <v>1.3660000000000001</v>
      </c>
      <c r="FR27" s="45">
        <v>-0.59499999999999997</v>
      </c>
      <c r="FS27" s="45">
        <v>6.8630000000000004</v>
      </c>
      <c r="FT27" s="45">
        <v>-6.867</v>
      </c>
      <c r="FU27" s="45">
        <v>-9.3699999999999992</v>
      </c>
      <c r="FV27" s="45">
        <v>1.839</v>
      </c>
      <c r="FW27" s="45">
        <v>-9.2050000000000001</v>
      </c>
      <c r="FX27" s="45">
        <v>17.157</v>
      </c>
      <c r="FY27" s="45">
        <v>4.2080000000000002</v>
      </c>
      <c r="FZ27" s="45">
        <v>-2.355</v>
      </c>
      <c r="GA27" s="45">
        <v>-0.29299999999999998</v>
      </c>
      <c r="GB27" s="45">
        <v>11.141</v>
      </c>
      <c r="GC27" s="45">
        <v>-0.55900000000000005</v>
      </c>
      <c r="GD27" s="45">
        <v>3.11</v>
      </c>
      <c r="GE27" s="45">
        <v>8.5139999999999993</v>
      </c>
      <c r="GF27" s="45">
        <v>-3.839</v>
      </c>
      <c r="GG27" s="45">
        <v>-8.8160000000000007</v>
      </c>
      <c r="GH27" s="45">
        <v>15.973000000000001</v>
      </c>
      <c r="GI27" s="45">
        <v>2.5950000000000002</v>
      </c>
      <c r="GJ27" s="45">
        <v>-7.0250000000000004</v>
      </c>
      <c r="GK27" s="45">
        <v>-5.9660000000000002</v>
      </c>
      <c r="GL27" s="45">
        <v>15.773</v>
      </c>
      <c r="GM27" s="45">
        <v>2.6230000000000002</v>
      </c>
      <c r="GN27" s="45">
        <v>-5.0750000000000002</v>
      </c>
      <c r="GO27" s="45">
        <v>-7.1109999999999998</v>
      </c>
      <c r="GP27" s="45">
        <v>15.804</v>
      </c>
      <c r="GQ27" s="45">
        <v>1.272</v>
      </c>
      <c r="GR27" s="45">
        <v>-2.427</v>
      </c>
      <c r="GS27" s="45">
        <v>-5.7859999999999996</v>
      </c>
      <c r="GT27" s="45">
        <v>12.818</v>
      </c>
      <c r="GU27" s="45">
        <v>1.8640000000000001</v>
      </c>
      <c r="GV27" s="45">
        <v>-2.7229999999999999</v>
      </c>
      <c r="GW27" s="45">
        <v>-4.9059999999999997</v>
      </c>
      <c r="GX27" s="45">
        <v>10.227</v>
      </c>
      <c r="GY27" s="45">
        <v>1.659</v>
      </c>
      <c r="GZ27" s="45">
        <v>-3.3140000000000001</v>
      </c>
      <c r="HA27" s="45">
        <v>-3.6859999999999999</v>
      </c>
      <c r="HB27" s="45">
        <v>19.706</v>
      </c>
      <c r="HC27" s="45">
        <v>10.295</v>
      </c>
      <c r="HD27" s="45">
        <v>-8.4169999999999998</v>
      </c>
      <c r="HE27" s="45">
        <v>0.48099999999999998</v>
      </c>
      <c r="HF27" s="45">
        <v>9.1189999999999998</v>
      </c>
      <c r="HG27" s="45">
        <v>11.784000000000001</v>
      </c>
      <c r="HH27" s="59"/>
      <c r="HI27" s="13" t="s">
        <v>807</v>
      </c>
      <c r="HL27" s="460">
        <f t="shared" si="1"/>
        <v>0.32688533418848342</v>
      </c>
      <c r="HM27" s="300"/>
      <c r="HN27" s="534">
        <f>RANK(HL27,($HL$21,$HL$22,$HL$23,$HL$24,$HL$25,$HL$26,$HL$27,$HL$28,$HL$29,$HL$30,$HL$31,$HL$32,$HL$33,$HL$34),0)</f>
        <v>8</v>
      </c>
      <c r="HP27" s="540"/>
    </row>
    <row r="28" spans="1:225" s="55" customFormat="1" ht="15" customHeight="1" x14ac:dyDescent="0.25">
      <c r="A28" s="600"/>
      <c r="B28" s="58"/>
      <c r="C28" s="5">
        <v>2.8</v>
      </c>
      <c r="D28" s="52">
        <v>2.9729763069999451</v>
      </c>
      <c r="E28" s="333">
        <v>23</v>
      </c>
      <c r="F28" s="297"/>
      <c r="G28" s="297" t="str">
        <f>VLOOKUP(E28,'Jadual5-2digit'!$F$7:$H$36,3,0)</f>
        <v xml:space="preserve">Pembuatan produk galian bukan logam lain </v>
      </c>
      <c r="H28" s="45">
        <v>7.1020000000000003</v>
      </c>
      <c r="I28" s="45">
        <v>3.524</v>
      </c>
      <c r="J28" s="45">
        <v>3.8159999999999998</v>
      </c>
      <c r="K28" s="45">
        <v>4.3840000000000003</v>
      </c>
      <c r="L28" s="45">
        <v>3.9649999999999999</v>
      </c>
      <c r="M28" s="45">
        <v>4.3609999999999998</v>
      </c>
      <c r="N28" s="45">
        <v>3.8279999999999998</v>
      </c>
      <c r="O28" s="45">
        <v>6.327</v>
      </c>
      <c r="P28" s="45">
        <v>4.2229999999999999</v>
      </c>
      <c r="Q28" s="45">
        <v>4.5119999999999996</v>
      </c>
      <c r="R28" s="45">
        <v>4.8739999999999997</v>
      </c>
      <c r="S28" s="45">
        <v>2.1509999999999998</v>
      </c>
      <c r="T28" s="45">
        <v>2.2160000000000002</v>
      </c>
      <c r="U28" s="45">
        <v>6.0890000000000004</v>
      </c>
      <c r="V28" s="45">
        <v>4.7089999999999996</v>
      </c>
      <c r="W28" s="45">
        <v>4.649</v>
      </c>
      <c r="X28" s="45">
        <v>5.0039999999999996</v>
      </c>
      <c r="Y28" s="45">
        <v>3.952</v>
      </c>
      <c r="Z28" s="45">
        <v>6.2629999999999999</v>
      </c>
      <c r="AA28" s="45">
        <v>5.5380000000000003</v>
      </c>
      <c r="AB28" s="45">
        <v>3.7919999999999998</v>
      </c>
      <c r="AC28" s="45">
        <v>3.867</v>
      </c>
      <c r="AD28" s="45">
        <v>4.1449999999999996</v>
      </c>
      <c r="AE28" s="45">
        <v>4.16</v>
      </c>
      <c r="AF28" s="45">
        <v>7.4290000000000003</v>
      </c>
      <c r="AG28" s="45">
        <v>5.609</v>
      </c>
      <c r="AH28" s="45">
        <v>5.1559999999999997</v>
      </c>
      <c r="AI28" s="45">
        <v>5.431</v>
      </c>
      <c r="AJ28" s="45">
        <v>5.9489999999999998</v>
      </c>
      <c r="AK28" s="45">
        <v>5.843</v>
      </c>
      <c r="AL28" s="45">
        <v>7.4690000000000003</v>
      </c>
      <c r="AM28" s="45">
        <v>5.3070000000000004</v>
      </c>
      <c r="AN28" s="45">
        <v>5.4210000000000003</v>
      </c>
      <c r="AO28" s="45">
        <v>4.1399999999999997</v>
      </c>
      <c r="AP28" s="45">
        <v>4.1669999999999998</v>
      </c>
      <c r="AQ28" s="45">
        <v>4.343</v>
      </c>
      <c r="AR28" s="45">
        <v>5.7830000000000004</v>
      </c>
      <c r="AS28" s="45">
        <v>4.9509999999999996</v>
      </c>
      <c r="AT28" s="45">
        <v>4.1989999999999998</v>
      </c>
      <c r="AU28" s="45">
        <v>4.4770000000000003</v>
      </c>
      <c r="AV28" s="45">
        <v>4.0460000000000003</v>
      </c>
      <c r="AW28" s="45">
        <v>5.1269999999999998</v>
      </c>
      <c r="AX28" s="45">
        <v>4.1669999999999998</v>
      </c>
      <c r="AY28" s="45">
        <v>5.0830000000000002</v>
      </c>
      <c r="AZ28" s="45">
        <v>4.1239999999999997</v>
      </c>
      <c r="BA28" s="45">
        <v>3.234</v>
      </c>
      <c r="BB28" s="45">
        <v>4.1859999999999999</v>
      </c>
      <c r="BC28" s="45">
        <v>4.9560000000000004</v>
      </c>
      <c r="BD28" s="45">
        <v>4.274</v>
      </c>
      <c r="BE28" s="45">
        <v>5.9290000000000003</v>
      </c>
      <c r="BF28" s="45">
        <v>-11.095000000000001</v>
      </c>
      <c r="BG28" s="45">
        <v>-71.923000000000002</v>
      </c>
      <c r="BH28" s="45">
        <v>-50.743000000000002</v>
      </c>
      <c r="BI28" s="45">
        <v>-20.047000000000001</v>
      </c>
      <c r="BJ28" s="45">
        <v>-9.6769999999999996</v>
      </c>
      <c r="BK28" s="45">
        <v>-8.2739999999999991</v>
      </c>
      <c r="BL28" s="45">
        <v>-6.6580000000000004</v>
      </c>
      <c r="BM28" s="45">
        <v>-2.4790000000000001</v>
      </c>
      <c r="BN28" s="45">
        <v>-2.09</v>
      </c>
      <c r="BO28" s="45">
        <v>-0.30199999999999999</v>
      </c>
      <c r="BP28" s="45">
        <v>0.28000000000000003</v>
      </c>
      <c r="BQ28" s="45">
        <v>-0.83599999999999997</v>
      </c>
      <c r="BR28" s="45">
        <v>8.7420000000000009</v>
      </c>
      <c r="BS28" s="45">
        <v>214.38800000000001</v>
      </c>
      <c r="BT28" s="45">
        <v>48.024000000000001</v>
      </c>
      <c r="BU28" s="45">
        <v>-28.169</v>
      </c>
      <c r="BV28" s="45">
        <v>-37.142000000000003</v>
      </c>
      <c r="BW28" s="45">
        <v>-17.638000000000002</v>
      </c>
      <c r="BX28" s="45">
        <v>-10.065</v>
      </c>
      <c r="BY28" s="45">
        <v>-1.3220000000000001</v>
      </c>
      <c r="BZ28" s="45">
        <v>3.6349999999999998</v>
      </c>
      <c r="CA28" s="45">
        <v>4.8230000000000004</v>
      </c>
      <c r="CB28" s="45">
        <v>4.2370000000000001</v>
      </c>
      <c r="CC28" s="45">
        <v>4.7919999999999998</v>
      </c>
      <c r="CD28" s="45">
        <v>3.8279999999999998</v>
      </c>
      <c r="CE28" s="45">
        <v>4.2830000000000004</v>
      </c>
      <c r="CF28" s="45">
        <v>4.5270000000000001</v>
      </c>
      <c r="CG28" s="45">
        <v>5.1929999999999996</v>
      </c>
      <c r="CH28" s="45">
        <v>4.0570000000000004</v>
      </c>
      <c r="CI28" s="45">
        <v>6.0590000000000002</v>
      </c>
      <c r="CJ28" s="45">
        <v>5.7439999999999998</v>
      </c>
      <c r="CK28" s="45">
        <v>6.0620000000000003</v>
      </c>
      <c r="CL28" s="45">
        <v>4.2169999999999996</v>
      </c>
      <c r="CM28" s="45">
        <v>4.97</v>
      </c>
      <c r="CN28" s="45">
        <v>4.556</v>
      </c>
      <c r="CO28" s="45">
        <v>4.4610000000000003</v>
      </c>
      <c r="CP28" s="45">
        <v>4.1260000000000003</v>
      </c>
      <c r="CQ28" s="45">
        <v>-0.53400000000000003</v>
      </c>
      <c r="CR28" s="45">
        <v>-47.076000000000001</v>
      </c>
      <c r="CS28" s="45">
        <v>-8.2159999999999993</v>
      </c>
      <c r="CT28" s="45">
        <v>-1.615</v>
      </c>
      <c r="CU28" s="45">
        <v>2.5289999999999999</v>
      </c>
      <c r="CV28" s="45">
        <v>37.149000000000001</v>
      </c>
      <c r="CW28" s="45">
        <v>-21.556000000000001</v>
      </c>
      <c r="CX28" s="45">
        <v>4.63</v>
      </c>
      <c r="CY28" s="45">
        <v>4.5460000000000003</v>
      </c>
      <c r="CZ28" s="45">
        <v>5.609</v>
      </c>
      <c r="DA28" s="45">
        <v>4.4770000000000003</v>
      </c>
      <c r="DB28" s="45">
        <v>-15.659000000000001</v>
      </c>
      <c r="DC28" s="45">
        <v>0.84399999999999997</v>
      </c>
      <c r="DD28" s="45">
        <v>-6.6970000000000001</v>
      </c>
      <c r="DE28" s="45">
        <v>13.513</v>
      </c>
      <c r="DF28" s="45">
        <v>-3.4390000000000001</v>
      </c>
      <c r="DG28" s="45">
        <v>1.5269999999999999</v>
      </c>
      <c r="DH28" s="45">
        <v>3.7810000000000001</v>
      </c>
      <c r="DI28" s="45">
        <v>-2.5609999999999999</v>
      </c>
      <c r="DJ28" s="45">
        <v>0.35099999999999998</v>
      </c>
      <c r="DK28" s="45">
        <v>1</v>
      </c>
      <c r="DL28" s="45">
        <v>5.3650000000000002</v>
      </c>
      <c r="DM28" s="45">
        <v>-2.0339999999999998</v>
      </c>
      <c r="DN28" s="45">
        <v>4.0979999999999999</v>
      </c>
      <c r="DO28" s="45">
        <v>-6.34</v>
      </c>
      <c r="DP28" s="45">
        <v>-9.8140000000000001</v>
      </c>
      <c r="DQ28" s="45">
        <v>13.833</v>
      </c>
      <c r="DR28" s="45">
        <v>-2.911</v>
      </c>
      <c r="DS28" s="45">
        <v>1.1200000000000001</v>
      </c>
      <c r="DT28" s="45">
        <v>4.1769999999999996</v>
      </c>
      <c r="DU28" s="45">
        <v>-3.0590000000000002</v>
      </c>
      <c r="DV28" s="45">
        <v>2.7669999999999999</v>
      </c>
      <c r="DW28" s="45">
        <v>-0.999</v>
      </c>
      <c r="DX28" s="45">
        <v>5.6580000000000004</v>
      </c>
      <c r="DY28" s="45">
        <v>-1.6950000000000001</v>
      </c>
      <c r="DZ28" s="45">
        <v>1.395</v>
      </c>
      <c r="EA28" s="45">
        <v>-6.28</v>
      </c>
      <c r="EB28" s="45">
        <v>-6.3959999999999999</v>
      </c>
      <c r="EC28" s="45">
        <v>12.352</v>
      </c>
      <c r="ED28" s="45">
        <v>-2.9660000000000002</v>
      </c>
      <c r="EE28" s="45">
        <v>1.4630000000000001</v>
      </c>
      <c r="EF28" s="45">
        <v>3.133</v>
      </c>
      <c r="EG28" s="45">
        <v>-0.90400000000000003</v>
      </c>
      <c r="EH28" s="45">
        <v>2.0659999999999998</v>
      </c>
      <c r="EI28" s="45">
        <v>-2.637</v>
      </c>
      <c r="EJ28" s="45">
        <v>5.734</v>
      </c>
      <c r="EK28" s="45">
        <v>-1.431</v>
      </c>
      <c r="EL28" s="45">
        <v>1.409</v>
      </c>
      <c r="EM28" s="45">
        <v>-3.3380000000000001</v>
      </c>
      <c r="EN28" s="45">
        <v>-7.9820000000000002</v>
      </c>
      <c r="EO28" s="45">
        <v>11.87</v>
      </c>
      <c r="EP28" s="45">
        <v>-2.7120000000000002</v>
      </c>
      <c r="EQ28" s="45">
        <v>1.962</v>
      </c>
      <c r="ER28" s="45">
        <v>3.0289999999999999</v>
      </c>
      <c r="ES28" s="45">
        <v>0.61899999999999999</v>
      </c>
      <c r="ET28" s="45">
        <v>1.2999999999999999E-2</v>
      </c>
      <c r="EU28" s="45">
        <v>-2.5310000000000001</v>
      </c>
      <c r="EV28" s="45">
        <v>4.4489999999999998</v>
      </c>
      <c r="EW28" s="45">
        <v>-1.4059999999999999</v>
      </c>
      <c r="EX28" s="45">
        <v>1.58</v>
      </c>
      <c r="EY28" s="45">
        <v>-2.0049999999999999</v>
      </c>
      <c r="EZ28" s="45">
        <v>-8.7059999999999995</v>
      </c>
      <c r="FA28" s="45">
        <v>11.068</v>
      </c>
      <c r="FB28" s="45">
        <v>-2.452</v>
      </c>
      <c r="FC28" s="45">
        <v>1.5409999999999999</v>
      </c>
      <c r="FD28" s="45">
        <v>4.0999999999999996</v>
      </c>
      <c r="FE28" s="45">
        <v>-0.3</v>
      </c>
      <c r="FF28" s="45">
        <v>0.89300000000000002</v>
      </c>
      <c r="FG28" s="45">
        <v>-3.4209999999999998</v>
      </c>
      <c r="FH28" s="45">
        <v>3.5569999999999999</v>
      </c>
      <c r="FI28" s="45">
        <v>-0.497</v>
      </c>
      <c r="FJ28" s="45">
        <v>2.331</v>
      </c>
      <c r="FK28" s="45">
        <v>-2.6419999999999999</v>
      </c>
      <c r="FL28" s="45">
        <v>-7.2569999999999997</v>
      </c>
      <c r="FM28" s="45">
        <v>-6.782</v>
      </c>
      <c r="FN28" s="45">
        <v>-69.192999999999998</v>
      </c>
      <c r="FO28" s="45">
        <v>78.135999999999996</v>
      </c>
      <c r="FP28" s="45">
        <v>68.972999999999999</v>
      </c>
      <c r="FQ28" s="45">
        <v>12.631</v>
      </c>
      <c r="FR28" s="45">
        <v>2.46</v>
      </c>
      <c r="FS28" s="45">
        <v>-1.72</v>
      </c>
      <c r="FT28" s="45">
        <v>8.1920000000000002</v>
      </c>
      <c r="FU28" s="45">
        <v>-9.9000000000000005E-2</v>
      </c>
      <c r="FV28" s="45">
        <v>4.2</v>
      </c>
      <c r="FW28" s="45">
        <v>-2.0739999999999998</v>
      </c>
      <c r="FX28" s="45">
        <v>-8.2889999999999997</v>
      </c>
      <c r="FY28" s="45">
        <v>2.222</v>
      </c>
      <c r="FZ28" s="45">
        <v>-10.932</v>
      </c>
      <c r="GA28" s="45">
        <v>-16.126999999999999</v>
      </c>
      <c r="GB28" s="45">
        <v>-18.004000000000001</v>
      </c>
      <c r="GC28" s="45">
        <v>-1.4379999999999999</v>
      </c>
      <c r="GD28" s="45">
        <v>34.252000000000002</v>
      </c>
      <c r="GE28" s="45">
        <v>7.3170000000000002</v>
      </c>
      <c r="GF28" s="45">
        <v>18.71</v>
      </c>
      <c r="GG28" s="45">
        <v>4.9189999999999996</v>
      </c>
      <c r="GH28" s="45">
        <v>4.8940000000000001</v>
      </c>
      <c r="GI28" s="45">
        <v>0.93300000000000005</v>
      </c>
      <c r="GJ28" s="45">
        <v>6.17</v>
      </c>
      <c r="GK28" s="45">
        <v>-6.7450000000000001</v>
      </c>
      <c r="GL28" s="45">
        <v>4.3079999999999998</v>
      </c>
      <c r="GM28" s="45">
        <v>1.4690000000000001</v>
      </c>
      <c r="GN28" s="45">
        <v>5.1929999999999996</v>
      </c>
      <c r="GO28" s="45">
        <v>-6.3360000000000003</v>
      </c>
      <c r="GP28" s="45">
        <v>4.5519999999999996</v>
      </c>
      <c r="GQ28" s="45">
        <v>2.1160000000000001</v>
      </c>
      <c r="GR28" s="45">
        <v>4.0570000000000004</v>
      </c>
      <c r="GS28" s="45">
        <v>-4.5339999999999998</v>
      </c>
      <c r="GT28" s="45">
        <v>4.242</v>
      </c>
      <c r="GU28" s="45">
        <v>2.4239999999999999</v>
      </c>
      <c r="GV28" s="45">
        <v>2.2469999999999999</v>
      </c>
      <c r="GW28" s="45">
        <v>-3.8439999999999999</v>
      </c>
      <c r="GX28" s="45">
        <v>3.83</v>
      </c>
      <c r="GY28" s="45">
        <v>2.33</v>
      </c>
      <c r="GZ28" s="45">
        <v>1.919</v>
      </c>
      <c r="HA28" s="45">
        <v>-8.1470000000000002</v>
      </c>
      <c r="HB28" s="45">
        <v>-44.753</v>
      </c>
      <c r="HC28" s="45">
        <v>77.465000000000003</v>
      </c>
      <c r="HD28" s="45">
        <v>9.2490000000000006</v>
      </c>
      <c r="HE28" s="45">
        <v>-4.2779999999999996</v>
      </c>
      <c r="HF28" s="45">
        <v>-26.099</v>
      </c>
      <c r="HG28" s="45">
        <v>1.5029999999999999</v>
      </c>
      <c r="HH28" s="373"/>
      <c r="HI28" s="13" t="s">
        <v>808</v>
      </c>
      <c r="HL28" s="460">
        <f t="shared" si="1"/>
        <v>0.48168122651746725</v>
      </c>
      <c r="HM28" s="300"/>
      <c r="HN28" s="534">
        <f>RANK(HL28,($HL$21,$HL$22,$HL$23,$HL$24,$HL$25,$HL$26,$HL$27,$HL$28,$HL$29,$HL$30,$HL$31,$HL$32,$HL$33,$HL$34),0)</f>
        <v>6</v>
      </c>
      <c r="HP28" s="540"/>
    </row>
    <row r="29" spans="1:225" s="55" customFormat="1" ht="15" customHeight="1" x14ac:dyDescent="0.25">
      <c r="A29" s="600"/>
      <c r="B29" s="58"/>
      <c r="C29" s="5">
        <v>2.9</v>
      </c>
      <c r="D29" s="52">
        <v>2.3494140672905388</v>
      </c>
      <c r="E29" s="333">
        <v>24</v>
      </c>
      <c r="F29" s="297"/>
      <c r="G29" s="297" t="str">
        <f>VLOOKUP(E29,'Jadual5-2digit'!$F$7:$H$36,3,0)</f>
        <v xml:space="preserve">Pembuatan logam asas </v>
      </c>
      <c r="H29" s="45">
        <v>1.2989999999999999</v>
      </c>
      <c r="I29" s="45">
        <v>-2.3809999999999998</v>
      </c>
      <c r="J29" s="45">
        <v>0.38700000000000001</v>
      </c>
      <c r="K29" s="45">
        <v>-9.1999999999999998E-2</v>
      </c>
      <c r="L29" s="45">
        <v>3.8279999999999998</v>
      </c>
      <c r="M29" s="45">
        <v>3.96</v>
      </c>
      <c r="N29" s="45">
        <v>1.234</v>
      </c>
      <c r="O29" s="45">
        <v>1.5529999999999999</v>
      </c>
      <c r="P29" s="45">
        <v>0.76100000000000001</v>
      </c>
      <c r="Q29" s="45">
        <v>1.157</v>
      </c>
      <c r="R29" s="45">
        <v>8.4030000000000005</v>
      </c>
      <c r="S29" s="45">
        <v>5.2949999999999999</v>
      </c>
      <c r="T29" s="45">
        <v>4.6289999999999996</v>
      </c>
      <c r="U29" s="45">
        <v>3.6749999999999998</v>
      </c>
      <c r="V29" s="45">
        <v>5.327</v>
      </c>
      <c r="W29" s="45">
        <v>4.923</v>
      </c>
      <c r="X29" s="45">
        <v>5.2759999999999998</v>
      </c>
      <c r="Y29" s="45">
        <v>3.9870000000000001</v>
      </c>
      <c r="Z29" s="45">
        <v>8.4160000000000004</v>
      </c>
      <c r="AA29" s="45">
        <v>7.7240000000000002</v>
      </c>
      <c r="AB29" s="45">
        <v>5.056</v>
      </c>
      <c r="AC29" s="45">
        <v>5.5439999999999996</v>
      </c>
      <c r="AD29" s="45">
        <v>5.0030000000000001</v>
      </c>
      <c r="AE29" s="45">
        <v>5.4320000000000004</v>
      </c>
      <c r="AF29" s="45">
        <v>7.1139999999999999</v>
      </c>
      <c r="AG29" s="45">
        <v>5.9969999999999999</v>
      </c>
      <c r="AH29" s="45">
        <v>4.133</v>
      </c>
      <c r="AI29" s="45">
        <v>3.4860000000000002</v>
      </c>
      <c r="AJ29" s="45">
        <v>3.1280000000000001</v>
      </c>
      <c r="AK29" s="45">
        <v>3.3410000000000002</v>
      </c>
      <c r="AL29" s="45">
        <v>3.4910000000000001</v>
      </c>
      <c r="AM29" s="45">
        <v>4.0129999999999999</v>
      </c>
      <c r="AN29" s="45">
        <v>3.7349999999999999</v>
      </c>
      <c r="AO29" s="45">
        <v>4.7240000000000002</v>
      </c>
      <c r="AP29" s="45">
        <v>4.0019999999999998</v>
      </c>
      <c r="AQ29" s="45">
        <v>3.415</v>
      </c>
      <c r="AR29" s="45">
        <v>3.1880000000000002</v>
      </c>
      <c r="AS29" s="45">
        <v>3.6110000000000002</v>
      </c>
      <c r="AT29" s="45">
        <v>3.0249999999999999</v>
      </c>
      <c r="AU29" s="45">
        <v>3.9630000000000001</v>
      </c>
      <c r="AV29" s="45">
        <v>3.4529999999999998</v>
      </c>
      <c r="AW29" s="45">
        <v>4.2990000000000004</v>
      </c>
      <c r="AX29" s="45">
        <v>4.7460000000000004</v>
      </c>
      <c r="AY29" s="45">
        <v>3.6960000000000002</v>
      </c>
      <c r="AZ29" s="45">
        <v>3.2850000000000001</v>
      </c>
      <c r="BA29" s="45">
        <v>4.4169999999999998</v>
      </c>
      <c r="BB29" s="45">
        <v>4.96</v>
      </c>
      <c r="BC29" s="45">
        <v>5.2110000000000003</v>
      </c>
      <c r="BD29" s="45">
        <v>3.6669999999999998</v>
      </c>
      <c r="BE29" s="45">
        <v>8.4510000000000005</v>
      </c>
      <c r="BF29" s="45">
        <v>-8.6159999999999997</v>
      </c>
      <c r="BG29" s="45">
        <v>-50.960999999999999</v>
      </c>
      <c r="BH29" s="45">
        <v>-37.085999999999999</v>
      </c>
      <c r="BI29" s="45">
        <v>5.3120000000000003</v>
      </c>
      <c r="BJ29" s="45">
        <v>3.1059999999999999</v>
      </c>
      <c r="BK29" s="45">
        <v>3.2120000000000002</v>
      </c>
      <c r="BL29" s="45">
        <v>4.13</v>
      </c>
      <c r="BM29" s="45">
        <v>4.3170000000000002</v>
      </c>
      <c r="BN29" s="45">
        <v>2.8759999999999999</v>
      </c>
      <c r="BO29" s="45">
        <v>3.6480000000000001</v>
      </c>
      <c r="BP29" s="45">
        <v>4.8150000000000004</v>
      </c>
      <c r="BQ29" s="45">
        <v>-1.387</v>
      </c>
      <c r="BR29" s="45">
        <v>8.0039999999999996</v>
      </c>
      <c r="BS29" s="45">
        <v>100.04</v>
      </c>
      <c r="BT29" s="45">
        <v>45.476999999999997</v>
      </c>
      <c r="BU29" s="45">
        <v>-27.038</v>
      </c>
      <c r="BV29" s="45">
        <v>-30.675999999999998</v>
      </c>
      <c r="BW29" s="45">
        <v>-9.4169999999999998</v>
      </c>
      <c r="BX29" s="45">
        <v>1.0429999999999999</v>
      </c>
      <c r="BY29" s="45">
        <v>3.5489999999999999</v>
      </c>
      <c r="BZ29" s="45">
        <v>6.2610000000000001</v>
      </c>
      <c r="CA29" s="45">
        <v>-0.23899999999999999</v>
      </c>
      <c r="CB29" s="45">
        <v>2.5550000000000002</v>
      </c>
      <c r="CC29" s="45">
        <v>1.18</v>
      </c>
      <c r="CD29" s="45">
        <v>4.87</v>
      </c>
      <c r="CE29" s="45">
        <v>4.5659999999999998</v>
      </c>
      <c r="CF29" s="45">
        <v>4.7130000000000001</v>
      </c>
      <c r="CG29" s="45">
        <v>7.077</v>
      </c>
      <c r="CH29" s="45">
        <v>5.3250000000000002</v>
      </c>
      <c r="CI29" s="45">
        <v>5.6970000000000001</v>
      </c>
      <c r="CJ29" s="45">
        <v>3.319</v>
      </c>
      <c r="CK29" s="45">
        <v>3.7410000000000001</v>
      </c>
      <c r="CL29" s="45">
        <v>4.05</v>
      </c>
      <c r="CM29" s="45">
        <v>3.2669999999999999</v>
      </c>
      <c r="CN29" s="45">
        <v>3.9119999999999999</v>
      </c>
      <c r="CO29" s="45">
        <v>3.927</v>
      </c>
      <c r="CP29" s="45">
        <v>4.859</v>
      </c>
      <c r="CQ29" s="45">
        <v>0.92600000000000005</v>
      </c>
      <c r="CR29" s="45">
        <v>-26.984000000000002</v>
      </c>
      <c r="CS29" s="45">
        <v>3.472</v>
      </c>
      <c r="CT29" s="45">
        <v>3.6139999999999999</v>
      </c>
      <c r="CU29" s="45">
        <v>3.669</v>
      </c>
      <c r="CV29" s="45">
        <v>21.352</v>
      </c>
      <c r="CW29" s="45">
        <v>-13.425000000000001</v>
      </c>
      <c r="CX29" s="45">
        <v>1.8</v>
      </c>
      <c r="CY29" s="45">
        <v>5.4429999999999996</v>
      </c>
      <c r="CZ29" s="45">
        <v>4.2380000000000004</v>
      </c>
      <c r="DA29" s="45">
        <v>3.8889999999999998</v>
      </c>
      <c r="DB29" s="45">
        <v>-5.5179999999999998</v>
      </c>
      <c r="DC29" s="45">
        <v>2.331</v>
      </c>
      <c r="DD29" s="45">
        <v>3.9249999999999998</v>
      </c>
      <c r="DE29" s="45">
        <v>5.8049999999999997</v>
      </c>
      <c r="DF29" s="45">
        <v>0.72899999999999998</v>
      </c>
      <c r="DG29" s="45">
        <v>-4.4039999999999999</v>
      </c>
      <c r="DH29" s="45">
        <v>6.4740000000000002</v>
      </c>
      <c r="DI29" s="45">
        <v>2.8450000000000002</v>
      </c>
      <c r="DJ29" s="45">
        <v>-5.7939999999999996</v>
      </c>
      <c r="DK29" s="45">
        <v>2.9079999999999999</v>
      </c>
      <c r="DL29" s="45">
        <v>-3.605</v>
      </c>
      <c r="DM29" s="45">
        <v>-6.2560000000000002</v>
      </c>
      <c r="DN29" s="45">
        <v>1.091</v>
      </c>
      <c r="DO29" s="45">
        <v>-1.343</v>
      </c>
      <c r="DP29" s="45">
        <v>0.15</v>
      </c>
      <c r="DQ29" s="45">
        <v>8.8059999999999992</v>
      </c>
      <c r="DR29" s="45">
        <v>0.248</v>
      </c>
      <c r="DS29" s="45">
        <v>-0.65300000000000002</v>
      </c>
      <c r="DT29" s="45">
        <v>6.609</v>
      </c>
      <c r="DU29" s="45">
        <v>0.14799999999999999</v>
      </c>
      <c r="DV29" s="45">
        <v>-5.4980000000000002</v>
      </c>
      <c r="DW29" s="45">
        <v>2.1059999999999999</v>
      </c>
      <c r="DX29" s="45">
        <v>-3.226</v>
      </c>
      <c r="DY29" s="45">
        <v>0.45800000000000002</v>
      </c>
      <c r="DZ29" s="45">
        <v>-1.8080000000000001</v>
      </c>
      <c r="EA29" s="45">
        <v>-1.9670000000000001</v>
      </c>
      <c r="EB29" s="45">
        <v>-0.76400000000000001</v>
      </c>
      <c r="EC29" s="45">
        <v>10.54</v>
      </c>
      <c r="ED29" s="45">
        <v>-0.13700000000000001</v>
      </c>
      <c r="EE29" s="45">
        <v>-0.31900000000000001</v>
      </c>
      <c r="EF29" s="45">
        <v>5.3040000000000003</v>
      </c>
      <c r="EG29" s="45">
        <v>4.4139999999999997</v>
      </c>
      <c r="EH29" s="45">
        <v>-6.1020000000000003</v>
      </c>
      <c r="EI29" s="45">
        <v>-0.42299999999999999</v>
      </c>
      <c r="EJ29" s="45">
        <v>-2.7759999999999998</v>
      </c>
      <c r="EK29" s="45">
        <v>-5.7000000000000002E-2</v>
      </c>
      <c r="EL29" s="45">
        <v>-1.4059999999999999</v>
      </c>
      <c r="EM29" s="45">
        <v>-0.40300000000000002</v>
      </c>
      <c r="EN29" s="45">
        <v>-1.7989999999999999</v>
      </c>
      <c r="EO29" s="45">
        <v>8.5960000000000001</v>
      </c>
      <c r="EP29" s="45">
        <v>-0.75700000000000001</v>
      </c>
      <c r="EQ29" s="45">
        <v>-0.66400000000000003</v>
      </c>
      <c r="ER29" s="45">
        <v>5.5220000000000002</v>
      </c>
      <c r="ES29" s="45">
        <v>4.5650000000000004</v>
      </c>
      <c r="ET29" s="45">
        <v>-5.6280000000000001</v>
      </c>
      <c r="EU29" s="45">
        <v>-0.69</v>
      </c>
      <c r="EV29" s="45">
        <v>-1.849</v>
      </c>
      <c r="EW29" s="45">
        <v>-0.746</v>
      </c>
      <c r="EX29" s="45">
        <v>-1.9630000000000001</v>
      </c>
      <c r="EY29" s="45">
        <v>-0.621</v>
      </c>
      <c r="EZ29" s="45">
        <v>-1.397</v>
      </c>
      <c r="FA29" s="45">
        <v>7.9809999999999999</v>
      </c>
      <c r="FB29" s="45">
        <v>0.14599999999999999</v>
      </c>
      <c r="FC29" s="45">
        <v>-1.151</v>
      </c>
      <c r="FD29" s="45">
        <v>6.3849999999999998</v>
      </c>
      <c r="FE29" s="45">
        <v>5.0129999999999999</v>
      </c>
      <c r="FF29" s="45">
        <v>-6.5739999999999998</v>
      </c>
      <c r="FG29" s="45">
        <v>-1.083</v>
      </c>
      <c r="FH29" s="45">
        <v>-0.77400000000000002</v>
      </c>
      <c r="FI29" s="45">
        <v>-0.22900000000000001</v>
      </c>
      <c r="FJ29" s="45">
        <v>-1.728</v>
      </c>
      <c r="FK29" s="45">
        <v>-2.08</v>
      </c>
      <c r="FL29" s="45">
        <v>3.153</v>
      </c>
      <c r="FM29" s="45">
        <v>-9.0109999999999992</v>
      </c>
      <c r="FN29" s="45">
        <v>-46.259</v>
      </c>
      <c r="FO29" s="45">
        <v>26.817</v>
      </c>
      <c r="FP29" s="45">
        <v>78.075999999999993</v>
      </c>
      <c r="FQ29" s="45">
        <v>2.8140000000000001</v>
      </c>
      <c r="FR29" s="45">
        <v>-6.4770000000000003</v>
      </c>
      <c r="FS29" s="45">
        <v>-0.20300000000000001</v>
      </c>
      <c r="FT29" s="45">
        <v>-0.59599999999999997</v>
      </c>
      <c r="FU29" s="45">
        <v>-1.6080000000000001</v>
      </c>
      <c r="FV29" s="45">
        <v>-0.99099999999999999</v>
      </c>
      <c r="FW29" s="45">
        <v>-0.97699999999999998</v>
      </c>
      <c r="FX29" s="45">
        <v>-2.9510000000000001</v>
      </c>
      <c r="FY29" s="45">
        <v>-0.34599999999999997</v>
      </c>
      <c r="FZ29" s="45">
        <v>-0.46300000000000002</v>
      </c>
      <c r="GA29" s="45">
        <v>-7.774</v>
      </c>
      <c r="GB29" s="45">
        <v>-10.689</v>
      </c>
      <c r="GC29" s="45">
        <v>-2.3119999999999998</v>
      </c>
      <c r="GD29" s="45">
        <v>22.202000000000002</v>
      </c>
      <c r="GE29" s="45">
        <v>11.321999999999999</v>
      </c>
      <c r="GF29" s="45">
        <v>1.87</v>
      </c>
      <c r="GG29" s="45">
        <v>0.96899999999999997</v>
      </c>
      <c r="GH29" s="45">
        <v>4.9359999999999999</v>
      </c>
      <c r="GI29" s="45">
        <v>2.4870000000000001</v>
      </c>
      <c r="GJ29" s="45">
        <v>-7.3970000000000002</v>
      </c>
      <c r="GK29" s="45">
        <v>0.17199999999999999</v>
      </c>
      <c r="GL29" s="45">
        <v>7.875</v>
      </c>
      <c r="GM29" s="45">
        <v>1.113</v>
      </c>
      <c r="GN29" s="45">
        <v>-4.0199999999999996</v>
      </c>
      <c r="GO29" s="45">
        <v>-0.11899999999999999</v>
      </c>
      <c r="GP29" s="45">
        <v>8.0269999999999992</v>
      </c>
      <c r="GQ29" s="45">
        <v>3.395</v>
      </c>
      <c r="GR29" s="45">
        <v>-5.59</v>
      </c>
      <c r="GS29" s="45">
        <v>0.23300000000000001</v>
      </c>
      <c r="GT29" s="45">
        <v>5.5960000000000001</v>
      </c>
      <c r="GU29" s="45">
        <v>3.8180000000000001</v>
      </c>
      <c r="GV29" s="45">
        <v>-5.3079999999999998</v>
      </c>
      <c r="GW29" s="45">
        <v>-0.52200000000000002</v>
      </c>
      <c r="GX29" s="45">
        <v>6.2560000000000002</v>
      </c>
      <c r="GY29" s="45">
        <v>3.8330000000000002</v>
      </c>
      <c r="GZ29" s="45">
        <v>-4.4589999999999996</v>
      </c>
      <c r="HA29" s="45">
        <v>-4.2530000000000001</v>
      </c>
      <c r="HB29" s="45">
        <v>-23.128</v>
      </c>
      <c r="HC29" s="45">
        <v>47.142000000000003</v>
      </c>
      <c r="HD29" s="45">
        <v>-4.327</v>
      </c>
      <c r="HE29" s="45">
        <v>-4.202</v>
      </c>
      <c r="HF29" s="45">
        <v>-10.016</v>
      </c>
      <c r="HG29" s="45">
        <v>4.9740000000000002</v>
      </c>
      <c r="HH29" s="373"/>
      <c r="HI29" s="13" t="s">
        <v>401</v>
      </c>
      <c r="HL29" s="460">
        <f t="shared" si="1"/>
        <v>0.65564254182194137</v>
      </c>
      <c r="HM29" s="340"/>
      <c r="HN29" s="534">
        <f>RANK(HL29,($HL$21,$HL$22,$HL$23,$HL$24,$HL$25,$HL$26,$HL$27,$HL$28,$HL$29,$HL$30,$HL$31,$HL$32,$HL$33,$HL$34),0)</f>
        <v>4</v>
      </c>
      <c r="HP29" s="540"/>
    </row>
    <row r="30" spans="1:225" s="55" customFormat="1" ht="30" customHeight="1" x14ac:dyDescent="0.25">
      <c r="A30" s="600"/>
      <c r="B30" s="58"/>
      <c r="C30" s="519" t="s">
        <v>765</v>
      </c>
      <c r="D30" s="52">
        <v>3.7920582408566545</v>
      </c>
      <c r="E30" s="333">
        <v>25</v>
      </c>
      <c r="F30" s="297"/>
      <c r="G30" s="297" t="str">
        <f>VLOOKUP(E30,'Jadual5-2digit'!$F$7:$H$36,3,0)</f>
        <v xml:space="preserve">Pembuatan produk logam yang direka, kecuali mesin dan kelengkapan </v>
      </c>
      <c r="H30" s="45">
        <v>6.3339999999999996</v>
      </c>
      <c r="I30" s="45">
        <v>6.3710000000000004</v>
      </c>
      <c r="J30" s="45">
        <v>4.5730000000000004</v>
      </c>
      <c r="K30" s="45">
        <v>3.379</v>
      </c>
      <c r="L30" s="45">
        <v>7.0030000000000001</v>
      </c>
      <c r="M30" s="45">
        <v>5.75</v>
      </c>
      <c r="N30" s="45">
        <v>4.7759999999999998</v>
      </c>
      <c r="O30" s="45">
        <v>5.3520000000000003</v>
      </c>
      <c r="P30" s="45">
        <v>3.91</v>
      </c>
      <c r="Q30" s="45">
        <v>5.49</v>
      </c>
      <c r="R30" s="45">
        <v>6.4820000000000002</v>
      </c>
      <c r="S30" s="45">
        <v>0.73599999999999999</v>
      </c>
      <c r="T30" s="45">
        <v>3.3039999999999998</v>
      </c>
      <c r="U30" s="45">
        <v>3.242</v>
      </c>
      <c r="V30" s="45">
        <v>2.6379999999999999</v>
      </c>
      <c r="W30" s="45">
        <v>3.6669999999999998</v>
      </c>
      <c r="X30" s="45">
        <v>3.5059999999999998</v>
      </c>
      <c r="Y30" s="45">
        <v>3.1539999999999999</v>
      </c>
      <c r="Z30" s="45">
        <v>9.5380000000000003</v>
      </c>
      <c r="AA30" s="45">
        <v>9.1989999999999998</v>
      </c>
      <c r="AB30" s="45">
        <v>5.4210000000000003</v>
      </c>
      <c r="AC30" s="45">
        <v>5.617</v>
      </c>
      <c r="AD30" s="45">
        <v>4.9809999999999999</v>
      </c>
      <c r="AE30" s="45">
        <v>4.6420000000000003</v>
      </c>
      <c r="AF30" s="45">
        <v>4.6950000000000003</v>
      </c>
      <c r="AG30" s="45">
        <v>3.9929999999999999</v>
      </c>
      <c r="AH30" s="45">
        <v>4.2949999999999999</v>
      </c>
      <c r="AI30" s="45">
        <v>5.9489999999999998</v>
      </c>
      <c r="AJ30" s="45">
        <v>5.4139999999999997</v>
      </c>
      <c r="AK30" s="45">
        <v>5.798</v>
      </c>
      <c r="AL30" s="45">
        <v>5.52</v>
      </c>
      <c r="AM30" s="45">
        <v>5.0869999999999997</v>
      </c>
      <c r="AN30" s="45">
        <v>4.5650000000000004</v>
      </c>
      <c r="AO30" s="45">
        <v>4.8630000000000004</v>
      </c>
      <c r="AP30" s="45">
        <v>4.1120000000000001</v>
      </c>
      <c r="AQ30" s="45">
        <v>4.2060000000000004</v>
      </c>
      <c r="AR30" s="45">
        <v>3.8420000000000001</v>
      </c>
      <c r="AS30" s="45">
        <v>4.8979999999999997</v>
      </c>
      <c r="AT30" s="45">
        <v>3.331</v>
      </c>
      <c r="AU30" s="45">
        <v>3.6909999999999998</v>
      </c>
      <c r="AV30" s="45">
        <v>3.8180000000000001</v>
      </c>
      <c r="AW30" s="45">
        <v>4.819</v>
      </c>
      <c r="AX30" s="45">
        <v>4.343</v>
      </c>
      <c r="AY30" s="45">
        <v>3.6709999999999998</v>
      </c>
      <c r="AZ30" s="45">
        <v>3.8969999999999998</v>
      </c>
      <c r="BA30" s="45">
        <v>2.1469999999999998</v>
      </c>
      <c r="BB30" s="45">
        <v>2.476</v>
      </c>
      <c r="BC30" s="45">
        <v>3.8330000000000002</v>
      </c>
      <c r="BD30" s="45">
        <v>3.7210000000000001</v>
      </c>
      <c r="BE30" s="45">
        <v>5.0629999999999997</v>
      </c>
      <c r="BF30" s="45">
        <v>-9.5410000000000004</v>
      </c>
      <c r="BG30" s="45">
        <v>-62.664999999999999</v>
      </c>
      <c r="BH30" s="45">
        <v>-45.58</v>
      </c>
      <c r="BI30" s="45">
        <v>-21.616</v>
      </c>
      <c r="BJ30" s="45">
        <v>-18.018000000000001</v>
      </c>
      <c r="BK30" s="45">
        <v>-10.666</v>
      </c>
      <c r="BL30" s="45">
        <v>-6.5350000000000001</v>
      </c>
      <c r="BM30" s="45">
        <v>-5.9790000000000001</v>
      </c>
      <c r="BN30" s="45">
        <v>-5.8710000000000004</v>
      </c>
      <c r="BO30" s="45">
        <v>-5.2679999999999998</v>
      </c>
      <c r="BP30" s="45">
        <v>-4.944</v>
      </c>
      <c r="BQ30" s="45">
        <v>-5.0750000000000002</v>
      </c>
      <c r="BR30" s="45">
        <v>7.3780000000000001</v>
      </c>
      <c r="BS30" s="45">
        <v>131.05600000000001</v>
      </c>
      <c r="BT30" s="45">
        <v>52.936</v>
      </c>
      <c r="BU30" s="45">
        <v>-11.000999999999999</v>
      </c>
      <c r="BV30" s="45">
        <v>-17.239000000000001</v>
      </c>
      <c r="BW30" s="45">
        <v>-11.670999999999999</v>
      </c>
      <c r="BX30" s="45">
        <v>0.124</v>
      </c>
      <c r="BY30" s="45">
        <v>7.5919999999999996</v>
      </c>
      <c r="BZ30" s="45">
        <v>11.819000000000001</v>
      </c>
      <c r="CA30" s="45">
        <v>5.7469999999999999</v>
      </c>
      <c r="CB30" s="45">
        <v>5.375</v>
      </c>
      <c r="CC30" s="45">
        <v>4.6669999999999998</v>
      </c>
      <c r="CD30" s="45">
        <v>4.1920000000000002</v>
      </c>
      <c r="CE30" s="45">
        <v>3.0619999999999998</v>
      </c>
      <c r="CF30" s="45">
        <v>3.44</v>
      </c>
      <c r="CG30" s="45">
        <v>8.0380000000000003</v>
      </c>
      <c r="CH30" s="45">
        <v>5.0839999999999996</v>
      </c>
      <c r="CI30" s="45">
        <v>4.351</v>
      </c>
      <c r="CJ30" s="45">
        <v>5.718</v>
      </c>
      <c r="CK30" s="45">
        <v>5.0629999999999997</v>
      </c>
      <c r="CL30" s="45">
        <v>4.3970000000000002</v>
      </c>
      <c r="CM30" s="45">
        <v>3.9860000000000002</v>
      </c>
      <c r="CN30" s="45">
        <v>4.1130000000000004</v>
      </c>
      <c r="CO30" s="45">
        <v>3.976</v>
      </c>
      <c r="CP30" s="45">
        <v>2.8090000000000002</v>
      </c>
      <c r="CQ30" s="45">
        <v>-0.28399999999999997</v>
      </c>
      <c r="CR30" s="45">
        <v>-43.055</v>
      </c>
      <c r="CS30" s="45">
        <v>-11.852</v>
      </c>
      <c r="CT30" s="45">
        <v>-5.7080000000000002</v>
      </c>
      <c r="CU30" s="45">
        <v>-1.27</v>
      </c>
      <c r="CV30" s="45">
        <v>39.893999999999998</v>
      </c>
      <c r="CW30" s="45">
        <v>-9.3640000000000008</v>
      </c>
      <c r="CX30" s="45">
        <v>5.3940000000000001</v>
      </c>
      <c r="CY30" s="45">
        <v>4.9130000000000003</v>
      </c>
      <c r="CZ30" s="45">
        <v>4.9480000000000004</v>
      </c>
      <c r="DA30" s="45">
        <v>3.7130000000000001</v>
      </c>
      <c r="DB30" s="45">
        <v>-16.358000000000001</v>
      </c>
      <c r="DC30" s="45">
        <v>6.3360000000000003</v>
      </c>
      <c r="DD30" s="45">
        <v>-18.213999999999999</v>
      </c>
      <c r="DE30" s="45">
        <v>14.43</v>
      </c>
      <c r="DF30" s="45">
        <v>0.81399999999999995</v>
      </c>
      <c r="DG30" s="45">
        <v>-0.61799999999999999</v>
      </c>
      <c r="DH30" s="45">
        <v>1.3779999999999999</v>
      </c>
      <c r="DI30" s="45">
        <v>-1.9970000000000001</v>
      </c>
      <c r="DJ30" s="45">
        <v>-4.51</v>
      </c>
      <c r="DK30" s="45">
        <v>5.444</v>
      </c>
      <c r="DL30" s="45">
        <v>-0.54300000000000004</v>
      </c>
      <c r="DM30" s="45">
        <v>-1.988</v>
      </c>
      <c r="DN30" s="45">
        <v>4.633</v>
      </c>
      <c r="DO30" s="45">
        <v>11.141999999999999</v>
      </c>
      <c r="DP30" s="45">
        <v>-18.184999999999999</v>
      </c>
      <c r="DQ30" s="45">
        <v>12.496</v>
      </c>
      <c r="DR30" s="45">
        <v>-0.33800000000000002</v>
      </c>
      <c r="DS30" s="45">
        <v>2.8650000000000002</v>
      </c>
      <c r="DT30" s="45">
        <v>0.191</v>
      </c>
      <c r="DU30" s="45">
        <v>-2.9</v>
      </c>
      <c r="DV30" s="45">
        <v>-3.9849999999999999</v>
      </c>
      <c r="DW30" s="45">
        <v>4.0010000000000003</v>
      </c>
      <c r="DX30" s="45">
        <v>0.97</v>
      </c>
      <c r="DY30" s="45">
        <v>-1.0660000000000001</v>
      </c>
      <c r="DZ30" s="45">
        <v>-1.014</v>
      </c>
      <c r="EA30" s="45">
        <v>13.975</v>
      </c>
      <c r="EB30" s="45">
        <v>-18.234000000000002</v>
      </c>
      <c r="EC30" s="45">
        <v>11.837999999999999</v>
      </c>
      <c r="ED30" s="45">
        <v>0.66100000000000003</v>
      </c>
      <c r="EE30" s="45">
        <v>2.7050000000000001</v>
      </c>
      <c r="EF30" s="45">
        <v>-0.14899999999999999</v>
      </c>
      <c r="EG30" s="45">
        <v>3.11</v>
      </c>
      <c r="EH30" s="45">
        <v>-4.2830000000000004</v>
      </c>
      <c r="EI30" s="45">
        <v>0.40300000000000002</v>
      </c>
      <c r="EJ30" s="45">
        <v>1.1579999999999999</v>
      </c>
      <c r="EK30" s="45">
        <v>-1.661</v>
      </c>
      <c r="EL30" s="45">
        <v>-1.3340000000000001</v>
      </c>
      <c r="EM30" s="45">
        <v>14.032999999999999</v>
      </c>
      <c r="EN30" s="45">
        <v>-18.783000000000001</v>
      </c>
      <c r="EO30" s="45">
        <v>12.162000000000001</v>
      </c>
      <c r="EP30" s="45">
        <v>2.258</v>
      </c>
      <c r="EQ30" s="45">
        <v>2.1859999999999999</v>
      </c>
      <c r="ER30" s="45">
        <v>0.214</v>
      </c>
      <c r="ES30" s="45">
        <v>2.839</v>
      </c>
      <c r="ET30" s="45">
        <v>-4.6749999999999998</v>
      </c>
      <c r="EU30" s="45">
        <v>-9.6000000000000002E-2</v>
      </c>
      <c r="EV30" s="45">
        <v>1.4470000000000001</v>
      </c>
      <c r="EW30" s="45">
        <v>-2.3660000000000001</v>
      </c>
      <c r="EX30" s="45">
        <v>-1.2450000000000001</v>
      </c>
      <c r="EY30" s="45">
        <v>13.635</v>
      </c>
      <c r="EZ30" s="45">
        <v>-17.957000000000001</v>
      </c>
      <c r="FA30" s="45">
        <v>10.488</v>
      </c>
      <c r="FB30" s="45">
        <v>2.6139999999999999</v>
      </c>
      <c r="FC30" s="45">
        <v>2.3119999999999998</v>
      </c>
      <c r="FD30" s="45">
        <v>1.18</v>
      </c>
      <c r="FE30" s="45">
        <v>2.371</v>
      </c>
      <c r="FF30" s="45">
        <v>-5.2889999999999997</v>
      </c>
      <c r="FG30" s="45">
        <v>0.121</v>
      </c>
      <c r="FH30" s="45">
        <v>-0.26200000000000001</v>
      </c>
      <c r="FI30" s="45">
        <v>-2.052</v>
      </c>
      <c r="FJ30" s="45">
        <v>6.3E-2</v>
      </c>
      <c r="FK30" s="45">
        <v>13.512</v>
      </c>
      <c r="FL30" s="45">
        <v>-16.895</v>
      </c>
      <c r="FM30" s="45">
        <v>-4.87</v>
      </c>
      <c r="FN30" s="45">
        <v>-57.648000000000003</v>
      </c>
      <c r="FO30" s="45">
        <v>49.131</v>
      </c>
      <c r="FP30" s="45">
        <v>45.734000000000002</v>
      </c>
      <c r="FQ30" s="45">
        <v>7.0720000000000001</v>
      </c>
      <c r="FR30" s="45">
        <v>3.2040000000000002</v>
      </c>
      <c r="FS30" s="45">
        <v>4.7510000000000003</v>
      </c>
      <c r="FT30" s="45">
        <v>0.33200000000000002</v>
      </c>
      <c r="FU30" s="45">
        <v>-1.94</v>
      </c>
      <c r="FV30" s="45">
        <v>0.70399999999999996</v>
      </c>
      <c r="FW30" s="45">
        <v>13.9</v>
      </c>
      <c r="FX30" s="45">
        <v>-17.009</v>
      </c>
      <c r="FY30" s="45">
        <v>7.609</v>
      </c>
      <c r="FZ30" s="45">
        <v>-8.8670000000000009</v>
      </c>
      <c r="GA30" s="45">
        <v>-1.2909999999999999</v>
      </c>
      <c r="GB30" s="45">
        <v>-15.192</v>
      </c>
      <c r="GC30" s="45">
        <v>-0.433</v>
      </c>
      <c r="GD30" s="45">
        <v>10.148</v>
      </c>
      <c r="GE30" s="45">
        <v>18.739000000000001</v>
      </c>
      <c r="GF30" s="45">
        <v>7.8159999999999998</v>
      </c>
      <c r="GG30" s="45">
        <v>1.9119999999999999</v>
      </c>
      <c r="GH30" s="45">
        <v>2.8319999999999999</v>
      </c>
      <c r="GI30" s="45">
        <v>-2.5619999999999998</v>
      </c>
      <c r="GJ30" s="45">
        <v>1.6259999999999999</v>
      </c>
      <c r="GK30" s="45">
        <v>3.85</v>
      </c>
      <c r="GL30" s="45">
        <v>2.4700000000000002</v>
      </c>
      <c r="GM30" s="45">
        <v>-3.2160000000000002</v>
      </c>
      <c r="GN30" s="45">
        <v>1.1639999999999999</v>
      </c>
      <c r="GO30" s="45">
        <v>2.7229999999999999</v>
      </c>
      <c r="GP30" s="45">
        <v>2.847</v>
      </c>
      <c r="GQ30" s="45">
        <v>1.0860000000000001</v>
      </c>
      <c r="GR30" s="45">
        <v>-1.603</v>
      </c>
      <c r="GS30" s="45">
        <v>2.0070000000000001</v>
      </c>
      <c r="GT30" s="45">
        <v>4.194</v>
      </c>
      <c r="GU30" s="45">
        <v>0.46</v>
      </c>
      <c r="GV30" s="45">
        <v>-2.2269999999999999</v>
      </c>
      <c r="GW30" s="45">
        <v>1.6060000000000001</v>
      </c>
      <c r="GX30" s="45">
        <v>4.3220000000000001</v>
      </c>
      <c r="GY30" s="45">
        <v>0.32800000000000001</v>
      </c>
      <c r="GZ30" s="45">
        <v>-3.3250000000000002</v>
      </c>
      <c r="HA30" s="45">
        <v>-1.4510000000000001</v>
      </c>
      <c r="HB30" s="45">
        <v>-40.424999999999997</v>
      </c>
      <c r="HC30" s="45">
        <v>55.302999999999997</v>
      </c>
      <c r="HD30" s="45">
        <v>3.4140000000000001</v>
      </c>
      <c r="HE30" s="45">
        <v>3.1880000000000002</v>
      </c>
      <c r="HF30" s="45">
        <v>-15.587</v>
      </c>
      <c r="HG30" s="45">
        <v>0.62</v>
      </c>
      <c r="HH30" s="373"/>
      <c r="HI30" s="13" t="s">
        <v>403</v>
      </c>
      <c r="HL30" s="460">
        <f t="shared" si="1"/>
        <v>1.997650867777951</v>
      </c>
      <c r="HM30" s="300"/>
      <c r="HN30" s="534">
        <f>RANK(HL30,($HL$21,$HL$22,$HL$23,$HL$24,$HL$25,$HL$26,$HL$27,$HL$28,$HL$29,$HL$30,$HL$31,$HL$32,$HL$33,$HL$34),0)</f>
        <v>2</v>
      </c>
      <c r="HP30" s="540"/>
    </row>
    <row r="31" spans="1:225" s="55" customFormat="1" ht="30" customHeight="1" x14ac:dyDescent="0.25">
      <c r="A31" s="600"/>
      <c r="B31" s="58"/>
      <c r="C31" s="519" t="s">
        <v>766</v>
      </c>
      <c r="D31" s="52">
        <v>3.1713435654609743</v>
      </c>
      <c r="E31" s="333">
        <v>29</v>
      </c>
      <c r="F31" s="297"/>
      <c r="G31" s="297" t="s">
        <v>412</v>
      </c>
      <c r="H31" s="45">
        <v>-2.0430000000000001</v>
      </c>
      <c r="I31" s="45">
        <v>-2.3759999999999999</v>
      </c>
      <c r="J31" s="45">
        <v>-6.484</v>
      </c>
      <c r="K31" s="45">
        <v>-13.861000000000001</v>
      </c>
      <c r="L31" s="45">
        <v>-10.409000000000001</v>
      </c>
      <c r="M31" s="45">
        <v>-2.6320000000000001</v>
      </c>
      <c r="N31" s="45">
        <v>-6.8019999999999996</v>
      </c>
      <c r="O31" s="45">
        <v>-5.6479999999999997</v>
      </c>
      <c r="P31" s="45">
        <v>-3.173</v>
      </c>
      <c r="Q31" s="45">
        <v>-2.77</v>
      </c>
      <c r="R31" s="45">
        <v>-0.58299999999999996</v>
      </c>
      <c r="S31" s="45">
        <v>1.65</v>
      </c>
      <c r="T31" s="45">
        <v>14.206</v>
      </c>
      <c r="U31" s="45">
        <v>15.821</v>
      </c>
      <c r="V31" s="45">
        <v>9.8239999999999998</v>
      </c>
      <c r="W31" s="45">
        <v>2.7509999999999999</v>
      </c>
      <c r="X31" s="45">
        <v>6.6</v>
      </c>
      <c r="Y31" s="45">
        <v>-7.6779999999999999</v>
      </c>
      <c r="Z31" s="45">
        <v>4.8499999999999996</v>
      </c>
      <c r="AA31" s="45">
        <v>4.6669999999999998</v>
      </c>
      <c r="AB31" s="45">
        <v>3.3849999999999998</v>
      </c>
      <c r="AC31" s="45">
        <v>-0.158</v>
      </c>
      <c r="AD31" s="45">
        <v>4.1289999999999996</v>
      </c>
      <c r="AE31" s="45">
        <v>-0.55300000000000005</v>
      </c>
      <c r="AF31" s="45">
        <v>1.8180000000000001</v>
      </c>
      <c r="AG31" s="45">
        <v>-7.1470000000000002</v>
      </c>
      <c r="AH31" s="45">
        <v>6.915</v>
      </c>
      <c r="AI31" s="45">
        <v>9.8490000000000002</v>
      </c>
      <c r="AJ31" s="45">
        <v>5.4119999999999999</v>
      </c>
      <c r="AK31" s="45">
        <v>6.4080000000000004</v>
      </c>
      <c r="AL31" s="45">
        <v>20.190000000000001</v>
      </c>
      <c r="AM31" s="45">
        <v>8.8629999999999995</v>
      </c>
      <c r="AN31" s="45">
        <v>1.7270000000000001</v>
      </c>
      <c r="AO31" s="45">
        <v>10.695</v>
      </c>
      <c r="AP31" s="45">
        <v>9.0660000000000007</v>
      </c>
      <c r="AQ31" s="45">
        <v>8.9830000000000005</v>
      </c>
      <c r="AR31" s="45">
        <v>6.55</v>
      </c>
      <c r="AS31" s="45">
        <v>7.31</v>
      </c>
      <c r="AT31" s="45">
        <v>6.7169999999999996</v>
      </c>
      <c r="AU31" s="45">
        <v>9.5210000000000008</v>
      </c>
      <c r="AV31" s="45">
        <v>9.2690000000000001</v>
      </c>
      <c r="AW31" s="45">
        <v>7.9539999999999997</v>
      </c>
      <c r="AX31" s="45">
        <v>7.4619999999999997</v>
      </c>
      <c r="AY31" s="45">
        <v>7.968</v>
      </c>
      <c r="AZ31" s="45">
        <v>8.3490000000000002</v>
      </c>
      <c r="BA31" s="45">
        <v>4.7050000000000001</v>
      </c>
      <c r="BB31" s="45">
        <v>3.7690000000000001</v>
      </c>
      <c r="BC31" s="45">
        <v>4.6580000000000004</v>
      </c>
      <c r="BD31" s="45">
        <v>-0.37</v>
      </c>
      <c r="BE31" s="45">
        <v>5.1550000000000002</v>
      </c>
      <c r="BF31" s="45">
        <v>-9.1170000000000009</v>
      </c>
      <c r="BG31" s="45">
        <v>-70.037000000000006</v>
      </c>
      <c r="BH31" s="45">
        <v>-39.439</v>
      </c>
      <c r="BI31" s="45">
        <v>20.11</v>
      </c>
      <c r="BJ31" s="45">
        <v>11.779</v>
      </c>
      <c r="BK31" s="45">
        <v>11.646000000000001</v>
      </c>
      <c r="BL31" s="45">
        <v>13.526</v>
      </c>
      <c r="BM31" s="45">
        <v>8.0150000000000006</v>
      </c>
      <c r="BN31" s="45">
        <v>14.26</v>
      </c>
      <c r="BO31" s="45">
        <v>17.811</v>
      </c>
      <c r="BP31" s="45">
        <v>1.429</v>
      </c>
      <c r="BQ31" s="45">
        <v>7.2869999999999999</v>
      </c>
      <c r="BR31" s="45">
        <v>33.503</v>
      </c>
      <c r="BS31" s="45">
        <v>332.02199999999999</v>
      </c>
      <c r="BT31" s="45">
        <v>96.227000000000004</v>
      </c>
      <c r="BU31" s="45">
        <v>-57.12</v>
      </c>
      <c r="BV31" s="45">
        <v>-55.896999999999998</v>
      </c>
      <c r="BW31" s="45">
        <v>-46.058999999999997</v>
      </c>
      <c r="BX31" s="45">
        <v>-17.411000000000001</v>
      </c>
      <c r="BY31" s="45">
        <v>5.0679999999999996</v>
      </c>
      <c r="BZ31" s="45">
        <v>3.5489999999999999</v>
      </c>
      <c r="CA31" s="45">
        <v>-3.6560000000000001</v>
      </c>
      <c r="CB31" s="45">
        <v>-9.0440000000000005</v>
      </c>
      <c r="CC31" s="45">
        <v>-5.2149999999999999</v>
      </c>
      <c r="CD31" s="45">
        <v>-0.60599999999999998</v>
      </c>
      <c r="CE31" s="45">
        <v>13.28</v>
      </c>
      <c r="CF31" s="45">
        <v>0.23499999999999999</v>
      </c>
      <c r="CG31" s="45">
        <v>4.2990000000000004</v>
      </c>
      <c r="CH31" s="45">
        <v>1.083</v>
      </c>
      <c r="CI31" s="45">
        <v>0.50700000000000001</v>
      </c>
      <c r="CJ31" s="45">
        <v>7.258</v>
      </c>
      <c r="CK31" s="45">
        <v>10.129</v>
      </c>
      <c r="CL31" s="45">
        <v>9.5869999999999997</v>
      </c>
      <c r="CM31" s="45">
        <v>6.8369999999999997</v>
      </c>
      <c r="CN31" s="45">
        <v>8.93</v>
      </c>
      <c r="CO31" s="45">
        <v>7.9080000000000004</v>
      </c>
      <c r="CP31" s="45">
        <v>4.3819999999999997</v>
      </c>
      <c r="CQ31" s="45">
        <v>-1.6579999999999999</v>
      </c>
      <c r="CR31" s="45">
        <v>-31.055</v>
      </c>
      <c r="CS31" s="45">
        <v>12.266999999999999</v>
      </c>
      <c r="CT31" s="45">
        <v>13.308999999999999</v>
      </c>
      <c r="CU31" s="45">
        <v>13.395</v>
      </c>
      <c r="CV31" s="45">
        <v>46.34</v>
      </c>
      <c r="CW31" s="45">
        <v>-40.6</v>
      </c>
      <c r="CX31" s="45">
        <v>-5.2380000000000004</v>
      </c>
      <c r="CY31" s="45">
        <v>5.3239999999999998</v>
      </c>
      <c r="CZ31" s="45">
        <v>6.3819999999999997</v>
      </c>
      <c r="DA31" s="45">
        <v>7.1870000000000003</v>
      </c>
      <c r="DB31" s="45">
        <v>-3.47</v>
      </c>
      <c r="DC31" s="45">
        <v>1.089</v>
      </c>
      <c r="DD31" s="45">
        <v>-8.07</v>
      </c>
      <c r="DE31" s="45">
        <v>7.2889999999999997</v>
      </c>
      <c r="DF31" s="45">
        <v>4.6660000000000004</v>
      </c>
      <c r="DG31" s="45">
        <v>-10.803000000000001</v>
      </c>
      <c r="DH31" s="45">
        <v>5.5359999999999996</v>
      </c>
      <c r="DI31" s="45">
        <v>-11.702</v>
      </c>
      <c r="DJ31" s="45">
        <v>8.5869999999999997</v>
      </c>
      <c r="DK31" s="45">
        <v>-7.2220000000000004</v>
      </c>
      <c r="DL31" s="45">
        <v>10.897</v>
      </c>
      <c r="DM31" s="45">
        <v>-8.0299999999999994</v>
      </c>
      <c r="DN31" s="45">
        <v>3.3039999999999998</v>
      </c>
      <c r="DO31" s="45">
        <v>7.55</v>
      </c>
      <c r="DP31" s="45">
        <v>-8.3829999999999991</v>
      </c>
      <c r="DQ31" s="45">
        <v>2.774</v>
      </c>
      <c r="DR31" s="45">
        <v>-3.59</v>
      </c>
      <c r="DS31" s="45">
        <v>-7.2290000000000001</v>
      </c>
      <c r="DT31" s="45">
        <v>14.696999999999999</v>
      </c>
      <c r="DU31" s="45">
        <v>-15.483000000000001</v>
      </c>
      <c r="DV31" s="45">
        <v>9.9320000000000004</v>
      </c>
      <c r="DW31" s="45">
        <v>-4.7880000000000003</v>
      </c>
      <c r="DX31" s="45">
        <v>11.358000000000001</v>
      </c>
      <c r="DY31" s="45">
        <v>-5.9610000000000003</v>
      </c>
      <c r="DZ31" s="45">
        <v>5.625</v>
      </c>
      <c r="EA31" s="45">
        <v>20.834</v>
      </c>
      <c r="EB31" s="45">
        <v>-7.0869999999999997</v>
      </c>
      <c r="EC31" s="45">
        <v>-2.5470000000000002</v>
      </c>
      <c r="ED31" s="45">
        <v>-9.7989999999999995</v>
      </c>
      <c r="EE31" s="45">
        <v>-3.754</v>
      </c>
      <c r="EF31" s="45">
        <v>-0.66500000000000004</v>
      </c>
      <c r="EG31" s="45">
        <v>-4.0140000000000002</v>
      </c>
      <c r="EH31" s="45">
        <v>9.7390000000000008</v>
      </c>
      <c r="EI31" s="45">
        <v>-5.9539999999999997</v>
      </c>
      <c r="EJ31" s="45">
        <v>7.5419999999999998</v>
      </c>
      <c r="EK31" s="45">
        <v>-1.923</v>
      </c>
      <c r="EL31" s="45">
        <v>0.876</v>
      </c>
      <c r="EM31" s="45">
        <v>23.715</v>
      </c>
      <c r="EN31" s="45">
        <v>-15.268000000000001</v>
      </c>
      <c r="EO31" s="45">
        <v>12.211</v>
      </c>
      <c r="EP31" s="45">
        <v>-7.3239999999999998</v>
      </c>
      <c r="EQ31" s="45">
        <v>-7.641</v>
      </c>
      <c r="ER31" s="45">
        <v>0.27300000000000002</v>
      </c>
      <c r="ES31" s="45">
        <v>8.4179999999999993</v>
      </c>
      <c r="ET31" s="45">
        <v>-0.60299999999999998</v>
      </c>
      <c r="EU31" s="45">
        <v>-12.118</v>
      </c>
      <c r="EV31" s="45">
        <v>17.021999999999998</v>
      </c>
      <c r="EW31" s="45">
        <v>-3.3660000000000001</v>
      </c>
      <c r="EX31" s="45">
        <v>0.79800000000000004</v>
      </c>
      <c r="EY31" s="45">
        <v>20.952999999999999</v>
      </c>
      <c r="EZ31" s="45">
        <v>-14.664</v>
      </c>
      <c r="FA31" s="45">
        <v>11.592000000000001</v>
      </c>
      <c r="FB31" s="45">
        <v>-4.8890000000000002</v>
      </c>
      <c r="FC31" s="45">
        <v>-7.8540000000000001</v>
      </c>
      <c r="FD31" s="45">
        <v>-0.93300000000000005</v>
      </c>
      <c r="FE31" s="45">
        <v>7.9240000000000004</v>
      </c>
      <c r="FF31" s="45">
        <v>-0.13500000000000001</v>
      </c>
      <c r="FG31" s="45">
        <v>-11.808</v>
      </c>
      <c r="FH31" s="45">
        <v>13.086</v>
      </c>
      <c r="FI31" s="45">
        <v>-4.2300000000000004</v>
      </c>
      <c r="FJ31" s="45">
        <v>1.6619999999999999</v>
      </c>
      <c r="FK31" s="45">
        <v>15.141999999999999</v>
      </c>
      <c r="FL31" s="45">
        <v>-9.9320000000000004</v>
      </c>
      <c r="FM31" s="45">
        <v>-3.5539999999999998</v>
      </c>
      <c r="FN31" s="45">
        <v>-68.643000000000001</v>
      </c>
      <c r="FO31" s="45">
        <v>86.245999999999995</v>
      </c>
      <c r="FP31" s="45">
        <v>96.48</v>
      </c>
      <c r="FQ31" s="45">
        <v>0.438</v>
      </c>
      <c r="FR31" s="45">
        <v>-0.254</v>
      </c>
      <c r="FS31" s="45">
        <v>-10.323</v>
      </c>
      <c r="FT31" s="45">
        <v>7.5970000000000004</v>
      </c>
      <c r="FU31" s="45">
        <v>1.3069999999999999</v>
      </c>
      <c r="FV31" s="45">
        <v>4.8220000000000001</v>
      </c>
      <c r="FW31" s="45">
        <v>-0.87</v>
      </c>
      <c r="FX31" s="45">
        <v>-4.7300000000000004</v>
      </c>
      <c r="FY31" s="45">
        <v>20.013000000000002</v>
      </c>
      <c r="FZ31" s="45">
        <v>1.472</v>
      </c>
      <c r="GA31" s="45">
        <v>-15.406000000000001</v>
      </c>
      <c r="GB31" s="45">
        <v>-57.064</v>
      </c>
      <c r="GC31" s="45">
        <v>3.3010000000000002</v>
      </c>
      <c r="GD31" s="45">
        <v>21.997</v>
      </c>
      <c r="GE31" s="45">
        <v>37.304000000000002</v>
      </c>
      <c r="GF31" s="45">
        <v>36.883000000000003</v>
      </c>
      <c r="GG31" s="45">
        <v>-0.157</v>
      </c>
      <c r="GH31" s="45">
        <v>0.66500000000000004</v>
      </c>
      <c r="GI31" s="45">
        <v>-9.2530000000000001</v>
      </c>
      <c r="GJ31" s="45">
        <v>3.65</v>
      </c>
      <c r="GK31" s="45">
        <v>1.7529999999999999</v>
      </c>
      <c r="GL31" s="45">
        <v>-4.9649999999999999</v>
      </c>
      <c r="GM31" s="45">
        <v>-5.4329999999999998</v>
      </c>
      <c r="GN31" s="45">
        <v>8.69</v>
      </c>
      <c r="GO31" s="45">
        <v>15.968999999999999</v>
      </c>
      <c r="GP31" s="45">
        <v>-15.909000000000001</v>
      </c>
      <c r="GQ31" s="45">
        <v>-1.6</v>
      </c>
      <c r="GR31" s="45">
        <v>5.3390000000000004</v>
      </c>
      <c r="GS31" s="45">
        <v>15.308999999999999</v>
      </c>
      <c r="GT31" s="45">
        <v>-10.26</v>
      </c>
      <c r="GU31" s="45">
        <v>1.034</v>
      </c>
      <c r="GV31" s="45">
        <v>4.82</v>
      </c>
      <c r="GW31" s="45">
        <v>12.414999999999999</v>
      </c>
      <c r="GX31" s="45">
        <v>-8.5009999999999994</v>
      </c>
      <c r="GY31" s="45">
        <v>8.5999999999999993E-2</v>
      </c>
      <c r="GZ31" s="45">
        <v>1.395</v>
      </c>
      <c r="HA31" s="45">
        <v>5.91</v>
      </c>
      <c r="HB31" s="45">
        <v>-35.853000000000002</v>
      </c>
      <c r="HC31" s="45">
        <v>62.975999999999999</v>
      </c>
      <c r="HD31" s="45">
        <v>2.3359999999999999</v>
      </c>
      <c r="HE31" s="45">
        <v>5.99</v>
      </c>
      <c r="HF31" s="45">
        <v>-17.216000000000001</v>
      </c>
      <c r="HG31" s="45">
        <v>-33.847000000000001</v>
      </c>
      <c r="HH31" s="373"/>
      <c r="HI31" s="13" t="s">
        <v>411</v>
      </c>
      <c r="HL31" s="460">
        <f t="shared" si="1"/>
        <v>0.50166424604893789</v>
      </c>
      <c r="HM31" s="300"/>
      <c r="HN31" s="534">
        <f>RANK(HL31,($HL$21,$HL$22,$HL$23,$HL$24,$HL$25,$HL$26,$HL$27,$HL$28,$HL$29,$HL$30,$HL$31,$HL$32,$HL$33,$HL$34),0)</f>
        <v>5</v>
      </c>
      <c r="HP31" s="540"/>
    </row>
    <row r="32" spans="1:225" s="55" customFormat="1" ht="15" customHeight="1" x14ac:dyDescent="0.25">
      <c r="A32" s="600"/>
      <c r="B32" s="58"/>
      <c r="C32" s="519" t="s">
        <v>777</v>
      </c>
      <c r="D32" s="52">
        <v>1.1902803707746559</v>
      </c>
      <c r="E32" s="333">
        <v>30</v>
      </c>
      <c r="F32" s="297"/>
      <c r="G32" s="297" t="str">
        <f>VLOOKUP(E32,'Jadual5-2digit'!$F$7:$H$36,3,0)</f>
        <v xml:space="preserve">Pembuatan kelengkapan pengangkutan lain </v>
      </c>
      <c r="H32" s="45">
        <v>4.4950000000000001</v>
      </c>
      <c r="I32" s="45">
        <v>1.5449999999999999</v>
      </c>
      <c r="J32" s="45">
        <v>3.806</v>
      </c>
      <c r="K32" s="45">
        <v>-0.34599999999999997</v>
      </c>
      <c r="L32" s="45">
        <v>-12.375</v>
      </c>
      <c r="M32" s="45">
        <v>-5.2160000000000002</v>
      </c>
      <c r="N32" s="45">
        <v>-8.6959999999999997</v>
      </c>
      <c r="O32" s="45">
        <v>2.778</v>
      </c>
      <c r="P32" s="45">
        <v>0.55600000000000005</v>
      </c>
      <c r="Q32" s="45">
        <v>-8.6989999999999998</v>
      </c>
      <c r="R32" s="45">
        <v>-8.1129999999999995</v>
      </c>
      <c r="S32" s="45">
        <v>-4.859</v>
      </c>
      <c r="T32" s="45">
        <v>-5.7069999999999999</v>
      </c>
      <c r="U32" s="45">
        <v>-10.225</v>
      </c>
      <c r="V32" s="45">
        <v>0.89700000000000002</v>
      </c>
      <c r="W32" s="45">
        <v>5.5419999999999998</v>
      </c>
      <c r="X32" s="45">
        <v>4.8289999999999997</v>
      </c>
      <c r="Y32" s="45">
        <v>0.14199999999999999</v>
      </c>
      <c r="Z32" s="45">
        <v>6.7060000000000004</v>
      </c>
      <c r="AA32" s="45">
        <v>13.787000000000001</v>
      </c>
      <c r="AB32" s="45">
        <v>10.667999999999999</v>
      </c>
      <c r="AC32" s="45">
        <v>5.17</v>
      </c>
      <c r="AD32" s="45">
        <v>8.4710000000000001</v>
      </c>
      <c r="AE32" s="45">
        <v>3.9409999999999998</v>
      </c>
      <c r="AF32" s="45">
        <v>3.5720000000000001</v>
      </c>
      <c r="AG32" s="45">
        <v>2.569</v>
      </c>
      <c r="AH32" s="45">
        <v>3.02</v>
      </c>
      <c r="AI32" s="45">
        <v>2.33</v>
      </c>
      <c r="AJ32" s="45">
        <v>2.9849999999999999</v>
      </c>
      <c r="AK32" s="45">
        <v>2.5049999999999999</v>
      </c>
      <c r="AL32" s="45">
        <v>9.8979999999999997</v>
      </c>
      <c r="AM32" s="45">
        <v>4.6459999999999999</v>
      </c>
      <c r="AN32" s="45">
        <v>-1.4550000000000001</v>
      </c>
      <c r="AO32" s="45">
        <v>7.702</v>
      </c>
      <c r="AP32" s="45">
        <v>8.2249999999999996</v>
      </c>
      <c r="AQ32" s="45">
        <v>3.2330000000000001</v>
      </c>
      <c r="AR32" s="45">
        <v>5.5629999999999997</v>
      </c>
      <c r="AS32" s="45">
        <v>8.6609999999999996</v>
      </c>
      <c r="AT32" s="45">
        <v>3.9609999999999999</v>
      </c>
      <c r="AU32" s="45">
        <v>3.9060000000000001</v>
      </c>
      <c r="AV32" s="45">
        <v>4.6150000000000002</v>
      </c>
      <c r="AW32" s="45">
        <v>5.88</v>
      </c>
      <c r="AX32" s="45">
        <v>4.2060000000000004</v>
      </c>
      <c r="AY32" s="45">
        <v>2.6</v>
      </c>
      <c r="AZ32" s="45">
        <v>8.25</v>
      </c>
      <c r="BA32" s="45">
        <v>3.5379999999999998</v>
      </c>
      <c r="BB32" s="45">
        <v>3.89</v>
      </c>
      <c r="BC32" s="45">
        <v>2.9630000000000001</v>
      </c>
      <c r="BD32" s="45">
        <v>3.2440000000000002</v>
      </c>
      <c r="BE32" s="45">
        <v>3.9369999999999998</v>
      </c>
      <c r="BF32" s="45">
        <v>-14.542</v>
      </c>
      <c r="BG32" s="45">
        <v>-70.468000000000004</v>
      </c>
      <c r="BH32" s="45">
        <v>-39.396000000000001</v>
      </c>
      <c r="BI32" s="45">
        <v>-2.8959999999999999</v>
      </c>
      <c r="BJ32" s="45">
        <v>-4.6970000000000001</v>
      </c>
      <c r="BK32" s="45">
        <v>-13.48</v>
      </c>
      <c r="BL32" s="45">
        <v>-10.9</v>
      </c>
      <c r="BM32" s="45">
        <v>-7.5579999999999998</v>
      </c>
      <c r="BN32" s="45">
        <v>-1.952</v>
      </c>
      <c r="BO32" s="45">
        <v>-3.089</v>
      </c>
      <c r="BP32" s="45">
        <v>-2.9249999999999998</v>
      </c>
      <c r="BQ32" s="45">
        <v>-0.78800000000000003</v>
      </c>
      <c r="BR32" s="45">
        <v>2.3029999999999999</v>
      </c>
      <c r="BS32" s="45">
        <v>210.13</v>
      </c>
      <c r="BT32" s="45">
        <v>28.891999999999999</v>
      </c>
      <c r="BU32" s="45">
        <v>-22.242000000000001</v>
      </c>
      <c r="BV32" s="45">
        <v>-23.398</v>
      </c>
      <c r="BW32" s="45">
        <v>-9.9019999999999992</v>
      </c>
      <c r="BX32" s="45">
        <v>1.448</v>
      </c>
      <c r="BY32" s="45">
        <v>2.3759999999999999</v>
      </c>
      <c r="BZ32" s="45">
        <v>3.2490000000000001</v>
      </c>
      <c r="CA32" s="45">
        <v>3.3279999999999998</v>
      </c>
      <c r="CB32" s="45">
        <v>-6.3280000000000003</v>
      </c>
      <c r="CC32" s="45">
        <v>-1.252</v>
      </c>
      <c r="CD32" s="45">
        <v>-7.1660000000000004</v>
      </c>
      <c r="CE32" s="45">
        <v>-4.7350000000000003</v>
      </c>
      <c r="CF32" s="45">
        <v>3.4079999999999999</v>
      </c>
      <c r="CG32" s="45">
        <v>10.808</v>
      </c>
      <c r="CH32" s="45">
        <v>5.8390000000000004</v>
      </c>
      <c r="CI32" s="45">
        <v>3.073</v>
      </c>
      <c r="CJ32" s="45">
        <v>2.6110000000000002</v>
      </c>
      <c r="CK32" s="45">
        <v>3.7570000000000001</v>
      </c>
      <c r="CL32" s="45">
        <v>6.3179999999999996</v>
      </c>
      <c r="CM32" s="45">
        <v>5.8490000000000002</v>
      </c>
      <c r="CN32" s="45">
        <v>4.8170000000000002</v>
      </c>
      <c r="CO32" s="45">
        <v>4.9710000000000001</v>
      </c>
      <c r="CP32" s="45">
        <v>3.4660000000000002</v>
      </c>
      <c r="CQ32" s="45">
        <v>-3.1560000000000001</v>
      </c>
      <c r="CR32" s="45">
        <v>-36.753</v>
      </c>
      <c r="CS32" s="45">
        <v>-10.244</v>
      </c>
      <c r="CT32" s="45">
        <v>-4.077</v>
      </c>
      <c r="CU32" s="45">
        <v>-0.53400000000000003</v>
      </c>
      <c r="CV32" s="45">
        <v>28.864999999999998</v>
      </c>
      <c r="CW32" s="45">
        <v>-9.6929999999999996</v>
      </c>
      <c r="CX32" s="45">
        <v>-2.64</v>
      </c>
      <c r="CY32" s="45">
        <v>3.6480000000000001</v>
      </c>
      <c r="CZ32" s="45">
        <v>4.0069999999999997</v>
      </c>
      <c r="DA32" s="45">
        <v>4.9420000000000002</v>
      </c>
      <c r="DB32" s="45">
        <v>-14.125</v>
      </c>
      <c r="DC32" s="45">
        <v>2.871</v>
      </c>
      <c r="DD32" s="45">
        <v>-5.9640000000000004</v>
      </c>
      <c r="DE32" s="45">
        <v>13.843</v>
      </c>
      <c r="DF32" s="45">
        <v>-18.356999999999999</v>
      </c>
      <c r="DG32" s="45">
        <v>20.454999999999998</v>
      </c>
      <c r="DH32" s="45">
        <v>-2.7570000000000001</v>
      </c>
      <c r="DI32" s="45">
        <v>-18.268000000000001</v>
      </c>
      <c r="DJ32" s="45">
        <v>28.138000000000002</v>
      </c>
      <c r="DK32" s="45">
        <v>-1.5669999999999999</v>
      </c>
      <c r="DL32" s="45">
        <v>-11.359</v>
      </c>
      <c r="DM32" s="45">
        <v>8.1050000000000004</v>
      </c>
      <c r="DN32" s="45">
        <v>2.581</v>
      </c>
      <c r="DO32" s="45">
        <v>0.72499999999999998</v>
      </c>
      <c r="DP32" s="45">
        <v>-8.6189999999999998</v>
      </c>
      <c r="DQ32" s="45">
        <v>16.378</v>
      </c>
      <c r="DR32" s="45">
        <v>-21.622</v>
      </c>
      <c r="DS32" s="45">
        <v>5.915</v>
      </c>
      <c r="DT32" s="45">
        <v>5.1879999999999997</v>
      </c>
      <c r="DU32" s="45">
        <v>-21.268999999999998</v>
      </c>
      <c r="DV32" s="45">
        <v>44.241</v>
      </c>
      <c r="DW32" s="45">
        <v>-3.6949999999999998</v>
      </c>
      <c r="DX32" s="45">
        <v>-19.518000000000001</v>
      </c>
      <c r="DY32" s="45">
        <v>8.7989999999999995</v>
      </c>
      <c r="DZ32" s="45">
        <v>6.2140000000000004</v>
      </c>
      <c r="EA32" s="45">
        <v>-0.17199999999999999</v>
      </c>
      <c r="EB32" s="45">
        <v>-12.997999999999999</v>
      </c>
      <c r="EC32" s="45">
        <v>30.795999999999999</v>
      </c>
      <c r="ED32" s="45">
        <v>-18.013999999999999</v>
      </c>
      <c r="EE32" s="45">
        <v>5.2</v>
      </c>
      <c r="EF32" s="45">
        <v>0.48599999999999999</v>
      </c>
      <c r="EG32" s="45">
        <v>-16.109000000000002</v>
      </c>
      <c r="EH32" s="45">
        <v>53.813000000000002</v>
      </c>
      <c r="EI32" s="45">
        <v>-6.335</v>
      </c>
      <c r="EJ32" s="45">
        <v>-23.516999999999999</v>
      </c>
      <c r="EK32" s="45">
        <v>12.214</v>
      </c>
      <c r="EL32" s="45">
        <v>1.778</v>
      </c>
      <c r="EM32" s="45">
        <v>-0.52600000000000002</v>
      </c>
      <c r="EN32" s="45">
        <v>-13.84</v>
      </c>
      <c r="EO32" s="45">
        <v>31.370999999999999</v>
      </c>
      <c r="EP32" s="45">
        <v>-18.562999999999999</v>
      </c>
      <c r="EQ32" s="45">
        <v>5.8730000000000002</v>
      </c>
      <c r="ER32" s="45">
        <v>1.7000000000000001E-2</v>
      </c>
      <c r="ES32" s="45">
        <v>-10.058999999999999</v>
      </c>
      <c r="ET32" s="45">
        <v>46.463000000000001</v>
      </c>
      <c r="EU32" s="45">
        <v>-11.795999999999999</v>
      </c>
      <c r="EV32" s="45">
        <v>-16.41</v>
      </c>
      <c r="EW32" s="45">
        <v>12.759</v>
      </c>
      <c r="EX32" s="45">
        <v>-2.9169999999999998</v>
      </c>
      <c r="EY32" s="45">
        <v>1.7190000000000001</v>
      </c>
      <c r="EZ32" s="45">
        <v>-11.311</v>
      </c>
      <c r="FA32" s="45">
        <v>25.687999999999999</v>
      </c>
      <c r="FB32" s="45">
        <v>-18.606000000000002</v>
      </c>
      <c r="FC32" s="45">
        <v>6.5949999999999998</v>
      </c>
      <c r="FD32" s="45">
        <v>1.2270000000000001</v>
      </c>
      <c r="FE32" s="45">
        <v>-11.481</v>
      </c>
      <c r="FF32" s="45">
        <v>44.206000000000003</v>
      </c>
      <c r="FG32" s="45">
        <v>-6.9390000000000001</v>
      </c>
      <c r="FH32" s="45">
        <v>-20.047999999999998</v>
      </c>
      <c r="FI32" s="45">
        <v>13.141999999999999</v>
      </c>
      <c r="FJ32" s="45">
        <v>-3.7839999999999998</v>
      </c>
      <c r="FK32" s="45">
        <v>1.9970000000000001</v>
      </c>
      <c r="FL32" s="45">
        <v>-10.715999999999999</v>
      </c>
      <c r="FM32" s="45">
        <v>3.343</v>
      </c>
      <c r="FN32" s="45">
        <v>-71.873000000000005</v>
      </c>
      <c r="FO32" s="45">
        <v>118.75</v>
      </c>
      <c r="FP32" s="45">
        <v>62.192999999999998</v>
      </c>
      <c r="FQ32" s="45">
        <v>-13.122</v>
      </c>
      <c r="FR32" s="45">
        <v>30.916</v>
      </c>
      <c r="FS32" s="45">
        <v>-4.1639999999999997</v>
      </c>
      <c r="FT32" s="45">
        <v>-17.048999999999999</v>
      </c>
      <c r="FU32" s="45">
        <v>20.004000000000001</v>
      </c>
      <c r="FV32" s="45">
        <v>-4.899</v>
      </c>
      <c r="FW32" s="45">
        <v>2.1680000000000001</v>
      </c>
      <c r="FX32" s="45">
        <v>-8.75</v>
      </c>
      <c r="FY32" s="45">
        <v>6.5620000000000003</v>
      </c>
      <c r="FZ32" s="45">
        <v>-14.731999999999999</v>
      </c>
      <c r="GA32" s="45">
        <v>-9.0860000000000003</v>
      </c>
      <c r="GB32" s="45">
        <v>-2.153</v>
      </c>
      <c r="GC32" s="45">
        <v>-14.414</v>
      </c>
      <c r="GD32" s="45">
        <v>53.981000000000002</v>
      </c>
      <c r="GE32" s="45">
        <v>7.91</v>
      </c>
      <c r="GF32" s="45">
        <v>-16.291</v>
      </c>
      <c r="GG32" s="45">
        <v>21.027000000000001</v>
      </c>
      <c r="GH32" s="45">
        <v>-2.0030000000000001</v>
      </c>
      <c r="GI32" s="45">
        <v>0.46500000000000002</v>
      </c>
      <c r="GJ32" s="45">
        <v>0.67200000000000004</v>
      </c>
      <c r="GK32" s="45">
        <v>4.2510000000000003</v>
      </c>
      <c r="GL32" s="45">
        <v>-11.161</v>
      </c>
      <c r="GM32" s="45">
        <v>5.91</v>
      </c>
      <c r="GN32" s="45">
        <v>-5.3570000000000002</v>
      </c>
      <c r="GO32" s="45">
        <v>6.9809999999999999</v>
      </c>
      <c r="GP32" s="45">
        <v>-3.5670000000000002</v>
      </c>
      <c r="GQ32" s="45">
        <v>13.489000000000001</v>
      </c>
      <c r="GR32" s="45">
        <v>-9.6010000000000009</v>
      </c>
      <c r="GS32" s="45">
        <v>4.1849999999999996</v>
      </c>
      <c r="GT32" s="45">
        <v>-3.9990000000000001</v>
      </c>
      <c r="GU32" s="45">
        <v>14.756</v>
      </c>
      <c r="GV32" s="45">
        <v>-7.37</v>
      </c>
      <c r="GW32" s="45">
        <v>3.7250000000000001</v>
      </c>
      <c r="GX32" s="45">
        <v>-4.9349999999999996</v>
      </c>
      <c r="GY32" s="45">
        <v>14.923999999999999</v>
      </c>
      <c r="GZ32" s="45">
        <v>-8.6980000000000004</v>
      </c>
      <c r="HA32" s="45">
        <v>-2.9140000000000001</v>
      </c>
      <c r="HB32" s="45">
        <v>-37.914999999999999</v>
      </c>
      <c r="HC32" s="45">
        <v>63.091999999999999</v>
      </c>
      <c r="HD32" s="45">
        <v>-2.4249999999999998</v>
      </c>
      <c r="HE32" s="45">
        <v>0.67200000000000004</v>
      </c>
      <c r="HF32" s="45">
        <v>-19.564</v>
      </c>
      <c r="HG32" s="45">
        <v>14.292999999999999</v>
      </c>
      <c r="HH32" s="373"/>
      <c r="HI32" s="13" t="s">
        <v>413</v>
      </c>
      <c r="HL32" s="460">
        <f t="shared" si="1"/>
        <v>0.17237045962408967</v>
      </c>
      <c r="HM32" s="300"/>
      <c r="HN32" s="534">
        <f>RANK(HL32,($HL$21,$HL$22,$HL$23,$HL$24,$HL$25,$HL$26,$HL$27,$HL$28,$HL$29,$HL$30,$HL$31,$HL$32,$HL$33,$HL$34),0)</f>
        <v>11</v>
      </c>
      <c r="HP32" s="540"/>
    </row>
    <row r="33" spans="1:224" s="55" customFormat="1" ht="15" customHeight="1" x14ac:dyDescent="0.25">
      <c r="A33" s="600"/>
      <c r="B33" s="58"/>
      <c r="C33" s="519" t="s">
        <v>778</v>
      </c>
      <c r="D33" s="52">
        <v>0.74383978573519172</v>
      </c>
      <c r="E33" s="333">
        <v>32</v>
      </c>
      <c r="F33" s="297"/>
      <c r="G33" s="297" t="str">
        <f>VLOOKUP(E33,'Jadual5-2digit'!$F$7:$H$36,3,0)</f>
        <v>Pembuatan lain</v>
      </c>
      <c r="H33" s="45">
        <v>1.0229999999999999</v>
      </c>
      <c r="I33" s="45">
        <v>1.266</v>
      </c>
      <c r="J33" s="45">
        <v>3.5539999999999998</v>
      </c>
      <c r="K33" s="45">
        <v>-7.46</v>
      </c>
      <c r="L33" s="45">
        <v>-11.704000000000001</v>
      </c>
      <c r="M33" s="45">
        <v>-2.8690000000000002</v>
      </c>
      <c r="N33" s="45">
        <v>-5.2350000000000003</v>
      </c>
      <c r="O33" s="45">
        <v>-0.48499999999999999</v>
      </c>
      <c r="P33" s="45">
        <v>0.29699999999999999</v>
      </c>
      <c r="Q33" s="45">
        <v>-5.38</v>
      </c>
      <c r="R33" s="45">
        <v>-6.09</v>
      </c>
      <c r="S33" s="45">
        <v>-0.89200000000000002</v>
      </c>
      <c r="T33" s="45">
        <v>3.238</v>
      </c>
      <c r="U33" s="45">
        <v>1.7030000000000001</v>
      </c>
      <c r="V33" s="45">
        <v>6.17</v>
      </c>
      <c r="W33" s="45">
        <v>5.0490000000000004</v>
      </c>
      <c r="X33" s="45">
        <v>6.8529999999999998</v>
      </c>
      <c r="Y33" s="45">
        <v>-1.04</v>
      </c>
      <c r="Z33" s="45">
        <v>6.7679999999999998</v>
      </c>
      <c r="AA33" s="45">
        <v>9.8729999999999993</v>
      </c>
      <c r="AB33" s="45">
        <v>8.1739999999999995</v>
      </c>
      <c r="AC33" s="45">
        <v>4.8209999999999997</v>
      </c>
      <c r="AD33" s="45">
        <v>6.9080000000000004</v>
      </c>
      <c r="AE33" s="45">
        <v>5.3639999999999999</v>
      </c>
      <c r="AF33" s="45">
        <v>3.0369999999999999</v>
      </c>
      <c r="AG33" s="45">
        <v>2.859</v>
      </c>
      <c r="AH33" s="45">
        <v>2.97</v>
      </c>
      <c r="AI33" s="45">
        <v>6.5810000000000004</v>
      </c>
      <c r="AJ33" s="45">
        <v>5.28</v>
      </c>
      <c r="AK33" s="45">
        <v>3.601</v>
      </c>
      <c r="AL33" s="45">
        <v>7.0190000000000001</v>
      </c>
      <c r="AM33" s="45">
        <v>6.2169999999999996</v>
      </c>
      <c r="AN33" s="45">
        <v>6.7409999999999997</v>
      </c>
      <c r="AO33" s="45">
        <v>9.4009999999999998</v>
      </c>
      <c r="AP33" s="45">
        <v>4.1029999999999998</v>
      </c>
      <c r="AQ33" s="45">
        <v>4.7510000000000003</v>
      </c>
      <c r="AR33" s="45">
        <v>5.0570000000000004</v>
      </c>
      <c r="AS33" s="45">
        <v>4.4859999999999998</v>
      </c>
      <c r="AT33" s="45">
        <v>5.3040000000000003</v>
      </c>
      <c r="AU33" s="45">
        <v>5.0289999999999999</v>
      </c>
      <c r="AV33" s="45">
        <v>5.6180000000000003</v>
      </c>
      <c r="AW33" s="45">
        <v>2.762</v>
      </c>
      <c r="AX33" s="45">
        <v>5.5359999999999996</v>
      </c>
      <c r="AY33" s="45">
        <v>5.8209999999999997</v>
      </c>
      <c r="AZ33" s="45">
        <v>0.34799999999999998</v>
      </c>
      <c r="BA33" s="45">
        <v>6.6139999999999999</v>
      </c>
      <c r="BB33" s="45">
        <v>10.750999999999999</v>
      </c>
      <c r="BC33" s="45">
        <v>7.4989999999999997</v>
      </c>
      <c r="BD33" s="45">
        <v>3.3340000000000001</v>
      </c>
      <c r="BE33" s="45">
        <v>5.6079999999999997</v>
      </c>
      <c r="BF33" s="45">
        <v>-7.7519999999999998</v>
      </c>
      <c r="BG33" s="45">
        <v>-80.72</v>
      </c>
      <c r="BH33" s="45">
        <v>-46.293999999999997</v>
      </c>
      <c r="BI33" s="45">
        <v>4.7460000000000004</v>
      </c>
      <c r="BJ33" s="45">
        <v>4.28</v>
      </c>
      <c r="BK33" s="45">
        <v>6.4550000000000001</v>
      </c>
      <c r="BL33" s="45">
        <v>7.0460000000000003</v>
      </c>
      <c r="BM33" s="45">
        <v>4.9560000000000004</v>
      </c>
      <c r="BN33" s="45">
        <v>0.68799999999999994</v>
      </c>
      <c r="BO33" s="45">
        <v>-2.347</v>
      </c>
      <c r="BP33" s="45">
        <v>-1.8260000000000001</v>
      </c>
      <c r="BQ33" s="45">
        <v>-4.2220000000000004</v>
      </c>
      <c r="BR33" s="45">
        <v>10.968999999999999</v>
      </c>
      <c r="BS33" s="45">
        <v>432.95</v>
      </c>
      <c r="BT33" s="45">
        <v>95.513999999999996</v>
      </c>
      <c r="BU33" s="45">
        <v>-30.152999999999999</v>
      </c>
      <c r="BV33" s="45">
        <v>-36.804000000000002</v>
      </c>
      <c r="BW33" s="45">
        <v>-33.854999999999997</v>
      </c>
      <c r="BX33" s="45">
        <v>-8.8529999999999998</v>
      </c>
      <c r="BY33" s="45">
        <v>4.91</v>
      </c>
      <c r="BZ33" s="45">
        <v>6.4269999999999996</v>
      </c>
      <c r="CA33" s="45">
        <v>1.9</v>
      </c>
      <c r="CB33" s="45">
        <v>-7.2549999999999999</v>
      </c>
      <c r="CC33" s="45">
        <v>-1.8069999999999999</v>
      </c>
      <c r="CD33" s="45">
        <v>-4.149</v>
      </c>
      <c r="CE33" s="45">
        <v>3.6739999999999999</v>
      </c>
      <c r="CF33" s="45">
        <v>3.3959999999999999</v>
      </c>
      <c r="CG33" s="45">
        <v>8.2629999999999999</v>
      </c>
      <c r="CH33" s="45">
        <v>5.6890000000000001</v>
      </c>
      <c r="CI33" s="45">
        <v>2.9580000000000002</v>
      </c>
      <c r="CJ33" s="45">
        <v>5.1239999999999997</v>
      </c>
      <c r="CK33" s="45">
        <v>6.66</v>
      </c>
      <c r="CL33" s="45">
        <v>6.0759999999999996</v>
      </c>
      <c r="CM33" s="45">
        <v>4.9550000000000001</v>
      </c>
      <c r="CN33" s="45">
        <v>4.4409999999999998</v>
      </c>
      <c r="CO33" s="45">
        <v>3.7829999999999999</v>
      </c>
      <c r="CP33" s="45">
        <v>8.2539999999999996</v>
      </c>
      <c r="CQ33" s="45">
        <v>0.41499999999999998</v>
      </c>
      <c r="CR33" s="45">
        <v>-40.637999999999998</v>
      </c>
      <c r="CS33" s="45">
        <v>5.9489999999999998</v>
      </c>
      <c r="CT33" s="45">
        <v>1.1200000000000001</v>
      </c>
      <c r="CU33" s="45">
        <v>1.234</v>
      </c>
      <c r="CV33" s="45">
        <v>57.503999999999998</v>
      </c>
      <c r="CW33" s="45">
        <v>-26.113</v>
      </c>
      <c r="CX33" s="45">
        <v>-3.0179999999999998</v>
      </c>
      <c r="CY33" s="45">
        <v>5.2569999999999997</v>
      </c>
      <c r="CZ33" s="45">
        <v>5.2450000000000001</v>
      </c>
      <c r="DA33" s="45">
        <v>5.1440000000000001</v>
      </c>
      <c r="DB33" s="45">
        <v>-8.09</v>
      </c>
      <c r="DC33" s="45">
        <v>2.4830000000000001</v>
      </c>
      <c r="DD33" s="45">
        <v>-7.7919999999999998</v>
      </c>
      <c r="DE33" s="45">
        <v>-4.2569999999999997</v>
      </c>
      <c r="DF33" s="45">
        <v>5.4320000000000004</v>
      </c>
      <c r="DG33" s="45">
        <v>0.64300000000000002</v>
      </c>
      <c r="DH33" s="45">
        <v>6.093</v>
      </c>
      <c r="DI33" s="45">
        <v>-3.8610000000000002</v>
      </c>
      <c r="DJ33" s="45">
        <v>-5.8410000000000002</v>
      </c>
      <c r="DK33" s="45">
        <v>10.183999999999999</v>
      </c>
      <c r="DL33" s="45">
        <v>-4.4619999999999997</v>
      </c>
      <c r="DM33" s="45">
        <v>-1.1679999999999999</v>
      </c>
      <c r="DN33" s="45">
        <v>-2.1269999999999998</v>
      </c>
      <c r="DO33" s="45">
        <v>10.279</v>
      </c>
      <c r="DP33" s="45">
        <v>-7.5709999999999997</v>
      </c>
      <c r="DQ33" s="45">
        <v>-2.093</v>
      </c>
      <c r="DR33" s="45">
        <v>-5.7809999999999997</v>
      </c>
      <c r="DS33" s="45">
        <v>-3.9729999999999999</v>
      </c>
      <c r="DT33" s="45">
        <v>16.707999999999998</v>
      </c>
      <c r="DU33" s="45">
        <v>-6.2030000000000003</v>
      </c>
      <c r="DV33" s="45">
        <v>-1.1220000000000001</v>
      </c>
      <c r="DW33" s="45">
        <v>11.05</v>
      </c>
      <c r="DX33" s="45">
        <v>-9.8699999999999992</v>
      </c>
      <c r="DY33" s="45">
        <v>-1.911</v>
      </c>
      <c r="DZ33" s="45">
        <v>3.2909999999999999</v>
      </c>
      <c r="EA33" s="45">
        <v>14.874000000000001</v>
      </c>
      <c r="EB33" s="45">
        <v>-8.9450000000000003</v>
      </c>
      <c r="EC33" s="45">
        <v>2.2069999999999999</v>
      </c>
      <c r="ED33" s="45">
        <v>-6.7759999999999998</v>
      </c>
      <c r="EE33" s="45">
        <v>-2.3250000000000002</v>
      </c>
      <c r="EF33" s="45">
        <v>8.0869999999999997</v>
      </c>
      <c r="EG33" s="45">
        <v>1.198</v>
      </c>
      <c r="EH33" s="45">
        <v>1.754</v>
      </c>
      <c r="EI33" s="45">
        <v>9.3320000000000007</v>
      </c>
      <c r="EJ33" s="45">
        <v>-12.663</v>
      </c>
      <c r="EK33" s="45">
        <v>4.2000000000000003E-2</v>
      </c>
      <c r="EL33" s="45">
        <v>1.7989999999999999</v>
      </c>
      <c r="EM33" s="45">
        <v>12.336</v>
      </c>
      <c r="EN33" s="45">
        <v>-9.1020000000000003</v>
      </c>
      <c r="EO33" s="45">
        <v>2.3180000000000001</v>
      </c>
      <c r="EP33" s="45">
        <v>-3.5059999999999998</v>
      </c>
      <c r="EQ33" s="45">
        <v>-3.5179999999999998</v>
      </c>
      <c r="ER33" s="45">
        <v>6.3639999999999999</v>
      </c>
      <c r="ES33" s="45">
        <v>4.5369999999999999</v>
      </c>
      <c r="ET33" s="45">
        <v>0.99199999999999999</v>
      </c>
      <c r="EU33" s="45">
        <v>9.8710000000000004</v>
      </c>
      <c r="EV33" s="45">
        <v>-10.487</v>
      </c>
      <c r="EW33" s="45">
        <v>-4.8029999999999999</v>
      </c>
      <c r="EX33" s="45">
        <v>2.4329999999999998</v>
      </c>
      <c r="EY33" s="45">
        <v>12.664999999999999</v>
      </c>
      <c r="EZ33" s="45">
        <v>-9.5960000000000001</v>
      </c>
      <c r="FA33" s="45">
        <v>3.1190000000000002</v>
      </c>
      <c r="FB33" s="45">
        <v>-3.758</v>
      </c>
      <c r="FC33" s="45">
        <v>-2.9769999999999999</v>
      </c>
      <c r="FD33" s="45">
        <v>3.488</v>
      </c>
      <c r="FE33" s="45">
        <v>7.359</v>
      </c>
      <c r="FF33" s="45">
        <v>1.2649999999999999</v>
      </c>
      <c r="FG33" s="45">
        <v>4.1890000000000001</v>
      </c>
      <c r="FH33" s="45">
        <v>-4.8979999999999997</v>
      </c>
      <c r="FI33" s="45">
        <v>-1.109</v>
      </c>
      <c r="FJ33" s="45">
        <v>-0.57399999999999995</v>
      </c>
      <c r="FK33" s="45">
        <v>8.3000000000000007</v>
      </c>
      <c r="FL33" s="45">
        <v>-7.6070000000000002</v>
      </c>
      <c r="FM33" s="45">
        <v>-9.9260000000000002</v>
      </c>
      <c r="FN33" s="45">
        <v>-79.885999999999996</v>
      </c>
      <c r="FO33" s="45">
        <v>170.27099999999999</v>
      </c>
      <c r="FP33" s="45">
        <v>101.837</v>
      </c>
      <c r="FQ33" s="45">
        <v>6.8810000000000002</v>
      </c>
      <c r="FR33" s="45">
        <v>3.3769999999999998</v>
      </c>
      <c r="FS33" s="45">
        <v>4.7670000000000003</v>
      </c>
      <c r="FT33" s="45">
        <v>-6.7539999999999996</v>
      </c>
      <c r="FU33" s="45">
        <v>-5.1310000000000002</v>
      </c>
      <c r="FV33" s="45">
        <v>-3.5710000000000002</v>
      </c>
      <c r="FW33" s="45">
        <v>8.8770000000000007</v>
      </c>
      <c r="FX33" s="45">
        <v>-9.8610000000000007</v>
      </c>
      <c r="FY33" s="45">
        <v>4.3600000000000003</v>
      </c>
      <c r="FZ33" s="45">
        <v>-3.3959999999999999</v>
      </c>
      <c r="GA33" s="45">
        <v>-0.85</v>
      </c>
      <c r="GB33" s="45">
        <v>-27.895</v>
      </c>
      <c r="GC33" s="45">
        <v>-3.2959999999999998</v>
      </c>
      <c r="GD33" s="45">
        <v>8.1999999999999993</v>
      </c>
      <c r="GE33" s="45">
        <v>44.37</v>
      </c>
      <c r="GF33" s="45">
        <v>7.3250000000000002</v>
      </c>
      <c r="GG33" s="45">
        <v>-3.758</v>
      </c>
      <c r="GH33" s="45">
        <v>2.0139999999999998</v>
      </c>
      <c r="GI33" s="45">
        <v>-0.52400000000000002</v>
      </c>
      <c r="GJ33" s="45">
        <v>-1.6619999999999999</v>
      </c>
      <c r="GK33" s="45">
        <v>2.1110000000000002</v>
      </c>
      <c r="GL33" s="45">
        <v>-7.1509999999999998</v>
      </c>
      <c r="GM33" s="45">
        <v>5.319</v>
      </c>
      <c r="GN33" s="45">
        <v>-4.0069999999999997</v>
      </c>
      <c r="GO33" s="45">
        <v>10.445</v>
      </c>
      <c r="GP33" s="45">
        <v>-7.399</v>
      </c>
      <c r="GQ33" s="45">
        <v>10.276</v>
      </c>
      <c r="GR33" s="45">
        <v>-6.29</v>
      </c>
      <c r="GS33" s="45">
        <v>7.5910000000000002</v>
      </c>
      <c r="GT33" s="45">
        <v>-5.4509999999999996</v>
      </c>
      <c r="GU33" s="45">
        <v>11.885999999999999</v>
      </c>
      <c r="GV33" s="45">
        <v>-6.8019999999999996</v>
      </c>
      <c r="GW33" s="45">
        <v>6.4550000000000001</v>
      </c>
      <c r="GX33" s="45">
        <v>-5.9139999999999997</v>
      </c>
      <c r="GY33" s="45">
        <v>11.180999999999999</v>
      </c>
      <c r="GZ33" s="45">
        <v>-2.7869999999999999</v>
      </c>
      <c r="HA33" s="45">
        <v>-1.2549999999999999</v>
      </c>
      <c r="HB33" s="45">
        <v>-44.38</v>
      </c>
      <c r="HC33" s="45">
        <v>98.436999999999998</v>
      </c>
      <c r="HD33" s="45">
        <v>-7.218</v>
      </c>
      <c r="HE33" s="45">
        <v>-1.143</v>
      </c>
      <c r="HF33" s="45">
        <v>-13.464</v>
      </c>
      <c r="HG33" s="45">
        <v>-6.9109999999999996</v>
      </c>
      <c r="HH33" s="373"/>
      <c r="HI33" s="13" t="s">
        <v>583</v>
      </c>
      <c r="HL33" s="460">
        <f t="shared" si="1"/>
        <v>0.21308435308885368</v>
      </c>
      <c r="HM33" s="340"/>
      <c r="HN33" s="534">
        <f>RANK(HL33,($HL$21,$HL$22,$HL$23,$HL$24,$HL$25,$HL$26,$HL$27,$HL$28,$HL$29,$HL$30,$HL$31,$HL$32,$HL$33,$HL$34),0)</f>
        <v>10</v>
      </c>
      <c r="HP33" s="540"/>
    </row>
    <row r="34" spans="1:224" s="55" customFormat="1" ht="30" customHeight="1" x14ac:dyDescent="0.25">
      <c r="A34" s="600"/>
      <c r="B34" s="58"/>
      <c r="C34" s="519" t="s">
        <v>764</v>
      </c>
      <c r="D34" s="52">
        <v>0.76395587143466215</v>
      </c>
      <c r="E34" s="333">
        <v>33</v>
      </c>
      <c r="F34" s="297"/>
      <c r="G34" s="297" t="str">
        <f>VLOOKUP(E34,'Jadual5-2digit'!$F$7:$H$36,3,0)</f>
        <v>Membaiki dan pemasangan jentera dan kelengkapan</v>
      </c>
      <c r="H34" s="45">
        <v>3.601</v>
      </c>
      <c r="I34" s="45">
        <v>-3.2869999999999999</v>
      </c>
      <c r="J34" s="45">
        <v>2.9510000000000001</v>
      </c>
      <c r="K34" s="45">
        <v>-2.2309999999999999</v>
      </c>
      <c r="L34" s="45">
        <v>12.135</v>
      </c>
      <c r="M34" s="45">
        <v>4.1790000000000003</v>
      </c>
      <c r="N34" s="45">
        <v>29.475000000000001</v>
      </c>
      <c r="O34" s="45">
        <v>19.651</v>
      </c>
      <c r="P34" s="45">
        <v>13.532</v>
      </c>
      <c r="Q34" s="45">
        <v>3.6389999999999998</v>
      </c>
      <c r="R34" s="45">
        <v>4.556</v>
      </c>
      <c r="S34" s="45">
        <v>-13.638</v>
      </c>
      <c r="T34" s="45">
        <v>-11.859</v>
      </c>
      <c r="U34" s="45">
        <v>-8.0510000000000002</v>
      </c>
      <c r="V34" s="45">
        <v>13.054</v>
      </c>
      <c r="W34" s="45">
        <v>13.541</v>
      </c>
      <c r="X34" s="45">
        <v>33.786999999999999</v>
      </c>
      <c r="Y34" s="45">
        <v>25.157</v>
      </c>
      <c r="Z34" s="45">
        <v>9.18</v>
      </c>
      <c r="AA34" s="45">
        <v>21.082999999999998</v>
      </c>
      <c r="AB34" s="45">
        <v>20.41</v>
      </c>
      <c r="AC34" s="45">
        <v>7.63</v>
      </c>
      <c r="AD34" s="45">
        <v>6.5730000000000004</v>
      </c>
      <c r="AE34" s="45">
        <v>9.3879999999999999</v>
      </c>
      <c r="AF34" s="45">
        <v>11.997999999999999</v>
      </c>
      <c r="AG34" s="45">
        <v>11.552</v>
      </c>
      <c r="AH34" s="45">
        <v>3.6520000000000001</v>
      </c>
      <c r="AI34" s="45">
        <v>8.3450000000000006</v>
      </c>
      <c r="AJ34" s="45">
        <v>5.8220000000000001</v>
      </c>
      <c r="AK34" s="45">
        <v>3.0990000000000002</v>
      </c>
      <c r="AL34" s="45">
        <v>4.1360000000000001</v>
      </c>
      <c r="AM34" s="45">
        <v>7.8540000000000001</v>
      </c>
      <c r="AN34" s="45">
        <v>5.3339999999999996</v>
      </c>
      <c r="AO34" s="45">
        <v>11.257999999999999</v>
      </c>
      <c r="AP34" s="45">
        <v>9.3870000000000005</v>
      </c>
      <c r="AQ34" s="45">
        <v>7.1630000000000003</v>
      </c>
      <c r="AR34" s="45">
        <v>7.556</v>
      </c>
      <c r="AS34" s="45">
        <v>6.6989999999999998</v>
      </c>
      <c r="AT34" s="45">
        <v>7.3010000000000002</v>
      </c>
      <c r="AU34" s="45">
        <v>4.71</v>
      </c>
      <c r="AV34" s="45">
        <v>3.1339999999999999</v>
      </c>
      <c r="AW34" s="45">
        <v>0.28499999999999998</v>
      </c>
      <c r="AX34" s="45">
        <v>2.3530000000000002</v>
      </c>
      <c r="AY34" s="45">
        <v>3.9649999999999999</v>
      </c>
      <c r="AZ34" s="45">
        <v>3</v>
      </c>
      <c r="BA34" s="45">
        <v>2.1110000000000002</v>
      </c>
      <c r="BB34" s="45">
        <v>2.6970000000000001</v>
      </c>
      <c r="BC34" s="45">
        <v>4.68</v>
      </c>
      <c r="BD34" s="45">
        <v>4.8600000000000003</v>
      </c>
      <c r="BE34" s="45">
        <v>4.1070000000000002</v>
      </c>
      <c r="BF34" s="45">
        <v>-9.6999999999999993</v>
      </c>
      <c r="BG34" s="45">
        <v>-55.454999999999998</v>
      </c>
      <c r="BH34" s="45">
        <v>-28.113</v>
      </c>
      <c r="BI34" s="45">
        <v>0.81299999999999994</v>
      </c>
      <c r="BJ34" s="45">
        <v>-7.407</v>
      </c>
      <c r="BK34" s="45">
        <v>-1</v>
      </c>
      <c r="BL34" s="45">
        <v>-3.153</v>
      </c>
      <c r="BM34" s="45">
        <v>-1.1739999999999999</v>
      </c>
      <c r="BN34" s="45">
        <v>-3.83</v>
      </c>
      <c r="BO34" s="45">
        <v>-2.6890000000000001</v>
      </c>
      <c r="BP34" s="45">
        <v>-1.653</v>
      </c>
      <c r="BQ34" s="45">
        <v>-1.1950000000000001</v>
      </c>
      <c r="BR34" s="45">
        <v>5.7930000000000001</v>
      </c>
      <c r="BS34" s="45">
        <v>118.47799999999999</v>
      </c>
      <c r="BT34" s="45">
        <v>17.896999999999998</v>
      </c>
      <c r="BU34" s="45">
        <v>-20.061</v>
      </c>
      <c r="BV34" s="45">
        <v>-23.645</v>
      </c>
      <c r="BW34" s="45">
        <v>-21.646999999999998</v>
      </c>
      <c r="BX34" s="45">
        <v>-17.757000000000001</v>
      </c>
      <c r="BY34" s="45">
        <v>3.2519999999999998</v>
      </c>
      <c r="BZ34" s="45">
        <v>8.4689999999999994</v>
      </c>
      <c r="CA34" s="45">
        <v>1.125</v>
      </c>
      <c r="CB34" s="45">
        <v>4.2960000000000003</v>
      </c>
      <c r="CC34" s="45">
        <v>21.08</v>
      </c>
      <c r="CD34" s="45">
        <v>-1.603</v>
      </c>
      <c r="CE34" s="45">
        <v>-2.3380000000000001</v>
      </c>
      <c r="CF34" s="45">
        <v>24.097999999999999</v>
      </c>
      <c r="CG34" s="45">
        <v>16.337</v>
      </c>
      <c r="CH34" s="45">
        <v>7.7350000000000003</v>
      </c>
      <c r="CI34" s="45">
        <v>8.6379999999999999</v>
      </c>
      <c r="CJ34" s="45">
        <v>5.6120000000000001</v>
      </c>
      <c r="CK34" s="45">
        <v>5.6989999999999998</v>
      </c>
      <c r="CL34" s="45">
        <v>9.3970000000000002</v>
      </c>
      <c r="CM34" s="45">
        <v>7.202</v>
      </c>
      <c r="CN34" s="45">
        <v>2.6309999999999998</v>
      </c>
      <c r="CO34" s="45">
        <v>3.0819999999999999</v>
      </c>
      <c r="CP34" s="45">
        <v>3.0470000000000002</v>
      </c>
      <c r="CQ34" s="45">
        <v>-0.746</v>
      </c>
      <c r="CR34" s="45">
        <v>-26.896000000000001</v>
      </c>
      <c r="CS34" s="45">
        <v>-3.9430000000000001</v>
      </c>
      <c r="CT34" s="45">
        <v>-2.577</v>
      </c>
      <c r="CU34" s="45">
        <v>0.995</v>
      </c>
      <c r="CV34" s="45">
        <v>19.407</v>
      </c>
      <c r="CW34" s="45">
        <v>-21.039000000000001</v>
      </c>
      <c r="CX34" s="45">
        <v>7.71</v>
      </c>
      <c r="CY34" s="45">
        <v>11.388</v>
      </c>
      <c r="CZ34" s="45">
        <v>7.218</v>
      </c>
      <c r="DA34" s="45">
        <v>3.831</v>
      </c>
      <c r="DB34" s="45">
        <v>-8.9730000000000008</v>
      </c>
      <c r="DC34" s="45">
        <v>-1.0660000000000001</v>
      </c>
      <c r="DD34" s="45">
        <v>-4.3319999999999999</v>
      </c>
      <c r="DE34" s="45">
        <v>-6.5000000000000002E-2</v>
      </c>
      <c r="DF34" s="45">
        <v>-7.077</v>
      </c>
      <c r="DG34" s="45">
        <v>-15.247999999999999</v>
      </c>
      <c r="DH34" s="45">
        <v>18.942</v>
      </c>
      <c r="DI34" s="45">
        <v>3.9550000000000001</v>
      </c>
      <c r="DJ34" s="45">
        <v>-14.096</v>
      </c>
      <c r="DK34" s="45">
        <v>10.53</v>
      </c>
      <c r="DL34" s="45">
        <v>8.6839999999999993</v>
      </c>
      <c r="DM34" s="45">
        <v>5.8959999999999999</v>
      </c>
      <c r="DN34" s="45">
        <v>-7.7</v>
      </c>
      <c r="DO34" s="45">
        <v>10.327999999999999</v>
      </c>
      <c r="DP34" s="45">
        <v>-10.693</v>
      </c>
      <c r="DQ34" s="45">
        <v>6.3819999999999997</v>
      </c>
      <c r="DR34" s="45">
        <v>-11.755000000000001</v>
      </c>
      <c r="DS34" s="45">
        <v>-2.794</v>
      </c>
      <c r="DT34" s="45">
        <v>10.502000000000001</v>
      </c>
      <c r="DU34" s="45">
        <v>29.196999999999999</v>
      </c>
      <c r="DV34" s="45">
        <v>-20.614000000000001</v>
      </c>
      <c r="DW34" s="45">
        <v>4.8780000000000001</v>
      </c>
      <c r="DX34" s="45">
        <v>-0.78600000000000003</v>
      </c>
      <c r="DY34" s="45">
        <v>6.8319999999999999</v>
      </c>
      <c r="DZ34" s="45">
        <v>-23.760999999999999</v>
      </c>
      <c r="EA34" s="45">
        <v>12.601000000000001</v>
      </c>
      <c r="EB34" s="45">
        <v>-6.8360000000000003</v>
      </c>
      <c r="EC34" s="45">
        <v>30.8</v>
      </c>
      <c r="ED34" s="45">
        <v>-11.374000000000001</v>
      </c>
      <c r="EE34" s="45">
        <v>14.539</v>
      </c>
      <c r="EF34" s="45">
        <v>3.3740000000000001</v>
      </c>
      <c r="EG34" s="45">
        <v>12.705</v>
      </c>
      <c r="EH34" s="45">
        <v>-11.96</v>
      </c>
      <c r="EI34" s="45">
        <v>4.2949999999999999</v>
      </c>
      <c r="EJ34" s="45">
        <v>-11.316000000000001</v>
      </c>
      <c r="EK34" s="45">
        <v>5.7830000000000004</v>
      </c>
      <c r="EL34" s="45">
        <v>-21.748000000000001</v>
      </c>
      <c r="EM34" s="45">
        <v>15.288</v>
      </c>
      <c r="EN34" s="45">
        <v>-7.2060000000000004</v>
      </c>
      <c r="EO34" s="45">
        <v>21.536999999999999</v>
      </c>
      <c r="EP34" s="45">
        <v>-7.3620000000000001</v>
      </c>
      <c r="EQ34" s="45">
        <v>11.871</v>
      </c>
      <c r="ER34" s="45">
        <v>0.71399999999999997</v>
      </c>
      <c r="ES34" s="45">
        <v>13.837999999999999</v>
      </c>
      <c r="ET34" s="45">
        <v>-8.8160000000000007</v>
      </c>
      <c r="EU34" s="45">
        <v>1.8580000000000001</v>
      </c>
      <c r="EV34" s="45">
        <v>-6.3289999999999997</v>
      </c>
      <c r="EW34" s="45">
        <v>4.0039999999999996</v>
      </c>
      <c r="EX34" s="45">
        <v>-23.338999999999999</v>
      </c>
      <c r="EY34" s="45">
        <v>15.712</v>
      </c>
      <c r="EZ34" s="45">
        <v>-7.9459999999999997</v>
      </c>
      <c r="FA34" s="45">
        <v>22.222999999999999</v>
      </c>
      <c r="FB34" s="45">
        <v>-9.5980000000000008</v>
      </c>
      <c r="FC34" s="45">
        <v>10.186999999999999</v>
      </c>
      <c r="FD34" s="45">
        <v>-2.0680000000000001</v>
      </c>
      <c r="FE34" s="45">
        <v>16.186</v>
      </c>
      <c r="FF34" s="45">
        <v>-7.38</v>
      </c>
      <c r="FG34" s="45">
        <v>0.91300000000000003</v>
      </c>
      <c r="FH34" s="45">
        <v>-7.1379999999999999</v>
      </c>
      <c r="FI34" s="45">
        <v>4.6020000000000003</v>
      </c>
      <c r="FJ34" s="45">
        <v>-21.859000000000002</v>
      </c>
      <c r="FK34" s="45">
        <v>15.911</v>
      </c>
      <c r="FL34" s="45">
        <v>-8.6069999999999993</v>
      </c>
      <c r="FM34" s="45">
        <v>6.0129999999999999</v>
      </c>
      <c r="FN34" s="45">
        <v>-55.404000000000003</v>
      </c>
      <c r="FO34" s="45">
        <v>77.819000000000003</v>
      </c>
      <c r="FP34" s="45">
        <v>37.338999999999999</v>
      </c>
      <c r="FQ34" s="45">
        <v>6.7119999999999997</v>
      </c>
      <c r="FR34" s="45">
        <v>-0.97099999999999997</v>
      </c>
      <c r="FS34" s="45">
        <v>-1.282</v>
      </c>
      <c r="FT34" s="45">
        <v>-5.2409999999999997</v>
      </c>
      <c r="FU34" s="45">
        <v>1.79</v>
      </c>
      <c r="FV34" s="45">
        <v>-20.931999999999999</v>
      </c>
      <c r="FW34" s="45">
        <v>17.146000000000001</v>
      </c>
      <c r="FX34" s="45">
        <v>-8.1820000000000004</v>
      </c>
      <c r="FY34" s="45">
        <v>13.510999999999999</v>
      </c>
      <c r="FZ34" s="45">
        <v>-7.9029999999999996</v>
      </c>
      <c r="GA34" s="45">
        <v>-4.0439999999999996</v>
      </c>
      <c r="GB34" s="45">
        <v>-6.8780000000000001</v>
      </c>
      <c r="GC34" s="45">
        <v>1.927</v>
      </c>
      <c r="GD34" s="45">
        <v>1.62</v>
      </c>
      <c r="GE34" s="45">
        <v>3.62</v>
      </c>
      <c r="GF34" s="45">
        <v>18.965</v>
      </c>
      <c r="GG34" s="45">
        <v>6.9329999999999998</v>
      </c>
      <c r="GH34" s="45">
        <v>-12.904</v>
      </c>
      <c r="GI34" s="45">
        <v>3.0659999999999998</v>
      </c>
      <c r="GJ34" s="45">
        <v>11.567</v>
      </c>
      <c r="GK34" s="45">
        <v>0.97299999999999998</v>
      </c>
      <c r="GL34" s="45">
        <v>-10.173</v>
      </c>
      <c r="GM34" s="45">
        <v>19.652999999999999</v>
      </c>
      <c r="GN34" s="45">
        <v>-9.3339999999999996</v>
      </c>
      <c r="GO34" s="45">
        <v>0.219</v>
      </c>
      <c r="GP34" s="45">
        <v>14.141</v>
      </c>
      <c r="GQ34" s="45">
        <v>12.170999999999999</v>
      </c>
      <c r="GR34" s="45">
        <v>-16.038</v>
      </c>
      <c r="GS34" s="45">
        <v>1.0589999999999999</v>
      </c>
      <c r="GT34" s="45">
        <v>10.962</v>
      </c>
      <c r="GU34" s="45">
        <v>12.263999999999999</v>
      </c>
      <c r="GV34" s="45">
        <v>-13.1</v>
      </c>
      <c r="GW34" s="45">
        <v>-0.96899999999999997</v>
      </c>
      <c r="GX34" s="45">
        <v>6.23</v>
      </c>
      <c r="GY34" s="45">
        <v>12.757</v>
      </c>
      <c r="GZ34" s="45">
        <v>-13.129</v>
      </c>
      <c r="HA34" s="45">
        <v>-4.6150000000000002</v>
      </c>
      <c r="HB34" s="45">
        <v>-21.757000000000001</v>
      </c>
      <c r="HC34" s="45">
        <v>48.161000000000001</v>
      </c>
      <c r="HD34" s="45">
        <v>-11.894</v>
      </c>
      <c r="HE34" s="45">
        <v>-1.1180000000000001</v>
      </c>
      <c r="HF34" s="45">
        <v>-7.4930000000000003</v>
      </c>
      <c r="HG34" s="45">
        <v>-2.0249999999999999</v>
      </c>
      <c r="HH34" s="373"/>
      <c r="HI34" s="13" t="s">
        <v>415</v>
      </c>
      <c r="HL34" s="460">
        <f t="shared" si="1"/>
        <v>0.28837941908270226</v>
      </c>
      <c r="HM34" s="300"/>
      <c r="HN34" s="534">
        <f>RANK(HL34,($HL$21,$HL$22,$HL$23,$HL$24,$HL$25,$HL$26,$HL$27,$HL$28,$HL$29,$HL$30,$HL$31,$HL$32,$HL$33,$HL$34),0)</f>
        <v>9</v>
      </c>
      <c r="HP34" s="540"/>
    </row>
    <row r="35" spans="1:224" s="104" customFormat="1" x14ac:dyDescent="0.25">
      <c r="A35" s="441"/>
      <c r="B35" s="58"/>
      <c r="C35" s="5"/>
      <c r="D35" s="52"/>
      <c r="E35" s="53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449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521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59"/>
      <c r="HI35" s="13"/>
      <c r="HK35" s="299"/>
      <c r="HL35" s="461"/>
      <c r="HM35" s="300"/>
      <c r="HN35" s="463"/>
    </row>
    <row r="36" spans="1:224" s="104" customFormat="1" x14ac:dyDescent="0.25">
      <c r="A36" s="441"/>
      <c r="B36" s="58"/>
      <c r="C36" s="5"/>
      <c r="D36" s="52"/>
      <c r="E36" s="53"/>
      <c r="F36" s="15"/>
      <c r="G36" s="15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59"/>
      <c r="HI36" s="13"/>
      <c r="HK36" s="299"/>
      <c r="HL36" s="461"/>
      <c r="HM36" s="300"/>
      <c r="HN36" s="463"/>
    </row>
    <row r="37" spans="1:224" x14ac:dyDescent="0.25">
      <c r="C37" s="5"/>
      <c r="G37" s="523"/>
      <c r="HK37" s="299"/>
      <c r="HL37" s="461"/>
      <c r="HM37" s="300"/>
      <c r="HN37" s="463"/>
    </row>
    <row r="38" spans="1:224" x14ac:dyDescent="0.25">
      <c r="C38" s="5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486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486"/>
      <c r="AR38" s="106"/>
      <c r="AS38" s="106"/>
      <c r="AT38" s="106"/>
      <c r="AU38" s="106"/>
      <c r="AV38" s="451"/>
      <c r="AW38" s="106"/>
      <c r="AX38" s="456"/>
      <c r="AY38" s="106"/>
      <c r="AZ38" s="106"/>
      <c r="BA38" s="106"/>
      <c r="BB38" s="106"/>
      <c r="BC38" s="48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</row>
    <row r="39" spans="1:224" x14ac:dyDescent="0.25"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486"/>
      <c r="AR39" s="63"/>
      <c r="AS39" s="63"/>
      <c r="AT39" s="63"/>
      <c r="AU39" s="63"/>
      <c r="AV39" s="452"/>
      <c r="AW39" s="63"/>
      <c r="AX39" s="457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106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</row>
    <row r="40" spans="1:224" x14ac:dyDescent="0.25"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487"/>
      <c r="AF40" s="484"/>
      <c r="AG40" s="484"/>
      <c r="AH40" s="484"/>
      <c r="AI40" s="484"/>
      <c r="AJ40" s="484"/>
      <c r="AK40" s="484"/>
      <c r="AL40" s="484"/>
      <c r="AM40" s="484"/>
      <c r="AN40" s="484"/>
      <c r="AO40" s="484"/>
      <c r="AP40" s="484"/>
      <c r="AQ40" s="486"/>
      <c r="AR40" s="197"/>
      <c r="AS40" s="197"/>
      <c r="AT40" s="197"/>
      <c r="AU40" s="197"/>
      <c r="AV40" s="453"/>
      <c r="AW40" s="197"/>
      <c r="AX40" s="458"/>
      <c r="AY40" s="197"/>
      <c r="AZ40" s="197"/>
      <c r="BA40" s="197"/>
      <c r="BB40" s="197"/>
      <c r="BC40" s="48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7"/>
      <c r="CB40" s="197"/>
      <c r="CC40" s="197"/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7"/>
      <c r="DB40" s="197"/>
      <c r="DC40" s="197"/>
      <c r="DD40" s="197"/>
      <c r="DE40" s="197"/>
      <c r="DF40" s="197"/>
      <c r="DG40" s="197"/>
      <c r="DH40" s="197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7"/>
      <c r="FB40" s="197"/>
      <c r="FC40" s="197"/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7"/>
      <c r="FO40" s="197"/>
      <c r="FP40" s="197"/>
      <c r="FQ40" s="197"/>
      <c r="FR40" s="197"/>
      <c r="FS40" s="197"/>
      <c r="FT40" s="197"/>
      <c r="FU40" s="197"/>
      <c r="FV40" s="197"/>
      <c r="FW40" s="197"/>
      <c r="FX40" s="197"/>
      <c r="FY40" s="197"/>
      <c r="FZ40" s="197"/>
      <c r="GA40" s="197"/>
      <c r="GB40" s="197"/>
      <c r="GC40" s="197"/>
      <c r="GD40" s="197"/>
      <c r="GE40" s="197"/>
      <c r="GF40" s="197"/>
      <c r="GG40" s="197"/>
      <c r="GH40" s="197"/>
      <c r="GI40" s="197"/>
      <c r="GJ40" s="197"/>
      <c r="GK40" s="197"/>
      <c r="GL40" s="197"/>
      <c r="GM40" s="197"/>
      <c r="GN40" s="197"/>
      <c r="GO40" s="106"/>
      <c r="GP40" s="197"/>
      <c r="GQ40" s="197"/>
      <c r="GR40" s="197"/>
      <c r="GS40" s="197"/>
      <c r="GT40" s="197"/>
      <c r="GU40" s="197"/>
      <c r="GV40" s="197"/>
      <c r="GW40" s="197"/>
      <c r="GX40" s="197"/>
      <c r="GY40" s="197"/>
      <c r="GZ40" s="197"/>
      <c r="HA40" s="197"/>
      <c r="HB40" s="197"/>
      <c r="HC40" s="197"/>
      <c r="HD40" s="197"/>
      <c r="HE40" s="197"/>
      <c r="HF40" s="197"/>
      <c r="HG40" s="197"/>
    </row>
    <row r="41" spans="1:224" x14ac:dyDescent="0.25">
      <c r="AE41" s="63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486"/>
      <c r="BC41" s="63"/>
      <c r="GO41" s="106"/>
    </row>
    <row r="42" spans="1:224" x14ac:dyDescent="0.25">
      <c r="H42" s="198"/>
      <c r="I42" s="198"/>
      <c r="J42" s="198"/>
      <c r="K42" s="198"/>
      <c r="L42" s="198"/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8"/>
      <c r="Y42" s="198"/>
      <c r="Z42" s="198"/>
      <c r="AA42" s="198"/>
      <c r="AB42" s="198"/>
      <c r="AC42" s="198"/>
      <c r="AD42" s="198"/>
      <c r="AE42" s="488"/>
      <c r="AF42" s="485"/>
      <c r="AG42" s="485"/>
      <c r="AH42" s="485"/>
      <c r="AI42" s="485"/>
      <c r="AJ42" s="485"/>
      <c r="AK42" s="485"/>
      <c r="AL42" s="485"/>
      <c r="AM42" s="485"/>
      <c r="AN42" s="485"/>
      <c r="AO42" s="485"/>
      <c r="AP42" s="485"/>
      <c r="AQ42" s="486"/>
      <c r="AR42" s="198"/>
      <c r="AS42" s="198"/>
      <c r="AT42" s="198"/>
      <c r="AU42" s="198"/>
      <c r="AV42" s="454"/>
      <c r="AW42" s="198"/>
      <c r="AX42" s="459"/>
      <c r="AY42" s="198"/>
      <c r="AZ42" s="198"/>
      <c r="BA42" s="198"/>
      <c r="BB42" s="198"/>
      <c r="BC42" s="488"/>
      <c r="BD42" s="198"/>
      <c r="BE42" s="198"/>
      <c r="BF42" s="198"/>
      <c r="BG42" s="198"/>
      <c r="BH42" s="198"/>
      <c r="BI42" s="198"/>
      <c r="BJ42" s="198"/>
      <c r="BK42" s="198"/>
      <c r="BL42" s="198"/>
      <c r="BM42" s="198"/>
      <c r="BN42" s="198"/>
      <c r="BO42" s="198"/>
      <c r="BP42" s="198"/>
      <c r="BQ42" s="198"/>
      <c r="BR42" s="198"/>
      <c r="BS42" s="198"/>
      <c r="BT42" s="198"/>
      <c r="BU42" s="198"/>
      <c r="BV42" s="198"/>
      <c r="BW42" s="198"/>
      <c r="BX42" s="198"/>
      <c r="BY42" s="198"/>
      <c r="BZ42" s="198"/>
      <c r="CA42" s="198"/>
      <c r="CB42" s="198"/>
      <c r="CC42" s="198"/>
      <c r="CD42" s="198"/>
      <c r="CE42" s="198"/>
      <c r="CF42" s="198"/>
      <c r="CG42" s="198"/>
      <c r="CH42" s="198"/>
      <c r="CI42" s="198"/>
      <c r="CJ42" s="198"/>
      <c r="CK42" s="198"/>
      <c r="CL42" s="198"/>
      <c r="CM42" s="198"/>
      <c r="CN42" s="198"/>
      <c r="CO42" s="198"/>
      <c r="CP42" s="198"/>
      <c r="CQ42" s="198"/>
      <c r="CR42" s="198"/>
      <c r="CS42" s="198"/>
      <c r="CT42" s="198"/>
      <c r="CU42" s="198"/>
      <c r="CV42" s="198"/>
      <c r="CW42" s="198"/>
      <c r="CX42" s="198"/>
      <c r="CY42" s="198"/>
      <c r="CZ42" s="198"/>
      <c r="DA42" s="198"/>
      <c r="DB42" s="198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  <c r="DV42" s="198"/>
      <c r="DW42" s="198"/>
      <c r="DX42" s="198"/>
      <c r="DY42" s="198"/>
      <c r="DZ42" s="198"/>
      <c r="EA42" s="198"/>
      <c r="EB42" s="198"/>
      <c r="EC42" s="198"/>
      <c r="ED42" s="198"/>
      <c r="EE42" s="198"/>
      <c r="EF42" s="198"/>
      <c r="EG42" s="198"/>
      <c r="EH42" s="198"/>
      <c r="EI42" s="198"/>
      <c r="EJ42" s="198"/>
      <c r="EK42" s="198"/>
      <c r="EL42" s="198"/>
      <c r="EM42" s="198"/>
      <c r="EN42" s="198"/>
      <c r="EO42" s="198"/>
      <c r="EP42" s="198"/>
      <c r="EQ42" s="198"/>
      <c r="ER42" s="198"/>
      <c r="ES42" s="198"/>
      <c r="ET42" s="198"/>
      <c r="EU42" s="198"/>
      <c r="EV42" s="198"/>
      <c r="EW42" s="198"/>
      <c r="EX42" s="198"/>
      <c r="EY42" s="198"/>
      <c r="EZ42" s="198"/>
      <c r="FA42" s="198"/>
      <c r="FB42" s="198"/>
      <c r="FC42" s="198"/>
      <c r="FD42" s="198"/>
      <c r="FE42" s="198"/>
      <c r="FF42" s="198"/>
      <c r="FG42" s="198"/>
      <c r="FH42" s="198"/>
      <c r="FI42" s="198"/>
      <c r="FJ42" s="198"/>
      <c r="FK42" s="198"/>
      <c r="FL42" s="198"/>
      <c r="FM42" s="198"/>
      <c r="FN42" s="198"/>
      <c r="FO42" s="198"/>
      <c r="FP42" s="198"/>
      <c r="FQ42" s="198"/>
      <c r="FR42" s="198"/>
      <c r="FS42" s="198"/>
      <c r="FT42" s="198"/>
      <c r="FU42" s="198"/>
      <c r="FV42" s="198"/>
      <c r="FW42" s="198"/>
      <c r="FX42" s="198"/>
      <c r="FY42" s="198"/>
      <c r="FZ42" s="198"/>
      <c r="GA42" s="198"/>
      <c r="GB42" s="198"/>
      <c r="GC42" s="198"/>
      <c r="GD42" s="198"/>
      <c r="GE42" s="198"/>
      <c r="GF42" s="198"/>
      <c r="GG42" s="198"/>
      <c r="GH42" s="198"/>
      <c r="GI42" s="198"/>
      <c r="GJ42" s="198"/>
      <c r="GK42" s="198"/>
      <c r="GL42" s="198"/>
      <c r="GM42" s="198"/>
      <c r="GN42" s="198"/>
      <c r="GO42" s="106"/>
      <c r="GP42" s="198"/>
      <c r="GQ42" s="198"/>
      <c r="GR42" s="198"/>
      <c r="GS42" s="198"/>
      <c r="GT42" s="198"/>
      <c r="GU42" s="198"/>
      <c r="GV42" s="198"/>
      <c r="GW42" s="198"/>
      <c r="GX42" s="198"/>
      <c r="GY42" s="198"/>
      <c r="GZ42" s="198"/>
      <c r="HA42" s="198"/>
      <c r="HB42" s="198"/>
      <c r="HC42" s="198"/>
      <c r="HD42" s="198"/>
      <c r="HE42" s="198"/>
      <c r="HF42" s="198"/>
      <c r="HG42" s="198"/>
    </row>
    <row r="43" spans="1:224" x14ac:dyDescent="0.25">
      <c r="C43" s="5"/>
      <c r="AE43" s="63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486"/>
      <c r="BC43" s="63"/>
      <c r="GO43" s="106"/>
    </row>
    <row r="44" spans="1:224" x14ac:dyDescent="0.25">
      <c r="C44" s="5"/>
      <c r="AE44" s="63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486"/>
      <c r="BC44" s="63"/>
      <c r="GO44" s="106"/>
    </row>
    <row r="45" spans="1:224" x14ac:dyDescent="0.25">
      <c r="C45" s="5"/>
      <c r="GO45" s="106"/>
    </row>
    <row r="46" spans="1:224" x14ac:dyDescent="0.25">
      <c r="AQ46" s="63"/>
      <c r="BC46" s="63"/>
      <c r="GO46" s="106"/>
    </row>
    <row r="47" spans="1:224" x14ac:dyDescent="0.25">
      <c r="AQ47" s="63"/>
      <c r="BC47" s="63"/>
    </row>
    <row r="48" spans="1:224" x14ac:dyDescent="0.25">
      <c r="AQ48" s="63"/>
      <c r="BC48" s="63"/>
    </row>
    <row r="49" spans="1:221" x14ac:dyDescent="0.25">
      <c r="A49" s="56"/>
      <c r="C49" s="56"/>
      <c r="D49" s="56"/>
      <c r="F49" s="56"/>
      <c r="G49" s="56"/>
      <c r="AQ49" s="63"/>
      <c r="BC49" s="63"/>
      <c r="HH49" s="56"/>
      <c r="HM49" s="56"/>
    </row>
    <row r="50" spans="1:221" x14ac:dyDescent="0.25">
      <c r="A50" s="56"/>
      <c r="C50" s="56"/>
      <c r="D50" s="56"/>
      <c r="F50" s="56"/>
      <c r="G50" s="56"/>
      <c r="AQ50" s="63"/>
      <c r="BC50" s="63"/>
      <c r="HH50" s="56"/>
      <c r="HM50" s="56"/>
    </row>
    <row r="51" spans="1:221" x14ac:dyDescent="0.25">
      <c r="A51" s="56"/>
      <c r="C51" s="56"/>
      <c r="D51" s="56"/>
      <c r="F51" s="56"/>
      <c r="G51" s="56"/>
      <c r="AQ51" s="63"/>
      <c r="BC51" s="63"/>
      <c r="HH51" s="56"/>
      <c r="HM51" s="56"/>
    </row>
    <row r="52" spans="1:221" x14ac:dyDescent="0.25">
      <c r="A52" s="56"/>
      <c r="C52" s="56"/>
      <c r="D52" s="56"/>
      <c r="F52" s="56"/>
      <c r="G52" s="56"/>
      <c r="AQ52" s="63"/>
      <c r="BC52" s="63"/>
      <c r="HH52" s="56"/>
      <c r="HM52" s="56"/>
    </row>
    <row r="58" spans="1:221" ht="15" customHeight="1" x14ac:dyDescent="0.25">
      <c r="A58" s="56"/>
      <c r="C58" s="56"/>
      <c r="D58" s="56"/>
      <c r="F58" s="56"/>
      <c r="G58" s="56"/>
      <c r="HH58" s="56"/>
      <c r="HM58" s="56"/>
    </row>
    <row r="59" spans="1:221" ht="15" customHeight="1" x14ac:dyDescent="0.25">
      <c r="A59" s="56"/>
      <c r="C59" s="56"/>
      <c r="D59" s="56"/>
      <c r="F59" s="56"/>
      <c r="G59" s="56"/>
      <c r="HH59" s="56"/>
      <c r="HM59" s="56"/>
    </row>
    <row r="60" spans="1:221" ht="15" customHeight="1" x14ac:dyDescent="0.25">
      <c r="A60" s="56"/>
      <c r="C60" s="56"/>
      <c r="D60" s="56"/>
      <c r="F60" s="56"/>
      <c r="G60" s="56"/>
      <c r="HH60" s="56"/>
      <c r="HM60" s="56"/>
    </row>
    <row r="61" spans="1:221" ht="15" customHeight="1" x14ac:dyDescent="0.25">
      <c r="A61" s="56"/>
      <c r="C61" s="56"/>
      <c r="D61" s="56"/>
      <c r="F61" s="56"/>
      <c r="G61" s="56"/>
      <c r="HH61" s="56"/>
      <c r="HM61" s="56"/>
    </row>
    <row r="62" spans="1:221" ht="15" customHeight="1" x14ac:dyDescent="0.25">
      <c r="A62" s="56"/>
      <c r="C62" s="56"/>
      <c r="D62" s="56"/>
      <c r="F62" s="56"/>
      <c r="G62" s="56"/>
      <c r="HH62" s="56"/>
      <c r="HM62" s="56"/>
    </row>
    <row r="63" spans="1:221" ht="15" customHeight="1" x14ac:dyDescent="0.25">
      <c r="A63" s="56"/>
      <c r="C63" s="56"/>
      <c r="D63" s="56"/>
      <c r="F63" s="56"/>
      <c r="G63" s="56"/>
      <c r="HH63" s="56"/>
      <c r="HM63" s="56"/>
    </row>
    <row r="64" spans="1:221" ht="15" customHeight="1" x14ac:dyDescent="0.25">
      <c r="A64" s="56"/>
      <c r="C64" s="56"/>
      <c r="D64" s="56"/>
      <c r="F64" s="56"/>
      <c r="G64" s="56"/>
      <c r="HH64" s="56"/>
      <c r="HM64" s="56"/>
    </row>
    <row r="65" spans="1:221" ht="15" customHeight="1" x14ac:dyDescent="0.25">
      <c r="A65" s="56"/>
      <c r="C65" s="56"/>
      <c r="D65" s="56"/>
      <c r="F65" s="56"/>
      <c r="G65" s="56"/>
      <c r="AV65" s="56"/>
      <c r="AX65" s="56"/>
      <c r="HH65" s="56"/>
      <c r="HM65" s="56"/>
    </row>
    <row r="66" spans="1:221" ht="15" customHeight="1" x14ac:dyDescent="0.25">
      <c r="A66" s="56"/>
      <c r="C66" s="56"/>
      <c r="D66" s="56"/>
      <c r="F66" s="56"/>
      <c r="G66" s="56"/>
      <c r="AV66" s="56"/>
      <c r="AX66" s="56"/>
      <c r="HH66" s="56"/>
      <c r="HM66" s="56"/>
    </row>
  </sheetData>
  <mergeCells count="17">
    <mergeCell ref="H4:DC4"/>
    <mergeCell ref="DD4:GG4"/>
    <mergeCell ref="GH4:HG4"/>
    <mergeCell ref="A1:A34"/>
    <mergeCell ref="B1:HI1"/>
    <mergeCell ref="B2:HI2"/>
    <mergeCell ref="F6:G6"/>
    <mergeCell ref="HH6:HI6"/>
    <mergeCell ref="F7:G7"/>
    <mergeCell ref="HH7:HI7"/>
    <mergeCell ref="B4:C5"/>
    <mergeCell ref="F4:G5"/>
    <mergeCell ref="E4:E5"/>
    <mergeCell ref="D4:D5"/>
    <mergeCell ref="HH4:HI5"/>
    <mergeCell ref="F20:G20"/>
    <mergeCell ref="HH20:HI20"/>
  </mergeCells>
  <printOptions horizontalCentered="1"/>
  <pageMargins left="0" right="0" top="0.70866141732283472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102"/>
  <sheetViews>
    <sheetView view="pageBreakPreview" zoomScale="85" zoomScaleSheetLayoutView="85" workbookViewId="0">
      <selection activeCell="E69" sqref="E69"/>
    </sheetView>
  </sheetViews>
  <sheetFormatPr defaultColWidth="13.5703125" defaultRowHeight="12.75" x14ac:dyDescent="0.2"/>
  <cols>
    <col min="1" max="1" width="8.28515625" style="243" customWidth="1"/>
    <col min="2" max="2" width="10.42578125" style="243" customWidth="1"/>
    <col min="3" max="3" width="10.7109375" style="233" customWidth="1"/>
    <col min="4" max="4" width="3.5703125" style="241" customWidth="1"/>
    <col min="5" max="5" width="11.5703125" style="169" customWidth="1"/>
    <col min="6" max="6" width="3.5703125" style="241" customWidth="1"/>
    <col min="7" max="7" width="10.5703125" style="242" customWidth="1"/>
    <col min="8" max="8" width="3.5703125" style="241" customWidth="1"/>
    <col min="9" max="9" width="10.7109375" style="233" customWidth="1"/>
    <col min="10" max="10" width="3.5703125" style="241" customWidth="1"/>
    <col min="11" max="11" width="11.5703125" style="169" customWidth="1"/>
    <col min="12" max="12" width="3.5703125" style="241" customWidth="1"/>
    <col min="13" max="13" width="10.5703125" style="242" customWidth="1"/>
    <col min="14" max="14" width="3.5703125" style="241" customWidth="1"/>
    <col min="15" max="15" width="7.28515625" style="243" customWidth="1"/>
    <col min="16" max="16" width="12.140625" style="243" customWidth="1"/>
    <col min="17" max="17" width="10.7109375" style="233" customWidth="1"/>
    <col min="18" max="18" width="3.5703125" style="241" customWidth="1"/>
    <col min="19" max="19" width="11.5703125" style="31" customWidth="1"/>
    <col min="20" max="20" width="3.5703125" style="241" customWidth="1"/>
    <col min="21" max="21" width="10.5703125" style="242" customWidth="1"/>
    <col min="22" max="22" width="3.5703125" style="241" customWidth="1"/>
    <col min="23" max="23" width="10.7109375" style="233" customWidth="1"/>
    <col min="24" max="24" width="3.5703125" style="241" customWidth="1"/>
    <col min="25" max="25" width="11.5703125" style="31" customWidth="1"/>
    <col min="26" max="26" width="3.5703125" style="241" customWidth="1"/>
    <col min="27" max="27" width="10.5703125" style="242" customWidth="1"/>
    <col min="28" max="28" width="3.5703125" style="241" customWidth="1"/>
    <col min="29" max="16384" width="13.5703125" style="169"/>
  </cols>
  <sheetData>
    <row r="1" spans="1:159" ht="15" customHeight="1" x14ac:dyDescent="0.2">
      <c r="A1" s="227"/>
      <c r="B1" s="227"/>
      <c r="C1" s="228"/>
      <c r="D1" s="229"/>
      <c r="E1" s="226"/>
      <c r="F1" s="229"/>
      <c r="G1" s="230"/>
      <c r="H1" s="229"/>
      <c r="I1" s="228"/>
      <c r="J1" s="229"/>
      <c r="K1" s="226"/>
      <c r="L1" s="229"/>
      <c r="M1" s="230"/>
      <c r="N1" s="229"/>
      <c r="O1" s="227"/>
      <c r="P1" s="227"/>
      <c r="Q1" s="228"/>
      <c r="R1" s="229"/>
      <c r="S1" s="200"/>
      <c r="T1" s="229"/>
      <c r="U1" s="230"/>
      <c r="V1" s="229"/>
      <c r="W1" s="228"/>
      <c r="X1" s="229"/>
      <c r="Y1" s="200"/>
      <c r="Z1" s="229"/>
      <c r="AA1" s="230"/>
      <c r="AB1" s="229"/>
    </row>
    <row r="2" spans="1:159" s="231" customFormat="1" ht="15" customHeight="1" x14ac:dyDescent="0.2">
      <c r="A2" s="572" t="s">
        <v>642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 t="s">
        <v>643</v>
      </c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</row>
    <row r="3" spans="1:159" ht="15" customHeight="1" x14ac:dyDescent="0.2">
      <c r="A3" s="573" t="s">
        <v>644</v>
      </c>
      <c r="B3" s="573"/>
      <c r="C3" s="573"/>
      <c r="D3" s="573"/>
      <c r="E3" s="573"/>
      <c r="F3" s="573"/>
      <c r="G3" s="573"/>
      <c r="H3" s="573"/>
      <c r="I3" s="573"/>
      <c r="J3" s="573"/>
      <c r="K3" s="573"/>
      <c r="L3" s="573"/>
      <c r="M3" s="573"/>
      <c r="N3" s="573"/>
      <c r="O3" s="573" t="s">
        <v>645</v>
      </c>
      <c r="P3" s="573"/>
      <c r="Q3" s="573"/>
      <c r="R3" s="573"/>
      <c r="S3" s="573"/>
      <c r="T3" s="573"/>
      <c r="U3" s="573"/>
      <c r="V3" s="573"/>
      <c r="W3" s="573"/>
      <c r="X3" s="573"/>
      <c r="Y3" s="573"/>
      <c r="Z3" s="573"/>
      <c r="AA3" s="573"/>
      <c r="AB3" s="573"/>
    </row>
    <row r="4" spans="1:159" ht="15" customHeight="1" thickBot="1" x14ac:dyDescent="0.25">
      <c r="A4" s="510"/>
      <c r="B4" s="510"/>
      <c r="C4" s="511"/>
      <c r="D4" s="512"/>
      <c r="E4" s="513"/>
      <c r="F4" s="512"/>
      <c r="G4" s="514"/>
      <c r="H4" s="512"/>
      <c r="I4" s="511"/>
      <c r="J4" s="512"/>
      <c r="K4" s="513"/>
      <c r="L4" s="512"/>
      <c r="M4" s="514"/>
      <c r="N4" s="512"/>
      <c r="O4" s="510"/>
      <c r="P4" s="510"/>
      <c r="Q4" s="511"/>
      <c r="R4" s="512"/>
      <c r="S4" s="204"/>
      <c r="T4" s="512"/>
      <c r="U4" s="514"/>
      <c r="V4" s="512"/>
      <c r="W4" s="511"/>
      <c r="X4" s="512"/>
      <c r="Y4" s="204"/>
      <c r="Z4" s="512"/>
      <c r="AA4" s="514"/>
      <c r="AB4" s="512"/>
    </row>
    <row r="5" spans="1:159" ht="12.75" customHeight="1" thickTop="1" x14ac:dyDescent="0.2">
      <c r="A5" s="574" t="s">
        <v>2</v>
      </c>
      <c r="B5" s="574" t="s">
        <v>3</v>
      </c>
      <c r="C5" s="569" t="s">
        <v>4</v>
      </c>
      <c r="D5" s="569"/>
      <c r="E5" s="569"/>
      <c r="F5" s="569"/>
      <c r="G5" s="569"/>
      <c r="H5" s="569"/>
      <c r="I5" s="569" t="s">
        <v>5</v>
      </c>
      <c r="J5" s="569"/>
      <c r="K5" s="569"/>
      <c r="L5" s="569"/>
      <c r="M5" s="569"/>
      <c r="N5" s="569"/>
      <c r="O5" s="574" t="s">
        <v>2</v>
      </c>
      <c r="P5" s="574" t="s">
        <v>3</v>
      </c>
      <c r="Q5" s="569" t="s">
        <v>6</v>
      </c>
      <c r="R5" s="569"/>
      <c r="S5" s="569"/>
      <c r="T5" s="569"/>
      <c r="U5" s="569"/>
      <c r="V5" s="569"/>
      <c r="W5" s="569" t="s">
        <v>29</v>
      </c>
      <c r="X5" s="569"/>
      <c r="Y5" s="569"/>
      <c r="Z5" s="569"/>
      <c r="AA5" s="569"/>
      <c r="AB5" s="569"/>
    </row>
    <row r="6" spans="1:159" ht="20.25" customHeight="1" x14ac:dyDescent="0.2">
      <c r="A6" s="574"/>
      <c r="B6" s="574"/>
      <c r="C6" s="570"/>
      <c r="D6" s="570"/>
      <c r="E6" s="570"/>
      <c r="F6" s="570"/>
      <c r="G6" s="570"/>
      <c r="H6" s="570"/>
      <c r="I6" s="570"/>
      <c r="J6" s="570"/>
      <c r="K6" s="570"/>
      <c r="L6" s="570"/>
      <c r="M6" s="570"/>
      <c r="N6" s="570"/>
      <c r="O6" s="574"/>
      <c r="P6" s="574"/>
      <c r="Q6" s="570"/>
      <c r="R6" s="570"/>
      <c r="S6" s="570"/>
      <c r="T6" s="570"/>
      <c r="U6" s="570"/>
      <c r="V6" s="570"/>
      <c r="W6" s="570"/>
      <c r="X6" s="570"/>
      <c r="Y6" s="570"/>
      <c r="Z6" s="570"/>
      <c r="AA6" s="570"/>
      <c r="AB6" s="570"/>
      <c r="BK6" s="476"/>
    </row>
    <row r="7" spans="1:159" ht="38.25" customHeight="1" x14ac:dyDescent="0.2">
      <c r="A7" s="574"/>
      <c r="B7" s="574"/>
      <c r="C7" s="571" t="s">
        <v>30</v>
      </c>
      <c r="D7" s="571"/>
      <c r="E7" s="571" t="s">
        <v>31</v>
      </c>
      <c r="F7" s="571"/>
      <c r="G7" s="571" t="s">
        <v>32</v>
      </c>
      <c r="H7" s="571"/>
      <c r="I7" s="571" t="s">
        <v>30</v>
      </c>
      <c r="J7" s="571"/>
      <c r="K7" s="571" t="s">
        <v>31</v>
      </c>
      <c r="L7" s="571"/>
      <c r="M7" s="571" t="s">
        <v>32</v>
      </c>
      <c r="N7" s="571"/>
      <c r="O7" s="574"/>
      <c r="P7" s="574"/>
      <c r="Q7" s="571" t="s">
        <v>30</v>
      </c>
      <c r="R7" s="571"/>
      <c r="S7" s="571" t="s">
        <v>31</v>
      </c>
      <c r="T7" s="571"/>
      <c r="U7" s="571" t="s">
        <v>32</v>
      </c>
      <c r="V7" s="571"/>
      <c r="W7" s="571" t="s">
        <v>30</v>
      </c>
      <c r="X7" s="571"/>
      <c r="Y7" s="571" t="s">
        <v>31</v>
      </c>
      <c r="Z7" s="571"/>
      <c r="AA7" s="571" t="s">
        <v>32</v>
      </c>
      <c r="AB7" s="571"/>
    </row>
    <row r="8" spans="1:159" ht="45" customHeight="1" x14ac:dyDescent="0.2">
      <c r="A8" s="575"/>
      <c r="B8" s="575" t="s">
        <v>8</v>
      </c>
      <c r="C8" s="576" t="s">
        <v>33</v>
      </c>
      <c r="D8" s="576"/>
      <c r="E8" s="577" t="s">
        <v>34</v>
      </c>
      <c r="F8" s="577"/>
      <c r="G8" s="580" t="s">
        <v>35</v>
      </c>
      <c r="H8" s="581"/>
      <c r="I8" s="576" t="s">
        <v>33</v>
      </c>
      <c r="J8" s="576"/>
      <c r="K8" s="577" t="s">
        <v>34</v>
      </c>
      <c r="L8" s="577"/>
      <c r="M8" s="580" t="s">
        <v>35</v>
      </c>
      <c r="N8" s="581"/>
      <c r="O8" s="575"/>
      <c r="P8" s="575" t="s">
        <v>8</v>
      </c>
      <c r="Q8" s="576" t="s">
        <v>33</v>
      </c>
      <c r="R8" s="576"/>
      <c r="S8" s="577" t="s">
        <v>34</v>
      </c>
      <c r="T8" s="577"/>
      <c r="U8" s="580" t="s">
        <v>35</v>
      </c>
      <c r="V8" s="581"/>
      <c r="W8" s="576" t="s">
        <v>33</v>
      </c>
      <c r="X8" s="576"/>
      <c r="Y8" s="577" t="s">
        <v>34</v>
      </c>
      <c r="Z8" s="577"/>
      <c r="AA8" s="580" t="s">
        <v>35</v>
      </c>
      <c r="AB8" s="581"/>
    </row>
    <row r="9" spans="1:159" ht="15" customHeight="1" x14ac:dyDescent="0.2">
      <c r="A9" s="578" t="s">
        <v>9</v>
      </c>
      <c r="B9" s="579"/>
      <c r="C9" s="579" t="s">
        <v>717</v>
      </c>
      <c r="D9" s="579"/>
      <c r="E9" s="579"/>
      <c r="F9" s="579"/>
      <c r="G9" s="579"/>
      <c r="H9" s="579"/>
      <c r="I9" s="571" t="s">
        <v>427</v>
      </c>
      <c r="J9" s="579"/>
      <c r="K9" s="579"/>
      <c r="L9" s="579"/>
      <c r="M9" s="579"/>
      <c r="N9" s="579"/>
      <c r="O9" s="578" t="s">
        <v>9</v>
      </c>
      <c r="P9" s="579"/>
      <c r="Q9" s="571" t="s">
        <v>11</v>
      </c>
      <c r="R9" s="571"/>
      <c r="S9" s="571"/>
      <c r="T9" s="571"/>
      <c r="U9" s="571"/>
      <c r="V9" s="571"/>
      <c r="W9" s="571" t="s">
        <v>12</v>
      </c>
      <c r="X9" s="579"/>
      <c r="Y9" s="579"/>
      <c r="Z9" s="579"/>
      <c r="AA9" s="579"/>
      <c r="AB9" s="579"/>
    </row>
    <row r="10" spans="1:159" ht="15" hidden="1" customHeight="1" x14ac:dyDescent="0.2">
      <c r="A10" s="568" t="s">
        <v>585</v>
      </c>
      <c r="B10" s="568"/>
      <c r="C10" s="567">
        <v>100</v>
      </c>
      <c r="D10" s="567"/>
      <c r="E10" s="567"/>
      <c r="F10" s="567"/>
      <c r="G10" s="567"/>
      <c r="H10" s="567"/>
      <c r="I10" s="567">
        <v>28.919337651783025</v>
      </c>
      <c r="J10" s="567"/>
      <c r="K10" s="567"/>
      <c r="L10" s="567"/>
      <c r="M10" s="567"/>
      <c r="N10" s="567"/>
      <c r="O10" s="568" t="s">
        <v>585</v>
      </c>
      <c r="P10" s="568"/>
      <c r="Q10" s="567">
        <v>65.887095586670299</v>
      </c>
      <c r="R10" s="567"/>
      <c r="S10" s="567"/>
      <c r="T10" s="567"/>
      <c r="U10" s="567"/>
      <c r="V10" s="567"/>
      <c r="W10" s="567">
        <v>5.1935667615467098</v>
      </c>
      <c r="X10" s="567"/>
      <c r="Y10" s="567"/>
      <c r="Z10" s="567"/>
      <c r="AA10" s="567"/>
      <c r="AB10" s="567"/>
      <c r="AD10" s="232"/>
      <c r="FC10" s="476"/>
    </row>
    <row r="11" spans="1:159" ht="15" customHeight="1" x14ac:dyDescent="0.2">
      <c r="A11" s="568" t="s">
        <v>586</v>
      </c>
      <c r="B11" s="568"/>
      <c r="C11" s="567">
        <v>100</v>
      </c>
      <c r="D11" s="567"/>
      <c r="E11" s="567"/>
      <c r="F11" s="567"/>
      <c r="G11" s="567"/>
      <c r="H11" s="567"/>
      <c r="I11" s="567">
        <v>25.14</v>
      </c>
      <c r="J11" s="567"/>
      <c r="K11" s="567"/>
      <c r="L11" s="567"/>
      <c r="M11" s="567"/>
      <c r="N11" s="567"/>
      <c r="O11" s="568" t="s">
        <v>586</v>
      </c>
      <c r="P11" s="568"/>
      <c r="Q11" s="567">
        <v>68.25</v>
      </c>
      <c r="R11" s="567"/>
      <c r="S11" s="567"/>
      <c r="T11" s="567"/>
      <c r="U11" s="567"/>
      <c r="V11" s="567"/>
      <c r="W11" s="567">
        <v>6.61</v>
      </c>
      <c r="X11" s="567"/>
      <c r="Y11" s="567"/>
      <c r="Z11" s="567"/>
      <c r="AA11" s="567"/>
      <c r="AB11" s="567"/>
      <c r="AD11" s="232"/>
    </row>
    <row r="12" spans="1:159" s="233" customFormat="1" ht="15" customHeight="1" x14ac:dyDescent="0.2">
      <c r="A12" s="234"/>
      <c r="B12" s="235"/>
      <c r="C12" s="228"/>
      <c r="D12" s="229"/>
      <c r="E12" s="226"/>
      <c r="F12" s="229"/>
      <c r="G12" s="230"/>
      <c r="H12" s="229"/>
      <c r="I12" s="228"/>
      <c r="J12" s="229"/>
      <c r="K12" s="226"/>
      <c r="L12" s="229"/>
      <c r="M12" s="230"/>
      <c r="N12" s="229"/>
      <c r="O12" s="234"/>
      <c r="P12" s="235"/>
      <c r="Q12" s="228"/>
      <c r="R12" s="229"/>
      <c r="S12" s="200"/>
      <c r="T12" s="229"/>
      <c r="U12" s="230"/>
      <c r="V12" s="229"/>
      <c r="W12" s="228"/>
      <c r="X12" s="229"/>
      <c r="Y12" s="200"/>
      <c r="Z12" s="229"/>
      <c r="AA12" s="230"/>
      <c r="AB12" s="229"/>
    </row>
    <row r="13" spans="1:159" s="233" customFormat="1" ht="15" hidden="1" customHeight="1" x14ac:dyDescent="0.2">
      <c r="A13" s="234">
        <v>2015</v>
      </c>
      <c r="B13" s="235" t="s">
        <v>17</v>
      </c>
      <c r="C13" s="74">
        <v>101.029</v>
      </c>
      <c r="D13" s="210"/>
      <c r="E13" s="74">
        <v>101.011</v>
      </c>
      <c r="F13" s="210"/>
      <c r="G13" s="75"/>
      <c r="H13" s="213"/>
      <c r="I13" s="74">
        <v>107.236</v>
      </c>
      <c r="J13" s="213"/>
      <c r="K13" s="74">
        <v>100.441</v>
      </c>
      <c r="L13" s="210"/>
      <c r="M13" s="75"/>
      <c r="N13" s="236"/>
      <c r="O13" s="234">
        <v>2015</v>
      </c>
      <c r="P13" s="235" t="s">
        <v>17</v>
      </c>
      <c r="Q13" s="236">
        <v>99.034999999999997</v>
      </c>
      <c r="S13" s="74">
        <v>101.53100000000001</v>
      </c>
      <c r="T13" s="236"/>
      <c r="U13" s="75"/>
      <c r="V13" s="236"/>
      <c r="W13" s="236">
        <v>98.013000000000005</v>
      </c>
      <c r="X13" s="236"/>
      <c r="Y13" s="74">
        <v>98.863</v>
      </c>
      <c r="Z13" s="236"/>
      <c r="AA13" s="75"/>
      <c r="AB13" s="236"/>
    </row>
    <row r="14" spans="1:159" s="233" customFormat="1" ht="15" hidden="1" customHeight="1" x14ac:dyDescent="0.2">
      <c r="A14" s="234"/>
      <c r="B14" s="235" t="s">
        <v>18</v>
      </c>
      <c r="C14" s="74">
        <v>90.811999999999998</v>
      </c>
      <c r="D14" s="210"/>
      <c r="E14" s="74">
        <v>98.808000000000007</v>
      </c>
      <c r="F14" s="210"/>
      <c r="G14" s="75">
        <v>-2.181</v>
      </c>
      <c r="H14" s="213"/>
      <c r="I14" s="74">
        <v>96.262</v>
      </c>
      <c r="J14" s="213"/>
      <c r="K14" s="74">
        <v>99.433000000000007</v>
      </c>
      <c r="L14" s="210"/>
      <c r="M14" s="75">
        <v>-1.004</v>
      </c>
      <c r="N14" s="236"/>
      <c r="O14" s="234"/>
      <c r="P14" s="235" t="s">
        <v>18</v>
      </c>
      <c r="Q14" s="236">
        <v>89.004999999999995</v>
      </c>
      <c r="S14" s="74">
        <v>98.466999999999999</v>
      </c>
      <c r="T14" s="236"/>
      <c r="U14" s="75">
        <v>-3.0179999999999998</v>
      </c>
      <c r="V14" s="236"/>
      <c r="W14" s="236">
        <v>88.745999999999995</v>
      </c>
      <c r="X14" s="236"/>
      <c r="Y14" s="74">
        <v>99.986999999999995</v>
      </c>
      <c r="Z14" s="236"/>
      <c r="AA14" s="75">
        <v>1.137</v>
      </c>
      <c r="AB14" s="236"/>
    </row>
    <row r="15" spans="1:159" s="233" customFormat="1" ht="15" hidden="1" customHeight="1" x14ac:dyDescent="0.2">
      <c r="A15" s="234"/>
      <c r="B15" s="235" t="s">
        <v>19</v>
      </c>
      <c r="C15" s="74">
        <v>101.66</v>
      </c>
      <c r="D15" s="210"/>
      <c r="E15" s="74">
        <v>98.566999999999993</v>
      </c>
      <c r="F15" s="210"/>
      <c r="G15" s="75">
        <v>-0.24299999999999999</v>
      </c>
      <c r="H15" s="213"/>
      <c r="I15" s="74">
        <v>107.744</v>
      </c>
      <c r="J15" s="213"/>
      <c r="K15" s="74">
        <v>100.934</v>
      </c>
      <c r="L15" s="210"/>
      <c r="M15" s="75">
        <v>1.5089999999999999</v>
      </c>
      <c r="N15" s="236"/>
      <c r="O15" s="234"/>
      <c r="P15" s="235" t="s">
        <v>19</v>
      </c>
      <c r="Q15" s="236">
        <v>99.182000000000002</v>
      </c>
      <c r="S15" s="74">
        <v>97.58</v>
      </c>
      <c r="T15" s="236"/>
      <c r="U15" s="75">
        <v>-0.9</v>
      </c>
      <c r="V15" s="236"/>
      <c r="W15" s="236">
        <v>104.10899999999999</v>
      </c>
      <c r="X15" s="236"/>
      <c r="Y15" s="74">
        <v>100.069</v>
      </c>
      <c r="Z15" s="236"/>
      <c r="AA15" s="75">
        <v>8.2000000000000003E-2</v>
      </c>
      <c r="AB15" s="236"/>
    </row>
    <row r="16" spans="1:159" s="233" customFormat="1" ht="15" hidden="1" customHeight="1" x14ac:dyDescent="0.2">
      <c r="A16" s="234"/>
      <c r="B16" s="235" t="s">
        <v>20</v>
      </c>
      <c r="C16" s="74">
        <v>97.040999999999997</v>
      </c>
      <c r="D16" s="210"/>
      <c r="E16" s="74">
        <v>98.376999999999995</v>
      </c>
      <c r="F16" s="210"/>
      <c r="G16" s="75">
        <v>-0.193</v>
      </c>
      <c r="H16" s="213"/>
      <c r="I16" s="74">
        <v>96.051000000000002</v>
      </c>
      <c r="J16" s="213"/>
      <c r="K16" s="74">
        <v>99.236000000000004</v>
      </c>
      <c r="L16" s="210"/>
      <c r="M16" s="75">
        <v>-1.6819999999999999</v>
      </c>
      <c r="N16" s="236"/>
      <c r="O16" s="234"/>
      <c r="P16" s="235" t="s">
        <v>20</v>
      </c>
      <c r="Q16" s="236">
        <v>97.007000000000005</v>
      </c>
      <c r="S16" s="74">
        <v>98.436000000000007</v>
      </c>
      <c r="T16" s="236"/>
      <c r="U16" s="75">
        <v>0.877</v>
      </c>
      <c r="V16" s="236"/>
      <c r="W16" s="236">
        <v>101.158</v>
      </c>
      <c r="X16" s="236"/>
      <c r="Y16" s="74">
        <v>98.96</v>
      </c>
      <c r="Z16" s="236"/>
      <c r="AA16" s="75">
        <v>-1.1080000000000001</v>
      </c>
      <c r="AB16" s="236"/>
    </row>
    <row r="17" spans="1:34" s="233" customFormat="1" ht="15" hidden="1" customHeight="1" x14ac:dyDescent="0.2">
      <c r="A17" s="234"/>
      <c r="B17" s="235" t="s">
        <v>21</v>
      </c>
      <c r="C17" s="74">
        <v>100.67700000000001</v>
      </c>
      <c r="D17" s="210"/>
      <c r="E17" s="74">
        <v>100.157</v>
      </c>
      <c r="F17" s="210"/>
      <c r="G17" s="75">
        <v>1.8089999999999999</v>
      </c>
      <c r="H17" s="213"/>
      <c r="I17" s="74">
        <v>103.504</v>
      </c>
      <c r="J17" s="213"/>
      <c r="K17" s="74">
        <v>102.34</v>
      </c>
      <c r="L17" s="210"/>
      <c r="M17" s="75">
        <v>3.129</v>
      </c>
      <c r="N17" s="236"/>
      <c r="O17" s="234"/>
      <c r="P17" s="235" t="s">
        <v>21</v>
      </c>
      <c r="Q17" s="236">
        <v>99.450999999999993</v>
      </c>
      <c r="S17" s="74">
        <v>99.84</v>
      </c>
      <c r="T17" s="236"/>
      <c r="U17" s="75">
        <v>1.4259999999999999</v>
      </c>
      <c r="V17" s="236"/>
      <c r="W17" s="236">
        <v>102.587</v>
      </c>
      <c r="X17" s="236"/>
      <c r="Y17" s="74">
        <v>98.417000000000002</v>
      </c>
      <c r="Z17" s="236"/>
      <c r="AA17" s="75">
        <v>-0.54900000000000004</v>
      </c>
      <c r="AB17" s="236"/>
      <c r="AD17" s="493"/>
      <c r="AE17" s="493"/>
      <c r="AF17" s="493"/>
      <c r="AG17" s="493"/>
      <c r="AH17" s="493"/>
    </row>
    <row r="18" spans="1:34" s="233" customFormat="1" ht="15" hidden="1" customHeight="1" x14ac:dyDescent="0.2">
      <c r="A18" s="234"/>
      <c r="B18" s="235" t="s">
        <v>22</v>
      </c>
      <c r="C18" s="74">
        <v>100.905</v>
      </c>
      <c r="D18" s="210"/>
      <c r="E18" s="74">
        <v>99.91</v>
      </c>
      <c r="F18" s="210"/>
      <c r="G18" s="75">
        <v>-0.247</v>
      </c>
      <c r="H18" s="213"/>
      <c r="I18" s="74">
        <v>96.875</v>
      </c>
      <c r="J18" s="213"/>
      <c r="K18" s="74">
        <v>100.15</v>
      </c>
      <c r="L18" s="210"/>
      <c r="M18" s="75">
        <v>-2.14</v>
      </c>
      <c r="N18" s="236"/>
      <c r="O18" s="234"/>
      <c r="P18" s="235" t="s">
        <v>22</v>
      </c>
      <c r="Q18" s="236">
        <v>102.565</v>
      </c>
      <c r="S18" s="74">
        <v>100.121</v>
      </c>
      <c r="T18" s="236"/>
      <c r="U18" s="75">
        <v>0.28100000000000003</v>
      </c>
      <c r="V18" s="236"/>
      <c r="W18" s="236">
        <v>99.091999999999999</v>
      </c>
      <c r="X18" s="236"/>
      <c r="Y18" s="74">
        <v>98.4</v>
      </c>
      <c r="Z18" s="236"/>
      <c r="AA18" s="75">
        <v>-1.7000000000000001E-2</v>
      </c>
      <c r="AB18" s="236"/>
      <c r="AD18" s="493"/>
      <c r="AE18" s="493"/>
      <c r="AF18" s="493"/>
      <c r="AG18" s="493"/>
      <c r="AH18" s="493"/>
    </row>
    <row r="19" spans="1:34" s="233" customFormat="1" ht="15" hidden="1" customHeight="1" x14ac:dyDescent="0.2">
      <c r="A19" s="234"/>
      <c r="B19" s="235" t="s">
        <v>23</v>
      </c>
      <c r="C19" s="74">
        <v>100.42</v>
      </c>
      <c r="D19" s="210"/>
      <c r="E19" s="74">
        <v>100.11199999999999</v>
      </c>
      <c r="F19" s="210"/>
      <c r="G19" s="75">
        <v>0.20200000000000001</v>
      </c>
      <c r="H19" s="213"/>
      <c r="I19" s="74">
        <v>100.081</v>
      </c>
      <c r="J19" s="213"/>
      <c r="K19" s="74">
        <v>99.013999999999996</v>
      </c>
      <c r="L19" s="210"/>
      <c r="M19" s="75">
        <v>-1.1339999999999999</v>
      </c>
      <c r="N19" s="236"/>
      <c r="O19" s="234"/>
      <c r="P19" s="235" t="s">
        <v>23</v>
      </c>
      <c r="Q19" s="236">
        <v>100.57</v>
      </c>
      <c r="S19" s="74">
        <v>101.02500000000001</v>
      </c>
      <c r="T19" s="236"/>
      <c r="U19" s="75">
        <v>0.90300000000000002</v>
      </c>
      <c r="V19" s="236"/>
      <c r="W19" s="236">
        <v>100.161</v>
      </c>
      <c r="X19" s="236"/>
      <c r="Y19" s="74">
        <v>99.162999999999997</v>
      </c>
      <c r="Z19" s="236"/>
      <c r="AA19" s="75">
        <v>0.77500000000000002</v>
      </c>
      <c r="AB19" s="236"/>
      <c r="AD19" s="493"/>
      <c r="AE19" s="493"/>
      <c r="AF19" s="493"/>
      <c r="AG19" s="493"/>
      <c r="AH19" s="493"/>
    </row>
    <row r="20" spans="1:34" s="233" customFormat="1" ht="15" hidden="1" customHeight="1" x14ac:dyDescent="0.2">
      <c r="A20" s="234"/>
      <c r="B20" s="235" t="s">
        <v>24</v>
      </c>
      <c r="C20" s="74">
        <v>98.206000000000003</v>
      </c>
      <c r="D20" s="210"/>
      <c r="E20" s="74">
        <v>99.463999999999999</v>
      </c>
      <c r="F20" s="210"/>
      <c r="G20" s="75">
        <v>-0.64700000000000002</v>
      </c>
      <c r="H20" s="213"/>
      <c r="I20" s="74">
        <v>91.268000000000001</v>
      </c>
      <c r="J20" s="213"/>
      <c r="K20" s="74">
        <v>93.36</v>
      </c>
      <c r="L20" s="210"/>
      <c r="M20" s="75">
        <v>-5.71</v>
      </c>
      <c r="N20" s="236"/>
      <c r="O20" s="234"/>
      <c r="P20" s="235" t="s">
        <v>24</v>
      </c>
      <c r="Q20" s="236">
        <v>100.389</v>
      </c>
      <c r="S20" s="74">
        <v>100.509</v>
      </c>
      <c r="T20" s="236"/>
      <c r="U20" s="75">
        <v>-0.51100000000000001</v>
      </c>
      <c r="V20" s="236"/>
      <c r="W20" s="236">
        <v>102.036</v>
      </c>
      <c r="X20" s="236"/>
      <c r="Y20" s="74">
        <v>99.947000000000003</v>
      </c>
      <c r="Z20" s="236"/>
      <c r="AA20" s="75">
        <v>0.79</v>
      </c>
      <c r="AB20" s="236"/>
      <c r="AD20" s="493"/>
      <c r="AE20" s="493"/>
      <c r="AF20" s="493"/>
      <c r="AG20" s="493"/>
      <c r="AH20" s="493"/>
    </row>
    <row r="21" spans="1:34" s="233" customFormat="1" ht="15" hidden="1" customHeight="1" x14ac:dyDescent="0.2">
      <c r="A21" s="234"/>
      <c r="B21" s="235" t="s">
        <v>25</v>
      </c>
      <c r="C21" s="74">
        <v>101.53100000000001</v>
      </c>
      <c r="D21" s="210"/>
      <c r="E21" s="74">
        <v>101.319</v>
      </c>
      <c r="F21" s="210"/>
      <c r="G21" s="75">
        <v>1.865</v>
      </c>
      <c r="H21" s="213"/>
      <c r="I21" s="74">
        <v>96.826999999999998</v>
      </c>
      <c r="J21" s="213"/>
      <c r="K21" s="74">
        <v>101.533</v>
      </c>
      <c r="L21" s="210"/>
      <c r="M21" s="75">
        <v>8.7539999999999996</v>
      </c>
      <c r="N21" s="236"/>
      <c r="O21" s="234"/>
      <c r="P21" s="235" t="s">
        <v>25</v>
      </c>
      <c r="Q21" s="236">
        <v>103.401</v>
      </c>
      <c r="S21" s="74">
        <v>101.205</v>
      </c>
      <c r="T21" s="236"/>
      <c r="U21" s="75">
        <v>0.69299999999999995</v>
      </c>
      <c r="V21" s="236"/>
      <c r="W21" s="236">
        <v>100.11499999999999</v>
      </c>
      <c r="X21" s="236"/>
      <c r="Y21" s="74">
        <v>101.19499999999999</v>
      </c>
      <c r="Z21" s="236"/>
      <c r="AA21" s="75">
        <v>1.2490000000000001</v>
      </c>
      <c r="AB21" s="236"/>
    </row>
    <row r="22" spans="1:34" s="233" customFormat="1" ht="15" hidden="1" customHeight="1" x14ac:dyDescent="0.2">
      <c r="A22" s="234"/>
      <c r="B22" s="235" t="s">
        <v>26</v>
      </c>
      <c r="C22" s="74">
        <v>104.589</v>
      </c>
      <c r="D22" s="210"/>
      <c r="E22" s="74">
        <v>100.764</v>
      </c>
      <c r="F22" s="210"/>
      <c r="G22" s="75">
        <v>-0.54800000000000004</v>
      </c>
      <c r="H22" s="213"/>
      <c r="I22" s="74">
        <v>100.116</v>
      </c>
      <c r="J22" s="213"/>
      <c r="K22" s="74">
        <v>98.852000000000004</v>
      </c>
      <c r="L22" s="210"/>
      <c r="M22" s="75">
        <v>-2.641</v>
      </c>
      <c r="N22" s="236"/>
      <c r="O22" s="234"/>
      <c r="P22" s="235" t="s">
        <v>26</v>
      </c>
      <c r="Q22" s="236">
        <v>106.315</v>
      </c>
      <c r="S22" s="74">
        <v>101.624</v>
      </c>
      <c r="T22" s="236"/>
      <c r="U22" s="75">
        <v>0.41299999999999998</v>
      </c>
      <c r="V22" s="236"/>
      <c r="W22" s="236">
        <v>103.78400000000001</v>
      </c>
      <c r="X22" s="236"/>
      <c r="Y22" s="74">
        <v>101.526</v>
      </c>
      <c r="Z22" s="236"/>
      <c r="AA22" s="75">
        <v>0.32700000000000001</v>
      </c>
      <c r="AB22" s="236"/>
    </row>
    <row r="23" spans="1:34" s="233" customFormat="1" ht="15" hidden="1" customHeight="1" x14ac:dyDescent="0.2">
      <c r="A23" s="234"/>
      <c r="B23" s="235" t="s">
        <v>27</v>
      </c>
      <c r="C23" s="74">
        <v>99.543999999999997</v>
      </c>
      <c r="D23" s="210"/>
      <c r="E23" s="74">
        <v>99.826999999999998</v>
      </c>
      <c r="F23" s="210"/>
      <c r="G23" s="75">
        <v>-0.93</v>
      </c>
      <c r="H23" s="213"/>
      <c r="I23" s="74">
        <v>98.745999999999995</v>
      </c>
      <c r="J23" s="213"/>
      <c r="K23" s="74">
        <v>95.186999999999998</v>
      </c>
      <c r="L23" s="210"/>
      <c r="M23" s="75">
        <v>-3.7080000000000002</v>
      </c>
      <c r="N23" s="236"/>
      <c r="O23" s="234"/>
      <c r="P23" s="235" t="s">
        <v>27</v>
      </c>
      <c r="Q23" s="236">
        <v>100.026</v>
      </c>
      <c r="S23" s="74">
        <v>102.288</v>
      </c>
      <c r="T23" s="236"/>
      <c r="U23" s="75">
        <v>0.65300000000000002</v>
      </c>
      <c r="V23" s="236"/>
      <c r="W23" s="236">
        <v>97.593999999999994</v>
      </c>
      <c r="X23" s="236"/>
      <c r="Y23" s="74">
        <v>102.703</v>
      </c>
      <c r="Z23" s="236"/>
      <c r="AA23" s="75">
        <v>1.159</v>
      </c>
      <c r="AB23" s="236"/>
    </row>
    <row r="24" spans="1:34" s="233" customFormat="1" ht="15" hidden="1" customHeight="1" x14ac:dyDescent="0.2">
      <c r="A24" s="234"/>
      <c r="B24" s="235" t="s">
        <v>28</v>
      </c>
      <c r="C24" s="74">
        <v>103.587</v>
      </c>
      <c r="D24" s="210"/>
      <c r="E24" s="74">
        <v>99.591999999999999</v>
      </c>
      <c r="F24" s="210"/>
      <c r="G24" s="75">
        <v>-0.23499999999999999</v>
      </c>
      <c r="H24" s="213"/>
      <c r="I24" s="74">
        <v>105.29</v>
      </c>
      <c r="J24" s="213"/>
      <c r="K24" s="74">
        <v>100.123</v>
      </c>
      <c r="L24" s="210"/>
      <c r="M24" s="75">
        <v>5.1859999999999999</v>
      </c>
      <c r="N24" s="236"/>
      <c r="O24" s="234"/>
      <c r="P24" s="235" t="s">
        <v>28</v>
      </c>
      <c r="Q24" s="236">
        <v>103.05500000000001</v>
      </c>
      <c r="S24" s="74">
        <v>99.671000000000006</v>
      </c>
      <c r="T24" s="236"/>
      <c r="U24" s="75">
        <v>-2.5579999999999998</v>
      </c>
      <c r="V24" s="236"/>
      <c r="W24" s="236">
        <v>102.605</v>
      </c>
      <c r="X24" s="236"/>
      <c r="Y24" s="74">
        <v>102.782</v>
      </c>
      <c r="Z24" s="236"/>
      <c r="AA24" s="75">
        <v>7.8E-2</v>
      </c>
      <c r="AB24" s="236"/>
    </row>
    <row r="25" spans="1:34" ht="15" hidden="1" customHeight="1" x14ac:dyDescent="0.2">
      <c r="A25" s="234"/>
      <c r="B25" s="235"/>
      <c r="C25" s="74"/>
      <c r="D25" s="236"/>
      <c r="E25" s="238"/>
      <c r="F25" s="236"/>
      <c r="G25" s="237"/>
      <c r="H25" s="236"/>
      <c r="I25" s="74"/>
      <c r="J25" s="236"/>
      <c r="K25" s="238"/>
      <c r="L25" s="236"/>
      <c r="M25" s="237"/>
      <c r="N25" s="236"/>
      <c r="O25" s="234"/>
      <c r="P25" s="235"/>
      <c r="Q25" s="236"/>
      <c r="R25" s="236"/>
      <c r="S25" s="238"/>
      <c r="T25" s="236"/>
      <c r="U25" s="237"/>
      <c r="V25" s="236"/>
      <c r="W25" s="236"/>
      <c r="X25" s="236"/>
      <c r="Y25" s="238"/>
      <c r="Z25" s="236"/>
      <c r="AA25" s="237"/>
      <c r="AB25" s="236"/>
    </row>
    <row r="26" spans="1:34" s="233" customFormat="1" ht="15" hidden="1" customHeight="1" x14ac:dyDescent="0.2">
      <c r="A26" s="234">
        <v>2016</v>
      </c>
      <c r="B26" s="235" t="s">
        <v>17</v>
      </c>
      <c r="C26" s="74">
        <v>104.295</v>
      </c>
      <c r="D26" s="210"/>
      <c r="E26" s="74">
        <v>102.1</v>
      </c>
      <c r="F26" s="210"/>
      <c r="G26" s="75">
        <v>2.5179999999999998</v>
      </c>
      <c r="H26" s="213"/>
      <c r="I26" s="74">
        <v>106.92700000000001</v>
      </c>
      <c r="J26" s="213"/>
      <c r="K26" s="74">
        <v>100.7</v>
      </c>
      <c r="L26" s="210"/>
      <c r="M26" s="75">
        <v>0.57699999999999996</v>
      </c>
      <c r="N26" s="236"/>
      <c r="O26" s="234">
        <v>2016</v>
      </c>
      <c r="P26" s="235" t="s">
        <v>17</v>
      </c>
      <c r="Q26" s="236">
        <v>103.205</v>
      </c>
      <c r="S26" s="74">
        <v>102</v>
      </c>
      <c r="T26" s="236"/>
      <c r="U26" s="75">
        <v>2.3359999999999999</v>
      </c>
      <c r="V26" s="236"/>
      <c r="W26" s="236">
        <v>105.545</v>
      </c>
      <c r="X26" s="236"/>
      <c r="Y26" s="74">
        <v>106.9</v>
      </c>
      <c r="Z26" s="236"/>
      <c r="AA26" s="75">
        <v>4.0060000000000002</v>
      </c>
      <c r="AB26" s="236"/>
    </row>
    <row r="27" spans="1:34" s="233" customFormat="1" ht="15" hidden="1" customHeight="1" x14ac:dyDescent="0.2">
      <c r="A27" s="234"/>
      <c r="B27" s="235" t="s">
        <v>18</v>
      </c>
      <c r="C27" s="74">
        <v>94.622</v>
      </c>
      <c r="D27" s="210"/>
      <c r="E27" s="74">
        <v>102.7</v>
      </c>
      <c r="F27" s="210"/>
      <c r="G27" s="75">
        <v>0.58799999999999997</v>
      </c>
      <c r="H27" s="213"/>
      <c r="I27" s="74">
        <v>98.447999999999993</v>
      </c>
      <c r="J27" s="213"/>
      <c r="K27" s="74">
        <v>103.1</v>
      </c>
      <c r="L27" s="210"/>
      <c r="M27" s="75">
        <v>2.383</v>
      </c>
      <c r="N27" s="236"/>
      <c r="O27" s="234"/>
      <c r="P27" s="235" t="s">
        <v>18</v>
      </c>
      <c r="Q27" s="236">
        <v>92.881</v>
      </c>
      <c r="S27" s="74">
        <v>101.8</v>
      </c>
      <c r="T27" s="236"/>
      <c r="U27" s="75">
        <v>-0.19600000000000001</v>
      </c>
      <c r="V27" s="236"/>
      <c r="W27" s="236">
        <v>98.043000000000006</v>
      </c>
      <c r="X27" s="236"/>
      <c r="Y27" s="74">
        <v>107.6</v>
      </c>
      <c r="Z27" s="236"/>
      <c r="AA27" s="75">
        <v>0.65500000000000003</v>
      </c>
      <c r="AB27" s="236"/>
    </row>
    <row r="28" spans="1:34" s="233" customFormat="1" ht="15" hidden="1" customHeight="1" x14ac:dyDescent="0.2">
      <c r="A28" s="234"/>
      <c r="B28" s="235" t="s">
        <v>19</v>
      </c>
      <c r="C28" s="74">
        <v>104.334</v>
      </c>
      <c r="D28" s="210"/>
      <c r="E28" s="74">
        <v>102.8</v>
      </c>
      <c r="F28" s="210"/>
      <c r="G28" s="75">
        <v>9.7000000000000003E-2</v>
      </c>
      <c r="H28" s="213"/>
      <c r="I28" s="74">
        <v>104.027</v>
      </c>
      <c r="J28" s="213"/>
      <c r="K28" s="74">
        <v>99.6</v>
      </c>
      <c r="L28" s="210"/>
      <c r="M28" s="75">
        <v>-3.395</v>
      </c>
      <c r="N28" s="236"/>
      <c r="O28" s="234"/>
      <c r="P28" s="235" t="s">
        <v>19</v>
      </c>
      <c r="Q28" s="236">
        <v>103.694</v>
      </c>
      <c r="S28" s="74">
        <v>103.3</v>
      </c>
      <c r="T28" s="236"/>
      <c r="U28" s="75">
        <v>1.4730000000000001</v>
      </c>
      <c r="V28" s="236"/>
      <c r="W28" s="236">
        <v>112.104</v>
      </c>
      <c r="X28" s="236"/>
      <c r="Y28" s="74">
        <v>108.3</v>
      </c>
      <c r="Z28" s="236"/>
      <c r="AA28" s="75">
        <v>0.65100000000000002</v>
      </c>
      <c r="AB28" s="236"/>
    </row>
    <row r="29" spans="1:34" s="233" customFormat="1" ht="15" hidden="1" customHeight="1" x14ac:dyDescent="0.2">
      <c r="A29" s="234"/>
      <c r="B29" s="235" t="s">
        <v>20</v>
      </c>
      <c r="C29" s="74">
        <v>99.753</v>
      </c>
      <c r="D29" s="210"/>
      <c r="E29" s="74">
        <v>103.1</v>
      </c>
      <c r="F29" s="210"/>
      <c r="G29" s="75">
        <v>0.29199999999999998</v>
      </c>
      <c r="H29" s="213"/>
      <c r="I29" s="74">
        <v>97.691000000000003</v>
      </c>
      <c r="J29" s="213"/>
      <c r="K29" s="74">
        <v>102.4</v>
      </c>
      <c r="L29" s="210"/>
      <c r="M29" s="75">
        <v>2.8109999999999999</v>
      </c>
      <c r="N29" s="236"/>
      <c r="O29" s="234"/>
      <c r="P29" s="235" t="s">
        <v>20</v>
      </c>
      <c r="Q29" s="236">
        <v>99.451999999999998</v>
      </c>
      <c r="S29" s="74">
        <v>102.6</v>
      </c>
      <c r="T29" s="236"/>
      <c r="U29" s="75">
        <v>-0.67800000000000005</v>
      </c>
      <c r="V29" s="236"/>
      <c r="W29" s="236">
        <v>110.70399999999999</v>
      </c>
      <c r="X29" s="236"/>
      <c r="Y29" s="74">
        <v>109</v>
      </c>
      <c r="Z29" s="236"/>
      <c r="AA29" s="75">
        <v>0.64600000000000002</v>
      </c>
      <c r="AB29" s="236"/>
    </row>
    <row r="30" spans="1:34" s="233" customFormat="1" ht="15" hidden="1" customHeight="1" x14ac:dyDescent="0.2">
      <c r="A30" s="234"/>
      <c r="B30" s="235" t="s">
        <v>21</v>
      </c>
      <c r="C30" s="74">
        <v>103.57899999999999</v>
      </c>
      <c r="D30" s="210"/>
      <c r="E30" s="74">
        <v>103.4</v>
      </c>
      <c r="F30" s="210"/>
      <c r="G30" s="75">
        <v>0.29099999999999998</v>
      </c>
      <c r="H30" s="213"/>
      <c r="I30" s="74">
        <v>102.428</v>
      </c>
      <c r="J30" s="213"/>
      <c r="K30" s="74">
        <v>102</v>
      </c>
      <c r="L30" s="210"/>
      <c r="M30" s="75">
        <v>-0.39100000000000001</v>
      </c>
      <c r="N30" s="236"/>
      <c r="O30" s="234"/>
      <c r="P30" s="235" t="s">
        <v>21</v>
      </c>
      <c r="Q30" s="236">
        <v>103.14</v>
      </c>
      <c r="S30" s="74">
        <v>103.3</v>
      </c>
      <c r="T30" s="236"/>
      <c r="U30" s="75">
        <v>0.68200000000000005</v>
      </c>
      <c r="V30" s="236"/>
      <c r="W30" s="236">
        <v>112.486</v>
      </c>
      <c r="X30" s="236"/>
      <c r="Y30" s="74">
        <v>108.5</v>
      </c>
      <c r="Z30" s="236"/>
      <c r="AA30" s="75">
        <v>-0.45900000000000002</v>
      </c>
      <c r="AB30" s="236"/>
    </row>
    <row r="31" spans="1:34" s="233" customFormat="1" ht="15" hidden="1" customHeight="1" x14ac:dyDescent="0.2">
      <c r="A31" s="234"/>
      <c r="B31" s="235" t="s">
        <v>22</v>
      </c>
      <c r="C31" s="74">
        <v>106.324</v>
      </c>
      <c r="D31" s="210"/>
      <c r="E31" s="74">
        <v>105.6</v>
      </c>
      <c r="F31" s="210"/>
      <c r="G31" s="75">
        <v>2.1280000000000001</v>
      </c>
      <c r="H31" s="213"/>
      <c r="I31" s="74">
        <v>103.72199999999999</v>
      </c>
      <c r="J31" s="213"/>
      <c r="K31" s="74">
        <v>104.6</v>
      </c>
      <c r="L31" s="210"/>
      <c r="M31" s="75">
        <v>2.5489999999999999</v>
      </c>
      <c r="N31" s="236"/>
      <c r="O31" s="234"/>
      <c r="P31" s="235" t="s">
        <v>22</v>
      </c>
      <c r="Q31" s="236">
        <v>107.149</v>
      </c>
      <c r="S31" s="74">
        <v>105.7</v>
      </c>
      <c r="T31" s="236"/>
      <c r="U31" s="75">
        <v>2.323</v>
      </c>
      <c r="V31" s="236"/>
      <c r="W31" s="236">
        <v>107.70399999999999</v>
      </c>
      <c r="X31" s="236"/>
      <c r="Y31" s="74">
        <v>108.8</v>
      </c>
      <c r="Z31" s="236"/>
      <c r="AA31" s="75">
        <v>0.27600000000000002</v>
      </c>
      <c r="AB31" s="236"/>
    </row>
    <row r="32" spans="1:34" s="233" customFormat="1" ht="15" hidden="1" customHeight="1" x14ac:dyDescent="0.2">
      <c r="A32" s="234"/>
      <c r="B32" s="235" t="s">
        <v>23</v>
      </c>
      <c r="C32" s="74">
        <v>104.226</v>
      </c>
      <c r="D32" s="210"/>
      <c r="E32" s="74">
        <v>103.6</v>
      </c>
      <c r="F32" s="210"/>
      <c r="G32" s="75">
        <v>-1.8939999999999999</v>
      </c>
      <c r="H32" s="213"/>
      <c r="I32" s="74">
        <v>103.31</v>
      </c>
      <c r="J32" s="213"/>
      <c r="K32" s="74">
        <v>104</v>
      </c>
      <c r="L32" s="210"/>
      <c r="M32" s="75">
        <v>-0.57399999999999995</v>
      </c>
      <c r="N32" s="236"/>
      <c r="O32" s="234"/>
      <c r="P32" s="235" t="s">
        <v>23</v>
      </c>
      <c r="Q32" s="236">
        <v>104.268</v>
      </c>
      <c r="S32" s="74">
        <v>103.5</v>
      </c>
      <c r="T32" s="236"/>
      <c r="U32" s="75">
        <v>-2.081</v>
      </c>
      <c r="V32" s="236"/>
      <c r="W32" s="236">
        <v>107.28</v>
      </c>
      <c r="X32" s="236"/>
      <c r="Y32" s="74">
        <v>105.7</v>
      </c>
      <c r="Z32" s="236"/>
      <c r="AA32" s="75">
        <v>-2.8490000000000002</v>
      </c>
      <c r="AB32" s="236"/>
    </row>
    <row r="33" spans="1:28" s="233" customFormat="1" ht="15" hidden="1" customHeight="1" x14ac:dyDescent="0.2">
      <c r="A33" s="234"/>
      <c r="B33" s="235" t="s">
        <v>24</v>
      </c>
      <c r="C33" s="74">
        <v>103.123</v>
      </c>
      <c r="D33" s="210"/>
      <c r="E33" s="74">
        <v>103.5</v>
      </c>
      <c r="F33" s="210"/>
      <c r="G33" s="75">
        <v>-9.7000000000000003E-2</v>
      </c>
      <c r="H33" s="213"/>
      <c r="I33" s="74">
        <v>94.822000000000003</v>
      </c>
      <c r="J33" s="213"/>
      <c r="K33" s="74">
        <v>100.6</v>
      </c>
      <c r="L33" s="210"/>
      <c r="M33" s="75">
        <v>-3.2690000000000001</v>
      </c>
      <c r="N33" s="236"/>
      <c r="O33" s="234"/>
      <c r="P33" s="235" t="s">
        <v>24</v>
      </c>
      <c r="Q33" s="236">
        <v>105.158</v>
      </c>
      <c r="S33" s="74">
        <v>104.6</v>
      </c>
      <c r="T33" s="236"/>
      <c r="U33" s="75">
        <v>1.0629999999999999</v>
      </c>
      <c r="V33" s="236"/>
      <c r="W33" s="236">
        <v>113.67400000000001</v>
      </c>
      <c r="X33" s="236"/>
      <c r="Y33" s="74">
        <v>109.5</v>
      </c>
      <c r="Z33" s="236"/>
      <c r="AA33" s="75">
        <v>3.5950000000000002</v>
      </c>
      <c r="AB33" s="236"/>
    </row>
    <row r="34" spans="1:28" s="233" customFormat="1" ht="15" hidden="1" customHeight="1" x14ac:dyDescent="0.2">
      <c r="A34" s="234"/>
      <c r="B34" s="235" t="s">
        <v>25</v>
      </c>
      <c r="C34" s="74">
        <v>104.628</v>
      </c>
      <c r="D34" s="210"/>
      <c r="E34" s="74">
        <v>105</v>
      </c>
      <c r="F34" s="210"/>
      <c r="G34" s="75">
        <v>1.4490000000000001</v>
      </c>
      <c r="H34" s="213"/>
      <c r="I34" s="74">
        <v>96.483000000000004</v>
      </c>
      <c r="J34" s="213"/>
      <c r="K34" s="74">
        <v>101.8</v>
      </c>
      <c r="L34" s="210"/>
      <c r="M34" s="75">
        <v>1.1930000000000001</v>
      </c>
      <c r="N34" s="236"/>
      <c r="O34" s="234"/>
      <c r="P34" s="235" t="s">
        <v>25</v>
      </c>
      <c r="Q34" s="236">
        <v>107.38</v>
      </c>
      <c r="S34" s="74">
        <v>105.4</v>
      </c>
      <c r="T34" s="236"/>
      <c r="U34" s="75">
        <v>0.76500000000000001</v>
      </c>
      <c r="V34" s="236"/>
      <c r="W34" s="236">
        <v>107.18300000000001</v>
      </c>
      <c r="X34" s="236"/>
      <c r="Y34" s="74">
        <v>109.8</v>
      </c>
      <c r="Z34" s="236"/>
      <c r="AA34" s="75">
        <v>0.27400000000000002</v>
      </c>
      <c r="AB34" s="236"/>
    </row>
    <row r="35" spans="1:28" s="233" customFormat="1" ht="15" hidden="1" customHeight="1" x14ac:dyDescent="0.2">
      <c r="A35" s="234"/>
      <c r="B35" s="235" t="s">
        <v>26</v>
      </c>
      <c r="C35" s="74">
        <v>109.167</v>
      </c>
      <c r="D35" s="210"/>
      <c r="E35" s="74">
        <v>105.2</v>
      </c>
      <c r="F35" s="210"/>
      <c r="G35" s="75">
        <v>0.19</v>
      </c>
      <c r="H35" s="213"/>
      <c r="I35" s="74">
        <v>104.34699999999999</v>
      </c>
      <c r="J35" s="213"/>
      <c r="K35" s="74">
        <v>102.1</v>
      </c>
      <c r="L35" s="210"/>
      <c r="M35" s="75">
        <v>0.29499999999999998</v>
      </c>
      <c r="N35" s="236"/>
      <c r="O35" s="234"/>
      <c r="P35" s="235" t="s">
        <v>26</v>
      </c>
      <c r="Q35" s="236">
        <v>110.768</v>
      </c>
      <c r="S35" s="74">
        <v>106.3</v>
      </c>
      <c r="T35" s="236"/>
      <c r="U35" s="75">
        <v>0.85399999999999998</v>
      </c>
      <c r="V35" s="236"/>
      <c r="W35" s="236">
        <v>110.96599999999999</v>
      </c>
      <c r="X35" s="236"/>
      <c r="Y35" s="74">
        <v>108.6</v>
      </c>
      <c r="Z35" s="236"/>
      <c r="AA35" s="75">
        <v>-1.093</v>
      </c>
      <c r="AB35" s="236"/>
    </row>
    <row r="36" spans="1:28" s="233" customFormat="1" ht="15" hidden="1" customHeight="1" x14ac:dyDescent="0.2">
      <c r="A36" s="234"/>
      <c r="B36" s="235" t="s">
        <v>27</v>
      </c>
      <c r="C36" s="74">
        <v>106.4</v>
      </c>
      <c r="D36" s="210"/>
      <c r="E36" s="74">
        <v>105.6</v>
      </c>
      <c r="F36" s="210"/>
      <c r="G36" s="75">
        <v>0.38</v>
      </c>
      <c r="H36" s="213"/>
      <c r="I36" s="74">
        <v>104.533</v>
      </c>
      <c r="J36" s="213"/>
      <c r="K36" s="74">
        <v>102.9</v>
      </c>
      <c r="L36" s="210"/>
      <c r="M36" s="75">
        <v>0.78400000000000003</v>
      </c>
      <c r="N36" s="236"/>
      <c r="O36" s="234"/>
      <c r="P36" s="235" t="s">
        <v>27</v>
      </c>
      <c r="Q36" s="236">
        <v>107.023</v>
      </c>
      <c r="S36" s="74">
        <v>106.3</v>
      </c>
      <c r="T36" s="236"/>
      <c r="U36" s="75">
        <v>0</v>
      </c>
      <c r="V36" s="236"/>
      <c r="W36" s="236">
        <v>107.07299999999999</v>
      </c>
      <c r="X36" s="236"/>
      <c r="Y36" s="74">
        <v>109.1</v>
      </c>
      <c r="Z36" s="236"/>
      <c r="AA36" s="75">
        <v>0.46</v>
      </c>
      <c r="AB36" s="236"/>
    </row>
    <row r="37" spans="1:28" s="233" customFormat="1" ht="15" hidden="1" customHeight="1" x14ac:dyDescent="0.2">
      <c r="A37" s="234"/>
      <c r="B37" s="235" t="s">
        <v>28</v>
      </c>
      <c r="C37" s="74">
        <v>108.941</v>
      </c>
      <c r="D37" s="210"/>
      <c r="E37" s="74">
        <v>106.7</v>
      </c>
      <c r="F37" s="210"/>
      <c r="G37" s="75">
        <v>1.042</v>
      </c>
      <c r="H37" s="213"/>
      <c r="I37" s="74">
        <v>111.825</v>
      </c>
      <c r="J37" s="213"/>
      <c r="K37" s="74">
        <v>104.8</v>
      </c>
      <c r="L37" s="210"/>
      <c r="M37" s="75">
        <v>1.8460000000000001</v>
      </c>
      <c r="N37" s="236"/>
      <c r="O37" s="234"/>
      <c r="P37" s="235" t="s">
        <v>28</v>
      </c>
      <c r="Q37" s="236">
        <v>107.883</v>
      </c>
      <c r="S37" s="74">
        <v>106.9</v>
      </c>
      <c r="T37" s="236"/>
      <c r="U37" s="75">
        <v>0.56399999999999995</v>
      </c>
      <c r="V37" s="236"/>
      <c r="W37" s="236">
        <v>108.902</v>
      </c>
      <c r="X37" s="236"/>
      <c r="Y37" s="74">
        <v>109.5</v>
      </c>
      <c r="Z37" s="236"/>
      <c r="AA37" s="75">
        <v>0.36699999999999999</v>
      </c>
      <c r="AB37" s="236"/>
    </row>
    <row r="38" spans="1:28" ht="15" hidden="1" customHeight="1" x14ac:dyDescent="0.2">
      <c r="A38" s="234"/>
      <c r="B38" s="235"/>
      <c r="C38" s="74"/>
      <c r="D38" s="236"/>
      <c r="E38" s="238"/>
      <c r="F38" s="236"/>
      <c r="G38" s="236"/>
      <c r="H38" s="236"/>
      <c r="I38" s="74"/>
      <c r="J38" s="236"/>
      <c r="K38" s="238"/>
      <c r="L38" s="236"/>
      <c r="M38" s="236"/>
      <c r="N38" s="236"/>
      <c r="O38" s="234"/>
      <c r="P38" s="235"/>
      <c r="Q38" s="236"/>
      <c r="R38" s="236"/>
      <c r="S38" s="238"/>
      <c r="T38" s="236"/>
      <c r="U38" s="236"/>
      <c r="V38" s="236"/>
      <c r="W38" s="236"/>
      <c r="X38" s="236"/>
      <c r="Y38" s="238"/>
      <c r="Z38" s="236"/>
      <c r="AA38" s="236"/>
      <c r="AB38" s="236"/>
    </row>
    <row r="39" spans="1:28" ht="15" hidden="1" customHeight="1" x14ac:dyDescent="0.2">
      <c r="A39" s="234">
        <v>2017</v>
      </c>
      <c r="B39" s="235" t="s">
        <v>17</v>
      </c>
      <c r="C39" s="74">
        <v>108.235</v>
      </c>
      <c r="D39" s="74"/>
      <c r="E39" s="74">
        <v>105.678</v>
      </c>
      <c r="F39" s="74"/>
      <c r="G39" s="75">
        <v>-0.95799999999999996</v>
      </c>
      <c r="H39" s="75"/>
      <c r="I39" s="74">
        <v>108.584</v>
      </c>
      <c r="J39" s="75"/>
      <c r="K39" s="74">
        <v>102.325</v>
      </c>
      <c r="L39" s="74"/>
      <c r="M39" s="75">
        <v>-2.3620000000000001</v>
      </c>
      <c r="N39" s="236"/>
      <c r="O39" s="234">
        <v>2017</v>
      </c>
      <c r="P39" s="235" t="s">
        <v>17</v>
      </c>
      <c r="Q39" s="236">
        <v>108.256</v>
      </c>
      <c r="R39" s="475"/>
      <c r="S39" s="74">
        <v>106.889</v>
      </c>
      <c r="T39" s="236"/>
      <c r="U39" s="75">
        <v>-0.01</v>
      </c>
      <c r="V39" s="236"/>
      <c r="W39" s="236">
        <v>106.68899999999999</v>
      </c>
      <c r="X39" s="236"/>
      <c r="Y39" s="74">
        <v>108.30200000000001</v>
      </c>
      <c r="Z39" s="236"/>
      <c r="AA39" s="75">
        <v>-1.0940000000000001</v>
      </c>
      <c r="AB39" s="236"/>
    </row>
    <row r="40" spans="1:28" ht="15" hidden="1" customHeight="1" x14ac:dyDescent="0.2">
      <c r="A40" s="234"/>
      <c r="B40" s="235" t="s">
        <v>18</v>
      </c>
      <c r="C40" s="74">
        <v>99.509</v>
      </c>
      <c r="D40" s="74"/>
      <c r="E40" s="74">
        <v>107.995</v>
      </c>
      <c r="F40" s="74"/>
      <c r="G40" s="75">
        <v>2.1930000000000001</v>
      </c>
      <c r="H40" s="75"/>
      <c r="I40" s="74">
        <v>98.906999999999996</v>
      </c>
      <c r="J40" s="75"/>
      <c r="K40" s="74">
        <v>103.414</v>
      </c>
      <c r="L40" s="74"/>
      <c r="M40" s="75">
        <v>1.0640000000000001</v>
      </c>
      <c r="N40" s="236"/>
      <c r="O40" s="234"/>
      <c r="P40" s="235" t="s">
        <v>18</v>
      </c>
      <c r="Q40" s="236">
        <v>99.733999999999995</v>
      </c>
      <c r="R40" s="475"/>
      <c r="S40" s="74">
        <v>109.476</v>
      </c>
      <c r="T40" s="236"/>
      <c r="U40" s="75">
        <v>2.42</v>
      </c>
      <c r="V40" s="236"/>
      <c r="W40" s="236">
        <v>99.483000000000004</v>
      </c>
      <c r="X40" s="236"/>
      <c r="Y40" s="74">
        <v>109.675</v>
      </c>
      <c r="Z40" s="236"/>
      <c r="AA40" s="75">
        <v>1.268</v>
      </c>
      <c r="AB40" s="236"/>
    </row>
    <row r="41" spans="1:28" ht="15" hidden="1" customHeight="1" x14ac:dyDescent="0.2">
      <c r="A41" s="234"/>
      <c r="B41" s="235" t="s">
        <v>19</v>
      </c>
      <c r="C41" s="74">
        <v>109.10899999999999</v>
      </c>
      <c r="D41" s="74"/>
      <c r="E41" s="74">
        <v>107.512</v>
      </c>
      <c r="F41" s="74"/>
      <c r="G41" s="75">
        <v>-0.44700000000000001</v>
      </c>
      <c r="H41" s="75"/>
      <c r="I41" s="74">
        <v>107.309</v>
      </c>
      <c r="J41" s="75"/>
      <c r="K41" s="74">
        <v>102.47</v>
      </c>
      <c r="L41" s="74"/>
      <c r="M41" s="75">
        <v>-0.91300000000000003</v>
      </c>
      <c r="N41" s="236"/>
      <c r="O41" s="234"/>
      <c r="P41" s="235" t="s">
        <v>19</v>
      </c>
      <c r="Q41" s="236">
        <v>109.504</v>
      </c>
      <c r="R41" s="475"/>
      <c r="S41" s="74">
        <v>109.33</v>
      </c>
      <c r="T41" s="236"/>
      <c r="U41" s="75">
        <v>-0.13300000000000001</v>
      </c>
      <c r="V41" s="236"/>
      <c r="W41" s="236">
        <v>111.86799999999999</v>
      </c>
      <c r="X41" s="236"/>
      <c r="Y41" s="74">
        <v>108.325</v>
      </c>
      <c r="Z41" s="236"/>
      <c r="AA41" s="75">
        <v>-1.2310000000000001</v>
      </c>
      <c r="AB41" s="236"/>
    </row>
    <row r="42" spans="1:28" ht="15" hidden="1" customHeight="1" x14ac:dyDescent="0.2">
      <c r="A42" s="234"/>
      <c r="B42" s="235" t="s">
        <v>20</v>
      </c>
      <c r="C42" s="74">
        <v>103.843</v>
      </c>
      <c r="D42" s="74"/>
      <c r="E42" s="74">
        <v>106.72</v>
      </c>
      <c r="F42" s="74"/>
      <c r="G42" s="75">
        <v>-0.73699999999999999</v>
      </c>
      <c r="H42" s="75"/>
      <c r="I42" s="74">
        <v>96.864000000000004</v>
      </c>
      <c r="J42" s="75"/>
      <c r="K42" s="74">
        <v>100.009</v>
      </c>
      <c r="L42" s="74"/>
      <c r="M42" s="75">
        <v>-2.4020000000000001</v>
      </c>
      <c r="N42" s="236"/>
      <c r="O42" s="234"/>
      <c r="P42" s="235" t="s">
        <v>20</v>
      </c>
      <c r="Q42" s="236">
        <v>105.908</v>
      </c>
      <c r="R42" s="475"/>
      <c r="S42" s="74">
        <v>109.15600000000001</v>
      </c>
      <c r="T42" s="236"/>
      <c r="U42" s="75">
        <v>-0.159</v>
      </c>
      <c r="V42" s="236"/>
      <c r="W42" s="236">
        <v>109.05200000000001</v>
      </c>
      <c r="X42" s="236"/>
      <c r="Y42" s="74">
        <v>107.19</v>
      </c>
      <c r="Z42" s="236"/>
      <c r="AA42" s="75">
        <v>-1.048</v>
      </c>
      <c r="AB42" s="236"/>
    </row>
    <row r="43" spans="1:28" ht="15" hidden="1" customHeight="1" x14ac:dyDescent="0.2">
      <c r="A43" s="234"/>
      <c r="B43" s="235" t="s">
        <v>21</v>
      </c>
      <c r="C43" s="74">
        <v>107.879</v>
      </c>
      <c r="D43" s="74"/>
      <c r="E43" s="74">
        <v>107.53700000000001</v>
      </c>
      <c r="F43" s="74"/>
      <c r="G43" s="75">
        <v>0.76600000000000001</v>
      </c>
      <c r="H43" s="75"/>
      <c r="I43" s="74">
        <v>98.635000000000005</v>
      </c>
      <c r="J43" s="75"/>
      <c r="K43" s="74">
        <v>97.403000000000006</v>
      </c>
      <c r="L43" s="74"/>
      <c r="M43" s="75">
        <v>-2.6059999999999999</v>
      </c>
      <c r="N43" s="236"/>
      <c r="O43" s="234"/>
      <c r="P43" s="235" t="s">
        <v>21</v>
      </c>
      <c r="Q43" s="236">
        <v>110.563</v>
      </c>
      <c r="R43" s="475"/>
      <c r="S43" s="74">
        <v>110.755</v>
      </c>
      <c r="T43" s="236"/>
      <c r="U43" s="75">
        <v>1.4650000000000001</v>
      </c>
      <c r="V43" s="236"/>
      <c r="W43" s="236">
        <v>115.318</v>
      </c>
      <c r="X43" s="236"/>
      <c r="Y43" s="74">
        <v>111.07599999999999</v>
      </c>
      <c r="Z43" s="236"/>
      <c r="AA43" s="75">
        <v>3.625</v>
      </c>
      <c r="AB43" s="236"/>
    </row>
    <row r="44" spans="1:28" ht="15" hidden="1" customHeight="1" x14ac:dyDescent="0.2">
      <c r="A44" s="234"/>
      <c r="B44" s="235" t="s">
        <v>22</v>
      </c>
      <c r="C44" s="74">
        <v>109.539</v>
      </c>
      <c r="D44" s="74"/>
      <c r="E44" s="74">
        <v>109.008</v>
      </c>
      <c r="F44" s="74"/>
      <c r="G44" s="75">
        <v>1.3680000000000001</v>
      </c>
      <c r="H44" s="75"/>
      <c r="I44" s="74">
        <v>103.227</v>
      </c>
      <c r="J44" s="75"/>
      <c r="K44" s="74">
        <v>104.15900000000001</v>
      </c>
      <c r="L44" s="74"/>
      <c r="M44" s="75">
        <v>6.9359999999999999</v>
      </c>
      <c r="N44" s="236"/>
      <c r="O44" s="234"/>
      <c r="P44" s="235" t="s">
        <v>22</v>
      </c>
      <c r="Q44" s="236">
        <v>111.822</v>
      </c>
      <c r="R44" s="475"/>
      <c r="S44" s="74">
        <v>110.586</v>
      </c>
      <c r="T44" s="236"/>
      <c r="U44" s="75">
        <v>-0.153</v>
      </c>
      <c r="V44" s="236"/>
      <c r="W44" s="236">
        <v>109.965</v>
      </c>
      <c r="X44" s="236"/>
      <c r="Y44" s="74">
        <v>111.401</v>
      </c>
      <c r="Z44" s="236"/>
      <c r="AA44" s="75">
        <v>0.29299999999999998</v>
      </c>
      <c r="AB44" s="236"/>
    </row>
    <row r="45" spans="1:28" ht="15" hidden="1" customHeight="1" x14ac:dyDescent="0.2">
      <c r="A45" s="234"/>
      <c r="B45" s="235" t="s">
        <v>23</v>
      </c>
      <c r="C45" s="74">
        <v>110.315</v>
      </c>
      <c r="D45" s="74"/>
      <c r="E45" s="74">
        <v>109.80800000000001</v>
      </c>
      <c r="F45" s="74"/>
      <c r="G45" s="75">
        <v>0.73399999999999999</v>
      </c>
      <c r="H45" s="75"/>
      <c r="I45" s="74">
        <v>101.303</v>
      </c>
      <c r="J45" s="75"/>
      <c r="K45" s="74">
        <v>103.02500000000001</v>
      </c>
      <c r="L45" s="74"/>
      <c r="M45" s="75">
        <v>-1.089</v>
      </c>
      <c r="N45" s="236"/>
      <c r="O45" s="234"/>
      <c r="P45" s="235" t="s">
        <v>23</v>
      </c>
      <c r="Q45" s="236">
        <v>113.104</v>
      </c>
      <c r="R45" s="475"/>
      <c r="S45" s="74">
        <v>110.97</v>
      </c>
      <c r="T45" s="236"/>
      <c r="U45" s="75">
        <v>0.34699999999999998</v>
      </c>
      <c r="V45" s="236"/>
      <c r="W45" s="236">
        <v>115.78100000000001</v>
      </c>
      <c r="X45" s="236"/>
      <c r="Y45" s="74">
        <v>112.485</v>
      </c>
      <c r="Z45" s="236"/>
      <c r="AA45" s="75">
        <v>0.97299999999999998</v>
      </c>
      <c r="AB45" s="236"/>
    </row>
    <row r="46" spans="1:28" ht="15" hidden="1" customHeight="1" x14ac:dyDescent="0.2">
      <c r="A46" s="234"/>
      <c r="B46" s="235" t="s">
        <v>24</v>
      </c>
      <c r="C46" s="74">
        <v>110.241</v>
      </c>
      <c r="D46" s="74"/>
      <c r="E46" s="74">
        <v>110.788</v>
      </c>
      <c r="F46" s="74"/>
      <c r="G46" s="75">
        <v>0.89200000000000002</v>
      </c>
      <c r="H46" s="75"/>
      <c r="I46" s="74">
        <v>101.066</v>
      </c>
      <c r="J46" s="75"/>
      <c r="K46" s="74">
        <v>108.565</v>
      </c>
      <c r="L46" s="74"/>
      <c r="M46" s="75">
        <v>5.3769999999999998</v>
      </c>
      <c r="N46" s="236"/>
      <c r="O46" s="234"/>
      <c r="P46" s="235" t="s">
        <v>24</v>
      </c>
      <c r="Q46" s="236">
        <v>112.955</v>
      </c>
      <c r="R46" s="475"/>
      <c r="S46" s="74">
        <v>112.248</v>
      </c>
      <c r="T46" s="236"/>
      <c r="U46" s="75">
        <v>1.1519999999999999</v>
      </c>
      <c r="V46" s="236"/>
      <c r="W46" s="236">
        <v>117.10899999999999</v>
      </c>
      <c r="X46" s="236"/>
      <c r="Y46" s="74">
        <v>113.137</v>
      </c>
      <c r="Z46" s="236"/>
      <c r="AA46" s="75">
        <v>0.57999999999999996</v>
      </c>
      <c r="AB46" s="236"/>
    </row>
    <row r="47" spans="1:28" ht="15" hidden="1" customHeight="1" x14ac:dyDescent="0.2">
      <c r="A47" s="234"/>
      <c r="B47" s="235" t="s">
        <v>25</v>
      </c>
      <c r="C47" s="74">
        <v>109.521</v>
      </c>
      <c r="D47" s="74"/>
      <c r="E47" s="74">
        <v>109.983</v>
      </c>
      <c r="F47" s="74"/>
      <c r="G47" s="75">
        <v>-0.72699999999999998</v>
      </c>
      <c r="H47" s="75"/>
      <c r="I47" s="74">
        <v>98.254999999999995</v>
      </c>
      <c r="J47" s="75"/>
      <c r="K47" s="74">
        <v>104.42400000000001</v>
      </c>
      <c r="L47" s="74"/>
      <c r="M47" s="75">
        <v>-3.8140000000000001</v>
      </c>
      <c r="N47" s="236"/>
      <c r="O47" s="234"/>
      <c r="P47" s="235" t="s">
        <v>25</v>
      </c>
      <c r="Q47" s="236">
        <v>113.67</v>
      </c>
      <c r="R47" s="475"/>
      <c r="S47" s="74">
        <v>111.745</v>
      </c>
      <c r="T47" s="236"/>
      <c r="U47" s="75">
        <v>-0.44800000000000001</v>
      </c>
      <c r="V47" s="236"/>
      <c r="W47" s="236">
        <v>109.517</v>
      </c>
      <c r="X47" s="236"/>
      <c r="Y47" s="74">
        <v>111.999</v>
      </c>
      <c r="Z47" s="236"/>
      <c r="AA47" s="75">
        <v>-1.006</v>
      </c>
      <c r="AB47" s="236"/>
    </row>
    <row r="48" spans="1:28" ht="15" hidden="1" customHeight="1" x14ac:dyDescent="0.2">
      <c r="A48" s="234"/>
      <c r="B48" s="235" t="s">
        <v>26</v>
      </c>
      <c r="C48" s="74">
        <v>112.85</v>
      </c>
      <c r="D48" s="74"/>
      <c r="E48" s="74">
        <v>109.167</v>
      </c>
      <c r="F48" s="74"/>
      <c r="G48" s="75">
        <v>-0.74199999999999999</v>
      </c>
      <c r="H48" s="75"/>
      <c r="I48" s="74">
        <v>104.874</v>
      </c>
      <c r="J48" s="75"/>
      <c r="K48" s="74">
        <v>102.97199999999999</v>
      </c>
      <c r="L48" s="74"/>
      <c r="M48" s="75">
        <v>-1.39</v>
      </c>
      <c r="N48" s="236"/>
      <c r="O48" s="234"/>
      <c r="P48" s="235" t="s">
        <v>26</v>
      </c>
      <c r="Q48" s="236">
        <v>115.471</v>
      </c>
      <c r="R48" s="475"/>
      <c r="S48" s="74">
        <v>111.34399999999999</v>
      </c>
      <c r="T48" s="236"/>
      <c r="U48" s="75">
        <v>-0.35899999999999999</v>
      </c>
      <c r="V48" s="236"/>
      <c r="W48" s="236">
        <v>116.122</v>
      </c>
      <c r="X48" s="236"/>
      <c r="Y48" s="74">
        <v>114.01900000000001</v>
      </c>
      <c r="Z48" s="236"/>
      <c r="AA48" s="75">
        <v>1.804</v>
      </c>
      <c r="AB48" s="236"/>
    </row>
    <row r="49" spans="1:33" ht="15" hidden="1" customHeight="1" x14ac:dyDescent="0.2">
      <c r="A49" s="234"/>
      <c r="B49" s="235" t="s">
        <v>27</v>
      </c>
      <c r="C49" s="74">
        <v>111.864</v>
      </c>
      <c r="D49" s="74"/>
      <c r="E49" s="74">
        <v>110.804</v>
      </c>
      <c r="F49" s="74"/>
      <c r="G49" s="75">
        <v>1.5</v>
      </c>
      <c r="H49" s="75"/>
      <c r="I49" s="74">
        <v>106.587</v>
      </c>
      <c r="J49" s="75"/>
      <c r="K49" s="74">
        <v>104.08199999999999</v>
      </c>
      <c r="L49" s="74"/>
      <c r="M49" s="75">
        <v>1.0780000000000001</v>
      </c>
      <c r="N49" s="236"/>
      <c r="O49" s="234"/>
      <c r="P49" s="235" t="s">
        <v>27</v>
      </c>
      <c r="Q49" s="236">
        <v>113.871</v>
      </c>
      <c r="R49" s="475"/>
      <c r="S49" s="74">
        <v>113.316</v>
      </c>
      <c r="T49" s="236"/>
      <c r="U49" s="75">
        <v>1.7709999999999999</v>
      </c>
      <c r="V49" s="236"/>
      <c r="W49" s="236">
        <v>111.20099999999999</v>
      </c>
      <c r="X49" s="236"/>
      <c r="Y49" s="74">
        <v>113.459</v>
      </c>
      <c r="Z49" s="236"/>
      <c r="AA49" s="75">
        <v>-0.49099999999999999</v>
      </c>
      <c r="AB49" s="236"/>
    </row>
    <row r="50" spans="1:33" ht="15" hidden="1" customHeight="1" x14ac:dyDescent="0.2">
      <c r="A50" s="234"/>
      <c r="B50" s="235" t="s">
        <v>28</v>
      </c>
      <c r="C50" s="74">
        <v>112.05500000000001</v>
      </c>
      <c r="D50" s="74"/>
      <c r="E50" s="74">
        <v>109.852</v>
      </c>
      <c r="F50" s="74"/>
      <c r="G50" s="75">
        <v>-0.85899999999999999</v>
      </c>
      <c r="H50" s="75"/>
      <c r="I50" s="74">
        <v>107.254</v>
      </c>
      <c r="J50" s="75"/>
      <c r="K50" s="74">
        <v>100.702</v>
      </c>
      <c r="L50" s="74"/>
      <c r="M50" s="75">
        <v>-3.2469999999999999</v>
      </c>
      <c r="N50" s="236"/>
      <c r="O50" s="234"/>
      <c r="P50" s="235" t="s">
        <v>28</v>
      </c>
      <c r="Q50" s="236">
        <v>113.72</v>
      </c>
      <c r="R50" s="475"/>
      <c r="S50" s="74">
        <v>112.727</v>
      </c>
      <c r="T50" s="236"/>
      <c r="U50" s="75">
        <v>-0.52</v>
      </c>
      <c r="V50" s="236"/>
      <c r="W50" s="236">
        <v>113.124</v>
      </c>
      <c r="X50" s="236"/>
      <c r="Y50" s="74">
        <v>114.124</v>
      </c>
      <c r="Z50" s="236"/>
      <c r="AA50" s="75">
        <v>0.58599999999999997</v>
      </c>
      <c r="AB50" s="236"/>
    </row>
    <row r="51" spans="1:33" ht="15" hidden="1" customHeight="1" x14ac:dyDescent="0.2">
      <c r="A51" s="234"/>
      <c r="B51" s="235"/>
      <c r="C51" s="74"/>
      <c r="D51" s="236"/>
      <c r="E51" s="238"/>
      <c r="F51" s="236"/>
      <c r="G51" s="236"/>
      <c r="H51" s="236"/>
      <c r="I51" s="74"/>
      <c r="J51" s="236"/>
      <c r="K51" s="238"/>
      <c r="L51" s="236"/>
      <c r="M51" s="236"/>
      <c r="N51" s="236"/>
      <c r="O51" s="234"/>
      <c r="P51" s="235"/>
      <c r="Q51" s="236"/>
      <c r="R51" s="236"/>
      <c r="S51" s="238"/>
      <c r="T51" s="236"/>
      <c r="U51" s="236"/>
      <c r="V51" s="236"/>
      <c r="W51" s="236"/>
      <c r="X51" s="236"/>
      <c r="Y51" s="238"/>
      <c r="Z51" s="236"/>
      <c r="AA51" s="236"/>
      <c r="AB51" s="236"/>
    </row>
    <row r="52" spans="1:33" ht="15" hidden="1" customHeight="1" x14ac:dyDescent="0.2">
      <c r="A52" s="234">
        <v>2018</v>
      </c>
      <c r="B52" s="235" t="s">
        <v>17</v>
      </c>
      <c r="C52" s="74">
        <v>113.39700000000001</v>
      </c>
      <c r="D52" s="74"/>
      <c r="E52" s="74">
        <v>109.866</v>
      </c>
      <c r="F52" s="74"/>
      <c r="G52" s="75">
        <v>1.2999999999999999E-2</v>
      </c>
      <c r="H52" s="75"/>
      <c r="I52" s="74">
        <v>107.634</v>
      </c>
      <c r="J52" s="75"/>
      <c r="K52" s="74">
        <v>100.455</v>
      </c>
      <c r="L52" s="74"/>
      <c r="M52" s="75">
        <v>-0.245</v>
      </c>
      <c r="N52" s="236"/>
      <c r="O52" s="234">
        <v>2018</v>
      </c>
      <c r="P52" s="235" t="s">
        <v>17</v>
      </c>
      <c r="Q52" s="236">
        <v>115.72</v>
      </c>
      <c r="R52" s="475"/>
      <c r="S52" s="74">
        <v>113.184</v>
      </c>
      <c r="T52" s="236"/>
      <c r="U52" s="75">
        <v>0.40500000000000003</v>
      </c>
      <c r="V52" s="236"/>
      <c r="W52" s="236">
        <v>111.324</v>
      </c>
      <c r="X52" s="236"/>
      <c r="Y52" s="74">
        <v>111.934</v>
      </c>
      <c r="Z52" s="236"/>
      <c r="AA52" s="75">
        <v>-1.919</v>
      </c>
      <c r="AB52" s="236"/>
      <c r="AC52" s="232"/>
      <c r="AD52" s="232"/>
    </row>
    <row r="53" spans="1:33" ht="15" hidden="1" customHeight="1" x14ac:dyDescent="0.2">
      <c r="A53" s="234"/>
      <c r="B53" s="235" t="s">
        <v>18</v>
      </c>
      <c r="C53" s="74">
        <v>101.774</v>
      </c>
      <c r="D53" s="74"/>
      <c r="E53" s="74">
        <v>110.83</v>
      </c>
      <c r="F53" s="74"/>
      <c r="G53" s="75">
        <v>0.877</v>
      </c>
      <c r="H53" s="75"/>
      <c r="I53" s="74">
        <v>94.427000000000007</v>
      </c>
      <c r="J53" s="75"/>
      <c r="K53" s="74">
        <v>99.313999999999993</v>
      </c>
      <c r="L53" s="74"/>
      <c r="M53" s="75">
        <v>-1.1359999999999999</v>
      </c>
      <c r="N53" s="236"/>
      <c r="O53" s="234"/>
      <c r="P53" s="235" t="s">
        <v>18</v>
      </c>
      <c r="Q53" s="236">
        <v>104.429</v>
      </c>
      <c r="R53" s="475"/>
      <c r="S53" s="74">
        <v>114.65600000000001</v>
      </c>
      <c r="T53" s="236"/>
      <c r="U53" s="75">
        <v>1.3009999999999999</v>
      </c>
      <c r="V53" s="236"/>
      <c r="W53" s="236">
        <v>102.306</v>
      </c>
      <c r="X53" s="236"/>
      <c r="Y53" s="74">
        <v>113.02800000000001</v>
      </c>
      <c r="Z53" s="236"/>
      <c r="AA53" s="75">
        <v>0.97699999999999998</v>
      </c>
      <c r="AB53" s="236"/>
      <c r="AC53" s="232"/>
      <c r="AD53" s="232"/>
    </row>
    <row r="54" spans="1:33" ht="15" hidden="1" customHeight="1" x14ac:dyDescent="0.2">
      <c r="A54" s="234"/>
      <c r="B54" s="235" t="s">
        <v>19</v>
      </c>
      <c r="C54" s="74">
        <v>112.08</v>
      </c>
      <c r="D54" s="74"/>
      <c r="E54" s="74">
        <v>111.09</v>
      </c>
      <c r="F54" s="74"/>
      <c r="G54" s="75">
        <v>0.23499999999999999</v>
      </c>
      <c r="H54" s="75"/>
      <c r="I54" s="74">
        <v>105.614</v>
      </c>
      <c r="J54" s="75"/>
      <c r="K54" s="74">
        <v>100.57</v>
      </c>
      <c r="L54" s="74"/>
      <c r="M54" s="75">
        <v>1.2649999999999999</v>
      </c>
      <c r="N54" s="236"/>
      <c r="O54" s="234"/>
      <c r="P54" s="235" t="s">
        <v>19</v>
      </c>
      <c r="Q54" s="236">
        <v>114.009</v>
      </c>
      <c r="R54" s="475"/>
      <c r="S54" s="74">
        <v>114.55200000000001</v>
      </c>
      <c r="T54" s="236"/>
      <c r="U54" s="75">
        <v>-9.0999999999999998E-2</v>
      </c>
      <c r="V54" s="236"/>
      <c r="W54" s="236">
        <v>116.755</v>
      </c>
      <c r="X54" s="236"/>
      <c r="Y54" s="74">
        <v>114.149</v>
      </c>
      <c r="Z54" s="236"/>
      <c r="AA54" s="75">
        <v>0.99199999999999999</v>
      </c>
      <c r="AB54" s="236"/>
      <c r="AC54" s="232"/>
      <c r="AD54" s="232"/>
    </row>
    <row r="55" spans="1:33" ht="15" hidden="1" customHeight="1" x14ac:dyDescent="0.2">
      <c r="A55" s="234"/>
      <c r="B55" s="235" t="s">
        <v>20</v>
      </c>
      <c r="C55" s="74">
        <v>108.935</v>
      </c>
      <c r="D55" s="74"/>
      <c r="E55" s="74">
        <v>113.036</v>
      </c>
      <c r="F55" s="74"/>
      <c r="G55" s="75">
        <v>1.752</v>
      </c>
      <c r="H55" s="75"/>
      <c r="I55" s="74">
        <v>100.096</v>
      </c>
      <c r="J55" s="75"/>
      <c r="K55" s="74">
        <v>103.179</v>
      </c>
      <c r="L55" s="74"/>
      <c r="M55" s="75">
        <v>2.5939999999999999</v>
      </c>
      <c r="N55" s="236"/>
      <c r="O55" s="234"/>
      <c r="P55" s="235" t="s">
        <v>20</v>
      </c>
      <c r="Q55" s="236">
        <v>111.562</v>
      </c>
      <c r="R55" s="475"/>
      <c r="S55" s="74">
        <v>116.453</v>
      </c>
      <c r="T55" s="236"/>
      <c r="U55" s="75">
        <v>1.66</v>
      </c>
      <c r="V55" s="236"/>
      <c r="W55" s="236">
        <v>115.41200000000001</v>
      </c>
      <c r="X55" s="236"/>
      <c r="Y55" s="74">
        <v>114.666</v>
      </c>
      <c r="Z55" s="236"/>
      <c r="AA55" s="75">
        <v>0.45300000000000001</v>
      </c>
      <c r="AB55" s="236"/>
      <c r="AC55" s="232"/>
      <c r="AD55" s="232"/>
    </row>
    <row r="56" spans="1:33" ht="15" hidden="1" customHeight="1" x14ac:dyDescent="0.2">
      <c r="A56" s="234"/>
      <c r="B56" s="235" t="s">
        <v>21</v>
      </c>
      <c r="C56" s="74">
        <v>111.578</v>
      </c>
      <c r="D56" s="74"/>
      <c r="E56" s="74">
        <v>112.18300000000001</v>
      </c>
      <c r="F56" s="74"/>
      <c r="G56" s="75">
        <v>-0.755</v>
      </c>
      <c r="H56" s="75"/>
      <c r="I56" s="74">
        <v>100.13</v>
      </c>
      <c r="J56" s="75"/>
      <c r="K56" s="74">
        <v>101.10899999999999</v>
      </c>
      <c r="L56" s="74"/>
      <c r="M56" s="75">
        <v>-2.0059999999999998</v>
      </c>
      <c r="N56" s="236"/>
      <c r="O56" s="234"/>
      <c r="P56" s="235" t="s">
        <v>21</v>
      </c>
      <c r="Q56" s="236">
        <v>115.14</v>
      </c>
      <c r="R56" s="475"/>
      <c r="S56" s="74">
        <v>116.246</v>
      </c>
      <c r="T56" s="236"/>
      <c r="U56" s="75">
        <v>-0.17799999999999999</v>
      </c>
      <c r="V56" s="236"/>
      <c r="W56" s="236">
        <v>118.32</v>
      </c>
      <c r="X56" s="236"/>
      <c r="Y56" s="74">
        <v>114.684</v>
      </c>
      <c r="Z56" s="236"/>
      <c r="AA56" s="75">
        <v>1.6E-2</v>
      </c>
      <c r="AB56" s="236"/>
      <c r="AC56" s="232"/>
      <c r="AD56" s="232"/>
    </row>
    <row r="57" spans="1:33" ht="15" hidden="1" customHeight="1" x14ac:dyDescent="0.2">
      <c r="A57" s="234"/>
      <c r="B57" s="235" t="s">
        <v>22</v>
      </c>
      <c r="C57" s="74">
        <v>111.752</v>
      </c>
      <c r="D57" s="74"/>
      <c r="E57" s="74">
        <v>112.02500000000001</v>
      </c>
      <c r="F57" s="74"/>
      <c r="G57" s="75">
        <v>-0.14099999999999999</v>
      </c>
      <c r="H57" s="75"/>
      <c r="I57" s="74">
        <v>97.444000000000003</v>
      </c>
      <c r="J57" s="75"/>
      <c r="K57" s="74">
        <v>99.356999999999999</v>
      </c>
      <c r="L57" s="74"/>
      <c r="M57" s="75">
        <v>-1.7330000000000001</v>
      </c>
      <c r="N57" s="236"/>
      <c r="O57" s="234"/>
      <c r="P57" s="235" t="s">
        <v>22</v>
      </c>
      <c r="Q57" s="236">
        <v>116.875</v>
      </c>
      <c r="R57" s="475"/>
      <c r="S57" s="74">
        <v>116.288</v>
      </c>
      <c r="T57" s="236"/>
      <c r="U57" s="75">
        <v>3.5999999999999997E-2</v>
      </c>
      <c r="V57" s="236"/>
      <c r="W57" s="236">
        <v>113.26600000000001</v>
      </c>
      <c r="X57" s="236"/>
      <c r="Y57" s="74">
        <v>114.98</v>
      </c>
      <c r="Z57" s="236"/>
      <c r="AA57" s="75">
        <v>0.25800000000000001</v>
      </c>
      <c r="AB57" s="236"/>
      <c r="AC57" s="232"/>
      <c r="AD57" s="232"/>
    </row>
    <row r="58" spans="1:33" s="239" customFormat="1" ht="15" hidden="1" customHeight="1" x14ac:dyDescent="0.2">
      <c r="A58" s="234"/>
      <c r="B58" s="235" t="s">
        <v>23</v>
      </c>
      <c r="C58" s="74">
        <v>113.215</v>
      </c>
      <c r="D58" s="74"/>
      <c r="E58" s="74">
        <v>113.033</v>
      </c>
      <c r="F58" s="74"/>
      <c r="G58" s="75">
        <v>0.9</v>
      </c>
      <c r="H58" s="75"/>
      <c r="I58" s="74">
        <v>95.456999999999994</v>
      </c>
      <c r="J58" s="75"/>
      <c r="K58" s="74">
        <v>97.796999999999997</v>
      </c>
      <c r="L58" s="74"/>
      <c r="M58" s="75">
        <v>-1.57</v>
      </c>
      <c r="N58" s="236"/>
      <c r="O58" s="234"/>
      <c r="P58" s="235" t="s">
        <v>23</v>
      </c>
      <c r="Q58" s="236">
        <v>118.999</v>
      </c>
      <c r="R58" s="475"/>
      <c r="S58" s="74">
        <v>117.191</v>
      </c>
      <c r="T58" s="236"/>
      <c r="U58" s="75">
        <v>0.77700000000000002</v>
      </c>
      <c r="V58" s="236"/>
      <c r="W58" s="236">
        <v>121.018</v>
      </c>
      <c r="X58" s="236"/>
      <c r="Y58" s="74">
        <v>117.28400000000001</v>
      </c>
      <c r="Z58" s="236"/>
      <c r="AA58" s="75">
        <v>2.004</v>
      </c>
      <c r="AB58" s="325"/>
      <c r="AC58" s="232"/>
      <c r="AD58" s="232"/>
    </row>
    <row r="59" spans="1:33" ht="15" hidden="1" customHeight="1" x14ac:dyDescent="0.2">
      <c r="A59" s="234"/>
      <c r="B59" s="235" t="s">
        <v>24</v>
      </c>
      <c r="C59" s="74">
        <v>112.288</v>
      </c>
      <c r="D59" s="74"/>
      <c r="E59" s="74">
        <v>112.136</v>
      </c>
      <c r="F59" s="74"/>
      <c r="G59" s="75">
        <v>-0.79400000000000004</v>
      </c>
      <c r="H59" s="75"/>
      <c r="I59" s="74">
        <v>94.85</v>
      </c>
      <c r="J59" s="75"/>
      <c r="K59" s="74">
        <v>99.686000000000007</v>
      </c>
      <c r="L59" s="74"/>
      <c r="M59" s="75">
        <v>1.9319999999999999</v>
      </c>
      <c r="N59" s="236"/>
      <c r="O59" s="234"/>
      <c r="P59" s="235" t="s">
        <v>24</v>
      </c>
      <c r="Q59" s="236">
        <v>117.79</v>
      </c>
      <c r="R59" s="475"/>
      <c r="S59" s="74">
        <v>116.22499999999999</v>
      </c>
      <c r="T59" s="236"/>
      <c r="U59" s="75">
        <v>-0.82399999999999995</v>
      </c>
      <c r="V59" s="236"/>
      <c r="W59" s="236">
        <v>121.78400000000001</v>
      </c>
      <c r="X59" s="236"/>
      <c r="Y59" s="74">
        <v>117.28400000000001</v>
      </c>
      <c r="Z59" s="236"/>
      <c r="AA59" s="75">
        <v>0</v>
      </c>
      <c r="AB59" s="240"/>
      <c r="AC59" s="232"/>
      <c r="AD59" s="232"/>
    </row>
    <row r="60" spans="1:33" s="431" customFormat="1" ht="15" hidden="1" customHeight="1" x14ac:dyDescent="0.2">
      <c r="A60" s="234"/>
      <c r="B60" s="235" t="s">
        <v>25</v>
      </c>
      <c r="C60" s="25">
        <v>112.363</v>
      </c>
      <c r="D60" s="25"/>
      <c r="E60" s="74">
        <v>112.151</v>
      </c>
      <c r="F60" s="25"/>
      <c r="G60" s="338">
        <v>1.2999999999999999E-2</v>
      </c>
      <c r="H60" s="338"/>
      <c r="I60" s="25">
        <v>93.546999999999997</v>
      </c>
      <c r="J60" s="338"/>
      <c r="K60" s="74">
        <v>99.588999999999999</v>
      </c>
      <c r="L60" s="25"/>
      <c r="M60" s="338">
        <v>-9.7000000000000003E-2</v>
      </c>
      <c r="N60" s="430"/>
      <c r="O60" s="234"/>
      <c r="P60" s="235" t="s">
        <v>25</v>
      </c>
      <c r="Q60" s="430">
        <v>119.123</v>
      </c>
      <c r="R60" s="477"/>
      <c r="S60" s="74">
        <v>116.46599999999999</v>
      </c>
      <c r="T60" s="430"/>
      <c r="U60" s="338">
        <v>0.20699999999999999</v>
      </c>
      <c r="V60" s="430"/>
      <c r="W60" s="430">
        <v>114.105</v>
      </c>
      <c r="X60" s="430"/>
      <c r="Y60" s="74">
        <v>115.678</v>
      </c>
      <c r="Z60" s="430"/>
      <c r="AA60" s="338">
        <v>-1.369</v>
      </c>
      <c r="AB60" s="432"/>
      <c r="AC60" s="437"/>
      <c r="AD60" s="437"/>
    </row>
    <row r="61" spans="1:33" s="233" customFormat="1" ht="15" hidden="1" customHeight="1" x14ac:dyDescent="0.2">
      <c r="A61" s="234"/>
      <c r="B61" s="235" t="s">
        <v>26</v>
      </c>
      <c r="C61" s="74">
        <v>117.703</v>
      </c>
      <c r="D61" s="74"/>
      <c r="E61" s="74">
        <v>113.634</v>
      </c>
      <c r="F61" s="74"/>
      <c r="G61" s="75">
        <v>1.3220000000000001</v>
      </c>
      <c r="H61" s="75"/>
      <c r="I61" s="74">
        <v>106.49299999999999</v>
      </c>
      <c r="J61" s="75"/>
      <c r="K61" s="74">
        <v>104.16200000000001</v>
      </c>
      <c r="L61" s="74"/>
      <c r="M61" s="75">
        <v>4.5919999999999996</v>
      </c>
      <c r="N61" s="236"/>
      <c r="O61" s="234"/>
      <c r="P61" s="235" t="s">
        <v>26</v>
      </c>
      <c r="Q61" s="236">
        <v>121.67400000000001</v>
      </c>
      <c r="R61" s="475"/>
      <c r="S61" s="74">
        <v>117.059</v>
      </c>
      <c r="T61" s="236"/>
      <c r="U61" s="75">
        <v>0.50900000000000001</v>
      </c>
      <c r="V61" s="236"/>
      <c r="W61" s="236">
        <v>119.331</v>
      </c>
      <c r="X61" s="236"/>
      <c r="Y61" s="74">
        <v>116.679</v>
      </c>
      <c r="Z61" s="236"/>
      <c r="AA61" s="75">
        <v>0.86499999999999999</v>
      </c>
      <c r="AB61" s="241"/>
      <c r="AC61" s="438"/>
      <c r="AD61" s="438"/>
    </row>
    <row r="62" spans="1:33" s="233" customFormat="1" ht="15" hidden="1" customHeight="1" x14ac:dyDescent="0.2">
      <c r="A62" s="234"/>
      <c r="B62" s="235" t="s">
        <v>27</v>
      </c>
      <c r="C62" s="74">
        <v>114.206</v>
      </c>
      <c r="D62" s="74"/>
      <c r="E62" s="74">
        <v>112.486</v>
      </c>
      <c r="F62" s="74"/>
      <c r="G62" s="75">
        <v>-1.01</v>
      </c>
      <c r="H62" s="75"/>
      <c r="I62" s="74">
        <v>103.54600000000001</v>
      </c>
      <c r="J62" s="75"/>
      <c r="K62" s="74">
        <v>101.038</v>
      </c>
      <c r="L62" s="74"/>
      <c r="M62" s="75">
        <v>-2.9990000000000001</v>
      </c>
      <c r="N62" s="236"/>
      <c r="O62" s="234"/>
      <c r="P62" s="235" t="s">
        <v>27</v>
      </c>
      <c r="Q62" s="236">
        <v>118.075</v>
      </c>
      <c r="R62" s="475"/>
      <c r="S62" s="74">
        <v>116.842</v>
      </c>
      <c r="T62" s="236"/>
      <c r="U62" s="75">
        <v>-0.185</v>
      </c>
      <c r="V62" s="236"/>
      <c r="W62" s="236">
        <v>114.803</v>
      </c>
      <c r="X62" s="236"/>
      <c r="Y62" s="74">
        <v>116.949</v>
      </c>
      <c r="Z62" s="236"/>
      <c r="AA62" s="75">
        <v>0.23100000000000001</v>
      </c>
      <c r="AB62" s="241"/>
      <c r="AC62" s="438"/>
      <c r="AD62" s="438"/>
    </row>
    <row r="63" spans="1:33" s="233" customFormat="1" ht="15" hidden="1" customHeight="1" x14ac:dyDescent="0.2">
      <c r="A63" s="234"/>
      <c r="B63" s="235" t="s">
        <v>28</v>
      </c>
      <c r="C63" s="74">
        <v>115.91800000000001</v>
      </c>
      <c r="D63" s="74"/>
      <c r="E63" s="74">
        <v>112.405</v>
      </c>
      <c r="F63" s="74"/>
      <c r="G63" s="75">
        <v>-7.1999999999999995E-2</v>
      </c>
      <c r="H63" s="75"/>
      <c r="I63" s="74">
        <v>108.35299999999999</v>
      </c>
      <c r="J63" s="75"/>
      <c r="K63" s="74">
        <v>100.9</v>
      </c>
      <c r="L63" s="74"/>
      <c r="M63" s="75">
        <v>-0.13700000000000001</v>
      </c>
      <c r="N63" s="236"/>
      <c r="O63" s="234"/>
      <c r="P63" s="235" t="s">
        <v>28</v>
      </c>
      <c r="Q63" s="236">
        <v>118.676</v>
      </c>
      <c r="R63" s="475"/>
      <c r="S63" s="74">
        <v>116.398</v>
      </c>
      <c r="T63" s="236"/>
      <c r="U63" s="75">
        <v>-0.38</v>
      </c>
      <c r="V63" s="236"/>
      <c r="W63" s="236">
        <v>116.215</v>
      </c>
      <c r="X63" s="236"/>
      <c r="Y63" s="74">
        <v>116.654</v>
      </c>
      <c r="Z63" s="236"/>
      <c r="AA63" s="75">
        <v>-0.252</v>
      </c>
      <c r="AB63" s="241"/>
      <c r="AC63" s="475"/>
      <c r="AD63" s="438"/>
    </row>
    <row r="64" spans="1:33" s="233" customFormat="1" ht="15" hidden="1" customHeight="1" x14ac:dyDescent="0.2">
      <c r="A64" s="169"/>
      <c r="B64" s="169"/>
      <c r="C64" s="475"/>
      <c r="D64" s="242"/>
      <c r="E64" s="476"/>
      <c r="F64" s="242"/>
      <c r="G64" s="242"/>
      <c r="H64" s="242"/>
      <c r="I64" s="74"/>
      <c r="J64" s="242"/>
      <c r="K64" s="476"/>
      <c r="L64" s="242"/>
      <c r="M64" s="242"/>
      <c r="N64" s="241"/>
      <c r="O64" s="169"/>
      <c r="P64" s="169"/>
      <c r="Q64" s="475"/>
      <c r="R64" s="242"/>
      <c r="S64" s="473"/>
      <c r="T64" s="242"/>
      <c r="U64" s="242"/>
      <c r="V64" s="242"/>
      <c r="W64" s="236"/>
      <c r="X64" s="242"/>
      <c r="Y64" s="473"/>
      <c r="Z64" s="242"/>
      <c r="AA64" s="242"/>
      <c r="AB64" s="241"/>
      <c r="AC64" s="475"/>
      <c r="AF64" s="477"/>
      <c r="AG64" s="475"/>
    </row>
    <row r="65" spans="1:33" ht="15" customHeight="1" x14ac:dyDescent="0.2">
      <c r="A65" s="234">
        <v>2019</v>
      </c>
      <c r="B65" s="235" t="s">
        <v>17</v>
      </c>
      <c r="C65" s="74">
        <v>117.706</v>
      </c>
      <c r="D65" s="74"/>
      <c r="E65" s="74">
        <v>113.539</v>
      </c>
      <c r="F65" s="74"/>
      <c r="G65" s="75">
        <v>1.0089999999999999</v>
      </c>
      <c r="H65" s="75"/>
      <c r="I65" s="74">
        <v>109.376</v>
      </c>
      <c r="J65" s="75"/>
      <c r="K65" s="74">
        <v>101.794</v>
      </c>
      <c r="L65" s="74"/>
      <c r="M65" s="75">
        <v>0.88600000000000001</v>
      </c>
      <c r="N65" s="236"/>
      <c r="O65" s="234">
        <v>2019</v>
      </c>
      <c r="P65" s="235" t="s">
        <v>17</v>
      </c>
      <c r="Q65" s="236">
        <v>120.55</v>
      </c>
      <c r="R65" s="475"/>
      <c r="S65" s="74">
        <v>117.413</v>
      </c>
      <c r="T65" s="236"/>
      <c r="U65" s="75">
        <v>0.872</v>
      </c>
      <c r="V65" s="236"/>
      <c r="W65" s="236">
        <v>120.014</v>
      </c>
      <c r="X65" s="236"/>
      <c r="Y65" s="74">
        <v>120.423</v>
      </c>
      <c r="Z65" s="236"/>
      <c r="AA65" s="75">
        <v>3.2309999999999999</v>
      </c>
      <c r="AB65" s="236"/>
      <c r="AC65" s="476"/>
      <c r="AF65" s="477"/>
      <c r="AG65" s="475"/>
    </row>
    <row r="66" spans="1:33" ht="15" customHeight="1" x14ac:dyDescent="0.2">
      <c r="A66" s="234"/>
      <c r="B66" s="235" t="s">
        <v>18</v>
      </c>
      <c r="C66" s="74">
        <v>104.245</v>
      </c>
      <c r="D66" s="74"/>
      <c r="E66" s="74">
        <v>113.65900000000001</v>
      </c>
      <c r="F66" s="74"/>
      <c r="G66" s="75">
        <v>0.106</v>
      </c>
      <c r="H66" s="75"/>
      <c r="I66" s="74">
        <v>92.397000000000006</v>
      </c>
      <c r="J66" s="75"/>
      <c r="K66" s="74">
        <v>97.600999999999999</v>
      </c>
      <c r="L66" s="74"/>
      <c r="M66" s="75">
        <v>-4.1189999999999998</v>
      </c>
      <c r="N66" s="236"/>
      <c r="O66" s="234"/>
      <c r="P66" s="235" t="s">
        <v>18</v>
      </c>
      <c r="Q66" s="236">
        <v>108.30800000000001</v>
      </c>
      <c r="R66" s="475"/>
      <c r="S66" s="74">
        <v>119.044</v>
      </c>
      <c r="T66" s="236"/>
      <c r="U66" s="75">
        <v>1.389</v>
      </c>
      <c r="V66" s="236"/>
      <c r="W66" s="236">
        <v>107.342</v>
      </c>
      <c r="X66" s="236"/>
      <c r="Y66" s="74">
        <v>118.605</v>
      </c>
      <c r="Z66" s="236"/>
      <c r="AA66" s="75">
        <v>-1.51</v>
      </c>
      <c r="AB66" s="236"/>
      <c r="AC66" s="476"/>
      <c r="AF66" s="477"/>
      <c r="AG66" s="475"/>
    </row>
    <row r="67" spans="1:33" ht="15" customHeight="1" x14ac:dyDescent="0.2">
      <c r="A67" s="234"/>
      <c r="B67" s="235" t="s">
        <v>19</v>
      </c>
      <c r="C67" s="74">
        <v>115.828</v>
      </c>
      <c r="D67" s="74"/>
      <c r="E67" s="74">
        <v>115.05500000000001</v>
      </c>
      <c r="F67" s="74"/>
      <c r="G67" s="75">
        <v>1.228</v>
      </c>
      <c r="H67" s="75"/>
      <c r="I67" s="74">
        <v>106.30200000000001</v>
      </c>
      <c r="J67" s="75"/>
      <c r="K67" s="74">
        <v>100.98</v>
      </c>
      <c r="L67" s="74"/>
      <c r="M67" s="75">
        <v>3.4620000000000002</v>
      </c>
      <c r="N67" s="236"/>
      <c r="O67" s="234"/>
      <c r="P67" s="235" t="s">
        <v>19</v>
      </c>
      <c r="Q67" s="236">
        <v>118.705</v>
      </c>
      <c r="R67" s="475"/>
      <c r="S67" s="74">
        <v>119.685</v>
      </c>
      <c r="T67" s="236"/>
      <c r="U67" s="75">
        <v>0.53800000000000003</v>
      </c>
      <c r="V67" s="236"/>
      <c r="W67" s="236">
        <v>122.33199999999999</v>
      </c>
      <c r="X67" s="236"/>
      <c r="Y67" s="74">
        <v>120.042</v>
      </c>
      <c r="Z67" s="236"/>
      <c r="AA67" s="75">
        <v>1.212</v>
      </c>
      <c r="AB67" s="236"/>
      <c r="AF67" s="477"/>
      <c r="AG67" s="475"/>
    </row>
    <row r="68" spans="1:33" ht="15" customHeight="1" x14ac:dyDescent="0.2">
      <c r="A68" s="234"/>
      <c r="B68" s="235" t="s">
        <v>20</v>
      </c>
      <c r="C68" s="74">
        <v>112.622</v>
      </c>
      <c r="D68" s="74"/>
      <c r="E68" s="74">
        <v>117.283</v>
      </c>
      <c r="F68" s="74"/>
      <c r="G68" s="75">
        <v>1.9359999999999999</v>
      </c>
      <c r="H68" s="75"/>
      <c r="I68" s="74">
        <v>99.95</v>
      </c>
      <c r="J68" s="75"/>
      <c r="K68" s="74">
        <v>102.604</v>
      </c>
      <c r="L68" s="74"/>
      <c r="M68" s="75">
        <v>1.6080000000000001</v>
      </c>
      <c r="N68" s="236"/>
      <c r="O68" s="234"/>
      <c r="P68" s="235" t="s">
        <v>20</v>
      </c>
      <c r="Q68" s="236">
        <v>116.372</v>
      </c>
      <c r="R68" s="475"/>
      <c r="S68" s="74">
        <v>122.101</v>
      </c>
      <c r="T68" s="236"/>
      <c r="U68" s="75">
        <v>2.0190000000000001</v>
      </c>
      <c r="V68" s="236"/>
      <c r="W68" s="236">
        <v>122.089</v>
      </c>
      <c r="X68" s="236"/>
      <c r="Y68" s="74">
        <v>121.50700000000001</v>
      </c>
      <c r="Z68" s="236"/>
      <c r="AA68" s="75">
        <v>1.22</v>
      </c>
      <c r="AB68" s="236"/>
    </row>
    <row r="69" spans="1:33" ht="15" customHeight="1" x14ac:dyDescent="0.2">
      <c r="A69" s="234"/>
      <c r="B69" s="235" t="s">
        <v>21</v>
      </c>
      <c r="C69" s="74">
        <v>116.18899999999999</v>
      </c>
      <c r="D69" s="74"/>
      <c r="E69" s="74">
        <v>117.16200000000001</v>
      </c>
      <c r="F69" s="74"/>
      <c r="G69" s="75">
        <v>-0.10299999999999999</v>
      </c>
      <c r="H69" s="75"/>
      <c r="I69" s="74">
        <v>103.712</v>
      </c>
      <c r="J69" s="75"/>
      <c r="K69" s="74">
        <v>104.941</v>
      </c>
      <c r="L69" s="74"/>
      <c r="M69" s="75">
        <v>2.278</v>
      </c>
      <c r="N69" s="236"/>
      <c r="O69" s="234"/>
      <c r="P69" s="235" t="s">
        <v>21</v>
      </c>
      <c r="Q69" s="236">
        <v>119.926</v>
      </c>
      <c r="R69" s="475"/>
      <c r="S69" s="74">
        <v>121.56399999999999</v>
      </c>
      <c r="T69" s="236"/>
      <c r="U69" s="75">
        <v>-0.44</v>
      </c>
      <c r="V69" s="236"/>
      <c r="W69" s="236">
        <v>125.041</v>
      </c>
      <c r="X69" s="236"/>
      <c r="Y69" s="74">
        <v>121.452</v>
      </c>
      <c r="Z69" s="236"/>
      <c r="AA69" s="75">
        <v>-4.4999999999999998E-2</v>
      </c>
      <c r="AB69" s="236"/>
      <c r="AC69" s="31"/>
    </row>
    <row r="70" spans="1:33" ht="15" customHeight="1" x14ac:dyDescent="0.2">
      <c r="A70" s="234"/>
      <c r="B70" s="235" t="s">
        <v>22</v>
      </c>
      <c r="C70" s="74">
        <v>115.28400000000001</v>
      </c>
      <c r="D70" s="74"/>
      <c r="E70" s="74">
        <v>115.91500000000001</v>
      </c>
      <c r="F70" s="74"/>
      <c r="G70" s="75">
        <v>-1.0640000000000001</v>
      </c>
      <c r="H70" s="75"/>
      <c r="I70" s="74">
        <v>98.834999999999994</v>
      </c>
      <c r="J70" s="75"/>
      <c r="K70" s="74">
        <v>101.441</v>
      </c>
      <c r="L70" s="74"/>
      <c r="M70" s="75">
        <v>-3.335</v>
      </c>
      <c r="N70" s="236"/>
      <c r="O70" s="234"/>
      <c r="P70" s="235" t="s">
        <v>22</v>
      </c>
      <c r="Q70" s="236">
        <v>121.354</v>
      </c>
      <c r="R70" s="475"/>
      <c r="S70" s="74">
        <v>121.28700000000001</v>
      </c>
      <c r="T70" s="236"/>
      <c r="U70" s="75">
        <v>-0.22800000000000001</v>
      </c>
      <c r="V70" s="236"/>
      <c r="W70" s="236">
        <v>115.161</v>
      </c>
      <c r="X70" s="236"/>
      <c r="Y70" s="74">
        <v>117.04900000000001</v>
      </c>
      <c r="Z70" s="236"/>
      <c r="AA70" s="75">
        <v>-3.625</v>
      </c>
      <c r="AB70" s="236"/>
    </row>
    <row r="71" spans="1:33" s="239" customFormat="1" ht="15" customHeight="1" x14ac:dyDescent="0.2">
      <c r="A71" s="234"/>
      <c r="B71" s="235" t="s">
        <v>23</v>
      </c>
      <c r="C71" s="74">
        <v>114.735</v>
      </c>
      <c r="D71" s="74"/>
      <c r="E71" s="74">
        <v>114.584</v>
      </c>
      <c r="F71" s="74"/>
      <c r="G71" s="75">
        <v>-1.1479999999999999</v>
      </c>
      <c r="H71" s="75"/>
      <c r="I71" s="74">
        <v>87.897000000000006</v>
      </c>
      <c r="J71" s="75"/>
      <c r="K71" s="74">
        <v>90.513000000000005</v>
      </c>
      <c r="L71" s="74"/>
      <c r="M71" s="75">
        <v>-10.773</v>
      </c>
      <c r="N71" s="236"/>
      <c r="O71" s="234"/>
      <c r="P71" s="235" t="s">
        <v>23</v>
      </c>
      <c r="Q71" s="236">
        <v>123.776</v>
      </c>
      <c r="R71" s="475"/>
      <c r="S71" s="74">
        <v>121.58199999999999</v>
      </c>
      <c r="T71" s="236"/>
      <c r="U71" s="75">
        <v>0.24299999999999999</v>
      </c>
      <c r="V71" s="236"/>
      <c r="W71" s="236">
        <v>123.431</v>
      </c>
      <c r="X71" s="236"/>
      <c r="Y71" s="74">
        <v>119.39</v>
      </c>
      <c r="Z71" s="236"/>
      <c r="AA71" s="75">
        <v>2</v>
      </c>
      <c r="AB71" s="325"/>
    </row>
    <row r="72" spans="1:33" ht="15" customHeight="1" x14ac:dyDescent="0.2">
      <c r="A72" s="234"/>
      <c r="B72" s="235" t="s">
        <v>24</v>
      </c>
      <c r="C72" s="74">
        <v>114.848</v>
      </c>
      <c r="D72" s="74"/>
      <c r="E72" s="74">
        <v>114.066</v>
      </c>
      <c r="F72" s="74"/>
      <c r="G72" s="75">
        <v>-0.45200000000000001</v>
      </c>
      <c r="H72" s="75"/>
      <c r="I72" s="74">
        <v>93.563000000000002</v>
      </c>
      <c r="J72" s="75"/>
      <c r="K72" s="74">
        <v>97.784000000000006</v>
      </c>
      <c r="L72" s="74"/>
      <c r="M72" s="75">
        <v>8.0329999999999995</v>
      </c>
      <c r="N72" s="236"/>
      <c r="O72" s="234"/>
      <c r="P72" s="235" t="s">
        <v>24</v>
      </c>
      <c r="Q72" s="236">
        <v>121.98099999999999</v>
      </c>
      <c r="R72" s="475"/>
      <c r="S72" s="74">
        <v>119.81100000000001</v>
      </c>
      <c r="T72" s="236"/>
      <c r="U72" s="75">
        <v>-1.4570000000000001</v>
      </c>
      <c r="V72" s="236"/>
      <c r="W72" s="236">
        <v>122.127</v>
      </c>
      <c r="X72" s="236"/>
      <c r="Y72" s="74">
        <v>117.373</v>
      </c>
      <c r="Z72" s="236"/>
      <c r="AA72" s="75">
        <v>-1.6890000000000001</v>
      </c>
      <c r="AB72" s="240"/>
    </row>
    <row r="73" spans="1:33" s="431" customFormat="1" ht="15" customHeight="1" x14ac:dyDescent="0.2">
      <c r="A73" s="234"/>
      <c r="B73" s="235" t="s">
        <v>25</v>
      </c>
      <c r="C73" s="74">
        <v>114.236</v>
      </c>
      <c r="D73" s="25"/>
      <c r="E73" s="74">
        <v>113.73099999999999</v>
      </c>
      <c r="F73" s="25"/>
      <c r="G73" s="338">
        <v>-0.29399999999999998</v>
      </c>
      <c r="H73" s="338"/>
      <c r="I73" s="74">
        <v>91.727000000000004</v>
      </c>
      <c r="J73" s="338"/>
      <c r="K73" s="74">
        <v>97.822999999999993</v>
      </c>
      <c r="L73" s="25"/>
      <c r="M73" s="75">
        <v>0.04</v>
      </c>
      <c r="N73" s="430"/>
      <c r="O73" s="234"/>
      <c r="P73" s="235" t="s">
        <v>25</v>
      </c>
      <c r="Q73" s="430">
        <v>122.083</v>
      </c>
      <c r="R73" s="477"/>
      <c r="S73" s="74">
        <v>119.089</v>
      </c>
      <c r="T73" s="430"/>
      <c r="U73" s="338">
        <v>-0.60299999999999998</v>
      </c>
      <c r="V73" s="430"/>
      <c r="W73" s="430">
        <v>118.80200000000001</v>
      </c>
      <c r="X73" s="430"/>
      <c r="Y73" s="74">
        <v>120.15300000000001</v>
      </c>
      <c r="Z73" s="430"/>
      <c r="AA73" s="338">
        <v>2.3690000000000002</v>
      </c>
      <c r="AB73" s="432"/>
    </row>
    <row r="74" spans="1:33" s="233" customFormat="1" ht="15" customHeight="1" x14ac:dyDescent="0.2">
      <c r="A74" s="234"/>
      <c r="B74" s="235" t="s">
        <v>26</v>
      </c>
      <c r="C74" s="74">
        <v>118.012</v>
      </c>
      <c r="D74" s="74"/>
      <c r="E74" s="74">
        <v>113.928</v>
      </c>
      <c r="F74" s="74"/>
      <c r="G74" s="75">
        <v>0.17299999999999999</v>
      </c>
      <c r="H74" s="75"/>
      <c r="I74" s="74">
        <v>99.867999999999995</v>
      </c>
      <c r="J74" s="75"/>
      <c r="K74" s="74">
        <v>97.62</v>
      </c>
      <c r="L74" s="74"/>
      <c r="M74" s="75">
        <v>-0.20799999999999999</v>
      </c>
      <c r="N74" s="236"/>
      <c r="O74" s="234"/>
      <c r="P74" s="235" t="s">
        <v>26</v>
      </c>
      <c r="Q74" s="236">
        <v>124.509</v>
      </c>
      <c r="R74" s="475"/>
      <c r="S74" s="74">
        <v>119.86</v>
      </c>
      <c r="T74" s="236"/>
      <c r="U74" s="75">
        <v>0.64700000000000002</v>
      </c>
      <c r="V74" s="236"/>
      <c r="W74" s="236">
        <v>119.928</v>
      </c>
      <c r="X74" s="236"/>
      <c r="Y74" s="74">
        <v>117.128</v>
      </c>
      <c r="Z74" s="236"/>
      <c r="AA74" s="75">
        <v>-2.5179999999999998</v>
      </c>
      <c r="AB74" s="241"/>
    </row>
    <row r="75" spans="1:33" s="233" customFormat="1" ht="15" customHeight="1" x14ac:dyDescent="0.2">
      <c r="A75" s="234"/>
      <c r="B75" s="235" t="s">
        <v>27</v>
      </c>
      <c r="C75" s="74">
        <v>116.943</v>
      </c>
      <c r="D75" s="74"/>
      <c r="E75" s="74">
        <v>115.187</v>
      </c>
      <c r="F75" s="74"/>
      <c r="G75" s="75">
        <v>1.105</v>
      </c>
      <c r="H75" s="75"/>
      <c r="I75" s="74">
        <v>105.306</v>
      </c>
      <c r="J75" s="75"/>
      <c r="K75" s="74">
        <v>102.758</v>
      </c>
      <c r="L75" s="74"/>
      <c r="M75" s="75">
        <v>5.2629999999999999</v>
      </c>
      <c r="N75" s="236"/>
      <c r="O75" s="234"/>
      <c r="P75" s="235" t="s">
        <v>27</v>
      </c>
      <c r="Q75" s="236">
        <v>121.262</v>
      </c>
      <c r="R75" s="475"/>
      <c r="S75" s="74">
        <v>120.06</v>
      </c>
      <c r="T75" s="236"/>
      <c r="U75" s="75">
        <v>0.16700000000000001</v>
      </c>
      <c r="V75" s="236"/>
      <c r="W75" s="236">
        <v>116.605</v>
      </c>
      <c r="X75" s="236"/>
      <c r="Y75" s="74">
        <v>118.9</v>
      </c>
      <c r="Z75" s="236"/>
      <c r="AA75" s="75">
        <v>1.5129999999999999</v>
      </c>
      <c r="AB75" s="241"/>
    </row>
    <row r="76" spans="1:33" s="233" customFormat="1" ht="15" customHeight="1" x14ac:dyDescent="0.2">
      <c r="A76" s="234"/>
      <c r="B76" s="235" t="s">
        <v>28</v>
      </c>
      <c r="C76" s="74">
        <v>117.419</v>
      </c>
      <c r="D76" s="74"/>
      <c r="E76" s="74">
        <v>113.544</v>
      </c>
      <c r="F76" s="74"/>
      <c r="G76" s="75">
        <v>-1.4259999999999999</v>
      </c>
      <c r="H76" s="75"/>
      <c r="I76" s="74">
        <v>103.08199999999999</v>
      </c>
      <c r="J76" s="75"/>
      <c r="K76" s="74">
        <v>95.66</v>
      </c>
      <c r="L76" s="74"/>
      <c r="M76" s="75">
        <v>-6.907</v>
      </c>
      <c r="N76" s="236"/>
      <c r="O76" s="234"/>
      <c r="P76" s="235" t="s">
        <v>28</v>
      </c>
      <c r="Q76" s="236">
        <v>122.71599999999999</v>
      </c>
      <c r="R76" s="475"/>
      <c r="S76" s="74">
        <v>119.992</v>
      </c>
      <c r="T76" s="236"/>
      <c r="U76" s="75">
        <v>-5.7000000000000002E-2</v>
      </c>
      <c r="V76" s="236"/>
      <c r="W76" s="236">
        <v>117.246</v>
      </c>
      <c r="X76" s="236"/>
      <c r="Y76" s="74">
        <v>117.616</v>
      </c>
      <c r="Z76" s="236"/>
      <c r="AA76" s="75">
        <v>-1.08</v>
      </c>
      <c r="AB76" s="241"/>
    </row>
    <row r="77" spans="1:33" s="233" customFormat="1" ht="15" customHeight="1" x14ac:dyDescent="0.2">
      <c r="A77" s="169"/>
      <c r="B77" s="169"/>
      <c r="C77" s="475"/>
      <c r="D77" s="242"/>
      <c r="E77" s="476"/>
      <c r="F77" s="242"/>
      <c r="G77" s="242"/>
      <c r="H77" s="242"/>
      <c r="I77" s="475"/>
      <c r="J77" s="242"/>
      <c r="K77" s="476"/>
      <c r="L77" s="242"/>
      <c r="M77" s="75"/>
      <c r="N77" s="241"/>
      <c r="O77" s="169"/>
      <c r="P77" s="169"/>
      <c r="Q77" s="475"/>
      <c r="R77" s="242"/>
      <c r="S77" s="473"/>
      <c r="T77" s="242"/>
      <c r="U77" s="242"/>
      <c r="V77" s="242"/>
      <c r="W77" s="236"/>
      <c r="X77" s="242"/>
      <c r="Y77" s="473"/>
      <c r="Z77" s="242"/>
      <c r="AA77" s="242"/>
      <c r="AB77" s="241"/>
    </row>
    <row r="78" spans="1:33" ht="15" customHeight="1" x14ac:dyDescent="0.2">
      <c r="A78" s="234">
        <v>2020</v>
      </c>
      <c r="B78" s="235" t="s">
        <v>17</v>
      </c>
      <c r="C78" s="74">
        <v>118.095</v>
      </c>
      <c r="D78" s="74"/>
      <c r="E78" s="74">
        <v>113.75700000000001</v>
      </c>
      <c r="F78" s="74"/>
      <c r="G78" s="75">
        <v>0.188</v>
      </c>
      <c r="H78" s="75"/>
      <c r="I78" s="74">
        <v>103.867</v>
      </c>
      <c r="J78" s="75"/>
      <c r="K78" s="74">
        <v>96.575999999999993</v>
      </c>
      <c r="L78" s="74"/>
      <c r="M78" s="75">
        <v>0.95799999999999996</v>
      </c>
      <c r="N78" s="236"/>
      <c r="O78" s="234">
        <v>2020</v>
      </c>
      <c r="P78" s="235" t="s">
        <v>17</v>
      </c>
      <c r="Q78" s="236">
        <v>123.15</v>
      </c>
      <c r="R78" s="475"/>
      <c r="S78" s="74">
        <v>119.648</v>
      </c>
      <c r="T78" s="236"/>
      <c r="U78" s="75">
        <v>-0.28699999999999998</v>
      </c>
      <c r="V78" s="236"/>
      <c r="W78" s="236">
        <v>120.008</v>
      </c>
      <c r="X78" s="236"/>
      <c r="Y78" s="74">
        <v>120.325</v>
      </c>
      <c r="Z78" s="236"/>
      <c r="AA78" s="75">
        <v>2.3029999999999999</v>
      </c>
      <c r="AB78" s="236"/>
    </row>
    <row r="79" spans="1:33" ht="15" customHeight="1" x14ac:dyDescent="0.2">
      <c r="A79" s="234"/>
      <c r="B79" s="235" t="s">
        <v>18</v>
      </c>
      <c r="C79" s="74">
        <v>110.227</v>
      </c>
      <c r="D79" s="74"/>
      <c r="E79" s="74">
        <v>120.416</v>
      </c>
      <c r="F79" s="74"/>
      <c r="G79" s="75">
        <v>5.8540000000000001</v>
      </c>
      <c r="H79" s="75"/>
      <c r="I79" s="74">
        <v>96.106999999999999</v>
      </c>
      <c r="J79" s="75"/>
      <c r="K79" s="74">
        <v>101.898</v>
      </c>
      <c r="L79" s="74"/>
      <c r="M79" s="75">
        <v>5.5110000000000001</v>
      </c>
      <c r="N79" s="236"/>
      <c r="O79" s="234"/>
      <c r="P79" s="235" t="s">
        <v>18</v>
      </c>
      <c r="Q79" s="236">
        <v>115.001</v>
      </c>
      <c r="R79" s="475"/>
      <c r="S79" s="74">
        <v>126.496</v>
      </c>
      <c r="T79" s="236"/>
      <c r="U79" s="75">
        <v>5.7229999999999999</v>
      </c>
      <c r="V79" s="236"/>
      <c r="W79" s="236">
        <v>114.626</v>
      </c>
      <c r="X79" s="236"/>
      <c r="Y79" s="74">
        <v>126.854</v>
      </c>
      <c r="Z79" s="236"/>
      <c r="AA79" s="75">
        <v>5.4260000000000002</v>
      </c>
      <c r="AB79" s="236"/>
    </row>
    <row r="80" spans="1:33" ht="15" customHeight="1" x14ac:dyDescent="0.2">
      <c r="A80" s="234"/>
      <c r="B80" s="235" t="s">
        <v>19</v>
      </c>
      <c r="C80" s="74">
        <v>109.96899999999999</v>
      </c>
      <c r="D80" s="74"/>
      <c r="E80" s="74">
        <v>109.435</v>
      </c>
      <c r="F80" s="74"/>
      <c r="G80" s="75">
        <v>-9.1189999999999998</v>
      </c>
      <c r="H80" s="75"/>
      <c r="I80" s="74">
        <v>98.563000000000002</v>
      </c>
      <c r="J80" s="75"/>
      <c r="K80" s="74">
        <v>93.483000000000004</v>
      </c>
      <c r="L80" s="74"/>
      <c r="M80" s="75">
        <v>-8.2579999999999991</v>
      </c>
      <c r="N80" s="236"/>
      <c r="O80" s="234"/>
      <c r="P80" s="235" t="s">
        <v>19</v>
      </c>
      <c r="Q80" s="236">
        <v>113.80500000000001</v>
      </c>
      <c r="R80" s="233"/>
      <c r="S80" s="74">
        <v>114.99</v>
      </c>
      <c r="T80" s="236"/>
      <c r="U80" s="75">
        <v>-9.0960000000000001</v>
      </c>
      <c r="V80" s="236"/>
      <c r="W80" s="236">
        <v>113.727</v>
      </c>
      <c r="X80" s="236"/>
      <c r="Y80" s="74">
        <v>111.779</v>
      </c>
      <c r="Z80" s="236"/>
      <c r="AA80" s="75">
        <v>-11.884</v>
      </c>
      <c r="AB80" s="236"/>
    </row>
    <row r="81" spans="1:29" ht="15" customHeight="1" x14ac:dyDescent="0.2">
      <c r="A81" s="234"/>
      <c r="B81" s="235" t="s">
        <v>20</v>
      </c>
      <c r="C81" s="74">
        <v>76.466999999999999</v>
      </c>
      <c r="D81" s="74"/>
      <c r="E81" s="74">
        <v>79.748000000000005</v>
      </c>
      <c r="F81" s="74"/>
      <c r="G81" s="75">
        <v>-27.128</v>
      </c>
      <c r="H81" s="75"/>
      <c r="I81" s="74">
        <v>79.766000000000005</v>
      </c>
      <c r="J81" s="75"/>
      <c r="K81" s="74">
        <v>81.751000000000005</v>
      </c>
      <c r="L81" s="74"/>
      <c r="M81" s="75">
        <v>-12.55</v>
      </c>
      <c r="N81" s="236"/>
      <c r="O81" s="234"/>
      <c r="P81" s="235" t="s">
        <v>20</v>
      </c>
      <c r="Q81" s="236">
        <v>73.11</v>
      </c>
      <c r="R81" s="233"/>
      <c r="S81" s="74">
        <v>76.813000000000002</v>
      </c>
      <c r="T81" s="236"/>
      <c r="U81" s="75">
        <v>-33.200000000000003</v>
      </c>
      <c r="V81" s="236"/>
      <c r="W81" s="236">
        <v>98.572000000000003</v>
      </c>
      <c r="X81" s="236"/>
      <c r="Y81" s="74">
        <v>98.143000000000001</v>
      </c>
      <c r="Z81" s="236"/>
      <c r="AA81" s="75">
        <v>-12.199</v>
      </c>
      <c r="AB81" s="236"/>
    </row>
    <row r="82" spans="1:29" ht="15" customHeight="1" x14ac:dyDescent="0.2">
      <c r="A82" s="234"/>
      <c r="B82" s="235" t="s">
        <v>21</v>
      </c>
      <c r="C82" s="74">
        <v>90.887</v>
      </c>
      <c r="D82" s="74"/>
      <c r="E82" s="74">
        <v>91.751999999999995</v>
      </c>
      <c r="F82" s="74"/>
      <c r="G82" s="75">
        <v>15.052</v>
      </c>
      <c r="H82" s="75"/>
      <c r="I82" s="74">
        <v>80.105000000000004</v>
      </c>
      <c r="J82" s="75"/>
      <c r="K82" s="74">
        <v>81.02</v>
      </c>
      <c r="L82" s="74"/>
      <c r="M82" s="75">
        <v>-0.89400000000000002</v>
      </c>
      <c r="N82" s="236"/>
      <c r="O82" s="234"/>
      <c r="P82" s="235" t="s">
        <v>21</v>
      </c>
      <c r="Q82" s="236">
        <v>92.795000000000002</v>
      </c>
      <c r="R82" s="233"/>
      <c r="S82" s="74">
        <v>94.263999999999996</v>
      </c>
      <c r="T82" s="236"/>
      <c r="U82" s="75">
        <v>22.719000000000001</v>
      </c>
      <c r="V82" s="236"/>
      <c r="W82" s="236">
        <v>112.17700000000001</v>
      </c>
      <c r="X82" s="236"/>
      <c r="Y82" s="74">
        <v>109.113</v>
      </c>
      <c r="Z82" s="236"/>
      <c r="AA82" s="75">
        <v>11.178000000000001</v>
      </c>
      <c r="AB82" s="236"/>
      <c r="AC82" s="31"/>
    </row>
    <row r="83" spans="1:29" ht="15" customHeight="1" x14ac:dyDescent="0.2">
      <c r="A83" s="234"/>
      <c r="B83" s="235" t="s">
        <v>22</v>
      </c>
      <c r="C83" s="74">
        <v>114.797</v>
      </c>
      <c r="D83" s="74"/>
      <c r="E83" s="74">
        <v>115.629</v>
      </c>
      <c r="F83" s="74"/>
      <c r="G83" s="75">
        <v>26.023</v>
      </c>
      <c r="H83" s="75"/>
      <c r="I83" s="74">
        <v>82.021000000000001</v>
      </c>
      <c r="J83" s="75"/>
      <c r="K83" s="74">
        <v>84.572000000000003</v>
      </c>
      <c r="L83" s="74"/>
      <c r="M83" s="75">
        <v>4.3840000000000003</v>
      </c>
      <c r="N83" s="236"/>
      <c r="O83" s="234"/>
      <c r="P83" s="235" t="s">
        <v>22</v>
      </c>
      <c r="Q83" s="236">
        <v>127.09699999999999</v>
      </c>
      <c r="R83" s="233"/>
      <c r="S83" s="74">
        <v>127.24299999999999</v>
      </c>
      <c r="T83" s="236"/>
      <c r="U83" s="75">
        <v>34.985999999999997</v>
      </c>
      <c r="V83" s="236"/>
      <c r="W83" s="236">
        <v>112.435</v>
      </c>
      <c r="X83" s="236"/>
      <c r="Y83" s="74">
        <v>114.248</v>
      </c>
      <c r="Z83" s="236"/>
      <c r="AA83" s="75">
        <v>4.7060000000000004</v>
      </c>
      <c r="AB83" s="236"/>
    </row>
    <row r="84" spans="1:29" s="239" customFormat="1" ht="15" customHeight="1" x14ac:dyDescent="0.2">
      <c r="A84" s="234"/>
      <c r="B84" s="235" t="s">
        <v>23</v>
      </c>
      <c r="C84" s="74">
        <v>116.232</v>
      </c>
      <c r="D84" s="74"/>
      <c r="E84" s="74">
        <v>116.11799999999999</v>
      </c>
      <c r="F84" s="74"/>
      <c r="G84" s="75">
        <v>0.42299999999999999</v>
      </c>
      <c r="H84" s="75"/>
      <c r="I84" s="74">
        <v>85.656000000000006</v>
      </c>
      <c r="J84" s="75"/>
      <c r="K84" s="74">
        <v>88.501000000000005</v>
      </c>
      <c r="L84" s="74"/>
      <c r="M84" s="75">
        <v>4.6459999999999999</v>
      </c>
      <c r="N84" s="236"/>
      <c r="O84" s="234"/>
      <c r="P84" s="235" t="s">
        <v>23</v>
      </c>
      <c r="Q84" s="236">
        <v>127.39700000000001</v>
      </c>
      <c r="R84" s="233"/>
      <c r="S84" s="74">
        <v>124.919</v>
      </c>
      <c r="T84" s="236"/>
      <c r="U84" s="75">
        <v>-1.8260000000000001</v>
      </c>
      <c r="V84" s="236"/>
      <c r="W84" s="236">
        <v>117.212</v>
      </c>
      <c r="X84" s="236"/>
      <c r="Y84" s="74">
        <v>113.29600000000001</v>
      </c>
      <c r="Z84" s="236"/>
      <c r="AA84" s="75">
        <v>-0.83299999999999996</v>
      </c>
      <c r="AB84" s="325"/>
    </row>
    <row r="85" spans="1:29" ht="15" customHeight="1" x14ac:dyDescent="0.2">
      <c r="A85" s="234"/>
      <c r="B85" s="235" t="s">
        <v>24</v>
      </c>
      <c r="C85" s="74">
        <v>114.67100000000001</v>
      </c>
      <c r="D85" s="74"/>
      <c r="E85" s="74">
        <v>113.77500000000001</v>
      </c>
      <c r="F85" s="74"/>
      <c r="G85" s="75">
        <v>-2.0179999999999998</v>
      </c>
      <c r="H85" s="75"/>
      <c r="I85" s="74">
        <v>85.888000000000005</v>
      </c>
      <c r="J85" s="75"/>
      <c r="K85" s="74">
        <v>89.566999999999993</v>
      </c>
      <c r="L85" s="74"/>
      <c r="M85" s="75">
        <v>1.2050000000000001</v>
      </c>
      <c r="N85" s="236"/>
      <c r="O85" s="234"/>
      <c r="P85" s="235" t="s">
        <v>24</v>
      </c>
      <c r="Q85" s="236">
        <v>124.684</v>
      </c>
      <c r="R85" s="233"/>
      <c r="S85" s="74">
        <v>122.268</v>
      </c>
      <c r="T85" s="236"/>
      <c r="U85" s="75">
        <v>-2.1219999999999999</v>
      </c>
      <c r="V85" s="236"/>
      <c r="W85" s="236">
        <v>120.73699999999999</v>
      </c>
      <c r="X85" s="236"/>
      <c r="Y85" s="74">
        <v>116.01900000000001</v>
      </c>
      <c r="Z85" s="236"/>
      <c r="AA85" s="75">
        <v>2.403</v>
      </c>
      <c r="AB85" s="240"/>
    </row>
    <row r="86" spans="1:29" s="431" customFormat="1" ht="15" customHeight="1" x14ac:dyDescent="0.2">
      <c r="A86" s="234"/>
      <c r="B86" s="235" t="s">
        <v>25</v>
      </c>
      <c r="C86" s="74">
        <v>115.27500000000001</v>
      </c>
      <c r="D86" s="25"/>
      <c r="E86" s="74">
        <v>114.72499999999999</v>
      </c>
      <c r="F86" s="25"/>
      <c r="G86" s="75">
        <v>0.83499999999999996</v>
      </c>
      <c r="H86" s="338"/>
      <c r="I86" s="74">
        <v>82.353999999999999</v>
      </c>
      <c r="J86" s="338"/>
      <c r="K86" s="74">
        <v>87.959000000000003</v>
      </c>
      <c r="L86" s="25"/>
      <c r="M86" s="75">
        <v>-1.7949999999999999</v>
      </c>
      <c r="N86" s="430"/>
      <c r="O86" s="234"/>
      <c r="P86" s="235" t="s">
        <v>25</v>
      </c>
      <c r="Q86" s="236">
        <v>127.298</v>
      </c>
      <c r="S86" s="74">
        <v>124.038</v>
      </c>
      <c r="T86" s="430"/>
      <c r="U86" s="338">
        <v>1.448</v>
      </c>
      <c r="V86" s="430"/>
      <c r="W86" s="236">
        <v>116.32</v>
      </c>
      <c r="X86" s="430"/>
      <c r="Y86" s="74">
        <v>117.429</v>
      </c>
      <c r="Z86" s="430"/>
      <c r="AA86" s="338">
        <v>1.2150000000000001</v>
      </c>
      <c r="AB86" s="432"/>
    </row>
    <row r="87" spans="1:29" s="233" customFormat="1" ht="15" customHeight="1" x14ac:dyDescent="0.2">
      <c r="A87" s="234"/>
      <c r="B87" s="235" t="s">
        <v>26</v>
      </c>
      <c r="C87" s="74">
        <v>117.248</v>
      </c>
      <c r="D87" s="74"/>
      <c r="E87" s="74">
        <v>113.127</v>
      </c>
      <c r="F87" s="74"/>
      <c r="G87" s="75">
        <v>-1.393</v>
      </c>
      <c r="H87" s="75"/>
      <c r="I87" s="74">
        <v>88.619</v>
      </c>
      <c r="J87" s="75"/>
      <c r="K87" s="74">
        <v>86.460999999999999</v>
      </c>
      <c r="L87" s="74"/>
      <c r="M87" s="75">
        <v>-1.7030000000000001</v>
      </c>
      <c r="N87" s="236"/>
      <c r="O87" s="234"/>
      <c r="P87" s="235" t="s">
        <v>26</v>
      </c>
      <c r="Q87" s="236">
        <v>127.44199999999999</v>
      </c>
      <c r="S87" s="74">
        <v>122.67</v>
      </c>
      <c r="T87" s="236"/>
      <c r="U87" s="75">
        <v>-1.103</v>
      </c>
      <c r="V87" s="236"/>
      <c r="W87" s="236">
        <v>120.851</v>
      </c>
      <c r="X87" s="236"/>
      <c r="Y87" s="74">
        <v>118.071</v>
      </c>
      <c r="Z87" s="236"/>
      <c r="AA87" s="75">
        <v>0.54700000000000004</v>
      </c>
      <c r="AB87" s="241"/>
    </row>
    <row r="88" spans="1:29" s="233" customFormat="1" ht="15" customHeight="1" x14ac:dyDescent="0.2">
      <c r="A88" s="234"/>
      <c r="B88" s="235" t="s">
        <v>27</v>
      </c>
      <c r="C88" s="74">
        <v>114.09099999999999</v>
      </c>
      <c r="D88" s="74"/>
      <c r="E88" s="74">
        <v>112.393</v>
      </c>
      <c r="F88" s="74"/>
      <c r="G88" s="75">
        <v>-0.64900000000000002</v>
      </c>
      <c r="H88" s="75"/>
      <c r="I88" s="74">
        <v>88.040999999999997</v>
      </c>
      <c r="J88" s="75"/>
      <c r="K88" s="74">
        <v>85.855999999999995</v>
      </c>
      <c r="L88" s="74"/>
      <c r="M88" s="75">
        <v>-0.7</v>
      </c>
      <c r="N88" s="236"/>
      <c r="O88" s="234"/>
      <c r="P88" s="235" t="s">
        <v>27</v>
      </c>
      <c r="Q88" s="236">
        <v>123.727</v>
      </c>
      <c r="S88" s="74">
        <v>122.428</v>
      </c>
      <c r="T88" s="236"/>
      <c r="U88" s="75">
        <v>-0.19700000000000001</v>
      </c>
      <c r="V88" s="236"/>
      <c r="W88" s="236">
        <v>113.658</v>
      </c>
      <c r="X88" s="236"/>
      <c r="Y88" s="74">
        <v>115.982</v>
      </c>
      <c r="Z88" s="236"/>
      <c r="AA88" s="75">
        <v>-1.7689999999999999</v>
      </c>
      <c r="AB88" s="241"/>
    </row>
    <row r="89" spans="1:29" s="233" customFormat="1" ht="15" customHeight="1" x14ac:dyDescent="0.2">
      <c r="A89" s="234"/>
      <c r="B89" s="235" t="s">
        <v>28</v>
      </c>
      <c r="C89" s="74">
        <v>119.461</v>
      </c>
      <c r="D89" s="74"/>
      <c r="E89" s="74">
        <v>115.43</v>
      </c>
      <c r="F89" s="74"/>
      <c r="G89" s="75">
        <v>2.702</v>
      </c>
      <c r="H89" s="75"/>
      <c r="I89" s="74">
        <v>97.522999999999996</v>
      </c>
      <c r="J89" s="75"/>
      <c r="K89" s="74">
        <v>90.382999999999996</v>
      </c>
      <c r="L89" s="74"/>
      <c r="M89" s="75">
        <v>5.2729999999999997</v>
      </c>
      <c r="N89" s="236"/>
      <c r="O89" s="234"/>
      <c r="P89" s="235" t="s">
        <v>28</v>
      </c>
      <c r="Q89" s="236">
        <v>127.771</v>
      </c>
      <c r="S89" s="74">
        <v>124.77</v>
      </c>
      <c r="T89" s="236"/>
      <c r="U89" s="75">
        <v>1.913</v>
      </c>
      <c r="V89" s="236"/>
      <c r="W89" s="236">
        <v>117.07</v>
      </c>
      <c r="X89" s="236"/>
      <c r="Y89" s="74">
        <v>117.584</v>
      </c>
      <c r="Z89" s="236"/>
      <c r="AA89" s="75">
        <v>1.381</v>
      </c>
      <c r="AB89" s="241"/>
    </row>
    <row r="90" spans="1:29" s="233" customFormat="1" ht="15" customHeight="1" x14ac:dyDescent="0.2">
      <c r="A90" s="169"/>
      <c r="B90" s="169"/>
      <c r="C90" s="475"/>
      <c r="D90" s="242"/>
      <c r="E90" s="476"/>
      <c r="F90" s="242"/>
      <c r="G90" s="242"/>
      <c r="H90" s="242"/>
      <c r="I90" s="475"/>
      <c r="J90" s="242"/>
      <c r="K90" s="476"/>
      <c r="L90" s="242"/>
      <c r="M90" s="242"/>
      <c r="N90" s="241"/>
      <c r="O90" s="169"/>
      <c r="P90" s="169"/>
      <c r="R90" s="241"/>
      <c r="S90" s="31"/>
      <c r="T90" s="241"/>
      <c r="U90" s="242"/>
      <c r="V90" s="241"/>
      <c r="X90" s="241"/>
      <c r="Y90" s="31"/>
      <c r="Z90" s="241"/>
      <c r="AA90" s="242"/>
      <c r="AB90" s="241"/>
    </row>
    <row r="91" spans="1:29" s="233" customFormat="1" ht="15" customHeight="1" x14ac:dyDescent="0.2">
      <c r="A91" s="23">
        <v>2021</v>
      </c>
      <c r="B91" s="24" t="s">
        <v>17</v>
      </c>
      <c r="C91" s="74">
        <v>119.538</v>
      </c>
      <c r="D91" s="74"/>
      <c r="E91" s="74">
        <v>115.05800000000001</v>
      </c>
      <c r="F91" s="74"/>
      <c r="G91" s="75">
        <v>-0.32300000000000001</v>
      </c>
      <c r="H91" s="75"/>
      <c r="I91" s="74">
        <v>99.207999999999998</v>
      </c>
      <c r="J91" s="75"/>
      <c r="K91" s="74">
        <v>92.165999999999997</v>
      </c>
      <c r="L91" s="74"/>
      <c r="M91" s="75">
        <v>1.9730000000000001</v>
      </c>
      <c r="N91" s="241"/>
      <c r="O91" s="23">
        <v>2021</v>
      </c>
      <c r="P91" s="24" t="s">
        <v>17</v>
      </c>
      <c r="Q91" s="236">
        <v>127.512</v>
      </c>
      <c r="R91" s="475"/>
      <c r="S91" s="74">
        <v>123.834</v>
      </c>
      <c r="T91" s="236"/>
      <c r="U91" s="75">
        <v>-0.75</v>
      </c>
      <c r="V91" s="236"/>
      <c r="W91" s="236">
        <v>114.517</v>
      </c>
      <c r="X91" s="236"/>
      <c r="Y91" s="74">
        <v>114.78</v>
      </c>
      <c r="Z91" s="236"/>
      <c r="AA91" s="75">
        <v>-2.3849999999999998</v>
      </c>
      <c r="AB91" s="241"/>
    </row>
    <row r="92" spans="1:29" s="233" customFormat="1" ht="15" customHeight="1" x14ac:dyDescent="0.2">
      <c r="A92" s="23"/>
      <c r="B92" s="24" t="s">
        <v>18</v>
      </c>
      <c r="C92" s="74">
        <v>111.834</v>
      </c>
      <c r="D92" s="74"/>
      <c r="E92" s="74">
        <v>122.31</v>
      </c>
      <c r="F92" s="74"/>
      <c r="G92" s="75">
        <v>6.3029999999999999</v>
      </c>
      <c r="H92" s="75"/>
      <c r="I92" s="74">
        <v>90.347999999999999</v>
      </c>
      <c r="J92" s="75"/>
      <c r="K92" s="74">
        <v>95.983000000000004</v>
      </c>
      <c r="L92" s="74"/>
      <c r="M92" s="75">
        <v>4.141</v>
      </c>
      <c r="N92" s="241"/>
      <c r="O92" s="23"/>
      <c r="P92" s="24" t="s">
        <v>18</v>
      </c>
      <c r="Q92" s="236">
        <v>120.126</v>
      </c>
      <c r="R92" s="475"/>
      <c r="S92" s="74">
        <v>132.179</v>
      </c>
      <c r="T92" s="236"/>
      <c r="U92" s="75">
        <v>6.7389999999999999</v>
      </c>
      <c r="V92" s="236"/>
      <c r="W92" s="236">
        <v>107.923</v>
      </c>
      <c r="X92" s="236"/>
      <c r="Y92" s="74">
        <v>119.54900000000001</v>
      </c>
      <c r="Z92" s="236"/>
      <c r="AA92" s="75">
        <v>4.1550000000000002</v>
      </c>
      <c r="AB92" s="241"/>
    </row>
    <row r="93" spans="1:29" s="233" customFormat="1" ht="15" customHeight="1" x14ac:dyDescent="0.2">
      <c r="A93" s="23"/>
      <c r="B93" s="24" t="s">
        <v>19</v>
      </c>
      <c r="C93" s="74">
        <v>120.149</v>
      </c>
      <c r="D93" s="74"/>
      <c r="E93" s="74">
        <v>119.61</v>
      </c>
      <c r="F93" s="74"/>
      <c r="G93" s="75">
        <v>-2.2069999999999999</v>
      </c>
      <c r="H93" s="75"/>
      <c r="I93" s="74">
        <v>96.671000000000006</v>
      </c>
      <c r="J93" s="75"/>
      <c r="K93" s="74">
        <v>91.566000000000003</v>
      </c>
      <c r="L93" s="74"/>
      <c r="M93" s="75">
        <v>-4.6020000000000003</v>
      </c>
      <c r="N93" s="241"/>
      <c r="O93" s="23"/>
      <c r="P93" s="24" t="s">
        <v>19</v>
      </c>
      <c r="Q93" s="236">
        <v>128.285</v>
      </c>
      <c r="S93" s="74">
        <v>129.76599999999999</v>
      </c>
      <c r="T93" s="236"/>
      <c r="U93" s="75">
        <v>-1.8260000000000001</v>
      </c>
      <c r="V93" s="236"/>
      <c r="W93" s="236">
        <v>125.407</v>
      </c>
      <c r="X93" s="236"/>
      <c r="Y93" s="74">
        <v>123.386</v>
      </c>
      <c r="Z93" s="236"/>
      <c r="AA93" s="75">
        <v>3.2090000000000001</v>
      </c>
      <c r="AB93" s="241"/>
    </row>
    <row r="94" spans="1:29" ht="15" customHeight="1" x14ac:dyDescent="0.2">
      <c r="A94" s="174"/>
      <c r="B94" s="24" t="s">
        <v>20</v>
      </c>
      <c r="C94" s="74">
        <v>114.80500000000001</v>
      </c>
      <c r="D94" s="74"/>
      <c r="E94" s="74">
        <v>119.72799999999999</v>
      </c>
      <c r="F94" s="74"/>
      <c r="G94" s="75">
        <v>9.9000000000000005E-2</v>
      </c>
      <c r="H94" s="75"/>
      <c r="I94" s="74">
        <v>91.167000000000002</v>
      </c>
      <c r="J94" s="75"/>
      <c r="K94" s="74">
        <v>93.277000000000001</v>
      </c>
      <c r="L94" s="74"/>
      <c r="M94" s="75">
        <v>1.869</v>
      </c>
      <c r="O94" s="174"/>
      <c r="P94" s="24" t="s">
        <v>20</v>
      </c>
      <c r="Q94" s="236">
        <v>122.83</v>
      </c>
      <c r="R94" s="233"/>
      <c r="S94" s="74">
        <v>129.18</v>
      </c>
      <c r="T94" s="236"/>
      <c r="U94" s="75">
        <v>-0.45100000000000001</v>
      </c>
      <c r="V94" s="236"/>
      <c r="W94" s="236">
        <v>121.82599999999999</v>
      </c>
      <c r="X94" s="236"/>
      <c r="Y94" s="74">
        <v>121.27500000000001</v>
      </c>
      <c r="Z94" s="236"/>
      <c r="AA94" s="75">
        <v>-1.7110000000000001</v>
      </c>
    </row>
    <row r="95" spans="1:29" ht="15" customHeight="1" x14ac:dyDescent="0.2">
      <c r="A95" s="174"/>
      <c r="B95" s="24" t="s">
        <v>21</v>
      </c>
      <c r="C95" s="74">
        <v>114.565</v>
      </c>
      <c r="D95" s="74"/>
      <c r="E95" s="74">
        <v>115.70099999999999</v>
      </c>
      <c r="F95" s="74"/>
      <c r="G95" s="75">
        <v>-3.3639999999999999</v>
      </c>
      <c r="H95" s="75"/>
      <c r="I95" s="74">
        <v>96.682000000000002</v>
      </c>
      <c r="J95" s="75"/>
      <c r="K95" s="74">
        <v>97.771000000000001</v>
      </c>
      <c r="L95" s="74"/>
      <c r="M95" s="75">
        <v>4.8170000000000002</v>
      </c>
      <c r="N95" s="242"/>
      <c r="O95" s="174"/>
      <c r="P95" s="24" t="s">
        <v>21</v>
      </c>
      <c r="Q95" s="236">
        <v>120.425</v>
      </c>
      <c r="R95" s="233"/>
      <c r="S95" s="74">
        <v>122.44</v>
      </c>
      <c r="T95" s="236"/>
      <c r="U95" s="75">
        <v>-5.218</v>
      </c>
      <c r="V95" s="236"/>
      <c r="W95" s="236">
        <v>122.051</v>
      </c>
      <c r="X95" s="236"/>
      <c r="Y95" s="74">
        <v>118.745</v>
      </c>
      <c r="Z95" s="236"/>
      <c r="AA95" s="75">
        <v>-2.0870000000000002</v>
      </c>
    </row>
    <row r="96" spans="1:29" ht="15" customHeight="1" x14ac:dyDescent="0.2">
      <c r="A96" s="174"/>
      <c r="B96" s="24" t="s">
        <v>22</v>
      </c>
      <c r="C96" s="74">
        <v>116.40900000000001</v>
      </c>
      <c r="D96" s="74"/>
      <c r="E96" s="74">
        <v>117.35899999999999</v>
      </c>
      <c r="F96" s="74"/>
      <c r="G96" s="75">
        <v>1.4330000000000001</v>
      </c>
      <c r="H96" s="75"/>
      <c r="I96" s="74">
        <v>90.450999999999993</v>
      </c>
      <c r="J96" s="75"/>
      <c r="K96" s="74">
        <v>93.498999999999995</v>
      </c>
      <c r="L96" s="74"/>
      <c r="M96" s="75">
        <v>-4.37</v>
      </c>
      <c r="N96" s="242"/>
      <c r="O96" s="174"/>
      <c r="P96" s="24" t="s">
        <v>22</v>
      </c>
      <c r="Q96" s="236">
        <v>126.881</v>
      </c>
      <c r="R96" s="233"/>
      <c r="S96" s="74">
        <v>127.155</v>
      </c>
      <c r="T96" s="236"/>
      <c r="U96" s="75">
        <v>3.851</v>
      </c>
      <c r="V96" s="236"/>
      <c r="W96" s="236">
        <v>106.988</v>
      </c>
      <c r="X96" s="236"/>
      <c r="Y96" s="74">
        <v>108.76900000000001</v>
      </c>
      <c r="Z96" s="236"/>
      <c r="AA96" s="75">
        <v>-8.4009999999999998</v>
      </c>
    </row>
    <row r="97" spans="1:27" ht="15" customHeight="1" x14ac:dyDescent="0.2">
      <c r="A97" s="174"/>
      <c r="B97" s="24" t="s">
        <v>23</v>
      </c>
      <c r="C97" s="74">
        <v>110.35599999999999</v>
      </c>
      <c r="D97" s="74"/>
      <c r="E97" s="74">
        <v>110.29600000000001</v>
      </c>
      <c r="F97" s="74"/>
      <c r="G97" s="75">
        <v>-6.0190000000000001</v>
      </c>
      <c r="H97" s="75"/>
      <c r="I97" s="74">
        <v>86.212000000000003</v>
      </c>
      <c r="J97" s="75"/>
      <c r="K97" s="74">
        <v>89.158000000000001</v>
      </c>
      <c r="L97" s="74"/>
      <c r="M97" s="75">
        <v>-4.6429999999999998</v>
      </c>
      <c r="N97" s="242"/>
      <c r="O97" s="174"/>
      <c r="P97" s="24" t="s">
        <v>23</v>
      </c>
      <c r="Q97" s="236">
        <v>119.11199999999999</v>
      </c>
      <c r="R97" s="233"/>
      <c r="S97" s="74">
        <v>116.7</v>
      </c>
      <c r="T97" s="236"/>
      <c r="U97" s="75">
        <v>-8.2219999999999995</v>
      </c>
      <c r="V97" s="236"/>
      <c r="W97" s="236">
        <v>111.762</v>
      </c>
      <c r="X97" s="236"/>
      <c r="Y97" s="74">
        <v>107.99299999999999</v>
      </c>
      <c r="Z97" s="236"/>
      <c r="AA97" s="75">
        <v>-0.71299999999999997</v>
      </c>
    </row>
    <row r="98" spans="1:27" ht="15" customHeight="1" x14ac:dyDescent="0.2">
      <c r="A98" s="174"/>
      <c r="B98" s="24" t="s">
        <v>24</v>
      </c>
      <c r="C98" s="74">
        <v>113.887</v>
      </c>
      <c r="D98" s="74"/>
      <c r="E98" s="74">
        <v>112.874</v>
      </c>
      <c r="F98" s="74"/>
      <c r="G98" s="75">
        <v>2.3380000000000001</v>
      </c>
      <c r="H98" s="75"/>
      <c r="I98" s="74">
        <v>82.298000000000002</v>
      </c>
      <c r="J98" s="75"/>
      <c r="K98" s="74">
        <v>85.727999999999994</v>
      </c>
      <c r="L98" s="74"/>
      <c r="M98" s="75">
        <v>-3.8460000000000001</v>
      </c>
      <c r="N98" s="242"/>
      <c r="O98" s="174"/>
      <c r="P98" s="24" t="s">
        <v>24</v>
      </c>
      <c r="Q98" s="236">
        <v>125.42</v>
      </c>
      <c r="R98" s="233"/>
      <c r="S98" s="74">
        <v>122.876</v>
      </c>
      <c r="T98" s="236"/>
      <c r="U98" s="75">
        <v>5.2930000000000001</v>
      </c>
      <c r="V98" s="236"/>
      <c r="W98" s="236">
        <v>114.917</v>
      </c>
      <c r="X98" s="236"/>
      <c r="Y98" s="74">
        <v>110.45699999999999</v>
      </c>
      <c r="Z98" s="236"/>
      <c r="AA98" s="75">
        <v>2.282</v>
      </c>
    </row>
    <row r="99" spans="1:27" ht="15" customHeight="1" x14ac:dyDescent="0.2">
      <c r="A99" s="174"/>
      <c r="B99" s="24" t="s">
        <v>25</v>
      </c>
      <c r="C99" s="74">
        <v>118.124</v>
      </c>
      <c r="D99" s="25"/>
      <c r="E99" s="74">
        <v>117.483</v>
      </c>
      <c r="F99" s="25"/>
      <c r="G99" s="75">
        <v>4.0830000000000002</v>
      </c>
      <c r="H99" s="338"/>
      <c r="I99" s="74">
        <v>79.912999999999997</v>
      </c>
      <c r="J99" s="338"/>
      <c r="K99" s="74">
        <v>85.331000000000003</v>
      </c>
      <c r="L99" s="25"/>
      <c r="M99" s="75">
        <v>-0.46300000000000002</v>
      </c>
      <c r="O99" s="174"/>
      <c r="P99" s="24" t="s">
        <v>25</v>
      </c>
      <c r="Q99" s="236">
        <v>132.32900000000001</v>
      </c>
      <c r="R99" s="431"/>
      <c r="S99" s="74">
        <v>128.87299999999999</v>
      </c>
      <c r="T99" s="430"/>
      <c r="U99" s="338">
        <v>4.88</v>
      </c>
      <c r="V99" s="430"/>
      <c r="W99" s="236">
        <v>116.762</v>
      </c>
      <c r="X99" s="430"/>
      <c r="Y99" s="74">
        <v>117.798</v>
      </c>
      <c r="Z99" s="430"/>
      <c r="AA99" s="338">
        <v>6.6459999999999999</v>
      </c>
    </row>
    <row r="100" spans="1:27" ht="15" customHeight="1" x14ac:dyDescent="0.2">
      <c r="A100" s="174"/>
      <c r="B100" s="24" t="s">
        <v>26</v>
      </c>
      <c r="C100" s="74">
        <v>123.748</v>
      </c>
      <c r="D100" s="74"/>
      <c r="E100" s="74">
        <v>119.43300000000001</v>
      </c>
      <c r="F100" s="74"/>
      <c r="G100" s="75">
        <v>1.66</v>
      </c>
      <c r="H100" s="75"/>
      <c r="I100" s="74">
        <v>85.552999999999997</v>
      </c>
      <c r="J100" s="75"/>
      <c r="K100" s="74">
        <v>83.430999999999997</v>
      </c>
      <c r="L100" s="74"/>
      <c r="M100" s="75">
        <v>-2.2269999999999999</v>
      </c>
      <c r="O100" s="174"/>
      <c r="P100" s="24" t="s">
        <v>26</v>
      </c>
      <c r="Q100" s="236">
        <v>137.62</v>
      </c>
      <c r="R100" s="233"/>
      <c r="S100" s="74">
        <v>132.52000000000001</v>
      </c>
      <c r="T100" s="236"/>
      <c r="U100" s="75">
        <v>2.83</v>
      </c>
      <c r="V100" s="236"/>
      <c r="W100" s="236">
        <v>125.76</v>
      </c>
      <c r="X100" s="236"/>
      <c r="Y100" s="74">
        <v>122.79900000000001</v>
      </c>
      <c r="Z100" s="236"/>
      <c r="AA100" s="75">
        <v>4.2460000000000004</v>
      </c>
    </row>
    <row r="101" spans="1:27" ht="15" customHeight="1" x14ac:dyDescent="0.2">
      <c r="A101" s="174"/>
      <c r="B101" s="24" t="s">
        <v>27</v>
      </c>
      <c r="C101" s="74">
        <v>124.85</v>
      </c>
      <c r="D101" s="74"/>
      <c r="E101" s="74">
        <v>122.964</v>
      </c>
      <c r="F101" s="74"/>
      <c r="G101" s="75">
        <v>2.956</v>
      </c>
      <c r="H101" s="75"/>
      <c r="I101" s="74">
        <v>91.331999999999994</v>
      </c>
      <c r="J101" s="75"/>
      <c r="K101" s="74">
        <v>89.096999999999994</v>
      </c>
      <c r="L101" s="74"/>
      <c r="M101" s="75">
        <v>6.7910000000000004</v>
      </c>
      <c r="O101" s="174"/>
      <c r="P101" s="24" t="s">
        <v>27</v>
      </c>
      <c r="Q101" s="236">
        <v>137.72</v>
      </c>
      <c r="R101" s="233"/>
      <c r="S101" s="74">
        <v>136.30000000000001</v>
      </c>
      <c r="T101" s="236"/>
      <c r="U101" s="75">
        <v>2.8519999999999999</v>
      </c>
      <c r="V101" s="236"/>
      <c r="W101" s="236">
        <v>119.426</v>
      </c>
      <c r="X101" s="236"/>
      <c r="Y101" s="74">
        <v>121.84399999999999</v>
      </c>
      <c r="Z101" s="236"/>
      <c r="AA101" s="75">
        <v>-0.77800000000000002</v>
      </c>
    </row>
    <row r="102" spans="1:27" ht="15" customHeight="1" x14ac:dyDescent="0.2"/>
  </sheetData>
  <mergeCells count="54">
    <mergeCell ref="A10:B10"/>
    <mergeCell ref="C10:H10"/>
    <mergeCell ref="I10:N10"/>
    <mergeCell ref="O10:P10"/>
    <mergeCell ref="Q10:V10"/>
    <mergeCell ref="W10:AB10"/>
    <mergeCell ref="S7:T7"/>
    <mergeCell ref="U7:V7"/>
    <mergeCell ref="W7:X7"/>
    <mergeCell ref="C8:D8"/>
    <mergeCell ref="E8:F8"/>
    <mergeCell ref="G8:H8"/>
    <mergeCell ref="Y7:Z7"/>
    <mergeCell ref="AA7:AB7"/>
    <mergeCell ref="AA8:AB8"/>
    <mergeCell ref="W9:AB9"/>
    <mergeCell ref="M8:N8"/>
    <mergeCell ref="Q8:R8"/>
    <mergeCell ref="S8:T8"/>
    <mergeCell ref="U8:V8"/>
    <mergeCell ref="I8:J8"/>
    <mergeCell ref="A9:B9"/>
    <mergeCell ref="C9:H9"/>
    <mergeCell ref="I9:N9"/>
    <mergeCell ref="O9:P9"/>
    <mergeCell ref="Q9:V9"/>
    <mergeCell ref="A2:N2"/>
    <mergeCell ref="O2:AB2"/>
    <mergeCell ref="A3:N3"/>
    <mergeCell ref="O3:AB3"/>
    <mergeCell ref="O5:O8"/>
    <mergeCell ref="W8:X8"/>
    <mergeCell ref="Y8:Z8"/>
    <mergeCell ref="K8:L8"/>
    <mergeCell ref="P5:P8"/>
    <mergeCell ref="Q5:V6"/>
    <mergeCell ref="W5:AB6"/>
    <mergeCell ref="M7:N7"/>
    <mergeCell ref="Q7:R7"/>
    <mergeCell ref="A5:A8"/>
    <mergeCell ref="B5:B8"/>
    <mergeCell ref="C5:H6"/>
    <mergeCell ref="I5:N6"/>
    <mergeCell ref="C7:D7"/>
    <mergeCell ref="E7:F7"/>
    <mergeCell ref="G7:H7"/>
    <mergeCell ref="I7:J7"/>
    <mergeCell ref="K7:L7"/>
    <mergeCell ref="W11:AB11"/>
    <mergeCell ref="A11:B11"/>
    <mergeCell ref="C11:H11"/>
    <mergeCell ref="I11:N11"/>
    <mergeCell ref="O11:P11"/>
    <mergeCell ref="Q11:V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11" orientation="portrait" useFirstPageNumber="1" r:id="rId1"/>
  <headerFooter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570"/>
  <sheetViews>
    <sheetView view="pageBreakPreview" zoomScale="85" zoomScaleSheetLayoutView="85" workbookViewId="0">
      <selection activeCell="H159" sqref="H159"/>
    </sheetView>
  </sheetViews>
  <sheetFormatPr defaultColWidth="13.5703125" defaultRowHeight="15" x14ac:dyDescent="0.25"/>
  <cols>
    <col min="1" max="1" width="9.140625" style="49" customWidth="1"/>
    <col min="2" max="2" width="11.140625" style="49" customWidth="1"/>
    <col min="3" max="3" width="12.140625" style="47" customWidth="1"/>
    <col min="4" max="4" width="14.5703125" style="47" customWidth="1"/>
    <col min="5" max="5" width="12.140625" style="47" customWidth="1"/>
    <col min="6" max="6" width="14.5703125" style="47" customWidth="1"/>
    <col min="7" max="7" width="12.140625" style="47" customWidth="1"/>
    <col min="8" max="8" width="14.5703125" style="47" customWidth="1"/>
    <col min="9" max="9" width="9.140625" style="49" customWidth="1"/>
    <col min="10" max="10" width="11.140625" style="49" customWidth="1"/>
    <col min="11" max="11" width="12.140625" style="47" customWidth="1"/>
    <col min="12" max="12" width="14.5703125" style="47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9.140625" style="49" customWidth="1"/>
    <col min="18" max="18" width="11.140625" style="49" customWidth="1"/>
    <col min="19" max="19" width="12.140625" style="47" customWidth="1"/>
    <col min="20" max="20" width="14.5703125" style="47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9.140625" style="49" customWidth="1"/>
    <col min="26" max="26" width="11.140625" style="49" customWidth="1"/>
    <col min="27" max="27" width="12.140625" style="47" customWidth="1"/>
    <col min="28" max="28" width="14.5703125" style="47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9.140625" style="49" customWidth="1"/>
    <col min="34" max="34" width="11.140625" style="49" customWidth="1"/>
    <col min="35" max="35" width="12.140625" style="47" customWidth="1"/>
    <col min="36" max="36" width="14.5703125" style="47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9.140625" style="49" customWidth="1"/>
    <col min="42" max="42" width="11.140625" style="49" customWidth="1"/>
    <col min="43" max="43" width="12.140625" style="47" customWidth="1"/>
    <col min="44" max="44" width="14.5703125" style="47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9.140625" style="49" customWidth="1"/>
    <col min="50" max="50" width="11.140625" style="49" customWidth="1"/>
    <col min="51" max="51" width="12.140625" style="47" customWidth="1"/>
    <col min="52" max="52" width="14.5703125" style="47" customWidth="1"/>
    <col min="53" max="53" width="12.140625" style="47" customWidth="1"/>
    <col min="54" max="54" width="14.5703125" style="47" customWidth="1"/>
    <col min="55" max="55" width="12.140625" style="47" customWidth="1"/>
    <col min="56" max="56" width="14.5703125" style="47" customWidth="1"/>
    <col min="57" max="57" width="9.140625" style="49" customWidth="1"/>
    <col min="58" max="58" width="11.140625" style="49" customWidth="1"/>
    <col min="59" max="59" width="12.140625" style="46" customWidth="1"/>
    <col min="60" max="60" width="14.5703125" style="46" customWidth="1"/>
    <col min="61" max="61" width="12.140625" style="47" customWidth="1"/>
    <col min="62" max="62" width="14.5703125" style="47" customWidth="1"/>
    <col min="63" max="63" width="12.140625" style="47" customWidth="1"/>
    <col min="64" max="64" width="14.5703125" style="47" customWidth="1"/>
    <col min="65" max="65" width="9.140625" style="49" customWidth="1"/>
    <col min="66" max="66" width="11.140625" style="49" customWidth="1"/>
    <col min="67" max="67" width="12.140625" style="47" customWidth="1"/>
    <col min="68" max="68" width="14.5703125" style="47" customWidth="1"/>
    <col min="69" max="69" width="12.140625" style="47" customWidth="1"/>
    <col min="70" max="70" width="14.5703125" style="47" customWidth="1"/>
    <col min="71" max="71" width="12.140625" style="47" customWidth="1"/>
    <col min="72" max="72" width="14.5703125" style="47" customWidth="1"/>
    <col min="73" max="73" width="9.140625" style="49" customWidth="1"/>
    <col min="74" max="74" width="11.140625" style="49" customWidth="1"/>
    <col min="75" max="75" width="12.140625" style="47" customWidth="1"/>
    <col min="76" max="76" width="14.5703125" style="47" customWidth="1"/>
    <col min="77" max="77" width="12.140625" style="47" customWidth="1"/>
    <col min="78" max="78" width="14.5703125" style="47" customWidth="1"/>
    <col min="79" max="79" width="12.140625" style="47" customWidth="1"/>
    <col min="80" max="80" width="14.5703125" style="47" customWidth="1"/>
    <col min="81" max="81" width="9.140625" style="49" customWidth="1"/>
    <col min="82" max="82" width="11.140625" style="49" customWidth="1"/>
    <col min="83" max="83" width="12.140625" style="47" customWidth="1"/>
    <col min="84" max="84" width="14.5703125" style="47" customWidth="1"/>
    <col min="85" max="85" width="12.140625" style="47" customWidth="1"/>
    <col min="86" max="86" width="14.5703125" style="47" customWidth="1"/>
    <col min="87" max="87" width="12.140625" style="47" customWidth="1"/>
    <col min="88" max="88" width="14.5703125" style="47" customWidth="1"/>
    <col min="89" max="89" width="9.140625" style="49" customWidth="1"/>
    <col min="90" max="90" width="11.140625" style="49" customWidth="1"/>
    <col min="91" max="91" width="12.140625" style="47" customWidth="1"/>
    <col min="92" max="92" width="14.5703125" style="47" customWidth="1"/>
    <col min="93" max="93" width="12.140625" style="47" customWidth="1"/>
    <col min="94" max="94" width="14.5703125" style="47" customWidth="1"/>
    <col min="95" max="95" width="12.140625" style="47" customWidth="1"/>
    <col min="96" max="96" width="14.5703125" style="47" customWidth="1"/>
    <col min="97" max="97" width="9.140625" style="49" customWidth="1"/>
    <col min="98" max="98" width="11.140625" style="49" customWidth="1"/>
    <col min="99" max="99" width="12.140625" style="47" customWidth="1"/>
    <col min="100" max="100" width="14.5703125" style="47" customWidth="1"/>
    <col min="101" max="101" width="12.140625" style="47" customWidth="1"/>
    <col min="102" max="102" width="14.5703125" style="47" customWidth="1"/>
    <col min="103" max="103" width="12.140625" style="47" customWidth="1"/>
    <col min="104" max="104" width="14.5703125" style="47" customWidth="1"/>
    <col min="105" max="105" width="9.140625" style="49" customWidth="1"/>
    <col min="106" max="106" width="11.140625" style="49" customWidth="1"/>
    <col min="107" max="107" width="12.140625" style="47" customWidth="1"/>
    <col min="108" max="108" width="14.5703125" style="47" customWidth="1"/>
    <col min="109" max="109" width="12.140625" style="47" customWidth="1"/>
    <col min="110" max="110" width="14.5703125" style="47" customWidth="1"/>
    <col min="111" max="111" width="12.140625" style="47" customWidth="1"/>
    <col min="112" max="112" width="14.5703125" style="47" customWidth="1"/>
    <col min="113" max="113" width="9.140625" style="49" customWidth="1"/>
    <col min="114" max="114" width="11.140625" style="49" customWidth="1"/>
    <col min="115" max="115" width="12.140625" style="47" customWidth="1"/>
    <col min="116" max="116" width="14.5703125" style="47" customWidth="1"/>
    <col min="117" max="117" width="12.140625" style="47" customWidth="1"/>
    <col min="118" max="118" width="14.5703125" style="47" customWidth="1"/>
    <col min="119" max="119" width="12.140625" style="47" customWidth="1"/>
    <col min="120" max="120" width="14.5703125" style="47" customWidth="1"/>
    <col min="121" max="121" width="9.140625" style="49" customWidth="1"/>
    <col min="122" max="122" width="11.140625" style="49" customWidth="1"/>
    <col min="123" max="123" width="12.140625" style="47" customWidth="1"/>
    <col min="124" max="124" width="14.5703125" style="47" customWidth="1"/>
    <col min="125" max="125" width="12.140625" style="47" customWidth="1"/>
    <col min="126" max="126" width="14.5703125" style="47" customWidth="1"/>
    <col min="127" max="127" width="12.140625" style="47" customWidth="1"/>
    <col min="128" max="128" width="14.5703125" style="47" customWidth="1"/>
    <col min="129" max="129" width="9.140625" style="49" customWidth="1"/>
    <col min="130" max="130" width="11.140625" style="49" customWidth="1"/>
    <col min="131" max="131" width="12.140625" style="47" customWidth="1"/>
    <col min="132" max="132" width="14.5703125" style="47" customWidth="1"/>
    <col min="133" max="133" width="12.140625" style="47" customWidth="1"/>
    <col min="134" max="134" width="14.5703125" style="47" customWidth="1"/>
    <col min="135" max="135" width="12.140625" style="47" customWidth="1"/>
    <col min="136" max="136" width="14.5703125" style="47" customWidth="1"/>
    <col min="137" max="137" width="9.140625" style="49" customWidth="1"/>
    <col min="138" max="138" width="11.140625" style="49" customWidth="1"/>
    <col min="139" max="139" width="12.140625" style="47" customWidth="1"/>
    <col min="140" max="140" width="14.5703125" style="47" customWidth="1"/>
    <col min="141" max="141" width="12.140625" style="47" customWidth="1"/>
    <col min="142" max="142" width="14.5703125" style="47" customWidth="1"/>
    <col min="143" max="143" width="12.140625" style="47" customWidth="1"/>
    <col min="144" max="144" width="14.5703125" style="47" customWidth="1"/>
    <col min="145" max="145" width="9.140625" style="49" customWidth="1"/>
    <col min="146" max="146" width="11.140625" style="49" customWidth="1"/>
    <col min="147" max="147" width="12.140625" style="47" customWidth="1"/>
    <col min="148" max="148" width="14.5703125" style="47" customWidth="1"/>
    <col min="149" max="149" width="12.140625" style="47" customWidth="1"/>
    <col min="150" max="150" width="14.5703125" style="47" customWidth="1"/>
    <col min="151" max="151" width="12.140625" style="47" customWidth="1"/>
    <col min="152" max="152" width="14.5703125" style="47" customWidth="1"/>
    <col min="153" max="153" width="9.140625" style="49" customWidth="1"/>
    <col min="154" max="154" width="11.140625" style="49" customWidth="1"/>
    <col min="155" max="155" width="12.140625" style="47" customWidth="1"/>
    <col min="156" max="156" width="14.5703125" style="47" customWidth="1"/>
    <col min="157" max="157" width="12.140625" style="47" customWidth="1"/>
    <col min="158" max="158" width="14.5703125" style="47" customWidth="1"/>
    <col min="159" max="159" width="12.140625" style="47" customWidth="1"/>
    <col min="160" max="160" width="14.5703125" style="47" customWidth="1"/>
    <col min="161" max="161" width="9.140625" style="49" customWidth="1"/>
    <col min="162" max="162" width="11.140625" style="49" customWidth="1"/>
    <col min="163" max="163" width="12.140625" style="47" customWidth="1"/>
    <col min="164" max="164" width="14.5703125" style="47" customWidth="1"/>
    <col min="165" max="165" width="12.140625" style="47" customWidth="1"/>
    <col min="166" max="166" width="14.5703125" style="47" customWidth="1"/>
    <col min="167" max="167" width="12.140625" style="47" customWidth="1"/>
    <col min="168" max="168" width="14.5703125" style="47" customWidth="1"/>
    <col min="169" max="169" width="9.140625" style="49" customWidth="1"/>
    <col min="170" max="170" width="11.140625" style="49" customWidth="1"/>
    <col min="171" max="171" width="12.140625" style="47" customWidth="1"/>
    <col min="172" max="172" width="14.5703125" style="47" customWidth="1"/>
    <col min="173" max="173" width="12.140625" style="47" customWidth="1"/>
    <col min="174" max="174" width="14.5703125" style="47" customWidth="1"/>
    <col min="175" max="175" width="12.140625" style="47" customWidth="1"/>
    <col min="176" max="176" width="14.5703125" style="47" customWidth="1"/>
    <col min="177" max="177" width="9.140625" style="49" customWidth="1"/>
    <col min="178" max="178" width="11.140625" style="49" customWidth="1"/>
    <col min="179" max="179" width="12.140625" style="47" customWidth="1"/>
    <col min="180" max="180" width="14.5703125" style="47" customWidth="1"/>
    <col min="181" max="181" width="12.140625" style="46" customWidth="1"/>
    <col min="182" max="182" width="14.5703125" style="46" customWidth="1"/>
    <col min="183" max="183" width="12.140625" style="47" customWidth="1"/>
    <col min="184" max="184" width="14.5703125" style="47" customWidth="1"/>
    <col min="185" max="185" width="9.140625" style="49" customWidth="1"/>
    <col min="186" max="186" width="11.140625" style="49" customWidth="1"/>
    <col min="187" max="187" width="12.140625" style="47" customWidth="1"/>
    <col min="188" max="188" width="14.5703125" style="47" customWidth="1"/>
    <col min="189" max="189" width="12.140625" style="47" customWidth="1"/>
    <col min="190" max="190" width="14.5703125" style="47" customWidth="1"/>
    <col min="191" max="191" width="12.140625" style="47" customWidth="1"/>
    <col min="192" max="192" width="14.5703125" style="47" customWidth="1"/>
    <col min="193" max="193" width="9.140625" style="49" customWidth="1"/>
    <col min="194" max="194" width="11.140625" style="49" customWidth="1"/>
    <col min="195" max="195" width="12.140625" style="47" customWidth="1"/>
    <col min="196" max="196" width="14.5703125" style="47" customWidth="1"/>
    <col min="197" max="197" width="12.140625" style="47" customWidth="1"/>
    <col min="198" max="198" width="14.5703125" style="47" customWidth="1"/>
    <col min="199" max="199" width="12.140625" style="47" customWidth="1"/>
    <col min="200" max="200" width="14.5703125" style="47" customWidth="1"/>
    <col min="201" max="201" width="9.140625" style="49" customWidth="1"/>
    <col min="202" max="202" width="11.140625" style="49" customWidth="1"/>
    <col min="203" max="203" width="12.140625" style="47" customWidth="1"/>
    <col min="204" max="204" width="14.5703125" style="47" customWidth="1"/>
    <col min="205" max="205" width="12.140625" style="47" customWidth="1"/>
    <col min="206" max="206" width="14.5703125" style="47" customWidth="1"/>
    <col min="207" max="207" width="12.140625" style="47" customWidth="1"/>
    <col min="208" max="208" width="14.5703125" style="47" customWidth="1"/>
    <col min="209" max="209" width="9.140625" style="49" customWidth="1"/>
    <col min="210" max="210" width="11.140625" style="49" customWidth="1"/>
    <col min="211" max="211" width="12.140625" style="47" customWidth="1"/>
    <col min="212" max="212" width="14.5703125" style="47" customWidth="1"/>
    <col min="213" max="213" width="12.140625" style="47" customWidth="1"/>
    <col min="214" max="214" width="14.5703125" style="47" customWidth="1"/>
    <col min="215" max="215" width="12.140625" style="47" customWidth="1"/>
    <col min="216" max="216" width="14.5703125" style="47" customWidth="1"/>
    <col min="217" max="217" width="9.140625" style="49" customWidth="1"/>
    <col min="218" max="218" width="11.140625" style="49" customWidth="1"/>
    <col min="219" max="219" width="12.140625" style="47" customWidth="1"/>
    <col min="220" max="220" width="14.5703125" style="47" customWidth="1"/>
    <col min="221" max="221" width="12.140625" style="47" customWidth="1"/>
    <col min="222" max="222" width="14.5703125" style="47" customWidth="1"/>
    <col min="223" max="223" width="12.140625" style="47" customWidth="1"/>
    <col min="224" max="224" width="14.5703125" style="47" customWidth="1"/>
    <col min="225" max="225" width="9.140625" style="49" customWidth="1"/>
    <col min="226" max="226" width="11.140625" style="49" customWidth="1"/>
    <col min="227" max="227" width="12.140625" style="47" customWidth="1"/>
    <col min="228" max="228" width="14.5703125" style="47" customWidth="1"/>
    <col min="229" max="229" width="12.140625" style="47" customWidth="1"/>
    <col min="230" max="230" width="14.5703125" style="47" customWidth="1"/>
    <col min="231" max="231" width="12.140625" style="47" customWidth="1"/>
    <col min="232" max="232" width="14.5703125" style="47" customWidth="1"/>
    <col min="233" max="233" width="9.140625" style="49" customWidth="1"/>
    <col min="234" max="234" width="11.140625" style="49" customWidth="1"/>
    <col min="235" max="235" width="12.140625" style="47" customWidth="1"/>
    <col min="236" max="236" width="14.5703125" style="47" customWidth="1"/>
    <col min="237" max="237" width="12.140625" style="47" customWidth="1"/>
    <col min="238" max="238" width="14.5703125" style="47" customWidth="1"/>
    <col min="239" max="239" width="12.140625" style="47" customWidth="1"/>
    <col min="240" max="240" width="14.5703125" style="47" customWidth="1"/>
    <col min="241" max="241" width="9.140625" style="49" customWidth="1"/>
    <col min="242" max="242" width="11.140625" style="49" customWidth="1"/>
    <col min="243" max="243" width="9.5703125" style="47" customWidth="1"/>
    <col min="244" max="244" width="14.5703125" style="47" customWidth="1"/>
    <col min="245" max="245" width="9.5703125" style="47" customWidth="1"/>
    <col min="246" max="246" width="14.5703125" style="47" customWidth="1"/>
    <col min="247" max="247" width="9.5703125" style="47" customWidth="1"/>
    <col min="248" max="248" width="14.5703125" style="47" customWidth="1"/>
    <col min="249" max="249" width="9.5703125" style="47" customWidth="1"/>
    <col min="250" max="250" width="14.5703125" style="47" customWidth="1"/>
    <col min="251" max="251" width="9.140625" style="49" customWidth="1"/>
    <col min="252" max="252" width="11.140625" style="49" customWidth="1"/>
    <col min="253" max="253" width="12.140625" style="47" customWidth="1"/>
    <col min="254" max="254" width="14.5703125" style="47" customWidth="1"/>
    <col min="255" max="255" width="12.140625" style="47" customWidth="1"/>
    <col min="256" max="256" width="14.5703125" style="47" customWidth="1"/>
    <col min="257" max="257" width="12.140625" style="47" customWidth="1"/>
    <col min="258" max="258" width="14.5703125" style="47" customWidth="1"/>
    <col min="259" max="259" width="9.140625" style="49" customWidth="1"/>
    <col min="260" max="260" width="11.140625" style="49" customWidth="1"/>
    <col min="261" max="261" width="12.140625" style="47" customWidth="1"/>
    <col min="262" max="262" width="14.5703125" style="47" customWidth="1"/>
    <col min="263" max="263" width="12.140625" style="47" customWidth="1"/>
    <col min="264" max="264" width="14.5703125" style="47" customWidth="1"/>
    <col min="265" max="265" width="12.140625" style="47" customWidth="1"/>
    <col min="266" max="266" width="14.5703125" style="47" customWidth="1"/>
    <col min="267" max="267" width="9.140625" style="49" customWidth="1"/>
    <col min="268" max="268" width="11.140625" style="49" customWidth="1"/>
    <col min="269" max="269" width="12.140625" style="47" customWidth="1"/>
    <col min="270" max="270" width="14.5703125" style="47" customWidth="1"/>
    <col min="271" max="271" width="12.140625" style="47" customWidth="1"/>
    <col min="272" max="272" width="14.5703125" style="47" customWidth="1"/>
    <col min="273" max="273" width="12.140625" style="47" customWidth="1"/>
    <col min="274" max="274" width="14.5703125" style="47" customWidth="1"/>
    <col min="275" max="275" width="9.140625" style="49" customWidth="1"/>
    <col min="276" max="276" width="11.140625" style="49" customWidth="1"/>
    <col min="277" max="277" width="12.140625" style="47" customWidth="1"/>
    <col min="278" max="278" width="14.5703125" style="47" customWidth="1"/>
    <col min="279" max="279" width="12.140625" style="47" customWidth="1"/>
    <col min="280" max="280" width="14.5703125" style="47" customWidth="1"/>
    <col min="281" max="281" width="12.140625" style="47" customWidth="1"/>
    <col min="282" max="282" width="14.5703125" style="47" customWidth="1"/>
    <col min="283" max="283" width="9.140625" style="49" customWidth="1"/>
    <col min="284" max="284" width="11.140625" style="49" customWidth="1"/>
    <col min="285" max="285" width="12.140625" style="47" customWidth="1"/>
    <col min="286" max="286" width="14.5703125" style="47" customWidth="1"/>
    <col min="287" max="287" width="12.140625" style="47" customWidth="1"/>
    <col min="288" max="288" width="14.5703125" style="47" customWidth="1"/>
    <col min="289" max="289" width="12.140625" style="47" customWidth="1"/>
    <col min="290" max="290" width="14.5703125" style="47" customWidth="1"/>
    <col min="291" max="291" width="9.140625" style="49" customWidth="1"/>
    <col min="292" max="292" width="11.140625" style="49" customWidth="1"/>
    <col min="293" max="293" width="12.140625" style="47" customWidth="1"/>
    <col min="294" max="294" width="14.5703125" style="47" customWidth="1"/>
    <col min="295" max="295" width="12.140625" style="47" customWidth="1"/>
    <col min="296" max="296" width="14.5703125" style="47" customWidth="1"/>
    <col min="297" max="297" width="12.140625" style="47" customWidth="1"/>
    <col min="298" max="298" width="14.5703125" style="47" customWidth="1"/>
    <col min="299" max="299" width="9.140625" style="49" customWidth="1"/>
    <col min="300" max="300" width="11.140625" style="49" customWidth="1"/>
    <col min="301" max="301" width="12.140625" style="47" customWidth="1"/>
    <col min="302" max="302" width="14.5703125" style="47" customWidth="1"/>
    <col min="303" max="303" width="12.140625" style="47" customWidth="1"/>
    <col min="304" max="304" width="14.5703125" style="47" customWidth="1"/>
    <col min="305" max="305" width="12.140625" style="47" customWidth="1"/>
    <col min="306" max="306" width="14.5703125" style="47" customWidth="1"/>
    <col min="307" max="307" width="9.140625" style="49" customWidth="1"/>
    <col min="308" max="308" width="11.140625" style="49" customWidth="1"/>
    <col min="309" max="309" width="12.140625" style="47" customWidth="1"/>
    <col min="310" max="310" width="14.5703125" style="47" customWidth="1"/>
    <col min="311" max="311" width="12.140625" style="47" customWidth="1"/>
    <col min="312" max="312" width="14.5703125" style="47" customWidth="1"/>
    <col min="313" max="313" width="12.140625" style="47" customWidth="1"/>
    <col min="314" max="314" width="14.5703125" style="47" customWidth="1"/>
    <col min="315" max="315" width="9.140625" style="49" customWidth="1"/>
    <col min="316" max="316" width="11.140625" style="49" customWidth="1"/>
    <col min="317" max="317" width="12.140625" style="47" customWidth="1"/>
    <col min="318" max="318" width="14.5703125" style="47" customWidth="1"/>
    <col min="319" max="319" width="12.140625" style="47" customWidth="1"/>
    <col min="320" max="320" width="14.5703125" style="47" customWidth="1"/>
    <col min="321" max="321" width="12.140625" style="47" customWidth="1"/>
    <col min="322" max="322" width="14.5703125" style="47" customWidth="1"/>
    <col min="323" max="323" width="9.140625" style="49" customWidth="1"/>
    <col min="324" max="324" width="11.140625" style="49" customWidth="1"/>
    <col min="325" max="325" width="12.140625" style="47" customWidth="1"/>
    <col min="326" max="326" width="14.5703125" style="47" customWidth="1"/>
    <col min="327" max="327" width="12.140625" style="47" customWidth="1"/>
    <col min="328" max="328" width="14.5703125" style="47" customWidth="1"/>
    <col min="329" max="329" width="12.140625" style="47" customWidth="1"/>
    <col min="330" max="330" width="14.5703125" style="47" customWidth="1"/>
    <col min="331" max="331" width="9.140625" style="49" customWidth="1"/>
    <col min="332" max="332" width="11.140625" style="49" customWidth="1"/>
    <col min="333" max="333" width="12.140625" style="47" customWidth="1"/>
    <col min="334" max="334" width="14.5703125" style="47" customWidth="1"/>
    <col min="335" max="335" width="12.140625" style="47" customWidth="1"/>
    <col min="336" max="336" width="14.5703125" style="47" customWidth="1"/>
    <col min="337" max="337" width="12.140625" style="47" customWidth="1"/>
    <col min="338" max="338" width="14.5703125" style="47" customWidth="1"/>
    <col min="339" max="339" width="9.140625" style="49" customWidth="1"/>
    <col min="340" max="340" width="11.140625" style="49" customWidth="1"/>
    <col min="341" max="341" width="12.140625" style="47" customWidth="1"/>
    <col min="342" max="342" width="14.5703125" style="47" customWidth="1"/>
    <col min="343" max="343" width="12.140625" style="47" customWidth="1"/>
    <col min="344" max="344" width="14.5703125" style="47" customWidth="1"/>
    <col min="345" max="345" width="12.140625" style="47" customWidth="1"/>
    <col min="346" max="346" width="14.5703125" style="47" customWidth="1"/>
    <col min="347" max="347" width="9.140625" style="49" customWidth="1"/>
    <col min="348" max="348" width="11.140625" style="49" customWidth="1"/>
    <col min="349" max="349" width="12.140625" style="47" customWidth="1"/>
    <col min="350" max="350" width="14.5703125" style="47" customWidth="1"/>
    <col min="351" max="351" width="12.140625" style="47" customWidth="1"/>
    <col min="352" max="352" width="14.5703125" style="47" customWidth="1"/>
    <col min="353" max="353" width="12.140625" style="47" customWidth="1"/>
    <col min="354" max="354" width="14.5703125" style="44" customWidth="1"/>
    <col min="355" max="355" width="7.42578125" style="44" customWidth="1"/>
    <col min="356" max="356" width="9" style="44" customWidth="1"/>
    <col min="357" max="16384" width="13.5703125" style="44"/>
  </cols>
  <sheetData>
    <row r="1" spans="1:372" ht="15" customHeight="1" x14ac:dyDescent="0.25">
      <c r="A1" s="18"/>
      <c r="B1" s="18"/>
      <c r="C1" s="46"/>
      <c r="D1" s="46"/>
      <c r="F1" s="46"/>
      <c r="G1" s="46"/>
      <c r="I1" s="18"/>
      <c r="J1" s="18"/>
      <c r="K1" s="46"/>
      <c r="L1" s="46"/>
      <c r="N1" s="46"/>
      <c r="O1" s="46"/>
      <c r="P1" s="46"/>
      <c r="Q1" s="18"/>
      <c r="R1" s="18"/>
      <c r="S1" s="46"/>
      <c r="T1" s="46"/>
      <c r="U1" s="46"/>
      <c r="V1" s="46"/>
      <c r="W1" s="46"/>
      <c r="X1" s="46"/>
      <c r="Y1" s="18"/>
      <c r="Z1" s="18"/>
      <c r="AA1" s="46"/>
      <c r="AB1" s="46"/>
      <c r="AC1" s="46"/>
      <c r="AD1" s="46"/>
      <c r="AE1" s="46"/>
      <c r="AF1" s="46"/>
      <c r="AG1" s="18"/>
      <c r="AH1" s="18"/>
      <c r="AI1" s="46"/>
      <c r="AJ1" s="46"/>
      <c r="AK1" s="46"/>
      <c r="AL1" s="46"/>
      <c r="AM1" s="46"/>
      <c r="AN1" s="46"/>
      <c r="AO1" s="18"/>
      <c r="AP1" s="18"/>
      <c r="AQ1" s="46"/>
      <c r="AR1" s="46"/>
      <c r="AS1" s="46"/>
      <c r="AT1" s="46"/>
      <c r="AU1" s="46"/>
      <c r="AV1" s="46"/>
      <c r="AW1" s="18"/>
      <c r="AX1" s="18"/>
      <c r="AY1" s="46"/>
      <c r="AZ1" s="46"/>
      <c r="BA1" s="46"/>
      <c r="BB1" s="46"/>
      <c r="BC1" s="46"/>
      <c r="BD1" s="46"/>
      <c r="BE1" s="18"/>
      <c r="BF1" s="18"/>
      <c r="BI1" s="46"/>
      <c r="BJ1" s="46"/>
      <c r="BK1" s="46"/>
      <c r="BL1" s="46"/>
      <c r="BM1" s="18"/>
      <c r="BN1" s="18"/>
      <c r="BO1" s="46"/>
      <c r="BP1" s="46"/>
      <c r="BQ1" s="46"/>
      <c r="BR1" s="46"/>
      <c r="BS1" s="46"/>
      <c r="BT1" s="46"/>
      <c r="BU1" s="18"/>
      <c r="BV1" s="18"/>
      <c r="BW1" s="46"/>
      <c r="BX1" s="46"/>
      <c r="BY1" s="46"/>
      <c r="BZ1" s="46"/>
      <c r="CA1" s="46"/>
      <c r="CB1" s="46"/>
      <c r="CC1" s="18"/>
      <c r="CD1" s="18"/>
      <c r="CE1" s="46"/>
      <c r="CF1" s="46"/>
      <c r="CG1" s="46"/>
      <c r="CH1" s="46"/>
      <c r="CI1" s="46"/>
      <c r="CJ1" s="46"/>
      <c r="CK1" s="18"/>
      <c r="CL1" s="18"/>
      <c r="CM1" s="46"/>
      <c r="CN1" s="46"/>
      <c r="CO1" s="46"/>
      <c r="CP1" s="46"/>
      <c r="CQ1" s="46"/>
      <c r="CR1" s="46"/>
      <c r="CS1" s="18"/>
      <c r="CT1" s="18"/>
      <c r="CU1" s="46"/>
      <c r="CV1" s="46"/>
      <c r="CW1" s="46"/>
      <c r="CX1" s="46"/>
      <c r="CY1" s="46"/>
      <c r="CZ1" s="46"/>
      <c r="DA1" s="18"/>
      <c r="DB1" s="18"/>
      <c r="DC1" s="46"/>
      <c r="DD1" s="46"/>
      <c r="DE1" s="46"/>
      <c r="DF1" s="46"/>
      <c r="DG1" s="46"/>
      <c r="DH1" s="46"/>
      <c r="DI1" s="18"/>
      <c r="DJ1" s="18"/>
      <c r="DK1" s="46"/>
      <c r="DL1" s="46"/>
      <c r="DM1" s="46"/>
      <c r="DN1" s="46"/>
      <c r="DO1" s="46"/>
      <c r="DP1" s="46"/>
      <c r="DQ1" s="18"/>
      <c r="DR1" s="18"/>
      <c r="DS1" s="46"/>
      <c r="DT1" s="46"/>
      <c r="DU1" s="46"/>
      <c r="DV1" s="46"/>
      <c r="DW1" s="46"/>
      <c r="DX1" s="46"/>
      <c r="DY1" s="18"/>
      <c r="DZ1" s="18"/>
      <c r="EA1" s="46"/>
      <c r="EB1" s="46"/>
      <c r="EC1" s="46"/>
      <c r="ED1" s="46"/>
      <c r="EE1" s="46"/>
      <c r="EF1" s="46"/>
      <c r="EG1" s="18"/>
      <c r="EH1" s="18"/>
      <c r="EI1" s="46"/>
      <c r="EJ1" s="46"/>
      <c r="EK1" s="46"/>
      <c r="EL1" s="46"/>
      <c r="EM1" s="46"/>
      <c r="EN1" s="46"/>
      <c r="EO1" s="18"/>
      <c r="EP1" s="18"/>
      <c r="EQ1" s="46"/>
      <c r="ER1" s="46"/>
      <c r="ES1" s="46"/>
      <c r="ET1" s="46"/>
      <c r="EU1" s="46"/>
      <c r="EV1" s="46"/>
      <c r="EW1" s="18"/>
      <c r="EX1" s="18"/>
      <c r="EY1" s="46"/>
      <c r="EZ1" s="46"/>
      <c r="FA1" s="46"/>
      <c r="FB1" s="46"/>
      <c r="FC1" s="46"/>
      <c r="FD1" s="46"/>
      <c r="FE1" s="18"/>
      <c r="FF1" s="18"/>
      <c r="FG1" s="46"/>
      <c r="FH1" s="46"/>
      <c r="FI1" s="46"/>
      <c r="FJ1" s="46"/>
      <c r="FK1" s="46"/>
      <c r="FL1" s="46"/>
      <c r="FM1" s="18"/>
      <c r="FN1" s="18"/>
      <c r="FO1" s="46"/>
      <c r="FP1" s="46"/>
      <c r="FQ1" s="46"/>
      <c r="FR1" s="46"/>
      <c r="FS1" s="46"/>
      <c r="FT1" s="46"/>
      <c r="FU1" s="18"/>
      <c r="FV1" s="18"/>
      <c r="FW1" s="46"/>
      <c r="FX1" s="46"/>
      <c r="GA1" s="46"/>
      <c r="GB1" s="46"/>
      <c r="GC1" s="18"/>
      <c r="GD1" s="18"/>
      <c r="GE1" s="46"/>
      <c r="GF1" s="46"/>
      <c r="GG1" s="46"/>
      <c r="GH1" s="46"/>
      <c r="GI1" s="46"/>
      <c r="GJ1" s="46"/>
      <c r="GK1" s="18"/>
      <c r="GL1" s="18"/>
      <c r="GM1" s="46"/>
      <c r="GN1" s="46"/>
      <c r="GO1" s="46"/>
      <c r="GP1" s="46"/>
      <c r="GQ1" s="46"/>
      <c r="GR1" s="46"/>
      <c r="GS1" s="18"/>
      <c r="GT1" s="18"/>
      <c r="GU1" s="46"/>
      <c r="GV1" s="46"/>
      <c r="GW1" s="46"/>
      <c r="GX1" s="46"/>
      <c r="GY1" s="46"/>
      <c r="GZ1" s="46"/>
      <c r="HA1" s="18"/>
      <c r="HB1" s="18"/>
      <c r="HC1" s="46"/>
      <c r="HD1" s="46"/>
      <c r="HE1" s="46"/>
      <c r="HF1" s="46"/>
      <c r="HG1" s="46"/>
      <c r="HH1" s="46"/>
      <c r="HI1" s="18"/>
      <c r="HJ1" s="18"/>
      <c r="HK1" s="46"/>
      <c r="HL1" s="46"/>
      <c r="HM1" s="46"/>
      <c r="HN1" s="46"/>
      <c r="HO1" s="46"/>
      <c r="HP1" s="46"/>
      <c r="HQ1" s="18"/>
      <c r="HR1" s="18"/>
      <c r="HS1" s="46"/>
      <c r="HT1" s="46"/>
      <c r="HU1" s="46"/>
      <c r="HV1" s="46"/>
      <c r="HW1" s="46"/>
      <c r="HX1" s="46"/>
      <c r="HY1" s="18"/>
      <c r="HZ1" s="18"/>
      <c r="IA1" s="46"/>
      <c r="IB1" s="46"/>
      <c r="IC1" s="46"/>
      <c r="ID1" s="46"/>
      <c r="IE1" s="46"/>
      <c r="IF1" s="46"/>
      <c r="IG1" s="18"/>
      <c r="IH1" s="18"/>
      <c r="II1" s="46"/>
      <c r="IJ1" s="46"/>
      <c r="IK1" s="46"/>
      <c r="IL1" s="46"/>
      <c r="IM1" s="46"/>
      <c r="IN1" s="46"/>
      <c r="IO1" s="46"/>
      <c r="IP1" s="46"/>
      <c r="IQ1" s="18"/>
      <c r="IR1" s="18"/>
      <c r="IY1" s="18"/>
      <c r="IZ1" s="18"/>
      <c r="JG1" s="18"/>
      <c r="JH1" s="18"/>
      <c r="JO1" s="18"/>
      <c r="JP1" s="18"/>
      <c r="JW1" s="18"/>
      <c r="JX1" s="18"/>
      <c r="KE1" s="18"/>
      <c r="KF1" s="18"/>
      <c r="KM1" s="18"/>
      <c r="KN1" s="18"/>
      <c r="KU1" s="18"/>
      <c r="KV1" s="18"/>
      <c r="LC1" s="18"/>
      <c r="LD1" s="18"/>
      <c r="LK1" s="18"/>
      <c r="LL1" s="18"/>
      <c r="LS1" s="18"/>
      <c r="LT1" s="18"/>
      <c r="MA1" s="18"/>
      <c r="MB1" s="18"/>
      <c r="MI1" s="18"/>
      <c r="MJ1" s="18"/>
    </row>
    <row r="2" spans="1:372" ht="15" customHeight="1" x14ac:dyDescent="0.25">
      <c r="A2" s="553" t="s">
        <v>646</v>
      </c>
      <c r="B2" s="553"/>
      <c r="C2" s="553"/>
      <c r="D2" s="553"/>
      <c r="E2" s="553"/>
      <c r="F2" s="553"/>
      <c r="G2" s="553"/>
      <c r="H2" s="553"/>
      <c r="I2" s="553" t="s">
        <v>647</v>
      </c>
      <c r="J2" s="553"/>
      <c r="K2" s="553"/>
      <c r="L2" s="553"/>
      <c r="M2" s="553"/>
      <c r="N2" s="553"/>
      <c r="O2" s="553"/>
      <c r="P2" s="553"/>
      <c r="Q2" s="553" t="s">
        <v>647</v>
      </c>
      <c r="R2" s="553"/>
      <c r="S2" s="553"/>
      <c r="T2" s="553"/>
      <c r="U2" s="553"/>
      <c r="V2" s="553"/>
      <c r="W2" s="553"/>
      <c r="X2" s="553"/>
      <c r="Y2" s="553" t="s">
        <v>647</v>
      </c>
      <c r="Z2" s="553"/>
      <c r="AA2" s="553"/>
      <c r="AB2" s="553"/>
      <c r="AC2" s="553"/>
      <c r="AD2" s="553"/>
      <c r="AE2" s="553"/>
      <c r="AF2" s="553"/>
      <c r="AG2" s="553" t="s">
        <v>647</v>
      </c>
      <c r="AH2" s="553"/>
      <c r="AI2" s="553"/>
      <c r="AJ2" s="553"/>
      <c r="AK2" s="553"/>
      <c r="AL2" s="553"/>
      <c r="AM2" s="553"/>
      <c r="AN2" s="553"/>
      <c r="AO2" s="553" t="s">
        <v>647</v>
      </c>
      <c r="AP2" s="553"/>
      <c r="AQ2" s="553"/>
      <c r="AR2" s="553"/>
      <c r="AS2" s="553"/>
      <c r="AT2" s="553"/>
      <c r="AU2" s="553"/>
      <c r="AV2" s="553"/>
      <c r="AW2" s="553" t="s">
        <v>647</v>
      </c>
      <c r="AX2" s="553"/>
      <c r="AY2" s="553"/>
      <c r="AZ2" s="553"/>
      <c r="BA2" s="553"/>
      <c r="BB2" s="553"/>
      <c r="BC2" s="553"/>
      <c r="BD2" s="553"/>
      <c r="BE2" s="553" t="s">
        <v>647</v>
      </c>
      <c r="BF2" s="553"/>
      <c r="BG2" s="553"/>
      <c r="BH2" s="553"/>
      <c r="BI2" s="553"/>
      <c r="BJ2" s="553"/>
      <c r="BK2" s="553"/>
      <c r="BL2" s="553"/>
      <c r="BM2" s="553" t="s">
        <v>647</v>
      </c>
      <c r="BN2" s="553"/>
      <c r="BO2" s="553"/>
      <c r="BP2" s="553"/>
      <c r="BQ2" s="553"/>
      <c r="BR2" s="553"/>
      <c r="BS2" s="553"/>
      <c r="BT2" s="553"/>
      <c r="BU2" s="553" t="s">
        <v>647</v>
      </c>
      <c r="BV2" s="553"/>
      <c r="BW2" s="553"/>
      <c r="BX2" s="553"/>
      <c r="BY2" s="553"/>
      <c r="BZ2" s="553"/>
      <c r="CA2" s="553"/>
      <c r="CB2" s="553"/>
      <c r="CC2" s="553" t="s">
        <v>647</v>
      </c>
      <c r="CD2" s="553"/>
      <c r="CE2" s="553"/>
      <c r="CF2" s="553"/>
      <c r="CG2" s="553"/>
      <c r="CH2" s="553"/>
      <c r="CI2" s="553"/>
      <c r="CJ2" s="553"/>
      <c r="CK2" s="553" t="s">
        <v>647</v>
      </c>
      <c r="CL2" s="553"/>
      <c r="CM2" s="553"/>
      <c r="CN2" s="553"/>
      <c r="CO2" s="553"/>
      <c r="CP2" s="553"/>
      <c r="CQ2" s="553"/>
      <c r="CR2" s="553"/>
      <c r="CS2" s="553" t="s">
        <v>647</v>
      </c>
      <c r="CT2" s="553"/>
      <c r="CU2" s="553"/>
      <c r="CV2" s="553"/>
      <c r="CW2" s="553"/>
      <c r="CX2" s="553"/>
      <c r="CY2" s="553"/>
      <c r="CZ2" s="553"/>
      <c r="DA2" s="553" t="s">
        <v>647</v>
      </c>
      <c r="DB2" s="553"/>
      <c r="DC2" s="553"/>
      <c r="DD2" s="553"/>
      <c r="DE2" s="553"/>
      <c r="DF2" s="553"/>
      <c r="DG2" s="553"/>
      <c r="DH2" s="553"/>
      <c r="DI2" s="553" t="s">
        <v>647</v>
      </c>
      <c r="DJ2" s="553"/>
      <c r="DK2" s="553"/>
      <c r="DL2" s="553"/>
      <c r="DM2" s="553"/>
      <c r="DN2" s="553"/>
      <c r="DO2" s="553"/>
      <c r="DP2" s="553"/>
      <c r="DQ2" s="553" t="s">
        <v>647</v>
      </c>
      <c r="DR2" s="553"/>
      <c r="DS2" s="553"/>
      <c r="DT2" s="553"/>
      <c r="DU2" s="553"/>
      <c r="DV2" s="553"/>
      <c r="DW2" s="553"/>
      <c r="DX2" s="553"/>
      <c r="DY2" s="553" t="s">
        <v>647</v>
      </c>
      <c r="DZ2" s="553"/>
      <c r="EA2" s="553"/>
      <c r="EB2" s="553"/>
      <c r="EC2" s="553"/>
      <c r="ED2" s="553"/>
      <c r="EE2" s="553"/>
      <c r="EF2" s="553"/>
      <c r="EG2" s="553" t="s">
        <v>647</v>
      </c>
      <c r="EH2" s="553"/>
      <c r="EI2" s="553"/>
      <c r="EJ2" s="553"/>
      <c r="EK2" s="553"/>
      <c r="EL2" s="553"/>
      <c r="EM2" s="553"/>
      <c r="EN2" s="553"/>
      <c r="EO2" s="553" t="s">
        <v>647</v>
      </c>
      <c r="EP2" s="553"/>
      <c r="EQ2" s="553"/>
      <c r="ER2" s="553"/>
      <c r="ES2" s="553"/>
      <c r="ET2" s="553"/>
      <c r="EU2" s="553"/>
      <c r="EV2" s="553"/>
      <c r="EW2" s="553" t="s">
        <v>647</v>
      </c>
      <c r="EX2" s="553"/>
      <c r="EY2" s="553"/>
      <c r="EZ2" s="553"/>
      <c r="FA2" s="553"/>
      <c r="FB2" s="553"/>
      <c r="FC2" s="553"/>
      <c r="FD2" s="553"/>
      <c r="FE2" s="553" t="s">
        <v>647</v>
      </c>
      <c r="FF2" s="553"/>
      <c r="FG2" s="553"/>
      <c r="FH2" s="553"/>
      <c r="FI2" s="553"/>
      <c r="FJ2" s="553"/>
      <c r="FK2" s="553"/>
      <c r="FL2" s="553"/>
      <c r="FM2" s="553" t="s">
        <v>647</v>
      </c>
      <c r="FN2" s="553"/>
      <c r="FO2" s="553"/>
      <c r="FP2" s="553"/>
      <c r="FQ2" s="553"/>
      <c r="FR2" s="553"/>
      <c r="FS2" s="553"/>
      <c r="FT2" s="553"/>
      <c r="FU2" s="553" t="s">
        <v>647</v>
      </c>
      <c r="FV2" s="553"/>
      <c r="FW2" s="553"/>
      <c r="FX2" s="553"/>
      <c r="FY2" s="553"/>
      <c r="FZ2" s="553"/>
      <c r="GA2" s="553"/>
      <c r="GB2" s="553"/>
      <c r="GC2" s="553" t="s">
        <v>647</v>
      </c>
      <c r="GD2" s="553"/>
      <c r="GE2" s="553"/>
      <c r="GF2" s="553"/>
      <c r="GG2" s="553"/>
      <c r="GH2" s="553"/>
      <c r="GI2" s="553"/>
      <c r="GJ2" s="553"/>
      <c r="GK2" s="553" t="s">
        <v>647</v>
      </c>
      <c r="GL2" s="553"/>
      <c r="GM2" s="553"/>
      <c r="GN2" s="553"/>
      <c r="GO2" s="553"/>
      <c r="GP2" s="553"/>
      <c r="GQ2" s="553"/>
      <c r="GR2" s="553"/>
      <c r="GS2" s="553" t="s">
        <v>647</v>
      </c>
      <c r="GT2" s="553"/>
      <c r="GU2" s="553"/>
      <c r="GV2" s="553"/>
      <c r="GW2" s="553"/>
      <c r="GX2" s="553"/>
      <c r="GY2" s="553"/>
      <c r="GZ2" s="553"/>
      <c r="HA2" s="553" t="s">
        <v>647</v>
      </c>
      <c r="HB2" s="553"/>
      <c r="HC2" s="553"/>
      <c r="HD2" s="553"/>
      <c r="HE2" s="553"/>
      <c r="HF2" s="553"/>
      <c r="HG2" s="553"/>
      <c r="HH2" s="553"/>
      <c r="HI2" s="553" t="s">
        <v>647</v>
      </c>
      <c r="HJ2" s="553"/>
      <c r="HK2" s="553"/>
      <c r="HL2" s="553"/>
      <c r="HM2" s="553"/>
      <c r="HN2" s="553"/>
      <c r="HO2" s="553"/>
      <c r="HP2" s="553"/>
      <c r="HQ2" s="553" t="s">
        <v>647</v>
      </c>
      <c r="HR2" s="553"/>
      <c r="HS2" s="553"/>
      <c r="HT2" s="553"/>
      <c r="HU2" s="553"/>
      <c r="HV2" s="553"/>
      <c r="HW2" s="553"/>
      <c r="HX2" s="553"/>
      <c r="HY2" s="553" t="s">
        <v>647</v>
      </c>
      <c r="HZ2" s="553"/>
      <c r="IA2" s="553"/>
      <c r="IB2" s="553"/>
      <c r="IC2" s="553"/>
      <c r="ID2" s="553"/>
      <c r="IE2" s="553"/>
      <c r="IF2" s="553"/>
      <c r="IG2" s="553" t="s">
        <v>647</v>
      </c>
      <c r="IH2" s="553"/>
      <c r="II2" s="553"/>
      <c r="IJ2" s="553"/>
      <c r="IK2" s="553"/>
      <c r="IL2" s="553"/>
      <c r="IM2" s="553"/>
      <c r="IN2" s="553"/>
      <c r="IO2" s="553"/>
      <c r="IP2" s="553"/>
      <c r="IQ2" s="553" t="s">
        <v>647</v>
      </c>
      <c r="IR2" s="553"/>
      <c r="IS2" s="553"/>
      <c r="IT2" s="553"/>
      <c r="IU2" s="553"/>
      <c r="IV2" s="553"/>
      <c r="IW2" s="553"/>
      <c r="IX2" s="553"/>
      <c r="IY2" s="553" t="s">
        <v>647</v>
      </c>
      <c r="IZ2" s="553"/>
      <c r="JA2" s="553"/>
      <c r="JB2" s="553"/>
      <c r="JC2" s="553"/>
      <c r="JD2" s="553"/>
      <c r="JE2" s="553"/>
      <c r="JF2" s="553"/>
      <c r="JG2" s="553" t="s">
        <v>647</v>
      </c>
      <c r="JH2" s="553"/>
      <c r="JI2" s="553"/>
      <c r="JJ2" s="553"/>
      <c r="JK2" s="553"/>
      <c r="JL2" s="553"/>
      <c r="JM2" s="553"/>
      <c r="JN2" s="553"/>
      <c r="JO2" s="553" t="s">
        <v>647</v>
      </c>
      <c r="JP2" s="553"/>
      <c r="JQ2" s="553"/>
      <c r="JR2" s="553"/>
      <c r="JS2" s="553"/>
      <c r="JT2" s="553"/>
      <c r="JU2" s="553"/>
      <c r="JV2" s="553"/>
      <c r="JW2" s="553" t="s">
        <v>647</v>
      </c>
      <c r="JX2" s="553"/>
      <c r="JY2" s="553"/>
      <c r="JZ2" s="553"/>
      <c r="KA2" s="553"/>
      <c r="KB2" s="553"/>
      <c r="KC2" s="553"/>
      <c r="KD2" s="553"/>
      <c r="KE2" s="553" t="s">
        <v>647</v>
      </c>
      <c r="KF2" s="553"/>
      <c r="KG2" s="553"/>
      <c r="KH2" s="553"/>
      <c r="KI2" s="553"/>
      <c r="KJ2" s="553"/>
      <c r="KK2" s="553"/>
      <c r="KL2" s="553"/>
      <c r="KM2" s="553" t="s">
        <v>647</v>
      </c>
      <c r="KN2" s="553"/>
      <c r="KO2" s="553"/>
      <c r="KP2" s="553"/>
      <c r="KQ2" s="553"/>
      <c r="KR2" s="553"/>
      <c r="KS2" s="553"/>
      <c r="KT2" s="553"/>
      <c r="KU2" s="553" t="s">
        <v>647</v>
      </c>
      <c r="KV2" s="553"/>
      <c r="KW2" s="553"/>
      <c r="KX2" s="553"/>
      <c r="KY2" s="553"/>
      <c r="KZ2" s="553"/>
      <c r="LA2" s="553"/>
      <c r="LB2" s="553"/>
      <c r="LC2" s="553" t="s">
        <v>647</v>
      </c>
      <c r="LD2" s="553"/>
      <c r="LE2" s="553"/>
      <c r="LF2" s="553"/>
      <c r="LG2" s="553"/>
      <c r="LH2" s="553"/>
      <c r="LI2" s="553"/>
      <c r="LJ2" s="553"/>
      <c r="LK2" s="553" t="s">
        <v>647</v>
      </c>
      <c r="LL2" s="553"/>
      <c r="LM2" s="553"/>
      <c r="LN2" s="553"/>
      <c r="LO2" s="553"/>
      <c r="LP2" s="553"/>
      <c r="LQ2" s="553"/>
      <c r="LR2" s="553"/>
      <c r="LS2" s="553" t="s">
        <v>647</v>
      </c>
      <c r="LT2" s="553"/>
      <c r="LU2" s="553"/>
      <c r="LV2" s="553"/>
      <c r="LW2" s="553"/>
      <c r="LX2" s="553"/>
      <c r="LY2" s="553"/>
      <c r="LZ2" s="553"/>
      <c r="MA2" s="553" t="s">
        <v>647</v>
      </c>
      <c r="MB2" s="553"/>
      <c r="MC2" s="553"/>
      <c r="MD2" s="553"/>
      <c r="ME2" s="553"/>
      <c r="MF2" s="553"/>
      <c r="MG2" s="553"/>
      <c r="MH2" s="553"/>
      <c r="MI2" s="553" t="s">
        <v>647</v>
      </c>
      <c r="MJ2" s="553"/>
      <c r="MK2" s="553"/>
      <c r="ML2" s="553"/>
      <c r="MM2" s="553"/>
      <c r="MN2" s="553"/>
      <c r="MO2" s="553"/>
      <c r="MP2" s="553"/>
    </row>
    <row r="3" spans="1:372" ht="15" customHeight="1" x14ac:dyDescent="0.25">
      <c r="A3" s="590" t="s">
        <v>648</v>
      </c>
      <c r="B3" s="590"/>
      <c r="C3" s="590"/>
      <c r="D3" s="590"/>
      <c r="E3" s="590"/>
      <c r="F3" s="590"/>
      <c r="G3" s="590"/>
      <c r="H3" s="590"/>
      <c r="I3" s="590" t="s">
        <v>649</v>
      </c>
      <c r="J3" s="590"/>
      <c r="K3" s="590"/>
      <c r="L3" s="590"/>
      <c r="M3" s="590"/>
      <c r="N3" s="590"/>
      <c r="O3" s="590"/>
      <c r="P3" s="590"/>
      <c r="Q3" s="590" t="s">
        <v>649</v>
      </c>
      <c r="R3" s="590"/>
      <c r="S3" s="590"/>
      <c r="T3" s="590"/>
      <c r="U3" s="590"/>
      <c r="V3" s="590"/>
      <c r="W3" s="590"/>
      <c r="X3" s="590"/>
      <c r="Y3" s="590" t="s">
        <v>649</v>
      </c>
      <c r="Z3" s="590"/>
      <c r="AA3" s="590"/>
      <c r="AB3" s="590"/>
      <c r="AC3" s="590"/>
      <c r="AD3" s="590"/>
      <c r="AE3" s="590"/>
      <c r="AF3" s="590"/>
      <c r="AG3" s="590" t="s">
        <v>649</v>
      </c>
      <c r="AH3" s="590"/>
      <c r="AI3" s="590"/>
      <c r="AJ3" s="590"/>
      <c r="AK3" s="590"/>
      <c r="AL3" s="590"/>
      <c r="AM3" s="590"/>
      <c r="AN3" s="590"/>
      <c r="AO3" s="590" t="s">
        <v>649</v>
      </c>
      <c r="AP3" s="590"/>
      <c r="AQ3" s="590"/>
      <c r="AR3" s="590"/>
      <c r="AS3" s="590"/>
      <c r="AT3" s="590"/>
      <c r="AU3" s="590"/>
      <c r="AV3" s="590"/>
      <c r="AW3" s="590" t="s">
        <v>649</v>
      </c>
      <c r="AX3" s="590"/>
      <c r="AY3" s="590"/>
      <c r="AZ3" s="590"/>
      <c r="BA3" s="590"/>
      <c r="BB3" s="590"/>
      <c r="BC3" s="590"/>
      <c r="BD3" s="590"/>
      <c r="BE3" s="590" t="s">
        <v>649</v>
      </c>
      <c r="BF3" s="590"/>
      <c r="BG3" s="590"/>
      <c r="BH3" s="590"/>
      <c r="BI3" s="590"/>
      <c r="BJ3" s="590"/>
      <c r="BK3" s="590"/>
      <c r="BL3" s="590"/>
      <c r="BM3" s="590" t="s">
        <v>649</v>
      </c>
      <c r="BN3" s="590"/>
      <c r="BO3" s="590"/>
      <c r="BP3" s="590"/>
      <c r="BQ3" s="590"/>
      <c r="BR3" s="590"/>
      <c r="BS3" s="590"/>
      <c r="BT3" s="590"/>
      <c r="BU3" s="590" t="s">
        <v>649</v>
      </c>
      <c r="BV3" s="590"/>
      <c r="BW3" s="590"/>
      <c r="BX3" s="590"/>
      <c r="BY3" s="590"/>
      <c r="BZ3" s="590"/>
      <c r="CA3" s="590"/>
      <c r="CB3" s="590"/>
      <c r="CC3" s="590" t="s">
        <v>649</v>
      </c>
      <c r="CD3" s="590"/>
      <c r="CE3" s="590"/>
      <c r="CF3" s="590"/>
      <c r="CG3" s="590"/>
      <c r="CH3" s="590"/>
      <c r="CI3" s="590"/>
      <c r="CJ3" s="590"/>
      <c r="CK3" s="590" t="s">
        <v>649</v>
      </c>
      <c r="CL3" s="590"/>
      <c r="CM3" s="590"/>
      <c r="CN3" s="590"/>
      <c r="CO3" s="590"/>
      <c r="CP3" s="590"/>
      <c r="CQ3" s="590"/>
      <c r="CR3" s="590"/>
      <c r="CS3" s="590" t="s">
        <v>649</v>
      </c>
      <c r="CT3" s="590"/>
      <c r="CU3" s="590"/>
      <c r="CV3" s="590"/>
      <c r="CW3" s="590"/>
      <c r="CX3" s="590"/>
      <c r="CY3" s="590"/>
      <c r="CZ3" s="590"/>
      <c r="DA3" s="590" t="s">
        <v>649</v>
      </c>
      <c r="DB3" s="590"/>
      <c r="DC3" s="590"/>
      <c r="DD3" s="590"/>
      <c r="DE3" s="590"/>
      <c r="DF3" s="590"/>
      <c r="DG3" s="590"/>
      <c r="DH3" s="590"/>
      <c r="DI3" s="590" t="s">
        <v>649</v>
      </c>
      <c r="DJ3" s="590"/>
      <c r="DK3" s="590"/>
      <c r="DL3" s="590"/>
      <c r="DM3" s="590"/>
      <c r="DN3" s="590"/>
      <c r="DO3" s="590"/>
      <c r="DP3" s="590"/>
      <c r="DQ3" s="590" t="s">
        <v>649</v>
      </c>
      <c r="DR3" s="590"/>
      <c r="DS3" s="590"/>
      <c r="DT3" s="590"/>
      <c r="DU3" s="590"/>
      <c r="DV3" s="590"/>
      <c r="DW3" s="590"/>
      <c r="DX3" s="590"/>
      <c r="DY3" s="590" t="s">
        <v>649</v>
      </c>
      <c r="DZ3" s="590"/>
      <c r="EA3" s="590"/>
      <c r="EB3" s="590"/>
      <c r="EC3" s="590"/>
      <c r="ED3" s="590"/>
      <c r="EE3" s="590"/>
      <c r="EF3" s="590"/>
      <c r="EG3" s="590" t="s">
        <v>649</v>
      </c>
      <c r="EH3" s="590"/>
      <c r="EI3" s="590"/>
      <c r="EJ3" s="590"/>
      <c r="EK3" s="590"/>
      <c r="EL3" s="590"/>
      <c r="EM3" s="590"/>
      <c r="EN3" s="590"/>
      <c r="EO3" s="590" t="s">
        <v>649</v>
      </c>
      <c r="EP3" s="590"/>
      <c r="EQ3" s="590"/>
      <c r="ER3" s="590"/>
      <c r="ES3" s="590"/>
      <c r="ET3" s="590"/>
      <c r="EU3" s="590"/>
      <c r="EV3" s="590"/>
      <c r="EW3" s="590" t="s">
        <v>649</v>
      </c>
      <c r="EX3" s="590"/>
      <c r="EY3" s="590"/>
      <c r="EZ3" s="590"/>
      <c r="FA3" s="590"/>
      <c r="FB3" s="590"/>
      <c r="FC3" s="590"/>
      <c r="FD3" s="590"/>
      <c r="FE3" s="590" t="s">
        <v>649</v>
      </c>
      <c r="FF3" s="590"/>
      <c r="FG3" s="590"/>
      <c r="FH3" s="590"/>
      <c r="FI3" s="590"/>
      <c r="FJ3" s="590"/>
      <c r="FK3" s="590"/>
      <c r="FL3" s="590"/>
      <c r="FM3" s="590" t="s">
        <v>649</v>
      </c>
      <c r="FN3" s="590"/>
      <c r="FO3" s="590"/>
      <c r="FP3" s="590"/>
      <c r="FQ3" s="590"/>
      <c r="FR3" s="590"/>
      <c r="FS3" s="590"/>
      <c r="FT3" s="590"/>
      <c r="FU3" s="590" t="s">
        <v>649</v>
      </c>
      <c r="FV3" s="590"/>
      <c r="FW3" s="590"/>
      <c r="FX3" s="590"/>
      <c r="FY3" s="590"/>
      <c r="FZ3" s="590"/>
      <c r="GA3" s="590"/>
      <c r="GB3" s="590"/>
      <c r="GC3" s="590" t="s">
        <v>649</v>
      </c>
      <c r="GD3" s="590"/>
      <c r="GE3" s="590"/>
      <c r="GF3" s="590"/>
      <c r="GG3" s="590"/>
      <c r="GH3" s="590"/>
      <c r="GI3" s="590"/>
      <c r="GJ3" s="590"/>
      <c r="GK3" s="590" t="s">
        <v>649</v>
      </c>
      <c r="GL3" s="590"/>
      <c r="GM3" s="590"/>
      <c r="GN3" s="590"/>
      <c r="GO3" s="590"/>
      <c r="GP3" s="590"/>
      <c r="GQ3" s="590"/>
      <c r="GR3" s="590"/>
      <c r="GS3" s="590" t="s">
        <v>649</v>
      </c>
      <c r="GT3" s="590"/>
      <c r="GU3" s="590"/>
      <c r="GV3" s="590"/>
      <c r="GW3" s="590"/>
      <c r="GX3" s="590"/>
      <c r="GY3" s="590"/>
      <c r="GZ3" s="590"/>
      <c r="HA3" s="590" t="s">
        <v>649</v>
      </c>
      <c r="HB3" s="590"/>
      <c r="HC3" s="590"/>
      <c r="HD3" s="590"/>
      <c r="HE3" s="590"/>
      <c r="HF3" s="590"/>
      <c r="HG3" s="590"/>
      <c r="HH3" s="590"/>
      <c r="HI3" s="590" t="s">
        <v>649</v>
      </c>
      <c r="HJ3" s="590"/>
      <c r="HK3" s="590"/>
      <c r="HL3" s="590"/>
      <c r="HM3" s="590"/>
      <c r="HN3" s="590"/>
      <c r="HO3" s="590"/>
      <c r="HP3" s="590"/>
      <c r="HQ3" s="590" t="s">
        <v>649</v>
      </c>
      <c r="HR3" s="590"/>
      <c r="HS3" s="590"/>
      <c r="HT3" s="590"/>
      <c r="HU3" s="590"/>
      <c r="HV3" s="590"/>
      <c r="HW3" s="590"/>
      <c r="HX3" s="590"/>
      <c r="HY3" s="590" t="s">
        <v>649</v>
      </c>
      <c r="HZ3" s="590"/>
      <c r="IA3" s="590"/>
      <c r="IB3" s="590"/>
      <c r="IC3" s="590"/>
      <c r="ID3" s="590"/>
      <c r="IE3" s="590"/>
      <c r="IF3" s="590"/>
      <c r="IG3" s="590" t="s">
        <v>649</v>
      </c>
      <c r="IH3" s="590"/>
      <c r="II3" s="590"/>
      <c r="IJ3" s="590"/>
      <c r="IK3" s="590"/>
      <c r="IL3" s="590"/>
      <c r="IM3" s="590"/>
      <c r="IN3" s="590"/>
      <c r="IO3" s="590"/>
      <c r="IP3" s="590"/>
      <c r="IQ3" s="590" t="s">
        <v>649</v>
      </c>
      <c r="IR3" s="590"/>
      <c r="IS3" s="590"/>
      <c r="IT3" s="590"/>
      <c r="IU3" s="590"/>
      <c r="IV3" s="590"/>
      <c r="IW3" s="590"/>
      <c r="IX3" s="590"/>
      <c r="IY3" s="590" t="s">
        <v>649</v>
      </c>
      <c r="IZ3" s="590"/>
      <c r="JA3" s="590"/>
      <c r="JB3" s="590"/>
      <c r="JC3" s="590"/>
      <c r="JD3" s="590"/>
      <c r="JE3" s="590"/>
      <c r="JF3" s="590"/>
      <c r="JG3" s="590" t="s">
        <v>649</v>
      </c>
      <c r="JH3" s="590"/>
      <c r="JI3" s="590"/>
      <c r="JJ3" s="590"/>
      <c r="JK3" s="590"/>
      <c r="JL3" s="590"/>
      <c r="JM3" s="590"/>
      <c r="JN3" s="590"/>
      <c r="JO3" s="590" t="s">
        <v>649</v>
      </c>
      <c r="JP3" s="590"/>
      <c r="JQ3" s="590"/>
      <c r="JR3" s="590"/>
      <c r="JS3" s="590"/>
      <c r="JT3" s="590"/>
      <c r="JU3" s="590"/>
      <c r="JV3" s="590"/>
      <c r="JW3" s="590" t="s">
        <v>649</v>
      </c>
      <c r="JX3" s="590"/>
      <c r="JY3" s="590"/>
      <c r="JZ3" s="590"/>
      <c r="KA3" s="590"/>
      <c r="KB3" s="590"/>
      <c r="KC3" s="590"/>
      <c r="KD3" s="590"/>
      <c r="KE3" s="590" t="s">
        <v>649</v>
      </c>
      <c r="KF3" s="590"/>
      <c r="KG3" s="590"/>
      <c r="KH3" s="590"/>
      <c r="KI3" s="590"/>
      <c r="KJ3" s="590"/>
      <c r="KK3" s="590"/>
      <c r="KL3" s="590"/>
      <c r="KM3" s="590" t="s">
        <v>649</v>
      </c>
      <c r="KN3" s="590"/>
      <c r="KO3" s="590"/>
      <c r="KP3" s="590"/>
      <c r="KQ3" s="590"/>
      <c r="KR3" s="590"/>
      <c r="KS3" s="590"/>
      <c r="KT3" s="590"/>
      <c r="KU3" s="590" t="s">
        <v>649</v>
      </c>
      <c r="KV3" s="590"/>
      <c r="KW3" s="590"/>
      <c r="KX3" s="590"/>
      <c r="KY3" s="590"/>
      <c r="KZ3" s="590"/>
      <c r="LA3" s="590"/>
      <c r="LB3" s="590"/>
      <c r="LC3" s="590" t="s">
        <v>649</v>
      </c>
      <c r="LD3" s="590"/>
      <c r="LE3" s="590"/>
      <c r="LF3" s="590"/>
      <c r="LG3" s="590"/>
      <c r="LH3" s="590"/>
      <c r="LI3" s="590"/>
      <c r="LJ3" s="590"/>
      <c r="LK3" s="590" t="s">
        <v>649</v>
      </c>
      <c r="LL3" s="590"/>
      <c r="LM3" s="590"/>
      <c r="LN3" s="590"/>
      <c r="LO3" s="590"/>
      <c r="LP3" s="590"/>
      <c r="LQ3" s="590"/>
      <c r="LR3" s="590"/>
      <c r="LS3" s="590" t="s">
        <v>649</v>
      </c>
      <c r="LT3" s="590"/>
      <c r="LU3" s="590"/>
      <c r="LV3" s="590"/>
      <c r="LW3" s="590"/>
      <c r="LX3" s="590"/>
      <c r="LY3" s="590"/>
      <c r="LZ3" s="590"/>
      <c r="MA3" s="590" t="s">
        <v>649</v>
      </c>
      <c r="MB3" s="590"/>
      <c r="MC3" s="590"/>
      <c r="MD3" s="590"/>
      <c r="ME3" s="590"/>
      <c r="MF3" s="590"/>
      <c r="MG3" s="590"/>
      <c r="MH3" s="590"/>
      <c r="MI3" s="590" t="s">
        <v>649</v>
      </c>
      <c r="MJ3" s="590"/>
      <c r="MK3" s="590"/>
      <c r="ML3" s="590"/>
      <c r="MM3" s="590"/>
      <c r="MN3" s="590"/>
      <c r="MO3" s="590"/>
      <c r="MP3" s="590"/>
    </row>
    <row r="4" spans="1:372" ht="15" customHeight="1" thickBot="1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21"/>
      <c r="BT4" s="21"/>
      <c r="BU4" s="20"/>
      <c r="BV4" s="20"/>
      <c r="BW4" s="21"/>
      <c r="BX4" s="21"/>
      <c r="BY4" s="21"/>
      <c r="BZ4" s="21"/>
      <c r="CA4" s="21"/>
      <c r="CB4" s="21"/>
      <c r="CC4" s="20"/>
      <c r="CD4" s="20"/>
      <c r="CE4" s="21"/>
      <c r="CF4" s="21"/>
      <c r="CG4" s="21"/>
      <c r="CH4" s="21"/>
      <c r="CI4" s="21"/>
      <c r="CJ4" s="21"/>
      <c r="CK4" s="20"/>
      <c r="CL4" s="20"/>
      <c r="CM4" s="21"/>
      <c r="CN4" s="21"/>
      <c r="CO4" s="21"/>
      <c r="CP4" s="21"/>
      <c r="CQ4" s="21"/>
      <c r="CR4" s="21"/>
      <c r="CS4" s="20"/>
      <c r="CT4" s="20"/>
      <c r="CU4" s="21"/>
      <c r="CV4" s="21"/>
      <c r="CW4" s="21"/>
      <c r="CX4" s="21"/>
      <c r="CY4" s="21"/>
      <c r="CZ4" s="21"/>
      <c r="DA4" s="20"/>
      <c r="DB4" s="20"/>
      <c r="DC4" s="21"/>
      <c r="DD4" s="21"/>
      <c r="DE4" s="21"/>
      <c r="DF4" s="21"/>
      <c r="DG4" s="21"/>
      <c r="DH4" s="21"/>
      <c r="DI4" s="20"/>
      <c r="DJ4" s="20"/>
      <c r="DK4" s="21"/>
      <c r="DL4" s="21"/>
      <c r="DM4" s="21"/>
      <c r="DN4" s="21"/>
      <c r="DO4" s="21"/>
      <c r="DP4" s="21"/>
      <c r="DQ4" s="20"/>
      <c r="DR4" s="20"/>
      <c r="DS4" s="21"/>
      <c r="DT4" s="21"/>
      <c r="DU4" s="21"/>
      <c r="DV4" s="21"/>
      <c r="DW4" s="21"/>
      <c r="DX4" s="21"/>
      <c r="DY4" s="20"/>
      <c r="DZ4" s="20"/>
      <c r="EA4" s="21"/>
      <c r="EB4" s="21"/>
      <c r="EC4" s="21"/>
      <c r="ED4" s="21"/>
      <c r="EE4" s="21"/>
      <c r="EF4" s="21"/>
      <c r="EG4" s="20"/>
      <c r="EH4" s="20"/>
      <c r="EI4" s="21"/>
      <c r="EJ4" s="21"/>
      <c r="EK4" s="21"/>
      <c r="EL4" s="21"/>
      <c r="EM4" s="21"/>
      <c r="EN4" s="21"/>
      <c r="EO4" s="20"/>
      <c r="EP4" s="20"/>
      <c r="EQ4" s="21"/>
      <c r="ER4" s="21"/>
      <c r="ES4" s="21"/>
      <c r="ET4" s="21"/>
      <c r="EU4" s="21"/>
      <c r="EV4" s="21"/>
      <c r="EW4" s="20"/>
      <c r="EX4" s="20"/>
      <c r="EY4" s="21"/>
      <c r="EZ4" s="21"/>
      <c r="FA4" s="21"/>
      <c r="FB4" s="21"/>
      <c r="FC4" s="21"/>
      <c r="FD4" s="21"/>
      <c r="FE4" s="20"/>
      <c r="FF4" s="20"/>
      <c r="FG4" s="21"/>
      <c r="FH4" s="21"/>
      <c r="FI4" s="21"/>
      <c r="FJ4" s="21"/>
      <c r="FK4" s="21"/>
      <c r="FL4" s="21"/>
      <c r="FM4" s="20"/>
      <c r="FN4" s="20"/>
      <c r="FO4" s="21"/>
      <c r="FP4" s="21"/>
      <c r="FQ4" s="21"/>
      <c r="FR4" s="21"/>
      <c r="FS4" s="21"/>
      <c r="FT4" s="21"/>
      <c r="FU4" s="20"/>
      <c r="FV4" s="20"/>
      <c r="FW4" s="21"/>
      <c r="FX4" s="21"/>
      <c r="FY4" s="21"/>
      <c r="FZ4" s="21"/>
      <c r="GA4" s="21"/>
      <c r="GB4" s="21"/>
      <c r="GC4" s="20"/>
      <c r="GD4" s="20"/>
      <c r="GE4" s="21"/>
      <c r="GF4" s="21"/>
      <c r="GG4" s="21"/>
      <c r="GH4" s="21"/>
      <c r="GI4" s="21"/>
      <c r="GJ4" s="21"/>
      <c r="GK4" s="20"/>
      <c r="GL4" s="20"/>
      <c r="GM4" s="21"/>
      <c r="GN4" s="21"/>
      <c r="GO4" s="21"/>
      <c r="GP4" s="21"/>
      <c r="GQ4" s="21"/>
      <c r="GR4" s="21"/>
      <c r="GS4" s="20"/>
      <c r="GT4" s="20"/>
      <c r="GU4" s="21"/>
      <c r="GV4" s="21"/>
      <c r="GW4" s="21"/>
      <c r="GX4" s="21"/>
      <c r="GY4" s="21"/>
      <c r="GZ4" s="21"/>
      <c r="HA4" s="20"/>
      <c r="HB4" s="20"/>
      <c r="HC4" s="21"/>
      <c r="HD4" s="21"/>
      <c r="HE4" s="21"/>
      <c r="HF4" s="21"/>
      <c r="HG4" s="21"/>
      <c r="HH4" s="21"/>
      <c r="HI4" s="20"/>
      <c r="HJ4" s="20"/>
      <c r="HK4" s="21"/>
      <c r="HL4" s="21"/>
      <c r="HM4" s="21"/>
      <c r="HN4" s="21"/>
      <c r="HO4" s="21"/>
      <c r="HP4" s="21"/>
      <c r="HQ4" s="20"/>
      <c r="HR4" s="20"/>
      <c r="HS4" s="21"/>
      <c r="HT4" s="21"/>
      <c r="HU4" s="21"/>
      <c r="HV4" s="21"/>
      <c r="HW4" s="21"/>
      <c r="HX4" s="21"/>
      <c r="HY4" s="20"/>
      <c r="HZ4" s="20"/>
      <c r="IA4" s="21"/>
      <c r="IB4" s="21"/>
      <c r="IC4" s="21"/>
      <c r="ID4" s="21"/>
      <c r="IE4" s="21"/>
      <c r="IF4" s="21"/>
      <c r="IG4" s="20"/>
      <c r="IH4" s="20"/>
      <c r="II4" s="21"/>
      <c r="IJ4" s="21"/>
      <c r="IK4" s="21"/>
      <c r="IL4" s="21"/>
      <c r="IM4" s="21"/>
      <c r="IN4" s="21"/>
      <c r="IO4" s="21"/>
      <c r="IP4" s="46"/>
      <c r="IQ4" s="20"/>
      <c r="IR4" s="20"/>
      <c r="IS4" s="46"/>
      <c r="IT4" s="46"/>
      <c r="IU4" s="46"/>
      <c r="IV4" s="46"/>
      <c r="IW4" s="46"/>
      <c r="IX4" s="46"/>
      <c r="IY4" s="20"/>
      <c r="IZ4" s="20"/>
      <c r="JA4" s="46"/>
      <c r="JB4" s="46"/>
      <c r="JC4" s="46"/>
      <c r="JD4" s="46"/>
      <c r="JE4" s="46"/>
      <c r="JF4" s="46"/>
      <c r="JG4" s="20"/>
      <c r="JH4" s="20"/>
      <c r="JI4" s="46"/>
      <c r="JJ4" s="46"/>
      <c r="JK4" s="46"/>
      <c r="JL4" s="46"/>
      <c r="JM4" s="46"/>
      <c r="JN4" s="46"/>
      <c r="JO4" s="20"/>
      <c r="JP4" s="20"/>
      <c r="JQ4" s="46"/>
      <c r="JR4" s="46"/>
      <c r="JS4" s="46"/>
      <c r="JT4" s="46"/>
      <c r="JU4" s="46"/>
      <c r="JV4" s="46"/>
      <c r="JW4" s="20"/>
      <c r="JX4" s="20"/>
      <c r="JY4" s="46"/>
      <c r="JZ4" s="46"/>
      <c r="KA4" s="46"/>
      <c r="KB4" s="46"/>
      <c r="KC4" s="46"/>
      <c r="KD4" s="46"/>
      <c r="KE4" s="20"/>
      <c r="KF4" s="20"/>
      <c r="KG4" s="46"/>
      <c r="KH4" s="46"/>
      <c r="KI4" s="46"/>
      <c r="KJ4" s="46"/>
      <c r="KK4" s="46"/>
      <c r="KL4" s="46"/>
      <c r="KM4" s="20"/>
      <c r="KN4" s="20"/>
      <c r="KO4" s="46"/>
      <c r="KP4" s="46"/>
      <c r="KQ4" s="46"/>
      <c r="KR4" s="46"/>
      <c r="KS4" s="46"/>
      <c r="KT4" s="46"/>
      <c r="KU4" s="20"/>
      <c r="KV4" s="20"/>
      <c r="KW4" s="46"/>
      <c r="KX4" s="46"/>
      <c r="KY4" s="46"/>
      <c r="KZ4" s="46"/>
      <c r="LA4" s="46"/>
      <c r="LB4" s="46"/>
      <c r="LC4" s="20"/>
      <c r="LD4" s="20"/>
      <c r="LE4" s="46"/>
      <c r="LF4" s="46"/>
      <c r="LG4" s="46"/>
      <c r="LH4" s="46"/>
      <c r="LI4" s="46"/>
      <c r="LJ4" s="46"/>
      <c r="LK4" s="20"/>
      <c r="LL4" s="20"/>
      <c r="LM4" s="46"/>
      <c r="LN4" s="46"/>
      <c r="LO4" s="46"/>
      <c r="LP4" s="46"/>
      <c r="LQ4" s="46"/>
      <c r="LR4" s="46"/>
      <c r="LS4" s="20"/>
      <c r="LT4" s="20"/>
      <c r="LU4" s="46"/>
      <c r="LV4" s="46"/>
      <c r="LW4" s="46"/>
      <c r="LX4" s="46"/>
      <c r="LY4" s="46"/>
      <c r="LZ4" s="46"/>
      <c r="MA4" s="20"/>
      <c r="MB4" s="20"/>
      <c r="MC4" s="46"/>
      <c r="MD4" s="46"/>
      <c r="ME4" s="46"/>
      <c r="MF4" s="46"/>
      <c r="MG4" s="46"/>
      <c r="MH4" s="46"/>
      <c r="MI4" s="20"/>
      <c r="MJ4" s="20"/>
      <c r="MK4" s="46"/>
      <c r="ML4" s="46"/>
      <c r="MM4" s="46"/>
      <c r="MN4" s="46"/>
      <c r="MO4" s="46"/>
    </row>
    <row r="5" spans="1:372" ht="14.25" customHeight="1" thickTop="1" x14ac:dyDescent="0.25">
      <c r="A5" s="560" t="s">
        <v>2</v>
      </c>
      <c r="B5" s="560" t="s">
        <v>3</v>
      </c>
      <c r="C5" s="556" t="s">
        <v>36</v>
      </c>
      <c r="D5" s="556" t="s">
        <v>37</v>
      </c>
      <c r="E5" s="556" t="s">
        <v>36</v>
      </c>
      <c r="F5" s="556" t="s">
        <v>37</v>
      </c>
      <c r="G5" s="556" t="s">
        <v>36</v>
      </c>
      <c r="H5" s="556" t="s">
        <v>37</v>
      </c>
      <c r="I5" s="560" t="s">
        <v>2</v>
      </c>
      <c r="J5" s="560" t="s">
        <v>3</v>
      </c>
      <c r="K5" s="556" t="s">
        <v>36</v>
      </c>
      <c r="L5" s="556" t="s">
        <v>37</v>
      </c>
      <c r="M5" s="556" t="s">
        <v>36</v>
      </c>
      <c r="N5" s="556" t="s">
        <v>37</v>
      </c>
      <c r="O5" s="556" t="s">
        <v>36</v>
      </c>
      <c r="P5" s="556" t="s">
        <v>37</v>
      </c>
      <c r="Q5" s="560" t="s">
        <v>2</v>
      </c>
      <c r="R5" s="560" t="s">
        <v>3</v>
      </c>
      <c r="S5" s="556" t="s">
        <v>36</v>
      </c>
      <c r="T5" s="556" t="s">
        <v>37</v>
      </c>
      <c r="U5" s="556" t="s">
        <v>36</v>
      </c>
      <c r="V5" s="556" t="s">
        <v>37</v>
      </c>
      <c r="W5" s="556" t="s">
        <v>36</v>
      </c>
      <c r="X5" s="556" t="s">
        <v>37</v>
      </c>
      <c r="Y5" s="560" t="s">
        <v>2</v>
      </c>
      <c r="Z5" s="560" t="s">
        <v>3</v>
      </c>
      <c r="AA5" s="556" t="s">
        <v>36</v>
      </c>
      <c r="AB5" s="556" t="s">
        <v>37</v>
      </c>
      <c r="AC5" s="556" t="s">
        <v>36</v>
      </c>
      <c r="AD5" s="556" t="s">
        <v>37</v>
      </c>
      <c r="AE5" s="556" t="s">
        <v>36</v>
      </c>
      <c r="AF5" s="556" t="s">
        <v>37</v>
      </c>
      <c r="AG5" s="560" t="s">
        <v>2</v>
      </c>
      <c r="AH5" s="560" t="s">
        <v>3</v>
      </c>
      <c r="AI5" s="556" t="s">
        <v>36</v>
      </c>
      <c r="AJ5" s="556" t="s">
        <v>37</v>
      </c>
      <c r="AK5" s="556" t="s">
        <v>36</v>
      </c>
      <c r="AL5" s="556" t="s">
        <v>37</v>
      </c>
      <c r="AM5" s="556" t="s">
        <v>36</v>
      </c>
      <c r="AN5" s="556" t="s">
        <v>37</v>
      </c>
      <c r="AO5" s="560" t="s">
        <v>2</v>
      </c>
      <c r="AP5" s="560" t="s">
        <v>3</v>
      </c>
      <c r="AQ5" s="556" t="s">
        <v>36</v>
      </c>
      <c r="AR5" s="556" t="s">
        <v>37</v>
      </c>
      <c r="AS5" s="556" t="s">
        <v>36</v>
      </c>
      <c r="AT5" s="556" t="s">
        <v>37</v>
      </c>
      <c r="AU5" s="556" t="s">
        <v>36</v>
      </c>
      <c r="AV5" s="556" t="s">
        <v>37</v>
      </c>
      <c r="AW5" s="560" t="s">
        <v>2</v>
      </c>
      <c r="AX5" s="560" t="s">
        <v>3</v>
      </c>
      <c r="AY5" s="556" t="s">
        <v>36</v>
      </c>
      <c r="AZ5" s="556" t="s">
        <v>37</v>
      </c>
      <c r="BA5" s="556" t="s">
        <v>36</v>
      </c>
      <c r="BB5" s="556" t="s">
        <v>37</v>
      </c>
      <c r="BC5" s="556" t="s">
        <v>36</v>
      </c>
      <c r="BD5" s="556" t="s">
        <v>37</v>
      </c>
      <c r="BE5" s="560" t="s">
        <v>2</v>
      </c>
      <c r="BF5" s="560" t="s">
        <v>3</v>
      </c>
      <c r="BG5" s="556" t="s">
        <v>36</v>
      </c>
      <c r="BH5" s="556" t="s">
        <v>37</v>
      </c>
      <c r="BI5" s="556" t="s">
        <v>36</v>
      </c>
      <c r="BJ5" s="556" t="s">
        <v>37</v>
      </c>
      <c r="BK5" s="556" t="s">
        <v>36</v>
      </c>
      <c r="BL5" s="556" t="s">
        <v>37</v>
      </c>
      <c r="BM5" s="560" t="s">
        <v>2</v>
      </c>
      <c r="BN5" s="560" t="s">
        <v>3</v>
      </c>
      <c r="BO5" s="556" t="s">
        <v>36</v>
      </c>
      <c r="BP5" s="556" t="s">
        <v>37</v>
      </c>
      <c r="BQ5" s="556" t="s">
        <v>36</v>
      </c>
      <c r="BR5" s="556" t="s">
        <v>37</v>
      </c>
      <c r="BS5" s="556" t="s">
        <v>36</v>
      </c>
      <c r="BT5" s="556" t="s">
        <v>37</v>
      </c>
      <c r="BU5" s="560" t="s">
        <v>2</v>
      </c>
      <c r="BV5" s="560" t="s">
        <v>3</v>
      </c>
      <c r="BW5" s="556" t="s">
        <v>36</v>
      </c>
      <c r="BX5" s="556" t="s">
        <v>37</v>
      </c>
      <c r="BY5" s="556" t="s">
        <v>36</v>
      </c>
      <c r="BZ5" s="556" t="s">
        <v>37</v>
      </c>
      <c r="CA5" s="556" t="s">
        <v>36</v>
      </c>
      <c r="CB5" s="556" t="s">
        <v>37</v>
      </c>
      <c r="CC5" s="560" t="s">
        <v>2</v>
      </c>
      <c r="CD5" s="560" t="s">
        <v>3</v>
      </c>
      <c r="CE5" s="556" t="s">
        <v>36</v>
      </c>
      <c r="CF5" s="556" t="s">
        <v>37</v>
      </c>
      <c r="CG5" s="556" t="s">
        <v>36</v>
      </c>
      <c r="CH5" s="556" t="s">
        <v>37</v>
      </c>
      <c r="CI5" s="556" t="s">
        <v>36</v>
      </c>
      <c r="CJ5" s="556" t="s">
        <v>37</v>
      </c>
      <c r="CK5" s="560" t="s">
        <v>2</v>
      </c>
      <c r="CL5" s="560" t="s">
        <v>3</v>
      </c>
      <c r="CM5" s="556" t="s">
        <v>36</v>
      </c>
      <c r="CN5" s="556" t="s">
        <v>37</v>
      </c>
      <c r="CO5" s="556" t="s">
        <v>36</v>
      </c>
      <c r="CP5" s="556" t="s">
        <v>37</v>
      </c>
      <c r="CQ5" s="556" t="s">
        <v>36</v>
      </c>
      <c r="CR5" s="556" t="s">
        <v>37</v>
      </c>
      <c r="CS5" s="560" t="s">
        <v>2</v>
      </c>
      <c r="CT5" s="560" t="s">
        <v>3</v>
      </c>
      <c r="CU5" s="556" t="s">
        <v>36</v>
      </c>
      <c r="CV5" s="556" t="s">
        <v>37</v>
      </c>
      <c r="CW5" s="556" t="s">
        <v>36</v>
      </c>
      <c r="CX5" s="556" t="s">
        <v>37</v>
      </c>
      <c r="CY5" s="556" t="s">
        <v>36</v>
      </c>
      <c r="CZ5" s="556" t="s">
        <v>37</v>
      </c>
      <c r="DA5" s="560" t="s">
        <v>2</v>
      </c>
      <c r="DB5" s="560" t="s">
        <v>3</v>
      </c>
      <c r="DC5" s="556" t="s">
        <v>36</v>
      </c>
      <c r="DD5" s="556" t="s">
        <v>37</v>
      </c>
      <c r="DE5" s="556" t="s">
        <v>36</v>
      </c>
      <c r="DF5" s="556" t="s">
        <v>37</v>
      </c>
      <c r="DG5" s="556" t="s">
        <v>36</v>
      </c>
      <c r="DH5" s="556" t="s">
        <v>37</v>
      </c>
      <c r="DI5" s="560" t="s">
        <v>2</v>
      </c>
      <c r="DJ5" s="560" t="s">
        <v>3</v>
      </c>
      <c r="DK5" s="556" t="s">
        <v>36</v>
      </c>
      <c r="DL5" s="556" t="s">
        <v>37</v>
      </c>
      <c r="DM5" s="556" t="s">
        <v>36</v>
      </c>
      <c r="DN5" s="556" t="s">
        <v>37</v>
      </c>
      <c r="DO5" s="556" t="s">
        <v>36</v>
      </c>
      <c r="DP5" s="556" t="s">
        <v>37</v>
      </c>
      <c r="DQ5" s="560" t="s">
        <v>2</v>
      </c>
      <c r="DR5" s="560" t="s">
        <v>3</v>
      </c>
      <c r="DS5" s="556" t="s">
        <v>36</v>
      </c>
      <c r="DT5" s="556" t="s">
        <v>37</v>
      </c>
      <c r="DU5" s="556" t="s">
        <v>36</v>
      </c>
      <c r="DV5" s="556" t="s">
        <v>37</v>
      </c>
      <c r="DW5" s="556" t="s">
        <v>36</v>
      </c>
      <c r="DX5" s="556" t="s">
        <v>37</v>
      </c>
      <c r="DY5" s="560" t="s">
        <v>2</v>
      </c>
      <c r="DZ5" s="560" t="s">
        <v>3</v>
      </c>
      <c r="EA5" s="556" t="s">
        <v>36</v>
      </c>
      <c r="EB5" s="556" t="s">
        <v>37</v>
      </c>
      <c r="EC5" s="556" t="s">
        <v>36</v>
      </c>
      <c r="ED5" s="556" t="s">
        <v>37</v>
      </c>
      <c r="EE5" s="556" t="s">
        <v>36</v>
      </c>
      <c r="EF5" s="556" t="s">
        <v>37</v>
      </c>
      <c r="EG5" s="560" t="s">
        <v>2</v>
      </c>
      <c r="EH5" s="560" t="s">
        <v>3</v>
      </c>
      <c r="EI5" s="556" t="s">
        <v>36</v>
      </c>
      <c r="EJ5" s="556" t="s">
        <v>37</v>
      </c>
      <c r="EK5" s="556" t="s">
        <v>36</v>
      </c>
      <c r="EL5" s="556" t="s">
        <v>37</v>
      </c>
      <c r="EM5" s="556" t="s">
        <v>36</v>
      </c>
      <c r="EN5" s="556" t="s">
        <v>37</v>
      </c>
      <c r="EO5" s="560" t="s">
        <v>2</v>
      </c>
      <c r="EP5" s="560" t="s">
        <v>3</v>
      </c>
      <c r="EQ5" s="556" t="s">
        <v>36</v>
      </c>
      <c r="ER5" s="556" t="s">
        <v>37</v>
      </c>
      <c r="ES5" s="556" t="s">
        <v>36</v>
      </c>
      <c r="ET5" s="556" t="s">
        <v>37</v>
      </c>
      <c r="EU5" s="556" t="s">
        <v>36</v>
      </c>
      <c r="EV5" s="556" t="s">
        <v>37</v>
      </c>
      <c r="EW5" s="560" t="s">
        <v>2</v>
      </c>
      <c r="EX5" s="560" t="s">
        <v>3</v>
      </c>
      <c r="EY5" s="556" t="s">
        <v>36</v>
      </c>
      <c r="EZ5" s="556" t="s">
        <v>37</v>
      </c>
      <c r="FA5" s="556" t="s">
        <v>36</v>
      </c>
      <c r="FB5" s="556" t="s">
        <v>37</v>
      </c>
      <c r="FC5" s="556" t="s">
        <v>36</v>
      </c>
      <c r="FD5" s="556" t="s">
        <v>37</v>
      </c>
      <c r="FE5" s="560" t="s">
        <v>2</v>
      </c>
      <c r="FF5" s="560" t="s">
        <v>3</v>
      </c>
      <c r="FG5" s="556" t="s">
        <v>36</v>
      </c>
      <c r="FH5" s="556" t="s">
        <v>37</v>
      </c>
      <c r="FI5" s="556" t="s">
        <v>36</v>
      </c>
      <c r="FJ5" s="556" t="s">
        <v>37</v>
      </c>
      <c r="FK5" s="556" t="s">
        <v>36</v>
      </c>
      <c r="FL5" s="556" t="s">
        <v>37</v>
      </c>
      <c r="FM5" s="560" t="s">
        <v>2</v>
      </c>
      <c r="FN5" s="560" t="s">
        <v>3</v>
      </c>
      <c r="FO5" s="556" t="s">
        <v>36</v>
      </c>
      <c r="FP5" s="556" t="s">
        <v>37</v>
      </c>
      <c r="FQ5" s="556" t="s">
        <v>36</v>
      </c>
      <c r="FR5" s="556" t="s">
        <v>37</v>
      </c>
      <c r="FS5" s="556" t="s">
        <v>36</v>
      </c>
      <c r="FT5" s="556" t="s">
        <v>37</v>
      </c>
      <c r="FU5" s="560" t="s">
        <v>2</v>
      </c>
      <c r="FV5" s="560" t="s">
        <v>3</v>
      </c>
      <c r="FW5" s="556" t="s">
        <v>36</v>
      </c>
      <c r="FX5" s="556" t="s">
        <v>37</v>
      </c>
      <c r="FY5" s="556" t="s">
        <v>36</v>
      </c>
      <c r="FZ5" s="556" t="s">
        <v>37</v>
      </c>
      <c r="GA5" s="556" t="s">
        <v>36</v>
      </c>
      <c r="GB5" s="556" t="s">
        <v>37</v>
      </c>
      <c r="GC5" s="560" t="s">
        <v>2</v>
      </c>
      <c r="GD5" s="560" t="s">
        <v>3</v>
      </c>
      <c r="GE5" s="556" t="s">
        <v>36</v>
      </c>
      <c r="GF5" s="556" t="s">
        <v>37</v>
      </c>
      <c r="GG5" s="556" t="s">
        <v>36</v>
      </c>
      <c r="GH5" s="556" t="s">
        <v>37</v>
      </c>
      <c r="GI5" s="556" t="s">
        <v>36</v>
      </c>
      <c r="GJ5" s="556" t="s">
        <v>37</v>
      </c>
      <c r="GK5" s="560" t="s">
        <v>2</v>
      </c>
      <c r="GL5" s="560" t="s">
        <v>3</v>
      </c>
      <c r="GM5" s="556" t="s">
        <v>36</v>
      </c>
      <c r="GN5" s="556" t="s">
        <v>37</v>
      </c>
      <c r="GO5" s="556" t="s">
        <v>36</v>
      </c>
      <c r="GP5" s="556" t="s">
        <v>37</v>
      </c>
      <c r="GQ5" s="556" t="s">
        <v>36</v>
      </c>
      <c r="GR5" s="556" t="s">
        <v>37</v>
      </c>
      <c r="GS5" s="560" t="s">
        <v>2</v>
      </c>
      <c r="GT5" s="560" t="s">
        <v>3</v>
      </c>
      <c r="GU5" s="556" t="s">
        <v>36</v>
      </c>
      <c r="GV5" s="556" t="s">
        <v>37</v>
      </c>
      <c r="GW5" s="556" t="s">
        <v>36</v>
      </c>
      <c r="GX5" s="556" t="s">
        <v>37</v>
      </c>
      <c r="GY5" s="556" t="s">
        <v>36</v>
      </c>
      <c r="GZ5" s="556" t="s">
        <v>37</v>
      </c>
      <c r="HA5" s="560" t="s">
        <v>2</v>
      </c>
      <c r="HB5" s="560" t="s">
        <v>3</v>
      </c>
      <c r="HC5" s="556" t="s">
        <v>36</v>
      </c>
      <c r="HD5" s="556" t="s">
        <v>37</v>
      </c>
      <c r="HE5" s="556" t="s">
        <v>36</v>
      </c>
      <c r="HF5" s="556" t="s">
        <v>37</v>
      </c>
      <c r="HG5" s="556" t="s">
        <v>36</v>
      </c>
      <c r="HH5" s="556" t="s">
        <v>37</v>
      </c>
      <c r="HI5" s="560" t="s">
        <v>2</v>
      </c>
      <c r="HJ5" s="560" t="s">
        <v>3</v>
      </c>
      <c r="HK5" s="556" t="s">
        <v>36</v>
      </c>
      <c r="HL5" s="556" t="s">
        <v>37</v>
      </c>
      <c r="HM5" s="556" t="s">
        <v>36</v>
      </c>
      <c r="HN5" s="556" t="s">
        <v>37</v>
      </c>
      <c r="HO5" s="556" t="s">
        <v>36</v>
      </c>
      <c r="HP5" s="556" t="s">
        <v>37</v>
      </c>
      <c r="HQ5" s="560" t="s">
        <v>2</v>
      </c>
      <c r="HR5" s="560" t="s">
        <v>3</v>
      </c>
      <c r="HS5" s="556" t="s">
        <v>36</v>
      </c>
      <c r="HT5" s="556" t="s">
        <v>37</v>
      </c>
      <c r="HU5" s="556" t="s">
        <v>36</v>
      </c>
      <c r="HV5" s="556" t="s">
        <v>37</v>
      </c>
      <c r="HW5" s="556" t="s">
        <v>36</v>
      </c>
      <c r="HX5" s="556" t="s">
        <v>37</v>
      </c>
      <c r="HY5" s="560" t="s">
        <v>2</v>
      </c>
      <c r="HZ5" s="560" t="s">
        <v>3</v>
      </c>
      <c r="IA5" s="556" t="s">
        <v>36</v>
      </c>
      <c r="IB5" s="556" t="s">
        <v>37</v>
      </c>
      <c r="IC5" s="556" t="s">
        <v>36</v>
      </c>
      <c r="ID5" s="556" t="s">
        <v>37</v>
      </c>
      <c r="IE5" s="556" t="s">
        <v>36</v>
      </c>
      <c r="IF5" s="556" t="s">
        <v>37</v>
      </c>
      <c r="IG5" s="560" t="s">
        <v>2</v>
      </c>
      <c r="IH5" s="560" t="s">
        <v>3</v>
      </c>
      <c r="II5" s="556" t="s">
        <v>760</v>
      </c>
      <c r="IJ5" s="556" t="s">
        <v>37</v>
      </c>
      <c r="IK5" s="556" t="s">
        <v>760</v>
      </c>
      <c r="IL5" s="556" t="s">
        <v>37</v>
      </c>
      <c r="IM5" s="556" t="s">
        <v>760</v>
      </c>
      <c r="IN5" s="556" t="s">
        <v>37</v>
      </c>
      <c r="IO5" s="556" t="s">
        <v>760</v>
      </c>
      <c r="IP5" s="556" t="s">
        <v>37</v>
      </c>
      <c r="IQ5" s="560" t="s">
        <v>2</v>
      </c>
      <c r="IR5" s="560" t="s">
        <v>3</v>
      </c>
      <c r="IS5" s="556" t="s">
        <v>36</v>
      </c>
      <c r="IT5" s="556" t="s">
        <v>37</v>
      </c>
      <c r="IU5" s="556" t="s">
        <v>36</v>
      </c>
      <c r="IV5" s="556" t="s">
        <v>37</v>
      </c>
      <c r="IW5" s="556" t="s">
        <v>36</v>
      </c>
      <c r="IX5" s="556" t="s">
        <v>37</v>
      </c>
      <c r="IY5" s="560" t="s">
        <v>2</v>
      </c>
      <c r="IZ5" s="560" t="s">
        <v>3</v>
      </c>
      <c r="JA5" s="556" t="s">
        <v>36</v>
      </c>
      <c r="JB5" s="556" t="s">
        <v>37</v>
      </c>
      <c r="JC5" s="556" t="s">
        <v>36</v>
      </c>
      <c r="JD5" s="556" t="s">
        <v>37</v>
      </c>
      <c r="JE5" s="556" t="s">
        <v>36</v>
      </c>
      <c r="JF5" s="556" t="s">
        <v>37</v>
      </c>
      <c r="JG5" s="560" t="s">
        <v>2</v>
      </c>
      <c r="JH5" s="560" t="s">
        <v>3</v>
      </c>
      <c r="JI5" s="556" t="s">
        <v>36</v>
      </c>
      <c r="JJ5" s="556" t="s">
        <v>37</v>
      </c>
      <c r="JK5" s="556" t="s">
        <v>36</v>
      </c>
      <c r="JL5" s="556" t="s">
        <v>37</v>
      </c>
      <c r="JM5" s="556" t="s">
        <v>36</v>
      </c>
      <c r="JN5" s="556" t="s">
        <v>37</v>
      </c>
      <c r="JO5" s="560" t="s">
        <v>2</v>
      </c>
      <c r="JP5" s="560" t="s">
        <v>3</v>
      </c>
      <c r="JQ5" s="556" t="s">
        <v>36</v>
      </c>
      <c r="JR5" s="556" t="s">
        <v>37</v>
      </c>
      <c r="JS5" s="556" t="s">
        <v>36</v>
      </c>
      <c r="JT5" s="556" t="s">
        <v>37</v>
      </c>
      <c r="JU5" s="556" t="s">
        <v>36</v>
      </c>
      <c r="JV5" s="556" t="s">
        <v>37</v>
      </c>
      <c r="JW5" s="560" t="s">
        <v>2</v>
      </c>
      <c r="JX5" s="560" t="s">
        <v>3</v>
      </c>
      <c r="JY5" s="556" t="s">
        <v>36</v>
      </c>
      <c r="JZ5" s="556" t="s">
        <v>37</v>
      </c>
      <c r="KA5" s="556" t="s">
        <v>36</v>
      </c>
      <c r="KB5" s="556" t="s">
        <v>37</v>
      </c>
      <c r="KC5" s="556" t="s">
        <v>36</v>
      </c>
      <c r="KD5" s="556" t="s">
        <v>37</v>
      </c>
      <c r="KE5" s="560" t="s">
        <v>2</v>
      </c>
      <c r="KF5" s="560" t="s">
        <v>3</v>
      </c>
      <c r="KG5" s="556" t="s">
        <v>36</v>
      </c>
      <c r="KH5" s="556" t="s">
        <v>37</v>
      </c>
      <c r="KI5" s="556" t="s">
        <v>36</v>
      </c>
      <c r="KJ5" s="556" t="s">
        <v>37</v>
      </c>
      <c r="KK5" s="556" t="s">
        <v>36</v>
      </c>
      <c r="KL5" s="556" t="s">
        <v>37</v>
      </c>
      <c r="KM5" s="560" t="s">
        <v>2</v>
      </c>
      <c r="KN5" s="560" t="s">
        <v>3</v>
      </c>
      <c r="KO5" s="556" t="s">
        <v>36</v>
      </c>
      <c r="KP5" s="556" t="s">
        <v>37</v>
      </c>
      <c r="KQ5" s="556" t="s">
        <v>36</v>
      </c>
      <c r="KR5" s="556" t="s">
        <v>37</v>
      </c>
      <c r="KS5" s="556" t="s">
        <v>36</v>
      </c>
      <c r="KT5" s="556" t="s">
        <v>37</v>
      </c>
      <c r="KU5" s="560" t="s">
        <v>2</v>
      </c>
      <c r="KV5" s="560" t="s">
        <v>3</v>
      </c>
      <c r="KW5" s="556" t="s">
        <v>36</v>
      </c>
      <c r="KX5" s="556" t="s">
        <v>37</v>
      </c>
      <c r="KY5" s="556" t="s">
        <v>36</v>
      </c>
      <c r="KZ5" s="556" t="s">
        <v>37</v>
      </c>
      <c r="LA5" s="556" t="s">
        <v>36</v>
      </c>
      <c r="LB5" s="556" t="s">
        <v>37</v>
      </c>
      <c r="LC5" s="560" t="s">
        <v>2</v>
      </c>
      <c r="LD5" s="560" t="s">
        <v>3</v>
      </c>
      <c r="LE5" s="556" t="s">
        <v>36</v>
      </c>
      <c r="LF5" s="556" t="s">
        <v>37</v>
      </c>
      <c r="LG5" s="556" t="s">
        <v>36</v>
      </c>
      <c r="LH5" s="556" t="s">
        <v>37</v>
      </c>
      <c r="LI5" s="556" t="s">
        <v>36</v>
      </c>
      <c r="LJ5" s="556" t="s">
        <v>37</v>
      </c>
      <c r="LK5" s="560" t="s">
        <v>2</v>
      </c>
      <c r="LL5" s="560" t="s">
        <v>3</v>
      </c>
      <c r="LM5" s="556" t="s">
        <v>36</v>
      </c>
      <c r="LN5" s="556" t="s">
        <v>37</v>
      </c>
      <c r="LO5" s="556" t="s">
        <v>36</v>
      </c>
      <c r="LP5" s="556" t="s">
        <v>37</v>
      </c>
      <c r="LQ5" s="556" t="s">
        <v>36</v>
      </c>
      <c r="LR5" s="556" t="s">
        <v>37</v>
      </c>
      <c r="LS5" s="560" t="s">
        <v>2</v>
      </c>
      <c r="LT5" s="560" t="s">
        <v>3</v>
      </c>
      <c r="LU5" s="556" t="s">
        <v>36</v>
      </c>
      <c r="LV5" s="556" t="s">
        <v>37</v>
      </c>
      <c r="LW5" s="556" t="s">
        <v>36</v>
      </c>
      <c r="LX5" s="556" t="s">
        <v>37</v>
      </c>
      <c r="LY5" s="556" t="s">
        <v>36</v>
      </c>
      <c r="LZ5" s="556" t="s">
        <v>37</v>
      </c>
      <c r="MA5" s="560" t="s">
        <v>2</v>
      </c>
      <c r="MB5" s="560" t="s">
        <v>3</v>
      </c>
      <c r="MC5" s="556" t="s">
        <v>36</v>
      </c>
      <c r="MD5" s="556" t="s">
        <v>37</v>
      </c>
      <c r="ME5" s="556" t="s">
        <v>36</v>
      </c>
      <c r="MF5" s="556" t="s">
        <v>37</v>
      </c>
      <c r="MG5" s="556" t="s">
        <v>36</v>
      </c>
      <c r="MH5" s="556" t="s">
        <v>37</v>
      </c>
      <c r="MI5" s="560" t="s">
        <v>2</v>
      </c>
      <c r="MJ5" s="560" t="s">
        <v>3</v>
      </c>
      <c r="MK5" s="556" t="s">
        <v>36</v>
      </c>
      <c r="ML5" s="556" t="s">
        <v>37</v>
      </c>
      <c r="MM5" s="556" t="s">
        <v>36</v>
      </c>
      <c r="MN5" s="556" t="s">
        <v>37</v>
      </c>
      <c r="MO5" s="556" t="s">
        <v>36</v>
      </c>
      <c r="MP5" s="556" t="s">
        <v>37</v>
      </c>
    </row>
    <row r="6" spans="1:372" ht="44.25" customHeight="1" x14ac:dyDescent="0.25">
      <c r="A6" s="551"/>
      <c r="B6" s="551"/>
      <c r="C6" s="565"/>
      <c r="D6" s="565"/>
      <c r="E6" s="565"/>
      <c r="F6" s="565"/>
      <c r="G6" s="565"/>
      <c r="H6" s="565"/>
      <c r="I6" s="551"/>
      <c r="J6" s="551"/>
      <c r="K6" s="565"/>
      <c r="L6" s="565"/>
      <c r="M6" s="565"/>
      <c r="N6" s="565"/>
      <c r="O6" s="565"/>
      <c r="P6" s="565"/>
      <c r="Q6" s="551"/>
      <c r="R6" s="551"/>
      <c r="S6" s="565"/>
      <c r="T6" s="565"/>
      <c r="U6" s="565"/>
      <c r="V6" s="565"/>
      <c r="W6" s="565"/>
      <c r="X6" s="565"/>
      <c r="Y6" s="551"/>
      <c r="Z6" s="551"/>
      <c r="AA6" s="565"/>
      <c r="AB6" s="565"/>
      <c r="AC6" s="565"/>
      <c r="AD6" s="565"/>
      <c r="AE6" s="565"/>
      <c r="AF6" s="565"/>
      <c r="AG6" s="551"/>
      <c r="AH6" s="551"/>
      <c r="AI6" s="565"/>
      <c r="AJ6" s="565"/>
      <c r="AK6" s="565"/>
      <c r="AL6" s="565"/>
      <c r="AM6" s="565"/>
      <c r="AN6" s="565"/>
      <c r="AO6" s="551"/>
      <c r="AP6" s="551"/>
      <c r="AQ6" s="565"/>
      <c r="AR6" s="565"/>
      <c r="AS6" s="565"/>
      <c r="AT6" s="565"/>
      <c r="AU6" s="565"/>
      <c r="AV6" s="565"/>
      <c r="AW6" s="551"/>
      <c r="AX6" s="551"/>
      <c r="AY6" s="565"/>
      <c r="AZ6" s="565"/>
      <c r="BA6" s="565"/>
      <c r="BB6" s="565"/>
      <c r="BC6" s="565"/>
      <c r="BD6" s="565"/>
      <c r="BE6" s="551"/>
      <c r="BF6" s="551"/>
      <c r="BG6" s="565"/>
      <c r="BH6" s="565"/>
      <c r="BI6" s="565"/>
      <c r="BJ6" s="565"/>
      <c r="BK6" s="565"/>
      <c r="BL6" s="588"/>
      <c r="BM6" s="551"/>
      <c r="BN6" s="551"/>
      <c r="BO6" s="565"/>
      <c r="BP6" s="565"/>
      <c r="BQ6" s="565"/>
      <c r="BR6" s="565"/>
      <c r="BS6" s="565"/>
      <c r="BT6" s="565"/>
      <c r="BU6" s="551"/>
      <c r="BV6" s="551"/>
      <c r="BW6" s="565"/>
      <c r="BX6" s="565"/>
      <c r="BY6" s="565"/>
      <c r="BZ6" s="565"/>
      <c r="CA6" s="565"/>
      <c r="CB6" s="565"/>
      <c r="CC6" s="551"/>
      <c r="CD6" s="551"/>
      <c r="CE6" s="565"/>
      <c r="CF6" s="565"/>
      <c r="CG6" s="565"/>
      <c r="CH6" s="565"/>
      <c r="CI6" s="565"/>
      <c r="CJ6" s="565"/>
      <c r="CK6" s="551"/>
      <c r="CL6" s="551"/>
      <c r="CM6" s="565"/>
      <c r="CN6" s="565"/>
      <c r="CO6" s="565"/>
      <c r="CP6" s="565"/>
      <c r="CQ6" s="565"/>
      <c r="CR6" s="565"/>
      <c r="CS6" s="551"/>
      <c r="CT6" s="551"/>
      <c r="CU6" s="565"/>
      <c r="CV6" s="565"/>
      <c r="CW6" s="565"/>
      <c r="CX6" s="565"/>
      <c r="CY6" s="565"/>
      <c r="CZ6" s="565"/>
      <c r="DA6" s="551"/>
      <c r="DB6" s="551"/>
      <c r="DC6" s="565"/>
      <c r="DD6" s="565"/>
      <c r="DE6" s="565"/>
      <c r="DF6" s="565"/>
      <c r="DG6" s="565"/>
      <c r="DH6" s="565"/>
      <c r="DI6" s="551"/>
      <c r="DJ6" s="551"/>
      <c r="DK6" s="565"/>
      <c r="DL6" s="565"/>
      <c r="DM6" s="565"/>
      <c r="DN6" s="565"/>
      <c r="DO6" s="565"/>
      <c r="DP6" s="565"/>
      <c r="DQ6" s="551"/>
      <c r="DR6" s="551"/>
      <c r="DS6" s="565"/>
      <c r="DT6" s="565"/>
      <c r="DU6" s="565"/>
      <c r="DV6" s="565"/>
      <c r="DW6" s="565"/>
      <c r="DX6" s="565"/>
      <c r="DY6" s="551"/>
      <c r="DZ6" s="551"/>
      <c r="EA6" s="565"/>
      <c r="EB6" s="565"/>
      <c r="EC6" s="565"/>
      <c r="ED6" s="565"/>
      <c r="EE6" s="565"/>
      <c r="EF6" s="565"/>
      <c r="EG6" s="551"/>
      <c r="EH6" s="551"/>
      <c r="EI6" s="565"/>
      <c r="EJ6" s="565"/>
      <c r="EK6" s="565"/>
      <c r="EL6" s="565"/>
      <c r="EM6" s="565"/>
      <c r="EN6" s="565"/>
      <c r="EO6" s="551"/>
      <c r="EP6" s="551"/>
      <c r="EQ6" s="565"/>
      <c r="ER6" s="565"/>
      <c r="ES6" s="565"/>
      <c r="ET6" s="565"/>
      <c r="EU6" s="565"/>
      <c r="EV6" s="565"/>
      <c r="EW6" s="551"/>
      <c r="EX6" s="551"/>
      <c r="EY6" s="565"/>
      <c r="EZ6" s="565"/>
      <c r="FA6" s="565"/>
      <c r="FB6" s="565"/>
      <c r="FC6" s="565"/>
      <c r="FD6" s="565"/>
      <c r="FE6" s="551"/>
      <c r="FF6" s="551"/>
      <c r="FG6" s="565"/>
      <c r="FH6" s="565"/>
      <c r="FI6" s="565"/>
      <c r="FJ6" s="565"/>
      <c r="FK6" s="565"/>
      <c r="FL6" s="565"/>
      <c r="FM6" s="551"/>
      <c r="FN6" s="551"/>
      <c r="FO6" s="565"/>
      <c r="FP6" s="565"/>
      <c r="FQ6" s="565"/>
      <c r="FR6" s="565"/>
      <c r="FS6" s="565"/>
      <c r="FT6" s="565"/>
      <c r="FU6" s="551"/>
      <c r="FV6" s="551"/>
      <c r="FW6" s="565"/>
      <c r="FX6" s="565"/>
      <c r="FY6" s="565"/>
      <c r="FZ6" s="565"/>
      <c r="GA6" s="565"/>
      <c r="GB6" s="565"/>
      <c r="GC6" s="551"/>
      <c r="GD6" s="551"/>
      <c r="GE6" s="565"/>
      <c r="GF6" s="565"/>
      <c r="GG6" s="565"/>
      <c r="GH6" s="565"/>
      <c r="GI6" s="565"/>
      <c r="GJ6" s="565"/>
      <c r="GK6" s="551"/>
      <c r="GL6" s="551"/>
      <c r="GM6" s="565"/>
      <c r="GN6" s="565"/>
      <c r="GO6" s="565"/>
      <c r="GP6" s="565"/>
      <c r="GQ6" s="565"/>
      <c r="GR6" s="565"/>
      <c r="GS6" s="551"/>
      <c r="GT6" s="551"/>
      <c r="GU6" s="565"/>
      <c r="GV6" s="565"/>
      <c r="GW6" s="565"/>
      <c r="GX6" s="565"/>
      <c r="GY6" s="565"/>
      <c r="GZ6" s="565"/>
      <c r="HA6" s="551"/>
      <c r="HB6" s="551"/>
      <c r="HC6" s="565"/>
      <c r="HD6" s="565"/>
      <c r="HE6" s="565"/>
      <c r="HF6" s="565"/>
      <c r="HG6" s="565"/>
      <c r="HH6" s="565"/>
      <c r="HI6" s="551"/>
      <c r="HJ6" s="551"/>
      <c r="HK6" s="565"/>
      <c r="HL6" s="565"/>
      <c r="HM6" s="565"/>
      <c r="HN6" s="565"/>
      <c r="HO6" s="565"/>
      <c r="HP6" s="565"/>
      <c r="HQ6" s="551"/>
      <c r="HR6" s="551"/>
      <c r="HS6" s="565"/>
      <c r="HT6" s="565"/>
      <c r="HU6" s="565"/>
      <c r="HV6" s="565"/>
      <c r="HW6" s="565"/>
      <c r="HX6" s="565"/>
      <c r="HY6" s="551"/>
      <c r="HZ6" s="551"/>
      <c r="IA6" s="565"/>
      <c r="IB6" s="565"/>
      <c r="IC6" s="565"/>
      <c r="ID6" s="565"/>
      <c r="IE6" s="565"/>
      <c r="IF6" s="565"/>
      <c r="IG6" s="551"/>
      <c r="IH6" s="551"/>
      <c r="II6" s="589"/>
      <c r="IJ6" s="589"/>
      <c r="IK6" s="589"/>
      <c r="IL6" s="565"/>
      <c r="IM6" s="565"/>
      <c r="IN6" s="565"/>
      <c r="IO6" s="565"/>
      <c r="IP6" s="565"/>
      <c r="IQ6" s="551"/>
      <c r="IR6" s="551"/>
      <c r="IS6" s="565"/>
      <c r="IT6" s="565"/>
      <c r="IU6" s="565"/>
      <c r="IV6" s="565"/>
      <c r="IW6" s="565"/>
      <c r="IX6" s="565"/>
      <c r="IY6" s="551"/>
      <c r="IZ6" s="551"/>
      <c r="JA6" s="565"/>
      <c r="JB6" s="565"/>
      <c r="JC6" s="565"/>
      <c r="JD6" s="565"/>
      <c r="JE6" s="565"/>
      <c r="JF6" s="565"/>
      <c r="JG6" s="551"/>
      <c r="JH6" s="551"/>
      <c r="JI6" s="565"/>
      <c r="JJ6" s="565"/>
      <c r="JK6" s="565"/>
      <c r="JL6" s="565"/>
      <c r="JM6" s="565"/>
      <c r="JN6" s="565"/>
      <c r="JO6" s="551"/>
      <c r="JP6" s="551"/>
      <c r="JQ6" s="565"/>
      <c r="JR6" s="565"/>
      <c r="JS6" s="565"/>
      <c r="JT6" s="565"/>
      <c r="JU6" s="565"/>
      <c r="JV6" s="565"/>
      <c r="JW6" s="551"/>
      <c r="JX6" s="551"/>
      <c r="JY6" s="565"/>
      <c r="JZ6" s="565"/>
      <c r="KA6" s="565"/>
      <c r="KB6" s="565"/>
      <c r="KC6" s="565"/>
      <c r="KD6" s="565"/>
      <c r="KE6" s="551"/>
      <c r="KF6" s="551"/>
      <c r="KG6" s="565"/>
      <c r="KH6" s="565"/>
      <c r="KI6" s="565"/>
      <c r="KJ6" s="565"/>
      <c r="KK6" s="565"/>
      <c r="KL6" s="565"/>
      <c r="KM6" s="551"/>
      <c r="KN6" s="551"/>
      <c r="KO6" s="565"/>
      <c r="KP6" s="565"/>
      <c r="KQ6" s="565"/>
      <c r="KR6" s="565"/>
      <c r="KS6" s="565"/>
      <c r="KT6" s="565"/>
      <c r="KU6" s="551"/>
      <c r="KV6" s="551"/>
      <c r="KW6" s="565"/>
      <c r="KX6" s="565"/>
      <c r="KY6" s="565"/>
      <c r="KZ6" s="565"/>
      <c r="LA6" s="565"/>
      <c r="LB6" s="565"/>
      <c r="LC6" s="551"/>
      <c r="LD6" s="551"/>
      <c r="LE6" s="565"/>
      <c r="LF6" s="565"/>
      <c r="LG6" s="565"/>
      <c r="LH6" s="565"/>
      <c r="LI6" s="565"/>
      <c r="LJ6" s="565"/>
      <c r="LK6" s="551"/>
      <c r="LL6" s="551"/>
      <c r="LM6" s="565"/>
      <c r="LN6" s="565"/>
      <c r="LO6" s="565"/>
      <c r="LP6" s="565"/>
      <c r="LQ6" s="565"/>
      <c r="LR6" s="565"/>
      <c r="LS6" s="551"/>
      <c r="LT6" s="551"/>
      <c r="LU6" s="565"/>
      <c r="LV6" s="565"/>
      <c r="LW6" s="565"/>
      <c r="LX6" s="565"/>
      <c r="LY6" s="565"/>
      <c r="LZ6" s="565"/>
      <c r="MA6" s="551"/>
      <c r="MB6" s="551"/>
      <c r="MC6" s="565"/>
      <c r="MD6" s="565"/>
      <c r="ME6" s="565"/>
      <c r="MF6" s="565"/>
      <c r="MG6" s="565"/>
      <c r="MH6" s="565"/>
      <c r="MI6" s="551"/>
      <c r="MJ6" s="551"/>
      <c r="MK6" s="565"/>
      <c r="ML6" s="565"/>
      <c r="MM6" s="565"/>
      <c r="MN6" s="565"/>
      <c r="MO6" s="565"/>
      <c r="MP6" s="565"/>
    </row>
    <row r="7" spans="1:372" s="70" customFormat="1" ht="63.75" customHeight="1" x14ac:dyDescent="0.25">
      <c r="A7" s="551"/>
      <c r="B7" s="551"/>
      <c r="C7" s="585" t="s">
        <v>420</v>
      </c>
      <c r="D7" s="585"/>
      <c r="E7" s="585" t="s">
        <v>421</v>
      </c>
      <c r="F7" s="585"/>
      <c r="G7" s="585" t="s">
        <v>423</v>
      </c>
      <c r="H7" s="585"/>
      <c r="I7" s="551"/>
      <c r="J7" s="551"/>
      <c r="K7" s="585" t="s">
        <v>78</v>
      </c>
      <c r="L7" s="585"/>
      <c r="M7" s="585" t="s">
        <v>80</v>
      </c>
      <c r="N7" s="585"/>
      <c r="O7" s="585" t="s">
        <v>82</v>
      </c>
      <c r="P7" s="585"/>
      <c r="Q7" s="551"/>
      <c r="R7" s="551"/>
      <c r="S7" s="585" t="s">
        <v>84</v>
      </c>
      <c r="T7" s="585"/>
      <c r="U7" s="585" t="s">
        <v>86</v>
      </c>
      <c r="V7" s="585"/>
      <c r="W7" s="585" t="s">
        <v>88</v>
      </c>
      <c r="X7" s="585"/>
      <c r="Y7" s="551"/>
      <c r="Z7" s="551"/>
      <c r="AA7" s="585" t="s">
        <v>90</v>
      </c>
      <c r="AB7" s="585"/>
      <c r="AC7" s="585" t="s">
        <v>91</v>
      </c>
      <c r="AD7" s="585"/>
      <c r="AE7" s="585" t="s">
        <v>38</v>
      </c>
      <c r="AF7" s="585"/>
      <c r="AG7" s="551"/>
      <c r="AH7" s="551"/>
      <c r="AI7" s="585" t="s">
        <v>93</v>
      </c>
      <c r="AJ7" s="585"/>
      <c r="AK7" s="585" t="s">
        <v>95</v>
      </c>
      <c r="AL7" s="585"/>
      <c r="AM7" s="585" t="s">
        <v>97</v>
      </c>
      <c r="AN7" s="585"/>
      <c r="AO7" s="551"/>
      <c r="AP7" s="551"/>
      <c r="AQ7" s="585" t="s">
        <v>99</v>
      </c>
      <c r="AR7" s="585"/>
      <c r="AS7" s="585" t="s">
        <v>101</v>
      </c>
      <c r="AT7" s="585"/>
      <c r="AU7" s="585" t="s">
        <v>103</v>
      </c>
      <c r="AV7" s="585"/>
      <c r="AW7" s="551"/>
      <c r="AX7" s="551"/>
      <c r="AY7" s="585" t="s">
        <v>105</v>
      </c>
      <c r="AZ7" s="585"/>
      <c r="BA7" s="585" t="s">
        <v>107</v>
      </c>
      <c r="BB7" s="585"/>
      <c r="BC7" s="585" t="s">
        <v>109</v>
      </c>
      <c r="BD7" s="585"/>
      <c r="BE7" s="551"/>
      <c r="BF7" s="551"/>
      <c r="BG7" s="585" t="s">
        <v>111</v>
      </c>
      <c r="BH7" s="585"/>
      <c r="BI7" s="585" t="s">
        <v>113</v>
      </c>
      <c r="BJ7" s="585"/>
      <c r="BK7" s="585" t="s">
        <v>115</v>
      </c>
      <c r="BL7" s="585"/>
      <c r="BM7" s="551"/>
      <c r="BN7" s="551"/>
      <c r="BO7" s="585" t="s">
        <v>117</v>
      </c>
      <c r="BP7" s="585"/>
      <c r="BQ7" s="585" t="s">
        <v>119</v>
      </c>
      <c r="BR7" s="585"/>
      <c r="BS7" s="585" t="s">
        <v>121</v>
      </c>
      <c r="BT7" s="585"/>
      <c r="BU7" s="551"/>
      <c r="BV7" s="551"/>
      <c r="BW7" s="585" t="s">
        <v>122</v>
      </c>
      <c r="BX7" s="585"/>
      <c r="BY7" s="585" t="s">
        <v>124</v>
      </c>
      <c r="BZ7" s="585"/>
      <c r="CA7" s="585" t="s">
        <v>126</v>
      </c>
      <c r="CB7" s="585"/>
      <c r="CC7" s="551"/>
      <c r="CD7" s="551"/>
      <c r="CE7" s="585" t="s">
        <v>128</v>
      </c>
      <c r="CF7" s="585"/>
      <c r="CG7" s="585" t="s">
        <v>130</v>
      </c>
      <c r="CH7" s="585"/>
      <c r="CI7" s="585" t="s">
        <v>132</v>
      </c>
      <c r="CJ7" s="585"/>
      <c r="CK7" s="551"/>
      <c r="CL7" s="551"/>
      <c r="CM7" s="585" t="s">
        <v>134</v>
      </c>
      <c r="CN7" s="585"/>
      <c r="CO7" s="585" t="s">
        <v>136</v>
      </c>
      <c r="CP7" s="585"/>
      <c r="CQ7" s="585" t="s">
        <v>138</v>
      </c>
      <c r="CR7" s="585"/>
      <c r="CS7" s="551"/>
      <c r="CT7" s="551"/>
      <c r="CU7" s="585" t="s">
        <v>39</v>
      </c>
      <c r="CV7" s="585"/>
      <c r="CW7" s="585" t="s">
        <v>141</v>
      </c>
      <c r="CX7" s="585"/>
      <c r="CY7" s="585" t="s">
        <v>143</v>
      </c>
      <c r="CZ7" s="585"/>
      <c r="DA7" s="551"/>
      <c r="DB7" s="551"/>
      <c r="DC7" s="585" t="s">
        <v>145</v>
      </c>
      <c r="DD7" s="585"/>
      <c r="DE7" s="585" t="s">
        <v>147</v>
      </c>
      <c r="DF7" s="585"/>
      <c r="DG7" s="585" t="s">
        <v>149</v>
      </c>
      <c r="DH7" s="585"/>
      <c r="DI7" s="551"/>
      <c r="DJ7" s="551"/>
      <c r="DK7" s="585" t="s">
        <v>448</v>
      </c>
      <c r="DL7" s="585"/>
      <c r="DM7" s="585" t="s">
        <v>152</v>
      </c>
      <c r="DN7" s="585"/>
      <c r="DO7" s="585" t="s">
        <v>154</v>
      </c>
      <c r="DP7" s="585"/>
      <c r="DQ7" s="551"/>
      <c r="DR7" s="551"/>
      <c r="DS7" s="585" t="s">
        <v>156</v>
      </c>
      <c r="DT7" s="585"/>
      <c r="DU7" s="585" t="s">
        <v>40</v>
      </c>
      <c r="DV7" s="585"/>
      <c r="DW7" s="585" t="s">
        <v>41</v>
      </c>
      <c r="DX7" s="585"/>
      <c r="DY7" s="551"/>
      <c r="DZ7" s="551"/>
      <c r="EA7" s="585" t="s">
        <v>158</v>
      </c>
      <c r="EB7" s="585"/>
      <c r="EC7" s="585" t="s">
        <v>160</v>
      </c>
      <c r="ED7" s="585"/>
      <c r="EE7" s="585" t="s">
        <v>162</v>
      </c>
      <c r="EF7" s="585"/>
      <c r="EG7" s="551"/>
      <c r="EH7" s="551"/>
      <c r="EI7" s="585" t="s">
        <v>164</v>
      </c>
      <c r="EJ7" s="585"/>
      <c r="EK7" s="585" t="s">
        <v>166</v>
      </c>
      <c r="EL7" s="585"/>
      <c r="EM7" s="585" t="s">
        <v>168</v>
      </c>
      <c r="EN7" s="585"/>
      <c r="EO7" s="551"/>
      <c r="EP7" s="551"/>
      <c r="EQ7" s="585" t="s">
        <v>170</v>
      </c>
      <c r="ER7" s="585"/>
      <c r="ES7" s="585" t="s">
        <v>171</v>
      </c>
      <c r="ET7" s="585"/>
      <c r="EU7" s="585" t="s">
        <v>173</v>
      </c>
      <c r="EV7" s="585"/>
      <c r="EW7" s="551"/>
      <c r="EX7" s="551"/>
      <c r="EY7" s="585" t="s">
        <v>175</v>
      </c>
      <c r="EZ7" s="585"/>
      <c r="FA7" s="585" t="s">
        <v>177</v>
      </c>
      <c r="FB7" s="585"/>
      <c r="FC7" s="585" t="s">
        <v>179</v>
      </c>
      <c r="FD7" s="585"/>
      <c r="FE7" s="551"/>
      <c r="FF7" s="551"/>
      <c r="FG7" s="585" t="s">
        <v>181</v>
      </c>
      <c r="FH7" s="585"/>
      <c r="FI7" s="585" t="s">
        <v>182</v>
      </c>
      <c r="FJ7" s="585"/>
      <c r="FK7" s="585" t="s">
        <v>184</v>
      </c>
      <c r="FL7" s="585"/>
      <c r="FM7" s="551"/>
      <c r="FN7" s="551"/>
      <c r="FO7" s="585" t="s">
        <v>186</v>
      </c>
      <c r="FP7" s="585"/>
      <c r="FQ7" s="585" t="s">
        <v>188</v>
      </c>
      <c r="FR7" s="585"/>
      <c r="FS7" s="585" t="s">
        <v>42</v>
      </c>
      <c r="FT7" s="585"/>
      <c r="FU7" s="551"/>
      <c r="FV7" s="551"/>
      <c r="FW7" s="585" t="s">
        <v>190</v>
      </c>
      <c r="FX7" s="585"/>
      <c r="FY7" s="585" t="s">
        <v>192</v>
      </c>
      <c r="FZ7" s="585"/>
      <c r="GA7" s="585" t="s">
        <v>194</v>
      </c>
      <c r="GB7" s="585"/>
      <c r="GC7" s="551"/>
      <c r="GD7" s="551"/>
      <c r="GE7" s="585" t="s">
        <v>196</v>
      </c>
      <c r="GF7" s="585"/>
      <c r="GG7" s="585" t="s">
        <v>198</v>
      </c>
      <c r="GH7" s="585"/>
      <c r="GI7" s="585" t="s">
        <v>454</v>
      </c>
      <c r="GJ7" s="585"/>
      <c r="GK7" s="551"/>
      <c r="GL7" s="551"/>
      <c r="GM7" s="585" t="s">
        <v>201</v>
      </c>
      <c r="GN7" s="585"/>
      <c r="GO7" s="585" t="s">
        <v>449</v>
      </c>
      <c r="GP7" s="585"/>
      <c r="GQ7" s="585" t="s">
        <v>204</v>
      </c>
      <c r="GR7" s="585"/>
      <c r="GS7" s="551"/>
      <c r="GT7" s="551"/>
      <c r="GU7" s="585" t="s">
        <v>206</v>
      </c>
      <c r="GV7" s="585"/>
      <c r="GW7" s="585" t="s">
        <v>208</v>
      </c>
      <c r="GX7" s="585"/>
      <c r="GY7" s="585" t="s">
        <v>210</v>
      </c>
      <c r="GZ7" s="585"/>
      <c r="HA7" s="551"/>
      <c r="HB7" s="551"/>
      <c r="HC7" s="585" t="s">
        <v>212</v>
      </c>
      <c r="HD7" s="585"/>
      <c r="HE7" s="585" t="s">
        <v>214</v>
      </c>
      <c r="HF7" s="585"/>
      <c r="HG7" s="585" t="s">
        <v>441</v>
      </c>
      <c r="HH7" s="585"/>
      <c r="HI7" s="551"/>
      <c r="HJ7" s="551"/>
      <c r="HK7" s="585" t="s">
        <v>450</v>
      </c>
      <c r="HL7" s="585"/>
      <c r="HM7" s="585" t="s">
        <v>217</v>
      </c>
      <c r="HN7" s="585"/>
      <c r="HO7" s="585" t="s">
        <v>219</v>
      </c>
      <c r="HP7" s="585"/>
      <c r="HQ7" s="551"/>
      <c r="HR7" s="551"/>
      <c r="HS7" s="585" t="s">
        <v>221</v>
      </c>
      <c r="HT7" s="585"/>
      <c r="HU7" s="585" t="s">
        <v>223</v>
      </c>
      <c r="HV7" s="585"/>
      <c r="HW7" s="585" t="s">
        <v>428</v>
      </c>
      <c r="HX7" s="585"/>
      <c r="HY7" s="551"/>
      <c r="HZ7" s="551"/>
      <c r="IA7" s="585" t="s">
        <v>226</v>
      </c>
      <c r="IB7" s="585"/>
      <c r="IC7" s="585" t="s">
        <v>432</v>
      </c>
      <c r="ID7" s="585"/>
      <c r="IE7" s="585" t="s">
        <v>228</v>
      </c>
      <c r="IF7" s="585"/>
      <c r="IG7" s="551"/>
      <c r="IH7" s="551"/>
      <c r="II7" s="585" t="s">
        <v>230</v>
      </c>
      <c r="IJ7" s="585"/>
      <c r="IK7" s="585" t="s">
        <v>232</v>
      </c>
      <c r="IL7" s="585"/>
      <c r="IM7" s="585" t="s">
        <v>233</v>
      </c>
      <c r="IN7" s="585"/>
      <c r="IO7" s="585" t="s">
        <v>235</v>
      </c>
      <c r="IP7" s="585"/>
      <c r="IQ7" s="551"/>
      <c r="IR7" s="551"/>
      <c r="IS7" s="585" t="s">
        <v>442</v>
      </c>
      <c r="IT7" s="585"/>
      <c r="IU7" s="585" t="s">
        <v>238</v>
      </c>
      <c r="IV7" s="585"/>
      <c r="IW7" s="585" t="s">
        <v>240</v>
      </c>
      <c r="IX7" s="585"/>
      <c r="IY7" s="551"/>
      <c r="IZ7" s="551"/>
      <c r="JA7" s="585" t="s">
        <v>242</v>
      </c>
      <c r="JB7" s="585"/>
      <c r="JC7" s="585" t="s">
        <v>244</v>
      </c>
      <c r="JD7" s="585"/>
      <c r="JE7" s="585" t="s">
        <v>246</v>
      </c>
      <c r="JF7" s="585"/>
      <c r="JG7" s="551"/>
      <c r="JH7" s="551"/>
      <c r="JI7" s="585" t="s">
        <v>247</v>
      </c>
      <c r="JJ7" s="585"/>
      <c r="JK7" s="585" t="s">
        <v>249</v>
      </c>
      <c r="JL7" s="585"/>
      <c r="JM7" s="585" t="s">
        <v>251</v>
      </c>
      <c r="JN7" s="585"/>
      <c r="JO7" s="551"/>
      <c r="JP7" s="551"/>
      <c r="JQ7" s="585" t="s">
        <v>253</v>
      </c>
      <c r="JR7" s="585"/>
      <c r="JS7" s="585" t="s">
        <v>255</v>
      </c>
      <c r="JT7" s="585"/>
      <c r="JU7" s="585" t="s">
        <v>257</v>
      </c>
      <c r="JV7" s="585"/>
      <c r="JW7" s="551"/>
      <c r="JX7" s="551"/>
      <c r="JY7" s="585" t="s">
        <v>259</v>
      </c>
      <c r="JZ7" s="585"/>
      <c r="KA7" s="585" t="s">
        <v>261</v>
      </c>
      <c r="KB7" s="585"/>
      <c r="KC7" s="585" t="s">
        <v>263</v>
      </c>
      <c r="KD7" s="585"/>
      <c r="KE7" s="551"/>
      <c r="KF7" s="551"/>
      <c r="KG7" s="585" t="s">
        <v>265</v>
      </c>
      <c r="KH7" s="585"/>
      <c r="KI7" s="585" t="s">
        <v>267</v>
      </c>
      <c r="KJ7" s="585"/>
      <c r="KK7" s="585" t="s">
        <v>269</v>
      </c>
      <c r="KL7" s="585"/>
      <c r="KM7" s="551"/>
      <c r="KN7" s="551"/>
      <c r="KO7" s="585" t="s">
        <v>271</v>
      </c>
      <c r="KP7" s="585"/>
      <c r="KQ7" s="585" t="s">
        <v>273</v>
      </c>
      <c r="KR7" s="585"/>
      <c r="KS7" s="585" t="s">
        <v>275</v>
      </c>
      <c r="KT7" s="585"/>
      <c r="KU7" s="551"/>
      <c r="KV7" s="551"/>
      <c r="KW7" s="585" t="s">
        <v>277</v>
      </c>
      <c r="KX7" s="585"/>
      <c r="KY7" s="585" t="s">
        <v>279</v>
      </c>
      <c r="KZ7" s="585"/>
      <c r="LA7" s="585" t="s">
        <v>281</v>
      </c>
      <c r="LB7" s="585"/>
      <c r="LC7" s="551"/>
      <c r="LD7" s="551"/>
      <c r="LE7" s="585" t="s">
        <v>283</v>
      </c>
      <c r="LF7" s="585"/>
      <c r="LG7" s="585" t="s">
        <v>285</v>
      </c>
      <c r="LH7" s="585"/>
      <c r="LI7" s="585" t="s">
        <v>287</v>
      </c>
      <c r="LJ7" s="585"/>
      <c r="LK7" s="551"/>
      <c r="LL7" s="551"/>
      <c r="LM7" s="585" t="s">
        <v>289</v>
      </c>
      <c r="LN7" s="585"/>
      <c r="LO7" s="585" t="s">
        <v>291</v>
      </c>
      <c r="LP7" s="585"/>
      <c r="LQ7" s="585" t="s">
        <v>292</v>
      </c>
      <c r="LR7" s="585"/>
      <c r="LS7" s="551"/>
      <c r="LT7" s="551"/>
      <c r="LU7" s="585" t="s">
        <v>294</v>
      </c>
      <c r="LV7" s="585"/>
      <c r="LW7" s="585" t="s">
        <v>296</v>
      </c>
      <c r="LX7" s="585"/>
      <c r="LY7" s="585" t="s">
        <v>298</v>
      </c>
      <c r="LZ7" s="585"/>
      <c r="MA7" s="551"/>
      <c r="MB7" s="551"/>
      <c r="MC7" s="585" t="s">
        <v>299</v>
      </c>
      <c r="MD7" s="585"/>
      <c r="ME7" s="585" t="s">
        <v>301</v>
      </c>
      <c r="MF7" s="585"/>
      <c r="MG7" s="585" t="s">
        <v>303</v>
      </c>
      <c r="MH7" s="585"/>
      <c r="MI7" s="551"/>
      <c r="MJ7" s="551"/>
      <c r="MK7" s="585" t="s">
        <v>305</v>
      </c>
      <c r="ML7" s="585"/>
      <c r="MM7" s="585" t="s">
        <v>307</v>
      </c>
      <c r="MN7" s="585"/>
      <c r="MO7" s="585" t="s">
        <v>309</v>
      </c>
      <c r="MP7" s="585"/>
      <c r="MQ7" s="44"/>
      <c r="MR7" s="44"/>
      <c r="MS7" s="44"/>
      <c r="MT7" s="44"/>
      <c r="MU7" s="44"/>
      <c r="MV7" s="44"/>
      <c r="MW7" s="69"/>
      <c r="MX7" s="69"/>
      <c r="MY7" s="69"/>
      <c r="MZ7" s="69"/>
      <c r="NA7" s="69"/>
      <c r="NB7" s="69"/>
      <c r="NC7" s="69"/>
      <c r="ND7" s="69"/>
      <c r="NE7" s="69"/>
      <c r="NF7" s="69"/>
      <c r="NG7" s="69"/>
      <c r="NH7" s="69"/>
    </row>
    <row r="8" spans="1:372" ht="60.75" customHeight="1" x14ac:dyDescent="0.25">
      <c r="A8" s="552"/>
      <c r="B8" s="552"/>
      <c r="C8" s="587" t="s">
        <v>422</v>
      </c>
      <c r="D8" s="587"/>
      <c r="E8" s="587" t="s">
        <v>425</v>
      </c>
      <c r="F8" s="587"/>
      <c r="G8" s="587" t="s">
        <v>424</v>
      </c>
      <c r="H8" s="587"/>
      <c r="I8" s="552"/>
      <c r="J8" s="552"/>
      <c r="K8" s="587" t="s">
        <v>77</v>
      </c>
      <c r="L8" s="587"/>
      <c r="M8" s="587" t="s">
        <v>79</v>
      </c>
      <c r="N8" s="587"/>
      <c r="O8" s="587" t="s">
        <v>81</v>
      </c>
      <c r="P8" s="587"/>
      <c r="Q8" s="552"/>
      <c r="R8" s="552"/>
      <c r="S8" s="587" t="s">
        <v>83</v>
      </c>
      <c r="T8" s="587"/>
      <c r="U8" s="587" t="s">
        <v>85</v>
      </c>
      <c r="V8" s="587"/>
      <c r="W8" s="587" t="s">
        <v>87</v>
      </c>
      <c r="X8" s="587"/>
      <c r="Y8" s="552"/>
      <c r="Z8" s="552"/>
      <c r="AA8" s="587" t="s">
        <v>89</v>
      </c>
      <c r="AB8" s="587"/>
      <c r="AC8" s="587" t="s">
        <v>43</v>
      </c>
      <c r="AD8" s="587"/>
      <c r="AE8" s="587" t="s">
        <v>44</v>
      </c>
      <c r="AF8" s="587"/>
      <c r="AG8" s="552"/>
      <c r="AH8" s="552"/>
      <c r="AI8" s="587" t="s">
        <v>92</v>
      </c>
      <c r="AJ8" s="587"/>
      <c r="AK8" s="587" t="s">
        <v>94</v>
      </c>
      <c r="AL8" s="587"/>
      <c r="AM8" s="587" t="s">
        <v>96</v>
      </c>
      <c r="AN8" s="587"/>
      <c r="AO8" s="552"/>
      <c r="AP8" s="552"/>
      <c r="AQ8" s="587" t="s">
        <v>98</v>
      </c>
      <c r="AR8" s="587"/>
      <c r="AS8" s="587" t="s">
        <v>100</v>
      </c>
      <c r="AT8" s="587"/>
      <c r="AU8" s="587" t="s">
        <v>102</v>
      </c>
      <c r="AV8" s="587"/>
      <c r="AW8" s="552"/>
      <c r="AX8" s="552"/>
      <c r="AY8" s="587" t="s">
        <v>104</v>
      </c>
      <c r="AZ8" s="587"/>
      <c r="BA8" s="587" t="s">
        <v>106</v>
      </c>
      <c r="BB8" s="587"/>
      <c r="BC8" s="587" t="s">
        <v>108</v>
      </c>
      <c r="BD8" s="587"/>
      <c r="BE8" s="552"/>
      <c r="BF8" s="552"/>
      <c r="BG8" s="587" t="s">
        <v>110</v>
      </c>
      <c r="BH8" s="587"/>
      <c r="BI8" s="587" t="s">
        <v>112</v>
      </c>
      <c r="BJ8" s="587"/>
      <c r="BK8" s="587" t="s">
        <v>114</v>
      </c>
      <c r="BL8" s="587"/>
      <c r="BM8" s="552"/>
      <c r="BN8" s="552"/>
      <c r="BO8" s="587" t="s">
        <v>116</v>
      </c>
      <c r="BP8" s="587"/>
      <c r="BQ8" s="587" t="s">
        <v>118</v>
      </c>
      <c r="BR8" s="587"/>
      <c r="BS8" s="587" t="s">
        <v>120</v>
      </c>
      <c r="BT8" s="587"/>
      <c r="BU8" s="552"/>
      <c r="BV8" s="552"/>
      <c r="BW8" s="587" t="s">
        <v>443</v>
      </c>
      <c r="BX8" s="587"/>
      <c r="BY8" s="587" t="s">
        <v>123</v>
      </c>
      <c r="BZ8" s="587"/>
      <c r="CA8" s="587" t="s">
        <v>125</v>
      </c>
      <c r="CB8" s="587"/>
      <c r="CC8" s="552"/>
      <c r="CD8" s="552"/>
      <c r="CE8" s="587" t="s">
        <v>127</v>
      </c>
      <c r="CF8" s="587"/>
      <c r="CG8" s="587" t="s">
        <v>129</v>
      </c>
      <c r="CH8" s="587"/>
      <c r="CI8" s="587" t="s">
        <v>131</v>
      </c>
      <c r="CJ8" s="587"/>
      <c r="CK8" s="552"/>
      <c r="CL8" s="552"/>
      <c r="CM8" s="587" t="s">
        <v>133</v>
      </c>
      <c r="CN8" s="587"/>
      <c r="CO8" s="587" t="s">
        <v>135</v>
      </c>
      <c r="CP8" s="587"/>
      <c r="CQ8" s="587" t="s">
        <v>137</v>
      </c>
      <c r="CR8" s="587"/>
      <c r="CS8" s="552"/>
      <c r="CT8" s="552"/>
      <c r="CU8" s="587" t="s">
        <v>139</v>
      </c>
      <c r="CV8" s="587"/>
      <c r="CW8" s="587" t="s">
        <v>140</v>
      </c>
      <c r="CX8" s="587"/>
      <c r="CY8" s="587" t="s">
        <v>142</v>
      </c>
      <c r="CZ8" s="587"/>
      <c r="DA8" s="552"/>
      <c r="DB8" s="552"/>
      <c r="DC8" s="587" t="s">
        <v>144</v>
      </c>
      <c r="DD8" s="587"/>
      <c r="DE8" s="587" t="s">
        <v>146</v>
      </c>
      <c r="DF8" s="587"/>
      <c r="DG8" s="587" t="s">
        <v>148</v>
      </c>
      <c r="DH8" s="587"/>
      <c r="DI8" s="552"/>
      <c r="DJ8" s="552"/>
      <c r="DK8" s="587" t="s">
        <v>150</v>
      </c>
      <c r="DL8" s="587"/>
      <c r="DM8" s="587" t="s">
        <v>151</v>
      </c>
      <c r="DN8" s="587"/>
      <c r="DO8" s="587" t="s">
        <v>153</v>
      </c>
      <c r="DP8" s="587"/>
      <c r="DQ8" s="552"/>
      <c r="DR8" s="552"/>
      <c r="DS8" s="587" t="s">
        <v>155</v>
      </c>
      <c r="DT8" s="587"/>
      <c r="DU8" s="587" t="s">
        <v>45</v>
      </c>
      <c r="DV8" s="587"/>
      <c r="DW8" s="587" t="s">
        <v>46</v>
      </c>
      <c r="DX8" s="587"/>
      <c r="DY8" s="552"/>
      <c r="DZ8" s="552"/>
      <c r="EA8" s="587" t="s">
        <v>157</v>
      </c>
      <c r="EB8" s="587"/>
      <c r="EC8" s="587" t="s">
        <v>159</v>
      </c>
      <c r="ED8" s="587"/>
      <c r="EE8" s="587" t="s">
        <v>161</v>
      </c>
      <c r="EF8" s="587"/>
      <c r="EG8" s="552"/>
      <c r="EH8" s="552"/>
      <c r="EI8" s="587" t="s">
        <v>163</v>
      </c>
      <c r="EJ8" s="587"/>
      <c r="EK8" s="587" t="s">
        <v>165</v>
      </c>
      <c r="EL8" s="587"/>
      <c r="EM8" s="587" t="s">
        <v>167</v>
      </c>
      <c r="EN8" s="587"/>
      <c r="EO8" s="552"/>
      <c r="EP8" s="552"/>
      <c r="EQ8" s="587" t="s">
        <v>169</v>
      </c>
      <c r="ER8" s="587"/>
      <c r="ES8" s="587" t="s">
        <v>444</v>
      </c>
      <c r="ET8" s="587"/>
      <c r="EU8" s="587" t="s">
        <v>172</v>
      </c>
      <c r="EV8" s="587"/>
      <c r="EW8" s="552"/>
      <c r="EX8" s="552"/>
      <c r="EY8" s="587" t="s">
        <v>174</v>
      </c>
      <c r="EZ8" s="587"/>
      <c r="FA8" s="587" t="s">
        <v>176</v>
      </c>
      <c r="FB8" s="587"/>
      <c r="FC8" s="587" t="s">
        <v>178</v>
      </c>
      <c r="FD8" s="587"/>
      <c r="FE8" s="552"/>
      <c r="FF8" s="552"/>
      <c r="FG8" s="587" t="s">
        <v>180</v>
      </c>
      <c r="FH8" s="587"/>
      <c r="FI8" s="587" t="s">
        <v>451</v>
      </c>
      <c r="FJ8" s="587"/>
      <c r="FK8" s="587" t="s">
        <v>183</v>
      </c>
      <c r="FL8" s="587"/>
      <c r="FM8" s="552"/>
      <c r="FN8" s="552"/>
      <c r="FO8" s="587" t="s">
        <v>185</v>
      </c>
      <c r="FP8" s="587"/>
      <c r="FQ8" s="587" t="s">
        <v>187</v>
      </c>
      <c r="FR8" s="587"/>
      <c r="FS8" s="587" t="s">
        <v>47</v>
      </c>
      <c r="FT8" s="587"/>
      <c r="FU8" s="552"/>
      <c r="FV8" s="552"/>
      <c r="FW8" s="587" t="s">
        <v>189</v>
      </c>
      <c r="FX8" s="587"/>
      <c r="FY8" s="587" t="s">
        <v>191</v>
      </c>
      <c r="FZ8" s="587"/>
      <c r="GA8" s="587" t="s">
        <v>193</v>
      </c>
      <c r="GB8" s="587"/>
      <c r="GC8" s="552"/>
      <c r="GD8" s="552"/>
      <c r="GE8" s="587" t="s">
        <v>195</v>
      </c>
      <c r="GF8" s="587"/>
      <c r="GG8" s="587" t="s">
        <v>197</v>
      </c>
      <c r="GH8" s="587"/>
      <c r="GI8" s="587" t="s">
        <v>199</v>
      </c>
      <c r="GJ8" s="587"/>
      <c r="GK8" s="552"/>
      <c r="GL8" s="552"/>
      <c r="GM8" s="587" t="s">
        <v>200</v>
      </c>
      <c r="GN8" s="587"/>
      <c r="GO8" s="587" t="s">
        <v>202</v>
      </c>
      <c r="GP8" s="587"/>
      <c r="GQ8" s="587" t="s">
        <v>203</v>
      </c>
      <c r="GR8" s="587"/>
      <c r="GS8" s="552"/>
      <c r="GT8" s="552"/>
      <c r="GU8" s="587" t="s">
        <v>205</v>
      </c>
      <c r="GV8" s="587"/>
      <c r="GW8" s="587" t="s">
        <v>207</v>
      </c>
      <c r="GX8" s="587"/>
      <c r="GY8" s="587" t="s">
        <v>209</v>
      </c>
      <c r="GZ8" s="587"/>
      <c r="HA8" s="552"/>
      <c r="HB8" s="552"/>
      <c r="HC8" s="587" t="s">
        <v>211</v>
      </c>
      <c r="HD8" s="587"/>
      <c r="HE8" s="587" t="s">
        <v>213</v>
      </c>
      <c r="HF8" s="587"/>
      <c r="HG8" s="587" t="s">
        <v>215</v>
      </c>
      <c r="HH8" s="587"/>
      <c r="HI8" s="552"/>
      <c r="HJ8" s="552"/>
      <c r="HK8" s="587" t="s">
        <v>216</v>
      </c>
      <c r="HL8" s="587"/>
      <c r="HM8" s="587" t="s">
        <v>452</v>
      </c>
      <c r="HN8" s="587"/>
      <c r="HO8" s="587" t="s">
        <v>218</v>
      </c>
      <c r="HP8" s="587"/>
      <c r="HQ8" s="552"/>
      <c r="HR8" s="552"/>
      <c r="HS8" s="587" t="s">
        <v>220</v>
      </c>
      <c r="HT8" s="587"/>
      <c r="HU8" s="587" t="s">
        <v>222</v>
      </c>
      <c r="HV8" s="587"/>
      <c r="HW8" s="587" t="s">
        <v>224</v>
      </c>
      <c r="HX8" s="587"/>
      <c r="HY8" s="552"/>
      <c r="HZ8" s="552"/>
      <c r="IA8" s="587" t="s">
        <v>225</v>
      </c>
      <c r="IB8" s="587"/>
      <c r="IC8" s="587" t="s">
        <v>433</v>
      </c>
      <c r="ID8" s="587"/>
      <c r="IE8" s="587" t="s">
        <v>227</v>
      </c>
      <c r="IF8" s="587"/>
      <c r="IG8" s="552"/>
      <c r="IH8" s="552"/>
      <c r="II8" s="587" t="s">
        <v>229</v>
      </c>
      <c r="IJ8" s="587"/>
      <c r="IK8" s="587" t="s">
        <v>231</v>
      </c>
      <c r="IL8" s="587"/>
      <c r="IM8" s="587" t="s">
        <v>453</v>
      </c>
      <c r="IN8" s="587"/>
      <c r="IO8" s="587" t="s">
        <v>234</v>
      </c>
      <c r="IP8" s="587"/>
      <c r="IQ8" s="552"/>
      <c r="IR8" s="552"/>
      <c r="IS8" s="587" t="s">
        <v>236</v>
      </c>
      <c r="IT8" s="587"/>
      <c r="IU8" s="587" t="s">
        <v>237</v>
      </c>
      <c r="IV8" s="587"/>
      <c r="IW8" s="587" t="s">
        <v>239</v>
      </c>
      <c r="IX8" s="587"/>
      <c r="IY8" s="552"/>
      <c r="IZ8" s="552"/>
      <c r="JA8" s="587" t="s">
        <v>241</v>
      </c>
      <c r="JB8" s="587"/>
      <c r="JC8" s="587" t="s">
        <v>243</v>
      </c>
      <c r="JD8" s="587"/>
      <c r="JE8" s="587" t="s">
        <v>245</v>
      </c>
      <c r="JF8" s="587"/>
      <c r="JG8" s="552"/>
      <c r="JH8" s="552"/>
      <c r="JI8" s="587" t="s">
        <v>445</v>
      </c>
      <c r="JJ8" s="587"/>
      <c r="JK8" s="587" t="s">
        <v>248</v>
      </c>
      <c r="JL8" s="587"/>
      <c r="JM8" s="587" t="s">
        <v>250</v>
      </c>
      <c r="JN8" s="587"/>
      <c r="JO8" s="552"/>
      <c r="JP8" s="552"/>
      <c r="JQ8" s="587" t="s">
        <v>252</v>
      </c>
      <c r="JR8" s="587"/>
      <c r="JS8" s="587" t="s">
        <v>254</v>
      </c>
      <c r="JT8" s="587"/>
      <c r="JU8" s="587" t="s">
        <v>256</v>
      </c>
      <c r="JV8" s="587"/>
      <c r="JW8" s="552"/>
      <c r="JX8" s="552"/>
      <c r="JY8" s="587" t="s">
        <v>258</v>
      </c>
      <c r="JZ8" s="587"/>
      <c r="KA8" s="587" t="s">
        <v>260</v>
      </c>
      <c r="KB8" s="587"/>
      <c r="KC8" s="587" t="s">
        <v>262</v>
      </c>
      <c r="KD8" s="587"/>
      <c r="KE8" s="552"/>
      <c r="KF8" s="552"/>
      <c r="KG8" s="587" t="s">
        <v>264</v>
      </c>
      <c r="KH8" s="587"/>
      <c r="KI8" s="587" t="s">
        <v>266</v>
      </c>
      <c r="KJ8" s="587"/>
      <c r="KK8" s="587" t="s">
        <v>268</v>
      </c>
      <c r="KL8" s="587"/>
      <c r="KM8" s="552"/>
      <c r="KN8" s="552"/>
      <c r="KO8" s="587" t="s">
        <v>270</v>
      </c>
      <c r="KP8" s="587"/>
      <c r="KQ8" s="587" t="s">
        <v>272</v>
      </c>
      <c r="KR8" s="587"/>
      <c r="KS8" s="587" t="s">
        <v>274</v>
      </c>
      <c r="KT8" s="587"/>
      <c r="KU8" s="552"/>
      <c r="KV8" s="552"/>
      <c r="KW8" s="587" t="s">
        <v>276</v>
      </c>
      <c r="KX8" s="587"/>
      <c r="KY8" s="587" t="s">
        <v>278</v>
      </c>
      <c r="KZ8" s="587"/>
      <c r="LA8" s="587" t="s">
        <v>280</v>
      </c>
      <c r="LB8" s="587"/>
      <c r="LC8" s="552"/>
      <c r="LD8" s="552"/>
      <c r="LE8" s="587" t="s">
        <v>282</v>
      </c>
      <c r="LF8" s="587"/>
      <c r="LG8" s="587" t="s">
        <v>284</v>
      </c>
      <c r="LH8" s="587"/>
      <c r="LI8" s="587" t="s">
        <v>286</v>
      </c>
      <c r="LJ8" s="587"/>
      <c r="LK8" s="552"/>
      <c r="LL8" s="552"/>
      <c r="LM8" s="587" t="s">
        <v>288</v>
      </c>
      <c r="LN8" s="587"/>
      <c r="LO8" s="587" t="s">
        <v>290</v>
      </c>
      <c r="LP8" s="587"/>
      <c r="LQ8" s="587" t="s">
        <v>446</v>
      </c>
      <c r="LR8" s="587"/>
      <c r="LS8" s="552"/>
      <c r="LT8" s="552"/>
      <c r="LU8" s="587" t="s">
        <v>293</v>
      </c>
      <c r="LV8" s="587"/>
      <c r="LW8" s="587" t="s">
        <v>295</v>
      </c>
      <c r="LX8" s="587"/>
      <c r="LY8" s="587" t="s">
        <v>297</v>
      </c>
      <c r="LZ8" s="587"/>
      <c r="MA8" s="552"/>
      <c r="MB8" s="552"/>
      <c r="MC8" s="587" t="s">
        <v>447</v>
      </c>
      <c r="MD8" s="587"/>
      <c r="ME8" s="587" t="s">
        <v>300</v>
      </c>
      <c r="MF8" s="587"/>
      <c r="MG8" s="587" t="s">
        <v>302</v>
      </c>
      <c r="MH8" s="587"/>
      <c r="MI8" s="552"/>
      <c r="MJ8" s="552"/>
      <c r="MK8" s="587" t="s">
        <v>304</v>
      </c>
      <c r="ML8" s="587"/>
      <c r="MM8" s="587" t="s">
        <v>306</v>
      </c>
      <c r="MN8" s="587"/>
      <c r="MO8" s="587" t="s">
        <v>308</v>
      </c>
      <c r="MP8" s="587"/>
    </row>
    <row r="9" spans="1:372" s="22" customFormat="1" ht="15" customHeight="1" x14ac:dyDescent="0.25">
      <c r="A9" s="584" t="s">
        <v>718</v>
      </c>
      <c r="B9" s="584"/>
      <c r="C9" s="591" t="s">
        <v>419</v>
      </c>
      <c r="D9" s="583"/>
      <c r="E9" s="591" t="s">
        <v>418</v>
      </c>
      <c r="F9" s="583"/>
      <c r="G9" s="591" t="s">
        <v>497</v>
      </c>
      <c r="H9" s="583"/>
      <c r="I9" s="584" t="s">
        <v>718</v>
      </c>
      <c r="J9" s="584"/>
      <c r="K9" s="583">
        <v>10401</v>
      </c>
      <c r="L9" s="583"/>
      <c r="M9" s="583">
        <v>10402</v>
      </c>
      <c r="N9" s="583"/>
      <c r="O9" s="583">
        <v>10403</v>
      </c>
      <c r="P9" s="583"/>
      <c r="Q9" s="584" t="s">
        <v>718</v>
      </c>
      <c r="R9" s="584"/>
      <c r="S9" s="583">
        <v>10404</v>
      </c>
      <c r="T9" s="583"/>
      <c r="U9" s="583">
        <v>10406</v>
      </c>
      <c r="V9" s="583"/>
      <c r="W9" s="583">
        <v>10501</v>
      </c>
      <c r="X9" s="583"/>
      <c r="Y9" s="584" t="s">
        <v>718</v>
      </c>
      <c r="Z9" s="584"/>
      <c r="AA9" s="583">
        <v>10502</v>
      </c>
      <c r="AB9" s="583"/>
      <c r="AC9" s="583">
        <v>10611</v>
      </c>
      <c r="AD9" s="583"/>
      <c r="AE9" s="583">
        <v>10613</v>
      </c>
      <c r="AF9" s="583"/>
      <c r="AG9" s="584" t="s">
        <v>718</v>
      </c>
      <c r="AH9" s="584"/>
      <c r="AI9" s="583">
        <v>10711</v>
      </c>
      <c r="AJ9" s="583"/>
      <c r="AK9" s="583">
        <v>10712</v>
      </c>
      <c r="AL9" s="583"/>
      <c r="AM9" s="583">
        <v>10713</v>
      </c>
      <c r="AN9" s="583"/>
      <c r="AO9" s="584" t="s">
        <v>718</v>
      </c>
      <c r="AP9" s="584"/>
      <c r="AQ9" s="583">
        <v>10721</v>
      </c>
      <c r="AR9" s="583"/>
      <c r="AS9" s="583">
        <v>10731</v>
      </c>
      <c r="AT9" s="583"/>
      <c r="AU9" s="583">
        <v>10732</v>
      </c>
      <c r="AV9" s="583"/>
      <c r="AW9" s="584" t="s">
        <v>718</v>
      </c>
      <c r="AX9" s="584"/>
      <c r="AY9" s="583">
        <v>10733</v>
      </c>
      <c r="AZ9" s="583"/>
      <c r="BA9" s="583">
        <v>10741</v>
      </c>
      <c r="BB9" s="583"/>
      <c r="BC9" s="583">
        <v>10750</v>
      </c>
      <c r="BD9" s="583"/>
      <c r="BE9" s="584" t="s">
        <v>718</v>
      </c>
      <c r="BF9" s="584"/>
      <c r="BG9" s="583">
        <v>10791</v>
      </c>
      <c r="BH9" s="583"/>
      <c r="BI9" s="583">
        <v>10793</v>
      </c>
      <c r="BJ9" s="583"/>
      <c r="BK9" s="583">
        <v>10794</v>
      </c>
      <c r="BL9" s="583"/>
      <c r="BM9" s="584" t="s">
        <v>718</v>
      </c>
      <c r="BN9" s="584"/>
      <c r="BO9" s="583">
        <v>10799</v>
      </c>
      <c r="BP9" s="583"/>
      <c r="BQ9" s="583">
        <v>11030</v>
      </c>
      <c r="BR9" s="583"/>
      <c r="BS9" s="583">
        <v>11041</v>
      </c>
      <c r="BT9" s="583"/>
      <c r="BU9" s="584" t="s">
        <v>718</v>
      </c>
      <c r="BV9" s="584"/>
      <c r="BW9" s="583">
        <v>11042</v>
      </c>
      <c r="BX9" s="583"/>
      <c r="BY9" s="583">
        <v>12000</v>
      </c>
      <c r="BZ9" s="583"/>
      <c r="CA9" s="583">
        <v>13110</v>
      </c>
      <c r="CB9" s="583"/>
      <c r="CC9" s="584" t="s">
        <v>718</v>
      </c>
      <c r="CD9" s="584"/>
      <c r="CE9" s="583">
        <v>13120</v>
      </c>
      <c r="CF9" s="583"/>
      <c r="CG9" s="583">
        <v>13132</v>
      </c>
      <c r="CH9" s="583"/>
      <c r="CI9" s="583">
        <v>14102</v>
      </c>
      <c r="CJ9" s="583"/>
      <c r="CK9" s="584" t="s">
        <v>718</v>
      </c>
      <c r="CL9" s="584"/>
      <c r="CM9" s="583">
        <v>15120</v>
      </c>
      <c r="CN9" s="583"/>
      <c r="CO9" s="583">
        <v>15201</v>
      </c>
      <c r="CP9" s="583"/>
      <c r="CQ9" s="583">
        <v>15203</v>
      </c>
      <c r="CR9" s="583"/>
      <c r="CS9" s="584" t="s">
        <v>718</v>
      </c>
      <c r="CT9" s="584"/>
      <c r="CU9" s="583">
        <v>16100</v>
      </c>
      <c r="CV9" s="583"/>
      <c r="CW9" s="583">
        <v>16211</v>
      </c>
      <c r="CX9" s="583"/>
      <c r="CY9" s="583">
        <v>16212</v>
      </c>
      <c r="CZ9" s="583"/>
      <c r="DA9" s="584" t="s">
        <v>718</v>
      </c>
      <c r="DB9" s="584"/>
      <c r="DC9" s="583">
        <v>16221</v>
      </c>
      <c r="DD9" s="583"/>
      <c r="DE9" s="583">
        <v>16230</v>
      </c>
      <c r="DF9" s="583"/>
      <c r="DG9" s="583">
        <v>17010</v>
      </c>
      <c r="DH9" s="583"/>
      <c r="DI9" s="584" t="s">
        <v>718</v>
      </c>
      <c r="DJ9" s="584"/>
      <c r="DK9" s="583">
        <v>17020</v>
      </c>
      <c r="DL9" s="583"/>
      <c r="DM9" s="583">
        <v>17091</v>
      </c>
      <c r="DN9" s="583"/>
      <c r="DO9" s="583">
        <v>17092</v>
      </c>
      <c r="DP9" s="583"/>
      <c r="DQ9" s="584" t="s">
        <v>718</v>
      </c>
      <c r="DR9" s="584"/>
      <c r="DS9" s="583">
        <v>17093</v>
      </c>
      <c r="DT9" s="583"/>
      <c r="DU9" s="583">
        <v>18110</v>
      </c>
      <c r="DV9" s="583"/>
      <c r="DW9" s="583">
        <v>18120</v>
      </c>
      <c r="DX9" s="583"/>
      <c r="DY9" s="584" t="s">
        <v>718</v>
      </c>
      <c r="DZ9" s="584"/>
      <c r="EA9" s="583">
        <v>19201</v>
      </c>
      <c r="EB9" s="583"/>
      <c r="EC9" s="583">
        <v>20111</v>
      </c>
      <c r="ED9" s="583"/>
      <c r="EE9" s="583">
        <v>20112</v>
      </c>
      <c r="EF9" s="583"/>
      <c r="EG9" s="584" t="s">
        <v>718</v>
      </c>
      <c r="EH9" s="584"/>
      <c r="EI9" s="583">
        <v>20113</v>
      </c>
      <c r="EJ9" s="583"/>
      <c r="EK9" s="583">
        <v>20121</v>
      </c>
      <c r="EL9" s="583"/>
      <c r="EM9" s="583">
        <v>20131</v>
      </c>
      <c r="EN9" s="583"/>
      <c r="EO9" s="584" t="s">
        <v>718</v>
      </c>
      <c r="EP9" s="584"/>
      <c r="EQ9" s="583">
        <v>20210</v>
      </c>
      <c r="ER9" s="583"/>
      <c r="ES9" s="583">
        <v>20221</v>
      </c>
      <c r="ET9" s="583"/>
      <c r="EU9" s="583">
        <v>20222</v>
      </c>
      <c r="EV9" s="583"/>
      <c r="EW9" s="584" t="s">
        <v>718</v>
      </c>
      <c r="EX9" s="584"/>
      <c r="EY9" s="583">
        <v>20231</v>
      </c>
      <c r="EZ9" s="583"/>
      <c r="FA9" s="583">
        <v>20232</v>
      </c>
      <c r="FB9" s="583"/>
      <c r="FC9" s="583">
        <v>20291</v>
      </c>
      <c r="FD9" s="583"/>
      <c r="FE9" s="584" t="s">
        <v>718</v>
      </c>
      <c r="FF9" s="584"/>
      <c r="FG9" s="583">
        <v>20299</v>
      </c>
      <c r="FH9" s="583"/>
      <c r="FI9" s="583">
        <v>21001</v>
      </c>
      <c r="FJ9" s="583"/>
      <c r="FK9" s="583">
        <v>22111</v>
      </c>
      <c r="FL9" s="583"/>
      <c r="FM9" s="584" t="s">
        <v>718</v>
      </c>
      <c r="FN9" s="584"/>
      <c r="FO9" s="583">
        <v>22112</v>
      </c>
      <c r="FP9" s="583"/>
      <c r="FQ9" s="583">
        <v>22192</v>
      </c>
      <c r="FR9" s="583"/>
      <c r="FS9" s="583">
        <v>22193</v>
      </c>
      <c r="FT9" s="583"/>
      <c r="FU9" s="584" t="s">
        <v>718</v>
      </c>
      <c r="FV9" s="584"/>
      <c r="FW9" s="583">
        <v>22199</v>
      </c>
      <c r="FX9" s="583"/>
      <c r="FY9" s="583">
        <v>22201</v>
      </c>
      <c r="FZ9" s="583"/>
      <c r="GA9" s="583">
        <v>22202</v>
      </c>
      <c r="GB9" s="583"/>
      <c r="GC9" s="584" t="s">
        <v>718</v>
      </c>
      <c r="GD9" s="584"/>
      <c r="GE9" s="583">
        <v>22203</v>
      </c>
      <c r="GF9" s="583"/>
      <c r="GG9" s="583">
        <v>22204</v>
      </c>
      <c r="GH9" s="583"/>
      <c r="GI9" s="583">
        <v>22205</v>
      </c>
      <c r="GJ9" s="583"/>
      <c r="GK9" s="584" t="s">
        <v>718</v>
      </c>
      <c r="GL9" s="584"/>
      <c r="GM9" s="583">
        <v>22209</v>
      </c>
      <c r="GN9" s="583"/>
      <c r="GO9" s="583">
        <v>23101</v>
      </c>
      <c r="GP9" s="583"/>
      <c r="GQ9" s="583">
        <v>23109</v>
      </c>
      <c r="GR9" s="583"/>
      <c r="GS9" s="584" t="s">
        <v>718</v>
      </c>
      <c r="GT9" s="584"/>
      <c r="GU9" s="583">
        <v>23921</v>
      </c>
      <c r="GV9" s="583"/>
      <c r="GW9" s="583">
        <v>23930</v>
      </c>
      <c r="GX9" s="583"/>
      <c r="GY9" s="583">
        <v>23941</v>
      </c>
      <c r="GZ9" s="583"/>
      <c r="HA9" s="584" t="s">
        <v>718</v>
      </c>
      <c r="HB9" s="584"/>
      <c r="HC9" s="583">
        <v>23942</v>
      </c>
      <c r="HD9" s="583"/>
      <c r="HE9" s="583">
        <v>23951</v>
      </c>
      <c r="HF9" s="583"/>
      <c r="HG9" s="583">
        <v>23952</v>
      </c>
      <c r="HH9" s="583"/>
      <c r="HI9" s="584" t="s">
        <v>718</v>
      </c>
      <c r="HJ9" s="584"/>
      <c r="HK9" s="583">
        <v>23953</v>
      </c>
      <c r="HL9" s="583"/>
      <c r="HM9" s="583">
        <v>23959</v>
      </c>
      <c r="HN9" s="583"/>
      <c r="HO9" s="583">
        <v>23990</v>
      </c>
      <c r="HP9" s="583"/>
      <c r="HQ9" s="584" t="s">
        <v>718</v>
      </c>
      <c r="HR9" s="584"/>
      <c r="HS9" s="583">
        <v>24101</v>
      </c>
      <c r="HT9" s="583"/>
      <c r="HU9" s="583">
        <v>24102</v>
      </c>
      <c r="HV9" s="583"/>
      <c r="HW9" s="583">
        <v>24103</v>
      </c>
      <c r="HX9" s="583"/>
      <c r="HY9" s="584" t="s">
        <v>718</v>
      </c>
      <c r="HZ9" s="584"/>
      <c r="IA9" s="583">
        <v>24109</v>
      </c>
      <c r="IB9" s="583"/>
      <c r="IC9" s="583" t="s">
        <v>431</v>
      </c>
      <c r="ID9" s="583"/>
      <c r="IE9" s="583">
        <v>25113</v>
      </c>
      <c r="IF9" s="583"/>
      <c r="IG9" s="584" t="s">
        <v>718</v>
      </c>
      <c r="IH9" s="584"/>
      <c r="II9" s="583">
        <v>25119</v>
      </c>
      <c r="IJ9" s="583"/>
      <c r="IK9" s="583">
        <v>25120</v>
      </c>
      <c r="IL9" s="583"/>
      <c r="IM9" s="583">
        <v>25910</v>
      </c>
      <c r="IN9" s="583"/>
      <c r="IO9" s="583">
        <v>25920</v>
      </c>
      <c r="IP9" s="583"/>
      <c r="IQ9" s="584" t="s">
        <v>718</v>
      </c>
      <c r="IR9" s="584"/>
      <c r="IS9" s="583">
        <v>25991</v>
      </c>
      <c r="IT9" s="583"/>
      <c r="IU9" s="583">
        <v>25992</v>
      </c>
      <c r="IV9" s="583"/>
      <c r="IW9" s="583">
        <v>25993</v>
      </c>
      <c r="IX9" s="583"/>
      <c r="IY9" s="584" t="s">
        <v>718</v>
      </c>
      <c r="IZ9" s="584"/>
      <c r="JA9" s="583">
        <v>25999</v>
      </c>
      <c r="JB9" s="583"/>
      <c r="JC9" s="583">
        <v>26101</v>
      </c>
      <c r="JD9" s="583"/>
      <c r="JE9" s="583">
        <v>26102</v>
      </c>
      <c r="JF9" s="583"/>
      <c r="JG9" s="584" t="s">
        <v>718</v>
      </c>
      <c r="JH9" s="584"/>
      <c r="JI9" s="583">
        <v>26103</v>
      </c>
      <c r="JJ9" s="583"/>
      <c r="JK9" s="583">
        <v>26104</v>
      </c>
      <c r="JL9" s="583"/>
      <c r="JM9" s="583">
        <v>26105</v>
      </c>
      <c r="JN9" s="583"/>
      <c r="JO9" s="584" t="s">
        <v>718</v>
      </c>
      <c r="JP9" s="584"/>
      <c r="JQ9" s="583">
        <v>26109</v>
      </c>
      <c r="JR9" s="583"/>
      <c r="JS9" s="583">
        <v>26201</v>
      </c>
      <c r="JT9" s="583"/>
      <c r="JU9" s="583">
        <v>26202</v>
      </c>
      <c r="JV9" s="583"/>
      <c r="JW9" s="584" t="s">
        <v>718</v>
      </c>
      <c r="JX9" s="584"/>
      <c r="JY9" s="583">
        <v>26300</v>
      </c>
      <c r="JZ9" s="583"/>
      <c r="KA9" s="583">
        <v>26400</v>
      </c>
      <c r="KB9" s="583"/>
      <c r="KC9" s="583">
        <v>26511</v>
      </c>
      <c r="KD9" s="583"/>
      <c r="KE9" s="584" t="s">
        <v>718</v>
      </c>
      <c r="KF9" s="584"/>
      <c r="KG9" s="583">
        <v>26520</v>
      </c>
      <c r="KH9" s="583"/>
      <c r="KI9" s="583">
        <v>26600</v>
      </c>
      <c r="KJ9" s="583"/>
      <c r="KK9" s="583">
        <v>26701</v>
      </c>
      <c r="KL9" s="583"/>
      <c r="KM9" s="584" t="s">
        <v>718</v>
      </c>
      <c r="KN9" s="584"/>
      <c r="KO9" s="583">
        <v>26702</v>
      </c>
      <c r="KP9" s="583"/>
      <c r="KQ9" s="583">
        <v>27101</v>
      </c>
      <c r="KR9" s="583"/>
      <c r="KS9" s="583">
        <v>27102</v>
      </c>
      <c r="KT9" s="583"/>
      <c r="KU9" s="584" t="s">
        <v>718</v>
      </c>
      <c r="KV9" s="584"/>
      <c r="KW9" s="583">
        <v>27310</v>
      </c>
      <c r="KX9" s="583"/>
      <c r="KY9" s="583">
        <v>27320</v>
      </c>
      <c r="KZ9" s="583"/>
      <c r="LA9" s="583">
        <v>27500</v>
      </c>
      <c r="LB9" s="583"/>
      <c r="LC9" s="584" t="s">
        <v>718</v>
      </c>
      <c r="LD9" s="584"/>
      <c r="LE9" s="583">
        <v>28120</v>
      </c>
      <c r="LF9" s="583"/>
      <c r="LG9" s="583">
        <v>28130</v>
      </c>
      <c r="LH9" s="583"/>
      <c r="LI9" s="583">
        <v>28140</v>
      </c>
      <c r="LJ9" s="583"/>
      <c r="LK9" s="584" t="s">
        <v>718</v>
      </c>
      <c r="LL9" s="584"/>
      <c r="LM9" s="583">
        <v>28160</v>
      </c>
      <c r="LN9" s="583"/>
      <c r="LO9" s="583">
        <v>28180</v>
      </c>
      <c r="LP9" s="583"/>
      <c r="LQ9" s="583">
        <v>28192</v>
      </c>
      <c r="LR9" s="583"/>
      <c r="LS9" s="584" t="s">
        <v>718</v>
      </c>
      <c r="LT9" s="584"/>
      <c r="LU9" s="583">
        <v>28220</v>
      </c>
      <c r="LV9" s="583"/>
      <c r="LW9" s="583">
        <v>28290</v>
      </c>
      <c r="LX9" s="583"/>
      <c r="LY9" s="583">
        <v>29101</v>
      </c>
      <c r="LZ9" s="583"/>
      <c r="MA9" s="584" t="s">
        <v>718</v>
      </c>
      <c r="MB9" s="584"/>
      <c r="MC9" s="583">
        <v>29300</v>
      </c>
      <c r="MD9" s="583"/>
      <c r="ME9" s="583">
        <v>30110</v>
      </c>
      <c r="MF9" s="583"/>
      <c r="MG9" s="583">
        <v>30300</v>
      </c>
      <c r="MH9" s="583"/>
      <c r="MI9" s="584" t="s">
        <v>718</v>
      </c>
      <c r="MJ9" s="584"/>
      <c r="MK9" s="583">
        <v>30910</v>
      </c>
      <c r="ML9" s="583"/>
      <c r="MM9" s="583">
        <v>31001</v>
      </c>
      <c r="MN9" s="583"/>
      <c r="MO9" s="583">
        <v>33150</v>
      </c>
      <c r="MP9" s="583"/>
      <c r="MQ9" s="44"/>
      <c r="MR9" s="44"/>
      <c r="MS9" s="44"/>
      <c r="MT9" s="44"/>
      <c r="MU9" s="44"/>
      <c r="MV9" s="44"/>
    </row>
    <row r="10" spans="1:372" s="37" customFormat="1" ht="15" hidden="1" customHeight="1" x14ac:dyDescent="0.25">
      <c r="A10" s="568" t="s">
        <v>585</v>
      </c>
      <c r="B10" s="568"/>
      <c r="C10" s="582">
        <v>28.919337651784002</v>
      </c>
      <c r="D10" s="582"/>
      <c r="E10" s="582">
        <v>16.228457970243277</v>
      </c>
      <c r="F10" s="582"/>
      <c r="G10" s="582">
        <v>12.69087968153975</v>
      </c>
      <c r="H10" s="582"/>
      <c r="I10" s="568" t="s">
        <v>585</v>
      </c>
      <c r="J10" s="568"/>
      <c r="K10" s="582">
        <v>2.0734702220370798</v>
      </c>
      <c r="L10" s="582"/>
      <c r="M10" s="582">
        <v>1.2793812392431607</v>
      </c>
      <c r="N10" s="582"/>
      <c r="O10" s="582">
        <v>0.46075727443465353</v>
      </c>
      <c r="P10" s="582"/>
      <c r="Q10" s="568" t="s">
        <v>585</v>
      </c>
      <c r="R10" s="568"/>
      <c r="S10" s="582">
        <v>7.3676465033515853E-2</v>
      </c>
      <c r="T10" s="582"/>
      <c r="U10" s="582">
        <v>3.3657760636744277E-2</v>
      </c>
      <c r="V10" s="582"/>
      <c r="W10" s="582">
        <v>2.924468978520605E-2</v>
      </c>
      <c r="X10" s="582"/>
      <c r="Y10" s="568" t="s">
        <v>585</v>
      </c>
      <c r="Z10" s="568"/>
      <c r="AA10" s="582">
        <v>0.37029322164297734</v>
      </c>
      <c r="AB10" s="582"/>
      <c r="AC10" s="582">
        <v>0.10353774260655538</v>
      </c>
      <c r="AD10" s="582"/>
      <c r="AE10" s="582">
        <v>0.123707691664512</v>
      </c>
      <c r="AF10" s="582"/>
      <c r="AG10" s="568" t="s">
        <v>585</v>
      </c>
      <c r="AH10" s="568"/>
      <c r="AI10" s="582">
        <v>0.14816761802841599</v>
      </c>
      <c r="AJ10" s="582"/>
      <c r="AK10" s="582">
        <v>0.32428602241127336</v>
      </c>
      <c r="AL10" s="582"/>
      <c r="AM10" s="582">
        <v>0.1116856302261513</v>
      </c>
      <c r="AN10" s="582"/>
      <c r="AO10" s="568" t="s">
        <v>585</v>
      </c>
      <c r="AP10" s="568"/>
      <c r="AQ10" s="582">
        <v>0.21816944509079941</v>
      </c>
      <c r="AR10" s="582"/>
      <c r="AS10" s="582">
        <v>0.16912111422189399</v>
      </c>
      <c r="AT10" s="582"/>
      <c r="AU10" s="582">
        <v>0.10276450898146312</v>
      </c>
      <c r="AV10" s="582"/>
      <c r="AW10" s="568" t="s">
        <v>585</v>
      </c>
      <c r="AX10" s="568"/>
      <c r="AY10" s="582">
        <v>2.49614669184277E-2</v>
      </c>
      <c r="AZ10" s="582"/>
      <c r="BA10" s="582">
        <v>7.984804685744365E-2</v>
      </c>
      <c r="BB10" s="582"/>
      <c r="BC10" s="582">
        <v>0.10950482138418</v>
      </c>
      <c r="BD10" s="582"/>
      <c r="BE10" s="568" t="s">
        <v>585</v>
      </c>
      <c r="BF10" s="568"/>
      <c r="BG10" s="582">
        <v>9.7025667866054502E-2</v>
      </c>
      <c r="BH10" s="582"/>
      <c r="BI10" s="582">
        <v>0.13134071567225056</v>
      </c>
      <c r="BJ10" s="582"/>
      <c r="BK10" s="582">
        <v>5.5218621753194239E-2</v>
      </c>
      <c r="BL10" s="582"/>
      <c r="BM10" s="568" t="s">
        <v>585</v>
      </c>
      <c r="BN10" s="568"/>
      <c r="BO10" s="582">
        <v>0.25318411161163501</v>
      </c>
      <c r="BP10" s="582"/>
      <c r="BQ10" s="582">
        <v>0.3784378560013068</v>
      </c>
      <c r="BR10" s="582"/>
      <c r="BS10" s="582">
        <v>0.22004666648462501</v>
      </c>
      <c r="BT10" s="582"/>
      <c r="BU10" s="568" t="s">
        <v>585</v>
      </c>
      <c r="BV10" s="568"/>
      <c r="BW10" s="582">
        <v>4.5214766322771591E-2</v>
      </c>
      <c r="BX10" s="582"/>
      <c r="BY10" s="582">
        <v>0.35134077293196264</v>
      </c>
      <c r="BZ10" s="582"/>
      <c r="CA10" s="582">
        <v>7.4479925788474705E-2</v>
      </c>
      <c r="CB10" s="582"/>
      <c r="CC10" s="568" t="s">
        <v>585</v>
      </c>
      <c r="CD10" s="568"/>
      <c r="CE10" s="582">
        <v>0.26673574703571828</v>
      </c>
      <c r="CF10" s="582"/>
      <c r="CG10" s="582">
        <v>2.8872775444518443E-2</v>
      </c>
      <c r="CH10" s="582"/>
      <c r="CI10" s="582">
        <v>0.3928714164957246</v>
      </c>
      <c r="CJ10" s="582"/>
      <c r="CK10" s="568" t="s">
        <v>585</v>
      </c>
      <c r="CL10" s="568"/>
      <c r="CM10" s="582">
        <v>2.4142442053498411E-2</v>
      </c>
      <c r="CN10" s="582"/>
      <c r="CO10" s="582">
        <v>4.172556377703944E-2</v>
      </c>
      <c r="CP10" s="582"/>
      <c r="CQ10" s="582">
        <v>3.6195904372991597E-2</v>
      </c>
      <c r="CR10" s="582"/>
      <c r="CS10" s="568" t="s">
        <v>585</v>
      </c>
      <c r="CT10" s="568"/>
      <c r="CU10" s="582">
        <v>0.37770922025547549</v>
      </c>
      <c r="CV10" s="582"/>
      <c r="CW10" s="582">
        <v>0.9205246288081701</v>
      </c>
      <c r="CX10" s="582"/>
      <c r="CY10" s="582">
        <v>0.26103801802910398</v>
      </c>
      <c r="CZ10" s="582"/>
      <c r="DA10" s="568" t="s">
        <v>585</v>
      </c>
      <c r="DB10" s="568"/>
      <c r="DC10" s="582">
        <v>0.12744044199537555</v>
      </c>
      <c r="DD10" s="582"/>
      <c r="DE10" s="582">
        <v>5.0990484891450798E-2</v>
      </c>
      <c r="DF10" s="582"/>
      <c r="DG10" s="582">
        <v>0.25048848124623668</v>
      </c>
      <c r="DH10" s="582"/>
      <c r="DI10" s="568" t="s">
        <v>585</v>
      </c>
      <c r="DJ10" s="568"/>
      <c r="DK10" s="582">
        <v>0.52346985915056998</v>
      </c>
      <c r="DL10" s="582"/>
      <c r="DM10" s="582">
        <v>3.4125440754975381E-2</v>
      </c>
      <c r="DN10" s="582"/>
      <c r="DO10" s="582">
        <v>0.13730535730424073</v>
      </c>
      <c r="DP10" s="582"/>
      <c r="DQ10" s="568" t="s">
        <v>585</v>
      </c>
      <c r="DR10" s="568"/>
      <c r="DS10" s="582">
        <v>0.114047390054919</v>
      </c>
      <c r="DT10" s="582"/>
      <c r="DU10" s="582">
        <v>0.69680824486448978</v>
      </c>
      <c r="DV10" s="582"/>
      <c r="DW10" s="582">
        <v>0.20919842027496799</v>
      </c>
      <c r="DX10" s="582"/>
      <c r="DY10" s="568" t="s">
        <v>585</v>
      </c>
      <c r="DZ10" s="568"/>
      <c r="EA10" s="582">
        <v>13.866802168454111</v>
      </c>
      <c r="EB10" s="582"/>
      <c r="EC10" s="582">
        <v>2.4899440154048933</v>
      </c>
      <c r="ED10" s="582"/>
      <c r="EE10" s="582">
        <v>1.7177714927387564</v>
      </c>
      <c r="EF10" s="582"/>
      <c r="EG10" s="568" t="s">
        <v>585</v>
      </c>
      <c r="EH10" s="568"/>
      <c r="EI10" s="582">
        <v>0.24756764650791399</v>
      </c>
      <c r="EJ10" s="582"/>
      <c r="EK10" s="582">
        <v>0.25615307489043193</v>
      </c>
      <c r="EL10" s="582"/>
      <c r="EM10" s="582">
        <v>0.87913007922924402</v>
      </c>
      <c r="EN10" s="582"/>
      <c r="EO10" s="568" t="s">
        <v>585</v>
      </c>
      <c r="EP10" s="568"/>
      <c r="EQ10" s="582">
        <v>0.14084200550343901</v>
      </c>
      <c r="ER10" s="582"/>
      <c r="ES10" s="582">
        <v>0.26908478095427657</v>
      </c>
      <c r="ET10" s="582"/>
      <c r="EU10" s="582">
        <v>7.0708459874373658E-2</v>
      </c>
      <c r="EV10" s="582"/>
      <c r="EW10" s="568" t="s">
        <v>585</v>
      </c>
      <c r="EX10" s="568"/>
      <c r="EY10" s="582">
        <v>0.123914974084847</v>
      </c>
      <c r="EZ10" s="582"/>
      <c r="FA10" s="582">
        <v>0.16872860927724989</v>
      </c>
      <c r="FB10" s="582"/>
      <c r="FC10" s="582">
        <v>2.743666088946449E-2</v>
      </c>
      <c r="FD10" s="586"/>
      <c r="FE10" s="568" t="s">
        <v>585</v>
      </c>
      <c r="FF10" s="568"/>
      <c r="FG10" s="582">
        <v>0.52220596621479343</v>
      </c>
      <c r="FH10" s="582"/>
      <c r="FI10" s="582">
        <v>0.29061807665763362</v>
      </c>
      <c r="FJ10" s="582"/>
      <c r="FK10" s="582">
        <v>0.13203954541933777</v>
      </c>
      <c r="FL10" s="582"/>
      <c r="FM10" s="568" t="s">
        <v>585</v>
      </c>
      <c r="FN10" s="568"/>
      <c r="FO10" s="582">
        <v>7.4740031684654498E-2</v>
      </c>
      <c r="FP10" s="582"/>
      <c r="FQ10" s="582">
        <v>1.0787704468503987</v>
      </c>
      <c r="FR10" s="582"/>
      <c r="FS10" s="582">
        <v>0.42532072970400553</v>
      </c>
      <c r="FT10" s="582"/>
      <c r="FU10" s="568" t="s">
        <v>585</v>
      </c>
      <c r="FV10" s="568"/>
      <c r="FW10" s="582">
        <v>0.35067240515847298</v>
      </c>
      <c r="FX10" s="582"/>
      <c r="FY10" s="582">
        <v>0.20016097486390999</v>
      </c>
      <c r="FZ10" s="582"/>
      <c r="GA10" s="582">
        <v>0.124222925050037</v>
      </c>
      <c r="GB10" s="582"/>
      <c r="GC10" s="568" t="s">
        <v>585</v>
      </c>
      <c r="GD10" s="568"/>
      <c r="GE10" s="582">
        <v>0.66567647072086455</v>
      </c>
      <c r="GF10" s="582"/>
      <c r="GG10" s="582">
        <v>6.2699174817796799E-2</v>
      </c>
      <c r="GH10" s="582"/>
      <c r="GI10" s="582">
        <v>0.184274495526803</v>
      </c>
      <c r="GJ10" s="582"/>
      <c r="GK10" s="568" t="s">
        <v>585</v>
      </c>
      <c r="GL10" s="568"/>
      <c r="GM10" s="582">
        <v>1.0030437889859511</v>
      </c>
      <c r="GN10" s="582"/>
      <c r="GO10" s="582">
        <v>0.36027814460886093</v>
      </c>
      <c r="GP10" s="582"/>
      <c r="GQ10" s="582">
        <v>0.34263115849064246</v>
      </c>
      <c r="GR10" s="582"/>
      <c r="GS10" s="568" t="s">
        <v>585</v>
      </c>
      <c r="GT10" s="568"/>
      <c r="GU10" s="582">
        <v>0.3261569058273926</v>
      </c>
      <c r="GV10" s="582"/>
      <c r="GW10" s="582">
        <v>8.2574086974808406E-2</v>
      </c>
      <c r="GX10" s="582"/>
      <c r="GY10" s="582">
        <v>0.78724273163679803</v>
      </c>
      <c r="GZ10" s="582"/>
      <c r="HA10" s="568" t="s">
        <v>585</v>
      </c>
      <c r="HB10" s="568"/>
      <c r="HC10" s="582">
        <v>4.8003596063367522E-2</v>
      </c>
      <c r="HD10" s="582"/>
      <c r="HE10" s="582">
        <v>0.20518263901524156</v>
      </c>
      <c r="HF10" s="582"/>
      <c r="HG10" s="582">
        <v>0.12209226629398721</v>
      </c>
      <c r="HH10" s="582"/>
      <c r="HI10" s="568" t="s">
        <v>585</v>
      </c>
      <c r="HJ10" s="568"/>
      <c r="HK10" s="582">
        <v>0.14784585844340936</v>
      </c>
      <c r="HL10" s="582"/>
      <c r="HM10" s="582">
        <v>0.14480542153249484</v>
      </c>
      <c r="HN10" s="582"/>
      <c r="HO10" s="582">
        <v>0.18607913822747801</v>
      </c>
      <c r="HP10" s="582"/>
      <c r="HQ10" s="568" t="s">
        <v>585</v>
      </c>
      <c r="HR10" s="568"/>
      <c r="HS10" s="582">
        <v>0.26668776610089806</v>
      </c>
      <c r="HT10" s="582"/>
      <c r="HU10" s="582">
        <v>1.2194193140073879</v>
      </c>
      <c r="HV10" s="582"/>
      <c r="HW10" s="582">
        <v>0.21433440751950869</v>
      </c>
      <c r="HX10" s="582"/>
      <c r="HY10" s="568" t="s">
        <v>585</v>
      </c>
      <c r="HZ10" s="568"/>
      <c r="IA10" s="582">
        <v>5.1172872485300287E-2</v>
      </c>
      <c r="IB10" s="582"/>
      <c r="IC10" s="582">
        <v>0.89637658879218862</v>
      </c>
      <c r="ID10" s="582"/>
      <c r="IE10" s="582">
        <v>0.12249442643997922</v>
      </c>
      <c r="IF10" s="582"/>
      <c r="IG10" s="568" t="s">
        <v>585</v>
      </c>
      <c r="IH10" s="568"/>
      <c r="II10" s="582">
        <v>0.34171397505780038</v>
      </c>
      <c r="IJ10" s="582"/>
      <c r="IK10" s="582">
        <v>0.151910787385934</v>
      </c>
      <c r="IL10" s="582"/>
      <c r="IM10" s="582">
        <v>0.23172865566964912</v>
      </c>
      <c r="IN10" s="582"/>
      <c r="IO10" s="582">
        <v>0.178889969148185</v>
      </c>
      <c r="IP10" s="582"/>
      <c r="IQ10" s="568" t="s">
        <v>585</v>
      </c>
      <c r="IR10" s="568"/>
      <c r="IS10" s="582">
        <v>0.22343728792956408</v>
      </c>
      <c r="IT10" s="582"/>
      <c r="IU10" s="582">
        <v>0.24821071373213152</v>
      </c>
      <c r="IV10" s="582"/>
      <c r="IW10" s="582">
        <v>0.18040490525605746</v>
      </c>
      <c r="IX10" s="582"/>
      <c r="IY10" s="568" t="s">
        <v>585</v>
      </c>
      <c r="IZ10" s="568"/>
      <c r="JA10" s="582">
        <v>0.37989948027063658</v>
      </c>
      <c r="JB10" s="582"/>
      <c r="JC10" s="582">
        <v>3.2536806616607201</v>
      </c>
      <c r="JD10" s="582"/>
      <c r="JE10" s="582">
        <v>1.7043817514865376</v>
      </c>
      <c r="JF10" s="582"/>
      <c r="JG10" s="568" t="s">
        <v>585</v>
      </c>
      <c r="JH10" s="568"/>
      <c r="JI10" s="582">
        <v>0.1824869593176642</v>
      </c>
      <c r="JJ10" s="582"/>
      <c r="JK10" s="582">
        <v>2.2557874776513689</v>
      </c>
      <c r="JL10" s="582"/>
      <c r="JM10" s="582">
        <v>0.1060457320471435</v>
      </c>
      <c r="JN10" s="582"/>
      <c r="JO10" s="568" t="s">
        <v>585</v>
      </c>
      <c r="JP10" s="568"/>
      <c r="JQ10" s="582">
        <v>0.15014182797297565</v>
      </c>
      <c r="JR10" s="582"/>
      <c r="JS10" s="582">
        <v>0.33854691074147603</v>
      </c>
      <c r="JT10" s="582"/>
      <c r="JU10" s="582">
        <v>2.0655931623483963</v>
      </c>
      <c r="JV10" s="582"/>
      <c r="JW10" s="568" t="s">
        <v>585</v>
      </c>
      <c r="JX10" s="568"/>
      <c r="JY10" s="582">
        <v>0.86247008673105729</v>
      </c>
      <c r="JZ10" s="582"/>
      <c r="KA10" s="582">
        <v>2.2196526779102301</v>
      </c>
      <c r="KB10" s="582"/>
      <c r="KC10" s="582">
        <v>0.10531476140470014</v>
      </c>
      <c r="KD10" s="582"/>
      <c r="KE10" s="568" t="s">
        <v>585</v>
      </c>
      <c r="KF10" s="568"/>
      <c r="KG10" s="582">
        <v>0.11661231070965113</v>
      </c>
      <c r="KH10" s="582"/>
      <c r="KI10" s="582">
        <v>0.24721307511254803</v>
      </c>
      <c r="KJ10" s="582"/>
      <c r="KK10" s="582">
        <v>5.3191122380516702E-2</v>
      </c>
      <c r="KL10" s="582"/>
      <c r="KM10" s="568" t="s">
        <v>585</v>
      </c>
      <c r="KN10" s="568"/>
      <c r="KO10" s="582">
        <v>0.13461620537852342</v>
      </c>
      <c r="KP10" s="582"/>
      <c r="KQ10" s="582">
        <v>0.168110844936844</v>
      </c>
      <c r="KR10" s="582"/>
      <c r="KS10" s="582">
        <v>0.35923378658028121</v>
      </c>
      <c r="KT10" s="582"/>
      <c r="KU10" s="568" t="s">
        <v>585</v>
      </c>
      <c r="KV10" s="568"/>
      <c r="KW10" s="582">
        <v>3.0673097920847894E-2</v>
      </c>
      <c r="KX10" s="582"/>
      <c r="KY10" s="582">
        <v>0.39188426320069902</v>
      </c>
      <c r="KZ10" s="582"/>
      <c r="LA10" s="582">
        <v>0.23530380864969797</v>
      </c>
      <c r="LB10" s="582"/>
      <c r="LC10" s="568" t="s">
        <v>585</v>
      </c>
      <c r="LD10" s="568"/>
      <c r="LE10" s="582">
        <v>1.3990636069661109E-2</v>
      </c>
      <c r="LF10" s="582"/>
      <c r="LG10" s="582">
        <v>0.18077504076129369</v>
      </c>
      <c r="LH10" s="582"/>
      <c r="LI10" s="582">
        <v>0.15173165025203492</v>
      </c>
      <c r="LJ10" s="582"/>
      <c r="LK10" s="568" t="s">
        <v>585</v>
      </c>
      <c r="LL10" s="568"/>
      <c r="LM10" s="582">
        <v>9.2870448784352411E-2</v>
      </c>
      <c r="LN10" s="582"/>
      <c r="LO10" s="582">
        <v>4.422312251872499E-2</v>
      </c>
      <c r="LP10" s="582"/>
      <c r="LQ10" s="582">
        <v>0.52022784209376405</v>
      </c>
      <c r="LR10" s="582"/>
      <c r="LS10" s="568" t="s">
        <v>585</v>
      </c>
      <c r="LT10" s="568"/>
      <c r="LU10" s="582">
        <v>0.39386511366415844</v>
      </c>
      <c r="LV10" s="582"/>
      <c r="LW10" s="582">
        <v>0.19512898973187337</v>
      </c>
      <c r="LX10" s="582"/>
      <c r="LY10" s="582">
        <v>1.4663002343194591</v>
      </c>
      <c r="LZ10" s="582"/>
      <c r="MA10" s="568" t="s">
        <v>585</v>
      </c>
      <c r="MB10" s="568"/>
      <c r="MC10" s="582">
        <v>1.1430041987340127</v>
      </c>
      <c r="MD10" s="582"/>
      <c r="ME10" s="582">
        <v>0.50019042588614349</v>
      </c>
      <c r="MF10" s="582"/>
      <c r="MG10" s="582">
        <v>0.18412582970412</v>
      </c>
      <c r="MH10" s="582"/>
      <c r="MI10" s="568" t="s">
        <v>585</v>
      </c>
      <c r="MJ10" s="568"/>
      <c r="MK10" s="582">
        <v>0.232696987391564</v>
      </c>
      <c r="ML10" s="582"/>
      <c r="MM10" s="582">
        <v>0.91884950063422299</v>
      </c>
      <c r="MN10" s="582"/>
      <c r="MO10" s="582">
        <v>0.10026793350157824</v>
      </c>
      <c r="MP10" s="582"/>
      <c r="MQ10" s="44"/>
      <c r="MR10" s="44"/>
      <c r="MS10" s="44"/>
      <c r="MT10" s="44"/>
      <c r="MU10" s="44"/>
      <c r="MV10" s="44"/>
    </row>
    <row r="11" spans="1:372" s="37" customFormat="1" ht="15" customHeight="1" x14ac:dyDescent="0.25">
      <c r="A11" s="568" t="s">
        <v>586</v>
      </c>
      <c r="B11" s="568"/>
      <c r="C11" s="582">
        <v>25.14</v>
      </c>
      <c r="D11" s="582"/>
      <c r="E11" s="582">
        <v>12.22</v>
      </c>
      <c r="F11" s="582"/>
      <c r="G11" s="582">
        <v>12.92</v>
      </c>
      <c r="H11" s="582"/>
      <c r="I11" s="568" t="s">
        <v>586</v>
      </c>
      <c r="J11" s="568"/>
      <c r="K11" s="582">
        <v>1.9399875996982858</v>
      </c>
      <c r="L11" s="582"/>
      <c r="M11" s="582">
        <v>1.3662565775542865</v>
      </c>
      <c r="N11" s="582"/>
      <c r="O11" s="582">
        <v>0.16655497213928991</v>
      </c>
      <c r="P11" s="582"/>
      <c r="Q11" s="568" t="s">
        <v>586</v>
      </c>
      <c r="R11" s="568"/>
      <c r="S11" s="582">
        <v>4.2390551708795028E-2</v>
      </c>
      <c r="T11" s="582"/>
      <c r="U11" s="582">
        <v>0.184050766813631</v>
      </c>
      <c r="V11" s="582"/>
      <c r="W11" s="582">
        <v>2.5108473255757598E-2</v>
      </c>
      <c r="X11" s="582"/>
      <c r="Y11" s="568" t="s">
        <v>586</v>
      </c>
      <c r="Z11" s="568"/>
      <c r="AA11" s="582">
        <v>0.43495963636314283</v>
      </c>
      <c r="AB11" s="582"/>
      <c r="AC11" s="582">
        <v>8.8871286725337589E-2</v>
      </c>
      <c r="AD11" s="582"/>
      <c r="AE11" s="582">
        <v>0.13230114954737746</v>
      </c>
      <c r="AF11" s="582"/>
      <c r="AG11" s="568" t="s">
        <v>586</v>
      </c>
      <c r="AH11" s="568"/>
      <c r="AI11" s="582">
        <v>0.1311535637977915</v>
      </c>
      <c r="AJ11" s="582"/>
      <c r="AK11" s="582">
        <v>0.36402038742406895</v>
      </c>
      <c r="AL11" s="582"/>
      <c r="AM11" s="582">
        <v>8.7589849420362895E-2</v>
      </c>
      <c r="AN11" s="582"/>
      <c r="AO11" s="568" t="s">
        <v>586</v>
      </c>
      <c r="AP11" s="568"/>
      <c r="AQ11" s="582">
        <v>0.1176231390282263</v>
      </c>
      <c r="AR11" s="582"/>
      <c r="AS11" s="582">
        <v>0.16597519302114999</v>
      </c>
      <c r="AT11" s="582"/>
      <c r="AU11" s="582">
        <v>0.106466206843726</v>
      </c>
      <c r="AV11" s="582"/>
      <c r="AW11" s="568" t="s">
        <v>586</v>
      </c>
      <c r="AX11" s="568"/>
      <c r="AY11" s="582">
        <v>5.0203367764849016E-2</v>
      </c>
      <c r="AZ11" s="582"/>
      <c r="BA11" s="582">
        <v>8.5563232119451174E-2</v>
      </c>
      <c r="BB11" s="582"/>
      <c r="BC11" s="582">
        <v>0.16801531442675971</v>
      </c>
      <c r="BD11" s="582"/>
      <c r="BE11" s="568" t="s">
        <v>586</v>
      </c>
      <c r="BF11" s="568"/>
      <c r="BG11" s="582">
        <v>0.14934260020080259</v>
      </c>
      <c r="BH11" s="582"/>
      <c r="BI11" s="582">
        <v>0.12646102811401863</v>
      </c>
      <c r="BJ11" s="582"/>
      <c r="BK11" s="582">
        <v>6.6484124642393602E-2</v>
      </c>
      <c r="BL11" s="582"/>
      <c r="BM11" s="568" t="s">
        <v>586</v>
      </c>
      <c r="BN11" s="568"/>
      <c r="BO11" s="582">
        <v>0.14581478740384199</v>
      </c>
      <c r="BP11" s="582"/>
      <c r="BQ11" s="582">
        <v>0.17697333900995121</v>
      </c>
      <c r="BR11" s="582"/>
      <c r="BS11" s="582">
        <v>0.37804678463939501</v>
      </c>
      <c r="BT11" s="582"/>
      <c r="BU11" s="568" t="s">
        <v>586</v>
      </c>
      <c r="BV11" s="568"/>
      <c r="BW11" s="582">
        <v>6.0756784117075378E-2</v>
      </c>
      <c r="BX11" s="582"/>
      <c r="BY11" s="582">
        <v>0.51641002307315109</v>
      </c>
      <c r="BZ11" s="582"/>
      <c r="CA11" s="582">
        <v>6.9396590113446649E-2</v>
      </c>
      <c r="CB11" s="582"/>
      <c r="CC11" s="568" t="s">
        <v>586</v>
      </c>
      <c r="CD11" s="568"/>
      <c r="CE11" s="582">
        <v>0.21968499121980192</v>
      </c>
      <c r="CF11" s="582"/>
      <c r="CG11" s="582">
        <v>0.10603465633731925</v>
      </c>
      <c r="CH11" s="582"/>
      <c r="CI11" s="582">
        <v>0.45590227187292626</v>
      </c>
      <c r="CJ11" s="582"/>
      <c r="CK11" s="568" t="s">
        <v>586</v>
      </c>
      <c r="CL11" s="568"/>
      <c r="CM11" s="582">
        <v>5.2596434866964144E-2</v>
      </c>
      <c r="CN11" s="582"/>
      <c r="CO11" s="582">
        <v>1.8269621509134221E-2</v>
      </c>
      <c r="CP11" s="582"/>
      <c r="CQ11" s="582">
        <v>4.1145495855984697E-2</v>
      </c>
      <c r="CR11" s="582"/>
      <c r="CS11" s="568" t="s">
        <v>586</v>
      </c>
      <c r="CT11" s="568"/>
      <c r="CU11" s="582">
        <v>0.34793416036412878</v>
      </c>
      <c r="CV11" s="582"/>
      <c r="CW11" s="582">
        <v>0.56539716127009754</v>
      </c>
      <c r="CX11" s="582"/>
      <c r="CY11" s="582">
        <v>0.25440124778127554</v>
      </c>
      <c r="CZ11" s="582"/>
      <c r="DA11" s="568" t="s">
        <v>586</v>
      </c>
      <c r="DB11" s="568"/>
      <c r="DC11" s="582">
        <v>0.1376592840976518</v>
      </c>
      <c r="DD11" s="582"/>
      <c r="DE11" s="582">
        <v>5.5352802284193786E-2</v>
      </c>
      <c r="DF11" s="582"/>
      <c r="DG11" s="582">
        <v>0.2398767615431539</v>
      </c>
      <c r="DH11" s="582"/>
      <c r="DI11" s="568" t="s">
        <v>586</v>
      </c>
      <c r="DJ11" s="568"/>
      <c r="DK11" s="582">
        <v>0.45427394849059699</v>
      </c>
      <c r="DL11" s="582"/>
      <c r="DM11" s="582">
        <v>4.013148263263961E-2</v>
      </c>
      <c r="DN11" s="582"/>
      <c r="DO11" s="582">
        <v>0.21508736305558715</v>
      </c>
      <c r="DP11" s="582"/>
      <c r="DQ11" s="568" t="s">
        <v>586</v>
      </c>
      <c r="DR11" s="568"/>
      <c r="DS11" s="582">
        <v>0.11129621724124646</v>
      </c>
      <c r="DT11" s="582"/>
      <c r="DU11" s="582">
        <v>0.73063258040217249</v>
      </c>
      <c r="DV11" s="582"/>
      <c r="DW11" s="582">
        <v>0.19261742336539203</v>
      </c>
      <c r="DX11" s="582"/>
      <c r="DY11" s="568" t="s">
        <v>586</v>
      </c>
      <c r="DZ11" s="568"/>
      <c r="EA11" s="582">
        <v>9.261694843708062</v>
      </c>
      <c r="EB11" s="582"/>
      <c r="EC11" s="582">
        <v>1.0462679560722721</v>
      </c>
      <c r="ED11" s="582"/>
      <c r="EE11" s="582">
        <v>2.0040450699344339</v>
      </c>
      <c r="EF11" s="582"/>
      <c r="EG11" s="568" t="s">
        <v>586</v>
      </c>
      <c r="EH11" s="568"/>
      <c r="EI11" s="582">
        <v>0.29275864740306745</v>
      </c>
      <c r="EJ11" s="582"/>
      <c r="EK11" s="582">
        <v>0.37622282847085597</v>
      </c>
      <c r="EL11" s="582"/>
      <c r="EM11" s="582">
        <v>1.109282662925452</v>
      </c>
      <c r="EN11" s="582"/>
      <c r="EO11" s="568" t="s">
        <v>586</v>
      </c>
      <c r="EP11" s="568"/>
      <c r="EQ11" s="582">
        <v>0.1395502491062777</v>
      </c>
      <c r="ER11" s="582"/>
      <c r="ES11" s="582">
        <v>0.32573327876252783</v>
      </c>
      <c r="ET11" s="582"/>
      <c r="EU11" s="582">
        <v>9.8193124427141273E-2</v>
      </c>
      <c r="EV11" s="582"/>
      <c r="EW11" s="568" t="s">
        <v>586</v>
      </c>
      <c r="EX11" s="568"/>
      <c r="EY11" s="582">
        <v>0.23226953866645486</v>
      </c>
      <c r="EZ11" s="582"/>
      <c r="FA11" s="582">
        <v>0.15468177079288847</v>
      </c>
      <c r="FB11" s="582"/>
      <c r="FC11" s="582">
        <v>6.5508069934243742E-3</v>
      </c>
      <c r="FD11" s="582"/>
      <c r="FE11" s="568" t="s">
        <v>586</v>
      </c>
      <c r="FF11" s="568"/>
      <c r="FG11" s="582">
        <v>0.42579552640164048</v>
      </c>
      <c r="FH11" s="582"/>
      <c r="FI11" s="582">
        <v>0.29914528545341051</v>
      </c>
      <c r="FJ11" s="582"/>
      <c r="FK11" s="582">
        <v>0.17492571724580519</v>
      </c>
      <c r="FL11" s="582"/>
      <c r="FM11" s="568" t="s">
        <v>586</v>
      </c>
      <c r="FN11" s="568"/>
      <c r="FO11" s="582">
        <v>3.8422456444296871E-2</v>
      </c>
      <c r="FP11" s="582"/>
      <c r="FQ11" s="582">
        <v>1.1608536528108708</v>
      </c>
      <c r="FR11" s="582"/>
      <c r="FS11" s="582">
        <v>0.24454565086008054</v>
      </c>
      <c r="FT11" s="582"/>
      <c r="FU11" s="568" t="s">
        <v>586</v>
      </c>
      <c r="FV11" s="568"/>
      <c r="FW11" s="582">
        <v>0.37474653617667741</v>
      </c>
      <c r="FX11" s="582"/>
      <c r="FY11" s="582">
        <v>0.36200843264365301</v>
      </c>
      <c r="FZ11" s="582"/>
      <c r="GA11" s="582">
        <v>0.17338804929953594</v>
      </c>
      <c r="GB11" s="582"/>
      <c r="GC11" s="568" t="s">
        <v>586</v>
      </c>
      <c r="GD11" s="568"/>
      <c r="GE11" s="582">
        <v>0.62475477206025898</v>
      </c>
      <c r="GF11" s="582"/>
      <c r="GG11" s="582">
        <v>7.48442218712842E-2</v>
      </c>
      <c r="GH11" s="582"/>
      <c r="GI11" s="582">
        <v>0.16849762252454201</v>
      </c>
      <c r="GJ11" s="582"/>
      <c r="GK11" s="568" t="s">
        <v>586</v>
      </c>
      <c r="GL11" s="568"/>
      <c r="GM11" s="582">
        <v>0.86105137027111445</v>
      </c>
      <c r="GN11" s="582"/>
      <c r="GO11" s="582">
        <v>0.1479574840197804</v>
      </c>
      <c r="GP11" s="582"/>
      <c r="GQ11" s="582">
        <v>0.22898489298661301</v>
      </c>
      <c r="GR11" s="582"/>
      <c r="GS11" s="568" t="s">
        <v>586</v>
      </c>
      <c r="GT11" s="568"/>
      <c r="GU11" s="582">
        <v>0.22646132365802152</v>
      </c>
      <c r="GV11" s="582"/>
      <c r="GW11" s="582">
        <v>7.3290153758727758E-2</v>
      </c>
      <c r="GX11" s="582"/>
      <c r="GY11" s="582">
        <v>0.74330727802929186</v>
      </c>
      <c r="GZ11" s="582"/>
      <c r="HA11" s="568" t="s">
        <v>586</v>
      </c>
      <c r="HB11" s="568"/>
      <c r="HC11" s="582">
        <v>9.1133902862728919E-2</v>
      </c>
      <c r="HD11" s="582"/>
      <c r="HE11" s="582">
        <v>0.35584391636791102</v>
      </c>
      <c r="HF11" s="582"/>
      <c r="HG11" s="582">
        <v>0.38488039385170503</v>
      </c>
      <c r="HH11" s="582"/>
      <c r="HI11" s="568" t="s">
        <v>586</v>
      </c>
      <c r="HJ11" s="568"/>
      <c r="HK11" s="582">
        <v>0.18254153714184215</v>
      </c>
      <c r="HL11" s="582"/>
      <c r="HM11" s="582">
        <v>0.1867512798694925</v>
      </c>
      <c r="HN11" s="582"/>
      <c r="HO11" s="582">
        <v>0.2063185162018846</v>
      </c>
      <c r="HP11" s="582"/>
      <c r="HQ11" s="568" t="s">
        <v>586</v>
      </c>
      <c r="HR11" s="568"/>
      <c r="HS11" s="582">
        <v>0.23402376720993864</v>
      </c>
      <c r="HT11" s="582"/>
      <c r="HU11" s="582">
        <v>0.78756844915310364</v>
      </c>
      <c r="HV11" s="582"/>
      <c r="HW11" s="582">
        <v>0.11073782651363422</v>
      </c>
      <c r="HX11" s="582"/>
      <c r="HY11" s="568" t="s">
        <v>586</v>
      </c>
      <c r="HZ11" s="568"/>
      <c r="IA11" s="582">
        <v>0.32589142969250168</v>
      </c>
      <c r="IB11" s="582"/>
      <c r="IC11" s="582">
        <v>0.70975970604242999</v>
      </c>
      <c r="ID11" s="582"/>
      <c r="IE11" s="582">
        <v>0.31698159286605959</v>
      </c>
      <c r="IF11" s="582"/>
      <c r="IG11" s="568" t="s">
        <v>586</v>
      </c>
      <c r="IH11" s="568"/>
      <c r="II11" s="582">
        <v>0.5369608665013631</v>
      </c>
      <c r="IJ11" s="582"/>
      <c r="IK11" s="582">
        <v>0.31014169953223697</v>
      </c>
      <c r="IL11" s="582"/>
      <c r="IM11" s="582">
        <v>0.32334456559125391</v>
      </c>
      <c r="IN11" s="582"/>
      <c r="IO11" s="582">
        <v>0.248668409368484</v>
      </c>
      <c r="IP11" s="582"/>
      <c r="IQ11" s="568" t="s">
        <v>586</v>
      </c>
      <c r="IR11" s="568"/>
      <c r="IS11" s="582">
        <v>0.41488209743321147</v>
      </c>
      <c r="IT11" s="582"/>
      <c r="IU11" s="582">
        <v>0.34779259315621514</v>
      </c>
      <c r="IV11" s="582"/>
      <c r="IW11" s="582">
        <v>0.3065236995675229</v>
      </c>
      <c r="IX11" s="582"/>
      <c r="IY11" s="568" t="s">
        <v>586</v>
      </c>
      <c r="IZ11" s="568"/>
      <c r="JA11" s="582">
        <v>0.4545289291164209</v>
      </c>
      <c r="JB11" s="582"/>
      <c r="JC11" s="582">
        <v>3.2519707674089249</v>
      </c>
      <c r="JD11" s="582"/>
      <c r="JE11" s="582">
        <v>1.7564937748048028</v>
      </c>
      <c r="JF11" s="582"/>
      <c r="JG11" s="568" t="s">
        <v>586</v>
      </c>
      <c r="JH11" s="568"/>
      <c r="JI11" s="582">
        <v>0.29474823546647855</v>
      </c>
      <c r="JJ11" s="582"/>
      <c r="JK11" s="582">
        <v>2.18608407623306</v>
      </c>
      <c r="JL11" s="582"/>
      <c r="JM11" s="582">
        <v>7.2088671997769084E-3</v>
      </c>
      <c r="JN11" s="582"/>
      <c r="JO11" s="568" t="s">
        <v>586</v>
      </c>
      <c r="JP11" s="568"/>
      <c r="JQ11" s="582">
        <v>0.18687942137309568</v>
      </c>
      <c r="JR11" s="582"/>
      <c r="JS11" s="582">
        <v>0.65621170431460696</v>
      </c>
      <c r="JT11" s="582"/>
      <c r="JU11" s="582">
        <v>1.1593140009021359</v>
      </c>
      <c r="JV11" s="582"/>
      <c r="JW11" s="568" t="s">
        <v>586</v>
      </c>
      <c r="JX11" s="568"/>
      <c r="JY11" s="582">
        <v>0.90877197496935225</v>
      </c>
      <c r="JZ11" s="582"/>
      <c r="KA11" s="582">
        <v>2.4309808257863263</v>
      </c>
      <c r="KB11" s="582"/>
      <c r="KC11" s="582">
        <v>0.39194422099337561</v>
      </c>
      <c r="KD11" s="582"/>
      <c r="KE11" s="568" t="s">
        <v>586</v>
      </c>
      <c r="KF11" s="568"/>
      <c r="KG11" s="582">
        <v>0.130196880985884</v>
      </c>
      <c r="KH11" s="582"/>
      <c r="KI11" s="582">
        <v>0.40159409048706757</v>
      </c>
      <c r="KJ11" s="582"/>
      <c r="KK11" s="582">
        <v>3.874008766891688E-2</v>
      </c>
      <c r="KL11" s="582"/>
      <c r="KM11" s="568" t="s">
        <v>586</v>
      </c>
      <c r="KN11" s="568"/>
      <c r="KO11" s="582">
        <v>4.9925233880120559E-2</v>
      </c>
      <c r="KP11" s="582"/>
      <c r="KQ11" s="582">
        <v>0.20868291986666157</v>
      </c>
      <c r="KR11" s="582"/>
      <c r="KS11" s="582">
        <v>0.43741984575414911</v>
      </c>
      <c r="KT11" s="582"/>
      <c r="KU11" s="568" t="s">
        <v>586</v>
      </c>
      <c r="KV11" s="568"/>
      <c r="KW11" s="582">
        <v>2.8844393300444901E-2</v>
      </c>
      <c r="KX11" s="582"/>
      <c r="KY11" s="582">
        <v>0.45928219225268357</v>
      </c>
      <c r="KZ11" s="582"/>
      <c r="LA11" s="582">
        <v>0.47239134962598078</v>
      </c>
      <c r="LB11" s="582"/>
      <c r="LC11" s="568" t="s">
        <v>586</v>
      </c>
      <c r="LD11" s="568"/>
      <c r="LE11" s="582">
        <v>1.419076740685344E-3</v>
      </c>
      <c r="LF11" s="582"/>
      <c r="LG11" s="582">
        <v>0.138428042050384</v>
      </c>
      <c r="LH11" s="582"/>
      <c r="LI11" s="582">
        <v>5.1087966277914766E-2</v>
      </c>
      <c r="LJ11" s="582"/>
      <c r="LK11" s="568" t="s">
        <v>586</v>
      </c>
      <c r="LL11" s="568"/>
      <c r="LM11" s="582">
        <v>8.4355798194951398E-2</v>
      </c>
      <c r="LN11" s="582"/>
      <c r="LO11" s="582">
        <v>5.7527034522973884E-2</v>
      </c>
      <c r="LP11" s="582"/>
      <c r="LQ11" s="582">
        <v>0.66346033189674092</v>
      </c>
      <c r="LR11" s="582"/>
      <c r="LS11" s="568" t="s">
        <v>586</v>
      </c>
      <c r="LT11" s="568"/>
      <c r="LU11" s="582">
        <v>0.32685903370808855</v>
      </c>
      <c r="LV11" s="582"/>
      <c r="LW11" s="582">
        <v>0.26116823518460203</v>
      </c>
      <c r="LX11" s="582"/>
      <c r="LY11" s="582">
        <v>1.5819815574014933</v>
      </c>
      <c r="LZ11" s="582"/>
      <c r="MA11" s="568" t="s">
        <v>586</v>
      </c>
      <c r="MB11" s="568"/>
      <c r="MC11" s="582">
        <v>1.41907116098441</v>
      </c>
      <c r="MD11" s="582"/>
      <c r="ME11" s="582">
        <v>0.43903955088241153</v>
      </c>
      <c r="MF11" s="582"/>
      <c r="MG11" s="582">
        <v>0.27803434710815472</v>
      </c>
      <c r="MH11" s="582"/>
      <c r="MI11" s="568" t="s">
        <v>586</v>
      </c>
      <c r="MJ11" s="568"/>
      <c r="MK11" s="582">
        <v>0.26434988756410754</v>
      </c>
      <c r="ML11" s="582"/>
      <c r="MM11" s="582">
        <v>0.71986464617796986</v>
      </c>
      <c r="MN11" s="582"/>
      <c r="MO11" s="582">
        <v>0.24498078256390951</v>
      </c>
      <c r="MP11" s="582"/>
      <c r="MQ11" s="44"/>
      <c r="MR11" s="44"/>
      <c r="MS11" s="44"/>
      <c r="MT11" s="44"/>
      <c r="MU11" s="44"/>
      <c r="MV11" s="44"/>
    </row>
    <row r="12" spans="1:372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6"/>
      <c r="BB12" s="26"/>
      <c r="BC12" s="26"/>
      <c r="BD12" s="25"/>
      <c r="BE12" s="23"/>
      <c r="BF12" s="24"/>
      <c r="BG12" s="27"/>
      <c r="BH12" s="27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S12" s="25"/>
      <c r="BT12" s="25"/>
      <c r="BU12" s="23"/>
      <c r="BV12" s="24"/>
      <c r="BW12" s="25"/>
      <c r="BX12" s="25"/>
      <c r="BY12" s="25"/>
      <c r="BZ12" s="25"/>
      <c r="CA12" s="25"/>
      <c r="CB12" s="25"/>
      <c r="CC12" s="23"/>
      <c r="CD12" s="24"/>
      <c r="CE12" s="25"/>
      <c r="CF12" s="25"/>
      <c r="CG12" s="25"/>
      <c r="CH12" s="25"/>
      <c r="CI12" s="25"/>
      <c r="CJ12" s="25"/>
      <c r="CK12" s="23"/>
      <c r="CL12" s="24"/>
      <c r="CM12" s="25"/>
      <c r="CN12" s="25"/>
      <c r="CO12" s="25"/>
      <c r="CP12" s="25"/>
      <c r="CQ12" s="25"/>
      <c r="CR12" s="25"/>
      <c r="CS12" s="23"/>
      <c r="CT12" s="24"/>
      <c r="CU12" s="25"/>
      <c r="CV12" s="25"/>
      <c r="CW12" s="25"/>
      <c r="CX12" s="25"/>
      <c r="CY12" s="25"/>
      <c r="CZ12" s="25"/>
      <c r="DA12" s="23"/>
      <c r="DB12" s="24"/>
      <c r="DC12" s="25"/>
      <c r="DD12" s="25"/>
      <c r="DE12" s="25"/>
      <c r="DF12" s="25"/>
      <c r="DG12" s="25"/>
      <c r="DH12" s="25"/>
      <c r="DI12" s="23"/>
      <c r="DJ12" s="24"/>
      <c r="DK12" s="25"/>
      <c r="DL12" s="25"/>
      <c r="DM12" s="25"/>
      <c r="DN12" s="25"/>
      <c r="DO12" s="25"/>
      <c r="DP12" s="25"/>
      <c r="DQ12" s="23"/>
      <c r="DR12" s="24"/>
      <c r="DS12" s="25"/>
      <c r="DT12" s="25"/>
      <c r="DU12" s="25"/>
      <c r="DV12" s="25"/>
      <c r="DW12" s="25"/>
      <c r="DX12" s="25"/>
      <c r="DY12" s="23"/>
      <c r="DZ12" s="24"/>
      <c r="EA12" s="25"/>
      <c r="EB12" s="25"/>
      <c r="EC12" s="25"/>
      <c r="ED12" s="25"/>
      <c r="EE12" s="25"/>
      <c r="EF12" s="25"/>
      <c r="EG12" s="23"/>
      <c r="EH12" s="24"/>
      <c r="EI12" s="25"/>
      <c r="EJ12" s="25"/>
      <c r="EK12" s="25"/>
      <c r="EL12" s="25"/>
      <c r="EM12" s="25"/>
      <c r="EN12" s="25"/>
      <c r="EO12" s="23"/>
      <c r="EP12" s="24"/>
      <c r="EQ12" s="25"/>
      <c r="ER12" s="25"/>
      <c r="ES12" s="25"/>
      <c r="ET12" s="25"/>
      <c r="EU12" s="25"/>
      <c r="EV12" s="25"/>
      <c r="EW12" s="23"/>
      <c r="EX12" s="24"/>
      <c r="EY12" s="25"/>
      <c r="EZ12" s="25"/>
      <c r="FA12" s="25"/>
      <c r="FB12" s="25"/>
      <c r="FC12" s="25"/>
      <c r="FD12" s="25"/>
      <c r="FE12" s="23"/>
      <c r="FF12" s="24"/>
      <c r="FG12" s="25"/>
      <c r="FH12" s="25"/>
      <c r="FI12" s="25"/>
      <c r="FJ12" s="25"/>
      <c r="FK12" s="25"/>
      <c r="FL12" s="25"/>
      <c r="FM12" s="23"/>
      <c r="FN12" s="24"/>
      <c r="FO12" s="25"/>
      <c r="FP12" s="25"/>
      <c r="FQ12" s="25"/>
      <c r="FR12" s="25"/>
      <c r="FS12" s="26"/>
      <c r="FT12" s="26"/>
      <c r="FU12" s="23"/>
      <c r="FV12" s="24"/>
      <c r="FW12" s="26"/>
      <c r="FX12" s="25"/>
      <c r="FY12" s="25"/>
      <c r="FZ12" s="25"/>
      <c r="GA12" s="25"/>
      <c r="GB12" s="25"/>
      <c r="GC12" s="23"/>
      <c r="GD12" s="24"/>
      <c r="GE12" s="25"/>
      <c r="GF12" s="25"/>
      <c r="GG12" s="25"/>
      <c r="GH12" s="25"/>
      <c r="GI12" s="25"/>
      <c r="GJ12" s="25"/>
      <c r="GK12" s="23"/>
      <c r="GL12" s="24"/>
      <c r="GM12" s="25"/>
      <c r="GN12" s="25"/>
      <c r="GO12" s="25"/>
      <c r="GP12" s="25"/>
      <c r="GQ12" s="25"/>
      <c r="GR12" s="25"/>
      <c r="GS12" s="23"/>
      <c r="GT12" s="24"/>
      <c r="GU12" s="25"/>
      <c r="GV12" s="25"/>
      <c r="GW12" s="25"/>
      <c r="GX12" s="25"/>
      <c r="GY12" s="25"/>
      <c r="GZ12" s="25"/>
      <c r="HA12" s="23"/>
      <c r="HB12" s="24"/>
      <c r="HC12" s="25"/>
      <c r="HD12" s="25"/>
      <c r="HE12" s="25"/>
      <c r="HF12" s="25"/>
      <c r="HG12" s="26"/>
      <c r="HH12" s="26"/>
      <c r="HI12" s="23"/>
      <c r="HJ12" s="24"/>
      <c r="HK12" s="26"/>
      <c r="HL12" s="25"/>
      <c r="HM12" s="25"/>
      <c r="HN12" s="25"/>
      <c r="HO12" s="25"/>
      <c r="HP12" s="25"/>
      <c r="HQ12" s="23"/>
      <c r="HR12" s="24"/>
      <c r="HS12" s="25"/>
      <c r="HT12" s="25"/>
      <c r="HU12" s="25"/>
      <c r="HV12" s="25"/>
      <c r="HW12" s="25"/>
      <c r="HX12" s="25"/>
      <c r="HY12" s="23"/>
      <c r="HZ12" s="24"/>
      <c r="IA12" s="25"/>
      <c r="IB12" s="25"/>
      <c r="IC12" s="25"/>
      <c r="ID12" s="25"/>
      <c r="IE12" s="25"/>
      <c r="IF12" s="25"/>
      <c r="IG12" s="23"/>
      <c r="IH12" s="24"/>
      <c r="II12" s="25"/>
      <c r="IJ12" s="25"/>
      <c r="IK12" s="25"/>
      <c r="IL12" s="25"/>
      <c r="IM12" s="25"/>
      <c r="IN12" s="25"/>
      <c r="IO12" s="25"/>
      <c r="IP12" s="25"/>
      <c r="IQ12" s="23"/>
      <c r="IR12" s="24"/>
      <c r="IY12" s="23"/>
      <c r="IZ12" s="24"/>
      <c r="JG12" s="23"/>
      <c r="JH12" s="24"/>
      <c r="JO12" s="23"/>
      <c r="JP12" s="24"/>
      <c r="JW12" s="23"/>
      <c r="JX12" s="24"/>
      <c r="KE12" s="23"/>
      <c r="KF12" s="24"/>
      <c r="KM12" s="23"/>
      <c r="KN12" s="24"/>
      <c r="KU12" s="23"/>
      <c r="KV12" s="24"/>
      <c r="LC12" s="23"/>
      <c r="LD12" s="24"/>
      <c r="LK12" s="23"/>
      <c r="LL12" s="24"/>
      <c r="LS12" s="23"/>
      <c r="LT12" s="24"/>
      <c r="MA12" s="23"/>
      <c r="MB12" s="24"/>
      <c r="MI12" s="23"/>
      <c r="MJ12" s="24"/>
    </row>
    <row r="13" spans="1:372" ht="15" hidden="1" customHeight="1" x14ac:dyDescent="0.25">
      <c r="A13" s="23">
        <v>2015</v>
      </c>
      <c r="B13" s="24"/>
      <c r="C13" s="25">
        <v>100</v>
      </c>
      <c r="D13" s="48"/>
      <c r="E13" s="25">
        <v>100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8"/>
      <c r="M13" s="25">
        <v>100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8"/>
      <c r="U13" s="25">
        <v>100</v>
      </c>
      <c r="V13" s="25"/>
      <c r="W13" s="25">
        <v>100</v>
      </c>
      <c r="X13" s="25"/>
      <c r="Y13" s="23">
        <v>2015</v>
      </c>
      <c r="Z13" s="24"/>
      <c r="AA13" s="25">
        <v>100</v>
      </c>
      <c r="AB13" s="48"/>
      <c r="AC13" s="25">
        <v>100</v>
      </c>
      <c r="AD13" s="25"/>
      <c r="AE13" s="25">
        <v>100</v>
      </c>
      <c r="AF13" s="25"/>
      <c r="AG13" s="23">
        <v>2015</v>
      </c>
      <c r="AH13" s="24"/>
      <c r="AI13" s="25">
        <v>100</v>
      </c>
      <c r="AJ13" s="48"/>
      <c r="AK13" s="25">
        <v>100</v>
      </c>
      <c r="AL13" s="25"/>
      <c r="AM13" s="25">
        <v>100</v>
      </c>
      <c r="AN13" s="25"/>
      <c r="AO13" s="23">
        <v>2015</v>
      </c>
      <c r="AP13" s="24"/>
      <c r="AQ13" s="25">
        <v>100</v>
      </c>
      <c r="AR13" s="48"/>
      <c r="AS13" s="25">
        <v>100</v>
      </c>
      <c r="AT13" s="25"/>
      <c r="AU13" s="25">
        <v>100</v>
      </c>
      <c r="AV13" s="25"/>
      <c r="AW13" s="23">
        <v>2015</v>
      </c>
      <c r="AX13" s="24"/>
      <c r="AY13" s="25">
        <v>100</v>
      </c>
      <c r="AZ13" s="48"/>
      <c r="BA13" s="25">
        <v>100</v>
      </c>
      <c r="BB13" s="25"/>
      <c r="BC13" s="25">
        <v>100</v>
      </c>
      <c r="BD13" s="25"/>
      <c r="BE13" s="23">
        <v>2015</v>
      </c>
      <c r="BF13" s="24"/>
      <c r="BG13" s="25">
        <v>100</v>
      </c>
      <c r="BH13" s="48"/>
      <c r="BI13" s="25">
        <v>100</v>
      </c>
      <c r="BJ13" s="25"/>
      <c r="BK13" s="25">
        <v>100</v>
      </c>
      <c r="BL13" s="25"/>
      <c r="BM13" s="23">
        <v>2015</v>
      </c>
      <c r="BN13" s="24"/>
      <c r="BO13" s="25">
        <v>100</v>
      </c>
      <c r="BP13" s="48"/>
      <c r="BQ13" s="25">
        <v>100</v>
      </c>
      <c r="BR13" s="25"/>
      <c r="BS13" s="25">
        <v>100</v>
      </c>
      <c r="BT13" s="25"/>
      <c r="BU13" s="23">
        <v>2015</v>
      </c>
      <c r="BV13" s="24"/>
      <c r="BW13" s="25">
        <v>100</v>
      </c>
      <c r="BX13" s="48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</v>
      </c>
      <c r="CF13" s="48"/>
      <c r="CG13" s="25">
        <v>100</v>
      </c>
      <c r="CH13" s="25"/>
      <c r="CI13" s="25">
        <v>100</v>
      </c>
      <c r="CJ13" s="25"/>
      <c r="CK13" s="23">
        <v>2015</v>
      </c>
      <c r="CL13" s="24"/>
      <c r="CM13" s="25">
        <v>100</v>
      </c>
      <c r="CN13" s="48"/>
      <c r="CO13" s="25">
        <v>100</v>
      </c>
      <c r="CP13" s="25"/>
      <c r="CQ13" s="25">
        <v>100</v>
      </c>
      <c r="CR13" s="25"/>
      <c r="CS13" s="23">
        <v>2015</v>
      </c>
      <c r="CT13" s="24"/>
      <c r="CU13" s="25">
        <v>100</v>
      </c>
      <c r="CV13" s="48"/>
      <c r="CW13" s="25">
        <v>100</v>
      </c>
      <c r="CX13" s="25"/>
      <c r="CY13" s="25">
        <v>100</v>
      </c>
      <c r="CZ13" s="25"/>
      <c r="DA13" s="23">
        <v>2015</v>
      </c>
      <c r="DB13" s="24"/>
      <c r="DC13" s="25">
        <v>100</v>
      </c>
      <c r="DD13" s="48"/>
      <c r="DE13" s="25">
        <v>100</v>
      </c>
      <c r="DF13" s="25"/>
      <c r="DG13" s="25">
        <v>100</v>
      </c>
      <c r="DH13" s="25"/>
      <c r="DI13" s="23">
        <v>2015</v>
      </c>
      <c r="DJ13" s="24"/>
      <c r="DK13" s="25">
        <v>100</v>
      </c>
      <c r="DL13" s="48"/>
      <c r="DM13" s="25">
        <v>100</v>
      </c>
      <c r="DN13" s="25"/>
      <c r="DO13" s="25">
        <v>100</v>
      </c>
      <c r="DP13" s="25"/>
      <c r="DQ13" s="23">
        <v>2015</v>
      </c>
      <c r="DR13" s="24"/>
      <c r="DS13" s="25">
        <v>100</v>
      </c>
      <c r="DT13" s="48"/>
      <c r="DU13" s="25">
        <v>100</v>
      </c>
      <c r="DV13" s="25"/>
      <c r="DW13" s="25">
        <v>100</v>
      </c>
      <c r="DX13" s="25"/>
      <c r="DY13" s="23">
        <v>2015</v>
      </c>
      <c r="DZ13" s="24"/>
      <c r="EA13" s="25">
        <v>100</v>
      </c>
      <c r="EB13" s="48"/>
      <c r="EC13" s="25">
        <v>100</v>
      </c>
      <c r="ED13" s="25"/>
      <c r="EE13" s="25">
        <v>100</v>
      </c>
      <c r="EF13" s="25"/>
      <c r="EG13" s="23">
        <v>2015</v>
      </c>
      <c r="EH13" s="24"/>
      <c r="EI13" s="25">
        <v>100</v>
      </c>
      <c r="EJ13" s="48"/>
      <c r="EK13" s="25">
        <v>100</v>
      </c>
      <c r="EL13" s="25"/>
      <c r="EM13" s="25">
        <v>100</v>
      </c>
      <c r="EN13" s="25"/>
      <c r="EO13" s="23">
        <v>2015</v>
      </c>
      <c r="EP13" s="24"/>
      <c r="EQ13" s="25">
        <v>100</v>
      </c>
      <c r="ER13" s="48"/>
      <c r="ES13" s="25">
        <v>100</v>
      </c>
      <c r="ET13" s="25"/>
      <c r="EU13" s="25">
        <v>100</v>
      </c>
      <c r="EV13" s="25"/>
      <c r="EW13" s="23">
        <v>2015</v>
      </c>
      <c r="EX13" s="24"/>
      <c r="EY13" s="25">
        <v>100</v>
      </c>
      <c r="EZ13" s="48"/>
      <c r="FA13" s="25">
        <v>100</v>
      </c>
      <c r="FB13" s="25"/>
      <c r="FC13" s="25">
        <v>100</v>
      </c>
      <c r="FD13" s="25"/>
      <c r="FE13" s="23">
        <v>2015</v>
      </c>
      <c r="FF13" s="24"/>
      <c r="FG13" s="25">
        <v>100</v>
      </c>
      <c r="FH13" s="48"/>
      <c r="FI13" s="25">
        <v>100</v>
      </c>
      <c r="FJ13" s="25"/>
      <c r="FK13" s="25">
        <v>100</v>
      </c>
      <c r="FL13" s="25"/>
      <c r="FM13" s="23">
        <v>2015</v>
      </c>
      <c r="FN13" s="24"/>
      <c r="FO13" s="25">
        <v>100</v>
      </c>
      <c r="FP13" s="48"/>
      <c r="FQ13" s="25">
        <v>100</v>
      </c>
      <c r="FR13" s="25"/>
      <c r="FS13" s="25">
        <v>100</v>
      </c>
      <c r="FT13" s="25"/>
      <c r="FU13" s="23">
        <v>2015</v>
      </c>
      <c r="FV13" s="24"/>
      <c r="FW13" s="25">
        <v>100</v>
      </c>
      <c r="FX13" s="48"/>
      <c r="FY13" s="25">
        <v>100</v>
      </c>
      <c r="FZ13" s="25"/>
      <c r="GA13" s="25">
        <v>100</v>
      </c>
      <c r="GB13" s="25"/>
      <c r="GC13" s="23">
        <v>2015</v>
      </c>
      <c r="GD13" s="24"/>
      <c r="GE13" s="25">
        <v>100</v>
      </c>
      <c r="GF13" s="48"/>
      <c r="GG13" s="25">
        <v>100</v>
      </c>
      <c r="GH13" s="25"/>
      <c r="GI13" s="25">
        <v>100</v>
      </c>
      <c r="GJ13" s="25"/>
      <c r="GK13" s="23">
        <v>2015</v>
      </c>
      <c r="GL13" s="24"/>
      <c r="GM13" s="25">
        <v>100</v>
      </c>
      <c r="GN13" s="48"/>
      <c r="GO13" s="25">
        <v>100</v>
      </c>
      <c r="GP13" s="25"/>
      <c r="GQ13" s="25">
        <v>100</v>
      </c>
      <c r="GR13" s="25"/>
      <c r="GS13" s="23">
        <v>2015</v>
      </c>
      <c r="GT13" s="24"/>
      <c r="GU13" s="25">
        <v>100</v>
      </c>
      <c r="GV13" s="48"/>
      <c r="GW13" s="25">
        <v>100</v>
      </c>
      <c r="GX13" s="25"/>
      <c r="GY13" s="25">
        <v>100</v>
      </c>
      <c r="GZ13" s="25"/>
      <c r="HA13" s="23">
        <v>2015</v>
      </c>
      <c r="HB13" s="24"/>
      <c r="HC13" s="25">
        <v>100</v>
      </c>
      <c r="HD13" s="48"/>
      <c r="HE13" s="25">
        <v>100</v>
      </c>
      <c r="HF13" s="25"/>
      <c r="HG13" s="25">
        <v>100</v>
      </c>
      <c r="HH13" s="25"/>
      <c r="HI13" s="23">
        <v>2015</v>
      </c>
      <c r="HJ13" s="24"/>
      <c r="HK13" s="25">
        <v>100</v>
      </c>
      <c r="HL13" s="48"/>
      <c r="HM13" s="25">
        <v>100</v>
      </c>
      <c r="HN13" s="25"/>
      <c r="HO13" s="25">
        <v>100</v>
      </c>
      <c r="HP13" s="25"/>
      <c r="HQ13" s="23">
        <v>2015</v>
      </c>
      <c r="HR13" s="24"/>
      <c r="HS13" s="25">
        <v>100</v>
      </c>
      <c r="HT13" s="48"/>
      <c r="HU13" s="25">
        <v>100</v>
      </c>
      <c r="HV13" s="25"/>
      <c r="HW13" s="25">
        <v>100</v>
      </c>
      <c r="HX13" s="25"/>
      <c r="HY13" s="23">
        <v>2015</v>
      </c>
      <c r="HZ13" s="24"/>
      <c r="IA13" s="25">
        <v>100</v>
      </c>
      <c r="IB13" s="48"/>
      <c r="IC13" s="25">
        <v>100</v>
      </c>
      <c r="ID13" s="25"/>
      <c r="IE13" s="25">
        <v>100</v>
      </c>
      <c r="IF13" s="25"/>
      <c r="IG13" s="23">
        <v>2015</v>
      </c>
      <c r="IH13" s="24"/>
      <c r="II13" s="25">
        <v>100</v>
      </c>
      <c r="IJ13" s="48"/>
      <c r="IK13" s="25">
        <v>100</v>
      </c>
      <c r="IL13" s="25"/>
      <c r="IM13" s="25">
        <v>100</v>
      </c>
      <c r="IN13" s="25"/>
      <c r="IO13" s="25">
        <v>100</v>
      </c>
      <c r="IP13" s="25"/>
      <c r="IQ13" s="23">
        <v>2015</v>
      </c>
      <c r="IR13" s="24"/>
      <c r="IS13" s="25">
        <v>100</v>
      </c>
      <c r="IT13" s="48"/>
      <c r="IU13" s="25">
        <v>100</v>
      </c>
      <c r="IV13" s="25"/>
      <c r="IW13" s="25">
        <v>100</v>
      </c>
      <c r="IX13" s="25"/>
      <c r="IY13" s="23">
        <v>2015</v>
      </c>
      <c r="IZ13" s="24"/>
      <c r="JA13" s="25">
        <v>100</v>
      </c>
      <c r="JB13" s="48"/>
      <c r="JC13" s="25">
        <v>100</v>
      </c>
      <c r="JD13" s="25"/>
      <c r="JE13" s="25">
        <v>100</v>
      </c>
      <c r="JF13" s="25"/>
      <c r="JG13" s="23">
        <v>2015</v>
      </c>
      <c r="JH13" s="24"/>
      <c r="JI13" s="25">
        <v>100</v>
      </c>
      <c r="JJ13" s="48"/>
      <c r="JK13" s="25">
        <v>100</v>
      </c>
      <c r="JL13" s="25"/>
      <c r="JM13" s="25">
        <v>100</v>
      </c>
      <c r="JN13" s="25"/>
      <c r="JO13" s="23">
        <v>2015</v>
      </c>
      <c r="JP13" s="24"/>
      <c r="JQ13" s="25">
        <v>100</v>
      </c>
      <c r="JR13" s="48"/>
      <c r="JS13" s="25">
        <v>100</v>
      </c>
      <c r="JT13" s="25"/>
      <c r="JU13" s="25">
        <v>100</v>
      </c>
      <c r="JV13" s="25"/>
      <c r="JW13" s="23">
        <v>2015</v>
      </c>
      <c r="JX13" s="24"/>
      <c r="JY13" s="25">
        <v>100</v>
      </c>
      <c r="JZ13" s="48"/>
      <c r="KA13" s="25">
        <v>100</v>
      </c>
      <c r="KB13" s="25"/>
      <c r="KC13" s="25">
        <v>100</v>
      </c>
      <c r="KD13" s="25"/>
      <c r="KE13" s="23">
        <v>2015</v>
      </c>
      <c r="KF13" s="24"/>
      <c r="KG13" s="25">
        <v>100</v>
      </c>
      <c r="KH13" s="48"/>
      <c r="KI13" s="25">
        <v>100</v>
      </c>
      <c r="KJ13" s="25"/>
      <c r="KK13" s="25">
        <v>100</v>
      </c>
      <c r="KL13" s="25"/>
      <c r="KM13" s="23">
        <v>2015</v>
      </c>
      <c r="KN13" s="24"/>
      <c r="KO13" s="25">
        <v>100</v>
      </c>
      <c r="KP13" s="48"/>
      <c r="KQ13" s="25">
        <v>100</v>
      </c>
      <c r="KR13" s="25"/>
      <c r="KS13" s="25">
        <v>100</v>
      </c>
      <c r="KT13" s="25"/>
      <c r="KU13" s="23">
        <v>2015</v>
      </c>
      <c r="KV13" s="24"/>
      <c r="KW13" s="25">
        <v>100</v>
      </c>
      <c r="KX13" s="48"/>
      <c r="KY13" s="25">
        <v>100</v>
      </c>
      <c r="KZ13" s="25"/>
      <c r="LA13" s="25">
        <v>100</v>
      </c>
      <c r="LB13" s="25"/>
      <c r="LC13" s="23">
        <v>2015</v>
      </c>
      <c r="LD13" s="24"/>
      <c r="LE13" s="25">
        <v>100</v>
      </c>
      <c r="LF13" s="48"/>
      <c r="LG13" s="25">
        <v>100</v>
      </c>
      <c r="LH13" s="25"/>
      <c r="LI13" s="25">
        <v>100</v>
      </c>
      <c r="LJ13" s="25"/>
      <c r="LK13" s="23">
        <v>2015</v>
      </c>
      <c r="LL13" s="24"/>
      <c r="LM13" s="25">
        <v>100</v>
      </c>
      <c r="LN13" s="48"/>
      <c r="LO13" s="25">
        <v>100</v>
      </c>
      <c r="LP13" s="25"/>
      <c r="LQ13" s="25">
        <v>100</v>
      </c>
      <c r="LR13" s="25"/>
      <c r="LS13" s="23">
        <v>2015</v>
      </c>
      <c r="LT13" s="24"/>
      <c r="LU13" s="25">
        <v>100</v>
      </c>
      <c r="LV13" s="48"/>
      <c r="LW13" s="25">
        <v>100</v>
      </c>
      <c r="LX13" s="25"/>
      <c r="LY13" s="25">
        <v>100</v>
      </c>
      <c r="LZ13" s="25"/>
      <c r="MA13" s="23">
        <v>2015</v>
      </c>
      <c r="MB13" s="24"/>
      <c r="MC13" s="25">
        <v>100</v>
      </c>
      <c r="MD13" s="48"/>
      <c r="ME13" s="25">
        <v>100</v>
      </c>
      <c r="MF13" s="25"/>
      <c r="MG13" s="25">
        <v>100</v>
      </c>
      <c r="MH13" s="25"/>
      <c r="MI13" s="23">
        <v>2015</v>
      </c>
      <c r="MJ13" s="24"/>
      <c r="MK13" s="25">
        <v>100</v>
      </c>
      <c r="ML13" s="48"/>
      <c r="MM13" s="25">
        <v>100.004</v>
      </c>
      <c r="MN13" s="25"/>
      <c r="MO13" s="25">
        <v>100</v>
      </c>
      <c r="MP13" s="25"/>
    </row>
    <row r="14" spans="1:372" ht="15" hidden="1" customHeight="1" x14ac:dyDescent="0.25">
      <c r="A14" s="23">
        <v>2016</v>
      </c>
      <c r="B14" s="24"/>
      <c r="C14" s="25">
        <v>102.38</v>
      </c>
      <c r="D14" s="48">
        <v>2.38</v>
      </c>
      <c r="E14" s="25">
        <v>101.206</v>
      </c>
      <c r="F14" s="48">
        <v>1.206</v>
      </c>
      <c r="G14" s="25">
        <v>103.491</v>
      </c>
      <c r="H14" s="48">
        <v>3.4910000000000001</v>
      </c>
      <c r="I14" s="23">
        <v>2016</v>
      </c>
      <c r="J14" s="24"/>
      <c r="K14" s="25">
        <v>86.766000000000005</v>
      </c>
      <c r="L14" s="48">
        <v>-13.234</v>
      </c>
      <c r="M14" s="25">
        <v>111.43899999999999</v>
      </c>
      <c r="N14" s="48">
        <v>11.439</v>
      </c>
      <c r="O14" s="25">
        <v>86.084999999999994</v>
      </c>
      <c r="P14" s="48">
        <v>-13.914999999999999</v>
      </c>
      <c r="Q14" s="23">
        <v>2016</v>
      </c>
      <c r="R14" s="24"/>
      <c r="S14" s="25">
        <v>106.517</v>
      </c>
      <c r="T14" s="48">
        <v>6.5170000000000003</v>
      </c>
      <c r="U14" s="25">
        <v>106.209</v>
      </c>
      <c r="V14" s="48">
        <v>6.2089999999999996</v>
      </c>
      <c r="W14" s="25">
        <v>106.149</v>
      </c>
      <c r="X14" s="48">
        <v>6.149</v>
      </c>
      <c r="Y14" s="23">
        <v>2016</v>
      </c>
      <c r="Z14" s="24"/>
      <c r="AA14" s="25">
        <v>108.21899999999999</v>
      </c>
      <c r="AB14" s="48">
        <v>8.2189999999999994</v>
      </c>
      <c r="AC14" s="25">
        <v>114.102</v>
      </c>
      <c r="AD14" s="48">
        <v>14.102</v>
      </c>
      <c r="AE14" s="25">
        <v>100.563</v>
      </c>
      <c r="AF14" s="48">
        <v>0.56299999999999994</v>
      </c>
      <c r="AG14" s="23">
        <v>2016</v>
      </c>
      <c r="AH14" s="24"/>
      <c r="AI14" s="25">
        <v>118.764</v>
      </c>
      <c r="AJ14" s="48">
        <v>18.763999999999999</v>
      </c>
      <c r="AK14" s="25">
        <v>112.95099999999999</v>
      </c>
      <c r="AL14" s="48">
        <v>12.951000000000001</v>
      </c>
      <c r="AM14" s="25">
        <v>99.27</v>
      </c>
      <c r="AN14" s="48">
        <v>-0.73</v>
      </c>
      <c r="AO14" s="23">
        <v>2016</v>
      </c>
      <c r="AP14" s="24"/>
      <c r="AQ14" s="25">
        <v>109.67100000000001</v>
      </c>
      <c r="AR14" s="48">
        <v>9.6709999999999994</v>
      </c>
      <c r="AS14" s="25">
        <v>101.577</v>
      </c>
      <c r="AT14" s="48">
        <v>1.577</v>
      </c>
      <c r="AU14" s="25">
        <v>99.96</v>
      </c>
      <c r="AV14" s="48">
        <v>-0.04</v>
      </c>
      <c r="AW14" s="23">
        <v>2016</v>
      </c>
      <c r="AX14" s="24"/>
      <c r="AY14" s="25">
        <v>115.57</v>
      </c>
      <c r="AZ14" s="48">
        <v>15.57</v>
      </c>
      <c r="BA14" s="25">
        <v>113.38500000000001</v>
      </c>
      <c r="BB14" s="48">
        <v>13.385</v>
      </c>
      <c r="BC14" s="25">
        <v>115.539</v>
      </c>
      <c r="BD14" s="48">
        <v>15.539</v>
      </c>
      <c r="BE14" s="23">
        <v>2016</v>
      </c>
      <c r="BF14" s="24"/>
      <c r="BG14" s="25">
        <v>96.397999999999996</v>
      </c>
      <c r="BH14" s="48">
        <v>-3.6019999999999999</v>
      </c>
      <c r="BI14" s="25">
        <v>107.554</v>
      </c>
      <c r="BJ14" s="48">
        <v>7.5540000000000003</v>
      </c>
      <c r="BK14" s="25">
        <v>115.536</v>
      </c>
      <c r="BL14" s="48">
        <v>15.536</v>
      </c>
      <c r="BM14" s="23">
        <v>2016</v>
      </c>
      <c r="BN14" s="24"/>
      <c r="BO14" s="25">
        <v>101.687</v>
      </c>
      <c r="BP14" s="48">
        <v>1.6870000000000001</v>
      </c>
      <c r="BQ14" s="25">
        <v>109.839</v>
      </c>
      <c r="BR14" s="48">
        <v>9.8390000000000004</v>
      </c>
      <c r="BS14" s="25">
        <v>109.997</v>
      </c>
      <c r="BT14" s="48">
        <v>9.9969999999999999</v>
      </c>
      <c r="BU14" s="23">
        <v>2016</v>
      </c>
      <c r="BV14" s="24"/>
      <c r="BW14" s="25">
        <v>109.898</v>
      </c>
      <c r="BX14" s="48">
        <v>9.8979999999999997</v>
      </c>
      <c r="BY14" s="25">
        <v>103.233</v>
      </c>
      <c r="BZ14" s="48">
        <v>3.2330000000000001</v>
      </c>
      <c r="CA14" s="25">
        <v>104.931</v>
      </c>
      <c r="CB14" s="48">
        <v>4.931</v>
      </c>
      <c r="CC14" s="23">
        <v>2016</v>
      </c>
      <c r="CD14" s="24"/>
      <c r="CE14" s="25">
        <v>105.026</v>
      </c>
      <c r="CF14" s="48">
        <v>5.0259999999999998</v>
      </c>
      <c r="CG14" s="25">
        <v>104.999</v>
      </c>
      <c r="CH14" s="48">
        <v>4.9989999999999997</v>
      </c>
      <c r="CI14" s="25">
        <v>108.218</v>
      </c>
      <c r="CJ14" s="48">
        <v>8.218</v>
      </c>
      <c r="CK14" s="23">
        <v>2016</v>
      </c>
      <c r="CL14" s="24"/>
      <c r="CM14" s="25">
        <v>112.038</v>
      </c>
      <c r="CN14" s="48">
        <v>12.038</v>
      </c>
      <c r="CO14" s="25">
        <v>105.526</v>
      </c>
      <c r="CP14" s="48">
        <v>5.5259999999999998</v>
      </c>
      <c r="CQ14" s="25">
        <v>105.685</v>
      </c>
      <c r="CR14" s="48">
        <v>5.6849999999999996</v>
      </c>
      <c r="CS14" s="23">
        <v>2016</v>
      </c>
      <c r="CT14" s="24"/>
      <c r="CU14" s="25">
        <v>112.58</v>
      </c>
      <c r="CV14" s="48">
        <v>12.58</v>
      </c>
      <c r="CW14" s="25">
        <v>90.090999999999994</v>
      </c>
      <c r="CX14" s="48">
        <v>-9.9090000000000007</v>
      </c>
      <c r="CY14" s="25">
        <v>112.57299999999999</v>
      </c>
      <c r="CZ14" s="48">
        <v>12.573</v>
      </c>
      <c r="DA14" s="23">
        <v>2016</v>
      </c>
      <c r="DB14" s="24"/>
      <c r="DC14" s="25">
        <v>107.95399999999999</v>
      </c>
      <c r="DD14" s="48">
        <v>7.9539999999999997</v>
      </c>
      <c r="DE14" s="25">
        <v>126.64</v>
      </c>
      <c r="DF14" s="48">
        <v>26.64</v>
      </c>
      <c r="DG14" s="25">
        <v>104.447</v>
      </c>
      <c r="DH14" s="48">
        <v>4.4470000000000001</v>
      </c>
      <c r="DI14" s="23">
        <v>2016</v>
      </c>
      <c r="DJ14" s="24"/>
      <c r="DK14" s="25">
        <v>104.042</v>
      </c>
      <c r="DL14" s="48">
        <v>4.0419999999999998</v>
      </c>
      <c r="DM14" s="25">
        <v>96.064999999999998</v>
      </c>
      <c r="DN14" s="48">
        <v>-3.9350000000000001</v>
      </c>
      <c r="DO14" s="25">
        <v>107.83199999999999</v>
      </c>
      <c r="DP14" s="48">
        <v>7.8319999999999999</v>
      </c>
      <c r="DQ14" s="23">
        <v>2016</v>
      </c>
      <c r="DR14" s="24"/>
      <c r="DS14" s="25">
        <v>103.821</v>
      </c>
      <c r="DT14" s="48">
        <v>3.8210000000000002</v>
      </c>
      <c r="DU14" s="25">
        <v>102.852</v>
      </c>
      <c r="DV14" s="48">
        <v>2.8519999999999999</v>
      </c>
      <c r="DW14" s="25">
        <v>114.74299999999999</v>
      </c>
      <c r="DX14" s="48">
        <v>14.743</v>
      </c>
      <c r="DY14" s="23">
        <v>2016</v>
      </c>
      <c r="DZ14" s="24"/>
      <c r="EA14" s="25">
        <v>103.086</v>
      </c>
      <c r="EB14" s="48">
        <v>3.0859999999999999</v>
      </c>
      <c r="EC14" s="25">
        <v>106.821</v>
      </c>
      <c r="ED14" s="48">
        <v>6.8209999999999997</v>
      </c>
      <c r="EE14" s="25">
        <v>106.75</v>
      </c>
      <c r="EF14" s="48">
        <v>6.75</v>
      </c>
      <c r="EG14" s="23">
        <v>2016</v>
      </c>
      <c r="EH14" s="24"/>
      <c r="EI14" s="25">
        <v>106.836</v>
      </c>
      <c r="EJ14" s="48">
        <v>6.8360000000000003</v>
      </c>
      <c r="EK14" s="25">
        <v>106.822</v>
      </c>
      <c r="EL14" s="48">
        <v>6.8220000000000001</v>
      </c>
      <c r="EM14" s="25">
        <v>106.703</v>
      </c>
      <c r="EN14" s="48">
        <v>6.7030000000000003</v>
      </c>
      <c r="EO14" s="23">
        <v>2016</v>
      </c>
      <c r="EP14" s="24"/>
      <c r="EQ14" s="25">
        <v>103.256</v>
      </c>
      <c r="ER14" s="48">
        <v>3.2559999999999998</v>
      </c>
      <c r="ES14" s="25">
        <v>103.334</v>
      </c>
      <c r="ET14" s="48">
        <v>3.3340000000000001</v>
      </c>
      <c r="EU14" s="25">
        <v>103.32599999999999</v>
      </c>
      <c r="EV14" s="48">
        <v>3.3260000000000001</v>
      </c>
      <c r="EW14" s="23">
        <v>2016</v>
      </c>
      <c r="EX14" s="24"/>
      <c r="EY14" s="25">
        <v>103.27200000000001</v>
      </c>
      <c r="EZ14" s="48">
        <v>3.2719999999999998</v>
      </c>
      <c r="FA14" s="25">
        <v>103.288</v>
      </c>
      <c r="FB14" s="48">
        <v>3.2879999999999998</v>
      </c>
      <c r="FC14" s="25">
        <v>103.43899999999999</v>
      </c>
      <c r="FD14" s="48">
        <v>3.4390000000000001</v>
      </c>
      <c r="FE14" s="23">
        <v>2016</v>
      </c>
      <c r="FF14" s="24"/>
      <c r="FG14" s="25">
        <v>103.374</v>
      </c>
      <c r="FH14" s="48">
        <v>3.3740000000000001</v>
      </c>
      <c r="FI14" s="25">
        <v>104.43</v>
      </c>
      <c r="FJ14" s="48">
        <v>4.43</v>
      </c>
      <c r="FK14" s="25">
        <v>105.093</v>
      </c>
      <c r="FL14" s="48">
        <v>5.093</v>
      </c>
      <c r="FM14" s="23">
        <v>2016</v>
      </c>
      <c r="FN14" s="24"/>
      <c r="FO14" s="25">
        <v>98.11</v>
      </c>
      <c r="FP14" s="48">
        <v>-1.89</v>
      </c>
      <c r="FQ14" s="25">
        <v>103.883</v>
      </c>
      <c r="FR14" s="48">
        <v>3.883</v>
      </c>
      <c r="FS14" s="25">
        <v>100.968</v>
      </c>
      <c r="FT14" s="48">
        <v>0.96799999999999997</v>
      </c>
      <c r="FU14" s="23">
        <v>2016</v>
      </c>
      <c r="FV14" s="24"/>
      <c r="FW14" s="25">
        <v>104.758</v>
      </c>
      <c r="FX14" s="48">
        <v>4.758</v>
      </c>
      <c r="FY14" s="25">
        <v>104.056</v>
      </c>
      <c r="FZ14" s="48">
        <v>4.056</v>
      </c>
      <c r="GA14" s="25">
        <v>103.82899999999999</v>
      </c>
      <c r="GB14" s="48">
        <v>3.8290000000000002</v>
      </c>
      <c r="GC14" s="23">
        <v>2016</v>
      </c>
      <c r="GD14" s="24"/>
      <c r="GE14" s="25">
        <v>103.71</v>
      </c>
      <c r="GF14" s="48">
        <v>3.71</v>
      </c>
      <c r="GG14" s="25">
        <v>103.803</v>
      </c>
      <c r="GH14" s="48">
        <v>3.8029999999999999</v>
      </c>
      <c r="GI14" s="25">
        <v>101.313</v>
      </c>
      <c r="GJ14" s="48">
        <v>1.3129999999999999</v>
      </c>
      <c r="GK14" s="23">
        <v>2016</v>
      </c>
      <c r="GL14" s="24"/>
      <c r="GM14" s="25">
        <v>103.819</v>
      </c>
      <c r="GN14" s="48">
        <v>3.819</v>
      </c>
      <c r="GO14" s="25">
        <v>115.29900000000001</v>
      </c>
      <c r="GP14" s="48">
        <v>15.298999999999999</v>
      </c>
      <c r="GQ14" s="25">
        <v>115.634</v>
      </c>
      <c r="GR14" s="48">
        <v>15.634</v>
      </c>
      <c r="GS14" s="23">
        <v>2016</v>
      </c>
      <c r="GT14" s="24"/>
      <c r="GU14" s="25">
        <v>103.127</v>
      </c>
      <c r="GV14" s="48">
        <v>3.1269999999999998</v>
      </c>
      <c r="GW14" s="25">
        <v>103.879</v>
      </c>
      <c r="GX14" s="48">
        <v>3.879</v>
      </c>
      <c r="GY14" s="25">
        <v>103.172</v>
      </c>
      <c r="GZ14" s="48">
        <v>3.1720000000000002</v>
      </c>
      <c r="HA14" s="23">
        <v>2016</v>
      </c>
      <c r="HB14" s="24"/>
      <c r="HC14" s="25">
        <v>103.15900000000001</v>
      </c>
      <c r="HD14" s="48">
        <v>3.1589999999999998</v>
      </c>
      <c r="HE14" s="25">
        <v>103.193</v>
      </c>
      <c r="HF14" s="48">
        <v>3.1930000000000001</v>
      </c>
      <c r="HG14" s="25">
        <v>98.772999999999996</v>
      </c>
      <c r="HH14" s="48">
        <v>-1.2270000000000001</v>
      </c>
      <c r="HI14" s="23">
        <v>2016</v>
      </c>
      <c r="HJ14" s="24"/>
      <c r="HK14" s="25">
        <v>105.39</v>
      </c>
      <c r="HL14" s="48">
        <v>5.39</v>
      </c>
      <c r="HM14" s="25">
        <v>104.59699999999999</v>
      </c>
      <c r="HN14" s="48">
        <v>4.5970000000000004</v>
      </c>
      <c r="HO14" s="25">
        <v>103.155</v>
      </c>
      <c r="HP14" s="48">
        <v>3.1549999999999998</v>
      </c>
      <c r="HQ14" s="23">
        <v>2016</v>
      </c>
      <c r="HR14" s="24"/>
      <c r="HS14" s="25">
        <v>100.852</v>
      </c>
      <c r="HT14" s="48">
        <v>0.85199999999999998</v>
      </c>
      <c r="HU14" s="25">
        <v>100.11</v>
      </c>
      <c r="HV14" s="48">
        <v>0.11</v>
      </c>
      <c r="HW14" s="25">
        <v>100.89400000000001</v>
      </c>
      <c r="HX14" s="48">
        <v>0.89400000000000002</v>
      </c>
      <c r="HY14" s="23">
        <v>2016</v>
      </c>
      <c r="HZ14" s="24"/>
      <c r="IA14" s="25">
        <v>100.542</v>
      </c>
      <c r="IB14" s="48">
        <v>0.54200000000000004</v>
      </c>
      <c r="IC14" s="25">
        <v>105.55200000000001</v>
      </c>
      <c r="ID14" s="48">
        <v>5.5519999999999996</v>
      </c>
      <c r="IE14" s="25">
        <v>99.122</v>
      </c>
      <c r="IF14" s="48">
        <v>-0.878</v>
      </c>
      <c r="IG14" s="23">
        <v>2016</v>
      </c>
      <c r="IH14" s="24"/>
      <c r="II14" s="25">
        <v>105.053</v>
      </c>
      <c r="IJ14" s="48">
        <v>5.0529999999999999</v>
      </c>
      <c r="IK14" s="25">
        <v>102.75700000000001</v>
      </c>
      <c r="IL14" s="48">
        <v>2.7570000000000001</v>
      </c>
      <c r="IM14" s="25">
        <v>106.02500000000001</v>
      </c>
      <c r="IN14" s="48">
        <v>6.0250000000000004</v>
      </c>
      <c r="IO14" s="25">
        <v>106.122</v>
      </c>
      <c r="IP14" s="48">
        <v>6.1219999999999999</v>
      </c>
      <c r="IQ14" s="23">
        <v>2016</v>
      </c>
      <c r="IR14" s="24"/>
      <c r="IS14" s="25">
        <v>106.107</v>
      </c>
      <c r="IT14" s="48">
        <v>6.1070000000000002</v>
      </c>
      <c r="IU14" s="25">
        <v>106.66</v>
      </c>
      <c r="IV14" s="48">
        <v>6.66</v>
      </c>
      <c r="IW14" s="25">
        <v>106.012</v>
      </c>
      <c r="IX14" s="48">
        <v>6.0119999999999996</v>
      </c>
      <c r="IY14" s="23">
        <v>2016</v>
      </c>
      <c r="IZ14" s="24"/>
      <c r="JA14" s="25">
        <v>106.08</v>
      </c>
      <c r="JB14" s="48">
        <v>6.08</v>
      </c>
      <c r="JC14" s="25">
        <v>107.143</v>
      </c>
      <c r="JD14" s="48">
        <v>7.1429999999999998</v>
      </c>
      <c r="JE14" s="25">
        <v>115.91800000000001</v>
      </c>
      <c r="JF14" s="48">
        <v>15.917999999999999</v>
      </c>
      <c r="JG14" s="23">
        <v>2016</v>
      </c>
      <c r="JH14" s="24"/>
      <c r="JI14" s="25">
        <v>115.18600000000001</v>
      </c>
      <c r="JJ14" s="48">
        <v>15.186</v>
      </c>
      <c r="JK14" s="25">
        <v>110.678</v>
      </c>
      <c r="JL14" s="48">
        <v>10.678000000000001</v>
      </c>
      <c r="JM14" s="25">
        <v>103.742</v>
      </c>
      <c r="JN14" s="48">
        <v>3.742</v>
      </c>
      <c r="JO14" s="23">
        <v>2016</v>
      </c>
      <c r="JP14" s="24"/>
      <c r="JQ14" s="25">
        <v>113.97199999999999</v>
      </c>
      <c r="JR14" s="48">
        <v>13.972</v>
      </c>
      <c r="JS14" s="25">
        <v>104.32599999999999</v>
      </c>
      <c r="JT14" s="48">
        <v>4.3259999999999996</v>
      </c>
      <c r="JU14" s="25">
        <v>104.102</v>
      </c>
      <c r="JV14" s="48">
        <v>4.1020000000000003</v>
      </c>
      <c r="JW14" s="23">
        <v>2016</v>
      </c>
      <c r="JX14" s="24"/>
      <c r="JY14" s="25">
        <v>103.008</v>
      </c>
      <c r="JZ14" s="48">
        <v>3.008</v>
      </c>
      <c r="KA14" s="25">
        <v>104.23</v>
      </c>
      <c r="KB14" s="48">
        <v>4.2300000000000004</v>
      </c>
      <c r="KC14" s="25">
        <v>113.72799999999999</v>
      </c>
      <c r="KD14" s="48">
        <v>13.728</v>
      </c>
      <c r="KE14" s="23">
        <v>2016</v>
      </c>
      <c r="KF14" s="24"/>
      <c r="KG14" s="25">
        <v>101.62</v>
      </c>
      <c r="KH14" s="48">
        <v>1.62</v>
      </c>
      <c r="KI14" s="25">
        <v>110.178</v>
      </c>
      <c r="KJ14" s="48">
        <v>10.178000000000001</v>
      </c>
      <c r="KK14" s="25">
        <v>100.285</v>
      </c>
      <c r="KL14" s="48">
        <v>0.28499999999999998</v>
      </c>
      <c r="KM14" s="23">
        <v>2016</v>
      </c>
      <c r="KN14" s="24"/>
      <c r="KO14" s="25">
        <v>99.028999999999996</v>
      </c>
      <c r="KP14" s="48">
        <v>-0.97099999999999997</v>
      </c>
      <c r="KQ14" s="25">
        <v>112.127</v>
      </c>
      <c r="KR14" s="48">
        <v>12.127000000000001</v>
      </c>
      <c r="KS14" s="25">
        <v>99.206000000000003</v>
      </c>
      <c r="KT14" s="48">
        <v>-0.79400000000000004</v>
      </c>
      <c r="KU14" s="23">
        <v>2016</v>
      </c>
      <c r="KV14" s="24"/>
      <c r="KW14" s="25">
        <v>102.22</v>
      </c>
      <c r="KX14" s="48">
        <v>2.2200000000000002</v>
      </c>
      <c r="KY14" s="25">
        <v>108.474</v>
      </c>
      <c r="KZ14" s="48">
        <v>8.4740000000000002</v>
      </c>
      <c r="LA14" s="25">
        <v>106.22199999999999</v>
      </c>
      <c r="LB14" s="48">
        <v>6.2220000000000004</v>
      </c>
      <c r="LC14" s="23">
        <v>2016</v>
      </c>
      <c r="LD14" s="24"/>
      <c r="LE14" s="25">
        <v>111.497</v>
      </c>
      <c r="LF14" s="48">
        <v>11.497</v>
      </c>
      <c r="LG14" s="25">
        <v>107.29600000000001</v>
      </c>
      <c r="LH14" s="48">
        <v>7.2960000000000003</v>
      </c>
      <c r="LI14" s="25">
        <v>103.565</v>
      </c>
      <c r="LJ14" s="48">
        <v>3.5649999999999999</v>
      </c>
      <c r="LK14" s="23">
        <v>2016</v>
      </c>
      <c r="LL14" s="24"/>
      <c r="LM14" s="25">
        <v>107.756</v>
      </c>
      <c r="LN14" s="48">
        <v>7.7560000000000002</v>
      </c>
      <c r="LO14" s="25">
        <v>107.521</v>
      </c>
      <c r="LP14" s="48">
        <v>7.5209999999999999</v>
      </c>
      <c r="LQ14" s="25">
        <v>107.072</v>
      </c>
      <c r="LR14" s="48">
        <v>7.0720000000000001</v>
      </c>
      <c r="LS14" s="23">
        <v>2016</v>
      </c>
      <c r="LT14" s="24"/>
      <c r="LU14" s="25">
        <v>101.714</v>
      </c>
      <c r="LV14" s="48">
        <v>1.714</v>
      </c>
      <c r="LW14" s="25">
        <v>105.83</v>
      </c>
      <c r="LX14" s="48">
        <v>5.83</v>
      </c>
      <c r="LY14" s="25">
        <v>78.653999999999996</v>
      </c>
      <c r="LZ14" s="48">
        <v>-21.346</v>
      </c>
      <c r="MA14" s="23">
        <v>2016</v>
      </c>
      <c r="MB14" s="24"/>
      <c r="MC14" s="25">
        <v>115.815</v>
      </c>
      <c r="MD14" s="48">
        <v>15.815</v>
      </c>
      <c r="ME14" s="25">
        <v>97.206000000000003</v>
      </c>
      <c r="MF14" s="48">
        <v>-2.794</v>
      </c>
      <c r="MG14" s="25">
        <v>100.649</v>
      </c>
      <c r="MH14" s="48">
        <v>0.64900000000000002</v>
      </c>
      <c r="MI14" s="23">
        <v>2016</v>
      </c>
      <c r="MJ14" s="24"/>
      <c r="MK14" s="25">
        <v>93.846999999999994</v>
      </c>
      <c r="ML14" s="48">
        <v>-6.1529999999999996</v>
      </c>
      <c r="MM14" s="25">
        <v>109.84399999999999</v>
      </c>
      <c r="MN14" s="48">
        <v>9.8390000000000004</v>
      </c>
      <c r="MO14" s="25">
        <v>105.584</v>
      </c>
      <c r="MP14" s="48">
        <v>5.5839999999999996</v>
      </c>
    </row>
    <row r="15" spans="1:372" ht="15" hidden="1" customHeight="1" x14ac:dyDescent="0.25">
      <c r="A15" s="23">
        <v>2017</v>
      </c>
      <c r="B15" s="24"/>
      <c r="C15" s="25">
        <v>102.739</v>
      </c>
      <c r="D15" s="48">
        <v>0.35</v>
      </c>
      <c r="E15" s="25">
        <v>99.515000000000001</v>
      </c>
      <c r="F15" s="48">
        <v>-1.671</v>
      </c>
      <c r="G15" s="25">
        <v>105.78700000000001</v>
      </c>
      <c r="H15" s="48">
        <v>2.2189999999999999</v>
      </c>
      <c r="I15" s="23">
        <v>2017</v>
      </c>
      <c r="J15" s="24"/>
      <c r="K15" s="25">
        <v>99.792000000000002</v>
      </c>
      <c r="L15" s="48">
        <v>15.013</v>
      </c>
      <c r="M15" s="25">
        <v>137.512</v>
      </c>
      <c r="N15" s="48">
        <v>23.396000000000001</v>
      </c>
      <c r="O15" s="25">
        <v>100.209</v>
      </c>
      <c r="P15" s="48">
        <v>16.405999999999999</v>
      </c>
      <c r="Q15" s="23">
        <v>2017</v>
      </c>
      <c r="R15" s="24"/>
      <c r="S15" s="25">
        <v>106.42</v>
      </c>
      <c r="T15" s="48">
        <v>-9.0999999999999998E-2</v>
      </c>
      <c r="U15" s="25">
        <v>110.562</v>
      </c>
      <c r="V15" s="48">
        <v>4.0990000000000002</v>
      </c>
      <c r="W15" s="25">
        <v>106.376</v>
      </c>
      <c r="X15" s="48">
        <v>0.21299999999999999</v>
      </c>
      <c r="Y15" s="23">
        <v>2017</v>
      </c>
      <c r="Z15" s="24"/>
      <c r="AA15" s="25">
        <v>107.02500000000001</v>
      </c>
      <c r="AB15" s="48">
        <v>-1.103</v>
      </c>
      <c r="AC15" s="25">
        <v>118.122</v>
      </c>
      <c r="AD15" s="48">
        <v>3.5230000000000001</v>
      </c>
      <c r="AE15" s="25">
        <v>105.34</v>
      </c>
      <c r="AF15" s="48">
        <v>4.75</v>
      </c>
      <c r="AG15" s="23">
        <v>2017</v>
      </c>
      <c r="AH15" s="24"/>
      <c r="AI15" s="25">
        <v>126.86499999999999</v>
      </c>
      <c r="AJ15" s="48">
        <v>6.8209999999999997</v>
      </c>
      <c r="AK15" s="25">
        <v>125.291</v>
      </c>
      <c r="AL15" s="48">
        <v>10.925000000000001</v>
      </c>
      <c r="AM15" s="25">
        <v>103.08</v>
      </c>
      <c r="AN15" s="48">
        <v>3.839</v>
      </c>
      <c r="AO15" s="23">
        <v>2017</v>
      </c>
      <c r="AP15" s="24"/>
      <c r="AQ15" s="25">
        <v>104.09699999999999</v>
      </c>
      <c r="AR15" s="48">
        <v>-5.0819999999999999</v>
      </c>
      <c r="AS15" s="25">
        <v>104.837</v>
      </c>
      <c r="AT15" s="48">
        <v>3.21</v>
      </c>
      <c r="AU15" s="25">
        <v>105.82899999999999</v>
      </c>
      <c r="AV15" s="48">
        <v>5.8710000000000004</v>
      </c>
      <c r="AW15" s="23">
        <v>2017</v>
      </c>
      <c r="AX15" s="24"/>
      <c r="AY15" s="25">
        <v>120.39100000000001</v>
      </c>
      <c r="AZ15" s="48">
        <v>4.1710000000000003</v>
      </c>
      <c r="BA15" s="25">
        <v>120.324</v>
      </c>
      <c r="BB15" s="48">
        <v>6.12</v>
      </c>
      <c r="BC15" s="25">
        <v>100.351</v>
      </c>
      <c r="BD15" s="48">
        <v>-13.145</v>
      </c>
      <c r="BE15" s="23">
        <v>2017</v>
      </c>
      <c r="BF15" s="24"/>
      <c r="BG15" s="25">
        <v>96.947000000000003</v>
      </c>
      <c r="BH15" s="48">
        <v>0.56899999999999995</v>
      </c>
      <c r="BI15" s="25">
        <v>114.327</v>
      </c>
      <c r="BJ15" s="48">
        <v>6.2969999999999997</v>
      </c>
      <c r="BK15" s="25">
        <v>125.583</v>
      </c>
      <c r="BL15" s="48">
        <v>8.6959999999999997</v>
      </c>
      <c r="BM15" s="23">
        <v>2017</v>
      </c>
      <c r="BN15" s="24"/>
      <c r="BO15" s="25">
        <v>116.696</v>
      </c>
      <c r="BP15" s="48">
        <v>14.76</v>
      </c>
      <c r="BQ15" s="25">
        <v>119.86</v>
      </c>
      <c r="BR15" s="48">
        <v>9.1240000000000006</v>
      </c>
      <c r="BS15" s="25">
        <v>119.962</v>
      </c>
      <c r="BT15" s="48">
        <v>9.0589999999999993</v>
      </c>
      <c r="BU15" s="23">
        <v>2017</v>
      </c>
      <c r="BV15" s="24"/>
      <c r="BW15" s="25">
        <v>119.953</v>
      </c>
      <c r="BX15" s="48">
        <v>9.1489999999999991</v>
      </c>
      <c r="BY15" s="25">
        <v>105.354</v>
      </c>
      <c r="BZ15" s="48">
        <v>2.0550000000000002</v>
      </c>
      <c r="CA15" s="25">
        <v>109.71599999999999</v>
      </c>
      <c r="CB15" s="48">
        <v>4.5599999999999996</v>
      </c>
      <c r="CC15" s="23">
        <v>2017</v>
      </c>
      <c r="CD15" s="24"/>
      <c r="CE15" s="25">
        <v>109.81699999999999</v>
      </c>
      <c r="CF15" s="48">
        <v>4.5620000000000003</v>
      </c>
      <c r="CG15" s="25">
        <v>109.77800000000001</v>
      </c>
      <c r="CH15" s="48">
        <v>4.5510000000000002</v>
      </c>
      <c r="CI15" s="25">
        <v>120.813</v>
      </c>
      <c r="CJ15" s="48">
        <v>11.638999999999999</v>
      </c>
      <c r="CK15" s="23">
        <v>2017</v>
      </c>
      <c r="CL15" s="24"/>
      <c r="CM15" s="25">
        <v>123.19199999999999</v>
      </c>
      <c r="CN15" s="48">
        <v>9.9550000000000001</v>
      </c>
      <c r="CO15" s="25">
        <v>109.327</v>
      </c>
      <c r="CP15" s="48">
        <v>3.6019999999999999</v>
      </c>
      <c r="CQ15" s="25">
        <v>109.681</v>
      </c>
      <c r="CR15" s="48">
        <v>3.7810000000000001</v>
      </c>
      <c r="CS15" s="23">
        <v>2017</v>
      </c>
      <c r="CT15" s="24"/>
      <c r="CU15" s="25">
        <v>123.932</v>
      </c>
      <c r="CV15" s="48">
        <v>10.083</v>
      </c>
      <c r="CW15" s="25">
        <v>84.784999999999997</v>
      </c>
      <c r="CX15" s="48">
        <v>-5.8890000000000002</v>
      </c>
      <c r="CY15" s="25">
        <v>116.571</v>
      </c>
      <c r="CZ15" s="48">
        <v>3.5510000000000002</v>
      </c>
      <c r="DA15" s="23">
        <v>2017</v>
      </c>
      <c r="DB15" s="24"/>
      <c r="DC15" s="25">
        <v>93.495000000000005</v>
      </c>
      <c r="DD15" s="48">
        <v>-13.394</v>
      </c>
      <c r="DE15" s="25">
        <v>219.048</v>
      </c>
      <c r="DF15" s="48">
        <v>72.968000000000004</v>
      </c>
      <c r="DG15" s="25">
        <v>109.16</v>
      </c>
      <c r="DH15" s="48">
        <v>4.5129999999999999</v>
      </c>
      <c r="DI15" s="23">
        <v>2017</v>
      </c>
      <c r="DJ15" s="24"/>
      <c r="DK15" s="25">
        <v>109.01600000000001</v>
      </c>
      <c r="DL15" s="48">
        <v>4.78</v>
      </c>
      <c r="DM15" s="25">
        <v>93.242999999999995</v>
      </c>
      <c r="DN15" s="48">
        <v>-2.9369999999999998</v>
      </c>
      <c r="DO15" s="25">
        <v>119.431</v>
      </c>
      <c r="DP15" s="48">
        <v>10.757</v>
      </c>
      <c r="DQ15" s="23">
        <v>2017</v>
      </c>
      <c r="DR15" s="24"/>
      <c r="DS15" s="25">
        <v>108.333</v>
      </c>
      <c r="DT15" s="48">
        <v>4.3460000000000001</v>
      </c>
      <c r="DU15" s="25">
        <v>107.74299999999999</v>
      </c>
      <c r="DV15" s="48">
        <v>4.7560000000000002</v>
      </c>
      <c r="DW15" s="25">
        <v>119.339</v>
      </c>
      <c r="DX15" s="48">
        <v>4.0060000000000002</v>
      </c>
      <c r="DY15" s="23">
        <v>2017</v>
      </c>
      <c r="DZ15" s="24"/>
      <c r="EA15" s="25">
        <v>106.65300000000001</v>
      </c>
      <c r="EB15" s="48">
        <v>3.46</v>
      </c>
      <c r="EC15" s="25">
        <v>111.67700000000001</v>
      </c>
      <c r="ED15" s="48">
        <v>4.5460000000000003</v>
      </c>
      <c r="EE15" s="25">
        <v>111.551</v>
      </c>
      <c r="EF15" s="48">
        <v>4.4969999999999999</v>
      </c>
      <c r="EG15" s="23">
        <v>2017</v>
      </c>
      <c r="EH15" s="24"/>
      <c r="EI15" s="25">
        <v>111.66</v>
      </c>
      <c r="EJ15" s="48">
        <v>4.5149999999999997</v>
      </c>
      <c r="EK15" s="25">
        <v>111.54900000000001</v>
      </c>
      <c r="EL15" s="48">
        <v>4.4249999999999998</v>
      </c>
      <c r="EM15" s="25">
        <v>111.492</v>
      </c>
      <c r="EN15" s="48">
        <v>4.4880000000000004</v>
      </c>
      <c r="EO15" s="23">
        <v>2017</v>
      </c>
      <c r="EP15" s="24"/>
      <c r="EQ15" s="25">
        <v>107.041</v>
      </c>
      <c r="ER15" s="48">
        <v>3.6659999999999999</v>
      </c>
      <c r="ES15" s="25">
        <v>107.01300000000001</v>
      </c>
      <c r="ET15" s="48">
        <v>3.5609999999999999</v>
      </c>
      <c r="EU15" s="25">
        <v>107.09699999999999</v>
      </c>
      <c r="EV15" s="48">
        <v>3.65</v>
      </c>
      <c r="EW15" s="23">
        <v>2017</v>
      </c>
      <c r="EX15" s="24"/>
      <c r="EY15" s="25">
        <v>107.047</v>
      </c>
      <c r="EZ15" s="48">
        <v>3.6560000000000001</v>
      </c>
      <c r="FA15" s="25">
        <v>106.979</v>
      </c>
      <c r="FB15" s="48">
        <v>3.5739999999999998</v>
      </c>
      <c r="FC15" s="25">
        <v>107.254</v>
      </c>
      <c r="FD15" s="48">
        <v>3.6880000000000002</v>
      </c>
      <c r="FE15" s="23">
        <v>2017</v>
      </c>
      <c r="FF15" s="24"/>
      <c r="FG15" s="25">
        <v>107.123</v>
      </c>
      <c r="FH15" s="48">
        <v>3.6259999999999999</v>
      </c>
      <c r="FI15" s="25">
        <v>109.459</v>
      </c>
      <c r="FJ15" s="48">
        <v>4.8159999999999998</v>
      </c>
      <c r="FK15" s="25">
        <v>106.146</v>
      </c>
      <c r="FL15" s="48">
        <v>1.002</v>
      </c>
      <c r="FM15" s="23">
        <v>2017</v>
      </c>
      <c r="FN15" s="24"/>
      <c r="FO15" s="25">
        <v>96.04</v>
      </c>
      <c r="FP15" s="48">
        <v>-2.11</v>
      </c>
      <c r="FQ15" s="25">
        <v>110.955</v>
      </c>
      <c r="FR15" s="48">
        <v>6.8079999999999998</v>
      </c>
      <c r="FS15" s="25">
        <v>108.83199999999999</v>
      </c>
      <c r="FT15" s="48">
        <v>7.7880000000000003</v>
      </c>
      <c r="FU15" s="23">
        <v>2017</v>
      </c>
      <c r="FV15" s="24"/>
      <c r="FW15" s="25">
        <v>112.485</v>
      </c>
      <c r="FX15" s="48">
        <v>7.3760000000000003</v>
      </c>
      <c r="FY15" s="25">
        <v>106.98399999999999</v>
      </c>
      <c r="FZ15" s="48">
        <v>2.8130000000000002</v>
      </c>
      <c r="GA15" s="25">
        <v>106.922</v>
      </c>
      <c r="GB15" s="48">
        <v>2.9780000000000002</v>
      </c>
      <c r="GC15" s="23">
        <v>2017</v>
      </c>
      <c r="GD15" s="24"/>
      <c r="GE15" s="25">
        <v>106.949</v>
      </c>
      <c r="GF15" s="48">
        <v>3.1230000000000002</v>
      </c>
      <c r="GG15" s="25">
        <v>106.86199999999999</v>
      </c>
      <c r="GH15" s="48">
        <v>2.9460000000000002</v>
      </c>
      <c r="GI15" s="25">
        <v>101.81699999999999</v>
      </c>
      <c r="GJ15" s="48">
        <v>0.497</v>
      </c>
      <c r="GK15" s="23">
        <v>2017</v>
      </c>
      <c r="GL15" s="24"/>
      <c r="GM15" s="25">
        <v>106.964</v>
      </c>
      <c r="GN15" s="48">
        <v>3.0289999999999999</v>
      </c>
      <c r="GO15" s="25">
        <v>125.12</v>
      </c>
      <c r="GP15" s="48">
        <v>8.5180000000000007</v>
      </c>
      <c r="GQ15" s="25">
        <v>125.407</v>
      </c>
      <c r="GR15" s="48">
        <v>8.452</v>
      </c>
      <c r="GS15" s="23">
        <v>2017</v>
      </c>
      <c r="GT15" s="24"/>
      <c r="GU15" s="25">
        <v>107.78700000000001</v>
      </c>
      <c r="GV15" s="48">
        <v>4.5190000000000001</v>
      </c>
      <c r="GW15" s="25">
        <v>103.991</v>
      </c>
      <c r="GX15" s="48">
        <v>0.108</v>
      </c>
      <c r="GY15" s="25">
        <v>107.765</v>
      </c>
      <c r="GZ15" s="48">
        <v>4.452</v>
      </c>
      <c r="HA15" s="23">
        <v>2017</v>
      </c>
      <c r="HB15" s="24"/>
      <c r="HC15" s="25">
        <v>107.71</v>
      </c>
      <c r="HD15" s="48">
        <v>4.4119999999999999</v>
      </c>
      <c r="HE15" s="25">
        <v>107.77500000000001</v>
      </c>
      <c r="HF15" s="48">
        <v>4.4400000000000004</v>
      </c>
      <c r="HG15" s="25">
        <v>99.424999999999997</v>
      </c>
      <c r="HH15" s="48">
        <v>0.66</v>
      </c>
      <c r="HI15" s="23">
        <v>2017</v>
      </c>
      <c r="HJ15" s="24"/>
      <c r="HK15" s="25">
        <v>107.94799999999999</v>
      </c>
      <c r="HL15" s="48">
        <v>2.427</v>
      </c>
      <c r="HM15" s="25">
        <v>112.367</v>
      </c>
      <c r="HN15" s="48">
        <v>7.4290000000000003</v>
      </c>
      <c r="HO15" s="25">
        <v>107.735</v>
      </c>
      <c r="HP15" s="48">
        <v>4.4390000000000001</v>
      </c>
      <c r="HQ15" s="23">
        <v>2017</v>
      </c>
      <c r="HR15" s="24"/>
      <c r="HS15" s="25">
        <v>109.498</v>
      </c>
      <c r="HT15" s="48">
        <v>8.5730000000000004</v>
      </c>
      <c r="HU15" s="25">
        <v>108.694</v>
      </c>
      <c r="HV15" s="48">
        <v>8.5749999999999993</v>
      </c>
      <c r="HW15" s="25">
        <v>109.565</v>
      </c>
      <c r="HX15" s="48">
        <v>8.5950000000000006</v>
      </c>
      <c r="HY15" s="23">
        <v>2017</v>
      </c>
      <c r="HZ15" s="24"/>
      <c r="IA15" s="25">
        <v>109.101</v>
      </c>
      <c r="IB15" s="48">
        <v>8.5129999999999999</v>
      </c>
      <c r="IC15" s="25">
        <v>105.14700000000001</v>
      </c>
      <c r="ID15" s="48">
        <v>-0.38300000000000001</v>
      </c>
      <c r="IE15" s="25">
        <v>104.566</v>
      </c>
      <c r="IF15" s="48">
        <v>5.492</v>
      </c>
      <c r="IG15" s="23">
        <v>2017</v>
      </c>
      <c r="IH15" s="24"/>
      <c r="II15" s="25">
        <v>106.414</v>
      </c>
      <c r="IJ15" s="48">
        <v>1.296</v>
      </c>
      <c r="IK15" s="25">
        <v>109.542</v>
      </c>
      <c r="IL15" s="48">
        <v>6.6029999999999998</v>
      </c>
      <c r="IM15" s="25">
        <v>112.087</v>
      </c>
      <c r="IN15" s="48">
        <v>5.7169999999999996</v>
      </c>
      <c r="IO15" s="25">
        <v>111.886</v>
      </c>
      <c r="IP15" s="48">
        <v>5.4320000000000004</v>
      </c>
      <c r="IQ15" s="23">
        <v>2017</v>
      </c>
      <c r="IR15" s="24"/>
      <c r="IS15" s="25">
        <v>112.01300000000001</v>
      </c>
      <c r="IT15" s="48">
        <v>5.5659999999999998</v>
      </c>
      <c r="IU15" s="25">
        <v>112.468</v>
      </c>
      <c r="IV15" s="48">
        <v>5.4450000000000003</v>
      </c>
      <c r="IW15" s="25">
        <v>111.929</v>
      </c>
      <c r="IX15" s="48">
        <v>5.5810000000000004</v>
      </c>
      <c r="IY15" s="23">
        <v>2017</v>
      </c>
      <c r="IZ15" s="24"/>
      <c r="JA15" s="25">
        <v>111.93300000000001</v>
      </c>
      <c r="JB15" s="48">
        <v>5.5170000000000003</v>
      </c>
      <c r="JC15" s="25">
        <v>118.91800000000001</v>
      </c>
      <c r="JD15" s="48">
        <v>10.99</v>
      </c>
      <c r="JE15" s="25">
        <v>135.89699999999999</v>
      </c>
      <c r="JF15" s="48">
        <v>17.236000000000001</v>
      </c>
      <c r="JG15" s="23">
        <v>2017</v>
      </c>
      <c r="JH15" s="24"/>
      <c r="JI15" s="25">
        <v>123.167</v>
      </c>
      <c r="JJ15" s="48">
        <v>6.9290000000000003</v>
      </c>
      <c r="JK15" s="25">
        <v>130.48599999999999</v>
      </c>
      <c r="JL15" s="48">
        <v>17.896999999999998</v>
      </c>
      <c r="JM15" s="25">
        <v>109.30800000000001</v>
      </c>
      <c r="JN15" s="48">
        <v>5.3650000000000002</v>
      </c>
      <c r="JO15" s="23">
        <v>2017</v>
      </c>
      <c r="JP15" s="24"/>
      <c r="JQ15" s="25">
        <v>114.285</v>
      </c>
      <c r="JR15" s="48">
        <v>0.27500000000000002</v>
      </c>
      <c r="JS15" s="25">
        <v>97.203999999999994</v>
      </c>
      <c r="JT15" s="48">
        <v>-6.8259999999999996</v>
      </c>
      <c r="JU15" s="25">
        <v>96.671000000000006</v>
      </c>
      <c r="JV15" s="48">
        <v>-7.1379999999999999</v>
      </c>
      <c r="JW15" s="23">
        <v>2017</v>
      </c>
      <c r="JX15" s="24"/>
      <c r="JY15" s="25">
        <v>103.861</v>
      </c>
      <c r="JZ15" s="48">
        <v>0.82699999999999996</v>
      </c>
      <c r="KA15" s="25">
        <v>106.616</v>
      </c>
      <c r="KB15" s="48">
        <v>2.2890000000000001</v>
      </c>
      <c r="KC15" s="25">
        <v>112.803</v>
      </c>
      <c r="KD15" s="48">
        <v>-0.81399999999999995</v>
      </c>
      <c r="KE15" s="23">
        <v>2017</v>
      </c>
      <c r="KF15" s="24"/>
      <c r="KG15" s="25">
        <v>100.83499999999999</v>
      </c>
      <c r="KH15" s="48">
        <v>-0.77200000000000002</v>
      </c>
      <c r="KI15" s="25">
        <v>110.069</v>
      </c>
      <c r="KJ15" s="48">
        <v>-9.9000000000000005E-2</v>
      </c>
      <c r="KK15" s="25">
        <v>110.14</v>
      </c>
      <c r="KL15" s="48">
        <v>9.827</v>
      </c>
      <c r="KM15" s="23">
        <v>2017</v>
      </c>
      <c r="KN15" s="24"/>
      <c r="KO15" s="25">
        <v>108.604</v>
      </c>
      <c r="KP15" s="48">
        <v>9.6690000000000005</v>
      </c>
      <c r="KQ15" s="25">
        <v>120.721</v>
      </c>
      <c r="KR15" s="48">
        <v>7.6639999999999997</v>
      </c>
      <c r="KS15" s="25">
        <v>107.90900000000001</v>
      </c>
      <c r="KT15" s="48">
        <v>8.7720000000000002</v>
      </c>
      <c r="KU15" s="23">
        <v>2017</v>
      </c>
      <c r="KV15" s="24"/>
      <c r="KW15" s="25">
        <v>106.15600000000001</v>
      </c>
      <c r="KX15" s="48">
        <v>3.851</v>
      </c>
      <c r="KY15" s="25">
        <v>119.633</v>
      </c>
      <c r="KZ15" s="48">
        <v>10.287000000000001</v>
      </c>
      <c r="LA15" s="25">
        <v>105.01900000000001</v>
      </c>
      <c r="LB15" s="48">
        <v>-1.133</v>
      </c>
      <c r="LC15" s="23">
        <v>2017</v>
      </c>
      <c r="LD15" s="24"/>
      <c r="LE15" s="25">
        <v>116.527</v>
      </c>
      <c r="LF15" s="48">
        <v>4.5110000000000001</v>
      </c>
      <c r="LG15" s="25">
        <v>114.137</v>
      </c>
      <c r="LH15" s="48">
        <v>6.3760000000000003</v>
      </c>
      <c r="LI15" s="25">
        <v>109.81</v>
      </c>
      <c r="LJ15" s="48">
        <v>6.03</v>
      </c>
      <c r="LK15" s="23">
        <v>2017</v>
      </c>
      <c r="LL15" s="24"/>
      <c r="LM15" s="25">
        <v>114.033</v>
      </c>
      <c r="LN15" s="48">
        <v>5.8259999999999996</v>
      </c>
      <c r="LO15" s="25">
        <v>114.307</v>
      </c>
      <c r="LP15" s="48">
        <v>6.3109999999999999</v>
      </c>
      <c r="LQ15" s="25">
        <v>112.976</v>
      </c>
      <c r="LR15" s="48">
        <v>5.5140000000000002</v>
      </c>
      <c r="LS15" s="23">
        <v>2017</v>
      </c>
      <c r="LT15" s="24"/>
      <c r="LU15" s="25">
        <v>107.55800000000001</v>
      </c>
      <c r="LV15" s="48">
        <v>5.7460000000000004</v>
      </c>
      <c r="LW15" s="25">
        <v>115.908</v>
      </c>
      <c r="LX15" s="48">
        <v>9.5239999999999991</v>
      </c>
      <c r="LY15" s="25">
        <v>75.245999999999995</v>
      </c>
      <c r="LZ15" s="48">
        <v>-4.3330000000000002</v>
      </c>
      <c r="MA15" s="23">
        <v>2017</v>
      </c>
      <c r="MB15" s="24"/>
      <c r="MC15" s="25">
        <v>130.29300000000001</v>
      </c>
      <c r="MD15" s="48">
        <v>12.500999999999999</v>
      </c>
      <c r="ME15" s="25">
        <v>105.331</v>
      </c>
      <c r="MF15" s="48">
        <v>8.359</v>
      </c>
      <c r="MG15" s="25">
        <v>103.093</v>
      </c>
      <c r="MH15" s="48">
        <v>2.4289999999999998</v>
      </c>
      <c r="MI15" s="23">
        <v>2017</v>
      </c>
      <c r="MJ15" s="24"/>
      <c r="MK15" s="25">
        <v>89.799000000000007</v>
      </c>
      <c r="ML15" s="48">
        <v>-4.3129999999999997</v>
      </c>
      <c r="MM15" s="25">
        <v>115.998</v>
      </c>
      <c r="MN15" s="48">
        <v>5.6020000000000003</v>
      </c>
      <c r="MO15" s="25">
        <v>116.309</v>
      </c>
      <c r="MP15" s="48">
        <v>10.157999999999999</v>
      </c>
    </row>
    <row r="16" spans="1:372" ht="15" hidden="1" customHeight="1" x14ac:dyDescent="0.25">
      <c r="A16" s="23">
        <v>2018</v>
      </c>
      <c r="B16" s="24"/>
      <c r="C16" s="25">
        <v>100.63200000000001</v>
      </c>
      <c r="D16" s="48">
        <v>-2.0499999999999998</v>
      </c>
      <c r="E16" s="25">
        <v>99.322000000000003</v>
      </c>
      <c r="F16" s="48">
        <v>-0.19400000000000001</v>
      </c>
      <c r="G16" s="25">
        <v>101.872</v>
      </c>
      <c r="H16" s="48">
        <v>-3.7010000000000001</v>
      </c>
      <c r="I16" s="23">
        <v>2018</v>
      </c>
      <c r="J16" s="24"/>
      <c r="K16" s="25">
        <v>97.766999999999996</v>
      </c>
      <c r="L16" s="48">
        <v>-2.0289999999999999</v>
      </c>
      <c r="M16" s="25">
        <v>139.404</v>
      </c>
      <c r="N16" s="48">
        <v>1.3759999999999999</v>
      </c>
      <c r="O16" s="25">
        <v>101.04300000000001</v>
      </c>
      <c r="P16" s="48">
        <v>0.83299999999999996</v>
      </c>
      <c r="Q16" s="23">
        <v>2018</v>
      </c>
      <c r="R16" s="24"/>
      <c r="S16" s="25">
        <v>109.083</v>
      </c>
      <c r="T16" s="48">
        <v>2.5019999999999998</v>
      </c>
      <c r="U16" s="25">
        <v>112.566</v>
      </c>
      <c r="V16" s="48">
        <v>1.8120000000000001</v>
      </c>
      <c r="W16" s="25">
        <v>108.687</v>
      </c>
      <c r="X16" s="48">
        <v>2.1720000000000002</v>
      </c>
      <c r="Y16" s="23">
        <v>2018</v>
      </c>
      <c r="Z16" s="24"/>
      <c r="AA16" s="25">
        <v>108.152</v>
      </c>
      <c r="AB16" s="48">
        <v>1.0529999999999999</v>
      </c>
      <c r="AC16" s="25">
        <v>124.01600000000001</v>
      </c>
      <c r="AD16" s="48">
        <v>4.99</v>
      </c>
      <c r="AE16" s="25">
        <v>109.039</v>
      </c>
      <c r="AF16" s="48">
        <v>3.5110000000000001</v>
      </c>
      <c r="AG16" s="23">
        <v>2018</v>
      </c>
      <c r="AH16" s="24"/>
      <c r="AI16" s="25">
        <v>134.06299999999999</v>
      </c>
      <c r="AJ16" s="48">
        <v>5.6740000000000004</v>
      </c>
      <c r="AK16" s="25">
        <v>132.35900000000001</v>
      </c>
      <c r="AL16" s="48">
        <v>5.6420000000000003</v>
      </c>
      <c r="AM16" s="25">
        <v>107.73099999999999</v>
      </c>
      <c r="AN16" s="48">
        <v>4.5119999999999996</v>
      </c>
      <c r="AO16" s="23">
        <v>2018</v>
      </c>
      <c r="AP16" s="24"/>
      <c r="AQ16" s="25">
        <v>116.59</v>
      </c>
      <c r="AR16" s="48">
        <v>12.000999999999999</v>
      </c>
      <c r="AS16" s="25">
        <v>109.29300000000001</v>
      </c>
      <c r="AT16" s="48">
        <v>4.2510000000000003</v>
      </c>
      <c r="AU16" s="25">
        <v>110.251</v>
      </c>
      <c r="AV16" s="48">
        <v>4.1790000000000003</v>
      </c>
      <c r="AW16" s="23">
        <v>2018</v>
      </c>
      <c r="AX16" s="24"/>
      <c r="AY16" s="25">
        <v>129.72900000000001</v>
      </c>
      <c r="AZ16" s="48">
        <v>7.7569999999999997</v>
      </c>
      <c r="BA16" s="25">
        <v>123.828</v>
      </c>
      <c r="BB16" s="48">
        <v>2.9119999999999999</v>
      </c>
      <c r="BC16" s="25">
        <v>110.565</v>
      </c>
      <c r="BD16" s="48">
        <v>10.178000000000001</v>
      </c>
      <c r="BE16" s="23">
        <v>2018</v>
      </c>
      <c r="BF16" s="24"/>
      <c r="BG16" s="25">
        <v>105.571</v>
      </c>
      <c r="BH16" s="48">
        <v>8.8960000000000008</v>
      </c>
      <c r="BI16" s="25">
        <v>119.869</v>
      </c>
      <c r="BJ16" s="48">
        <v>4.8470000000000004</v>
      </c>
      <c r="BK16" s="25">
        <v>131.59100000000001</v>
      </c>
      <c r="BL16" s="48">
        <v>4.7839999999999998</v>
      </c>
      <c r="BM16" s="23">
        <v>2018</v>
      </c>
      <c r="BN16" s="24"/>
      <c r="BO16" s="25">
        <v>118.863</v>
      </c>
      <c r="BP16" s="48">
        <v>1.857</v>
      </c>
      <c r="BQ16" s="25">
        <v>135.249</v>
      </c>
      <c r="BR16" s="48">
        <v>12.839</v>
      </c>
      <c r="BS16" s="25">
        <v>117.495</v>
      </c>
      <c r="BT16" s="48">
        <v>-2.056</v>
      </c>
      <c r="BU16" s="23">
        <v>2018</v>
      </c>
      <c r="BV16" s="24"/>
      <c r="BW16" s="25">
        <v>127.642</v>
      </c>
      <c r="BX16" s="48">
        <v>6.41</v>
      </c>
      <c r="BY16" s="25">
        <v>107.294</v>
      </c>
      <c r="BZ16" s="48">
        <v>1.841</v>
      </c>
      <c r="CA16" s="25">
        <v>108.88800000000001</v>
      </c>
      <c r="CB16" s="48">
        <v>-0.755</v>
      </c>
      <c r="CC16" s="23">
        <v>2018</v>
      </c>
      <c r="CD16" s="24"/>
      <c r="CE16" s="25">
        <v>113.10599999999999</v>
      </c>
      <c r="CF16" s="48">
        <v>2.9950000000000001</v>
      </c>
      <c r="CG16" s="25">
        <v>109.846</v>
      </c>
      <c r="CH16" s="48">
        <v>6.2E-2</v>
      </c>
      <c r="CI16" s="25">
        <v>127.205</v>
      </c>
      <c r="CJ16" s="48">
        <v>5.2910000000000004</v>
      </c>
      <c r="CK16" s="23">
        <v>2018</v>
      </c>
      <c r="CL16" s="24"/>
      <c r="CM16" s="25">
        <v>129.053</v>
      </c>
      <c r="CN16" s="48">
        <v>4.758</v>
      </c>
      <c r="CO16" s="25">
        <v>108.339</v>
      </c>
      <c r="CP16" s="48">
        <v>-0.90400000000000003</v>
      </c>
      <c r="CQ16" s="25">
        <v>115.119</v>
      </c>
      <c r="CR16" s="48">
        <v>4.9580000000000002</v>
      </c>
      <c r="CS16" s="23">
        <v>2018</v>
      </c>
      <c r="CT16" s="24"/>
      <c r="CU16" s="25">
        <v>130.613</v>
      </c>
      <c r="CV16" s="48">
        <v>5.391</v>
      </c>
      <c r="CW16" s="25">
        <v>88.116</v>
      </c>
      <c r="CX16" s="48">
        <v>3.9289999999999998</v>
      </c>
      <c r="CY16" s="25">
        <v>122.619</v>
      </c>
      <c r="CZ16" s="48">
        <v>5.1879999999999997</v>
      </c>
      <c r="DA16" s="23">
        <v>2018</v>
      </c>
      <c r="DB16" s="24"/>
      <c r="DC16" s="25">
        <v>101.497</v>
      </c>
      <c r="DD16" s="48">
        <v>8.5589999999999993</v>
      </c>
      <c r="DE16" s="25">
        <v>248.29900000000001</v>
      </c>
      <c r="DF16" s="48">
        <v>13.353999999999999</v>
      </c>
      <c r="DG16" s="25">
        <v>110.801</v>
      </c>
      <c r="DH16" s="48">
        <v>1.5029999999999999</v>
      </c>
      <c r="DI16" s="23">
        <v>2018</v>
      </c>
      <c r="DJ16" s="24"/>
      <c r="DK16" s="25">
        <v>116.465</v>
      </c>
      <c r="DL16" s="48">
        <v>6.8339999999999996</v>
      </c>
      <c r="DM16" s="25">
        <v>94.513999999999996</v>
      </c>
      <c r="DN16" s="48">
        <v>1.3620000000000001</v>
      </c>
      <c r="DO16" s="25">
        <v>123.35599999999999</v>
      </c>
      <c r="DP16" s="48">
        <v>3.2869999999999999</v>
      </c>
      <c r="DQ16" s="23">
        <v>2018</v>
      </c>
      <c r="DR16" s="24"/>
      <c r="DS16" s="25">
        <v>113.744</v>
      </c>
      <c r="DT16" s="48">
        <v>4.9950000000000001</v>
      </c>
      <c r="DU16" s="25">
        <v>111.10899999999999</v>
      </c>
      <c r="DV16" s="48">
        <v>3.1230000000000002</v>
      </c>
      <c r="DW16" s="25">
        <v>127.026</v>
      </c>
      <c r="DX16" s="48">
        <v>6.4409999999999998</v>
      </c>
      <c r="DY16" s="23">
        <v>2018</v>
      </c>
      <c r="DZ16" s="24"/>
      <c r="EA16" s="25">
        <v>110.245</v>
      </c>
      <c r="EB16" s="48">
        <v>3.3679999999999999</v>
      </c>
      <c r="EC16" s="25">
        <v>118.797</v>
      </c>
      <c r="ED16" s="48">
        <v>6.375</v>
      </c>
      <c r="EE16" s="25">
        <v>115.858</v>
      </c>
      <c r="EF16" s="48">
        <v>3.86</v>
      </c>
      <c r="EG16" s="23">
        <v>2018</v>
      </c>
      <c r="EH16" s="24"/>
      <c r="EI16" s="25">
        <v>118.28100000000001</v>
      </c>
      <c r="EJ16" s="48">
        <v>5.93</v>
      </c>
      <c r="EK16" s="25">
        <v>112.92700000000001</v>
      </c>
      <c r="EL16" s="48">
        <v>1.236</v>
      </c>
      <c r="EM16" s="25">
        <v>116.742</v>
      </c>
      <c r="EN16" s="48">
        <v>4.7089999999999996</v>
      </c>
      <c r="EO16" s="23">
        <v>2018</v>
      </c>
      <c r="EP16" s="24"/>
      <c r="EQ16" s="25">
        <v>110.13200000000001</v>
      </c>
      <c r="ER16" s="48">
        <v>2.8889999999999998</v>
      </c>
      <c r="ES16" s="25">
        <v>113.28400000000001</v>
      </c>
      <c r="ET16" s="48">
        <v>5.86</v>
      </c>
      <c r="EU16" s="25">
        <v>111.651</v>
      </c>
      <c r="EV16" s="48">
        <v>4.2519999999999998</v>
      </c>
      <c r="EW16" s="23">
        <v>2018</v>
      </c>
      <c r="EX16" s="24"/>
      <c r="EY16" s="25">
        <v>105.795</v>
      </c>
      <c r="EZ16" s="48">
        <v>-1.17</v>
      </c>
      <c r="FA16" s="25">
        <v>108.01300000000001</v>
      </c>
      <c r="FB16" s="48">
        <v>0.96699999999999997</v>
      </c>
      <c r="FC16" s="25">
        <v>115.202</v>
      </c>
      <c r="FD16" s="48">
        <v>7.41</v>
      </c>
      <c r="FE16" s="23">
        <v>2018</v>
      </c>
      <c r="FF16" s="24"/>
      <c r="FG16" s="25">
        <v>114.914</v>
      </c>
      <c r="FH16" s="48">
        <v>7.2729999999999997</v>
      </c>
      <c r="FI16" s="25">
        <v>115.723</v>
      </c>
      <c r="FJ16" s="48">
        <v>5.7229999999999999</v>
      </c>
      <c r="FK16" s="25">
        <v>112.44799999999999</v>
      </c>
      <c r="FL16" s="48">
        <v>5.9370000000000003</v>
      </c>
      <c r="FM16" s="23">
        <v>2018</v>
      </c>
      <c r="FN16" s="24"/>
      <c r="FO16" s="25">
        <v>98.754999999999995</v>
      </c>
      <c r="FP16" s="48">
        <v>2.8260000000000001</v>
      </c>
      <c r="FQ16" s="25">
        <v>116.601</v>
      </c>
      <c r="FR16" s="48">
        <v>5.0880000000000001</v>
      </c>
      <c r="FS16" s="25">
        <v>115.467</v>
      </c>
      <c r="FT16" s="48">
        <v>6.0970000000000004</v>
      </c>
      <c r="FU16" s="23">
        <v>2018</v>
      </c>
      <c r="FV16" s="24"/>
      <c r="FW16" s="25">
        <v>114.223</v>
      </c>
      <c r="FX16" s="48">
        <v>1.5449999999999999</v>
      </c>
      <c r="FY16" s="25">
        <v>110.74299999999999</v>
      </c>
      <c r="FZ16" s="48">
        <v>3.5139999999999998</v>
      </c>
      <c r="GA16" s="25">
        <v>107.071</v>
      </c>
      <c r="GB16" s="48">
        <v>0.13900000000000001</v>
      </c>
      <c r="GC16" s="23">
        <v>2018</v>
      </c>
      <c r="GD16" s="24"/>
      <c r="GE16" s="25">
        <v>109.982</v>
      </c>
      <c r="GF16" s="48">
        <v>2.8359999999999999</v>
      </c>
      <c r="GG16" s="25">
        <v>113.337</v>
      </c>
      <c r="GH16" s="48">
        <v>6.0590000000000002</v>
      </c>
      <c r="GI16" s="25">
        <v>107.699</v>
      </c>
      <c r="GJ16" s="48">
        <v>5.7770000000000001</v>
      </c>
      <c r="GK16" s="23">
        <v>2018</v>
      </c>
      <c r="GL16" s="24"/>
      <c r="GM16" s="25">
        <v>112.815</v>
      </c>
      <c r="GN16" s="48">
        <v>5.4710000000000001</v>
      </c>
      <c r="GO16" s="25">
        <v>125.815</v>
      </c>
      <c r="GP16" s="48">
        <v>0.55500000000000005</v>
      </c>
      <c r="GQ16" s="25">
        <v>129.322</v>
      </c>
      <c r="GR16" s="48">
        <v>3.1219999999999999</v>
      </c>
      <c r="GS16" s="23">
        <v>2018</v>
      </c>
      <c r="GT16" s="24"/>
      <c r="GU16" s="25">
        <v>119.065</v>
      </c>
      <c r="GV16" s="48">
        <v>10.462999999999999</v>
      </c>
      <c r="GW16" s="25">
        <v>102.717</v>
      </c>
      <c r="GX16" s="48">
        <v>-1.2250000000000001</v>
      </c>
      <c r="GY16" s="25">
        <v>121.872</v>
      </c>
      <c r="GZ16" s="48">
        <v>13.09</v>
      </c>
      <c r="HA16" s="23">
        <v>2018</v>
      </c>
      <c r="HB16" s="24"/>
      <c r="HC16" s="25">
        <v>112.712</v>
      </c>
      <c r="HD16" s="48">
        <v>4.6440000000000001</v>
      </c>
      <c r="HE16" s="25">
        <v>111.3</v>
      </c>
      <c r="HF16" s="48">
        <v>3.2709999999999999</v>
      </c>
      <c r="HG16" s="25">
        <v>104.773</v>
      </c>
      <c r="HH16" s="48">
        <v>5.3789999999999996</v>
      </c>
      <c r="HI16" s="23">
        <v>2018</v>
      </c>
      <c r="HJ16" s="24"/>
      <c r="HK16" s="25">
        <v>107.21</v>
      </c>
      <c r="HL16" s="48">
        <v>-0.68300000000000005</v>
      </c>
      <c r="HM16" s="25">
        <v>114.19199999999999</v>
      </c>
      <c r="HN16" s="48">
        <v>1.625</v>
      </c>
      <c r="HO16" s="25">
        <v>104.586</v>
      </c>
      <c r="HP16" s="48">
        <v>-2.923</v>
      </c>
      <c r="HQ16" s="23">
        <v>2018</v>
      </c>
      <c r="HR16" s="24"/>
      <c r="HS16" s="25">
        <v>116.761</v>
      </c>
      <c r="HT16" s="48">
        <v>6.6340000000000003</v>
      </c>
      <c r="HU16" s="25">
        <v>109.45699999999999</v>
      </c>
      <c r="HV16" s="48">
        <v>0.70199999999999996</v>
      </c>
      <c r="HW16" s="25">
        <v>113.03100000000001</v>
      </c>
      <c r="HX16" s="48">
        <v>3.1629999999999998</v>
      </c>
      <c r="HY16" s="23">
        <v>2018</v>
      </c>
      <c r="HZ16" s="24"/>
      <c r="IA16" s="25">
        <v>112.926</v>
      </c>
      <c r="IB16" s="48">
        <v>3.5059999999999998</v>
      </c>
      <c r="IC16" s="25">
        <v>112.16</v>
      </c>
      <c r="ID16" s="48">
        <v>6.67</v>
      </c>
      <c r="IE16" s="25">
        <v>108.735</v>
      </c>
      <c r="IF16" s="48">
        <v>3.9870000000000001</v>
      </c>
      <c r="IG16" s="23">
        <v>2018</v>
      </c>
      <c r="IH16" s="24"/>
      <c r="II16" s="25">
        <v>119.303</v>
      </c>
      <c r="IJ16" s="48">
        <v>12.111000000000001</v>
      </c>
      <c r="IK16" s="25">
        <v>113.65600000000001</v>
      </c>
      <c r="IL16" s="48">
        <v>3.7549999999999999</v>
      </c>
      <c r="IM16" s="25">
        <v>118.753</v>
      </c>
      <c r="IN16" s="48">
        <v>5.9480000000000004</v>
      </c>
      <c r="IO16" s="25">
        <v>126.371</v>
      </c>
      <c r="IP16" s="48">
        <v>12.945</v>
      </c>
      <c r="IQ16" s="23">
        <v>2018</v>
      </c>
      <c r="IR16" s="24"/>
      <c r="IS16" s="25">
        <v>105.605</v>
      </c>
      <c r="IT16" s="48">
        <v>-5.72</v>
      </c>
      <c r="IU16" s="25">
        <v>110.86499999999999</v>
      </c>
      <c r="IV16" s="48">
        <v>-1.425</v>
      </c>
      <c r="IW16" s="25">
        <v>113.51</v>
      </c>
      <c r="IX16" s="48">
        <v>1.413</v>
      </c>
      <c r="IY16" s="23">
        <v>2018</v>
      </c>
      <c r="IZ16" s="24"/>
      <c r="JA16" s="25">
        <v>121.36</v>
      </c>
      <c r="JB16" s="48">
        <v>8.4220000000000006</v>
      </c>
      <c r="JC16" s="25">
        <v>131.14400000000001</v>
      </c>
      <c r="JD16" s="48">
        <v>10.282</v>
      </c>
      <c r="JE16" s="25">
        <v>144.45599999999999</v>
      </c>
      <c r="JF16" s="48">
        <v>6.298</v>
      </c>
      <c r="JG16" s="23">
        <v>2018</v>
      </c>
      <c r="JH16" s="24"/>
      <c r="JI16" s="25">
        <v>132.82499999999999</v>
      </c>
      <c r="JJ16" s="48">
        <v>7.8410000000000002</v>
      </c>
      <c r="JK16" s="25">
        <v>135.33699999999999</v>
      </c>
      <c r="JL16" s="48">
        <v>3.718</v>
      </c>
      <c r="JM16" s="25">
        <v>105.599</v>
      </c>
      <c r="JN16" s="48">
        <v>-3.3929999999999998</v>
      </c>
      <c r="JO16" s="23">
        <v>2018</v>
      </c>
      <c r="JP16" s="24"/>
      <c r="JQ16" s="25">
        <v>117.661</v>
      </c>
      <c r="JR16" s="48">
        <v>2.9540000000000002</v>
      </c>
      <c r="JS16" s="25">
        <v>102.43</v>
      </c>
      <c r="JT16" s="48">
        <v>5.3760000000000003</v>
      </c>
      <c r="JU16" s="25">
        <v>99.707999999999998</v>
      </c>
      <c r="JV16" s="48">
        <v>3.141</v>
      </c>
      <c r="JW16" s="23">
        <v>2018</v>
      </c>
      <c r="JX16" s="24"/>
      <c r="JY16" s="25">
        <v>110.599</v>
      </c>
      <c r="JZ16" s="48">
        <v>6.4880000000000004</v>
      </c>
      <c r="KA16" s="25">
        <v>114.154</v>
      </c>
      <c r="KB16" s="48">
        <v>7.07</v>
      </c>
      <c r="KC16" s="25">
        <v>123.22799999999999</v>
      </c>
      <c r="KD16" s="48">
        <v>9.2420000000000009</v>
      </c>
      <c r="KE16" s="23">
        <v>2018</v>
      </c>
      <c r="KF16" s="24"/>
      <c r="KG16" s="25">
        <v>110.114</v>
      </c>
      <c r="KH16" s="48">
        <v>9.202</v>
      </c>
      <c r="KI16" s="25">
        <v>115.282</v>
      </c>
      <c r="KJ16" s="48">
        <v>4.7370000000000001</v>
      </c>
      <c r="KK16" s="25">
        <v>121.80800000000001</v>
      </c>
      <c r="KL16" s="48">
        <v>10.593999999999999</v>
      </c>
      <c r="KM16" s="23">
        <v>2018</v>
      </c>
      <c r="KN16" s="24"/>
      <c r="KO16" s="25">
        <v>116.47</v>
      </c>
      <c r="KP16" s="48">
        <v>7.2430000000000003</v>
      </c>
      <c r="KQ16" s="25">
        <v>123.898</v>
      </c>
      <c r="KR16" s="48">
        <v>2.6320000000000001</v>
      </c>
      <c r="KS16" s="25">
        <v>105.476</v>
      </c>
      <c r="KT16" s="48">
        <v>-2.2549999999999999</v>
      </c>
      <c r="KU16" s="23">
        <v>2018</v>
      </c>
      <c r="KV16" s="24"/>
      <c r="KW16" s="25">
        <v>114.111</v>
      </c>
      <c r="KX16" s="48">
        <v>7.4939999999999998</v>
      </c>
      <c r="KY16" s="25">
        <v>121.67100000000001</v>
      </c>
      <c r="KZ16" s="48">
        <v>1.704</v>
      </c>
      <c r="LA16" s="25">
        <v>116.30500000000001</v>
      </c>
      <c r="LB16" s="48">
        <v>10.746</v>
      </c>
      <c r="LC16" s="23">
        <v>2018</v>
      </c>
      <c r="LD16" s="24"/>
      <c r="LE16" s="25">
        <v>127.117</v>
      </c>
      <c r="LF16" s="48">
        <v>9.0879999999999992</v>
      </c>
      <c r="LG16" s="25">
        <v>123.584</v>
      </c>
      <c r="LH16" s="48">
        <v>8.2769999999999992</v>
      </c>
      <c r="LI16" s="25">
        <v>115.535</v>
      </c>
      <c r="LJ16" s="48">
        <v>5.2140000000000004</v>
      </c>
      <c r="LK16" s="23">
        <v>2018</v>
      </c>
      <c r="LL16" s="24"/>
      <c r="LM16" s="25">
        <v>135.72499999999999</v>
      </c>
      <c r="LN16" s="48">
        <v>19.021999999999998</v>
      </c>
      <c r="LO16" s="25">
        <v>114.608</v>
      </c>
      <c r="LP16" s="48">
        <v>0.26300000000000001</v>
      </c>
      <c r="LQ16" s="25">
        <v>118.964</v>
      </c>
      <c r="LR16" s="48">
        <v>5.3</v>
      </c>
      <c r="LS16" s="23">
        <v>2018</v>
      </c>
      <c r="LT16" s="24"/>
      <c r="LU16" s="25">
        <v>109.312</v>
      </c>
      <c r="LV16" s="48">
        <v>1.63</v>
      </c>
      <c r="LW16" s="25">
        <v>120.783</v>
      </c>
      <c r="LX16" s="48">
        <v>4.2050000000000001</v>
      </c>
      <c r="LY16" s="25">
        <v>83.632000000000005</v>
      </c>
      <c r="LZ16" s="48">
        <v>11.145</v>
      </c>
      <c r="MA16" s="23">
        <v>2018</v>
      </c>
      <c r="MB16" s="24"/>
      <c r="MC16" s="25">
        <v>135.899</v>
      </c>
      <c r="MD16" s="48">
        <v>4.3019999999999996</v>
      </c>
      <c r="ME16" s="25">
        <v>102.577</v>
      </c>
      <c r="MF16" s="48">
        <v>-2.6150000000000002</v>
      </c>
      <c r="MG16" s="25">
        <v>124.389</v>
      </c>
      <c r="MH16" s="48">
        <v>20.657</v>
      </c>
      <c r="MI16" s="23">
        <v>2018</v>
      </c>
      <c r="MJ16" s="24"/>
      <c r="MK16" s="25">
        <v>83.835999999999999</v>
      </c>
      <c r="ML16" s="48">
        <v>-6.641</v>
      </c>
      <c r="MM16" s="25">
        <v>121.41</v>
      </c>
      <c r="MN16" s="48">
        <v>4.6660000000000004</v>
      </c>
      <c r="MO16" s="25">
        <v>138.1</v>
      </c>
      <c r="MP16" s="48">
        <v>18.736000000000001</v>
      </c>
    </row>
    <row r="17" spans="1:354" ht="15" customHeight="1" x14ac:dyDescent="0.25">
      <c r="A17" s="23">
        <v>2019</v>
      </c>
      <c r="B17" s="24"/>
      <c r="C17" s="25">
        <v>99.334000000000003</v>
      </c>
      <c r="D17" s="48">
        <v>-1.29</v>
      </c>
      <c r="E17" s="25">
        <v>93.472999999999999</v>
      </c>
      <c r="F17" s="48">
        <v>-5.8890000000000002</v>
      </c>
      <c r="G17" s="25">
        <v>104.877</v>
      </c>
      <c r="H17" s="48">
        <v>2.95</v>
      </c>
      <c r="I17" s="23">
        <v>2019</v>
      </c>
      <c r="J17" s="24"/>
      <c r="K17" s="25">
        <v>99.484999999999999</v>
      </c>
      <c r="L17" s="48">
        <v>1.7569999999999999</v>
      </c>
      <c r="M17" s="25">
        <v>130.44900000000001</v>
      </c>
      <c r="N17" s="48">
        <v>-6.4240000000000004</v>
      </c>
      <c r="O17" s="25">
        <v>102.018</v>
      </c>
      <c r="P17" s="48">
        <v>0.96499999999999997</v>
      </c>
      <c r="Q17" s="23">
        <v>2019</v>
      </c>
      <c r="R17" s="24"/>
      <c r="S17" s="25">
        <v>112.676</v>
      </c>
      <c r="T17" s="48">
        <v>3.2930000000000001</v>
      </c>
      <c r="U17" s="25">
        <v>125.393</v>
      </c>
      <c r="V17" s="48">
        <v>11.396000000000001</v>
      </c>
      <c r="W17" s="25">
        <v>119.125</v>
      </c>
      <c r="X17" s="48">
        <v>9.6039999999999992</v>
      </c>
      <c r="Y17" s="23">
        <v>2019</v>
      </c>
      <c r="Z17" s="24"/>
      <c r="AA17" s="25">
        <v>125.188</v>
      </c>
      <c r="AB17" s="48">
        <v>15.752000000000001</v>
      </c>
      <c r="AC17" s="25">
        <v>125.898</v>
      </c>
      <c r="AD17" s="48">
        <v>1.518</v>
      </c>
      <c r="AE17" s="25">
        <v>119.52200000000001</v>
      </c>
      <c r="AF17" s="48">
        <v>9.6140000000000008</v>
      </c>
      <c r="AG17" s="23">
        <v>2019</v>
      </c>
      <c r="AH17" s="24"/>
      <c r="AI17" s="25">
        <v>120.17</v>
      </c>
      <c r="AJ17" s="48">
        <v>-10.363</v>
      </c>
      <c r="AK17" s="25">
        <v>137.82300000000001</v>
      </c>
      <c r="AL17" s="48">
        <v>4.1280000000000001</v>
      </c>
      <c r="AM17" s="25">
        <v>117.595</v>
      </c>
      <c r="AN17" s="48">
        <v>9.157</v>
      </c>
      <c r="AO17" s="23">
        <v>2019</v>
      </c>
      <c r="AP17" s="24"/>
      <c r="AQ17" s="25">
        <v>124.136</v>
      </c>
      <c r="AR17" s="48">
        <v>6.4720000000000004</v>
      </c>
      <c r="AS17" s="25">
        <v>121.34399999999999</v>
      </c>
      <c r="AT17" s="48">
        <v>11.025</v>
      </c>
      <c r="AU17" s="25">
        <v>115.916</v>
      </c>
      <c r="AV17" s="48">
        <v>5.1379999999999999</v>
      </c>
      <c r="AW17" s="23">
        <v>2019</v>
      </c>
      <c r="AX17" s="24"/>
      <c r="AY17" s="25">
        <v>131.785</v>
      </c>
      <c r="AZ17" s="48">
        <v>1.585</v>
      </c>
      <c r="BA17" s="25">
        <v>125.715</v>
      </c>
      <c r="BB17" s="48">
        <v>1.524</v>
      </c>
      <c r="BC17" s="25">
        <v>118.372</v>
      </c>
      <c r="BD17" s="48">
        <v>7.0609999999999999</v>
      </c>
      <c r="BE17" s="23">
        <v>2019</v>
      </c>
      <c r="BF17" s="24"/>
      <c r="BG17" s="25">
        <v>118.99299999999999</v>
      </c>
      <c r="BH17" s="48">
        <v>12.714</v>
      </c>
      <c r="BI17" s="25">
        <v>117.96599999999999</v>
      </c>
      <c r="BJ17" s="48">
        <v>-1.587</v>
      </c>
      <c r="BK17" s="25">
        <v>131.44399999999999</v>
      </c>
      <c r="BL17" s="48">
        <v>-0.112</v>
      </c>
      <c r="BM17" s="23">
        <v>2019</v>
      </c>
      <c r="BN17" s="24"/>
      <c r="BO17" s="25">
        <v>121.232</v>
      </c>
      <c r="BP17" s="48">
        <v>1.9930000000000001</v>
      </c>
      <c r="BQ17" s="25">
        <v>137.16200000000001</v>
      </c>
      <c r="BR17" s="48">
        <v>1.4139999999999999</v>
      </c>
      <c r="BS17" s="25">
        <v>124.122</v>
      </c>
      <c r="BT17" s="48">
        <v>5.64</v>
      </c>
      <c r="BU17" s="23">
        <v>2019</v>
      </c>
      <c r="BV17" s="24"/>
      <c r="BW17" s="25">
        <v>122.512</v>
      </c>
      <c r="BX17" s="48">
        <v>-4.0190000000000001</v>
      </c>
      <c r="BY17" s="25">
        <v>113.569</v>
      </c>
      <c r="BZ17" s="48">
        <v>5.8479999999999999</v>
      </c>
      <c r="CA17" s="25">
        <v>108.248</v>
      </c>
      <c r="CB17" s="48">
        <v>-0.58799999999999997</v>
      </c>
      <c r="CC17" s="23">
        <v>2019</v>
      </c>
      <c r="CD17" s="24"/>
      <c r="CE17" s="25">
        <v>124.62</v>
      </c>
      <c r="CF17" s="48">
        <v>10.179</v>
      </c>
      <c r="CG17" s="25">
        <v>105.658</v>
      </c>
      <c r="CH17" s="48">
        <v>-3.8130000000000002</v>
      </c>
      <c r="CI17" s="25">
        <v>135.886</v>
      </c>
      <c r="CJ17" s="48">
        <v>6.8239999999999998</v>
      </c>
      <c r="CK17" s="23">
        <v>2019</v>
      </c>
      <c r="CL17" s="24"/>
      <c r="CM17" s="25">
        <v>140.63300000000001</v>
      </c>
      <c r="CN17" s="48">
        <v>8.9730000000000008</v>
      </c>
      <c r="CO17" s="25">
        <v>113.316</v>
      </c>
      <c r="CP17" s="48">
        <v>4.593</v>
      </c>
      <c r="CQ17" s="25">
        <v>116.19799999999999</v>
      </c>
      <c r="CR17" s="48">
        <v>0.93700000000000006</v>
      </c>
      <c r="CS17" s="23">
        <v>2019</v>
      </c>
      <c r="CT17" s="24"/>
      <c r="CU17" s="25">
        <v>126.825</v>
      </c>
      <c r="CV17" s="48">
        <v>-2.9</v>
      </c>
      <c r="CW17" s="25">
        <v>100.345</v>
      </c>
      <c r="CX17" s="48">
        <v>13.878</v>
      </c>
      <c r="CY17" s="25">
        <v>130.947</v>
      </c>
      <c r="CZ17" s="48">
        <v>6.7919999999999998</v>
      </c>
      <c r="DA17" s="23">
        <v>2019</v>
      </c>
      <c r="DB17" s="24"/>
      <c r="DC17" s="25">
        <v>106.044</v>
      </c>
      <c r="DD17" s="48">
        <v>4.4800000000000004</v>
      </c>
      <c r="DE17" s="25">
        <v>230.98699999999999</v>
      </c>
      <c r="DF17" s="48">
        <v>-6.9720000000000004</v>
      </c>
      <c r="DG17" s="25">
        <v>113.432</v>
      </c>
      <c r="DH17" s="48">
        <v>2.375</v>
      </c>
      <c r="DI17" s="23">
        <v>2019</v>
      </c>
      <c r="DJ17" s="24"/>
      <c r="DK17" s="25">
        <v>121.78400000000001</v>
      </c>
      <c r="DL17" s="48">
        <v>4.5670000000000002</v>
      </c>
      <c r="DM17" s="25">
        <v>106.48099999999999</v>
      </c>
      <c r="DN17" s="48">
        <v>12.662000000000001</v>
      </c>
      <c r="DO17" s="25">
        <v>122.574</v>
      </c>
      <c r="DP17" s="48">
        <v>-0.63400000000000001</v>
      </c>
      <c r="DQ17" s="23">
        <v>2019</v>
      </c>
      <c r="DR17" s="24"/>
      <c r="DS17" s="25">
        <v>119.827</v>
      </c>
      <c r="DT17" s="48">
        <v>5.3470000000000004</v>
      </c>
      <c r="DU17" s="25">
        <v>115.169</v>
      </c>
      <c r="DV17" s="48">
        <v>3.6539999999999999</v>
      </c>
      <c r="DW17" s="25">
        <v>134.292</v>
      </c>
      <c r="DX17" s="48">
        <v>5.72</v>
      </c>
      <c r="DY17" s="23">
        <v>2019</v>
      </c>
      <c r="DZ17" s="24"/>
      <c r="EA17" s="25">
        <v>113.248</v>
      </c>
      <c r="EB17" s="48">
        <v>2.7240000000000002</v>
      </c>
      <c r="EC17" s="25">
        <v>119.175</v>
      </c>
      <c r="ED17" s="48">
        <v>0.318</v>
      </c>
      <c r="EE17" s="25">
        <v>119.693</v>
      </c>
      <c r="EF17" s="48">
        <v>3.31</v>
      </c>
      <c r="EG17" s="23">
        <v>2019</v>
      </c>
      <c r="EH17" s="24"/>
      <c r="EI17" s="25">
        <v>122.59</v>
      </c>
      <c r="EJ17" s="48">
        <v>3.6429999999999998</v>
      </c>
      <c r="EK17" s="25">
        <v>116.03100000000001</v>
      </c>
      <c r="EL17" s="48">
        <v>2.7480000000000002</v>
      </c>
      <c r="EM17" s="25">
        <v>118.167</v>
      </c>
      <c r="EN17" s="48">
        <v>1.2210000000000001</v>
      </c>
      <c r="EO17" s="23">
        <v>2019</v>
      </c>
      <c r="EP17" s="24"/>
      <c r="EQ17" s="25">
        <v>109.589</v>
      </c>
      <c r="ER17" s="48">
        <v>-0.49299999999999999</v>
      </c>
      <c r="ES17" s="25">
        <v>115.119</v>
      </c>
      <c r="ET17" s="48">
        <v>1.62</v>
      </c>
      <c r="EU17" s="25">
        <v>111.492</v>
      </c>
      <c r="EV17" s="48">
        <v>-0.14299999999999999</v>
      </c>
      <c r="EW17" s="23">
        <v>2019</v>
      </c>
      <c r="EX17" s="24"/>
      <c r="EY17" s="25">
        <v>104.54900000000001</v>
      </c>
      <c r="EZ17" s="48">
        <v>-1.177</v>
      </c>
      <c r="FA17" s="25">
        <v>106.096</v>
      </c>
      <c r="FB17" s="48">
        <v>-1.7749999999999999</v>
      </c>
      <c r="FC17" s="25">
        <v>144.08699999999999</v>
      </c>
      <c r="FD17" s="48">
        <v>25.074000000000002</v>
      </c>
      <c r="FE17" s="23">
        <v>2019</v>
      </c>
      <c r="FF17" s="24"/>
      <c r="FG17" s="25">
        <v>113.40300000000001</v>
      </c>
      <c r="FH17" s="48">
        <v>-1.3149999999999999</v>
      </c>
      <c r="FI17" s="25">
        <v>119.68899999999999</v>
      </c>
      <c r="FJ17" s="48">
        <v>3.427</v>
      </c>
      <c r="FK17" s="25">
        <v>115.702</v>
      </c>
      <c r="FL17" s="48">
        <v>2.8940000000000001</v>
      </c>
      <c r="FM17" s="23">
        <v>2019</v>
      </c>
      <c r="FN17" s="24"/>
      <c r="FO17" s="25">
        <v>96.665000000000006</v>
      </c>
      <c r="FP17" s="48">
        <v>-2.1160000000000001</v>
      </c>
      <c r="FQ17" s="25">
        <v>124.508</v>
      </c>
      <c r="FR17" s="48">
        <v>6.782</v>
      </c>
      <c r="FS17" s="25">
        <v>122.4</v>
      </c>
      <c r="FT17" s="48">
        <v>6.0049999999999999</v>
      </c>
      <c r="FU17" s="23">
        <v>2019</v>
      </c>
      <c r="FV17" s="24"/>
      <c r="FW17" s="25">
        <v>120.569</v>
      </c>
      <c r="FX17" s="48">
        <v>5.556</v>
      </c>
      <c r="FY17" s="25">
        <v>112.625</v>
      </c>
      <c r="FZ17" s="48">
        <v>1.7</v>
      </c>
      <c r="GA17" s="25">
        <v>117.47</v>
      </c>
      <c r="GB17" s="48">
        <v>9.7119999999999997</v>
      </c>
      <c r="GC17" s="23">
        <v>2019</v>
      </c>
      <c r="GD17" s="24"/>
      <c r="GE17" s="25">
        <v>116.053</v>
      </c>
      <c r="GF17" s="48">
        <v>5.5190000000000001</v>
      </c>
      <c r="GG17" s="25">
        <v>120.538</v>
      </c>
      <c r="GH17" s="48">
        <v>6.3540000000000001</v>
      </c>
      <c r="GI17" s="25">
        <v>102.455</v>
      </c>
      <c r="GJ17" s="48">
        <v>-4.8689999999999998</v>
      </c>
      <c r="GK17" s="23">
        <v>2019</v>
      </c>
      <c r="GL17" s="24"/>
      <c r="GM17" s="25">
        <v>114.361</v>
      </c>
      <c r="GN17" s="48">
        <v>1.37</v>
      </c>
      <c r="GO17" s="25">
        <v>133.739</v>
      </c>
      <c r="GP17" s="48">
        <v>6.298</v>
      </c>
      <c r="GQ17" s="25">
        <v>125.79</v>
      </c>
      <c r="GR17" s="48">
        <v>-2.7309999999999999</v>
      </c>
      <c r="GS17" s="23">
        <v>2019</v>
      </c>
      <c r="GT17" s="24"/>
      <c r="GU17" s="25">
        <v>119.979</v>
      </c>
      <c r="GV17" s="48">
        <v>0.76800000000000002</v>
      </c>
      <c r="GW17" s="25">
        <v>114.078</v>
      </c>
      <c r="GX17" s="48">
        <v>11.061</v>
      </c>
      <c r="GY17" s="25">
        <v>125.58499999999999</v>
      </c>
      <c r="GZ17" s="48">
        <v>3.0470000000000002</v>
      </c>
      <c r="HA17" s="23">
        <v>2019</v>
      </c>
      <c r="HB17" s="24"/>
      <c r="HC17" s="25">
        <v>118.45099999999999</v>
      </c>
      <c r="HD17" s="48">
        <v>5.0910000000000002</v>
      </c>
      <c r="HE17" s="25">
        <v>118.29900000000001</v>
      </c>
      <c r="HF17" s="48">
        <v>6.2889999999999997</v>
      </c>
      <c r="HG17" s="25">
        <v>111.648</v>
      </c>
      <c r="HH17" s="48">
        <v>6.5620000000000003</v>
      </c>
      <c r="HI17" s="23">
        <v>2019</v>
      </c>
      <c r="HJ17" s="24"/>
      <c r="HK17" s="25">
        <v>115.88200000000001</v>
      </c>
      <c r="HL17" s="48">
        <v>8.0890000000000004</v>
      </c>
      <c r="HM17" s="25">
        <v>115.089</v>
      </c>
      <c r="HN17" s="48">
        <v>0.78500000000000003</v>
      </c>
      <c r="HO17" s="25">
        <v>115.31</v>
      </c>
      <c r="HP17" s="48">
        <v>10.254</v>
      </c>
      <c r="HQ17" s="23">
        <v>2019</v>
      </c>
      <c r="HR17" s="24"/>
      <c r="HS17" s="25">
        <v>121.355</v>
      </c>
      <c r="HT17" s="48">
        <v>3.9340000000000002</v>
      </c>
      <c r="HU17" s="25">
        <v>116.95699999999999</v>
      </c>
      <c r="HV17" s="48">
        <v>6.8529999999999998</v>
      </c>
      <c r="HW17" s="25">
        <v>113.657</v>
      </c>
      <c r="HX17" s="48">
        <v>0.55400000000000005</v>
      </c>
      <c r="HY17" s="23">
        <v>2019</v>
      </c>
      <c r="HZ17" s="24"/>
      <c r="IA17" s="25">
        <v>114.06</v>
      </c>
      <c r="IB17" s="48">
        <v>1.004</v>
      </c>
      <c r="IC17" s="25">
        <v>116.003</v>
      </c>
      <c r="ID17" s="48">
        <v>3.4260000000000002</v>
      </c>
      <c r="IE17" s="25">
        <v>114.355</v>
      </c>
      <c r="IF17" s="48">
        <v>5.1689999999999996</v>
      </c>
      <c r="IG17" s="23">
        <v>2019</v>
      </c>
      <c r="IH17" s="24"/>
      <c r="II17" s="25">
        <v>124.526</v>
      </c>
      <c r="IJ17" s="48">
        <v>4.3789999999999996</v>
      </c>
      <c r="IK17" s="25">
        <v>117.651</v>
      </c>
      <c r="IL17" s="48">
        <v>3.516</v>
      </c>
      <c r="IM17" s="25">
        <v>127.661</v>
      </c>
      <c r="IN17" s="48">
        <v>7.5010000000000003</v>
      </c>
      <c r="IO17" s="25">
        <v>127.949</v>
      </c>
      <c r="IP17" s="48">
        <v>1.2490000000000001</v>
      </c>
      <c r="IQ17" s="23">
        <v>2019</v>
      </c>
      <c r="IR17" s="24"/>
      <c r="IS17" s="25">
        <v>112.602</v>
      </c>
      <c r="IT17" s="48">
        <v>6.625</v>
      </c>
      <c r="IU17" s="25">
        <v>111.127</v>
      </c>
      <c r="IV17" s="48">
        <v>0.23699999999999999</v>
      </c>
      <c r="IW17" s="25">
        <v>121.925</v>
      </c>
      <c r="IX17" s="48">
        <v>7.4130000000000003</v>
      </c>
      <c r="IY17" s="23">
        <v>2019</v>
      </c>
      <c r="IZ17" s="24"/>
      <c r="JA17" s="25">
        <v>121.636</v>
      </c>
      <c r="JB17" s="48">
        <v>0.22700000000000001</v>
      </c>
      <c r="JC17" s="25">
        <v>135.494</v>
      </c>
      <c r="JD17" s="48">
        <v>3.3170000000000002</v>
      </c>
      <c r="JE17" s="25">
        <v>151.559</v>
      </c>
      <c r="JF17" s="48">
        <v>4.9169999999999998</v>
      </c>
      <c r="JG17" s="23">
        <v>2019</v>
      </c>
      <c r="JH17" s="24"/>
      <c r="JI17" s="25">
        <v>135.76599999999999</v>
      </c>
      <c r="JJ17" s="48">
        <v>2.214</v>
      </c>
      <c r="JK17" s="25">
        <v>132.999</v>
      </c>
      <c r="JL17" s="48">
        <v>-1.728</v>
      </c>
      <c r="JM17" s="25">
        <v>111.065</v>
      </c>
      <c r="JN17" s="48">
        <v>5.1760000000000002</v>
      </c>
      <c r="JO17" s="23">
        <v>2019</v>
      </c>
      <c r="JP17" s="24"/>
      <c r="JQ17" s="25">
        <v>120.04300000000001</v>
      </c>
      <c r="JR17" s="48">
        <v>2.0249999999999999</v>
      </c>
      <c r="JS17" s="25">
        <v>107.554</v>
      </c>
      <c r="JT17" s="48">
        <v>5.0019999999999998</v>
      </c>
      <c r="JU17" s="25">
        <v>104.488</v>
      </c>
      <c r="JV17" s="48">
        <v>4.7949999999999999</v>
      </c>
      <c r="JW17" s="23">
        <v>2019</v>
      </c>
      <c r="JX17" s="24"/>
      <c r="JY17" s="25">
        <v>116.619</v>
      </c>
      <c r="JZ17" s="48">
        <v>5.444</v>
      </c>
      <c r="KA17" s="25">
        <v>119.821</v>
      </c>
      <c r="KB17" s="48">
        <v>4.9649999999999999</v>
      </c>
      <c r="KC17" s="25">
        <v>121.786</v>
      </c>
      <c r="KD17" s="48">
        <v>-1.17</v>
      </c>
      <c r="KE17" s="23">
        <v>2019</v>
      </c>
      <c r="KF17" s="24"/>
      <c r="KG17" s="25">
        <v>109.989</v>
      </c>
      <c r="KH17" s="48">
        <v>-0.114</v>
      </c>
      <c r="KI17" s="25">
        <v>115.309</v>
      </c>
      <c r="KJ17" s="48">
        <v>2.3E-2</v>
      </c>
      <c r="KK17" s="25">
        <v>124.173</v>
      </c>
      <c r="KL17" s="48">
        <v>1.9410000000000001</v>
      </c>
      <c r="KM17" s="23">
        <v>2019</v>
      </c>
      <c r="KN17" s="24"/>
      <c r="KO17" s="25">
        <v>100.191</v>
      </c>
      <c r="KP17" s="48">
        <v>-13.977</v>
      </c>
      <c r="KQ17" s="25">
        <v>125.46</v>
      </c>
      <c r="KR17" s="48">
        <v>1.2609999999999999</v>
      </c>
      <c r="KS17" s="25">
        <v>103.57299999999999</v>
      </c>
      <c r="KT17" s="48">
        <v>-1.804</v>
      </c>
      <c r="KU17" s="23">
        <v>2019</v>
      </c>
      <c r="KV17" s="24"/>
      <c r="KW17" s="25">
        <v>120.637</v>
      </c>
      <c r="KX17" s="48">
        <v>5.7190000000000003</v>
      </c>
      <c r="KY17" s="25">
        <v>122.038</v>
      </c>
      <c r="KZ17" s="48">
        <v>0.30199999999999999</v>
      </c>
      <c r="LA17" s="25">
        <v>123.661</v>
      </c>
      <c r="LB17" s="48">
        <v>6.3250000000000002</v>
      </c>
      <c r="LC17" s="23">
        <v>2019</v>
      </c>
      <c r="LD17" s="24"/>
      <c r="LE17" s="25">
        <v>139.18100000000001</v>
      </c>
      <c r="LF17" s="48">
        <v>9.4909999999999997</v>
      </c>
      <c r="LG17" s="25">
        <v>123.11799999999999</v>
      </c>
      <c r="LH17" s="48">
        <v>-0.378</v>
      </c>
      <c r="LI17" s="25">
        <v>109.762</v>
      </c>
      <c r="LJ17" s="48">
        <v>-4.9969999999999999</v>
      </c>
      <c r="LK17" s="23">
        <v>2019</v>
      </c>
      <c r="LL17" s="24"/>
      <c r="LM17" s="25">
        <v>136.601</v>
      </c>
      <c r="LN17" s="48">
        <v>0.64600000000000002</v>
      </c>
      <c r="LO17" s="25">
        <v>111.413</v>
      </c>
      <c r="LP17" s="48">
        <v>-2.7879999999999998</v>
      </c>
      <c r="LQ17" s="25">
        <v>128.56</v>
      </c>
      <c r="LR17" s="48">
        <v>8.0670000000000002</v>
      </c>
      <c r="LS17" s="23">
        <v>2019</v>
      </c>
      <c r="LT17" s="24"/>
      <c r="LU17" s="25">
        <v>110.374</v>
      </c>
      <c r="LV17" s="48">
        <v>0.97199999999999998</v>
      </c>
      <c r="LW17" s="25">
        <v>109.11</v>
      </c>
      <c r="LX17" s="48">
        <v>-9.6639999999999997</v>
      </c>
      <c r="LY17" s="25">
        <v>96.600999999999999</v>
      </c>
      <c r="LZ17" s="48">
        <v>15.507</v>
      </c>
      <c r="MA17" s="23">
        <v>2019</v>
      </c>
      <c r="MB17" s="24"/>
      <c r="MC17" s="25">
        <v>138.53200000000001</v>
      </c>
      <c r="MD17" s="48">
        <v>1.9379999999999999</v>
      </c>
      <c r="ME17" s="25">
        <v>105.645</v>
      </c>
      <c r="MF17" s="48">
        <v>2.9910000000000001</v>
      </c>
      <c r="MG17" s="25">
        <v>132.036</v>
      </c>
      <c r="MH17" s="48">
        <v>6.1470000000000002</v>
      </c>
      <c r="MI17" s="23">
        <v>2019</v>
      </c>
      <c r="MJ17" s="24"/>
      <c r="MK17" s="25">
        <v>90.679000000000002</v>
      </c>
      <c r="ML17" s="48">
        <v>8.1620000000000008</v>
      </c>
      <c r="MM17" s="25">
        <v>128.08199999999999</v>
      </c>
      <c r="MN17" s="48">
        <v>5.4960000000000004</v>
      </c>
      <c r="MO17" s="25">
        <v>150.238</v>
      </c>
      <c r="MP17" s="48">
        <v>8.7889999999999997</v>
      </c>
    </row>
    <row r="18" spans="1:354" ht="15" customHeight="1" x14ac:dyDescent="0.25">
      <c r="A18" s="23">
        <v>2020</v>
      </c>
      <c r="B18" s="24"/>
      <c r="C18" s="25">
        <v>89.042000000000002</v>
      </c>
      <c r="D18" s="48">
        <v>-10.361000000000001</v>
      </c>
      <c r="E18" s="25">
        <v>82.052999999999997</v>
      </c>
      <c r="F18" s="48">
        <v>-12.217000000000001</v>
      </c>
      <c r="G18" s="25">
        <v>95.650999999999996</v>
      </c>
      <c r="H18" s="48">
        <v>-8.7970000000000006</v>
      </c>
      <c r="I18" s="23">
        <v>2020</v>
      </c>
      <c r="J18" s="24"/>
      <c r="K18" s="25">
        <v>95.867999999999995</v>
      </c>
      <c r="L18" s="48">
        <v>-3.6349999999999998</v>
      </c>
      <c r="M18" s="25">
        <v>124.837</v>
      </c>
      <c r="N18" s="48">
        <v>-4.3029999999999999</v>
      </c>
      <c r="O18" s="25">
        <v>96.796000000000006</v>
      </c>
      <c r="P18" s="48">
        <v>-5.1189999999999998</v>
      </c>
      <c r="Q18" s="23">
        <v>2020</v>
      </c>
      <c r="R18" s="24"/>
      <c r="S18" s="25">
        <v>115.67100000000001</v>
      </c>
      <c r="T18" s="48">
        <v>2.6579999999999999</v>
      </c>
      <c r="U18" s="25">
        <v>119.178</v>
      </c>
      <c r="V18" s="48">
        <v>-4.9560000000000004</v>
      </c>
      <c r="W18" s="25">
        <v>124.301</v>
      </c>
      <c r="X18" s="48">
        <v>4.3449999999999998</v>
      </c>
      <c r="Y18" s="23">
        <v>2020</v>
      </c>
      <c r="Z18" s="24"/>
      <c r="AA18" s="25">
        <v>133.44</v>
      </c>
      <c r="AB18" s="48">
        <v>6.5919999999999996</v>
      </c>
      <c r="AC18" s="25">
        <v>132.28200000000001</v>
      </c>
      <c r="AD18" s="48">
        <v>5.07</v>
      </c>
      <c r="AE18" s="25">
        <v>115.97799999999999</v>
      </c>
      <c r="AF18" s="48">
        <v>-2.9649999999999999</v>
      </c>
      <c r="AG18" s="23">
        <v>2020</v>
      </c>
      <c r="AH18" s="24"/>
      <c r="AI18" s="25">
        <v>106.10899999999999</v>
      </c>
      <c r="AJ18" s="48">
        <v>-11.701000000000001</v>
      </c>
      <c r="AK18" s="25">
        <v>146.73500000000001</v>
      </c>
      <c r="AL18" s="48">
        <v>6.4660000000000002</v>
      </c>
      <c r="AM18" s="25">
        <v>118.77800000000001</v>
      </c>
      <c r="AN18" s="48">
        <v>1.0049999999999999</v>
      </c>
      <c r="AO18" s="23">
        <v>2020</v>
      </c>
      <c r="AP18" s="24"/>
      <c r="AQ18" s="25">
        <v>122.453</v>
      </c>
      <c r="AR18" s="48">
        <v>-1.3560000000000001</v>
      </c>
      <c r="AS18" s="25">
        <v>124.048</v>
      </c>
      <c r="AT18" s="48">
        <v>2.2280000000000002</v>
      </c>
      <c r="AU18" s="25">
        <v>127.405</v>
      </c>
      <c r="AV18" s="48">
        <v>9.9109999999999996</v>
      </c>
      <c r="AW18" s="23">
        <v>2020</v>
      </c>
      <c r="AX18" s="24"/>
      <c r="AY18" s="25">
        <v>134.19300000000001</v>
      </c>
      <c r="AZ18" s="48">
        <v>1.827</v>
      </c>
      <c r="BA18" s="25">
        <v>128.10400000000001</v>
      </c>
      <c r="BB18" s="48">
        <v>1.9</v>
      </c>
      <c r="BC18" s="25">
        <v>128.29</v>
      </c>
      <c r="BD18" s="48">
        <v>8.3780000000000001</v>
      </c>
      <c r="BE18" s="23">
        <v>2020</v>
      </c>
      <c r="BF18" s="24"/>
      <c r="BG18" s="25">
        <v>126.873</v>
      </c>
      <c r="BH18" s="48">
        <v>6.6219999999999999</v>
      </c>
      <c r="BI18" s="25">
        <v>118.69499999999999</v>
      </c>
      <c r="BJ18" s="48">
        <v>0.61799999999999999</v>
      </c>
      <c r="BK18" s="25">
        <v>135.20500000000001</v>
      </c>
      <c r="BL18" s="48">
        <v>2.8610000000000002</v>
      </c>
      <c r="BM18" s="23">
        <v>2020</v>
      </c>
      <c r="BN18" s="24"/>
      <c r="BO18" s="25">
        <v>124.794</v>
      </c>
      <c r="BP18" s="48">
        <v>2.9380000000000002</v>
      </c>
      <c r="BQ18" s="25">
        <v>103.642</v>
      </c>
      <c r="BR18" s="48">
        <v>-24.437999999999999</v>
      </c>
      <c r="BS18" s="25">
        <v>112.596</v>
      </c>
      <c r="BT18" s="48">
        <v>-9.2859999999999996</v>
      </c>
      <c r="BU18" s="23">
        <v>2020</v>
      </c>
      <c r="BV18" s="24"/>
      <c r="BW18" s="25">
        <v>114.54</v>
      </c>
      <c r="BX18" s="48">
        <v>-6.5069999999999997</v>
      </c>
      <c r="BY18" s="25">
        <v>95.444999999999993</v>
      </c>
      <c r="BZ18" s="48">
        <v>-15.958</v>
      </c>
      <c r="CA18" s="25">
        <v>93.319000000000003</v>
      </c>
      <c r="CB18" s="48">
        <v>-13.791</v>
      </c>
      <c r="CC18" s="23">
        <v>2020</v>
      </c>
      <c r="CD18" s="24"/>
      <c r="CE18" s="25">
        <v>102.425</v>
      </c>
      <c r="CF18" s="48">
        <v>-17.809999999999999</v>
      </c>
      <c r="CG18" s="25">
        <v>89.01</v>
      </c>
      <c r="CH18" s="48">
        <v>-15.756</v>
      </c>
      <c r="CI18" s="25">
        <v>118.895</v>
      </c>
      <c r="CJ18" s="48">
        <v>-12.504</v>
      </c>
      <c r="CK18" s="23">
        <v>2020</v>
      </c>
      <c r="CL18" s="24"/>
      <c r="CM18" s="25">
        <v>120.41</v>
      </c>
      <c r="CN18" s="48">
        <v>-14.38</v>
      </c>
      <c r="CO18" s="25">
        <v>87.031999999999996</v>
      </c>
      <c r="CP18" s="48">
        <v>-23.195</v>
      </c>
      <c r="CQ18" s="25">
        <v>86.388999999999996</v>
      </c>
      <c r="CR18" s="48">
        <v>-25.654</v>
      </c>
      <c r="CS18" s="23">
        <v>2020</v>
      </c>
      <c r="CT18" s="24"/>
      <c r="CU18" s="25">
        <v>109.587</v>
      </c>
      <c r="CV18" s="48">
        <v>-13.592000000000001</v>
      </c>
      <c r="CW18" s="25">
        <v>81.760999999999996</v>
      </c>
      <c r="CX18" s="48">
        <v>-18.52</v>
      </c>
      <c r="CY18" s="25">
        <v>121.342</v>
      </c>
      <c r="CZ18" s="48">
        <v>-7.3360000000000003</v>
      </c>
      <c r="DA18" s="23">
        <v>2020</v>
      </c>
      <c r="DB18" s="24"/>
      <c r="DC18" s="25">
        <v>94.814999999999998</v>
      </c>
      <c r="DD18" s="48">
        <v>-10.589</v>
      </c>
      <c r="DE18" s="25">
        <v>251.91300000000001</v>
      </c>
      <c r="DF18" s="48">
        <v>9.0589999999999993</v>
      </c>
      <c r="DG18" s="25">
        <v>101.502</v>
      </c>
      <c r="DH18" s="48">
        <v>-10.518000000000001</v>
      </c>
      <c r="DI18" s="23">
        <v>2020</v>
      </c>
      <c r="DJ18" s="24"/>
      <c r="DK18" s="25">
        <v>127.78400000000001</v>
      </c>
      <c r="DL18" s="48">
        <v>4.9269999999999996</v>
      </c>
      <c r="DM18" s="25">
        <v>78.923000000000002</v>
      </c>
      <c r="DN18" s="48">
        <v>-25.881</v>
      </c>
      <c r="DO18" s="25">
        <v>112.313</v>
      </c>
      <c r="DP18" s="48">
        <v>-8.3710000000000004</v>
      </c>
      <c r="DQ18" s="23">
        <v>2020</v>
      </c>
      <c r="DR18" s="24"/>
      <c r="DS18" s="25">
        <v>129.22499999999999</v>
      </c>
      <c r="DT18" s="48">
        <v>7.843</v>
      </c>
      <c r="DU18" s="25">
        <v>108.878</v>
      </c>
      <c r="DV18" s="48">
        <v>-5.4630000000000001</v>
      </c>
      <c r="DW18" s="25">
        <v>129.191</v>
      </c>
      <c r="DX18" s="48">
        <v>-3.798</v>
      </c>
      <c r="DY18" s="23">
        <v>2020</v>
      </c>
      <c r="DZ18" s="24"/>
      <c r="EA18" s="25">
        <v>101.06100000000001</v>
      </c>
      <c r="EB18" s="48">
        <v>-10.762</v>
      </c>
      <c r="EC18" s="25">
        <v>102.583</v>
      </c>
      <c r="ED18" s="48">
        <v>-13.923</v>
      </c>
      <c r="EE18" s="25">
        <v>114.99</v>
      </c>
      <c r="EF18" s="48">
        <v>-3.9289999999999998</v>
      </c>
      <c r="EG18" s="23">
        <v>2020</v>
      </c>
      <c r="EH18" s="24"/>
      <c r="EI18" s="25">
        <v>127.93899999999999</v>
      </c>
      <c r="EJ18" s="48">
        <v>4.3630000000000004</v>
      </c>
      <c r="EK18" s="25">
        <v>114.583</v>
      </c>
      <c r="EL18" s="48">
        <v>-1.248</v>
      </c>
      <c r="EM18" s="25">
        <v>99.724999999999994</v>
      </c>
      <c r="EN18" s="48">
        <v>-15.606999999999999</v>
      </c>
      <c r="EO18" s="23">
        <v>2020</v>
      </c>
      <c r="EP18" s="24"/>
      <c r="EQ18" s="25">
        <v>107.98</v>
      </c>
      <c r="ER18" s="48">
        <v>-1.4690000000000001</v>
      </c>
      <c r="ES18" s="25">
        <v>106.51</v>
      </c>
      <c r="ET18" s="48">
        <v>-7.4779999999999998</v>
      </c>
      <c r="EU18" s="25">
        <v>110.57599999999999</v>
      </c>
      <c r="EV18" s="48">
        <v>-0.82099999999999995</v>
      </c>
      <c r="EW18" s="23">
        <v>2020</v>
      </c>
      <c r="EX18" s="24"/>
      <c r="EY18" s="25">
        <v>94.113</v>
      </c>
      <c r="EZ18" s="48">
        <v>-9.9830000000000005</v>
      </c>
      <c r="FA18" s="25">
        <v>91.405000000000001</v>
      </c>
      <c r="FB18" s="48">
        <v>-13.847</v>
      </c>
      <c r="FC18" s="25">
        <v>137.30699999999999</v>
      </c>
      <c r="FD18" s="48">
        <v>-4.7050000000000001</v>
      </c>
      <c r="FE18" s="23">
        <v>2020</v>
      </c>
      <c r="FF18" s="24"/>
      <c r="FG18" s="25">
        <v>119.018</v>
      </c>
      <c r="FH18" s="48">
        <v>4.9509999999999996</v>
      </c>
      <c r="FI18" s="25">
        <v>138.751</v>
      </c>
      <c r="FJ18" s="48">
        <v>15.927</v>
      </c>
      <c r="FK18" s="25">
        <v>104.991</v>
      </c>
      <c r="FL18" s="48">
        <v>-9.2569999999999997</v>
      </c>
      <c r="FM18" s="23">
        <v>2020</v>
      </c>
      <c r="FN18" s="24"/>
      <c r="FO18" s="25">
        <v>130.29300000000001</v>
      </c>
      <c r="FP18" s="48">
        <v>34.787999999999997</v>
      </c>
      <c r="FQ18" s="25">
        <v>232.39500000000001</v>
      </c>
      <c r="FR18" s="48">
        <v>86.65</v>
      </c>
      <c r="FS18" s="25">
        <v>119.95099999999999</v>
      </c>
      <c r="FT18" s="48">
        <v>-2.0009999999999999</v>
      </c>
      <c r="FU18" s="23">
        <v>2020</v>
      </c>
      <c r="FV18" s="24"/>
      <c r="FW18" s="25">
        <v>139.25399999999999</v>
      </c>
      <c r="FX18" s="48">
        <v>15.497</v>
      </c>
      <c r="FY18" s="25">
        <v>116.598</v>
      </c>
      <c r="FZ18" s="48">
        <v>3.5270000000000001</v>
      </c>
      <c r="GA18" s="25">
        <v>105.925</v>
      </c>
      <c r="GB18" s="48">
        <v>-9.827</v>
      </c>
      <c r="GC18" s="23">
        <v>2020</v>
      </c>
      <c r="GD18" s="24"/>
      <c r="GE18" s="25">
        <v>123.223</v>
      </c>
      <c r="GF18" s="48">
        <v>6.1779999999999999</v>
      </c>
      <c r="GG18" s="25">
        <v>106.06100000000001</v>
      </c>
      <c r="GH18" s="48">
        <v>-12.010999999999999</v>
      </c>
      <c r="GI18" s="25">
        <v>95.909000000000006</v>
      </c>
      <c r="GJ18" s="48">
        <v>-6.3890000000000002</v>
      </c>
      <c r="GK18" s="23">
        <v>2020</v>
      </c>
      <c r="GL18" s="24"/>
      <c r="GM18" s="25">
        <v>118.76300000000001</v>
      </c>
      <c r="GN18" s="48">
        <v>3.8490000000000002</v>
      </c>
      <c r="GO18" s="25">
        <v>129.95099999999999</v>
      </c>
      <c r="GP18" s="48">
        <v>-2.8319999999999999</v>
      </c>
      <c r="GQ18" s="25">
        <v>115.111</v>
      </c>
      <c r="GR18" s="48">
        <v>-8.49</v>
      </c>
      <c r="GS18" s="23">
        <v>2020</v>
      </c>
      <c r="GT18" s="24"/>
      <c r="GU18" s="25">
        <v>95.646000000000001</v>
      </c>
      <c r="GV18" s="48">
        <v>-20.280999999999999</v>
      </c>
      <c r="GW18" s="25">
        <v>89.531999999999996</v>
      </c>
      <c r="GX18" s="48">
        <v>-21.516999999999999</v>
      </c>
      <c r="GY18" s="25">
        <v>114.021</v>
      </c>
      <c r="GZ18" s="48">
        <v>-9.2080000000000002</v>
      </c>
      <c r="HA18" s="23">
        <v>2020</v>
      </c>
      <c r="HB18" s="24"/>
      <c r="HC18" s="25">
        <v>95.38</v>
      </c>
      <c r="HD18" s="48">
        <v>-19.477</v>
      </c>
      <c r="HE18" s="25">
        <v>113.931</v>
      </c>
      <c r="HF18" s="48">
        <v>-3.6920000000000002</v>
      </c>
      <c r="HG18" s="25">
        <v>85.275999999999996</v>
      </c>
      <c r="HH18" s="48">
        <v>-23.62</v>
      </c>
      <c r="HI18" s="23">
        <v>2020</v>
      </c>
      <c r="HJ18" s="24"/>
      <c r="HK18" s="25">
        <v>92.305999999999997</v>
      </c>
      <c r="HL18" s="48">
        <v>-20.344999999999999</v>
      </c>
      <c r="HM18" s="25">
        <v>92.828999999999994</v>
      </c>
      <c r="HN18" s="48">
        <v>-19.341000000000001</v>
      </c>
      <c r="HO18" s="25">
        <v>87.855999999999995</v>
      </c>
      <c r="HP18" s="48">
        <v>-23.809000000000001</v>
      </c>
      <c r="HQ18" s="23">
        <v>2020</v>
      </c>
      <c r="HR18" s="24"/>
      <c r="HS18" s="25">
        <v>105.093</v>
      </c>
      <c r="HT18" s="48">
        <v>-13.401</v>
      </c>
      <c r="HU18" s="25">
        <v>125.113</v>
      </c>
      <c r="HV18" s="48">
        <v>6.9729999999999999</v>
      </c>
      <c r="HW18" s="25">
        <v>96.695999999999998</v>
      </c>
      <c r="HX18" s="48">
        <v>-14.923</v>
      </c>
      <c r="HY18" s="23">
        <v>2020</v>
      </c>
      <c r="HZ18" s="24"/>
      <c r="IA18" s="25">
        <v>97.591999999999999</v>
      </c>
      <c r="IB18" s="48">
        <v>-14.438000000000001</v>
      </c>
      <c r="IC18" s="25">
        <v>0</v>
      </c>
      <c r="ID18" s="48">
        <v>-100</v>
      </c>
      <c r="IE18" s="25">
        <v>113.33499999999999</v>
      </c>
      <c r="IF18" s="48">
        <v>-0.89200000000000002</v>
      </c>
      <c r="IG18" s="23">
        <v>2020</v>
      </c>
      <c r="IH18" s="24"/>
      <c r="II18" s="25">
        <v>114.991</v>
      </c>
      <c r="IJ18" s="48">
        <v>-7.6580000000000004</v>
      </c>
      <c r="IK18" s="25">
        <v>99.528000000000006</v>
      </c>
      <c r="IL18" s="48">
        <v>-15.404</v>
      </c>
      <c r="IM18" s="25">
        <v>89.174000000000007</v>
      </c>
      <c r="IN18" s="48">
        <v>-30.148</v>
      </c>
      <c r="IO18" s="25">
        <v>119.727</v>
      </c>
      <c r="IP18" s="48">
        <v>-6.4269999999999996</v>
      </c>
      <c r="IQ18" s="23">
        <v>2020</v>
      </c>
      <c r="IR18" s="24"/>
      <c r="IS18" s="25">
        <v>88.004999999999995</v>
      </c>
      <c r="IT18" s="48">
        <v>-21.844000000000001</v>
      </c>
      <c r="IU18" s="25">
        <v>90.36</v>
      </c>
      <c r="IV18" s="48">
        <v>-18.687999999999999</v>
      </c>
      <c r="IW18" s="25">
        <v>91.918999999999997</v>
      </c>
      <c r="IX18" s="48">
        <v>-24.61</v>
      </c>
      <c r="IY18" s="23">
        <v>2020</v>
      </c>
      <c r="IZ18" s="24"/>
      <c r="JA18" s="25">
        <v>110.48099999999999</v>
      </c>
      <c r="JB18" s="48">
        <v>-9.17</v>
      </c>
      <c r="JC18" s="25">
        <v>132.87100000000001</v>
      </c>
      <c r="JD18" s="48">
        <v>-1.9359999999999999</v>
      </c>
      <c r="JE18" s="25">
        <v>158.80500000000001</v>
      </c>
      <c r="JF18" s="48">
        <v>4.7809999999999997</v>
      </c>
      <c r="JG18" s="23">
        <v>2020</v>
      </c>
      <c r="JH18" s="24"/>
      <c r="JI18" s="25">
        <v>168.47</v>
      </c>
      <c r="JJ18" s="48">
        <v>24.088999999999999</v>
      </c>
      <c r="JK18" s="25">
        <v>144.505</v>
      </c>
      <c r="JL18" s="48">
        <v>8.6519999999999992</v>
      </c>
      <c r="JM18" s="25">
        <v>132.15899999999999</v>
      </c>
      <c r="JN18" s="48">
        <v>18.992999999999999</v>
      </c>
      <c r="JO18" s="23">
        <v>2020</v>
      </c>
      <c r="JP18" s="24"/>
      <c r="JQ18" s="25">
        <v>122.15</v>
      </c>
      <c r="JR18" s="48">
        <v>1.7549999999999999</v>
      </c>
      <c r="JS18" s="25">
        <v>111.48399999999999</v>
      </c>
      <c r="JT18" s="48">
        <v>3.6539999999999999</v>
      </c>
      <c r="JU18" s="25">
        <v>99.962999999999994</v>
      </c>
      <c r="JV18" s="48">
        <v>-4.3310000000000004</v>
      </c>
      <c r="JW18" s="23">
        <v>2020</v>
      </c>
      <c r="JX18" s="24"/>
      <c r="JY18" s="25">
        <v>111.229</v>
      </c>
      <c r="JZ18" s="48">
        <v>-4.6219999999999999</v>
      </c>
      <c r="KA18" s="25">
        <v>125.393</v>
      </c>
      <c r="KB18" s="48">
        <v>4.6509999999999998</v>
      </c>
      <c r="KC18" s="25">
        <v>115.251</v>
      </c>
      <c r="KD18" s="48">
        <v>-5.367</v>
      </c>
      <c r="KE18" s="23">
        <v>2020</v>
      </c>
      <c r="KF18" s="24"/>
      <c r="KG18" s="25">
        <v>122.25700000000001</v>
      </c>
      <c r="KH18" s="48">
        <v>11.154</v>
      </c>
      <c r="KI18" s="25">
        <v>121.351</v>
      </c>
      <c r="KJ18" s="48">
        <v>5.24</v>
      </c>
      <c r="KK18" s="25">
        <v>106.206</v>
      </c>
      <c r="KL18" s="48">
        <v>-14.468999999999999</v>
      </c>
      <c r="KM18" s="23">
        <v>2020</v>
      </c>
      <c r="KN18" s="24"/>
      <c r="KO18" s="25">
        <v>76.322000000000003</v>
      </c>
      <c r="KP18" s="48">
        <v>-23.824000000000002</v>
      </c>
      <c r="KQ18" s="25">
        <v>134.97999999999999</v>
      </c>
      <c r="KR18" s="48">
        <v>7.5880000000000001</v>
      </c>
      <c r="KS18" s="25">
        <v>101.998</v>
      </c>
      <c r="KT18" s="48">
        <v>-1.5209999999999999</v>
      </c>
      <c r="KU18" s="23">
        <v>2020</v>
      </c>
      <c r="KV18" s="24"/>
      <c r="KW18" s="25">
        <v>101.93300000000001</v>
      </c>
      <c r="KX18" s="48">
        <v>-15.504</v>
      </c>
      <c r="KY18" s="25">
        <v>130.292</v>
      </c>
      <c r="KZ18" s="48">
        <v>6.7629999999999999</v>
      </c>
      <c r="LA18" s="25">
        <v>127.20399999999999</v>
      </c>
      <c r="LB18" s="48">
        <v>2.8650000000000002</v>
      </c>
      <c r="LC18" s="23">
        <v>2020</v>
      </c>
      <c r="LD18" s="24"/>
      <c r="LE18" s="25">
        <v>134.81299999999999</v>
      </c>
      <c r="LF18" s="48">
        <v>-3.1389999999999998</v>
      </c>
      <c r="LG18" s="25">
        <v>120.735</v>
      </c>
      <c r="LH18" s="48">
        <v>-1.9350000000000001</v>
      </c>
      <c r="LI18" s="25">
        <v>85.793000000000006</v>
      </c>
      <c r="LJ18" s="48">
        <v>-21.837</v>
      </c>
      <c r="LK18" s="23">
        <v>2020</v>
      </c>
      <c r="LL18" s="24"/>
      <c r="LM18" s="25">
        <v>135.37899999999999</v>
      </c>
      <c r="LN18" s="48">
        <v>-0.89500000000000002</v>
      </c>
      <c r="LO18" s="25">
        <v>112.378</v>
      </c>
      <c r="LP18" s="48">
        <v>0.86699999999999999</v>
      </c>
      <c r="LQ18" s="25">
        <v>124.919</v>
      </c>
      <c r="LR18" s="48">
        <v>-2.8330000000000002</v>
      </c>
      <c r="LS18" s="23">
        <v>2020</v>
      </c>
      <c r="LT18" s="24"/>
      <c r="LU18" s="25">
        <v>113.914</v>
      </c>
      <c r="LV18" s="48">
        <v>3.2069999999999999</v>
      </c>
      <c r="LW18" s="25">
        <v>125.27800000000001</v>
      </c>
      <c r="LX18" s="48">
        <v>14.818</v>
      </c>
      <c r="LY18" s="25">
        <v>99.968000000000004</v>
      </c>
      <c r="LZ18" s="48">
        <v>3.4849999999999999</v>
      </c>
      <c r="MA18" s="23">
        <v>2020</v>
      </c>
      <c r="MB18" s="24"/>
      <c r="MC18" s="25">
        <v>132.072</v>
      </c>
      <c r="MD18" s="48">
        <v>-4.6630000000000003</v>
      </c>
      <c r="ME18" s="25">
        <v>87.584999999999994</v>
      </c>
      <c r="MF18" s="48">
        <v>-17.094999999999999</v>
      </c>
      <c r="MG18" s="25">
        <v>106.27800000000001</v>
      </c>
      <c r="MH18" s="48">
        <v>-19.507999999999999</v>
      </c>
      <c r="MI18" s="23">
        <v>2020</v>
      </c>
      <c r="MJ18" s="24"/>
      <c r="MK18" s="25">
        <v>85.025000000000006</v>
      </c>
      <c r="ML18" s="48">
        <v>-6.234</v>
      </c>
      <c r="MM18" s="25">
        <v>119.383</v>
      </c>
      <c r="MN18" s="48">
        <v>-6.7919999999999998</v>
      </c>
      <c r="MO18" s="25">
        <v>161.185</v>
      </c>
      <c r="MP18" s="48">
        <v>7.2869999999999999</v>
      </c>
    </row>
    <row r="19" spans="1:354" ht="15" customHeight="1" x14ac:dyDescent="0.25">
      <c r="A19" s="23"/>
      <c r="B19" s="24"/>
      <c r="C19" s="25"/>
      <c r="D19" s="25"/>
      <c r="E19" s="25"/>
      <c r="F19" s="25"/>
      <c r="G19" s="25"/>
      <c r="H19" s="25"/>
      <c r="I19" s="23"/>
      <c r="J19" s="24"/>
      <c r="K19" s="25"/>
      <c r="L19" s="25"/>
      <c r="M19" s="25"/>
      <c r="N19" s="25"/>
      <c r="O19" s="25"/>
      <c r="P19" s="25"/>
      <c r="Q19" s="23"/>
      <c r="R19" s="24"/>
      <c r="S19" s="25"/>
      <c r="T19" s="25"/>
      <c r="U19" s="25"/>
      <c r="V19" s="25"/>
      <c r="W19" s="25"/>
      <c r="X19" s="25"/>
      <c r="Y19" s="23"/>
      <c r="Z19" s="24"/>
      <c r="AA19" s="25"/>
      <c r="AB19" s="25"/>
      <c r="AC19" s="25"/>
      <c r="AD19" s="25"/>
      <c r="AE19" s="25"/>
      <c r="AF19" s="25"/>
      <c r="AG19" s="23"/>
      <c r="AH19" s="24"/>
      <c r="AI19" s="25"/>
      <c r="AJ19" s="25"/>
      <c r="AK19" s="25"/>
      <c r="AL19" s="25"/>
      <c r="AM19" s="25"/>
      <c r="AN19" s="25"/>
      <c r="AO19" s="23"/>
      <c r="AP19" s="24"/>
      <c r="AQ19" s="25"/>
      <c r="AR19" s="25"/>
      <c r="AS19" s="25"/>
      <c r="AT19" s="25"/>
      <c r="AU19" s="25"/>
      <c r="AV19" s="25"/>
      <c r="AW19" s="23"/>
      <c r="AX19" s="24"/>
      <c r="AY19" s="25"/>
      <c r="AZ19" s="25"/>
      <c r="BA19" s="25"/>
      <c r="BB19" s="25"/>
      <c r="BC19" s="25"/>
      <c r="BD19" s="25"/>
      <c r="BE19" s="23"/>
      <c r="BF19" s="24"/>
      <c r="BG19" s="25"/>
      <c r="BH19" s="25"/>
      <c r="BI19" s="25"/>
      <c r="BJ19" s="25"/>
      <c r="BK19" s="25"/>
      <c r="BL19" s="25"/>
      <c r="BM19" s="23"/>
      <c r="BN19" s="24"/>
      <c r="BO19" s="25"/>
      <c r="BP19" s="25"/>
      <c r="BQ19" s="25"/>
      <c r="BR19" s="25"/>
      <c r="BS19" s="25"/>
      <c r="BT19" s="25"/>
      <c r="BU19" s="23"/>
      <c r="BV19" s="24"/>
      <c r="BW19" s="25"/>
      <c r="BX19" s="25"/>
      <c r="BY19" s="25"/>
      <c r="BZ19" s="25"/>
      <c r="CA19" s="25"/>
      <c r="CB19" s="25"/>
      <c r="CC19" s="23"/>
      <c r="CD19" s="24"/>
      <c r="CE19" s="25"/>
      <c r="CF19" s="25"/>
      <c r="CG19" s="25"/>
      <c r="CH19" s="25"/>
      <c r="CI19" s="25"/>
      <c r="CJ19" s="25"/>
      <c r="CK19" s="23"/>
      <c r="CL19" s="24"/>
      <c r="CM19" s="25"/>
      <c r="CN19" s="25"/>
      <c r="CO19" s="25"/>
      <c r="CP19" s="25"/>
      <c r="CQ19" s="25"/>
      <c r="CR19" s="25"/>
      <c r="CS19" s="23"/>
      <c r="CT19" s="24"/>
      <c r="CU19" s="25"/>
      <c r="CV19" s="25"/>
      <c r="CW19" s="25"/>
      <c r="CX19" s="25"/>
      <c r="CY19" s="25"/>
      <c r="CZ19" s="25"/>
      <c r="DA19" s="23"/>
      <c r="DB19" s="24"/>
      <c r="DC19" s="25"/>
      <c r="DD19" s="25"/>
      <c r="DE19" s="25"/>
      <c r="DF19" s="25"/>
      <c r="DG19" s="25"/>
      <c r="DH19" s="25"/>
      <c r="DI19" s="23"/>
      <c r="DJ19" s="24"/>
      <c r="DK19" s="25"/>
      <c r="DL19" s="25"/>
      <c r="DM19" s="25"/>
      <c r="DN19" s="25"/>
      <c r="DO19" s="25"/>
      <c r="DP19" s="25"/>
      <c r="DQ19" s="23"/>
      <c r="DR19" s="24"/>
      <c r="DS19" s="25"/>
      <c r="DT19" s="25"/>
      <c r="DU19" s="25"/>
      <c r="DV19" s="25"/>
      <c r="DW19" s="25"/>
      <c r="DX19" s="25"/>
      <c r="DY19" s="23"/>
      <c r="DZ19" s="24"/>
      <c r="EA19" s="25"/>
      <c r="EB19" s="25"/>
      <c r="EC19" s="25"/>
      <c r="ED19" s="25"/>
      <c r="EE19" s="25"/>
      <c r="EF19" s="25"/>
      <c r="EG19" s="23"/>
      <c r="EH19" s="24"/>
      <c r="EI19" s="25"/>
      <c r="EJ19" s="25"/>
      <c r="EK19" s="25"/>
      <c r="EL19" s="25"/>
      <c r="EM19" s="25"/>
      <c r="EN19" s="25"/>
      <c r="EO19" s="23"/>
      <c r="EP19" s="24"/>
      <c r="EQ19" s="25"/>
      <c r="ER19" s="25"/>
      <c r="ES19" s="25"/>
      <c r="ET19" s="25"/>
      <c r="EU19" s="25"/>
      <c r="EV19" s="25"/>
      <c r="EW19" s="23"/>
      <c r="EX19" s="24"/>
      <c r="EY19" s="25"/>
      <c r="EZ19" s="25"/>
      <c r="FA19" s="25"/>
      <c r="FB19" s="25"/>
      <c r="FC19" s="25"/>
      <c r="FD19" s="25"/>
      <c r="FE19" s="23"/>
      <c r="FF19" s="24"/>
      <c r="FG19" s="25"/>
      <c r="FH19" s="25"/>
      <c r="FI19" s="25"/>
      <c r="FJ19" s="25"/>
      <c r="FK19" s="25"/>
      <c r="FL19" s="25"/>
      <c r="FM19" s="23"/>
      <c r="FN19" s="24"/>
      <c r="FO19" s="25"/>
      <c r="FP19" s="25"/>
      <c r="FQ19" s="25"/>
      <c r="FR19" s="25"/>
      <c r="FS19" s="25"/>
      <c r="FT19" s="25"/>
      <c r="FU19" s="23"/>
      <c r="FV19" s="24"/>
      <c r="FW19" s="25"/>
      <c r="FX19" s="25"/>
      <c r="FY19" s="25"/>
      <c r="FZ19" s="25"/>
      <c r="GA19" s="25"/>
      <c r="GB19" s="25"/>
      <c r="GC19" s="23"/>
      <c r="GD19" s="24"/>
      <c r="GE19" s="25"/>
      <c r="GF19" s="25"/>
      <c r="GG19" s="25"/>
      <c r="GH19" s="25"/>
      <c r="GI19" s="25"/>
      <c r="GJ19" s="25"/>
      <c r="GK19" s="23"/>
      <c r="GL19" s="24"/>
      <c r="GM19" s="25"/>
      <c r="GN19" s="25"/>
      <c r="GO19" s="25"/>
      <c r="GP19" s="25"/>
      <c r="GQ19" s="25"/>
      <c r="GR19" s="25"/>
      <c r="GS19" s="23"/>
      <c r="GT19" s="24"/>
      <c r="GU19" s="25"/>
      <c r="GV19" s="25"/>
      <c r="GW19" s="25"/>
      <c r="GX19" s="25"/>
      <c r="GY19" s="25"/>
      <c r="GZ19" s="25"/>
      <c r="HA19" s="23"/>
      <c r="HB19" s="24"/>
      <c r="HC19" s="25"/>
      <c r="HD19" s="25"/>
      <c r="HE19" s="25"/>
      <c r="HF19" s="25"/>
      <c r="HG19" s="25"/>
      <c r="HH19" s="25"/>
      <c r="HI19" s="23"/>
      <c r="HJ19" s="24"/>
      <c r="HK19" s="25"/>
      <c r="HL19" s="25"/>
      <c r="HM19" s="25"/>
      <c r="HN19" s="25"/>
      <c r="HO19" s="25"/>
      <c r="HP19" s="25"/>
      <c r="HQ19" s="23"/>
      <c r="HR19" s="24"/>
      <c r="HS19" s="25"/>
      <c r="HT19" s="25"/>
      <c r="HU19" s="25"/>
      <c r="HV19" s="25"/>
      <c r="HW19" s="25"/>
      <c r="HX19" s="25"/>
      <c r="HY19" s="23"/>
      <c r="HZ19" s="24"/>
      <c r="IA19" s="25"/>
      <c r="IB19" s="25"/>
      <c r="IC19" s="25"/>
      <c r="ID19" s="25"/>
      <c r="IE19" s="25"/>
      <c r="IF19" s="25"/>
      <c r="IG19" s="23"/>
      <c r="IH19" s="24"/>
      <c r="II19" s="25"/>
      <c r="IJ19" s="25"/>
      <c r="IK19" s="25"/>
      <c r="IL19" s="25"/>
      <c r="IM19" s="25"/>
      <c r="IN19" s="25"/>
      <c r="IO19" s="25"/>
      <c r="IP19" s="25"/>
      <c r="IQ19" s="23"/>
      <c r="IR19" s="24"/>
      <c r="IS19" s="25"/>
      <c r="IT19" s="25"/>
      <c r="IU19" s="25"/>
      <c r="IV19" s="25"/>
      <c r="IW19" s="25"/>
      <c r="IX19" s="25"/>
      <c r="IY19" s="23"/>
      <c r="IZ19" s="24"/>
      <c r="JA19" s="25"/>
      <c r="JB19" s="25"/>
      <c r="JC19" s="25"/>
      <c r="JD19" s="25"/>
      <c r="JE19" s="25"/>
      <c r="JF19" s="25"/>
      <c r="JG19" s="23"/>
      <c r="JH19" s="24"/>
      <c r="JI19" s="25"/>
      <c r="JJ19" s="25"/>
      <c r="JK19" s="25"/>
      <c r="JL19" s="25"/>
      <c r="JM19" s="25"/>
      <c r="JN19" s="25"/>
      <c r="JO19" s="23"/>
      <c r="JP19" s="24"/>
      <c r="JQ19" s="25"/>
      <c r="JR19" s="25"/>
      <c r="JS19" s="25"/>
      <c r="JT19" s="25"/>
      <c r="JU19" s="25"/>
      <c r="JV19" s="25"/>
      <c r="JW19" s="23"/>
      <c r="JX19" s="24"/>
      <c r="JY19" s="25"/>
      <c r="JZ19" s="25"/>
      <c r="KA19" s="25"/>
      <c r="KB19" s="25"/>
      <c r="KC19" s="25"/>
      <c r="KD19" s="25"/>
      <c r="KE19" s="23"/>
      <c r="KF19" s="24"/>
      <c r="KG19" s="25"/>
      <c r="KH19" s="25"/>
      <c r="KI19" s="25"/>
      <c r="KJ19" s="25"/>
      <c r="KK19" s="25"/>
      <c r="KL19" s="25"/>
      <c r="KM19" s="23"/>
      <c r="KN19" s="24"/>
      <c r="KO19" s="25"/>
      <c r="KP19" s="25"/>
      <c r="KQ19" s="25"/>
      <c r="KR19" s="25"/>
      <c r="KS19" s="25"/>
      <c r="KT19" s="25"/>
      <c r="KU19" s="23"/>
      <c r="KV19" s="24"/>
      <c r="KW19" s="25"/>
      <c r="KX19" s="25"/>
      <c r="KY19" s="25"/>
      <c r="KZ19" s="25"/>
      <c r="LA19" s="25"/>
      <c r="LB19" s="25"/>
      <c r="LC19" s="23"/>
      <c r="LD19" s="24"/>
      <c r="LE19" s="25"/>
      <c r="LF19" s="25"/>
      <c r="LG19" s="25"/>
      <c r="LH19" s="25"/>
      <c r="LI19" s="25"/>
      <c r="LJ19" s="25"/>
      <c r="LK19" s="23"/>
      <c r="LL19" s="24"/>
      <c r="LM19" s="25"/>
      <c r="LN19" s="25"/>
      <c r="LO19" s="25"/>
      <c r="LP19" s="25"/>
      <c r="LQ19" s="25"/>
      <c r="LR19" s="25"/>
      <c r="LS19" s="23"/>
      <c r="LT19" s="24"/>
      <c r="LU19" s="25"/>
      <c r="LV19" s="25"/>
      <c r="LW19" s="25"/>
      <c r="LX19" s="25"/>
      <c r="LY19" s="25"/>
      <c r="LZ19" s="25"/>
      <c r="MA19" s="23"/>
      <c r="MB19" s="24"/>
      <c r="MC19" s="25"/>
      <c r="MD19" s="25"/>
      <c r="ME19" s="25"/>
      <c r="MF19" s="25"/>
      <c r="MG19" s="25"/>
      <c r="MH19" s="25"/>
      <c r="MI19" s="23"/>
      <c r="MJ19" s="24"/>
      <c r="MK19" s="25"/>
      <c r="ML19" s="25"/>
      <c r="MM19" s="25"/>
      <c r="MN19" s="25"/>
      <c r="MO19" s="25"/>
      <c r="MP19" s="25"/>
    </row>
    <row r="20" spans="1:354" ht="15" hidden="1" customHeight="1" x14ac:dyDescent="0.25">
      <c r="A20" s="23">
        <v>2015</v>
      </c>
      <c r="B20" s="24" t="s">
        <v>13</v>
      </c>
      <c r="C20" s="28">
        <v>103.747</v>
      </c>
      <c r="D20" s="45"/>
      <c r="E20" s="28">
        <v>105.95699999999999</v>
      </c>
      <c r="F20" s="45"/>
      <c r="G20" s="28">
        <v>101.658</v>
      </c>
      <c r="H20" s="45"/>
      <c r="I20" s="23">
        <v>2015</v>
      </c>
      <c r="J20" s="24" t="s">
        <v>13</v>
      </c>
      <c r="K20" s="28">
        <v>75.695999999999998</v>
      </c>
      <c r="L20" s="45"/>
      <c r="M20" s="28">
        <v>72.739000000000004</v>
      </c>
      <c r="N20" s="45"/>
      <c r="O20" s="28">
        <v>76.778000000000006</v>
      </c>
      <c r="P20" s="45"/>
      <c r="Q20" s="23">
        <v>2015</v>
      </c>
      <c r="R20" s="24" t="s">
        <v>13</v>
      </c>
      <c r="S20" s="28">
        <v>107.729</v>
      </c>
      <c r="T20" s="45"/>
      <c r="U20" s="28">
        <v>102.458</v>
      </c>
      <c r="V20" s="45"/>
      <c r="W20" s="28">
        <v>97.941999999999993</v>
      </c>
      <c r="X20" s="45"/>
      <c r="Y20" s="23">
        <v>2015</v>
      </c>
      <c r="Z20" s="24" t="s">
        <v>13</v>
      </c>
      <c r="AA20" s="28">
        <v>95.744</v>
      </c>
      <c r="AB20" s="45"/>
      <c r="AC20" s="28">
        <v>100.759</v>
      </c>
      <c r="AD20" s="45"/>
      <c r="AE20" s="28">
        <v>96.225999999999999</v>
      </c>
      <c r="AF20" s="45"/>
      <c r="AG20" s="23">
        <v>2015</v>
      </c>
      <c r="AH20" s="24" t="s">
        <v>13</v>
      </c>
      <c r="AI20" s="28">
        <v>90.194000000000003</v>
      </c>
      <c r="AJ20" s="45"/>
      <c r="AK20" s="28">
        <v>100.065</v>
      </c>
      <c r="AL20" s="45"/>
      <c r="AM20" s="28">
        <v>107.651</v>
      </c>
      <c r="AN20" s="45"/>
      <c r="AO20" s="23">
        <v>2015</v>
      </c>
      <c r="AP20" s="24" t="s">
        <v>13</v>
      </c>
      <c r="AQ20" s="28">
        <v>94.873999999999995</v>
      </c>
      <c r="AR20" s="45"/>
      <c r="AS20" s="28">
        <v>98.733000000000004</v>
      </c>
      <c r="AT20" s="45"/>
      <c r="AU20" s="28">
        <v>88.816000000000003</v>
      </c>
      <c r="AV20" s="45"/>
      <c r="AW20" s="23">
        <v>2015</v>
      </c>
      <c r="AX20" s="24" t="s">
        <v>13</v>
      </c>
      <c r="AY20" s="28">
        <v>100.10599999999999</v>
      </c>
      <c r="AZ20" s="45"/>
      <c r="BA20" s="28">
        <v>97.643000000000001</v>
      </c>
      <c r="BB20" s="45"/>
      <c r="BC20" s="28">
        <v>89.686999999999998</v>
      </c>
      <c r="BD20" s="45"/>
      <c r="BE20" s="23">
        <v>2015</v>
      </c>
      <c r="BF20" s="24" t="s">
        <v>13</v>
      </c>
      <c r="BG20" s="28">
        <v>102.76300000000001</v>
      </c>
      <c r="BH20" s="45"/>
      <c r="BI20" s="28">
        <v>95.364000000000004</v>
      </c>
      <c r="BJ20" s="45"/>
      <c r="BK20" s="28">
        <v>96.147999999999996</v>
      </c>
      <c r="BL20" s="45"/>
      <c r="BM20" s="23">
        <v>2015</v>
      </c>
      <c r="BN20" s="24" t="s">
        <v>13</v>
      </c>
      <c r="BO20" s="28">
        <v>102.291</v>
      </c>
      <c r="BP20" s="45"/>
      <c r="BQ20" s="28">
        <v>92.006</v>
      </c>
      <c r="BR20" s="45"/>
      <c r="BS20" s="28">
        <v>87.832999999999998</v>
      </c>
      <c r="BT20" s="45"/>
      <c r="BU20" s="23">
        <v>2015</v>
      </c>
      <c r="BV20" s="24" t="s">
        <v>13</v>
      </c>
      <c r="BW20" s="28">
        <v>90.120999999999995</v>
      </c>
      <c r="BX20" s="45"/>
      <c r="BY20" s="28">
        <v>99.518000000000001</v>
      </c>
      <c r="BZ20" s="45"/>
      <c r="CA20" s="28">
        <v>92.084000000000003</v>
      </c>
      <c r="CB20" s="45"/>
      <c r="CC20" s="23">
        <v>2015</v>
      </c>
      <c r="CD20" s="24" t="s">
        <v>13</v>
      </c>
      <c r="CE20" s="28">
        <v>96.536000000000001</v>
      </c>
      <c r="CF20" s="45"/>
      <c r="CG20" s="28">
        <v>92.22</v>
      </c>
      <c r="CH20" s="45"/>
      <c r="CI20" s="28">
        <v>91.885999999999996</v>
      </c>
      <c r="CJ20" s="45"/>
      <c r="CK20" s="23">
        <v>2015</v>
      </c>
      <c r="CL20" s="24" t="s">
        <v>13</v>
      </c>
      <c r="CM20" s="28">
        <v>73.545000000000002</v>
      </c>
      <c r="CN20" s="45"/>
      <c r="CO20" s="28">
        <v>109.384</v>
      </c>
      <c r="CP20" s="45"/>
      <c r="CQ20" s="28">
        <v>108.452</v>
      </c>
      <c r="CR20" s="45"/>
      <c r="CS20" s="23">
        <v>2015</v>
      </c>
      <c r="CT20" s="24" t="s">
        <v>13</v>
      </c>
      <c r="CU20" s="28">
        <v>84.474999999999994</v>
      </c>
      <c r="CV20" s="45"/>
      <c r="CW20" s="28">
        <v>101.833</v>
      </c>
      <c r="CX20" s="45"/>
      <c r="CY20" s="28">
        <v>101.12</v>
      </c>
      <c r="CZ20" s="45"/>
      <c r="DA20" s="23">
        <v>2015</v>
      </c>
      <c r="DB20" s="24" t="s">
        <v>13</v>
      </c>
      <c r="DC20" s="28">
        <v>97.451999999999998</v>
      </c>
      <c r="DD20" s="45"/>
      <c r="DE20" s="28">
        <v>85.525999999999996</v>
      </c>
      <c r="DF20" s="45"/>
      <c r="DG20" s="28">
        <v>99.665999999999997</v>
      </c>
      <c r="DH20" s="45"/>
      <c r="DI20" s="23">
        <v>2015</v>
      </c>
      <c r="DJ20" s="24" t="s">
        <v>13</v>
      </c>
      <c r="DK20" s="28">
        <v>92.471999999999994</v>
      </c>
      <c r="DL20" s="45"/>
      <c r="DM20" s="28">
        <v>101.617</v>
      </c>
      <c r="DN20" s="45"/>
      <c r="DO20" s="28">
        <v>95.287999999999997</v>
      </c>
      <c r="DP20" s="45"/>
      <c r="DQ20" s="23">
        <v>2015</v>
      </c>
      <c r="DR20" s="24" t="s">
        <v>13</v>
      </c>
      <c r="DS20" s="28">
        <v>92.271000000000001</v>
      </c>
      <c r="DT20" s="45"/>
      <c r="DU20" s="28">
        <v>81.933000000000007</v>
      </c>
      <c r="DV20" s="45"/>
      <c r="DW20" s="28">
        <v>93.911000000000001</v>
      </c>
      <c r="DX20" s="45"/>
      <c r="DY20" s="23">
        <v>2015</v>
      </c>
      <c r="DZ20" s="24" t="s">
        <v>13</v>
      </c>
      <c r="EA20" s="28">
        <v>104.896</v>
      </c>
      <c r="EB20" s="45"/>
      <c r="EC20" s="28">
        <v>91.269000000000005</v>
      </c>
      <c r="ED20" s="45"/>
      <c r="EE20" s="28">
        <v>98.188999999999993</v>
      </c>
      <c r="EF20" s="45"/>
      <c r="EG20" s="23">
        <v>2015</v>
      </c>
      <c r="EH20" s="24" t="s">
        <v>13</v>
      </c>
      <c r="EI20" s="28">
        <v>90.531000000000006</v>
      </c>
      <c r="EJ20" s="45"/>
      <c r="EK20" s="28">
        <v>89.155000000000001</v>
      </c>
      <c r="EL20" s="45"/>
      <c r="EM20" s="28">
        <v>102.331</v>
      </c>
      <c r="EN20" s="45"/>
      <c r="EO20" s="23">
        <v>2015</v>
      </c>
      <c r="EP20" s="24" t="s">
        <v>13</v>
      </c>
      <c r="EQ20" s="28">
        <v>103.163</v>
      </c>
      <c r="ER20" s="45"/>
      <c r="ES20" s="28">
        <v>99.76</v>
      </c>
      <c r="ET20" s="45"/>
      <c r="EU20" s="28">
        <v>103.39</v>
      </c>
      <c r="EV20" s="45"/>
      <c r="EW20" s="23">
        <v>2015</v>
      </c>
      <c r="EX20" s="24" t="s">
        <v>13</v>
      </c>
      <c r="EY20" s="28">
        <v>103.76300000000001</v>
      </c>
      <c r="EZ20" s="45"/>
      <c r="FA20" s="28">
        <v>96.78</v>
      </c>
      <c r="FB20" s="45"/>
      <c r="FC20" s="28">
        <v>95.334999999999994</v>
      </c>
      <c r="FD20" s="45"/>
      <c r="FE20" s="23">
        <v>2015</v>
      </c>
      <c r="FF20" s="24" t="s">
        <v>13</v>
      </c>
      <c r="FG20" s="28">
        <v>97.462999999999994</v>
      </c>
      <c r="FH20" s="45"/>
      <c r="FI20" s="28">
        <v>85.775999999999996</v>
      </c>
      <c r="FJ20" s="45"/>
      <c r="FK20" s="28">
        <v>88.64</v>
      </c>
      <c r="FL20" s="45"/>
      <c r="FM20" s="23">
        <v>2015</v>
      </c>
      <c r="FN20" s="24" t="s">
        <v>13</v>
      </c>
      <c r="FO20" s="28">
        <v>97.409000000000006</v>
      </c>
      <c r="FP20" s="45"/>
      <c r="FQ20" s="28">
        <v>96.132000000000005</v>
      </c>
      <c r="FR20" s="45"/>
      <c r="FS20" s="28">
        <v>92.206999999999994</v>
      </c>
      <c r="FT20" s="45"/>
      <c r="FU20" s="23">
        <v>2015</v>
      </c>
      <c r="FV20" s="24" t="s">
        <v>13</v>
      </c>
      <c r="FW20" s="28">
        <v>94.704999999999998</v>
      </c>
      <c r="FX20" s="45"/>
      <c r="FY20" s="28">
        <v>91.588999999999999</v>
      </c>
      <c r="FZ20" s="45"/>
      <c r="GA20" s="28">
        <v>97.433000000000007</v>
      </c>
      <c r="GB20" s="45"/>
      <c r="GC20" s="23">
        <v>2015</v>
      </c>
      <c r="GD20" s="24" t="s">
        <v>13</v>
      </c>
      <c r="GE20" s="28">
        <v>101.8</v>
      </c>
      <c r="GF20" s="45"/>
      <c r="GG20" s="28">
        <v>96.584000000000003</v>
      </c>
      <c r="GH20" s="45"/>
      <c r="GI20" s="28">
        <v>94.759</v>
      </c>
      <c r="GJ20" s="45"/>
      <c r="GK20" s="23">
        <v>2015</v>
      </c>
      <c r="GL20" s="24" t="s">
        <v>13</v>
      </c>
      <c r="GM20" s="28">
        <v>93.54</v>
      </c>
      <c r="GN20" s="45"/>
      <c r="GO20" s="28">
        <v>84.049000000000007</v>
      </c>
      <c r="GP20" s="45"/>
      <c r="GQ20" s="28">
        <v>87.820999999999998</v>
      </c>
      <c r="GR20" s="45"/>
      <c r="GS20" s="23">
        <v>2015</v>
      </c>
      <c r="GT20" s="24" t="s">
        <v>13</v>
      </c>
      <c r="GU20" s="28">
        <v>115.45399999999999</v>
      </c>
      <c r="GV20" s="45"/>
      <c r="GW20" s="28">
        <v>97.975999999999999</v>
      </c>
      <c r="GX20" s="45"/>
      <c r="GY20" s="28">
        <v>91.513999999999996</v>
      </c>
      <c r="GZ20" s="45"/>
      <c r="HA20" s="23">
        <v>2015</v>
      </c>
      <c r="HB20" s="24" t="s">
        <v>13</v>
      </c>
      <c r="HC20" s="28">
        <v>92.596000000000004</v>
      </c>
      <c r="HD20" s="45"/>
      <c r="HE20" s="28">
        <v>91.385999999999996</v>
      </c>
      <c r="HF20" s="45"/>
      <c r="HG20" s="28">
        <v>93.201999999999998</v>
      </c>
      <c r="HH20" s="45"/>
      <c r="HI20" s="23">
        <v>2015</v>
      </c>
      <c r="HJ20" s="24" t="s">
        <v>13</v>
      </c>
      <c r="HK20" s="28">
        <v>87.831000000000003</v>
      </c>
      <c r="HL20" s="45"/>
      <c r="HM20" s="28">
        <v>112.65</v>
      </c>
      <c r="HN20" s="45"/>
      <c r="HO20" s="28">
        <v>88.366</v>
      </c>
      <c r="HP20" s="45"/>
      <c r="HQ20" s="23">
        <v>2015</v>
      </c>
      <c r="HR20" s="24" t="s">
        <v>13</v>
      </c>
      <c r="HS20" s="28">
        <v>99.284000000000006</v>
      </c>
      <c r="HT20" s="45"/>
      <c r="HU20" s="28">
        <v>104.818</v>
      </c>
      <c r="HV20" s="45"/>
      <c r="HW20" s="28">
        <v>88.733999999999995</v>
      </c>
      <c r="HX20" s="45"/>
      <c r="HY20" s="23">
        <v>2015</v>
      </c>
      <c r="HZ20" s="24" t="s">
        <v>13</v>
      </c>
      <c r="IA20" s="28">
        <v>112.88</v>
      </c>
      <c r="IB20" s="45"/>
      <c r="IC20" s="28">
        <v>80.385999999999996</v>
      </c>
      <c r="ID20" s="45"/>
      <c r="IE20" s="28">
        <v>85.228999999999999</v>
      </c>
      <c r="IF20" s="45"/>
      <c r="IG20" s="23">
        <v>2015</v>
      </c>
      <c r="IH20" s="24" t="s">
        <v>13</v>
      </c>
      <c r="II20" s="28">
        <v>107.21</v>
      </c>
      <c r="IJ20" s="45"/>
      <c r="IK20" s="28">
        <v>86.578999999999994</v>
      </c>
      <c r="IL20" s="45"/>
      <c r="IM20" s="28">
        <v>85.811000000000007</v>
      </c>
      <c r="IN20" s="45"/>
      <c r="IO20" s="28">
        <v>101.226</v>
      </c>
      <c r="IP20" s="45"/>
      <c r="IQ20" s="23">
        <v>2015</v>
      </c>
      <c r="IR20" s="24" t="s">
        <v>13</v>
      </c>
      <c r="IS20" s="28">
        <v>93.138000000000005</v>
      </c>
      <c r="IT20" s="45"/>
      <c r="IU20" s="28">
        <v>138.85900000000001</v>
      </c>
      <c r="IV20" s="45"/>
      <c r="IW20" s="28">
        <v>92.86</v>
      </c>
      <c r="IX20" s="45"/>
      <c r="IY20" s="23">
        <v>2015</v>
      </c>
      <c r="IZ20" s="24" t="s">
        <v>13</v>
      </c>
      <c r="JA20" s="28">
        <v>93.13</v>
      </c>
      <c r="JB20" s="45"/>
      <c r="JC20" s="28">
        <v>95.244</v>
      </c>
      <c r="JD20" s="45"/>
      <c r="JE20" s="28">
        <v>90.070999999999998</v>
      </c>
      <c r="JF20" s="45"/>
      <c r="JG20" s="23">
        <v>2015</v>
      </c>
      <c r="JH20" s="24" t="s">
        <v>13</v>
      </c>
      <c r="JI20" s="28">
        <v>92.805999999999997</v>
      </c>
      <c r="JJ20" s="45"/>
      <c r="JK20" s="28">
        <v>86.228999999999999</v>
      </c>
      <c r="JL20" s="45"/>
      <c r="JM20" s="28">
        <v>124.419</v>
      </c>
      <c r="JN20" s="45"/>
      <c r="JO20" s="23">
        <v>2015</v>
      </c>
      <c r="JP20" s="24" t="s">
        <v>13</v>
      </c>
      <c r="JQ20" s="28">
        <v>87.71</v>
      </c>
      <c r="JR20" s="45"/>
      <c r="JS20" s="28">
        <v>103.038</v>
      </c>
      <c r="JT20" s="45"/>
      <c r="JU20" s="28">
        <v>86.414000000000001</v>
      </c>
      <c r="JV20" s="45"/>
      <c r="JW20" s="23">
        <v>2015</v>
      </c>
      <c r="JX20" s="24" t="s">
        <v>13</v>
      </c>
      <c r="JY20" s="28">
        <v>100.79600000000001</v>
      </c>
      <c r="JZ20" s="45"/>
      <c r="KA20" s="28">
        <v>77.980999999999995</v>
      </c>
      <c r="KB20" s="45"/>
      <c r="KC20" s="28">
        <v>85.93</v>
      </c>
      <c r="KD20" s="45"/>
      <c r="KE20" s="23">
        <v>2015</v>
      </c>
      <c r="KF20" s="24" t="s">
        <v>13</v>
      </c>
      <c r="KG20" s="28">
        <v>121.744</v>
      </c>
      <c r="KH20" s="45"/>
      <c r="KI20" s="28">
        <v>114.60899999999999</v>
      </c>
      <c r="KJ20" s="45"/>
      <c r="KK20" s="28">
        <v>85.855999999999995</v>
      </c>
      <c r="KL20" s="45"/>
      <c r="KM20" s="23">
        <v>2015</v>
      </c>
      <c r="KN20" s="24" t="s">
        <v>13</v>
      </c>
      <c r="KO20" s="28">
        <v>78.918999999999997</v>
      </c>
      <c r="KP20" s="45"/>
      <c r="KQ20" s="28">
        <v>95.998000000000005</v>
      </c>
      <c r="KR20" s="45"/>
      <c r="KS20" s="28">
        <v>94.391999999999996</v>
      </c>
      <c r="KT20" s="45"/>
      <c r="KU20" s="23">
        <v>2015</v>
      </c>
      <c r="KV20" s="24" t="s">
        <v>13</v>
      </c>
      <c r="KW20" s="28">
        <v>94.031999999999996</v>
      </c>
      <c r="KX20" s="45"/>
      <c r="KY20" s="28">
        <v>98.841999999999999</v>
      </c>
      <c r="KZ20" s="45"/>
      <c r="LA20" s="28">
        <v>88.207999999999998</v>
      </c>
      <c r="LB20" s="45"/>
      <c r="LC20" s="23">
        <v>2015</v>
      </c>
      <c r="LD20" s="24" t="s">
        <v>13</v>
      </c>
      <c r="LE20" s="28">
        <v>106.366</v>
      </c>
      <c r="LF20" s="45"/>
      <c r="LG20" s="28">
        <v>114.215</v>
      </c>
      <c r="LH20" s="45"/>
      <c r="LI20" s="28">
        <v>109.54900000000001</v>
      </c>
      <c r="LJ20" s="45"/>
      <c r="LK20" s="23">
        <v>2015</v>
      </c>
      <c r="LL20" s="24" t="s">
        <v>13</v>
      </c>
      <c r="LM20" s="28">
        <v>111.167</v>
      </c>
      <c r="LN20" s="45"/>
      <c r="LO20" s="28">
        <v>113.226</v>
      </c>
      <c r="LP20" s="45"/>
      <c r="LQ20" s="28">
        <v>104.47199999999999</v>
      </c>
      <c r="LR20" s="45"/>
      <c r="LS20" s="23">
        <v>2015</v>
      </c>
      <c r="LT20" s="24" t="s">
        <v>13</v>
      </c>
      <c r="LU20" s="28">
        <v>87.442999999999998</v>
      </c>
      <c r="LV20" s="45"/>
      <c r="LW20" s="28">
        <v>86.063000000000002</v>
      </c>
      <c r="LX20" s="45"/>
      <c r="LY20" s="28">
        <v>105.898</v>
      </c>
      <c r="LZ20" s="45"/>
      <c r="MA20" s="23">
        <v>2015</v>
      </c>
      <c r="MB20" s="24" t="s">
        <v>13</v>
      </c>
      <c r="MC20" s="28">
        <v>101.1</v>
      </c>
      <c r="MD20" s="45"/>
      <c r="ME20" s="28">
        <v>95.759</v>
      </c>
      <c r="MF20" s="45"/>
      <c r="MG20" s="28">
        <v>95.622</v>
      </c>
      <c r="MH20" s="45"/>
      <c r="MI20" s="23">
        <v>2015</v>
      </c>
      <c r="MJ20" s="24" t="s">
        <v>13</v>
      </c>
      <c r="MK20" s="28">
        <v>105.88500000000001</v>
      </c>
      <c r="ML20" s="45"/>
      <c r="MM20" s="28">
        <v>98.192999999999998</v>
      </c>
      <c r="MN20" s="45"/>
      <c r="MO20" s="28">
        <v>125.706</v>
      </c>
      <c r="MP20" s="45"/>
    </row>
    <row r="21" spans="1:354" ht="15" hidden="1" customHeight="1" x14ac:dyDescent="0.25">
      <c r="A21" s="23"/>
      <c r="B21" s="24" t="s">
        <v>14</v>
      </c>
      <c r="C21" s="28">
        <v>98.81</v>
      </c>
      <c r="D21" s="45"/>
      <c r="E21" s="28">
        <v>99.569000000000003</v>
      </c>
      <c r="F21" s="45"/>
      <c r="G21" s="28">
        <v>98.093000000000004</v>
      </c>
      <c r="H21" s="45"/>
      <c r="I21" s="23"/>
      <c r="J21" s="24" t="s">
        <v>14</v>
      </c>
      <c r="K21" s="28">
        <v>105.566</v>
      </c>
      <c r="L21" s="45"/>
      <c r="M21" s="28">
        <v>117.23399999999999</v>
      </c>
      <c r="N21" s="45"/>
      <c r="O21" s="28">
        <v>105.148</v>
      </c>
      <c r="P21" s="45"/>
      <c r="Q21" s="23"/>
      <c r="R21" s="24" t="s">
        <v>14</v>
      </c>
      <c r="S21" s="28">
        <v>92.275000000000006</v>
      </c>
      <c r="T21" s="45"/>
      <c r="U21" s="28">
        <v>92.12</v>
      </c>
      <c r="V21" s="45"/>
      <c r="W21" s="28">
        <v>101.857</v>
      </c>
      <c r="X21" s="45"/>
      <c r="Y21" s="23"/>
      <c r="Z21" s="24" t="s">
        <v>14</v>
      </c>
      <c r="AA21" s="28">
        <v>98.007999999999996</v>
      </c>
      <c r="AB21" s="45"/>
      <c r="AC21" s="28">
        <v>93.028000000000006</v>
      </c>
      <c r="AD21" s="45"/>
      <c r="AE21" s="28">
        <v>93.296999999999997</v>
      </c>
      <c r="AF21" s="45"/>
      <c r="AG21" s="23"/>
      <c r="AH21" s="24" t="s">
        <v>14</v>
      </c>
      <c r="AI21" s="28">
        <v>99.308999999999997</v>
      </c>
      <c r="AJ21" s="45"/>
      <c r="AK21" s="28">
        <v>90.424999999999997</v>
      </c>
      <c r="AL21" s="45"/>
      <c r="AM21" s="28">
        <v>81.484999999999999</v>
      </c>
      <c r="AN21" s="45"/>
      <c r="AO21" s="23"/>
      <c r="AP21" s="24" t="s">
        <v>14</v>
      </c>
      <c r="AQ21" s="28">
        <v>98.004999999999995</v>
      </c>
      <c r="AR21" s="45"/>
      <c r="AS21" s="28">
        <v>99.878</v>
      </c>
      <c r="AT21" s="45"/>
      <c r="AU21" s="28">
        <v>98.343000000000004</v>
      </c>
      <c r="AV21" s="45"/>
      <c r="AW21" s="23"/>
      <c r="AX21" s="24" t="s">
        <v>14</v>
      </c>
      <c r="AY21" s="28">
        <v>93.56</v>
      </c>
      <c r="AZ21" s="45"/>
      <c r="BA21" s="28">
        <v>99.034999999999997</v>
      </c>
      <c r="BB21" s="45"/>
      <c r="BC21" s="28">
        <v>94.320999999999998</v>
      </c>
      <c r="BD21" s="45"/>
      <c r="BE21" s="23"/>
      <c r="BF21" s="24" t="s">
        <v>14</v>
      </c>
      <c r="BG21" s="28">
        <v>99.182000000000002</v>
      </c>
      <c r="BH21" s="45"/>
      <c r="BI21" s="28">
        <v>98.581999999999994</v>
      </c>
      <c r="BJ21" s="45"/>
      <c r="BK21" s="28">
        <v>93.141999999999996</v>
      </c>
      <c r="BL21" s="45"/>
      <c r="BM21" s="23"/>
      <c r="BN21" s="24" t="s">
        <v>14</v>
      </c>
      <c r="BO21" s="28">
        <v>97.180999999999997</v>
      </c>
      <c r="BP21" s="45"/>
      <c r="BQ21" s="28">
        <v>99.897999999999996</v>
      </c>
      <c r="BR21" s="45"/>
      <c r="BS21" s="28">
        <v>102.384</v>
      </c>
      <c r="BT21" s="45"/>
      <c r="BU21" s="23"/>
      <c r="BV21" s="24" t="s">
        <v>14</v>
      </c>
      <c r="BW21" s="28">
        <v>100.03700000000001</v>
      </c>
      <c r="BX21" s="45"/>
      <c r="BY21" s="28">
        <v>100.858</v>
      </c>
      <c r="BZ21" s="45"/>
      <c r="CA21" s="28">
        <v>102.851</v>
      </c>
      <c r="CB21" s="45"/>
      <c r="CC21" s="23"/>
      <c r="CD21" s="24" t="s">
        <v>14</v>
      </c>
      <c r="CE21" s="28">
        <v>100.443</v>
      </c>
      <c r="CF21" s="45"/>
      <c r="CG21" s="28">
        <v>106.01</v>
      </c>
      <c r="CH21" s="45"/>
      <c r="CI21" s="28">
        <v>101.94499999999999</v>
      </c>
      <c r="CJ21" s="45"/>
      <c r="CK21" s="23"/>
      <c r="CL21" s="24" t="s">
        <v>14</v>
      </c>
      <c r="CM21" s="28">
        <v>97.343000000000004</v>
      </c>
      <c r="CN21" s="45"/>
      <c r="CO21" s="28">
        <v>102.134</v>
      </c>
      <c r="CP21" s="45"/>
      <c r="CQ21" s="28">
        <v>112.58499999999999</v>
      </c>
      <c r="CR21" s="45"/>
      <c r="CS21" s="23"/>
      <c r="CT21" s="24" t="s">
        <v>14</v>
      </c>
      <c r="CU21" s="28">
        <v>91.498000000000005</v>
      </c>
      <c r="CV21" s="45"/>
      <c r="CW21" s="28">
        <v>103.193</v>
      </c>
      <c r="CX21" s="45"/>
      <c r="CY21" s="28">
        <v>94.162000000000006</v>
      </c>
      <c r="CZ21" s="45"/>
      <c r="DA21" s="23"/>
      <c r="DB21" s="24" t="s">
        <v>14</v>
      </c>
      <c r="DC21" s="28">
        <v>103.39100000000001</v>
      </c>
      <c r="DD21" s="45"/>
      <c r="DE21" s="28">
        <v>123</v>
      </c>
      <c r="DF21" s="45"/>
      <c r="DG21" s="28">
        <v>99.463999999999999</v>
      </c>
      <c r="DH21" s="45"/>
      <c r="DI21" s="23"/>
      <c r="DJ21" s="24" t="s">
        <v>14</v>
      </c>
      <c r="DK21" s="28">
        <v>97.527000000000001</v>
      </c>
      <c r="DL21" s="45"/>
      <c r="DM21" s="28">
        <v>92.754000000000005</v>
      </c>
      <c r="DN21" s="45"/>
      <c r="DO21" s="28">
        <v>92.584000000000003</v>
      </c>
      <c r="DP21" s="45"/>
      <c r="DQ21" s="23"/>
      <c r="DR21" s="24" t="s">
        <v>14</v>
      </c>
      <c r="DS21" s="28">
        <v>96.986999999999995</v>
      </c>
      <c r="DT21" s="45"/>
      <c r="DU21" s="28">
        <v>105.122</v>
      </c>
      <c r="DV21" s="45"/>
      <c r="DW21" s="28">
        <v>98.994</v>
      </c>
      <c r="DX21" s="45"/>
      <c r="DY21" s="23"/>
      <c r="DZ21" s="24" t="s">
        <v>14</v>
      </c>
      <c r="EA21" s="28">
        <v>98.093000000000004</v>
      </c>
      <c r="EB21" s="45"/>
      <c r="EC21" s="28">
        <v>106.602</v>
      </c>
      <c r="ED21" s="45"/>
      <c r="EE21" s="28">
        <v>95.765000000000001</v>
      </c>
      <c r="EF21" s="45"/>
      <c r="EG21" s="23"/>
      <c r="EH21" s="24" t="s">
        <v>14</v>
      </c>
      <c r="EI21" s="28">
        <v>103.15300000000001</v>
      </c>
      <c r="EJ21" s="45"/>
      <c r="EK21" s="28">
        <v>105.1</v>
      </c>
      <c r="EL21" s="45"/>
      <c r="EM21" s="28">
        <v>102.264</v>
      </c>
      <c r="EN21" s="45"/>
      <c r="EO21" s="23"/>
      <c r="EP21" s="24" t="s">
        <v>14</v>
      </c>
      <c r="EQ21" s="28">
        <v>96.326999999999998</v>
      </c>
      <c r="ER21" s="45"/>
      <c r="ES21" s="28">
        <v>110.48399999999999</v>
      </c>
      <c r="ET21" s="45"/>
      <c r="EU21" s="28">
        <v>97.016000000000005</v>
      </c>
      <c r="EV21" s="45"/>
      <c r="EW21" s="23"/>
      <c r="EX21" s="24" t="s">
        <v>14</v>
      </c>
      <c r="EY21" s="28">
        <v>95.509</v>
      </c>
      <c r="EZ21" s="45"/>
      <c r="FA21" s="28">
        <v>104.211</v>
      </c>
      <c r="FB21" s="45"/>
      <c r="FC21" s="28">
        <v>86.680999999999997</v>
      </c>
      <c r="FD21" s="45"/>
      <c r="FE21" s="23"/>
      <c r="FF21" s="24" t="s">
        <v>14</v>
      </c>
      <c r="FG21" s="28">
        <v>99.912999999999997</v>
      </c>
      <c r="FH21" s="45"/>
      <c r="FI21" s="28">
        <v>104.419</v>
      </c>
      <c r="FJ21" s="45"/>
      <c r="FK21" s="28">
        <v>104.242</v>
      </c>
      <c r="FL21" s="45"/>
      <c r="FM21" s="23"/>
      <c r="FN21" s="24" t="s">
        <v>14</v>
      </c>
      <c r="FO21" s="28">
        <v>100.492</v>
      </c>
      <c r="FP21" s="45"/>
      <c r="FQ21" s="28">
        <v>95.766999999999996</v>
      </c>
      <c r="FR21" s="45"/>
      <c r="FS21" s="28">
        <v>92.504999999999995</v>
      </c>
      <c r="FT21" s="45"/>
      <c r="FU21" s="23"/>
      <c r="FV21" s="24" t="s">
        <v>14</v>
      </c>
      <c r="FW21" s="28">
        <v>98.926000000000002</v>
      </c>
      <c r="FX21" s="45"/>
      <c r="FY21" s="28">
        <v>96.7</v>
      </c>
      <c r="FZ21" s="45"/>
      <c r="GA21" s="28">
        <v>95.274000000000001</v>
      </c>
      <c r="GB21" s="45"/>
      <c r="GC21" s="23"/>
      <c r="GD21" s="24" t="s">
        <v>14</v>
      </c>
      <c r="GE21" s="28">
        <v>99.378</v>
      </c>
      <c r="GF21" s="45"/>
      <c r="GG21" s="28">
        <v>95.16</v>
      </c>
      <c r="GH21" s="45"/>
      <c r="GI21" s="28">
        <v>118.643</v>
      </c>
      <c r="GJ21" s="45"/>
      <c r="GK21" s="23"/>
      <c r="GL21" s="24" t="s">
        <v>14</v>
      </c>
      <c r="GM21" s="28">
        <v>94.968000000000004</v>
      </c>
      <c r="GN21" s="45"/>
      <c r="GO21" s="28">
        <v>93.656999999999996</v>
      </c>
      <c r="GP21" s="45"/>
      <c r="GQ21" s="28">
        <v>95.650999999999996</v>
      </c>
      <c r="GR21" s="45"/>
      <c r="GS21" s="23"/>
      <c r="GT21" s="24" t="s">
        <v>14</v>
      </c>
      <c r="GU21" s="28">
        <v>94.673000000000002</v>
      </c>
      <c r="GV21" s="45"/>
      <c r="GW21" s="28">
        <v>104.512</v>
      </c>
      <c r="GX21" s="45"/>
      <c r="GY21" s="28">
        <v>97.971000000000004</v>
      </c>
      <c r="GZ21" s="45"/>
      <c r="HA21" s="23"/>
      <c r="HB21" s="24" t="s">
        <v>14</v>
      </c>
      <c r="HC21" s="28">
        <v>92.51</v>
      </c>
      <c r="HD21" s="45"/>
      <c r="HE21" s="28">
        <v>99.448999999999998</v>
      </c>
      <c r="HF21" s="45"/>
      <c r="HG21" s="28">
        <v>105.663</v>
      </c>
      <c r="HH21" s="45"/>
      <c r="HI21" s="23"/>
      <c r="HJ21" s="24" t="s">
        <v>14</v>
      </c>
      <c r="HK21" s="28">
        <v>98.554000000000002</v>
      </c>
      <c r="HL21" s="45"/>
      <c r="HM21" s="28">
        <v>102.53400000000001</v>
      </c>
      <c r="HN21" s="45"/>
      <c r="HO21" s="28">
        <v>104.14100000000001</v>
      </c>
      <c r="HP21" s="45"/>
      <c r="HQ21" s="23"/>
      <c r="HR21" s="24" t="s">
        <v>14</v>
      </c>
      <c r="HS21" s="28">
        <v>91.975999999999999</v>
      </c>
      <c r="HT21" s="45"/>
      <c r="HU21" s="28">
        <v>112.373</v>
      </c>
      <c r="HV21" s="45"/>
      <c r="HW21" s="28">
        <v>112.459</v>
      </c>
      <c r="HX21" s="45"/>
      <c r="HY21" s="23"/>
      <c r="HZ21" s="24" t="s">
        <v>14</v>
      </c>
      <c r="IA21" s="28">
        <v>87.634</v>
      </c>
      <c r="IB21" s="45"/>
      <c r="IC21" s="28">
        <v>98.927999999999997</v>
      </c>
      <c r="ID21" s="45"/>
      <c r="IE21" s="28">
        <v>105.371</v>
      </c>
      <c r="IF21" s="45"/>
      <c r="IG21" s="23"/>
      <c r="IH21" s="24" t="s">
        <v>14</v>
      </c>
      <c r="II21" s="28">
        <v>93.397000000000006</v>
      </c>
      <c r="IJ21" s="45"/>
      <c r="IK21" s="28">
        <v>111.28100000000001</v>
      </c>
      <c r="IL21" s="45"/>
      <c r="IM21" s="28">
        <v>96.701999999999998</v>
      </c>
      <c r="IN21" s="45"/>
      <c r="IO21" s="28">
        <v>117.42</v>
      </c>
      <c r="IP21" s="45"/>
      <c r="IQ21" s="23"/>
      <c r="IR21" s="24" t="s">
        <v>14</v>
      </c>
      <c r="IS21" s="28">
        <v>103.53400000000001</v>
      </c>
      <c r="IT21" s="45"/>
      <c r="IU21" s="28">
        <v>92.585999999999999</v>
      </c>
      <c r="IV21" s="45"/>
      <c r="IW21" s="28">
        <v>103.276</v>
      </c>
      <c r="IX21" s="45"/>
      <c r="IY21" s="23"/>
      <c r="IZ21" s="24" t="s">
        <v>14</v>
      </c>
      <c r="JA21" s="28">
        <v>107.828</v>
      </c>
      <c r="JB21" s="45"/>
      <c r="JC21" s="28">
        <v>104.624</v>
      </c>
      <c r="JD21" s="45"/>
      <c r="JE21" s="28">
        <v>96.430999999999997</v>
      </c>
      <c r="JF21" s="45"/>
      <c r="JG21" s="23"/>
      <c r="JH21" s="24" t="s">
        <v>14</v>
      </c>
      <c r="JI21" s="28">
        <v>94.14</v>
      </c>
      <c r="JJ21" s="45"/>
      <c r="JK21" s="28">
        <v>86.483999999999995</v>
      </c>
      <c r="JL21" s="45"/>
      <c r="JM21" s="28">
        <v>93.861999999999995</v>
      </c>
      <c r="JN21" s="45"/>
      <c r="JO21" s="23"/>
      <c r="JP21" s="24" t="s">
        <v>14</v>
      </c>
      <c r="JQ21" s="28">
        <v>101.74299999999999</v>
      </c>
      <c r="JR21" s="45"/>
      <c r="JS21" s="28">
        <v>107.164</v>
      </c>
      <c r="JT21" s="45"/>
      <c r="JU21" s="28">
        <v>100.604</v>
      </c>
      <c r="JV21" s="45"/>
      <c r="JW21" s="23"/>
      <c r="JX21" s="24" t="s">
        <v>14</v>
      </c>
      <c r="JY21" s="28">
        <v>100.548</v>
      </c>
      <c r="JZ21" s="45"/>
      <c r="KA21" s="28">
        <v>82.35</v>
      </c>
      <c r="KB21" s="45"/>
      <c r="KC21" s="28">
        <v>106.312</v>
      </c>
      <c r="KD21" s="45"/>
      <c r="KE21" s="23"/>
      <c r="KF21" s="24" t="s">
        <v>14</v>
      </c>
      <c r="KG21" s="28">
        <v>95.753</v>
      </c>
      <c r="KH21" s="45"/>
      <c r="KI21" s="28">
        <v>81.789000000000001</v>
      </c>
      <c r="KJ21" s="45"/>
      <c r="KK21" s="28">
        <v>89.353999999999999</v>
      </c>
      <c r="KL21" s="45"/>
      <c r="KM21" s="23"/>
      <c r="KN21" s="24" t="s">
        <v>14</v>
      </c>
      <c r="KO21" s="28">
        <v>89.49</v>
      </c>
      <c r="KP21" s="45"/>
      <c r="KQ21" s="28">
        <v>100.636</v>
      </c>
      <c r="KR21" s="45"/>
      <c r="KS21" s="28">
        <v>103.23099999999999</v>
      </c>
      <c r="KT21" s="45"/>
      <c r="KU21" s="23"/>
      <c r="KV21" s="24" t="s">
        <v>14</v>
      </c>
      <c r="KW21" s="28">
        <v>108.539</v>
      </c>
      <c r="KX21" s="45"/>
      <c r="KY21" s="28">
        <v>103.17100000000001</v>
      </c>
      <c r="KZ21" s="45"/>
      <c r="LA21" s="28">
        <v>100.533</v>
      </c>
      <c r="LB21" s="45"/>
      <c r="LC21" s="23"/>
      <c r="LD21" s="24" t="s">
        <v>14</v>
      </c>
      <c r="LE21" s="28">
        <v>87.861000000000004</v>
      </c>
      <c r="LF21" s="45"/>
      <c r="LG21" s="28">
        <v>108.83</v>
      </c>
      <c r="LH21" s="45"/>
      <c r="LI21" s="28">
        <v>110.75</v>
      </c>
      <c r="LJ21" s="45"/>
      <c r="LK21" s="23"/>
      <c r="LL21" s="24" t="s">
        <v>14</v>
      </c>
      <c r="LM21" s="28">
        <v>118.01300000000001</v>
      </c>
      <c r="LN21" s="45"/>
      <c r="LO21" s="28">
        <v>108.625</v>
      </c>
      <c r="LP21" s="45"/>
      <c r="LQ21" s="28">
        <v>134.36600000000001</v>
      </c>
      <c r="LR21" s="45"/>
      <c r="LS21" s="23"/>
      <c r="LT21" s="24" t="s">
        <v>14</v>
      </c>
      <c r="LU21" s="28">
        <v>93.305000000000007</v>
      </c>
      <c r="LV21" s="45"/>
      <c r="LW21" s="28">
        <v>77.617999999999995</v>
      </c>
      <c r="LX21" s="45"/>
      <c r="LY21" s="28">
        <v>106.54600000000001</v>
      </c>
      <c r="LZ21" s="45"/>
      <c r="MA21" s="23"/>
      <c r="MB21" s="24" t="s">
        <v>14</v>
      </c>
      <c r="MC21" s="28">
        <v>102.071</v>
      </c>
      <c r="MD21" s="45"/>
      <c r="ME21" s="28">
        <v>94.225999999999999</v>
      </c>
      <c r="MF21" s="45"/>
      <c r="MG21" s="28">
        <v>96.033000000000001</v>
      </c>
      <c r="MH21" s="45"/>
      <c r="MI21" s="23"/>
      <c r="MJ21" s="24" t="s">
        <v>14</v>
      </c>
      <c r="MK21" s="28">
        <v>103.407</v>
      </c>
      <c r="ML21" s="45"/>
      <c r="MM21" s="28">
        <v>94.006</v>
      </c>
      <c r="MN21" s="45"/>
      <c r="MO21" s="28">
        <v>77.623000000000005</v>
      </c>
      <c r="MP21" s="45"/>
    </row>
    <row r="22" spans="1:354" ht="15" hidden="1" customHeight="1" x14ac:dyDescent="0.25">
      <c r="A22" s="23"/>
      <c r="B22" s="24" t="s">
        <v>15</v>
      </c>
      <c r="C22" s="28">
        <v>96.058999999999997</v>
      </c>
      <c r="D22" s="45"/>
      <c r="E22" s="28">
        <v>94.093999999999994</v>
      </c>
      <c r="F22" s="45"/>
      <c r="G22" s="28">
        <v>97.917000000000002</v>
      </c>
      <c r="H22" s="45"/>
      <c r="I22" s="23"/>
      <c r="J22" s="24" t="s">
        <v>15</v>
      </c>
      <c r="K22" s="28">
        <v>116.741</v>
      </c>
      <c r="L22" s="45"/>
      <c r="M22" s="28">
        <v>112.003</v>
      </c>
      <c r="N22" s="45"/>
      <c r="O22" s="28">
        <v>111.824</v>
      </c>
      <c r="P22" s="45"/>
      <c r="Q22" s="23"/>
      <c r="R22" s="24" t="s">
        <v>15</v>
      </c>
      <c r="S22" s="28">
        <v>98.316000000000003</v>
      </c>
      <c r="T22" s="45"/>
      <c r="U22" s="28">
        <v>95.215999999999994</v>
      </c>
      <c r="V22" s="45"/>
      <c r="W22" s="28">
        <v>101.971</v>
      </c>
      <c r="X22" s="45"/>
      <c r="Y22" s="23"/>
      <c r="Z22" s="24" t="s">
        <v>15</v>
      </c>
      <c r="AA22" s="28">
        <v>101.473</v>
      </c>
      <c r="AB22" s="45"/>
      <c r="AC22" s="28">
        <v>98.156999999999996</v>
      </c>
      <c r="AD22" s="45"/>
      <c r="AE22" s="28">
        <v>91.18</v>
      </c>
      <c r="AF22" s="45"/>
      <c r="AG22" s="23"/>
      <c r="AH22" s="24" t="s">
        <v>15</v>
      </c>
      <c r="AI22" s="28">
        <v>96.495000000000005</v>
      </c>
      <c r="AJ22" s="45"/>
      <c r="AK22" s="28">
        <v>94.56</v>
      </c>
      <c r="AL22" s="45"/>
      <c r="AM22" s="28">
        <v>90.278000000000006</v>
      </c>
      <c r="AN22" s="45"/>
      <c r="AO22" s="23"/>
      <c r="AP22" s="24" t="s">
        <v>15</v>
      </c>
      <c r="AQ22" s="28">
        <v>98.545000000000002</v>
      </c>
      <c r="AR22" s="45"/>
      <c r="AS22" s="28">
        <v>106.613</v>
      </c>
      <c r="AT22" s="45"/>
      <c r="AU22" s="28">
        <v>106.366</v>
      </c>
      <c r="AV22" s="45"/>
      <c r="AW22" s="23"/>
      <c r="AX22" s="24" t="s">
        <v>15</v>
      </c>
      <c r="AY22" s="28">
        <v>91.233000000000004</v>
      </c>
      <c r="AZ22" s="45"/>
      <c r="BA22" s="28">
        <v>99.578000000000003</v>
      </c>
      <c r="BB22" s="45"/>
      <c r="BC22" s="28">
        <v>102.407</v>
      </c>
      <c r="BD22" s="45"/>
      <c r="BE22" s="23"/>
      <c r="BF22" s="24" t="s">
        <v>15</v>
      </c>
      <c r="BG22" s="28">
        <v>91.903000000000006</v>
      </c>
      <c r="BH22" s="45"/>
      <c r="BI22" s="28">
        <v>101.233</v>
      </c>
      <c r="BJ22" s="45"/>
      <c r="BK22" s="28">
        <v>90.597999999999999</v>
      </c>
      <c r="BL22" s="45"/>
      <c r="BM22" s="23"/>
      <c r="BN22" s="24" t="s">
        <v>15</v>
      </c>
      <c r="BO22" s="28">
        <v>99.028000000000006</v>
      </c>
      <c r="BP22" s="45"/>
      <c r="BQ22" s="28">
        <v>96.522000000000006</v>
      </c>
      <c r="BR22" s="45"/>
      <c r="BS22" s="28">
        <v>101.262</v>
      </c>
      <c r="BT22" s="45"/>
      <c r="BU22" s="23"/>
      <c r="BV22" s="24" t="s">
        <v>15</v>
      </c>
      <c r="BW22" s="28">
        <v>101.91200000000001</v>
      </c>
      <c r="BX22" s="45"/>
      <c r="BY22" s="28">
        <v>103.1</v>
      </c>
      <c r="BZ22" s="45"/>
      <c r="CA22" s="28">
        <v>108.06399999999999</v>
      </c>
      <c r="CB22" s="45"/>
      <c r="CC22" s="23"/>
      <c r="CD22" s="24" t="s">
        <v>15</v>
      </c>
      <c r="CE22" s="28">
        <v>98.638000000000005</v>
      </c>
      <c r="CF22" s="45"/>
      <c r="CG22" s="28">
        <v>97.421000000000006</v>
      </c>
      <c r="CH22" s="45"/>
      <c r="CI22" s="28">
        <v>92.311000000000007</v>
      </c>
      <c r="CJ22" s="45"/>
      <c r="CK22" s="23"/>
      <c r="CL22" s="24" t="s">
        <v>15</v>
      </c>
      <c r="CM22" s="28">
        <v>106.009</v>
      </c>
      <c r="CN22" s="45"/>
      <c r="CO22" s="28">
        <v>88.305000000000007</v>
      </c>
      <c r="CP22" s="45"/>
      <c r="CQ22" s="28">
        <v>87.962000000000003</v>
      </c>
      <c r="CR22" s="45"/>
      <c r="CS22" s="23"/>
      <c r="CT22" s="24" t="s">
        <v>15</v>
      </c>
      <c r="CU22" s="28">
        <v>108.517</v>
      </c>
      <c r="CV22" s="45"/>
      <c r="CW22" s="28">
        <v>93.8</v>
      </c>
      <c r="CX22" s="45"/>
      <c r="CY22" s="28">
        <v>98.585999999999999</v>
      </c>
      <c r="CZ22" s="45"/>
      <c r="DA22" s="23"/>
      <c r="DB22" s="24" t="s">
        <v>15</v>
      </c>
      <c r="DC22" s="28">
        <v>94.12</v>
      </c>
      <c r="DD22" s="45"/>
      <c r="DE22" s="28">
        <v>97.38</v>
      </c>
      <c r="DF22" s="45"/>
      <c r="DG22" s="28">
        <v>100.107</v>
      </c>
      <c r="DH22" s="45"/>
      <c r="DI22" s="23"/>
      <c r="DJ22" s="24" t="s">
        <v>15</v>
      </c>
      <c r="DK22" s="28">
        <v>101.527</v>
      </c>
      <c r="DL22" s="45"/>
      <c r="DM22" s="28">
        <v>108.589</v>
      </c>
      <c r="DN22" s="45"/>
      <c r="DO22" s="28">
        <v>107.979</v>
      </c>
      <c r="DP22" s="45"/>
      <c r="DQ22" s="23"/>
      <c r="DR22" s="24" t="s">
        <v>15</v>
      </c>
      <c r="DS22" s="28">
        <v>102.48699999999999</v>
      </c>
      <c r="DT22" s="45"/>
      <c r="DU22" s="28">
        <v>105.247</v>
      </c>
      <c r="DV22" s="45"/>
      <c r="DW22" s="28">
        <v>96.304000000000002</v>
      </c>
      <c r="DX22" s="45"/>
      <c r="DY22" s="23"/>
      <c r="DZ22" s="24" t="s">
        <v>15</v>
      </c>
      <c r="EA22" s="28">
        <v>94.048000000000002</v>
      </c>
      <c r="EB22" s="45"/>
      <c r="EC22" s="28">
        <v>93.956000000000003</v>
      </c>
      <c r="ED22" s="45"/>
      <c r="EE22" s="28">
        <v>104.995</v>
      </c>
      <c r="EF22" s="45"/>
      <c r="EG22" s="23"/>
      <c r="EH22" s="24" t="s">
        <v>15</v>
      </c>
      <c r="EI22" s="28">
        <v>101.121</v>
      </c>
      <c r="EJ22" s="45"/>
      <c r="EK22" s="28">
        <v>111.21599999999999</v>
      </c>
      <c r="EL22" s="45"/>
      <c r="EM22" s="28">
        <v>99.58</v>
      </c>
      <c r="EN22" s="45"/>
      <c r="EO22" s="23"/>
      <c r="EP22" s="24" t="s">
        <v>15</v>
      </c>
      <c r="EQ22" s="28">
        <v>101.14700000000001</v>
      </c>
      <c r="ER22" s="45"/>
      <c r="ES22" s="28">
        <v>94.081000000000003</v>
      </c>
      <c r="ET22" s="45"/>
      <c r="EU22" s="28">
        <v>96.662999999999997</v>
      </c>
      <c r="EV22" s="45"/>
      <c r="EW22" s="23"/>
      <c r="EX22" s="24" t="s">
        <v>15</v>
      </c>
      <c r="EY22" s="28">
        <v>110.889</v>
      </c>
      <c r="EZ22" s="45"/>
      <c r="FA22" s="28">
        <v>103.57299999999999</v>
      </c>
      <c r="FB22" s="45"/>
      <c r="FC22" s="28">
        <v>119.233</v>
      </c>
      <c r="FD22" s="45"/>
      <c r="FE22" s="23"/>
      <c r="FF22" s="24" t="s">
        <v>15</v>
      </c>
      <c r="FG22" s="28">
        <v>101.349</v>
      </c>
      <c r="FH22" s="45"/>
      <c r="FI22" s="28">
        <v>110.045</v>
      </c>
      <c r="FJ22" s="45"/>
      <c r="FK22" s="28">
        <v>102.464</v>
      </c>
      <c r="FL22" s="45"/>
      <c r="FM22" s="23"/>
      <c r="FN22" s="24" t="s">
        <v>15</v>
      </c>
      <c r="FO22" s="28">
        <v>106.511</v>
      </c>
      <c r="FP22" s="45"/>
      <c r="FQ22" s="28">
        <v>102.803</v>
      </c>
      <c r="FR22" s="45"/>
      <c r="FS22" s="28">
        <v>110.941</v>
      </c>
      <c r="FT22" s="45"/>
      <c r="FU22" s="23"/>
      <c r="FV22" s="24" t="s">
        <v>15</v>
      </c>
      <c r="FW22" s="28">
        <v>106.67400000000001</v>
      </c>
      <c r="FX22" s="45"/>
      <c r="FY22" s="28">
        <v>104.967</v>
      </c>
      <c r="FZ22" s="45"/>
      <c r="GA22" s="28">
        <v>105.27200000000001</v>
      </c>
      <c r="GB22" s="45"/>
      <c r="GC22" s="23"/>
      <c r="GD22" s="24" t="s">
        <v>15</v>
      </c>
      <c r="GE22" s="28">
        <v>104.291</v>
      </c>
      <c r="GF22" s="45"/>
      <c r="GG22" s="28">
        <v>101.845</v>
      </c>
      <c r="GH22" s="45"/>
      <c r="GI22" s="28">
        <v>95.542000000000002</v>
      </c>
      <c r="GJ22" s="45"/>
      <c r="GK22" s="23"/>
      <c r="GL22" s="24" t="s">
        <v>15</v>
      </c>
      <c r="GM22" s="28">
        <v>103.19799999999999</v>
      </c>
      <c r="GN22" s="45"/>
      <c r="GO22" s="28">
        <v>107.657</v>
      </c>
      <c r="GP22" s="45"/>
      <c r="GQ22" s="28">
        <v>106.10299999999999</v>
      </c>
      <c r="GR22" s="45"/>
      <c r="GS22" s="23"/>
      <c r="GT22" s="24" t="s">
        <v>15</v>
      </c>
      <c r="GU22" s="28">
        <v>97.397000000000006</v>
      </c>
      <c r="GV22" s="45"/>
      <c r="GW22" s="28">
        <v>98.617000000000004</v>
      </c>
      <c r="GX22" s="45"/>
      <c r="GY22" s="28">
        <v>101.078</v>
      </c>
      <c r="GZ22" s="45"/>
      <c r="HA22" s="23"/>
      <c r="HB22" s="24" t="s">
        <v>15</v>
      </c>
      <c r="HC22" s="28">
        <v>101.60299999999999</v>
      </c>
      <c r="HD22" s="45"/>
      <c r="HE22" s="28">
        <v>101.899</v>
      </c>
      <c r="HF22" s="45"/>
      <c r="HG22" s="28">
        <v>100.122</v>
      </c>
      <c r="HH22" s="45"/>
      <c r="HI22" s="23"/>
      <c r="HJ22" s="24" t="s">
        <v>15</v>
      </c>
      <c r="HK22" s="28">
        <v>101.16</v>
      </c>
      <c r="HL22" s="45"/>
      <c r="HM22" s="28">
        <v>88.197999999999993</v>
      </c>
      <c r="HN22" s="45"/>
      <c r="HO22" s="28">
        <v>97.302999999999997</v>
      </c>
      <c r="HP22" s="45"/>
      <c r="HQ22" s="23"/>
      <c r="HR22" s="24" t="s">
        <v>15</v>
      </c>
      <c r="HS22" s="28">
        <v>96.658000000000001</v>
      </c>
      <c r="HT22" s="45"/>
      <c r="HU22" s="28">
        <v>99.444999999999993</v>
      </c>
      <c r="HV22" s="45"/>
      <c r="HW22" s="28">
        <v>103.63800000000001</v>
      </c>
      <c r="HX22" s="45"/>
      <c r="HY22" s="23"/>
      <c r="HZ22" s="24" t="s">
        <v>15</v>
      </c>
      <c r="IA22" s="28">
        <v>101.905</v>
      </c>
      <c r="IB22" s="45"/>
      <c r="IC22" s="28">
        <v>115.157</v>
      </c>
      <c r="ID22" s="45"/>
      <c r="IE22" s="28">
        <v>109.998</v>
      </c>
      <c r="IF22" s="45"/>
      <c r="IG22" s="23"/>
      <c r="IH22" s="24" t="s">
        <v>15</v>
      </c>
      <c r="II22" s="28">
        <v>92.322999999999993</v>
      </c>
      <c r="IJ22" s="45"/>
      <c r="IK22" s="28">
        <v>101.059</v>
      </c>
      <c r="IL22" s="45"/>
      <c r="IM22" s="28">
        <v>109.136</v>
      </c>
      <c r="IN22" s="45"/>
      <c r="IO22" s="28">
        <v>92.234999999999999</v>
      </c>
      <c r="IP22" s="45"/>
      <c r="IQ22" s="23"/>
      <c r="IR22" s="24" t="s">
        <v>15</v>
      </c>
      <c r="IS22" s="28">
        <v>100.959</v>
      </c>
      <c r="IT22" s="45"/>
      <c r="IU22" s="28">
        <v>86.786000000000001</v>
      </c>
      <c r="IV22" s="45"/>
      <c r="IW22" s="28">
        <v>101.33199999999999</v>
      </c>
      <c r="IX22" s="45"/>
      <c r="IY22" s="23"/>
      <c r="IZ22" s="24" t="s">
        <v>15</v>
      </c>
      <c r="JA22" s="28">
        <v>98.197000000000003</v>
      </c>
      <c r="JB22" s="45"/>
      <c r="JC22" s="28">
        <v>97.224000000000004</v>
      </c>
      <c r="JD22" s="45"/>
      <c r="JE22" s="28">
        <v>105.89</v>
      </c>
      <c r="JF22" s="45"/>
      <c r="JG22" s="23"/>
      <c r="JH22" s="24" t="s">
        <v>15</v>
      </c>
      <c r="JI22" s="28">
        <v>106.702</v>
      </c>
      <c r="JJ22" s="45"/>
      <c r="JK22" s="28">
        <v>108.837</v>
      </c>
      <c r="JL22" s="45"/>
      <c r="JM22" s="28">
        <v>80.820999999999998</v>
      </c>
      <c r="JN22" s="45"/>
      <c r="JO22" s="23"/>
      <c r="JP22" s="24" t="s">
        <v>15</v>
      </c>
      <c r="JQ22" s="28">
        <v>99.066000000000003</v>
      </c>
      <c r="JR22" s="45"/>
      <c r="JS22" s="28">
        <v>97.009</v>
      </c>
      <c r="JT22" s="45"/>
      <c r="JU22" s="28">
        <v>112.789</v>
      </c>
      <c r="JV22" s="45"/>
      <c r="JW22" s="23"/>
      <c r="JX22" s="24" t="s">
        <v>15</v>
      </c>
      <c r="JY22" s="28">
        <v>100.208</v>
      </c>
      <c r="JZ22" s="45"/>
      <c r="KA22" s="28">
        <v>119.544</v>
      </c>
      <c r="KB22" s="45"/>
      <c r="KC22" s="28">
        <v>99.614999999999995</v>
      </c>
      <c r="KD22" s="45"/>
      <c r="KE22" s="23"/>
      <c r="KF22" s="24" t="s">
        <v>15</v>
      </c>
      <c r="KG22" s="28">
        <v>84.433999999999997</v>
      </c>
      <c r="KH22" s="45"/>
      <c r="KI22" s="28">
        <v>111.447</v>
      </c>
      <c r="KJ22" s="45"/>
      <c r="KK22" s="28">
        <v>111.126</v>
      </c>
      <c r="KL22" s="45"/>
      <c r="KM22" s="23"/>
      <c r="KN22" s="24" t="s">
        <v>15</v>
      </c>
      <c r="KO22" s="28">
        <v>110.267</v>
      </c>
      <c r="KP22" s="45"/>
      <c r="KQ22" s="28">
        <v>99.924999999999997</v>
      </c>
      <c r="KR22" s="45"/>
      <c r="KS22" s="28">
        <v>99.619</v>
      </c>
      <c r="KT22" s="45"/>
      <c r="KU22" s="23"/>
      <c r="KV22" s="24" t="s">
        <v>15</v>
      </c>
      <c r="KW22" s="28">
        <v>96.430999999999997</v>
      </c>
      <c r="KX22" s="45"/>
      <c r="KY22" s="28">
        <v>98.808000000000007</v>
      </c>
      <c r="KZ22" s="45"/>
      <c r="LA22" s="28">
        <v>107.56100000000001</v>
      </c>
      <c r="LB22" s="45"/>
      <c r="LC22" s="23"/>
      <c r="LD22" s="24" t="s">
        <v>15</v>
      </c>
      <c r="LE22" s="28">
        <v>95.525999999999996</v>
      </c>
      <c r="LF22" s="45"/>
      <c r="LG22" s="28">
        <v>87.667000000000002</v>
      </c>
      <c r="LH22" s="45"/>
      <c r="LI22" s="28">
        <v>87.087000000000003</v>
      </c>
      <c r="LJ22" s="45"/>
      <c r="LK22" s="23"/>
      <c r="LL22" s="24" t="s">
        <v>15</v>
      </c>
      <c r="LM22" s="28">
        <v>87.891999999999996</v>
      </c>
      <c r="LN22" s="45"/>
      <c r="LO22" s="28">
        <v>98.825000000000003</v>
      </c>
      <c r="LP22" s="45"/>
      <c r="LQ22" s="28">
        <v>88.525999999999996</v>
      </c>
      <c r="LR22" s="45"/>
      <c r="LS22" s="23"/>
      <c r="LT22" s="24" t="s">
        <v>15</v>
      </c>
      <c r="LU22" s="28">
        <v>118.071</v>
      </c>
      <c r="LV22" s="45"/>
      <c r="LW22" s="28">
        <v>137.49199999999999</v>
      </c>
      <c r="LX22" s="45"/>
      <c r="LY22" s="28">
        <v>87.078999999999994</v>
      </c>
      <c r="LZ22" s="45"/>
      <c r="MA22" s="23"/>
      <c r="MB22" s="24" t="s">
        <v>15</v>
      </c>
      <c r="MC22" s="28">
        <v>101.57899999999999</v>
      </c>
      <c r="MD22" s="45"/>
      <c r="ME22" s="28">
        <v>106.337</v>
      </c>
      <c r="MF22" s="45"/>
      <c r="MG22" s="28">
        <v>100.837</v>
      </c>
      <c r="MH22" s="45"/>
      <c r="MI22" s="23"/>
      <c r="MJ22" s="24" t="s">
        <v>15</v>
      </c>
      <c r="MK22" s="28">
        <v>95.016000000000005</v>
      </c>
      <c r="ML22" s="45"/>
      <c r="MM22" s="28">
        <v>98.667000000000002</v>
      </c>
      <c r="MN22" s="45"/>
      <c r="MO22" s="28">
        <v>81.861000000000004</v>
      </c>
      <c r="MP22" s="45"/>
    </row>
    <row r="23" spans="1:354" ht="15" hidden="1" customHeight="1" x14ac:dyDescent="0.25">
      <c r="A23" s="23"/>
      <c r="B23" s="24" t="s">
        <v>16</v>
      </c>
      <c r="C23" s="28">
        <v>101.384</v>
      </c>
      <c r="D23" s="45"/>
      <c r="E23" s="28">
        <v>100.381</v>
      </c>
      <c r="F23" s="45"/>
      <c r="G23" s="28">
        <v>102.333</v>
      </c>
      <c r="H23" s="45"/>
      <c r="I23" s="23"/>
      <c r="J23" s="24" t="s">
        <v>16</v>
      </c>
      <c r="K23" s="28">
        <v>101.997</v>
      </c>
      <c r="L23" s="45"/>
      <c r="M23" s="28">
        <v>98.024000000000001</v>
      </c>
      <c r="N23" s="45"/>
      <c r="O23" s="28">
        <v>106.25</v>
      </c>
      <c r="P23" s="45"/>
      <c r="Q23" s="23"/>
      <c r="R23" s="24" t="s">
        <v>16</v>
      </c>
      <c r="S23" s="28">
        <v>101.679</v>
      </c>
      <c r="T23" s="45"/>
      <c r="U23" s="28">
        <v>110.20699999999999</v>
      </c>
      <c r="V23" s="45"/>
      <c r="W23" s="28">
        <v>98.23</v>
      </c>
      <c r="X23" s="45"/>
      <c r="Y23" s="23"/>
      <c r="Z23" s="24" t="s">
        <v>16</v>
      </c>
      <c r="AA23" s="28">
        <v>104.77500000000001</v>
      </c>
      <c r="AB23" s="45"/>
      <c r="AC23" s="28">
        <v>108.05500000000001</v>
      </c>
      <c r="AD23" s="45"/>
      <c r="AE23" s="28">
        <v>119.298</v>
      </c>
      <c r="AF23" s="45"/>
      <c r="AG23" s="23"/>
      <c r="AH23" s="24" t="s">
        <v>16</v>
      </c>
      <c r="AI23" s="28">
        <v>114.001</v>
      </c>
      <c r="AJ23" s="45"/>
      <c r="AK23" s="28">
        <v>114.95099999999999</v>
      </c>
      <c r="AL23" s="45"/>
      <c r="AM23" s="28">
        <v>120.586</v>
      </c>
      <c r="AN23" s="45"/>
      <c r="AO23" s="23"/>
      <c r="AP23" s="24" t="s">
        <v>16</v>
      </c>
      <c r="AQ23" s="28">
        <v>108.57599999999999</v>
      </c>
      <c r="AR23" s="45"/>
      <c r="AS23" s="28">
        <v>94.777000000000001</v>
      </c>
      <c r="AT23" s="45"/>
      <c r="AU23" s="28">
        <v>106.476</v>
      </c>
      <c r="AV23" s="45"/>
      <c r="AW23" s="23"/>
      <c r="AX23" s="24" t="s">
        <v>16</v>
      </c>
      <c r="AY23" s="28">
        <v>115.102</v>
      </c>
      <c r="AZ23" s="45"/>
      <c r="BA23" s="28">
        <v>103.745</v>
      </c>
      <c r="BB23" s="45"/>
      <c r="BC23" s="28">
        <v>113.58499999999999</v>
      </c>
      <c r="BD23" s="45"/>
      <c r="BE23" s="23"/>
      <c r="BF23" s="24" t="s">
        <v>16</v>
      </c>
      <c r="BG23" s="28">
        <v>106.152</v>
      </c>
      <c r="BH23" s="45"/>
      <c r="BI23" s="28">
        <v>104.822</v>
      </c>
      <c r="BJ23" s="45"/>
      <c r="BK23" s="28">
        <v>120.111</v>
      </c>
      <c r="BL23" s="45"/>
      <c r="BM23" s="23"/>
      <c r="BN23" s="24" t="s">
        <v>16</v>
      </c>
      <c r="BO23" s="28">
        <v>101.501</v>
      </c>
      <c r="BP23" s="45"/>
      <c r="BQ23" s="28">
        <v>111.574</v>
      </c>
      <c r="BR23" s="45"/>
      <c r="BS23" s="28">
        <v>108.521</v>
      </c>
      <c r="BT23" s="45"/>
      <c r="BU23" s="23"/>
      <c r="BV23" s="24" t="s">
        <v>16</v>
      </c>
      <c r="BW23" s="28">
        <v>107.93</v>
      </c>
      <c r="BX23" s="45"/>
      <c r="BY23" s="28">
        <v>96.522999999999996</v>
      </c>
      <c r="BZ23" s="45"/>
      <c r="CA23" s="28">
        <v>97.001000000000005</v>
      </c>
      <c r="CB23" s="45"/>
      <c r="CC23" s="23"/>
      <c r="CD23" s="24" t="s">
        <v>16</v>
      </c>
      <c r="CE23" s="28">
        <v>104.38200000000001</v>
      </c>
      <c r="CF23" s="45"/>
      <c r="CG23" s="28">
        <v>104.349</v>
      </c>
      <c r="CH23" s="45"/>
      <c r="CI23" s="28">
        <v>113.857</v>
      </c>
      <c r="CJ23" s="45"/>
      <c r="CK23" s="23"/>
      <c r="CL23" s="24" t="s">
        <v>16</v>
      </c>
      <c r="CM23" s="28">
        <v>123.10299999999999</v>
      </c>
      <c r="CN23" s="45"/>
      <c r="CO23" s="28">
        <v>100.176</v>
      </c>
      <c r="CP23" s="45"/>
      <c r="CQ23" s="28">
        <v>91</v>
      </c>
      <c r="CR23" s="45"/>
      <c r="CS23" s="23"/>
      <c r="CT23" s="24" t="s">
        <v>16</v>
      </c>
      <c r="CU23" s="28">
        <v>115.51</v>
      </c>
      <c r="CV23" s="45"/>
      <c r="CW23" s="28">
        <v>101.17400000000001</v>
      </c>
      <c r="CX23" s="45"/>
      <c r="CY23" s="28">
        <v>106.13200000000001</v>
      </c>
      <c r="CZ23" s="45"/>
      <c r="DA23" s="23"/>
      <c r="DB23" s="24" t="s">
        <v>16</v>
      </c>
      <c r="DC23" s="28">
        <v>105.03700000000001</v>
      </c>
      <c r="DD23" s="45"/>
      <c r="DE23" s="28">
        <v>94.093000000000004</v>
      </c>
      <c r="DF23" s="45"/>
      <c r="DG23" s="28">
        <v>100.764</v>
      </c>
      <c r="DH23" s="45"/>
      <c r="DI23" s="23"/>
      <c r="DJ23" s="24" t="s">
        <v>16</v>
      </c>
      <c r="DK23" s="28">
        <v>108.474</v>
      </c>
      <c r="DL23" s="45"/>
      <c r="DM23" s="28">
        <v>97.04</v>
      </c>
      <c r="DN23" s="45"/>
      <c r="DO23" s="28">
        <v>104.149</v>
      </c>
      <c r="DP23" s="45"/>
      <c r="DQ23" s="23"/>
      <c r="DR23" s="24" t="s">
        <v>16</v>
      </c>
      <c r="DS23" s="28">
        <v>108.254</v>
      </c>
      <c r="DT23" s="45"/>
      <c r="DU23" s="28">
        <v>107.69799999999999</v>
      </c>
      <c r="DV23" s="45"/>
      <c r="DW23" s="28">
        <v>110.79</v>
      </c>
      <c r="DX23" s="45"/>
      <c r="DY23" s="23"/>
      <c r="DZ23" s="24" t="s">
        <v>16</v>
      </c>
      <c r="EA23" s="28">
        <v>102.96299999999999</v>
      </c>
      <c r="EB23" s="45"/>
      <c r="EC23" s="28">
        <v>108.172</v>
      </c>
      <c r="ED23" s="45"/>
      <c r="EE23" s="28">
        <v>101.051</v>
      </c>
      <c r="EF23" s="45"/>
      <c r="EG23" s="23"/>
      <c r="EH23" s="24" t="s">
        <v>16</v>
      </c>
      <c r="EI23" s="28">
        <v>105.19499999999999</v>
      </c>
      <c r="EJ23" s="45"/>
      <c r="EK23" s="28">
        <v>94.528000000000006</v>
      </c>
      <c r="EL23" s="45"/>
      <c r="EM23" s="28">
        <v>95.825000000000003</v>
      </c>
      <c r="EN23" s="45"/>
      <c r="EO23" s="23"/>
      <c r="EP23" s="24" t="s">
        <v>16</v>
      </c>
      <c r="EQ23" s="28">
        <v>99.363</v>
      </c>
      <c r="ER23" s="45"/>
      <c r="ES23" s="28">
        <v>95.674000000000007</v>
      </c>
      <c r="ET23" s="45"/>
      <c r="EU23" s="28">
        <v>102.931</v>
      </c>
      <c r="EV23" s="45"/>
      <c r="EW23" s="23"/>
      <c r="EX23" s="24" t="s">
        <v>16</v>
      </c>
      <c r="EY23" s="28">
        <v>89.838999999999999</v>
      </c>
      <c r="EZ23" s="45"/>
      <c r="FA23" s="28">
        <v>95.436999999999998</v>
      </c>
      <c r="FB23" s="45"/>
      <c r="FC23" s="28">
        <v>98.751999999999995</v>
      </c>
      <c r="FD23" s="45"/>
      <c r="FE23" s="23"/>
      <c r="FF23" s="24" t="s">
        <v>16</v>
      </c>
      <c r="FG23" s="28">
        <v>101.27500000000001</v>
      </c>
      <c r="FH23" s="45"/>
      <c r="FI23" s="28">
        <v>99.76</v>
      </c>
      <c r="FJ23" s="45"/>
      <c r="FK23" s="28">
        <v>104.654</v>
      </c>
      <c r="FL23" s="45"/>
      <c r="FM23" s="23"/>
      <c r="FN23" s="24" t="s">
        <v>16</v>
      </c>
      <c r="FO23" s="28">
        <v>95.587000000000003</v>
      </c>
      <c r="FP23" s="45"/>
      <c r="FQ23" s="28">
        <v>105.298</v>
      </c>
      <c r="FR23" s="45"/>
      <c r="FS23" s="28">
        <v>104.34699999999999</v>
      </c>
      <c r="FT23" s="45"/>
      <c r="FU23" s="23"/>
      <c r="FV23" s="24" t="s">
        <v>16</v>
      </c>
      <c r="FW23" s="28">
        <v>99.695999999999998</v>
      </c>
      <c r="FX23" s="45"/>
      <c r="FY23" s="28">
        <v>106.744</v>
      </c>
      <c r="FZ23" s="45"/>
      <c r="GA23" s="28">
        <v>102.021</v>
      </c>
      <c r="GB23" s="45"/>
      <c r="GC23" s="23"/>
      <c r="GD23" s="24" t="s">
        <v>16</v>
      </c>
      <c r="GE23" s="28">
        <v>94.531000000000006</v>
      </c>
      <c r="GF23" s="45"/>
      <c r="GG23" s="28">
        <v>106.41200000000001</v>
      </c>
      <c r="GH23" s="45"/>
      <c r="GI23" s="28">
        <v>91.055999999999997</v>
      </c>
      <c r="GJ23" s="45"/>
      <c r="GK23" s="23"/>
      <c r="GL23" s="24" t="s">
        <v>16</v>
      </c>
      <c r="GM23" s="28">
        <v>108.29300000000001</v>
      </c>
      <c r="GN23" s="45"/>
      <c r="GO23" s="28">
        <v>114.637</v>
      </c>
      <c r="GP23" s="45"/>
      <c r="GQ23" s="28">
        <v>110.426</v>
      </c>
      <c r="GR23" s="45"/>
      <c r="GS23" s="23"/>
      <c r="GT23" s="24" t="s">
        <v>16</v>
      </c>
      <c r="GU23" s="28">
        <v>92.475999999999999</v>
      </c>
      <c r="GV23" s="45"/>
      <c r="GW23" s="28">
        <v>98.894999999999996</v>
      </c>
      <c r="GX23" s="45"/>
      <c r="GY23" s="28">
        <v>109.43600000000001</v>
      </c>
      <c r="GZ23" s="45"/>
      <c r="HA23" s="23"/>
      <c r="HB23" s="24" t="s">
        <v>16</v>
      </c>
      <c r="HC23" s="28">
        <v>113.291</v>
      </c>
      <c r="HD23" s="45"/>
      <c r="HE23" s="28">
        <v>107.26600000000001</v>
      </c>
      <c r="HF23" s="45"/>
      <c r="HG23" s="28">
        <v>101.014</v>
      </c>
      <c r="HH23" s="45"/>
      <c r="HI23" s="23"/>
      <c r="HJ23" s="24" t="s">
        <v>16</v>
      </c>
      <c r="HK23" s="28">
        <v>112.456</v>
      </c>
      <c r="HL23" s="45"/>
      <c r="HM23" s="28">
        <v>96.617999999999995</v>
      </c>
      <c r="HN23" s="45"/>
      <c r="HO23" s="28">
        <v>110.19</v>
      </c>
      <c r="HP23" s="45"/>
      <c r="HQ23" s="23"/>
      <c r="HR23" s="24" t="s">
        <v>16</v>
      </c>
      <c r="HS23" s="28">
        <v>112.08199999999999</v>
      </c>
      <c r="HT23" s="45"/>
      <c r="HU23" s="28">
        <v>83.364000000000004</v>
      </c>
      <c r="HV23" s="45"/>
      <c r="HW23" s="28">
        <v>95.168999999999997</v>
      </c>
      <c r="HX23" s="45"/>
      <c r="HY23" s="23"/>
      <c r="HZ23" s="24" t="s">
        <v>16</v>
      </c>
      <c r="IA23" s="28">
        <v>97.581000000000003</v>
      </c>
      <c r="IB23" s="45"/>
      <c r="IC23" s="28">
        <v>105.529</v>
      </c>
      <c r="ID23" s="45"/>
      <c r="IE23" s="28">
        <v>99.403000000000006</v>
      </c>
      <c r="IF23" s="45"/>
      <c r="IG23" s="23"/>
      <c r="IH23" s="24" t="s">
        <v>16</v>
      </c>
      <c r="II23" s="28">
        <v>107.071</v>
      </c>
      <c r="IJ23" s="45"/>
      <c r="IK23" s="28">
        <v>101.081</v>
      </c>
      <c r="IL23" s="45"/>
      <c r="IM23" s="28">
        <v>108.352</v>
      </c>
      <c r="IN23" s="45"/>
      <c r="IO23" s="28">
        <v>89.119</v>
      </c>
      <c r="IP23" s="45"/>
      <c r="IQ23" s="23"/>
      <c r="IR23" s="24" t="s">
        <v>16</v>
      </c>
      <c r="IS23" s="28">
        <v>102.369</v>
      </c>
      <c r="IT23" s="45"/>
      <c r="IU23" s="28">
        <v>81.768000000000001</v>
      </c>
      <c r="IV23" s="45"/>
      <c r="IW23" s="28">
        <v>102.532</v>
      </c>
      <c r="IX23" s="45"/>
      <c r="IY23" s="23"/>
      <c r="IZ23" s="24" t="s">
        <v>16</v>
      </c>
      <c r="JA23" s="28">
        <v>100.845</v>
      </c>
      <c r="JB23" s="45"/>
      <c r="JC23" s="28">
        <v>102.90900000000001</v>
      </c>
      <c r="JD23" s="45"/>
      <c r="JE23" s="28">
        <v>107.60899999999999</v>
      </c>
      <c r="JF23" s="45"/>
      <c r="JG23" s="23"/>
      <c r="JH23" s="24" t="s">
        <v>16</v>
      </c>
      <c r="JI23" s="28">
        <v>106.351</v>
      </c>
      <c r="JJ23" s="45"/>
      <c r="JK23" s="28">
        <v>118.45</v>
      </c>
      <c r="JL23" s="45"/>
      <c r="JM23" s="28">
        <v>100.898</v>
      </c>
      <c r="JN23" s="45"/>
      <c r="JO23" s="23"/>
      <c r="JP23" s="24" t="s">
        <v>16</v>
      </c>
      <c r="JQ23" s="28">
        <v>111.48099999999999</v>
      </c>
      <c r="JR23" s="45"/>
      <c r="JS23" s="28">
        <v>92.789000000000001</v>
      </c>
      <c r="JT23" s="45"/>
      <c r="JU23" s="28">
        <v>100.193</v>
      </c>
      <c r="JV23" s="45"/>
      <c r="JW23" s="23"/>
      <c r="JX23" s="24" t="s">
        <v>16</v>
      </c>
      <c r="JY23" s="28">
        <v>98.447999999999993</v>
      </c>
      <c r="JZ23" s="45"/>
      <c r="KA23" s="28">
        <v>120.124</v>
      </c>
      <c r="KB23" s="45"/>
      <c r="KC23" s="28">
        <v>108.14400000000001</v>
      </c>
      <c r="KD23" s="45"/>
      <c r="KE23" s="23"/>
      <c r="KF23" s="24" t="s">
        <v>16</v>
      </c>
      <c r="KG23" s="28">
        <v>98.069000000000003</v>
      </c>
      <c r="KH23" s="45"/>
      <c r="KI23" s="28">
        <v>92.155000000000001</v>
      </c>
      <c r="KJ23" s="45"/>
      <c r="KK23" s="28">
        <v>113.664</v>
      </c>
      <c r="KL23" s="45"/>
      <c r="KM23" s="23"/>
      <c r="KN23" s="24" t="s">
        <v>16</v>
      </c>
      <c r="KO23" s="28">
        <v>121.324</v>
      </c>
      <c r="KP23" s="45"/>
      <c r="KQ23" s="28">
        <v>103.441</v>
      </c>
      <c r="KR23" s="45"/>
      <c r="KS23" s="28">
        <v>102.758</v>
      </c>
      <c r="KT23" s="45"/>
      <c r="KU23" s="23"/>
      <c r="KV23" s="24" t="s">
        <v>16</v>
      </c>
      <c r="KW23" s="28">
        <v>100.998</v>
      </c>
      <c r="KX23" s="45"/>
      <c r="KY23" s="28">
        <v>99.18</v>
      </c>
      <c r="KZ23" s="45"/>
      <c r="LA23" s="28">
        <v>103.69799999999999</v>
      </c>
      <c r="LB23" s="45"/>
      <c r="LC23" s="23"/>
      <c r="LD23" s="24" t="s">
        <v>16</v>
      </c>
      <c r="LE23" s="28">
        <v>110.247</v>
      </c>
      <c r="LF23" s="45"/>
      <c r="LG23" s="28">
        <v>89.287999999999997</v>
      </c>
      <c r="LH23" s="45"/>
      <c r="LI23" s="28">
        <v>92.614000000000004</v>
      </c>
      <c r="LJ23" s="45"/>
      <c r="LK23" s="23"/>
      <c r="LL23" s="24" t="s">
        <v>16</v>
      </c>
      <c r="LM23" s="28">
        <v>82.927999999999997</v>
      </c>
      <c r="LN23" s="45"/>
      <c r="LO23" s="28">
        <v>79.323999999999998</v>
      </c>
      <c r="LP23" s="45"/>
      <c r="LQ23" s="28">
        <v>72.635000000000005</v>
      </c>
      <c r="LR23" s="45"/>
      <c r="LS23" s="23"/>
      <c r="LT23" s="24" t="s">
        <v>16</v>
      </c>
      <c r="LU23" s="28">
        <v>101.181</v>
      </c>
      <c r="LV23" s="45"/>
      <c r="LW23" s="28">
        <v>98.826999999999998</v>
      </c>
      <c r="LX23" s="45"/>
      <c r="LY23" s="28">
        <v>100.477</v>
      </c>
      <c r="LZ23" s="45"/>
      <c r="MA23" s="23"/>
      <c r="MB23" s="24" t="s">
        <v>16</v>
      </c>
      <c r="MC23" s="28">
        <v>95.248999999999995</v>
      </c>
      <c r="MD23" s="45"/>
      <c r="ME23" s="28">
        <v>103.678</v>
      </c>
      <c r="MF23" s="45"/>
      <c r="MG23" s="28">
        <v>107.508</v>
      </c>
      <c r="MH23" s="45"/>
      <c r="MI23" s="23"/>
      <c r="MJ23" s="24" t="s">
        <v>16</v>
      </c>
      <c r="MK23" s="28">
        <v>95.692999999999998</v>
      </c>
      <c r="ML23" s="45"/>
      <c r="MM23" s="28">
        <v>109.152</v>
      </c>
      <c r="MN23" s="45"/>
      <c r="MO23" s="28">
        <v>114.81</v>
      </c>
      <c r="MP23" s="45"/>
    </row>
    <row r="24" spans="1:354" ht="15" hidden="1" customHeight="1" x14ac:dyDescent="0.25">
      <c r="A24" s="23"/>
      <c r="B24" s="24"/>
      <c r="C24" s="48"/>
      <c r="D24" s="48"/>
      <c r="E24" s="48"/>
      <c r="F24" s="48"/>
      <c r="G24" s="48"/>
      <c r="H24" s="48"/>
      <c r="I24" s="23"/>
      <c r="J24" s="24"/>
      <c r="K24" s="48"/>
      <c r="L24" s="48"/>
      <c r="M24" s="48"/>
      <c r="N24" s="48"/>
      <c r="O24" s="48"/>
      <c r="P24" s="48"/>
      <c r="Q24" s="23"/>
      <c r="R24" s="24"/>
      <c r="S24" s="48"/>
      <c r="T24" s="48"/>
      <c r="U24" s="48"/>
      <c r="V24" s="48"/>
      <c r="W24" s="48"/>
      <c r="X24" s="48"/>
      <c r="Y24" s="23"/>
      <c r="Z24" s="24"/>
      <c r="AA24" s="48"/>
      <c r="AB24" s="48"/>
      <c r="AC24" s="48"/>
      <c r="AD24" s="48"/>
      <c r="AE24" s="48"/>
      <c r="AF24" s="48"/>
      <c r="AG24" s="23"/>
      <c r="AH24" s="24"/>
      <c r="AI24" s="48"/>
      <c r="AJ24" s="48"/>
      <c r="AK24" s="48"/>
      <c r="AL24" s="48"/>
      <c r="AM24" s="48"/>
      <c r="AN24" s="48"/>
      <c r="AO24" s="23"/>
      <c r="AP24" s="24"/>
      <c r="AQ24" s="48"/>
      <c r="AR24" s="48"/>
      <c r="AS24" s="48"/>
      <c r="AT24" s="48"/>
      <c r="AU24" s="48"/>
      <c r="AV24" s="48"/>
      <c r="AW24" s="23"/>
      <c r="AX24" s="24"/>
      <c r="AY24" s="48"/>
      <c r="AZ24" s="48"/>
      <c r="BA24" s="48"/>
      <c r="BB24" s="48"/>
      <c r="BC24" s="48"/>
      <c r="BD24" s="48"/>
      <c r="BE24" s="23"/>
      <c r="BF24" s="24"/>
      <c r="BG24" s="48"/>
      <c r="BH24" s="48"/>
      <c r="BI24" s="48"/>
      <c r="BJ24" s="48"/>
      <c r="BK24" s="48"/>
      <c r="BL24" s="48"/>
      <c r="BM24" s="23"/>
      <c r="BN24" s="24"/>
      <c r="BO24" s="48"/>
      <c r="BP24" s="48"/>
      <c r="BQ24" s="48"/>
      <c r="BR24" s="48"/>
      <c r="BS24" s="48"/>
      <c r="BT24" s="48"/>
      <c r="BU24" s="23"/>
      <c r="BV24" s="24"/>
      <c r="BW24" s="48"/>
      <c r="BX24" s="48"/>
      <c r="BY24" s="48"/>
      <c r="BZ24" s="48"/>
      <c r="CA24" s="48"/>
      <c r="CB24" s="48"/>
      <c r="CC24" s="23"/>
      <c r="CD24" s="24"/>
      <c r="CE24" s="48"/>
      <c r="CF24" s="48"/>
      <c r="CG24" s="48"/>
      <c r="CH24" s="48"/>
      <c r="CI24" s="48"/>
      <c r="CJ24" s="48"/>
      <c r="CK24" s="23"/>
      <c r="CL24" s="24"/>
      <c r="CM24" s="48"/>
      <c r="CN24" s="48"/>
      <c r="CO24" s="48"/>
      <c r="CP24" s="48"/>
      <c r="CQ24" s="48"/>
      <c r="CR24" s="48"/>
      <c r="CS24" s="23"/>
      <c r="CT24" s="24"/>
      <c r="CU24" s="48"/>
      <c r="CV24" s="48"/>
      <c r="CW24" s="48"/>
      <c r="CX24" s="48"/>
      <c r="CY24" s="48"/>
      <c r="CZ24" s="48"/>
      <c r="DA24" s="23"/>
      <c r="DB24" s="24"/>
      <c r="DC24" s="48"/>
      <c r="DD24" s="48"/>
      <c r="DE24" s="48"/>
      <c r="DF24" s="48"/>
      <c r="DG24" s="48"/>
      <c r="DH24" s="48"/>
      <c r="DI24" s="23"/>
      <c r="DJ24" s="24"/>
      <c r="DK24" s="48"/>
      <c r="DL24" s="48"/>
      <c r="DM24" s="48"/>
      <c r="DN24" s="48"/>
      <c r="DO24" s="48"/>
      <c r="DP24" s="48"/>
      <c r="DQ24" s="23"/>
      <c r="DR24" s="24"/>
      <c r="DS24" s="48"/>
      <c r="DT24" s="48"/>
      <c r="DU24" s="48"/>
      <c r="DV24" s="48"/>
      <c r="DW24" s="48"/>
      <c r="DX24" s="48"/>
      <c r="DY24" s="23"/>
      <c r="DZ24" s="24"/>
      <c r="EA24" s="48"/>
      <c r="EB24" s="48"/>
      <c r="EC24" s="48"/>
      <c r="ED24" s="48"/>
      <c r="EE24" s="48"/>
      <c r="EF24" s="48"/>
      <c r="EG24" s="23"/>
      <c r="EH24" s="24"/>
      <c r="EI24" s="48"/>
      <c r="EJ24" s="48"/>
      <c r="EK24" s="48"/>
      <c r="EL24" s="48"/>
      <c r="EM24" s="48"/>
      <c r="EN24" s="48"/>
      <c r="EO24" s="23"/>
      <c r="EP24" s="24"/>
      <c r="EQ24" s="48"/>
      <c r="ER24" s="48"/>
      <c r="ES24" s="48"/>
      <c r="ET24" s="48"/>
      <c r="EU24" s="48"/>
      <c r="EV24" s="48"/>
      <c r="EW24" s="23"/>
      <c r="EX24" s="24"/>
      <c r="EY24" s="48"/>
      <c r="EZ24" s="48"/>
      <c r="FA24" s="48"/>
      <c r="FB24" s="48"/>
      <c r="FC24" s="48"/>
      <c r="FD24" s="48"/>
      <c r="FE24" s="23"/>
      <c r="FF24" s="24"/>
      <c r="FG24" s="48"/>
      <c r="FH24" s="48"/>
      <c r="FI24" s="48"/>
      <c r="FJ24" s="48"/>
      <c r="FK24" s="48"/>
      <c r="FL24" s="48"/>
      <c r="FM24" s="23"/>
      <c r="FN24" s="24"/>
      <c r="FO24" s="48"/>
      <c r="FP24" s="48"/>
      <c r="FQ24" s="48"/>
      <c r="FR24" s="48"/>
      <c r="FS24" s="48"/>
      <c r="FT24" s="48"/>
      <c r="FU24" s="23"/>
      <c r="FV24" s="24"/>
      <c r="FW24" s="48"/>
      <c r="FX24" s="48"/>
      <c r="FY24" s="48"/>
      <c r="FZ24" s="48"/>
      <c r="GA24" s="48"/>
      <c r="GB24" s="48"/>
      <c r="GC24" s="23"/>
      <c r="GD24" s="24"/>
      <c r="GE24" s="48"/>
      <c r="GF24" s="48"/>
      <c r="GG24" s="48"/>
      <c r="GH24" s="48"/>
      <c r="GI24" s="48"/>
      <c r="GJ24" s="48"/>
      <c r="GK24" s="23"/>
      <c r="GL24" s="24"/>
      <c r="GM24" s="48"/>
      <c r="GN24" s="48"/>
      <c r="GO24" s="48"/>
      <c r="GP24" s="48"/>
      <c r="GQ24" s="48"/>
      <c r="GR24" s="48"/>
      <c r="GS24" s="23"/>
      <c r="GT24" s="24"/>
      <c r="GU24" s="48"/>
      <c r="GV24" s="48"/>
      <c r="GW24" s="48"/>
      <c r="GX24" s="48"/>
      <c r="GY24" s="48"/>
      <c r="GZ24" s="48"/>
      <c r="HA24" s="23"/>
      <c r="HB24" s="24"/>
      <c r="HC24" s="48"/>
      <c r="HD24" s="48"/>
      <c r="HE24" s="48"/>
      <c r="HF24" s="48"/>
      <c r="HG24" s="48"/>
      <c r="HH24" s="48"/>
      <c r="HI24" s="23"/>
      <c r="HJ24" s="24"/>
      <c r="HK24" s="48"/>
      <c r="HL24" s="48"/>
      <c r="HM24" s="48"/>
      <c r="HN24" s="48"/>
      <c r="HO24" s="48"/>
      <c r="HP24" s="48"/>
      <c r="HQ24" s="23"/>
      <c r="HR24" s="24"/>
      <c r="HS24" s="48"/>
      <c r="HT24" s="48"/>
      <c r="HU24" s="48"/>
      <c r="HV24" s="48"/>
      <c r="HW24" s="48"/>
      <c r="HX24" s="48"/>
      <c r="HY24" s="23"/>
      <c r="HZ24" s="24"/>
      <c r="IA24" s="48"/>
      <c r="IB24" s="48"/>
      <c r="IC24" s="48"/>
      <c r="ID24" s="48"/>
      <c r="IE24" s="48"/>
      <c r="IF24" s="48"/>
      <c r="IG24" s="23"/>
      <c r="IH24" s="24"/>
      <c r="II24" s="48"/>
      <c r="IJ24" s="48"/>
      <c r="IK24" s="48"/>
      <c r="IL24" s="48"/>
      <c r="IM24" s="48"/>
      <c r="IN24" s="48"/>
      <c r="IO24" s="48"/>
      <c r="IP24" s="48"/>
      <c r="IQ24" s="23"/>
      <c r="IR24" s="24"/>
      <c r="IS24" s="48"/>
      <c r="IT24" s="48"/>
      <c r="IU24" s="48"/>
      <c r="IV24" s="48"/>
      <c r="IW24" s="48"/>
      <c r="IX24" s="48"/>
      <c r="IY24" s="23"/>
      <c r="IZ24" s="24"/>
      <c r="JA24" s="48"/>
      <c r="JB24" s="48"/>
      <c r="JC24" s="48"/>
      <c r="JD24" s="48"/>
      <c r="JE24" s="48"/>
      <c r="JF24" s="48"/>
      <c r="JG24" s="23"/>
      <c r="JH24" s="24"/>
      <c r="JI24" s="48"/>
      <c r="JJ24" s="48"/>
      <c r="JK24" s="48"/>
      <c r="JL24" s="48"/>
      <c r="JM24" s="48"/>
      <c r="JN24" s="48"/>
      <c r="JO24" s="23"/>
      <c r="JP24" s="24"/>
      <c r="JQ24" s="48"/>
      <c r="JR24" s="48"/>
      <c r="JS24" s="48"/>
      <c r="JT24" s="48"/>
      <c r="JU24" s="48"/>
      <c r="JV24" s="48"/>
      <c r="JW24" s="23"/>
      <c r="JX24" s="24"/>
      <c r="JY24" s="48"/>
      <c r="JZ24" s="48"/>
      <c r="KA24" s="48"/>
      <c r="KB24" s="48"/>
      <c r="KC24" s="48"/>
      <c r="KD24" s="48"/>
      <c r="KE24" s="23"/>
      <c r="KF24" s="24"/>
      <c r="KG24" s="48"/>
      <c r="KH24" s="48"/>
      <c r="KI24" s="48"/>
      <c r="KJ24" s="48"/>
      <c r="KK24" s="48"/>
      <c r="KL24" s="48"/>
      <c r="KM24" s="23"/>
      <c r="KN24" s="24"/>
      <c r="KO24" s="48"/>
      <c r="KP24" s="48"/>
      <c r="KQ24" s="48"/>
      <c r="KR24" s="48"/>
      <c r="KS24" s="48"/>
      <c r="KT24" s="48"/>
      <c r="KU24" s="23"/>
      <c r="KV24" s="24"/>
      <c r="KW24" s="48"/>
      <c r="KX24" s="48"/>
      <c r="KY24" s="48"/>
      <c r="KZ24" s="48"/>
      <c r="LA24" s="48"/>
      <c r="LB24" s="48"/>
      <c r="LC24" s="23"/>
      <c r="LD24" s="24"/>
      <c r="LE24" s="48"/>
      <c r="LF24" s="48"/>
      <c r="LG24" s="48"/>
      <c r="LH24" s="48"/>
      <c r="LI24" s="48"/>
      <c r="LJ24" s="48"/>
      <c r="LK24" s="23"/>
      <c r="LL24" s="24"/>
      <c r="LM24" s="48"/>
      <c r="LN24" s="48"/>
      <c r="LO24" s="48"/>
      <c r="LP24" s="48"/>
      <c r="LQ24" s="48"/>
      <c r="LR24" s="48"/>
      <c r="LS24" s="23"/>
      <c r="LT24" s="24"/>
      <c r="LU24" s="48"/>
      <c r="LV24" s="48"/>
      <c r="LW24" s="48"/>
      <c r="LX24" s="48"/>
      <c r="LY24" s="48"/>
      <c r="LZ24" s="48"/>
      <c r="MA24" s="23"/>
      <c r="MB24" s="24"/>
      <c r="MC24" s="48"/>
      <c r="MD24" s="48"/>
      <c r="ME24" s="48"/>
      <c r="MF24" s="48"/>
      <c r="MG24" s="48"/>
      <c r="MH24" s="48"/>
      <c r="MI24" s="23"/>
      <c r="MJ24" s="24"/>
      <c r="MK24" s="48"/>
      <c r="ML24" s="48"/>
      <c r="MM24" s="48"/>
      <c r="MN24" s="48"/>
      <c r="MO24" s="48"/>
      <c r="MP24" s="48"/>
    </row>
    <row r="25" spans="1:354" ht="15" hidden="1" customHeight="1" x14ac:dyDescent="0.25">
      <c r="A25" s="23">
        <v>2016</v>
      </c>
      <c r="B25" s="24" t="s">
        <v>13</v>
      </c>
      <c r="C25" s="28">
        <v>103.134</v>
      </c>
      <c r="D25" s="45">
        <v>-0.59099999999999997</v>
      </c>
      <c r="E25" s="28">
        <v>102.40300000000001</v>
      </c>
      <c r="F25" s="45">
        <v>-3.3540000000000001</v>
      </c>
      <c r="G25" s="28">
        <v>103.82599999999999</v>
      </c>
      <c r="H25" s="45">
        <v>2.1320000000000001</v>
      </c>
      <c r="I25" s="23">
        <v>2016</v>
      </c>
      <c r="J25" s="24" t="s">
        <v>13</v>
      </c>
      <c r="K25" s="28">
        <v>67.974999999999994</v>
      </c>
      <c r="L25" s="45">
        <v>-10.199999999999999</v>
      </c>
      <c r="M25" s="28">
        <v>94.697000000000003</v>
      </c>
      <c r="N25" s="45">
        <v>30.187000000000001</v>
      </c>
      <c r="O25" s="28">
        <v>71.876999999999995</v>
      </c>
      <c r="P25" s="45">
        <v>-6.3840000000000003</v>
      </c>
      <c r="Q25" s="23">
        <v>2016</v>
      </c>
      <c r="R25" s="24" t="s">
        <v>13</v>
      </c>
      <c r="S25" s="28">
        <v>106.958</v>
      </c>
      <c r="T25" s="45">
        <v>-0.71599999999999997</v>
      </c>
      <c r="U25" s="28">
        <v>106.712</v>
      </c>
      <c r="V25" s="45">
        <v>4.1520000000000001</v>
      </c>
      <c r="W25" s="28">
        <v>107.994</v>
      </c>
      <c r="X25" s="45">
        <v>10.263999999999999</v>
      </c>
      <c r="Y25" s="23">
        <v>2016</v>
      </c>
      <c r="Z25" s="24" t="s">
        <v>13</v>
      </c>
      <c r="AA25" s="28">
        <v>103.81699999999999</v>
      </c>
      <c r="AB25" s="45">
        <v>8.4309999999999992</v>
      </c>
      <c r="AC25" s="28">
        <v>108.851</v>
      </c>
      <c r="AD25" s="45">
        <v>8.032</v>
      </c>
      <c r="AE25" s="28">
        <v>99.19</v>
      </c>
      <c r="AF25" s="45">
        <v>3.08</v>
      </c>
      <c r="AG25" s="23">
        <v>2016</v>
      </c>
      <c r="AH25" s="24" t="s">
        <v>13</v>
      </c>
      <c r="AI25" s="28">
        <v>103.411</v>
      </c>
      <c r="AJ25" s="45">
        <v>14.654</v>
      </c>
      <c r="AK25" s="28">
        <v>106.419</v>
      </c>
      <c r="AL25" s="45">
        <v>6.35</v>
      </c>
      <c r="AM25" s="28">
        <v>112.878</v>
      </c>
      <c r="AN25" s="45">
        <v>4.8550000000000004</v>
      </c>
      <c r="AO25" s="23">
        <v>2016</v>
      </c>
      <c r="AP25" s="24" t="s">
        <v>13</v>
      </c>
      <c r="AQ25" s="28">
        <v>105.69</v>
      </c>
      <c r="AR25" s="45">
        <v>11.401</v>
      </c>
      <c r="AS25" s="28">
        <v>95.873999999999995</v>
      </c>
      <c r="AT25" s="45">
        <v>-2.895</v>
      </c>
      <c r="AU25" s="28">
        <v>99.456000000000003</v>
      </c>
      <c r="AV25" s="45">
        <v>11.98</v>
      </c>
      <c r="AW25" s="23">
        <v>2016</v>
      </c>
      <c r="AX25" s="24" t="s">
        <v>13</v>
      </c>
      <c r="AY25" s="28">
        <v>109.16200000000001</v>
      </c>
      <c r="AZ25" s="45">
        <v>9.0459999999999994</v>
      </c>
      <c r="BA25" s="28">
        <v>106.47199999999999</v>
      </c>
      <c r="BB25" s="45">
        <v>9.0429999999999993</v>
      </c>
      <c r="BC25" s="28">
        <v>97.686999999999998</v>
      </c>
      <c r="BD25" s="45">
        <v>8.92</v>
      </c>
      <c r="BE25" s="23">
        <v>2016</v>
      </c>
      <c r="BF25" s="24" t="s">
        <v>13</v>
      </c>
      <c r="BG25" s="28">
        <v>105.94799999999999</v>
      </c>
      <c r="BH25" s="45">
        <v>3.1</v>
      </c>
      <c r="BI25" s="28">
        <v>100.599</v>
      </c>
      <c r="BJ25" s="45">
        <v>5.49</v>
      </c>
      <c r="BK25" s="28">
        <v>108.262</v>
      </c>
      <c r="BL25" s="45">
        <v>12.599</v>
      </c>
      <c r="BM25" s="23">
        <v>2016</v>
      </c>
      <c r="BN25" s="24" t="s">
        <v>13</v>
      </c>
      <c r="BO25" s="28">
        <v>103.994</v>
      </c>
      <c r="BP25" s="45">
        <v>1.665</v>
      </c>
      <c r="BQ25" s="28">
        <v>99.608000000000004</v>
      </c>
      <c r="BR25" s="45">
        <v>8.2620000000000005</v>
      </c>
      <c r="BS25" s="28">
        <v>95.397999999999996</v>
      </c>
      <c r="BT25" s="45">
        <v>8.6129999999999995</v>
      </c>
      <c r="BU25" s="23">
        <v>2016</v>
      </c>
      <c r="BV25" s="24" t="s">
        <v>13</v>
      </c>
      <c r="BW25" s="28">
        <v>97.569000000000003</v>
      </c>
      <c r="BX25" s="45">
        <v>8.2650000000000006</v>
      </c>
      <c r="BY25" s="28">
        <v>107.238</v>
      </c>
      <c r="BZ25" s="45">
        <v>7.7569999999999997</v>
      </c>
      <c r="CA25" s="28">
        <v>95.980999999999995</v>
      </c>
      <c r="CB25" s="45">
        <v>4.2320000000000002</v>
      </c>
      <c r="CC25" s="23">
        <v>2016</v>
      </c>
      <c r="CD25" s="24" t="s">
        <v>13</v>
      </c>
      <c r="CE25" s="28">
        <v>100.685</v>
      </c>
      <c r="CF25" s="45">
        <v>4.2969999999999997</v>
      </c>
      <c r="CG25" s="28">
        <v>96.168999999999997</v>
      </c>
      <c r="CH25" s="45">
        <v>4.2830000000000004</v>
      </c>
      <c r="CI25" s="28">
        <v>100.429</v>
      </c>
      <c r="CJ25" s="45">
        <v>9.298</v>
      </c>
      <c r="CK25" s="23">
        <v>2016</v>
      </c>
      <c r="CL25" s="24" t="s">
        <v>13</v>
      </c>
      <c r="CM25" s="28">
        <v>110.599</v>
      </c>
      <c r="CN25" s="45">
        <v>50.381999999999998</v>
      </c>
      <c r="CO25" s="28">
        <v>109.749</v>
      </c>
      <c r="CP25" s="45">
        <v>0.33300000000000002</v>
      </c>
      <c r="CQ25" s="28">
        <v>108.83499999999999</v>
      </c>
      <c r="CR25" s="45">
        <v>0.35299999999999998</v>
      </c>
      <c r="CS25" s="23">
        <v>2016</v>
      </c>
      <c r="CT25" s="24" t="s">
        <v>13</v>
      </c>
      <c r="CU25" s="28">
        <v>104.947</v>
      </c>
      <c r="CV25" s="45">
        <v>24.234999999999999</v>
      </c>
      <c r="CW25" s="28">
        <v>92.9</v>
      </c>
      <c r="CX25" s="45">
        <v>-8.7720000000000002</v>
      </c>
      <c r="CY25" s="28">
        <v>102.78</v>
      </c>
      <c r="CZ25" s="45">
        <v>1.6419999999999999</v>
      </c>
      <c r="DA25" s="23">
        <v>2016</v>
      </c>
      <c r="DB25" s="24" t="s">
        <v>13</v>
      </c>
      <c r="DC25" s="28">
        <v>104.983</v>
      </c>
      <c r="DD25" s="45">
        <v>7.7279999999999998</v>
      </c>
      <c r="DE25" s="28">
        <v>100.471</v>
      </c>
      <c r="DF25" s="45">
        <v>17.474</v>
      </c>
      <c r="DG25" s="28">
        <v>108.99</v>
      </c>
      <c r="DH25" s="45">
        <v>9.3559999999999999</v>
      </c>
      <c r="DI25" s="23">
        <v>2016</v>
      </c>
      <c r="DJ25" s="24" t="s">
        <v>13</v>
      </c>
      <c r="DK25" s="28">
        <v>100.13800000000001</v>
      </c>
      <c r="DL25" s="45">
        <v>8.2899999999999991</v>
      </c>
      <c r="DM25" s="28">
        <v>103.473</v>
      </c>
      <c r="DN25" s="45">
        <v>1.827</v>
      </c>
      <c r="DO25" s="28">
        <v>106.40300000000001</v>
      </c>
      <c r="DP25" s="45">
        <v>11.664</v>
      </c>
      <c r="DQ25" s="23">
        <v>2016</v>
      </c>
      <c r="DR25" s="24" t="s">
        <v>13</v>
      </c>
      <c r="DS25" s="28">
        <v>99.027000000000001</v>
      </c>
      <c r="DT25" s="45">
        <v>7.3220000000000001</v>
      </c>
      <c r="DU25" s="28">
        <v>88.569000000000003</v>
      </c>
      <c r="DV25" s="45">
        <v>8.1</v>
      </c>
      <c r="DW25" s="28">
        <v>95.593000000000004</v>
      </c>
      <c r="DX25" s="45">
        <v>1.7909999999999999</v>
      </c>
      <c r="DY25" s="23">
        <v>2016</v>
      </c>
      <c r="DZ25" s="24" t="s">
        <v>13</v>
      </c>
      <c r="EA25" s="28">
        <v>106.16500000000001</v>
      </c>
      <c r="EB25" s="45">
        <v>1.21</v>
      </c>
      <c r="EC25" s="28">
        <v>95.037999999999997</v>
      </c>
      <c r="ED25" s="45">
        <v>4.13</v>
      </c>
      <c r="EE25" s="28">
        <v>102.27</v>
      </c>
      <c r="EF25" s="45">
        <v>4.157</v>
      </c>
      <c r="EG25" s="23">
        <v>2016</v>
      </c>
      <c r="EH25" s="24" t="s">
        <v>13</v>
      </c>
      <c r="EI25" s="28">
        <v>94.286000000000001</v>
      </c>
      <c r="EJ25" s="45">
        <v>4.1479999999999997</v>
      </c>
      <c r="EK25" s="28">
        <v>92.858999999999995</v>
      </c>
      <c r="EL25" s="45">
        <v>4.1550000000000002</v>
      </c>
      <c r="EM25" s="28">
        <v>106.571</v>
      </c>
      <c r="EN25" s="45">
        <v>4.1429999999999998</v>
      </c>
      <c r="EO25" s="23">
        <v>2016</v>
      </c>
      <c r="EP25" s="24" t="s">
        <v>13</v>
      </c>
      <c r="EQ25" s="28">
        <v>105.417</v>
      </c>
      <c r="ER25" s="45">
        <v>2.1850000000000001</v>
      </c>
      <c r="ES25" s="28">
        <v>101.85</v>
      </c>
      <c r="ET25" s="45">
        <v>2.0950000000000002</v>
      </c>
      <c r="EU25" s="28">
        <v>105.56100000000001</v>
      </c>
      <c r="EV25" s="45">
        <v>2.1</v>
      </c>
      <c r="EW25" s="23">
        <v>2016</v>
      </c>
      <c r="EX25" s="24" t="s">
        <v>13</v>
      </c>
      <c r="EY25" s="28">
        <v>105.92400000000001</v>
      </c>
      <c r="EZ25" s="45">
        <v>2.0830000000000002</v>
      </c>
      <c r="FA25" s="28">
        <v>98.869</v>
      </c>
      <c r="FB25" s="45">
        <v>2.1579999999999999</v>
      </c>
      <c r="FC25" s="28">
        <v>97.53</v>
      </c>
      <c r="FD25" s="45">
        <v>2.3029999999999999</v>
      </c>
      <c r="FE25" s="23">
        <v>2016</v>
      </c>
      <c r="FF25" s="24" t="s">
        <v>13</v>
      </c>
      <c r="FG25" s="28">
        <v>99.605999999999995</v>
      </c>
      <c r="FH25" s="45">
        <v>2.1989999999999998</v>
      </c>
      <c r="FI25" s="28">
        <v>89.224999999999994</v>
      </c>
      <c r="FJ25" s="45">
        <v>4.0199999999999996</v>
      </c>
      <c r="FK25" s="28">
        <v>93.942999999999998</v>
      </c>
      <c r="FL25" s="45">
        <v>5.9820000000000002</v>
      </c>
      <c r="FM25" s="23">
        <v>2016</v>
      </c>
      <c r="FN25" s="24" t="s">
        <v>13</v>
      </c>
      <c r="FO25" s="28">
        <v>96.870999999999995</v>
      </c>
      <c r="FP25" s="45">
        <v>-0.55300000000000005</v>
      </c>
      <c r="FQ25" s="28">
        <v>104.027</v>
      </c>
      <c r="FR25" s="45">
        <v>8.2119999999999997</v>
      </c>
      <c r="FS25" s="28">
        <v>93.885000000000005</v>
      </c>
      <c r="FT25" s="45">
        <v>1.82</v>
      </c>
      <c r="FU25" s="23">
        <v>2016</v>
      </c>
      <c r="FV25" s="24" t="s">
        <v>13</v>
      </c>
      <c r="FW25" s="28">
        <v>97.89</v>
      </c>
      <c r="FX25" s="45">
        <v>3.3639999999999999</v>
      </c>
      <c r="FY25" s="28">
        <v>94.613</v>
      </c>
      <c r="FZ25" s="45">
        <v>3.3010000000000002</v>
      </c>
      <c r="GA25" s="28">
        <v>99.774000000000001</v>
      </c>
      <c r="GB25" s="45">
        <v>2.403</v>
      </c>
      <c r="GC25" s="23">
        <v>2016</v>
      </c>
      <c r="GD25" s="24" t="s">
        <v>13</v>
      </c>
      <c r="GE25" s="28">
        <v>104.178</v>
      </c>
      <c r="GF25" s="45">
        <v>2.3359999999999999</v>
      </c>
      <c r="GG25" s="28">
        <v>98.852999999999994</v>
      </c>
      <c r="GH25" s="45">
        <v>2.3490000000000002</v>
      </c>
      <c r="GI25" s="28">
        <v>91.715000000000003</v>
      </c>
      <c r="GJ25" s="45">
        <v>-3.2120000000000002</v>
      </c>
      <c r="GK25" s="23">
        <v>2016</v>
      </c>
      <c r="GL25" s="24" t="s">
        <v>13</v>
      </c>
      <c r="GM25" s="28">
        <v>95.867000000000004</v>
      </c>
      <c r="GN25" s="45">
        <v>2.4870000000000001</v>
      </c>
      <c r="GO25" s="28">
        <v>105.688</v>
      </c>
      <c r="GP25" s="45">
        <v>25.745000000000001</v>
      </c>
      <c r="GQ25" s="28">
        <v>110.38500000000001</v>
      </c>
      <c r="GR25" s="45">
        <v>25.693999999999999</v>
      </c>
      <c r="GS25" s="23">
        <v>2016</v>
      </c>
      <c r="GT25" s="24" t="s">
        <v>13</v>
      </c>
      <c r="GU25" s="28">
        <v>118.468</v>
      </c>
      <c r="GV25" s="45">
        <v>2.6110000000000002</v>
      </c>
      <c r="GW25" s="28">
        <v>99.587000000000003</v>
      </c>
      <c r="GX25" s="45">
        <v>1.6439999999999999</v>
      </c>
      <c r="GY25" s="28">
        <v>93.921999999999997</v>
      </c>
      <c r="GZ25" s="45">
        <v>2.6309999999999998</v>
      </c>
      <c r="HA25" s="23">
        <v>2016</v>
      </c>
      <c r="HB25" s="24" t="s">
        <v>13</v>
      </c>
      <c r="HC25" s="28">
        <v>95.007999999999996</v>
      </c>
      <c r="HD25" s="45">
        <v>2.605</v>
      </c>
      <c r="HE25" s="28">
        <v>93.835999999999999</v>
      </c>
      <c r="HF25" s="45">
        <v>2.68</v>
      </c>
      <c r="HG25" s="28">
        <v>93.951999999999998</v>
      </c>
      <c r="HH25" s="45">
        <v>0.80500000000000005</v>
      </c>
      <c r="HI25" s="23">
        <v>2016</v>
      </c>
      <c r="HJ25" s="24" t="s">
        <v>13</v>
      </c>
      <c r="HK25" s="28">
        <v>91.614999999999995</v>
      </c>
      <c r="HL25" s="45">
        <v>4.3090000000000002</v>
      </c>
      <c r="HM25" s="28">
        <v>110.85899999999999</v>
      </c>
      <c r="HN25" s="45">
        <v>-1.59</v>
      </c>
      <c r="HO25" s="28">
        <v>90.659000000000006</v>
      </c>
      <c r="HP25" s="45">
        <v>2.5950000000000002</v>
      </c>
      <c r="HQ25" s="23">
        <v>2016</v>
      </c>
      <c r="HR25" s="24" t="s">
        <v>13</v>
      </c>
      <c r="HS25" s="28">
        <v>92.283000000000001</v>
      </c>
      <c r="HT25" s="45">
        <v>-7.0510000000000002</v>
      </c>
      <c r="HU25" s="28">
        <v>97.787000000000006</v>
      </c>
      <c r="HV25" s="45">
        <v>-6.7069999999999999</v>
      </c>
      <c r="HW25" s="28">
        <v>82.908000000000001</v>
      </c>
      <c r="HX25" s="45">
        <v>-6.5659999999999998</v>
      </c>
      <c r="HY25" s="23">
        <v>2016</v>
      </c>
      <c r="HZ25" s="24" t="s">
        <v>13</v>
      </c>
      <c r="IA25" s="28">
        <v>105.13500000000001</v>
      </c>
      <c r="IB25" s="45">
        <v>-6.8609999999999998</v>
      </c>
      <c r="IC25" s="28">
        <v>93.867000000000004</v>
      </c>
      <c r="ID25" s="45">
        <v>16.77</v>
      </c>
      <c r="IE25" s="28">
        <v>88.090999999999994</v>
      </c>
      <c r="IF25" s="45">
        <v>3.3580000000000001</v>
      </c>
      <c r="IG25" s="23">
        <v>2016</v>
      </c>
      <c r="IH25" s="24" t="s">
        <v>13</v>
      </c>
      <c r="II25" s="28">
        <v>104.913</v>
      </c>
      <c r="IJ25" s="45">
        <v>-2.1419999999999999</v>
      </c>
      <c r="IK25" s="28">
        <v>81.778999999999996</v>
      </c>
      <c r="IL25" s="45">
        <v>-5.5439999999999996</v>
      </c>
      <c r="IM25" s="28">
        <v>94.153000000000006</v>
      </c>
      <c r="IN25" s="45">
        <v>9.7210000000000001</v>
      </c>
      <c r="IO25" s="28">
        <v>111.033</v>
      </c>
      <c r="IP25" s="45">
        <v>9.6880000000000006</v>
      </c>
      <c r="IQ25" s="23">
        <v>2016</v>
      </c>
      <c r="IR25" s="24" t="s">
        <v>13</v>
      </c>
      <c r="IS25" s="28">
        <v>102.11199999999999</v>
      </c>
      <c r="IT25" s="45">
        <v>9.6340000000000003</v>
      </c>
      <c r="IU25" s="28">
        <v>152.49100000000001</v>
      </c>
      <c r="IV25" s="45">
        <v>9.8170000000000002</v>
      </c>
      <c r="IW25" s="28">
        <v>101.824</v>
      </c>
      <c r="IX25" s="45">
        <v>9.6539999999999999</v>
      </c>
      <c r="IY25" s="23">
        <v>2016</v>
      </c>
      <c r="IZ25" s="24" t="s">
        <v>13</v>
      </c>
      <c r="JA25" s="28">
        <v>102.04600000000001</v>
      </c>
      <c r="JB25" s="45">
        <v>9.5739999999999998</v>
      </c>
      <c r="JC25" s="28">
        <v>98.513000000000005</v>
      </c>
      <c r="JD25" s="45">
        <v>3.4319999999999999</v>
      </c>
      <c r="JE25" s="28">
        <v>99.524000000000001</v>
      </c>
      <c r="JF25" s="45">
        <v>10.496</v>
      </c>
      <c r="JG25" s="23">
        <v>2016</v>
      </c>
      <c r="JH25" s="24" t="s">
        <v>13</v>
      </c>
      <c r="JI25" s="28">
        <v>93.052000000000007</v>
      </c>
      <c r="JJ25" s="45">
        <v>0.26500000000000001</v>
      </c>
      <c r="JK25" s="28">
        <v>91.932000000000002</v>
      </c>
      <c r="JL25" s="45">
        <v>6.6139999999999999</v>
      </c>
      <c r="JM25" s="28">
        <v>128.488</v>
      </c>
      <c r="JN25" s="45">
        <v>3.2709999999999999</v>
      </c>
      <c r="JO25" s="23">
        <v>2016</v>
      </c>
      <c r="JP25" s="24" t="s">
        <v>13</v>
      </c>
      <c r="JQ25" s="28">
        <v>112.26</v>
      </c>
      <c r="JR25" s="45">
        <v>27.99</v>
      </c>
      <c r="JS25" s="28">
        <v>109.633</v>
      </c>
      <c r="JT25" s="45">
        <v>6.4009999999999998</v>
      </c>
      <c r="JU25" s="28">
        <v>91.963999999999999</v>
      </c>
      <c r="JV25" s="45">
        <v>6.4219999999999997</v>
      </c>
      <c r="JW25" s="23">
        <v>2016</v>
      </c>
      <c r="JX25" s="24" t="s">
        <v>13</v>
      </c>
      <c r="JY25" s="28">
        <v>92.941999999999993</v>
      </c>
      <c r="JZ25" s="45">
        <v>-7.7919999999999998</v>
      </c>
      <c r="KA25" s="28">
        <v>94.290999999999997</v>
      </c>
      <c r="KB25" s="45">
        <v>20.914999999999999</v>
      </c>
      <c r="KC25" s="28">
        <v>98.072999999999993</v>
      </c>
      <c r="KD25" s="45">
        <v>14.132</v>
      </c>
      <c r="KE25" s="23">
        <v>2016</v>
      </c>
      <c r="KF25" s="24" t="s">
        <v>13</v>
      </c>
      <c r="KG25" s="28">
        <v>120.676</v>
      </c>
      <c r="KH25" s="45">
        <v>-0.877</v>
      </c>
      <c r="KI25" s="28">
        <v>133.536</v>
      </c>
      <c r="KJ25" s="45">
        <v>16.515000000000001</v>
      </c>
      <c r="KK25" s="28">
        <v>86.953000000000003</v>
      </c>
      <c r="KL25" s="45">
        <v>1.278</v>
      </c>
      <c r="KM25" s="23">
        <v>2016</v>
      </c>
      <c r="KN25" s="24" t="s">
        <v>13</v>
      </c>
      <c r="KO25" s="28">
        <v>86.174000000000007</v>
      </c>
      <c r="KP25" s="45">
        <v>9.1929999999999996</v>
      </c>
      <c r="KQ25" s="28">
        <v>115.821</v>
      </c>
      <c r="KR25" s="45">
        <v>20.649000000000001</v>
      </c>
      <c r="KS25" s="28">
        <v>95.814999999999998</v>
      </c>
      <c r="KT25" s="45">
        <v>1.508</v>
      </c>
      <c r="KU25" s="23">
        <v>2016</v>
      </c>
      <c r="KV25" s="24" t="s">
        <v>13</v>
      </c>
      <c r="KW25" s="28">
        <v>97.02</v>
      </c>
      <c r="KX25" s="45">
        <v>3.177</v>
      </c>
      <c r="KY25" s="28">
        <v>98.816000000000003</v>
      </c>
      <c r="KZ25" s="45">
        <v>-2.5999999999999999E-2</v>
      </c>
      <c r="LA25" s="28">
        <v>92.355000000000004</v>
      </c>
      <c r="LB25" s="45">
        <v>4.7009999999999996</v>
      </c>
      <c r="LC25" s="23">
        <v>2016</v>
      </c>
      <c r="LD25" s="24" t="s">
        <v>13</v>
      </c>
      <c r="LE25" s="28">
        <v>101.089</v>
      </c>
      <c r="LF25" s="45">
        <v>-4.9610000000000003</v>
      </c>
      <c r="LG25" s="28">
        <v>121.05</v>
      </c>
      <c r="LH25" s="45">
        <v>5.984</v>
      </c>
      <c r="LI25" s="28">
        <v>112.032</v>
      </c>
      <c r="LJ25" s="45">
        <v>2.266</v>
      </c>
      <c r="LK25" s="23">
        <v>2016</v>
      </c>
      <c r="LL25" s="24" t="s">
        <v>13</v>
      </c>
      <c r="LM25" s="28">
        <v>118.93899999999999</v>
      </c>
      <c r="LN25" s="45">
        <v>6.9909999999999997</v>
      </c>
      <c r="LO25" s="28">
        <v>120.014</v>
      </c>
      <c r="LP25" s="45">
        <v>5.9950000000000001</v>
      </c>
      <c r="LQ25" s="28">
        <v>110.44799999999999</v>
      </c>
      <c r="LR25" s="45">
        <v>5.72</v>
      </c>
      <c r="LS25" s="23">
        <v>2016</v>
      </c>
      <c r="LT25" s="24" t="s">
        <v>13</v>
      </c>
      <c r="LU25" s="28">
        <v>90.192999999999998</v>
      </c>
      <c r="LV25" s="45">
        <v>3.145</v>
      </c>
      <c r="LW25" s="28">
        <v>84.921000000000006</v>
      </c>
      <c r="LX25" s="45">
        <v>-1.327</v>
      </c>
      <c r="LY25" s="28">
        <v>84.518000000000001</v>
      </c>
      <c r="LZ25" s="45">
        <v>-20.189</v>
      </c>
      <c r="MA25" s="23">
        <v>2016</v>
      </c>
      <c r="MB25" s="24" t="s">
        <v>13</v>
      </c>
      <c r="MC25" s="28">
        <v>118.911</v>
      </c>
      <c r="MD25" s="45">
        <v>17.617000000000001</v>
      </c>
      <c r="ME25" s="28">
        <v>107.983</v>
      </c>
      <c r="MF25" s="45">
        <v>12.765000000000001</v>
      </c>
      <c r="MG25" s="28">
        <v>93.700999999999993</v>
      </c>
      <c r="MH25" s="45">
        <v>-2.008</v>
      </c>
      <c r="MI25" s="23">
        <v>2016</v>
      </c>
      <c r="MJ25" s="24" t="s">
        <v>13</v>
      </c>
      <c r="MK25" s="28">
        <v>101.70399999999999</v>
      </c>
      <c r="ML25" s="45">
        <v>-3.948</v>
      </c>
      <c r="MM25" s="28">
        <v>107.39100000000001</v>
      </c>
      <c r="MN25" s="45">
        <v>9.3680000000000003</v>
      </c>
      <c r="MO25" s="28">
        <v>126.892</v>
      </c>
      <c r="MP25" s="45">
        <v>0.94399999999999995</v>
      </c>
    </row>
    <row r="26" spans="1:354" ht="15" hidden="1" customHeight="1" x14ac:dyDescent="0.25">
      <c r="A26" s="23"/>
      <c r="B26" s="24" t="s">
        <v>14</v>
      </c>
      <c r="C26" s="28">
        <v>101.28100000000001</v>
      </c>
      <c r="D26" s="45">
        <v>2.5009999999999999</v>
      </c>
      <c r="E26" s="28">
        <v>100.69199999999999</v>
      </c>
      <c r="F26" s="45">
        <v>1.129</v>
      </c>
      <c r="G26" s="28">
        <v>101.837</v>
      </c>
      <c r="H26" s="45">
        <v>3.8170000000000002</v>
      </c>
      <c r="I26" s="23"/>
      <c r="J26" s="24" t="s">
        <v>14</v>
      </c>
      <c r="K26" s="28">
        <v>84.132999999999996</v>
      </c>
      <c r="L26" s="45">
        <v>-20.303000000000001</v>
      </c>
      <c r="M26" s="28">
        <v>84.866</v>
      </c>
      <c r="N26" s="45">
        <v>-27.61</v>
      </c>
      <c r="O26" s="28">
        <v>82.111000000000004</v>
      </c>
      <c r="P26" s="45">
        <v>-21.908999999999999</v>
      </c>
      <c r="Q26" s="23"/>
      <c r="R26" s="24" t="s">
        <v>14</v>
      </c>
      <c r="S26" s="28">
        <v>109.184</v>
      </c>
      <c r="T26" s="45">
        <v>18.324000000000002</v>
      </c>
      <c r="U26" s="28">
        <v>109.09</v>
      </c>
      <c r="V26" s="45">
        <v>18.422999999999998</v>
      </c>
      <c r="W26" s="28">
        <v>108.568</v>
      </c>
      <c r="X26" s="45">
        <v>6.5890000000000004</v>
      </c>
      <c r="Y26" s="23"/>
      <c r="Z26" s="24" t="s">
        <v>14</v>
      </c>
      <c r="AA26" s="28">
        <v>113.40300000000001</v>
      </c>
      <c r="AB26" s="45">
        <v>15.709</v>
      </c>
      <c r="AC26" s="28">
        <v>109.82899999999999</v>
      </c>
      <c r="AD26" s="45">
        <v>18.059999999999999</v>
      </c>
      <c r="AE26" s="28">
        <v>106.09</v>
      </c>
      <c r="AF26" s="45">
        <v>13.712</v>
      </c>
      <c r="AG26" s="23"/>
      <c r="AH26" s="24" t="s">
        <v>14</v>
      </c>
      <c r="AI26" s="28">
        <v>123.14100000000001</v>
      </c>
      <c r="AJ26" s="45">
        <v>23.997</v>
      </c>
      <c r="AK26" s="28">
        <v>115.709</v>
      </c>
      <c r="AL26" s="45">
        <v>27.960999999999999</v>
      </c>
      <c r="AM26" s="28">
        <v>90.754999999999995</v>
      </c>
      <c r="AN26" s="45">
        <v>11.375999999999999</v>
      </c>
      <c r="AO26" s="23"/>
      <c r="AP26" s="24" t="s">
        <v>14</v>
      </c>
      <c r="AQ26" s="28">
        <v>118.95399999999999</v>
      </c>
      <c r="AR26" s="45">
        <v>21.375</v>
      </c>
      <c r="AS26" s="28">
        <v>104.97499999999999</v>
      </c>
      <c r="AT26" s="45">
        <v>5.1029999999999998</v>
      </c>
      <c r="AU26" s="28">
        <v>99.478999999999999</v>
      </c>
      <c r="AV26" s="45">
        <v>1.155</v>
      </c>
      <c r="AW26" s="23"/>
      <c r="AX26" s="24" t="s">
        <v>14</v>
      </c>
      <c r="AY26" s="28">
        <v>120.364</v>
      </c>
      <c r="AZ26" s="45">
        <v>28.649000000000001</v>
      </c>
      <c r="BA26" s="28">
        <v>112.134</v>
      </c>
      <c r="BB26" s="45">
        <v>13.227</v>
      </c>
      <c r="BC26" s="28">
        <v>105.078</v>
      </c>
      <c r="BD26" s="45">
        <v>11.404999999999999</v>
      </c>
      <c r="BE26" s="23"/>
      <c r="BF26" s="24" t="s">
        <v>14</v>
      </c>
      <c r="BG26" s="28">
        <v>96.959000000000003</v>
      </c>
      <c r="BH26" s="45">
        <v>-2.2410000000000001</v>
      </c>
      <c r="BI26" s="28">
        <v>110.622</v>
      </c>
      <c r="BJ26" s="45">
        <v>12.212999999999999</v>
      </c>
      <c r="BK26" s="28">
        <v>116.93</v>
      </c>
      <c r="BL26" s="45">
        <v>25.539000000000001</v>
      </c>
      <c r="BM26" s="23"/>
      <c r="BN26" s="24" t="s">
        <v>14</v>
      </c>
      <c r="BO26" s="28">
        <v>105.952</v>
      </c>
      <c r="BP26" s="45">
        <v>9.0250000000000004</v>
      </c>
      <c r="BQ26" s="28">
        <v>108.51900000000001</v>
      </c>
      <c r="BR26" s="45">
        <v>8.6289999999999996</v>
      </c>
      <c r="BS26" s="28">
        <v>111.57899999999999</v>
      </c>
      <c r="BT26" s="45">
        <v>8.9809999999999999</v>
      </c>
      <c r="BU26" s="23"/>
      <c r="BV26" s="24" t="s">
        <v>14</v>
      </c>
      <c r="BW26" s="28">
        <v>108.73399999999999</v>
      </c>
      <c r="BX26" s="45">
        <v>8.6940000000000008</v>
      </c>
      <c r="BY26" s="28">
        <v>105.377</v>
      </c>
      <c r="BZ26" s="45">
        <v>4.4800000000000004</v>
      </c>
      <c r="CA26" s="28">
        <v>107.434</v>
      </c>
      <c r="CB26" s="45">
        <v>4.4560000000000004</v>
      </c>
      <c r="CC26" s="23"/>
      <c r="CD26" s="24" t="s">
        <v>14</v>
      </c>
      <c r="CE26" s="28">
        <v>105.21</v>
      </c>
      <c r="CF26" s="45">
        <v>4.7450000000000001</v>
      </c>
      <c r="CG26" s="28">
        <v>110.944</v>
      </c>
      <c r="CH26" s="45">
        <v>4.6539999999999999</v>
      </c>
      <c r="CI26" s="28">
        <v>111.477</v>
      </c>
      <c r="CJ26" s="45">
        <v>9.3490000000000002</v>
      </c>
      <c r="CK26" s="23"/>
      <c r="CL26" s="24" t="s">
        <v>14</v>
      </c>
      <c r="CM26" s="28">
        <v>104.06399999999999</v>
      </c>
      <c r="CN26" s="45">
        <v>6.9050000000000002</v>
      </c>
      <c r="CO26" s="28">
        <v>111.223</v>
      </c>
      <c r="CP26" s="45">
        <v>8.8989999999999991</v>
      </c>
      <c r="CQ26" s="28">
        <v>122.27500000000001</v>
      </c>
      <c r="CR26" s="45">
        <v>8.6059999999999999</v>
      </c>
      <c r="CS26" s="23"/>
      <c r="CT26" s="24" t="s">
        <v>14</v>
      </c>
      <c r="CU26" s="28">
        <v>112.443</v>
      </c>
      <c r="CV26" s="45">
        <v>22.891999999999999</v>
      </c>
      <c r="CW26" s="28">
        <v>95.658000000000001</v>
      </c>
      <c r="CX26" s="45">
        <v>-7.3019999999999996</v>
      </c>
      <c r="CY26" s="28">
        <v>106.839</v>
      </c>
      <c r="CZ26" s="45">
        <v>13.462999999999999</v>
      </c>
      <c r="DA26" s="23"/>
      <c r="DB26" s="24" t="s">
        <v>14</v>
      </c>
      <c r="DC26" s="28">
        <v>106.10599999999999</v>
      </c>
      <c r="DD26" s="45">
        <v>2.6259999999999999</v>
      </c>
      <c r="DE26" s="28">
        <v>109.355</v>
      </c>
      <c r="DF26" s="45">
        <v>-11.093999999999999</v>
      </c>
      <c r="DG26" s="28">
        <v>104.88200000000001</v>
      </c>
      <c r="DH26" s="45">
        <v>5.4470000000000001</v>
      </c>
      <c r="DI26" s="23"/>
      <c r="DJ26" s="24" t="s">
        <v>14</v>
      </c>
      <c r="DK26" s="28">
        <v>102.85</v>
      </c>
      <c r="DL26" s="45">
        <v>5.4580000000000002</v>
      </c>
      <c r="DM26" s="28">
        <v>97.957999999999998</v>
      </c>
      <c r="DN26" s="45">
        <v>5.61</v>
      </c>
      <c r="DO26" s="28">
        <v>97.686000000000007</v>
      </c>
      <c r="DP26" s="45">
        <v>5.51</v>
      </c>
      <c r="DQ26" s="23"/>
      <c r="DR26" s="24" t="s">
        <v>14</v>
      </c>
      <c r="DS26" s="28">
        <v>102.28</v>
      </c>
      <c r="DT26" s="45">
        <v>5.4569999999999999</v>
      </c>
      <c r="DU26" s="28">
        <v>103.54</v>
      </c>
      <c r="DV26" s="45">
        <v>-1.5049999999999999</v>
      </c>
      <c r="DW26" s="28">
        <v>120.386</v>
      </c>
      <c r="DX26" s="45">
        <v>21.609000000000002</v>
      </c>
      <c r="DY26" s="23"/>
      <c r="DZ26" s="24" t="s">
        <v>14</v>
      </c>
      <c r="EA26" s="28">
        <v>102.98099999999999</v>
      </c>
      <c r="EB26" s="45">
        <v>4.9829999999999997</v>
      </c>
      <c r="EC26" s="28">
        <v>112.946</v>
      </c>
      <c r="ED26" s="45">
        <v>5.95</v>
      </c>
      <c r="EE26" s="28">
        <v>101.503</v>
      </c>
      <c r="EF26" s="45">
        <v>5.992</v>
      </c>
      <c r="EG26" s="23"/>
      <c r="EH26" s="24" t="s">
        <v>14</v>
      </c>
      <c r="EI26" s="28">
        <v>109.29600000000001</v>
      </c>
      <c r="EJ26" s="45">
        <v>5.9550000000000001</v>
      </c>
      <c r="EK26" s="28">
        <v>111.321</v>
      </c>
      <c r="EL26" s="45">
        <v>5.9189999999999996</v>
      </c>
      <c r="EM26" s="28">
        <v>108.371</v>
      </c>
      <c r="EN26" s="45">
        <v>5.9710000000000001</v>
      </c>
      <c r="EO26" s="23"/>
      <c r="EP26" s="24" t="s">
        <v>14</v>
      </c>
      <c r="EQ26" s="28">
        <v>99.942999999999998</v>
      </c>
      <c r="ER26" s="45">
        <v>3.7530000000000001</v>
      </c>
      <c r="ES26" s="28">
        <v>114.782</v>
      </c>
      <c r="ET26" s="45">
        <v>3.8889999999999998</v>
      </c>
      <c r="EU26" s="28">
        <v>100.752</v>
      </c>
      <c r="EV26" s="45">
        <v>3.8519999999999999</v>
      </c>
      <c r="EW26" s="23"/>
      <c r="EX26" s="24" t="s">
        <v>14</v>
      </c>
      <c r="EY26" s="28">
        <v>99.334000000000003</v>
      </c>
      <c r="EZ26" s="45">
        <v>4.0039999999999996</v>
      </c>
      <c r="FA26" s="28">
        <v>108.32899999999999</v>
      </c>
      <c r="FB26" s="45">
        <v>3.952</v>
      </c>
      <c r="FC26" s="28">
        <v>90.116</v>
      </c>
      <c r="FD26" s="45">
        <v>3.964</v>
      </c>
      <c r="FE26" s="23"/>
      <c r="FF26" s="24" t="s">
        <v>14</v>
      </c>
      <c r="FG26" s="28">
        <v>103.771</v>
      </c>
      <c r="FH26" s="45">
        <v>3.8620000000000001</v>
      </c>
      <c r="FI26" s="28">
        <v>108.432</v>
      </c>
      <c r="FJ26" s="45">
        <v>3.843</v>
      </c>
      <c r="FK26" s="28">
        <v>108.89</v>
      </c>
      <c r="FL26" s="45">
        <v>4.4589999999999996</v>
      </c>
      <c r="FM26" s="23"/>
      <c r="FN26" s="24" t="s">
        <v>14</v>
      </c>
      <c r="FO26" s="28">
        <v>98.343999999999994</v>
      </c>
      <c r="FP26" s="45">
        <v>-2.1379999999999999</v>
      </c>
      <c r="FQ26" s="28">
        <v>101.04900000000001</v>
      </c>
      <c r="FR26" s="45">
        <v>5.516</v>
      </c>
      <c r="FS26" s="28">
        <v>101.086</v>
      </c>
      <c r="FT26" s="45">
        <v>9.2759999999999998</v>
      </c>
      <c r="FU26" s="23"/>
      <c r="FV26" s="24" t="s">
        <v>14</v>
      </c>
      <c r="FW26" s="28">
        <v>101.727</v>
      </c>
      <c r="FX26" s="45">
        <v>2.8319999999999999</v>
      </c>
      <c r="FY26" s="28">
        <v>100.593</v>
      </c>
      <c r="FZ26" s="45">
        <v>4.0270000000000001</v>
      </c>
      <c r="GA26" s="28">
        <v>99.102999999999994</v>
      </c>
      <c r="GB26" s="45">
        <v>4.0190000000000001</v>
      </c>
      <c r="GC26" s="23"/>
      <c r="GD26" s="24" t="s">
        <v>14</v>
      </c>
      <c r="GE26" s="28">
        <v>103.262</v>
      </c>
      <c r="GF26" s="45">
        <v>3.9089999999999998</v>
      </c>
      <c r="GG26" s="28">
        <v>98.906999999999996</v>
      </c>
      <c r="GH26" s="45">
        <v>3.9380000000000002</v>
      </c>
      <c r="GI26" s="28">
        <v>121.14100000000001</v>
      </c>
      <c r="GJ26" s="45">
        <v>2.1059999999999999</v>
      </c>
      <c r="GK26" s="23"/>
      <c r="GL26" s="24" t="s">
        <v>14</v>
      </c>
      <c r="GM26" s="28">
        <v>98.658000000000001</v>
      </c>
      <c r="GN26" s="45">
        <v>3.8860000000000001</v>
      </c>
      <c r="GO26" s="28">
        <v>111.43</v>
      </c>
      <c r="GP26" s="45">
        <v>18.977</v>
      </c>
      <c r="GQ26" s="28">
        <v>114.008</v>
      </c>
      <c r="GR26" s="45">
        <v>19.192</v>
      </c>
      <c r="GS26" s="23"/>
      <c r="GT26" s="24" t="s">
        <v>14</v>
      </c>
      <c r="GU26" s="28">
        <v>97.682000000000002</v>
      </c>
      <c r="GV26" s="45">
        <v>3.1789999999999998</v>
      </c>
      <c r="GW26" s="28">
        <v>110.068</v>
      </c>
      <c r="GX26" s="45">
        <v>5.3159999999999998</v>
      </c>
      <c r="GY26" s="28">
        <v>101.078</v>
      </c>
      <c r="GZ26" s="45">
        <v>3.1709999999999998</v>
      </c>
      <c r="HA26" s="23"/>
      <c r="HB26" s="24" t="s">
        <v>14</v>
      </c>
      <c r="HC26" s="28">
        <v>95.450999999999993</v>
      </c>
      <c r="HD26" s="45">
        <v>3.1789999999999998</v>
      </c>
      <c r="HE26" s="28">
        <v>102.611</v>
      </c>
      <c r="HF26" s="45">
        <v>3.18</v>
      </c>
      <c r="HG26" s="28">
        <v>99.228999999999999</v>
      </c>
      <c r="HH26" s="45">
        <v>-6.0890000000000004</v>
      </c>
      <c r="HI26" s="23"/>
      <c r="HJ26" s="24" t="s">
        <v>14</v>
      </c>
      <c r="HK26" s="28">
        <v>104.67100000000001</v>
      </c>
      <c r="HL26" s="45">
        <v>6.2060000000000004</v>
      </c>
      <c r="HM26" s="28">
        <v>108.36499999999999</v>
      </c>
      <c r="HN26" s="45">
        <v>5.6870000000000003</v>
      </c>
      <c r="HO26" s="28">
        <v>107.449</v>
      </c>
      <c r="HP26" s="45">
        <v>3.1760000000000002</v>
      </c>
      <c r="HQ26" s="23"/>
      <c r="HR26" s="24" t="s">
        <v>14</v>
      </c>
      <c r="HS26" s="28">
        <v>92.283000000000001</v>
      </c>
      <c r="HT26" s="45">
        <v>0.33400000000000002</v>
      </c>
      <c r="HU26" s="28">
        <v>112.38</v>
      </c>
      <c r="HV26" s="45">
        <v>6.0000000000000001E-3</v>
      </c>
      <c r="HW26" s="28">
        <v>112.956</v>
      </c>
      <c r="HX26" s="45">
        <v>0.442</v>
      </c>
      <c r="HY26" s="23"/>
      <c r="HZ26" s="24" t="s">
        <v>14</v>
      </c>
      <c r="IA26" s="28">
        <v>88.396000000000001</v>
      </c>
      <c r="IB26" s="45">
        <v>0.86899999999999999</v>
      </c>
      <c r="IC26" s="28">
        <v>106.38800000000001</v>
      </c>
      <c r="ID26" s="45">
        <v>7.54</v>
      </c>
      <c r="IE26" s="28">
        <v>101.65</v>
      </c>
      <c r="IF26" s="45">
        <v>-3.5310000000000001</v>
      </c>
      <c r="IG26" s="23"/>
      <c r="IH26" s="24" t="s">
        <v>14</v>
      </c>
      <c r="II26" s="28">
        <v>109.28700000000001</v>
      </c>
      <c r="IJ26" s="45">
        <v>17.013999999999999</v>
      </c>
      <c r="IK26" s="28">
        <v>117.133</v>
      </c>
      <c r="IL26" s="45">
        <v>5.2590000000000003</v>
      </c>
      <c r="IM26" s="28">
        <v>100.271</v>
      </c>
      <c r="IN26" s="45">
        <v>3.6909999999999998</v>
      </c>
      <c r="IO26" s="28">
        <v>122.09399999999999</v>
      </c>
      <c r="IP26" s="45">
        <v>3.9809999999999999</v>
      </c>
      <c r="IQ26" s="23"/>
      <c r="IR26" s="24" t="s">
        <v>14</v>
      </c>
      <c r="IS26" s="28">
        <v>107.536</v>
      </c>
      <c r="IT26" s="45">
        <v>3.8650000000000002</v>
      </c>
      <c r="IU26" s="28">
        <v>96.173000000000002</v>
      </c>
      <c r="IV26" s="45">
        <v>3.8740000000000001</v>
      </c>
      <c r="IW26" s="28">
        <v>107.05200000000001</v>
      </c>
      <c r="IX26" s="45">
        <v>3.6560000000000001</v>
      </c>
      <c r="IY26" s="23"/>
      <c r="IZ26" s="24" t="s">
        <v>14</v>
      </c>
      <c r="JA26" s="28">
        <v>112.05</v>
      </c>
      <c r="JB26" s="45">
        <v>3.9159999999999999</v>
      </c>
      <c r="JC26" s="28">
        <v>110.84099999999999</v>
      </c>
      <c r="JD26" s="45">
        <v>5.9429999999999996</v>
      </c>
      <c r="JE26" s="28">
        <v>115.669</v>
      </c>
      <c r="JF26" s="45">
        <v>19.951000000000001</v>
      </c>
      <c r="JG26" s="23"/>
      <c r="JH26" s="24" t="s">
        <v>14</v>
      </c>
      <c r="JI26" s="28">
        <v>120.221</v>
      </c>
      <c r="JJ26" s="45">
        <v>27.704000000000001</v>
      </c>
      <c r="JK26" s="28">
        <v>101.107</v>
      </c>
      <c r="JL26" s="45">
        <v>16.908999999999999</v>
      </c>
      <c r="JM26" s="28">
        <v>85.861999999999995</v>
      </c>
      <c r="JN26" s="45">
        <v>-8.5229999999999997</v>
      </c>
      <c r="JO26" s="23"/>
      <c r="JP26" s="24" t="s">
        <v>14</v>
      </c>
      <c r="JQ26" s="28">
        <v>105.221</v>
      </c>
      <c r="JR26" s="45">
        <v>3.4180000000000001</v>
      </c>
      <c r="JS26" s="28">
        <v>111.905</v>
      </c>
      <c r="JT26" s="45">
        <v>4.4240000000000004</v>
      </c>
      <c r="JU26" s="28">
        <v>104.578</v>
      </c>
      <c r="JV26" s="45">
        <v>3.95</v>
      </c>
      <c r="JW26" s="23"/>
      <c r="JX26" s="24" t="s">
        <v>14</v>
      </c>
      <c r="JY26" s="28">
        <v>104.33199999999999</v>
      </c>
      <c r="JZ26" s="45">
        <v>3.7629999999999999</v>
      </c>
      <c r="KA26" s="28">
        <v>89.495999999999995</v>
      </c>
      <c r="KB26" s="45">
        <v>8.6769999999999996</v>
      </c>
      <c r="KC26" s="28">
        <v>118.88500000000001</v>
      </c>
      <c r="KD26" s="45">
        <v>11.827</v>
      </c>
      <c r="KE26" s="23"/>
      <c r="KF26" s="24" t="s">
        <v>14</v>
      </c>
      <c r="KG26" s="28">
        <v>96.335999999999999</v>
      </c>
      <c r="KH26" s="45">
        <v>0.60899999999999999</v>
      </c>
      <c r="KI26" s="28">
        <v>97.087000000000003</v>
      </c>
      <c r="KJ26" s="45">
        <v>18.704000000000001</v>
      </c>
      <c r="KK26" s="28">
        <v>92.234999999999999</v>
      </c>
      <c r="KL26" s="45">
        <v>3.2250000000000001</v>
      </c>
      <c r="KM26" s="23"/>
      <c r="KN26" s="24" t="s">
        <v>14</v>
      </c>
      <c r="KO26" s="28">
        <v>88.406000000000006</v>
      </c>
      <c r="KP26" s="45">
        <v>-1.212</v>
      </c>
      <c r="KQ26" s="28">
        <v>115.25700000000001</v>
      </c>
      <c r="KR26" s="45">
        <v>14.529</v>
      </c>
      <c r="KS26" s="28">
        <v>97.225999999999999</v>
      </c>
      <c r="KT26" s="45">
        <v>-5.8170000000000002</v>
      </c>
      <c r="KU26" s="23"/>
      <c r="KV26" s="24" t="s">
        <v>14</v>
      </c>
      <c r="KW26" s="28">
        <v>114.221</v>
      </c>
      <c r="KX26" s="45">
        <v>5.2350000000000003</v>
      </c>
      <c r="KY26" s="28">
        <v>109.259</v>
      </c>
      <c r="KZ26" s="45">
        <v>5.9009999999999998</v>
      </c>
      <c r="LA26" s="28">
        <v>116.307</v>
      </c>
      <c r="LB26" s="45">
        <v>15.69</v>
      </c>
      <c r="LC26" s="23"/>
      <c r="LD26" s="24" t="s">
        <v>14</v>
      </c>
      <c r="LE26" s="28">
        <v>94.415999999999997</v>
      </c>
      <c r="LF26" s="45">
        <v>7.4610000000000003</v>
      </c>
      <c r="LG26" s="28">
        <v>113.27500000000001</v>
      </c>
      <c r="LH26" s="45">
        <v>4.0839999999999996</v>
      </c>
      <c r="LI26" s="28">
        <v>113.002</v>
      </c>
      <c r="LJ26" s="45">
        <v>2.0329999999999999</v>
      </c>
      <c r="LK26" s="23"/>
      <c r="LL26" s="24" t="s">
        <v>14</v>
      </c>
      <c r="LM26" s="28">
        <v>123.914</v>
      </c>
      <c r="LN26" s="45">
        <v>5</v>
      </c>
      <c r="LO26" s="28">
        <v>113.84399999999999</v>
      </c>
      <c r="LP26" s="45">
        <v>4.8049999999999997</v>
      </c>
      <c r="LQ26" s="28">
        <v>140.35499999999999</v>
      </c>
      <c r="LR26" s="45">
        <v>4.4569999999999999</v>
      </c>
      <c r="LS26" s="23"/>
      <c r="LT26" s="24" t="s">
        <v>14</v>
      </c>
      <c r="LU26" s="28">
        <v>96.46</v>
      </c>
      <c r="LV26" s="45">
        <v>3.3809999999999998</v>
      </c>
      <c r="LW26" s="28">
        <v>80.697999999999993</v>
      </c>
      <c r="LX26" s="45">
        <v>3.968</v>
      </c>
      <c r="LY26" s="28">
        <v>78.852999999999994</v>
      </c>
      <c r="LZ26" s="45">
        <v>-25.992000000000001</v>
      </c>
      <c r="MA26" s="23"/>
      <c r="MB26" s="24" t="s">
        <v>14</v>
      </c>
      <c r="MC26" s="28">
        <v>114.80200000000001</v>
      </c>
      <c r="MD26" s="45">
        <v>12.472</v>
      </c>
      <c r="ME26" s="28">
        <v>84.457999999999998</v>
      </c>
      <c r="MF26" s="45">
        <v>-10.366</v>
      </c>
      <c r="MG26" s="28">
        <v>98.561000000000007</v>
      </c>
      <c r="MH26" s="45">
        <v>2.633</v>
      </c>
      <c r="MI26" s="23"/>
      <c r="MJ26" s="24" t="s">
        <v>14</v>
      </c>
      <c r="MK26" s="28">
        <v>95.108000000000004</v>
      </c>
      <c r="ML26" s="45">
        <v>-8.0259999999999998</v>
      </c>
      <c r="MM26" s="28">
        <v>102.965</v>
      </c>
      <c r="MN26" s="45">
        <v>9.5299999999999994</v>
      </c>
      <c r="MO26" s="28">
        <v>81.506</v>
      </c>
      <c r="MP26" s="45">
        <v>5.0019999999999998</v>
      </c>
    </row>
    <row r="27" spans="1:354" ht="15" hidden="1" customHeight="1" x14ac:dyDescent="0.25">
      <c r="A27" s="23"/>
      <c r="B27" s="24" t="s">
        <v>15</v>
      </c>
      <c r="C27" s="28">
        <v>98.204999999999998</v>
      </c>
      <c r="D27" s="45">
        <v>2.234</v>
      </c>
      <c r="E27" s="28">
        <v>99.72</v>
      </c>
      <c r="F27" s="45">
        <v>5.9790000000000001</v>
      </c>
      <c r="G27" s="28">
        <v>96.772999999999996</v>
      </c>
      <c r="H27" s="45">
        <v>-1.1679999999999999</v>
      </c>
      <c r="I27" s="23"/>
      <c r="J27" s="24" t="s">
        <v>15</v>
      </c>
      <c r="K27" s="28">
        <v>100.241</v>
      </c>
      <c r="L27" s="45">
        <v>-14.134</v>
      </c>
      <c r="M27" s="28">
        <v>120.669</v>
      </c>
      <c r="N27" s="45">
        <v>7.7380000000000004</v>
      </c>
      <c r="O27" s="28">
        <v>94.557000000000002</v>
      </c>
      <c r="P27" s="45">
        <v>-15.441000000000001</v>
      </c>
      <c r="Q27" s="23"/>
      <c r="R27" s="24" t="s">
        <v>15</v>
      </c>
      <c r="S27" s="28">
        <v>102.762</v>
      </c>
      <c r="T27" s="45">
        <v>4.5220000000000002</v>
      </c>
      <c r="U27" s="28">
        <v>100.55800000000001</v>
      </c>
      <c r="V27" s="45">
        <v>5.6109999999999998</v>
      </c>
      <c r="W27" s="28">
        <v>104.595</v>
      </c>
      <c r="X27" s="45">
        <v>2.573</v>
      </c>
      <c r="Y27" s="23"/>
      <c r="Z27" s="24" t="s">
        <v>15</v>
      </c>
      <c r="AA27" s="28">
        <v>108.658</v>
      </c>
      <c r="AB27" s="45">
        <v>7.0810000000000004</v>
      </c>
      <c r="AC27" s="28">
        <v>116.059</v>
      </c>
      <c r="AD27" s="45">
        <v>18.238</v>
      </c>
      <c r="AE27" s="28">
        <v>92.816999999999993</v>
      </c>
      <c r="AF27" s="45">
        <v>1.796</v>
      </c>
      <c r="AG27" s="23"/>
      <c r="AH27" s="24" t="s">
        <v>15</v>
      </c>
      <c r="AI27" s="28">
        <v>113.744</v>
      </c>
      <c r="AJ27" s="45">
        <v>17.875</v>
      </c>
      <c r="AK27" s="28">
        <v>111.81100000000001</v>
      </c>
      <c r="AL27" s="45">
        <v>18.244</v>
      </c>
      <c r="AM27" s="28">
        <v>93.774000000000001</v>
      </c>
      <c r="AN27" s="45">
        <v>3.8730000000000002</v>
      </c>
      <c r="AO27" s="23"/>
      <c r="AP27" s="24" t="s">
        <v>15</v>
      </c>
      <c r="AQ27" s="28">
        <v>102.923</v>
      </c>
      <c r="AR27" s="45">
        <v>4.4429999999999996</v>
      </c>
      <c r="AS27" s="28">
        <v>106.98</v>
      </c>
      <c r="AT27" s="45">
        <v>0.34499999999999997</v>
      </c>
      <c r="AU27" s="28">
        <v>100.758</v>
      </c>
      <c r="AV27" s="45">
        <v>-5.2720000000000002</v>
      </c>
      <c r="AW27" s="23"/>
      <c r="AX27" s="24" t="s">
        <v>15</v>
      </c>
      <c r="AY27" s="28">
        <v>119.78</v>
      </c>
      <c r="AZ27" s="45">
        <v>31.291</v>
      </c>
      <c r="BA27" s="28">
        <v>116.41200000000001</v>
      </c>
      <c r="BB27" s="45">
        <v>16.905000000000001</v>
      </c>
      <c r="BC27" s="28">
        <v>122.276</v>
      </c>
      <c r="BD27" s="45">
        <v>19.402000000000001</v>
      </c>
      <c r="BE27" s="23"/>
      <c r="BF27" s="24" t="s">
        <v>15</v>
      </c>
      <c r="BG27" s="28">
        <v>83.552999999999997</v>
      </c>
      <c r="BH27" s="45">
        <v>-9.0860000000000003</v>
      </c>
      <c r="BI27" s="28">
        <v>109.684</v>
      </c>
      <c r="BJ27" s="45">
        <v>8.3480000000000008</v>
      </c>
      <c r="BK27" s="28">
        <v>108.79900000000001</v>
      </c>
      <c r="BL27" s="45">
        <v>20.09</v>
      </c>
      <c r="BM27" s="23"/>
      <c r="BN27" s="24" t="s">
        <v>15</v>
      </c>
      <c r="BO27" s="28">
        <v>100.96</v>
      </c>
      <c r="BP27" s="45">
        <v>1.952</v>
      </c>
      <c r="BQ27" s="28">
        <v>107.846</v>
      </c>
      <c r="BR27" s="45">
        <v>11.731999999999999</v>
      </c>
      <c r="BS27" s="28">
        <v>112.97199999999999</v>
      </c>
      <c r="BT27" s="45">
        <v>11.564</v>
      </c>
      <c r="BU27" s="23"/>
      <c r="BV27" s="24" t="s">
        <v>15</v>
      </c>
      <c r="BW27" s="28">
        <v>113.863</v>
      </c>
      <c r="BX27" s="45">
        <v>11.727</v>
      </c>
      <c r="BY27" s="28">
        <v>105.239</v>
      </c>
      <c r="BZ27" s="45">
        <v>2.0739999999999998</v>
      </c>
      <c r="CA27" s="28">
        <v>113.571</v>
      </c>
      <c r="CB27" s="45">
        <v>5.0960000000000001</v>
      </c>
      <c r="CC27" s="23"/>
      <c r="CD27" s="24" t="s">
        <v>15</v>
      </c>
      <c r="CE27" s="28">
        <v>103.636</v>
      </c>
      <c r="CF27" s="45">
        <v>5.0659999999999998</v>
      </c>
      <c r="CG27" s="28">
        <v>102.40300000000001</v>
      </c>
      <c r="CH27" s="45">
        <v>5.1130000000000004</v>
      </c>
      <c r="CI27" s="28">
        <v>99.784999999999997</v>
      </c>
      <c r="CJ27" s="45">
        <v>8.0969999999999995</v>
      </c>
      <c r="CK27" s="23"/>
      <c r="CL27" s="24" t="s">
        <v>15</v>
      </c>
      <c r="CM27" s="28">
        <v>105.252</v>
      </c>
      <c r="CN27" s="45">
        <v>-0.71399999999999997</v>
      </c>
      <c r="CO27" s="28">
        <v>99.251999999999995</v>
      </c>
      <c r="CP27" s="45">
        <v>12.396000000000001</v>
      </c>
      <c r="CQ27" s="28">
        <v>99.106999999999999</v>
      </c>
      <c r="CR27" s="45">
        <v>12.670999999999999</v>
      </c>
      <c r="CS27" s="23"/>
      <c r="CT27" s="24" t="s">
        <v>15</v>
      </c>
      <c r="CU27" s="28">
        <v>114.07</v>
      </c>
      <c r="CV27" s="45">
        <v>5.117</v>
      </c>
      <c r="CW27" s="28">
        <v>83.156999999999996</v>
      </c>
      <c r="CX27" s="45">
        <v>-11.347</v>
      </c>
      <c r="CY27" s="28">
        <v>117.62</v>
      </c>
      <c r="CZ27" s="45">
        <v>19.306999999999999</v>
      </c>
      <c r="DA27" s="23"/>
      <c r="DB27" s="24" t="s">
        <v>15</v>
      </c>
      <c r="DC27" s="28">
        <v>106.35599999999999</v>
      </c>
      <c r="DD27" s="45">
        <v>13</v>
      </c>
      <c r="DE27" s="28">
        <v>121.605</v>
      </c>
      <c r="DF27" s="45">
        <v>24.876999999999999</v>
      </c>
      <c r="DG27" s="28">
        <v>102.292</v>
      </c>
      <c r="DH27" s="45">
        <v>2.1829999999999998</v>
      </c>
      <c r="DI27" s="23"/>
      <c r="DJ27" s="24" t="s">
        <v>15</v>
      </c>
      <c r="DK27" s="28">
        <v>103.73399999999999</v>
      </c>
      <c r="DL27" s="45">
        <v>2.1739999999999999</v>
      </c>
      <c r="DM27" s="28">
        <v>95.778999999999996</v>
      </c>
      <c r="DN27" s="45">
        <v>-11.797000000000001</v>
      </c>
      <c r="DO27" s="28">
        <v>112.291</v>
      </c>
      <c r="DP27" s="45">
        <v>3.9940000000000002</v>
      </c>
      <c r="DQ27" s="23"/>
      <c r="DR27" s="24" t="s">
        <v>15</v>
      </c>
      <c r="DS27" s="28">
        <v>104.718</v>
      </c>
      <c r="DT27" s="45">
        <v>2.177</v>
      </c>
      <c r="DU27" s="28">
        <v>105.128</v>
      </c>
      <c r="DV27" s="45">
        <v>-0.114</v>
      </c>
      <c r="DW27" s="28">
        <v>123.217</v>
      </c>
      <c r="DX27" s="45">
        <v>27.945</v>
      </c>
      <c r="DY27" s="23"/>
      <c r="DZ27" s="24" t="s">
        <v>15</v>
      </c>
      <c r="EA27" s="28">
        <v>97.004000000000005</v>
      </c>
      <c r="EB27" s="45">
        <v>3.1429999999999998</v>
      </c>
      <c r="EC27" s="28">
        <v>101.83799999999999</v>
      </c>
      <c r="ED27" s="45">
        <v>8.3879999999999999</v>
      </c>
      <c r="EE27" s="28">
        <v>113.822</v>
      </c>
      <c r="EF27" s="45">
        <v>8.407</v>
      </c>
      <c r="EG27" s="23"/>
      <c r="EH27" s="24" t="s">
        <v>15</v>
      </c>
      <c r="EI27" s="28">
        <v>109.673</v>
      </c>
      <c r="EJ27" s="45">
        <v>8.4580000000000002</v>
      </c>
      <c r="EK27" s="28">
        <v>120.59</v>
      </c>
      <c r="EL27" s="45">
        <v>8.4290000000000003</v>
      </c>
      <c r="EM27" s="28">
        <v>107.94799999999999</v>
      </c>
      <c r="EN27" s="45">
        <v>8.4030000000000005</v>
      </c>
      <c r="EO27" s="23"/>
      <c r="EP27" s="24" t="s">
        <v>15</v>
      </c>
      <c r="EQ27" s="28">
        <v>103.934</v>
      </c>
      <c r="ER27" s="45">
        <v>2.7549999999999999</v>
      </c>
      <c r="ES27" s="28">
        <v>96.572000000000003</v>
      </c>
      <c r="ET27" s="45">
        <v>2.6480000000000001</v>
      </c>
      <c r="EU27" s="28">
        <v>99.257999999999996</v>
      </c>
      <c r="EV27" s="45">
        <v>2.6840000000000002</v>
      </c>
      <c r="EW27" s="23"/>
      <c r="EX27" s="24" t="s">
        <v>15</v>
      </c>
      <c r="EY27" s="28">
        <v>113.953</v>
      </c>
      <c r="EZ27" s="45">
        <v>2.7639999999999998</v>
      </c>
      <c r="FA27" s="28">
        <v>106.393</v>
      </c>
      <c r="FB27" s="45">
        <v>2.7229999999999999</v>
      </c>
      <c r="FC27" s="28">
        <v>122.649</v>
      </c>
      <c r="FD27" s="45">
        <v>2.8650000000000002</v>
      </c>
      <c r="FE27" s="23"/>
      <c r="FF27" s="24" t="s">
        <v>15</v>
      </c>
      <c r="FG27" s="28">
        <v>104.089</v>
      </c>
      <c r="FH27" s="45">
        <v>2.7040000000000002</v>
      </c>
      <c r="FI27" s="28">
        <v>114.267</v>
      </c>
      <c r="FJ27" s="45">
        <v>3.8370000000000002</v>
      </c>
      <c r="FK27" s="28">
        <v>107.31399999999999</v>
      </c>
      <c r="FL27" s="45">
        <v>4.7329999999999997</v>
      </c>
      <c r="FM27" s="23"/>
      <c r="FN27" s="24" t="s">
        <v>15</v>
      </c>
      <c r="FO27" s="28">
        <v>99.966999999999999</v>
      </c>
      <c r="FP27" s="45">
        <v>-6.1440000000000001</v>
      </c>
      <c r="FQ27" s="28">
        <v>105.417</v>
      </c>
      <c r="FR27" s="45">
        <v>2.5419999999999998</v>
      </c>
      <c r="FS27" s="28">
        <v>107.90600000000001</v>
      </c>
      <c r="FT27" s="45">
        <v>-2.7349999999999999</v>
      </c>
      <c r="FU27" s="23"/>
      <c r="FV27" s="24" t="s">
        <v>15</v>
      </c>
      <c r="FW27" s="28">
        <v>112.414</v>
      </c>
      <c r="FX27" s="45">
        <v>5.3810000000000002</v>
      </c>
      <c r="FY27" s="28">
        <v>107.996</v>
      </c>
      <c r="FZ27" s="45">
        <v>2.8860000000000001</v>
      </c>
      <c r="GA27" s="28">
        <v>108.417</v>
      </c>
      <c r="GB27" s="45">
        <v>2.988</v>
      </c>
      <c r="GC27" s="23"/>
      <c r="GD27" s="24" t="s">
        <v>15</v>
      </c>
      <c r="GE27" s="28">
        <v>107.32299999999999</v>
      </c>
      <c r="GF27" s="45">
        <v>2.907</v>
      </c>
      <c r="GG27" s="28">
        <v>104.83199999999999</v>
      </c>
      <c r="GH27" s="45">
        <v>2.9329999999999998</v>
      </c>
      <c r="GI27" s="28">
        <v>96.989000000000004</v>
      </c>
      <c r="GJ27" s="45">
        <v>1.514</v>
      </c>
      <c r="GK27" s="23"/>
      <c r="GL27" s="24" t="s">
        <v>15</v>
      </c>
      <c r="GM27" s="28">
        <v>106.158</v>
      </c>
      <c r="GN27" s="45">
        <v>2.8679999999999999</v>
      </c>
      <c r="GO27" s="28">
        <v>118.845</v>
      </c>
      <c r="GP27" s="45">
        <v>10.391999999999999</v>
      </c>
      <c r="GQ27" s="28">
        <v>117.32599999999999</v>
      </c>
      <c r="GR27" s="45">
        <v>10.577999999999999</v>
      </c>
      <c r="GS27" s="23"/>
      <c r="GT27" s="24" t="s">
        <v>15</v>
      </c>
      <c r="GU27" s="28">
        <v>101.334</v>
      </c>
      <c r="GV27" s="45">
        <v>4.0430000000000001</v>
      </c>
      <c r="GW27" s="28">
        <v>105.673</v>
      </c>
      <c r="GX27" s="45">
        <v>7.1539999999999999</v>
      </c>
      <c r="GY27" s="28">
        <v>105.24299999999999</v>
      </c>
      <c r="GZ27" s="45">
        <v>4.1210000000000004</v>
      </c>
      <c r="HA27" s="23"/>
      <c r="HB27" s="24" t="s">
        <v>15</v>
      </c>
      <c r="HC27" s="28">
        <v>105.827</v>
      </c>
      <c r="HD27" s="45">
        <v>4.157</v>
      </c>
      <c r="HE27" s="28">
        <v>106.134</v>
      </c>
      <c r="HF27" s="45">
        <v>4.1559999999999997</v>
      </c>
      <c r="HG27" s="28">
        <v>99.263000000000005</v>
      </c>
      <c r="HH27" s="45">
        <v>-0.85799999999999998</v>
      </c>
      <c r="HI27" s="23"/>
      <c r="HJ27" s="24" t="s">
        <v>15</v>
      </c>
      <c r="HK27" s="28">
        <v>109.053</v>
      </c>
      <c r="HL27" s="45">
        <v>7.8029999999999999</v>
      </c>
      <c r="HM27" s="28">
        <v>94.269000000000005</v>
      </c>
      <c r="HN27" s="45">
        <v>6.8840000000000003</v>
      </c>
      <c r="HO27" s="28">
        <v>101.276</v>
      </c>
      <c r="HP27" s="45">
        <v>4.0830000000000002</v>
      </c>
      <c r="HQ27" s="23"/>
      <c r="HR27" s="24" t="s">
        <v>15</v>
      </c>
      <c r="HS27" s="28">
        <v>98.364000000000004</v>
      </c>
      <c r="HT27" s="45">
        <v>1.7649999999999999</v>
      </c>
      <c r="HU27" s="28">
        <v>101.316</v>
      </c>
      <c r="HV27" s="45">
        <v>1.8819999999999999</v>
      </c>
      <c r="HW27" s="28">
        <v>105.697</v>
      </c>
      <c r="HX27" s="45">
        <v>1.9870000000000001</v>
      </c>
      <c r="HY27" s="23"/>
      <c r="HZ27" s="24" t="s">
        <v>15</v>
      </c>
      <c r="IA27" s="28">
        <v>103.836</v>
      </c>
      <c r="IB27" s="45">
        <v>1.895</v>
      </c>
      <c r="IC27" s="28">
        <v>115.181</v>
      </c>
      <c r="ID27" s="45">
        <v>2.1000000000000001E-2</v>
      </c>
      <c r="IE27" s="28">
        <v>104.07299999999999</v>
      </c>
      <c r="IF27" s="45">
        <v>-5.3860000000000001</v>
      </c>
      <c r="IG27" s="23"/>
      <c r="IH27" s="24" t="s">
        <v>15</v>
      </c>
      <c r="II27" s="28">
        <v>105.247</v>
      </c>
      <c r="IJ27" s="45">
        <v>13.999000000000001</v>
      </c>
      <c r="IK27" s="28">
        <v>106.455</v>
      </c>
      <c r="IL27" s="45">
        <v>5.3390000000000004</v>
      </c>
      <c r="IM27" s="28">
        <v>113.392</v>
      </c>
      <c r="IN27" s="45">
        <v>3.9</v>
      </c>
      <c r="IO27" s="28">
        <v>95.778000000000006</v>
      </c>
      <c r="IP27" s="45">
        <v>3.8410000000000002</v>
      </c>
      <c r="IQ27" s="23"/>
      <c r="IR27" s="24" t="s">
        <v>15</v>
      </c>
      <c r="IS27" s="28">
        <v>104.89</v>
      </c>
      <c r="IT27" s="45">
        <v>3.8929999999999998</v>
      </c>
      <c r="IU27" s="28">
        <v>90.16</v>
      </c>
      <c r="IV27" s="45">
        <v>3.8879999999999999</v>
      </c>
      <c r="IW27" s="28">
        <v>105.19199999999999</v>
      </c>
      <c r="IX27" s="45">
        <v>3.8090000000000002</v>
      </c>
      <c r="IY27" s="23"/>
      <c r="IZ27" s="24" t="s">
        <v>15</v>
      </c>
      <c r="JA27" s="28">
        <v>101.979</v>
      </c>
      <c r="JB27" s="45">
        <v>3.8519999999999999</v>
      </c>
      <c r="JC27" s="28">
        <v>106.74</v>
      </c>
      <c r="JD27" s="45">
        <v>9.7880000000000003</v>
      </c>
      <c r="JE27" s="28">
        <v>124.53</v>
      </c>
      <c r="JF27" s="45">
        <v>17.603000000000002</v>
      </c>
      <c r="JG27" s="23"/>
      <c r="JH27" s="24" t="s">
        <v>15</v>
      </c>
      <c r="JI27" s="28">
        <v>127.76</v>
      </c>
      <c r="JJ27" s="45">
        <v>19.734999999999999</v>
      </c>
      <c r="JK27" s="28">
        <v>118.277</v>
      </c>
      <c r="JL27" s="45">
        <v>8.673</v>
      </c>
      <c r="JM27" s="28">
        <v>88.65</v>
      </c>
      <c r="JN27" s="45">
        <v>9.6859999999999999</v>
      </c>
      <c r="JO27" s="23"/>
      <c r="JP27" s="24" t="s">
        <v>15</v>
      </c>
      <c r="JQ27" s="28">
        <v>104.85</v>
      </c>
      <c r="JR27" s="45">
        <v>5.8380000000000001</v>
      </c>
      <c r="JS27" s="28">
        <v>95.159000000000006</v>
      </c>
      <c r="JT27" s="45">
        <v>-1.907</v>
      </c>
      <c r="JU27" s="28">
        <v>111.312</v>
      </c>
      <c r="JV27" s="45">
        <v>-1.3089999999999999</v>
      </c>
      <c r="JW27" s="23"/>
      <c r="JX27" s="24" t="s">
        <v>15</v>
      </c>
      <c r="JY27" s="28">
        <v>108.97199999999999</v>
      </c>
      <c r="JZ27" s="45">
        <v>8.7460000000000004</v>
      </c>
      <c r="KA27" s="28">
        <v>116.039</v>
      </c>
      <c r="KB27" s="45">
        <v>-2.9319999999999999</v>
      </c>
      <c r="KC27" s="28">
        <v>112.74</v>
      </c>
      <c r="KD27" s="45">
        <v>13.176</v>
      </c>
      <c r="KE27" s="23"/>
      <c r="KF27" s="24" t="s">
        <v>15</v>
      </c>
      <c r="KG27" s="28">
        <v>87.709000000000003</v>
      </c>
      <c r="KH27" s="45">
        <v>3.879</v>
      </c>
      <c r="KI27" s="28">
        <v>120.56100000000001</v>
      </c>
      <c r="KJ27" s="45">
        <v>8.1790000000000003</v>
      </c>
      <c r="KK27" s="28">
        <v>115.176</v>
      </c>
      <c r="KL27" s="45">
        <v>3.6440000000000001</v>
      </c>
      <c r="KM27" s="23"/>
      <c r="KN27" s="24" t="s">
        <v>15</v>
      </c>
      <c r="KO27" s="28">
        <v>112.97799999999999</v>
      </c>
      <c r="KP27" s="45">
        <v>2.4580000000000002</v>
      </c>
      <c r="KQ27" s="28">
        <v>110.274</v>
      </c>
      <c r="KR27" s="45">
        <v>10.356999999999999</v>
      </c>
      <c r="KS27" s="28">
        <v>100.682</v>
      </c>
      <c r="KT27" s="45">
        <v>1.0669999999999999</v>
      </c>
      <c r="KU27" s="23"/>
      <c r="KV27" s="24" t="s">
        <v>15</v>
      </c>
      <c r="KW27" s="28">
        <v>95.691000000000003</v>
      </c>
      <c r="KX27" s="45">
        <v>-0.76700000000000002</v>
      </c>
      <c r="KY27" s="28">
        <v>113.218</v>
      </c>
      <c r="KZ27" s="45">
        <v>14.584</v>
      </c>
      <c r="LA27" s="28">
        <v>105.649</v>
      </c>
      <c r="LB27" s="45">
        <v>-1.778</v>
      </c>
      <c r="LC27" s="23"/>
      <c r="LD27" s="24" t="s">
        <v>15</v>
      </c>
      <c r="LE27" s="28">
        <v>107.607</v>
      </c>
      <c r="LF27" s="45">
        <v>12.647</v>
      </c>
      <c r="LG27" s="28">
        <v>95.885999999999996</v>
      </c>
      <c r="LH27" s="45">
        <v>9.3759999999999994</v>
      </c>
      <c r="LI27" s="28">
        <v>92.335999999999999</v>
      </c>
      <c r="LJ27" s="45">
        <v>6.0279999999999996</v>
      </c>
      <c r="LK27" s="23"/>
      <c r="LL27" s="24" t="s">
        <v>15</v>
      </c>
      <c r="LM27" s="28">
        <v>96.295000000000002</v>
      </c>
      <c r="LN27" s="45">
        <v>9.5609999999999999</v>
      </c>
      <c r="LO27" s="28">
        <v>108.276</v>
      </c>
      <c r="LP27" s="45">
        <v>9.5630000000000006</v>
      </c>
      <c r="LQ27" s="28">
        <v>96.995000000000005</v>
      </c>
      <c r="LR27" s="45">
        <v>9.5660000000000007</v>
      </c>
      <c r="LS27" s="23"/>
      <c r="LT27" s="24" t="s">
        <v>15</v>
      </c>
      <c r="LU27" s="28">
        <v>118.244</v>
      </c>
      <c r="LV27" s="45">
        <v>0.14699999999999999</v>
      </c>
      <c r="LW27" s="28">
        <v>148.036</v>
      </c>
      <c r="LX27" s="45">
        <v>7.6680000000000001</v>
      </c>
      <c r="LY27" s="28">
        <v>70.831999999999994</v>
      </c>
      <c r="LZ27" s="45">
        <v>-18.658000000000001</v>
      </c>
      <c r="MA27" s="23"/>
      <c r="MB27" s="24" t="s">
        <v>15</v>
      </c>
      <c r="MC27" s="28">
        <v>110.976</v>
      </c>
      <c r="MD27" s="45">
        <v>9.25</v>
      </c>
      <c r="ME27" s="28">
        <v>110.973</v>
      </c>
      <c r="MF27" s="45">
        <v>4.3600000000000003</v>
      </c>
      <c r="MG27" s="28">
        <v>96.406999999999996</v>
      </c>
      <c r="MH27" s="45">
        <v>-4.3940000000000001</v>
      </c>
      <c r="MI27" s="23"/>
      <c r="MJ27" s="24" t="s">
        <v>15</v>
      </c>
      <c r="MK27" s="28">
        <v>88.734999999999999</v>
      </c>
      <c r="ML27" s="45">
        <v>-6.61</v>
      </c>
      <c r="MM27" s="28">
        <v>109.492</v>
      </c>
      <c r="MN27" s="45">
        <v>10.972</v>
      </c>
      <c r="MO27" s="28">
        <v>101.69799999999999</v>
      </c>
      <c r="MP27" s="45">
        <v>24.233000000000001</v>
      </c>
    </row>
    <row r="28" spans="1:354" ht="15" hidden="1" customHeight="1" x14ac:dyDescent="0.25">
      <c r="A28" s="23"/>
      <c r="B28" s="24" t="s">
        <v>16</v>
      </c>
      <c r="C28" s="28">
        <v>106.902</v>
      </c>
      <c r="D28" s="45">
        <v>5.4420000000000002</v>
      </c>
      <c r="E28" s="28">
        <v>102.01</v>
      </c>
      <c r="F28" s="45">
        <v>1.623</v>
      </c>
      <c r="G28" s="28">
        <v>111.527</v>
      </c>
      <c r="H28" s="45">
        <v>8.9849999999999994</v>
      </c>
      <c r="I28" s="23"/>
      <c r="J28" s="24" t="s">
        <v>16</v>
      </c>
      <c r="K28" s="28">
        <v>94.713999999999999</v>
      </c>
      <c r="L28" s="45">
        <v>-7.14</v>
      </c>
      <c r="M28" s="28">
        <v>145.524</v>
      </c>
      <c r="N28" s="45">
        <v>48.457999999999998</v>
      </c>
      <c r="O28" s="28">
        <v>95.796000000000006</v>
      </c>
      <c r="P28" s="45">
        <v>-9.8390000000000004</v>
      </c>
      <c r="Q28" s="23"/>
      <c r="R28" s="24" t="s">
        <v>16</v>
      </c>
      <c r="S28" s="28">
        <v>107.163</v>
      </c>
      <c r="T28" s="45">
        <v>5.3940000000000001</v>
      </c>
      <c r="U28" s="28">
        <v>108.47499999999999</v>
      </c>
      <c r="V28" s="45">
        <v>-1.5720000000000001</v>
      </c>
      <c r="W28" s="28">
        <v>103.44</v>
      </c>
      <c r="X28" s="45">
        <v>5.3040000000000003</v>
      </c>
      <c r="Y28" s="23"/>
      <c r="Z28" s="24" t="s">
        <v>16</v>
      </c>
      <c r="AA28" s="28">
        <v>106.998</v>
      </c>
      <c r="AB28" s="45">
        <v>2.1219999999999999</v>
      </c>
      <c r="AC28" s="28">
        <v>121.66800000000001</v>
      </c>
      <c r="AD28" s="45">
        <v>12.598000000000001</v>
      </c>
      <c r="AE28" s="28">
        <v>104.15600000000001</v>
      </c>
      <c r="AF28" s="45">
        <v>-12.692</v>
      </c>
      <c r="AG28" s="23"/>
      <c r="AH28" s="24" t="s">
        <v>16</v>
      </c>
      <c r="AI28" s="28">
        <v>134.75899999999999</v>
      </c>
      <c r="AJ28" s="45">
        <v>18.207999999999998</v>
      </c>
      <c r="AK28" s="28">
        <v>117.866</v>
      </c>
      <c r="AL28" s="45">
        <v>2.536</v>
      </c>
      <c r="AM28" s="28">
        <v>99.67</v>
      </c>
      <c r="AN28" s="45">
        <v>-17.344999999999999</v>
      </c>
      <c r="AO28" s="23"/>
      <c r="AP28" s="24" t="s">
        <v>16</v>
      </c>
      <c r="AQ28" s="28">
        <v>111.11499999999999</v>
      </c>
      <c r="AR28" s="45">
        <v>2.339</v>
      </c>
      <c r="AS28" s="28">
        <v>98.475999999999999</v>
      </c>
      <c r="AT28" s="45">
        <v>3.9039999999999999</v>
      </c>
      <c r="AU28" s="28">
        <v>100.146</v>
      </c>
      <c r="AV28" s="45">
        <v>-5.9450000000000003</v>
      </c>
      <c r="AW28" s="23"/>
      <c r="AX28" s="24" t="s">
        <v>16</v>
      </c>
      <c r="AY28" s="28">
        <v>112.97499999999999</v>
      </c>
      <c r="AZ28" s="45">
        <v>-1.8480000000000001</v>
      </c>
      <c r="BA28" s="28">
        <v>118.521</v>
      </c>
      <c r="BB28" s="45">
        <v>14.243</v>
      </c>
      <c r="BC28" s="28">
        <v>137.11500000000001</v>
      </c>
      <c r="BD28" s="45">
        <v>20.716000000000001</v>
      </c>
      <c r="BE28" s="23"/>
      <c r="BF28" s="24" t="s">
        <v>16</v>
      </c>
      <c r="BG28" s="28">
        <v>99.132000000000005</v>
      </c>
      <c r="BH28" s="45">
        <v>-6.6130000000000004</v>
      </c>
      <c r="BI28" s="28">
        <v>109.312</v>
      </c>
      <c r="BJ28" s="45">
        <v>4.2839999999999998</v>
      </c>
      <c r="BK28" s="28">
        <v>128.154</v>
      </c>
      <c r="BL28" s="45">
        <v>6.6959999999999997</v>
      </c>
      <c r="BM28" s="23"/>
      <c r="BN28" s="24" t="s">
        <v>16</v>
      </c>
      <c r="BO28" s="28">
        <v>95.840999999999994</v>
      </c>
      <c r="BP28" s="45">
        <v>-5.5759999999999996</v>
      </c>
      <c r="BQ28" s="28">
        <v>123.383</v>
      </c>
      <c r="BR28" s="45">
        <v>10.585000000000001</v>
      </c>
      <c r="BS28" s="28">
        <v>120.039</v>
      </c>
      <c r="BT28" s="45">
        <v>10.613</v>
      </c>
      <c r="BU28" s="23"/>
      <c r="BV28" s="24" t="s">
        <v>16</v>
      </c>
      <c r="BW28" s="28">
        <v>119.425</v>
      </c>
      <c r="BX28" s="45">
        <v>10.65</v>
      </c>
      <c r="BY28" s="28">
        <v>95.075999999999993</v>
      </c>
      <c r="BZ28" s="45">
        <v>-1.4990000000000001</v>
      </c>
      <c r="CA28" s="28">
        <v>102.739</v>
      </c>
      <c r="CB28" s="45">
        <v>5.915</v>
      </c>
      <c r="CC28" s="23"/>
      <c r="CD28" s="24" t="s">
        <v>16</v>
      </c>
      <c r="CE28" s="28">
        <v>110.572</v>
      </c>
      <c r="CF28" s="45">
        <v>5.93</v>
      </c>
      <c r="CG28" s="28">
        <v>110.48099999999999</v>
      </c>
      <c r="CH28" s="45">
        <v>5.8760000000000003</v>
      </c>
      <c r="CI28" s="28">
        <v>121.179</v>
      </c>
      <c r="CJ28" s="45">
        <v>6.43</v>
      </c>
      <c r="CK28" s="23"/>
      <c r="CL28" s="24" t="s">
        <v>16</v>
      </c>
      <c r="CM28" s="28">
        <v>128.238</v>
      </c>
      <c r="CN28" s="45">
        <v>4.1710000000000003</v>
      </c>
      <c r="CO28" s="28">
        <v>101.883</v>
      </c>
      <c r="CP28" s="45">
        <v>1.7030000000000001</v>
      </c>
      <c r="CQ28" s="28">
        <v>92.524000000000001</v>
      </c>
      <c r="CR28" s="45">
        <v>1.6739999999999999</v>
      </c>
      <c r="CS28" s="23"/>
      <c r="CT28" s="24" t="s">
        <v>16</v>
      </c>
      <c r="CU28" s="28">
        <v>118.861</v>
      </c>
      <c r="CV28" s="45">
        <v>2.9009999999999998</v>
      </c>
      <c r="CW28" s="28">
        <v>88.647999999999996</v>
      </c>
      <c r="CX28" s="45">
        <v>-12.381</v>
      </c>
      <c r="CY28" s="28">
        <v>123.053</v>
      </c>
      <c r="CZ28" s="45">
        <v>15.944000000000001</v>
      </c>
      <c r="DA28" s="23"/>
      <c r="DB28" s="24" t="s">
        <v>16</v>
      </c>
      <c r="DC28" s="28">
        <v>114.372</v>
      </c>
      <c r="DD28" s="45">
        <v>8.8879999999999999</v>
      </c>
      <c r="DE28" s="28">
        <v>175.13</v>
      </c>
      <c r="DF28" s="45">
        <v>86.123999999999995</v>
      </c>
      <c r="DG28" s="28">
        <v>101.623</v>
      </c>
      <c r="DH28" s="45">
        <v>0.85299999999999998</v>
      </c>
      <c r="DI28" s="23"/>
      <c r="DJ28" s="24" t="s">
        <v>16</v>
      </c>
      <c r="DK28" s="28">
        <v>109.446</v>
      </c>
      <c r="DL28" s="45">
        <v>0.89500000000000002</v>
      </c>
      <c r="DM28" s="28">
        <v>87.05</v>
      </c>
      <c r="DN28" s="45">
        <v>-10.295</v>
      </c>
      <c r="DO28" s="28">
        <v>114.94799999999999</v>
      </c>
      <c r="DP28" s="45">
        <v>10.369</v>
      </c>
      <c r="DQ28" s="23"/>
      <c r="DR28" s="24" t="s">
        <v>16</v>
      </c>
      <c r="DS28" s="28">
        <v>109.259</v>
      </c>
      <c r="DT28" s="45">
        <v>0.92800000000000005</v>
      </c>
      <c r="DU28" s="28">
        <v>114.17</v>
      </c>
      <c r="DV28" s="45">
        <v>6.01</v>
      </c>
      <c r="DW28" s="28">
        <v>119.776</v>
      </c>
      <c r="DX28" s="45">
        <v>8.11</v>
      </c>
      <c r="DY28" s="23"/>
      <c r="DZ28" s="24" t="s">
        <v>16</v>
      </c>
      <c r="EA28" s="28">
        <v>106.19199999999999</v>
      </c>
      <c r="EB28" s="45">
        <v>3.1360000000000001</v>
      </c>
      <c r="EC28" s="28">
        <v>117.464</v>
      </c>
      <c r="ED28" s="45">
        <v>8.59</v>
      </c>
      <c r="EE28" s="28">
        <v>109.407</v>
      </c>
      <c r="EF28" s="45">
        <v>8.2680000000000007</v>
      </c>
      <c r="EG28" s="23"/>
      <c r="EH28" s="24" t="s">
        <v>16</v>
      </c>
      <c r="EI28" s="28">
        <v>114.09099999999999</v>
      </c>
      <c r="EJ28" s="45">
        <v>8.4570000000000007</v>
      </c>
      <c r="EK28" s="28">
        <v>102.518</v>
      </c>
      <c r="EL28" s="45">
        <v>8.452</v>
      </c>
      <c r="EM28" s="28">
        <v>103.923</v>
      </c>
      <c r="EN28" s="45">
        <v>8.4510000000000005</v>
      </c>
      <c r="EO28" s="23"/>
      <c r="EP28" s="24" t="s">
        <v>16</v>
      </c>
      <c r="EQ28" s="28">
        <v>103.729</v>
      </c>
      <c r="ER28" s="45">
        <v>4.3940000000000001</v>
      </c>
      <c r="ES28" s="28">
        <v>100.13</v>
      </c>
      <c r="ET28" s="45">
        <v>4.657</v>
      </c>
      <c r="EU28" s="28">
        <v>107.73399999999999</v>
      </c>
      <c r="EV28" s="45">
        <v>4.6660000000000004</v>
      </c>
      <c r="EW28" s="23"/>
      <c r="EX28" s="24" t="s">
        <v>16</v>
      </c>
      <c r="EY28" s="28">
        <v>93.876000000000005</v>
      </c>
      <c r="EZ28" s="45">
        <v>4.4930000000000003</v>
      </c>
      <c r="FA28" s="28">
        <v>99.561999999999998</v>
      </c>
      <c r="FB28" s="45">
        <v>4.3220000000000001</v>
      </c>
      <c r="FC28" s="28">
        <v>103.462</v>
      </c>
      <c r="FD28" s="45">
        <v>4.7699999999999996</v>
      </c>
      <c r="FE28" s="23"/>
      <c r="FF28" s="24" t="s">
        <v>16</v>
      </c>
      <c r="FG28" s="28">
        <v>106.03</v>
      </c>
      <c r="FH28" s="45">
        <v>4.6950000000000003</v>
      </c>
      <c r="FI28" s="28">
        <v>105.79600000000001</v>
      </c>
      <c r="FJ28" s="45">
        <v>6.0510000000000002</v>
      </c>
      <c r="FK28" s="28">
        <v>110.224</v>
      </c>
      <c r="FL28" s="45">
        <v>5.3230000000000004</v>
      </c>
      <c r="FM28" s="23"/>
      <c r="FN28" s="24" t="s">
        <v>16</v>
      </c>
      <c r="FO28" s="28">
        <v>97.26</v>
      </c>
      <c r="FP28" s="45">
        <v>1.75</v>
      </c>
      <c r="FQ28" s="28">
        <v>105.04</v>
      </c>
      <c r="FR28" s="45">
        <v>-0.246</v>
      </c>
      <c r="FS28" s="28">
        <v>100.997</v>
      </c>
      <c r="FT28" s="45">
        <v>-3.2109999999999999</v>
      </c>
      <c r="FU28" s="23"/>
      <c r="FV28" s="24" t="s">
        <v>16</v>
      </c>
      <c r="FW28" s="28">
        <v>107</v>
      </c>
      <c r="FX28" s="45">
        <v>7.327</v>
      </c>
      <c r="FY28" s="28">
        <v>113.021</v>
      </c>
      <c r="FZ28" s="45">
        <v>5.88</v>
      </c>
      <c r="GA28" s="28">
        <v>108.02200000000001</v>
      </c>
      <c r="GB28" s="45">
        <v>5.8819999999999997</v>
      </c>
      <c r="GC28" s="23"/>
      <c r="GD28" s="24" t="s">
        <v>16</v>
      </c>
      <c r="GE28" s="28">
        <v>100.077</v>
      </c>
      <c r="GF28" s="45">
        <v>5.867</v>
      </c>
      <c r="GG28" s="28">
        <v>112.621</v>
      </c>
      <c r="GH28" s="45">
        <v>5.835</v>
      </c>
      <c r="GI28" s="28">
        <v>95.408000000000001</v>
      </c>
      <c r="GJ28" s="45">
        <v>4.78</v>
      </c>
      <c r="GK28" s="23"/>
      <c r="GL28" s="24" t="s">
        <v>16</v>
      </c>
      <c r="GM28" s="28">
        <v>114.59399999999999</v>
      </c>
      <c r="GN28" s="45">
        <v>5.8179999999999996</v>
      </c>
      <c r="GO28" s="28">
        <v>125.235</v>
      </c>
      <c r="GP28" s="45">
        <v>9.2449999999999992</v>
      </c>
      <c r="GQ28" s="28">
        <v>120.815</v>
      </c>
      <c r="GR28" s="45">
        <v>9.4079999999999995</v>
      </c>
      <c r="GS28" s="23"/>
      <c r="GT28" s="24" t="s">
        <v>16</v>
      </c>
      <c r="GU28" s="28">
        <v>95.022000000000006</v>
      </c>
      <c r="GV28" s="45">
        <v>2.7530000000000001</v>
      </c>
      <c r="GW28" s="28">
        <v>100.188</v>
      </c>
      <c r="GX28" s="45">
        <v>1.3080000000000001</v>
      </c>
      <c r="GY28" s="28">
        <v>112.446</v>
      </c>
      <c r="GZ28" s="45">
        <v>2.75</v>
      </c>
      <c r="HA28" s="23"/>
      <c r="HB28" s="24" t="s">
        <v>16</v>
      </c>
      <c r="HC28" s="28">
        <v>116.349</v>
      </c>
      <c r="HD28" s="45">
        <v>2.6989999999999998</v>
      </c>
      <c r="HE28" s="28">
        <v>110.194</v>
      </c>
      <c r="HF28" s="45">
        <v>2.7290000000000001</v>
      </c>
      <c r="HG28" s="28">
        <v>102.649</v>
      </c>
      <c r="HH28" s="45">
        <v>1.619</v>
      </c>
      <c r="HI28" s="23"/>
      <c r="HJ28" s="24" t="s">
        <v>16</v>
      </c>
      <c r="HK28" s="28">
        <v>116.22</v>
      </c>
      <c r="HL28" s="45">
        <v>3.347</v>
      </c>
      <c r="HM28" s="28">
        <v>104.893</v>
      </c>
      <c r="HN28" s="45">
        <v>8.5649999999999995</v>
      </c>
      <c r="HO28" s="28">
        <v>113.23699999999999</v>
      </c>
      <c r="HP28" s="45">
        <v>2.766</v>
      </c>
      <c r="HQ28" s="23"/>
      <c r="HR28" s="24" t="s">
        <v>16</v>
      </c>
      <c r="HS28" s="28">
        <v>120.477</v>
      </c>
      <c r="HT28" s="45">
        <v>7.49</v>
      </c>
      <c r="HU28" s="28">
        <v>88.956000000000003</v>
      </c>
      <c r="HV28" s="45">
        <v>6.7080000000000002</v>
      </c>
      <c r="HW28" s="28">
        <v>102.015</v>
      </c>
      <c r="HX28" s="45">
        <v>7.194</v>
      </c>
      <c r="HY28" s="23"/>
      <c r="HZ28" s="24" t="s">
        <v>16</v>
      </c>
      <c r="IA28" s="28">
        <v>104.80200000000001</v>
      </c>
      <c r="IB28" s="45">
        <v>7.4</v>
      </c>
      <c r="IC28" s="28">
        <v>106.771</v>
      </c>
      <c r="ID28" s="45">
        <v>1.1759999999999999</v>
      </c>
      <c r="IE28" s="28">
        <v>102.67400000000001</v>
      </c>
      <c r="IF28" s="45">
        <v>3.2909999999999999</v>
      </c>
      <c r="IG28" s="23"/>
      <c r="IH28" s="24" t="s">
        <v>16</v>
      </c>
      <c r="II28" s="28">
        <v>100.76300000000001</v>
      </c>
      <c r="IJ28" s="45">
        <v>-5.891</v>
      </c>
      <c r="IK28" s="28">
        <v>105.66</v>
      </c>
      <c r="IL28" s="45">
        <v>4.53</v>
      </c>
      <c r="IM28" s="28">
        <v>116.285</v>
      </c>
      <c r="IN28" s="45">
        <v>7.3220000000000001</v>
      </c>
      <c r="IO28" s="28">
        <v>95.581000000000003</v>
      </c>
      <c r="IP28" s="45">
        <v>7.2510000000000003</v>
      </c>
      <c r="IQ28" s="23"/>
      <c r="IR28" s="24" t="s">
        <v>16</v>
      </c>
      <c r="IS28" s="28">
        <v>109.89</v>
      </c>
      <c r="IT28" s="45">
        <v>7.3479999999999999</v>
      </c>
      <c r="IU28" s="28">
        <v>87.814999999999998</v>
      </c>
      <c r="IV28" s="45">
        <v>7.3949999999999996</v>
      </c>
      <c r="IW28" s="28">
        <v>109.982</v>
      </c>
      <c r="IX28" s="45">
        <v>7.2649999999999997</v>
      </c>
      <c r="IY28" s="23"/>
      <c r="IZ28" s="24" t="s">
        <v>16</v>
      </c>
      <c r="JA28" s="28">
        <v>108.245</v>
      </c>
      <c r="JB28" s="45">
        <v>7.3380000000000001</v>
      </c>
      <c r="JC28" s="28">
        <v>112.476</v>
      </c>
      <c r="JD28" s="45">
        <v>9.2970000000000006</v>
      </c>
      <c r="JE28" s="28">
        <v>123.947</v>
      </c>
      <c r="JF28" s="45">
        <v>15.183</v>
      </c>
      <c r="JG28" s="23"/>
      <c r="JH28" s="24" t="s">
        <v>16</v>
      </c>
      <c r="JI28" s="28">
        <v>119.71299999999999</v>
      </c>
      <c r="JJ28" s="45">
        <v>12.563000000000001</v>
      </c>
      <c r="JK28" s="28">
        <v>131.39400000000001</v>
      </c>
      <c r="JL28" s="45">
        <v>10.928000000000001</v>
      </c>
      <c r="JM28" s="28">
        <v>111.96899999999999</v>
      </c>
      <c r="JN28" s="45">
        <v>10.973000000000001</v>
      </c>
      <c r="JO28" s="23"/>
      <c r="JP28" s="24" t="s">
        <v>16</v>
      </c>
      <c r="JQ28" s="28">
        <v>133.55699999999999</v>
      </c>
      <c r="JR28" s="45">
        <v>19.803000000000001</v>
      </c>
      <c r="JS28" s="28">
        <v>100.60599999999999</v>
      </c>
      <c r="JT28" s="45">
        <v>8.4239999999999995</v>
      </c>
      <c r="JU28" s="28">
        <v>108.553</v>
      </c>
      <c r="JV28" s="45">
        <v>8.3439999999999994</v>
      </c>
      <c r="JW28" s="23"/>
      <c r="JX28" s="24" t="s">
        <v>16</v>
      </c>
      <c r="JY28" s="28">
        <v>105.78700000000001</v>
      </c>
      <c r="JZ28" s="45">
        <v>7.4560000000000004</v>
      </c>
      <c r="KA28" s="28">
        <v>117.09399999999999</v>
      </c>
      <c r="KB28" s="45">
        <v>-2.5230000000000001</v>
      </c>
      <c r="KC28" s="28">
        <v>125.214</v>
      </c>
      <c r="KD28" s="45">
        <v>15.785</v>
      </c>
      <c r="KE28" s="23"/>
      <c r="KF28" s="24" t="s">
        <v>16</v>
      </c>
      <c r="KG28" s="28">
        <v>101.758</v>
      </c>
      <c r="KH28" s="45">
        <v>3.762</v>
      </c>
      <c r="KI28" s="28">
        <v>89.527000000000001</v>
      </c>
      <c r="KJ28" s="45">
        <v>-2.8519999999999999</v>
      </c>
      <c r="KK28" s="28">
        <v>106.774</v>
      </c>
      <c r="KL28" s="45">
        <v>-6.0620000000000003</v>
      </c>
      <c r="KM28" s="23"/>
      <c r="KN28" s="24" t="s">
        <v>16</v>
      </c>
      <c r="KO28" s="28">
        <v>108.55800000000001</v>
      </c>
      <c r="KP28" s="45">
        <v>-10.522</v>
      </c>
      <c r="KQ28" s="28">
        <v>107.15600000000001</v>
      </c>
      <c r="KR28" s="45">
        <v>3.5910000000000002</v>
      </c>
      <c r="KS28" s="28">
        <v>103.102</v>
      </c>
      <c r="KT28" s="45">
        <v>0.33500000000000002</v>
      </c>
      <c r="KU28" s="23"/>
      <c r="KV28" s="24" t="s">
        <v>16</v>
      </c>
      <c r="KW28" s="28">
        <v>101.947</v>
      </c>
      <c r="KX28" s="45">
        <v>0.93899999999999995</v>
      </c>
      <c r="KY28" s="28">
        <v>112.60299999999999</v>
      </c>
      <c r="KZ28" s="45">
        <v>13.534000000000001</v>
      </c>
      <c r="LA28" s="28">
        <v>110.578</v>
      </c>
      <c r="LB28" s="45">
        <v>6.6349999999999998</v>
      </c>
      <c r="LC28" s="23"/>
      <c r="LD28" s="24" t="s">
        <v>16</v>
      </c>
      <c r="LE28" s="28">
        <v>142.87700000000001</v>
      </c>
      <c r="LF28" s="45">
        <v>29.597999999999999</v>
      </c>
      <c r="LG28" s="28">
        <v>98.974000000000004</v>
      </c>
      <c r="LH28" s="45">
        <v>10.848000000000001</v>
      </c>
      <c r="LI28" s="28">
        <v>96.891000000000005</v>
      </c>
      <c r="LJ28" s="45">
        <v>4.617</v>
      </c>
      <c r="LK28" s="23"/>
      <c r="LL28" s="24" t="s">
        <v>16</v>
      </c>
      <c r="LM28" s="28">
        <v>91.876000000000005</v>
      </c>
      <c r="LN28" s="45">
        <v>10.79</v>
      </c>
      <c r="LO28" s="28">
        <v>87.950999999999993</v>
      </c>
      <c r="LP28" s="45">
        <v>10.875999999999999</v>
      </c>
      <c r="LQ28" s="28">
        <v>80.489000000000004</v>
      </c>
      <c r="LR28" s="45">
        <v>10.811999999999999</v>
      </c>
      <c r="LS28" s="23"/>
      <c r="LT28" s="24" t="s">
        <v>16</v>
      </c>
      <c r="LU28" s="28">
        <v>101.959</v>
      </c>
      <c r="LV28" s="45">
        <v>0.77</v>
      </c>
      <c r="LW28" s="28">
        <v>109.664</v>
      </c>
      <c r="LX28" s="45">
        <v>10.965999999999999</v>
      </c>
      <c r="LY28" s="28">
        <v>80.412000000000006</v>
      </c>
      <c r="LZ28" s="45">
        <v>-19.969000000000001</v>
      </c>
      <c r="MA28" s="23"/>
      <c r="MB28" s="24" t="s">
        <v>16</v>
      </c>
      <c r="MC28" s="28">
        <v>118.572</v>
      </c>
      <c r="MD28" s="45">
        <v>24.486000000000001</v>
      </c>
      <c r="ME28" s="28">
        <v>85.408000000000001</v>
      </c>
      <c r="MF28" s="45">
        <v>-17.622</v>
      </c>
      <c r="MG28" s="28">
        <v>113.925</v>
      </c>
      <c r="MH28" s="45">
        <v>5.9690000000000003</v>
      </c>
      <c r="MI28" s="23"/>
      <c r="MJ28" s="24" t="s">
        <v>16</v>
      </c>
      <c r="MK28" s="28">
        <v>89.838999999999999</v>
      </c>
      <c r="ML28" s="45">
        <v>-6.117</v>
      </c>
      <c r="MM28" s="28">
        <v>119.527</v>
      </c>
      <c r="MN28" s="45">
        <v>9.5050000000000008</v>
      </c>
      <c r="MO28" s="28">
        <v>112.239</v>
      </c>
      <c r="MP28" s="45">
        <v>-2.2400000000000002</v>
      </c>
    </row>
    <row r="29" spans="1:354" ht="15" hidden="1" customHeight="1" x14ac:dyDescent="0.25">
      <c r="A29" s="23"/>
      <c r="B29" s="24"/>
      <c r="C29" s="28"/>
      <c r="D29" s="48"/>
      <c r="E29" s="28"/>
      <c r="F29" s="48"/>
      <c r="G29" s="28"/>
      <c r="H29" s="48"/>
      <c r="I29" s="23"/>
      <c r="J29" s="24"/>
      <c r="K29" s="28"/>
      <c r="L29" s="48"/>
      <c r="M29" s="28"/>
      <c r="N29" s="48"/>
      <c r="O29" s="28"/>
      <c r="P29" s="48"/>
      <c r="Q29" s="23"/>
      <c r="R29" s="24"/>
      <c r="S29" s="28"/>
      <c r="T29" s="48"/>
      <c r="U29" s="28"/>
      <c r="V29" s="48"/>
      <c r="W29" s="28"/>
      <c r="X29" s="48"/>
      <c r="Y29" s="23"/>
      <c r="Z29" s="24"/>
      <c r="AA29" s="28"/>
      <c r="AB29" s="48"/>
      <c r="AC29" s="28"/>
      <c r="AD29" s="48"/>
      <c r="AE29" s="28"/>
      <c r="AF29" s="48"/>
      <c r="AG29" s="23"/>
      <c r="AH29" s="24"/>
      <c r="AI29" s="28"/>
      <c r="AJ29" s="48"/>
      <c r="AK29" s="28"/>
      <c r="AL29" s="48"/>
      <c r="AM29" s="28"/>
      <c r="AN29" s="48"/>
      <c r="AO29" s="23"/>
      <c r="AP29" s="24"/>
      <c r="AQ29" s="28"/>
      <c r="AR29" s="48"/>
      <c r="AS29" s="28"/>
      <c r="AT29" s="48"/>
      <c r="AU29" s="28"/>
      <c r="AV29" s="48"/>
      <c r="AW29" s="23"/>
      <c r="AX29" s="24"/>
      <c r="AY29" s="28"/>
      <c r="AZ29" s="48"/>
      <c r="BA29" s="28"/>
      <c r="BB29" s="48"/>
      <c r="BC29" s="28"/>
      <c r="BD29" s="48"/>
      <c r="BE29" s="23"/>
      <c r="BF29" s="24"/>
      <c r="BG29" s="28"/>
      <c r="BH29" s="48"/>
      <c r="BI29" s="28"/>
      <c r="BJ29" s="48"/>
      <c r="BK29" s="28"/>
      <c r="BL29" s="48"/>
      <c r="BM29" s="23"/>
      <c r="BN29" s="24"/>
      <c r="BO29" s="28"/>
      <c r="BP29" s="48"/>
      <c r="BQ29" s="28"/>
      <c r="BR29" s="48"/>
      <c r="BS29" s="28"/>
      <c r="BT29" s="48"/>
      <c r="BU29" s="23"/>
      <c r="BV29" s="24"/>
      <c r="BW29" s="28"/>
      <c r="BX29" s="48"/>
      <c r="BY29" s="28"/>
      <c r="BZ29" s="48"/>
      <c r="CA29" s="28"/>
      <c r="CB29" s="48"/>
      <c r="CC29" s="23"/>
      <c r="CD29" s="24"/>
      <c r="CE29" s="28"/>
      <c r="CF29" s="48"/>
      <c r="CG29" s="28"/>
      <c r="CH29" s="48"/>
      <c r="CI29" s="28"/>
      <c r="CJ29" s="48"/>
      <c r="CK29" s="23"/>
      <c r="CL29" s="24"/>
      <c r="CM29" s="28"/>
      <c r="CN29" s="48"/>
      <c r="CO29" s="28"/>
      <c r="CP29" s="48"/>
      <c r="CQ29" s="28"/>
      <c r="CR29" s="48"/>
      <c r="CS29" s="23"/>
      <c r="CT29" s="24"/>
      <c r="CU29" s="28"/>
      <c r="CV29" s="48"/>
      <c r="CW29" s="28"/>
      <c r="CX29" s="48"/>
      <c r="CY29" s="28"/>
      <c r="CZ29" s="48"/>
      <c r="DA29" s="23"/>
      <c r="DB29" s="24"/>
      <c r="DC29" s="28"/>
      <c r="DD29" s="48"/>
      <c r="DE29" s="28"/>
      <c r="DF29" s="48"/>
      <c r="DG29" s="28"/>
      <c r="DH29" s="48"/>
      <c r="DI29" s="23"/>
      <c r="DJ29" s="24"/>
      <c r="DK29" s="28"/>
      <c r="DL29" s="48"/>
      <c r="DM29" s="28"/>
      <c r="DN29" s="48"/>
      <c r="DO29" s="28"/>
      <c r="DP29" s="48"/>
      <c r="DQ29" s="23"/>
      <c r="DR29" s="24"/>
      <c r="DS29" s="28"/>
      <c r="DT29" s="48"/>
      <c r="DU29" s="28"/>
      <c r="DV29" s="48"/>
      <c r="DW29" s="28"/>
      <c r="DX29" s="48"/>
      <c r="DY29" s="23"/>
      <c r="DZ29" s="24"/>
      <c r="EA29" s="28"/>
      <c r="EB29" s="48"/>
      <c r="EC29" s="28"/>
      <c r="ED29" s="48"/>
      <c r="EE29" s="28"/>
      <c r="EF29" s="48"/>
      <c r="EG29" s="23"/>
      <c r="EH29" s="24"/>
      <c r="EI29" s="28"/>
      <c r="EJ29" s="48"/>
      <c r="EK29" s="28"/>
      <c r="EL29" s="48"/>
      <c r="EM29" s="28"/>
      <c r="EN29" s="48"/>
      <c r="EO29" s="23"/>
      <c r="EP29" s="24"/>
      <c r="EQ29" s="28"/>
      <c r="ER29" s="48"/>
      <c r="ES29" s="28"/>
      <c r="ET29" s="48"/>
      <c r="EU29" s="28"/>
      <c r="EV29" s="48"/>
      <c r="EW29" s="23"/>
      <c r="EX29" s="24"/>
      <c r="EY29" s="28"/>
      <c r="EZ29" s="48"/>
      <c r="FA29" s="28"/>
      <c r="FB29" s="48"/>
      <c r="FC29" s="28"/>
      <c r="FD29" s="48"/>
      <c r="FE29" s="23"/>
      <c r="FF29" s="24"/>
      <c r="FG29" s="28"/>
      <c r="FH29" s="48"/>
      <c r="FI29" s="28"/>
      <c r="FJ29" s="48"/>
      <c r="FK29" s="28"/>
      <c r="FL29" s="48"/>
      <c r="FM29" s="23"/>
      <c r="FN29" s="24"/>
      <c r="FO29" s="28"/>
      <c r="FP29" s="48"/>
      <c r="FQ29" s="28"/>
      <c r="FR29" s="48"/>
      <c r="FS29" s="28"/>
      <c r="FT29" s="48"/>
      <c r="FU29" s="23"/>
      <c r="FV29" s="24"/>
      <c r="FW29" s="28"/>
      <c r="FX29" s="48"/>
      <c r="FY29" s="28"/>
      <c r="FZ29" s="48"/>
      <c r="GA29" s="28"/>
      <c r="GB29" s="48"/>
      <c r="GC29" s="23"/>
      <c r="GD29" s="24"/>
      <c r="GE29" s="28"/>
      <c r="GF29" s="48"/>
      <c r="GG29" s="28"/>
      <c r="GH29" s="48"/>
      <c r="GI29" s="28"/>
      <c r="GJ29" s="48"/>
      <c r="GK29" s="23"/>
      <c r="GL29" s="24"/>
      <c r="GM29" s="28"/>
      <c r="GN29" s="48"/>
      <c r="GO29" s="28"/>
      <c r="GP29" s="48"/>
      <c r="GQ29" s="28"/>
      <c r="GR29" s="48"/>
      <c r="GS29" s="23"/>
      <c r="GT29" s="24"/>
      <c r="GU29" s="28"/>
      <c r="GV29" s="48"/>
      <c r="GW29" s="28"/>
      <c r="GX29" s="48"/>
      <c r="GY29" s="28"/>
      <c r="GZ29" s="48"/>
      <c r="HA29" s="23"/>
      <c r="HB29" s="24"/>
      <c r="HC29" s="28"/>
      <c r="HD29" s="48"/>
      <c r="HE29" s="28"/>
      <c r="HF29" s="48"/>
      <c r="HG29" s="28"/>
      <c r="HH29" s="48"/>
      <c r="HI29" s="23"/>
      <c r="HJ29" s="24"/>
      <c r="HK29" s="28"/>
      <c r="HL29" s="48"/>
      <c r="HM29" s="28"/>
      <c r="HN29" s="48"/>
      <c r="HO29" s="28"/>
      <c r="HP29" s="48"/>
      <c r="HQ29" s="23"/>
      <c r="HR29" s="24"/>
      <c r="HS29" s="28"/>
      <c r="HT29" s="48"/>
      <c r="HU29" s="28"/>
      <c r="HV29" s="48"/>
      <c r="HW29" s="28"/>
      <c r="HX29" s="48"/>
      <c r="HY29" s="23"/>
      <c r="HZ29" s="24"/>
      <c r="IA29" s="28"/>
      <c r="IB29" s="48"/>
      <c r="IC29" s="28"/>
      <c r="ID29" s="48"/>
      <c r="IE29" s="28"/>
      <c r="IF29" s="48"/>
      <c r="IG29" s="23"/>
      <c r="IH29" s="24"/>
      <c r="II29" s="28"/>
      <c r="IJ29" s="48"/>
      <c r="IK29" s="28"/>
      <c r="IL29" s="48"/>
      <c r="IM29" s="28"/>
      <c r="IN29" s="48"/>
      <c r="IO29" s="28"/>
      <c r="IP29" s="48"/>
      <c r="IQ29" s="23"/>
      <c r="IR29" s="24"/>
      <c r="IS29" s="28"/>
      <c r="IT29" s="48"/>
      <c r="IU29" s="28"/>
      <c r="IV29" s="48"/>
      <c r="IW29" s="28"/>
      <c r="IX29" s="48"/>
      <c r="IY29" s="23"/>
      <c r="IZ29" s="24"/>
      <c r="JA29" s="28"/>
      <c r="JB29" s="48"/>
      <c r="JC29" s="28"/>
      <c r="JD29" s="48"/>
      <c r="JE29" s="28"/>
      <c r="JF29" s="48"/>
      <c r="JG29" s="23"/>
      <c r="JH29" s="24"/>
      <c r="JI29" s="28"/>
      <c r="JJ29" s="48"/>
      <c r="JK29" s="28"/>
      <c r="JL29" s="48"/>
      <c r="JM29" s="28"/>
      <c r="JN29" s="48"/>
      <c r="JO29" s="23"/>
      <c r="JP29" s="24"/>
      <c r="JQ29" s="28"/>
      <c r="JR29" s="48"/>
      <c r="JS29" s="28"/>
      <c r="JT29" s="48"/>
      <c r="JU29" s="28"/>
      <c r="JV29" s="48"/>
      <c r="JW29" s="23"/>
      <c r="JX29" s="24"/>
      <c r="JY29" s="28"/>
      <c r="JZ29" s="48"/>
      <c r="KA29" s="28"/>
      <c r="KB29" s="48"/>
      <c r="KC29" s="28"/>
      <c r="KD29" s="48"/>
      <c r="KE29" s="23"/>
      <c r="KF29" s="24"/>
      <c r="KG29" s="28"/>
      <c r="KH29" s="48"/>
      <c r="KI29" s="28"/>
      <c r="KJ29" s="48"/>
      <c r="KK29" s="28"/>
      <c r="KL29" s="48"/>
      <c r="KM29" s="23"/>
      <c r="KN29" s="24"/>
      <c r="KO29" s="28"/>
      <c r="KP29" s="48"/>
      <c r="KQ29" s="28"/>
      <c r="KR29" s="48"/>
      <c r="KS29" s="28"/>
      <c r="KT29" s="48"/>
      <c r="KU29" s="23"/>
      <c r="KV29" s="24"/>
      <c r="KW29" s="28"/>
      <c r="KX29" s="48"/>
      <c r="KY29" s="28"/>
      <c r="KZ29" s="48"/>
      <c r="LA29" s="28"/>
      <c r="LB29" s="48"/>
      <c r="LC29" s="23"/>
      <c r="LD29" s="24"/>
      <c r="LE29" s="28"/>
      <c r="LF29" s="48"/>
      <c r="LG29" s="28"/>
      <c r="LH29" s="48"/>
      <c r="LI29" s="28"/>
      <c r="LJ29" s="48"/>
      <c r="LK29" s="23"/>
      <c r="LL29" s="24"/>
      <c r="LM29" s="28"/>
      <c r="LN29" s="48"/>
      <c r="LO29" s="28"/>
      <c r="LP29" s="48"/>
      <c r="LQ29" s="28"/>
      <c r="LR29" s="48"/>
      <c r="LS29" s="23"/>
      <c r="LT29" s="24"/>
      <c r="LU29" s="28"/>
      <c r="LV29" s="48"/>
      <c r="LW29" s="28"/>
      <c r="LX29" s="48"/>
      <c r="LY29" s="28"/>
      <c r="LZ29" s="48"/>
      <c r="MA29" s="23"/>
      <c r="MB29" s="24"/>
      <c r="MC29" s="28"/>
      <c r="MD29" s="48"/>
      <c r="ME29" s="28"/>
      <c r="MF29" s="48"/>
      <c r="MG29" s="28"/>
      <c r="MH29" s="48"/>
      <c r="MI29" s="23"/>
      <c r="MJ29" s="24"/>
      <c r="MK29" s="28"/>
      <c r="ML29" s="48"/>
      <c r="MM29" s="28"/>
      <c r="MN29" s="48"/>
      <c r="MO29" s="28"/>
      <c r="MP29" s="48"/>
    </row>
    <row r="30" spans="1:354" ht="15" hidden="1" customHeight="1" x14ac:dyDescent="0.25">
      <c r="A30" s="23">
        <v>2017</v>
      </c>
      <c r="B30" s="24" t="s">
        <v>13</v>
      </c>
      <c r="C30" s="28">
        <v>104.93300000000001</v>
      </c>
      <c r="D30" s="45">
        <v>1.7450000000000001</v>
      </c>
      <c r="E30" s="28">
        <v>102.693</v>
      </c>
      <c r="F30" s="45">
        <v>0.28399999999999997</v>
      </c>
      <c r="G30" s="28">
        <v>107.051</v>
      </c>
      <c r="H30" s="45">
        <v>3.1070000000000002</v>
      </c>
      <c r="I30" s="23">
        <v>2017</v>
      </c>
      <c r="J30" s="24" t="s">
        <v>13</v>
      </c>
      <c r="K30" s="28">
        <v>80.144000000000005</v>
      </c>
      <c r="L30" s="45">
        <v>17.901</v>
      </c>
      <c r="M30" s="28">
        <v>100.687</v>
      </c>
      <c r="N30" s="45">
        <v>6.3250000000000002</v>
      </c>
      <c r="O30" s="28">
        <v>81.338999999999999</v>
      </c>
      <c r="P30" s="45">
        <v>13.164</v>
      </c>
      <c r="Q30" s="23">
        <v>2017</v>
      </c>
      <c r="R30" s="24" t="s">
        <v>13</v>
      </c>
      <c r="S30" s="28">
        <v>107.72499999999999</v>
      </c>
      <c r="T30" s="45">
        <v>0.71699999999999997</v>
      </c>
      <c r="U30" s="28">
        <v>111.092</v>
      </c>
      <c r="V30" s="45">
        <v>4.1050000000000004</v>
      </c>
      <c r="W30" s="28">
        <v>111.43</v>
      </c>
      <c r="X30" s="45">
        <v>3.181</v>
      </c>
      <c r="Y30" s="23">
        <v>2017</v>
      </c>
      <c r="Z30" s="24" t="s">
        <v>13</v>
      </c>
      <c r="AA30" s="28">
        <v>99.876999999999995</v>
      </c>
      <c r="AB30" s="45">
        <v>-3.7949999999999999</v>
      </c>
      <c r="AC30" s="28">
        <v>123.28100000000001</v>
      </c>
      <c r="AD30" s="45">
        <v>13.256</v>
      </c>
      <c r="AE30" s="28">
        <v>100.861</v>
      </c>
      <c r="AF30" s="45">
        <v>1.6850000000000001</v>
      </c>
      <c r="AG30" s="23">
        <v>2017</v>
      </c>
      <c r="AH30" s="24" t="s">
        <v>13</v>
      </c>
      <c r="AI30" s="28">
        <v>118.742</v>
      </c>
      <c r="AJ30" s="45">
        <v>14.826000000000001</v>
      </c>
      <c r="AK30" s="28">
        <v>119.163</v>
      </c>
      <c r="AL30" s="45">
        <v>11.975</v>
      </c>
      <c r="AM30" s="28">
        <v>111.883</v>
      </c>
      <c r="AN30" s="45">
        <v>-0.88100000000000001</v>
      </c>
      <c r="AO30" s="23">
        <v>2017</v>
      </c>
      <c r="AP30" s="24" t="s">
        <v>13</v>
      </c>
      <c r="AQ30" s="28">
        <v>107.837</v>
      </c>
      <c r="AR30" s="45">
        <v>2.0310000000000001</v>
      </c>
      <c r="AS30" s="28">
        <v>101.40600000000001</v>
      </c>
      <c r="AT30" s="45">
        <v>5.77</v>
      </c>
      <c r="AU30" s="28">
        <v>101.331</v>
      </c>
      <c r="AV30" s="45">
        <v>1.8859999999999999</v>
      </c>
      <c r="AW30" s="23">
        <v>2017</v>
      </c>
      <c r="AX30" s="24" t="s">
        <v>13</v>
      </c>
      <c r="AY30" s="28">
        <v>107.98099999999999</v>
      </c>
      <c r="AZ30" s="45">
        <v>-1.0820000000000001</v>
      </c>
      <c r="BA30" s="28">
        <v>116.09099999999999</v>
      </c>
      <c r="BB30" s="45">
        <v>9.0340000000000007</v>
      </c>
      <c r="BC30" s="28">
        <v>117.14700000000001</v>
      </c>
      <c r="BD30" s="45">
        <v>19.920000000000002</v>
      </c>
      <c r="BE30" s="23">
        <v>2017</v>
      </c>
      <c r="BF30" s="24" t="s">
        <v>13</v>
      </c>
      <c r="BG30" s="28">
        <v>101.754</v>
      </c>
      <c r="BH30" s="45">
        <v>-3.9590000000000001</v>
      </c>
      <c r="BI30" s="28">
        <v>106.803</v>
      </c>
      <c r="BJ30" s="45">
        <v>6.1669999999999998</v>
      </c>
      <c r="BK30" s="28">
        <v>119.27500000000001</v>
      </c>
      <c r="BL30" s="45">
        <v>10.172000000000001</v>
      </c>
      <c r="BM30" s="23">
        <v>2017</v>
      </c>
      <c r="BN30" s="24" t="s">
        <v>13</v>
      </c>
      <c r="BO30" s="28">
        <v>112.033</v>
      </c>
      <c r="BP30" s="45">
        <v>7.73</v>
      </c>
      <c r="BQ30" s="28">
        <v>112.82</v>
      </c>
      <c r="BR30" s="45">
        <v>13.263999999999999</v>
      </c>
      <c r="BS30" s="28">
        <v>107.872</v>
      </c>
      <c r="BT30" s="45">
        <v>13.076000000000001</v>
      </c>
      <c r="BU30" s="23">
        <v>2017</v>
      </c>
      <c r="BV30" s="24" t="s">
        <v>13</v>
      </c>
      <c r="BW30" s="28">
        <v>110.444</v>
      </c>
      <c r="BX30" s="45">
        <v>13.195</v>
      </c>
      <c r="BY30" s="28">
        <v>110.22199999999999</v>
      </c>
      <c r="BZ30" s="45">
        <v>2.782</v>
      </c>
      <c r="CA30" s="28">
        <v>100.623</v>
      </c>
      <c r="CB30" s="45">
        <v>4.8360000000000003</v>
      </c>
      <c r="CC30" s="23">
        <v>2017</v>
      </c>
      <c r="CD30" s="24" t="s">
        <v>13</v>
      </c>
      <c r="CE30" s="28">
        <v>105.63200000000001</v>
      </c>
      <c r="CF30" s="45">
        <v>4.9139999999999997</v>
      </c>
      <c r="CG30" s="28">
        <v>100.886</v>
      </c>
      <c r="CH30" s="45">
        <v>4.9050000000000002</v>
      </c>
      <c r="CI30" s="28">
        <v>109.818</v>
      </c>
      <c r="CJ30" s="45">
        <v>9.3480000000000008</v>
      </c>
      <c r="CK30" s="23">
        <v>2017</v>
      </c>
      <c r="CL30" s="24" t="s">
        <v>13</v>
      </c>
      <c r="CM30" s="28">
        <v>129.87799999999999</v>
      </c>
      <c r="CN30" s="45">
        <v>17.431999999999999</v>
      </c>
      <c r="CO30" s="28">
        <v>111.819</v>
      </c>
      <c r="CP30" s="45">
        <v>1.887</v>
      </c>
      <c r="CQ30" s="28">
        <v>111.27500000000001</v>
      </c>
      <c r="CR30" s="45">
        <v>2.242</v>
      </c>
      <c r="CS30" s="23">
        <v>2017</v>
      </c>
      <c r="CT30" s="24" t="s">
        <v>13</v>
      </c>
      <c r="CU30" s="28">
        <v>133.261</v>
      </c>
      <c r="CV30" s="45">
        <v>26.978999999999999</v>
      </c>
      <c r="CW30" s="28">
        <v>85.444999999999993</v>
      </c>
      <c r="CX30" s="45">
        <v>-8.0239999999999991</v>
      </c>
      <c r="CY30" s="28">
        <v>111.407</v>
      </c>
      <c r="CZ30" s="45">
        <v>8.3930000000000007</v>
      </c>
      <c r="DA30" s="23">
        <v>2017</v>
      </c>
      <c r="DB30" s="24" t="s">
        <v>13</v>
      </c>
      <c r="DC30" s="28">
        <v>79.811999999999998</v>
      </c>
      <c r="DD30" s="45">
        <v>-23.975999999999999</v>
      </c>
      <c r="DE30" s="28">
        <v>185.083</v>
      </c>
      <c r="DF30" s="45">
        <v>84.215000000000003</v>
      </c>
      <c r="DG30" s="28">
        <v>115.79900000000001</v>
      </c>
      <c r="DH30" s="45">
        <v>6.2469999999999999</v>
      </c>
      <c r="DI30" s="23">
        <v>2017</v>
      </c>
      <c r="DJ30" s="24" t="s">
        <v>13</v>
      </c>
      <c r="DK30" s="28">
        <v>108.926</v>
      </c>
      <c r="DL30" s="45">
        <v>8.7759999999999998</v>
      </c>
      <c r="DM30" s="28">
        <v>88.234999999999999</v>
      </c>
      <c r="DN30" s="45">
        <v>-14.726000000000001</v>
      </c>
      <c r="DO30" s="28">
        <v>114.301</v>
      </c>
      <c r="DP30" s="45">
        <v>7.423</v>
      </c>
      <c r="DQ30" s="23">
        <v>2017</v>
      </c>
      <c r="DR30" s="24" t="s">
        <v>13</v>
      </c>
      <c r="DS30" s="28">
        <v>105.176</v>
      </c>
      <c r="DT30" s="45">
        <v>6.2089999999999996</v>
      </c>
      <c r="DU30" s="28">
        <v>100.48</v>
      </c>
      <c r="DV30" s="45">
        <v>13.448</v>
      </c>
      <c r="DW30" s="28">
        <v>113.209</v>
      </c>
      <c r="DX30" s="45">
        <v>18.428999999999998</v>
      </c>
      <c r="DY30" s="23">
        <v>2017</v>
      </c>
      <c r="DZ30" s="24" t="s">
        <v>13</v>
      </c>
      <c r="EA30" s="28">
        <v>108.76300000000001</v>
      </c>
      <c r="EB30" s="45">
        <v>2.4470000000000001</v>
      </c>
      <c r="EC30" s="28">
        <v>98.251000000000005</v>
      </c>
      <c r="ED30" s="45">
        <v>3.3809999999999998</v>
      </c>
      <c r="EE30" s="28">
        <v>105.657</v>
      </c>
      <c r="EF30" s="45">
        <v>3.3119999999999998</v>
      </c>
      <c r="EG30" s="23">
        <v>2017</v>
      </c>
      <c r="EH30" s="24" t="s">
        <v>13</v>
      </c>
      <c r="EI30" s="28">
        <v>97.435000000000002</v>
      </c>
      <c r="EJ30" s="45">
        <v>3.34</v>
      </c>
      <c r="EK30" s="28">
        <v>95.953000000000003</v>
      </c>
      <c r="EL30" s="45">
        <v>3.331</v>
      </c>
      <c r="EM30" s="28">
        <v>110.098</v>
      </c>
      <c r="EN30" s="45">
        <v>3.31</v>
      </c>
      <c r="EO30" s="23">
        <v>2017</v>
      </c>
      <c r="EP30" s="24" t="s">
        <v>13</v>
      </c>
      <c r="EQ30" s="28">
        <v>110.983</v>
      </c>
      <c r="ER30" s="45">
        <v>5.28</v>
      </c>
      <c r="ES30" s="28">
        <v>107.119</v>
      </c>
      <c r="ET30" s="45">
        <v>5.173</v>
      </c>
      <c r="EU30" s="28">
        <v>111.05200000000001</v>
      </c>
      <c r="EV30" s="45">
        <v>5.202</v>
      </c>
      <c r="EW30" s="23">
        <v>2017</v>
      </c>
      <c r="EX30" s="24" t="s">
        <v>13</v>
      </c>
      <c r="EY30" s="28">
        <v>111.6</v>
      </c>
      <c r="EZ30" s="45">
        <v>5.359</v>
      </c>
      <c r="FA30" s="28">
        <v>104.17100000000001</v>
      </c>
      <c r="FB30" s="45">
        <v>5.3630000000000004</v>
      </c>
      <c r="FC30" s="28">
        <v>102.813</v>
      </c>
      <c r="FD30" s="45">
        <v>5.4169999999999998</v>
      </c>
      <c r="FE30" s="23">
        <v>2017</v>
      </c>
      <c r="FF30" s="24" t="s">
        <v>13</v>
      </c>
      <c r="FG30" s="28">
        <v>104.727</v>
      </c>
      <c r="FH30" s="45">
        <v>5.14</v>
      </c>
      <c r="FI30" s="28">
        <v>93.533000000000001</v>
      </c>
      <c r="FJ30" s="45">
        <v>4.8289999999999997</v>
      </c>
      <c r="FK30" s="28">
        <v>90.745000000000005</v>
      </c>
      <c r="FL30" s="45">
        <v>-3.4039999999999999</v>
      </c>
      <c r="FM30" s="23">
        <v>2017</v>
      </c>
      <c r="FN30" s="24" t="s">
        <v>13</v>
      </c>
      <c r="FO30" s="28">
        <v>96.385000000000005</v>
      </c>
      <c r="FP30" s="45">
        <v>-0.501</v>
      </c>
      <c r="FQ30" s="28">
        <v>112.044</v>
      </c>
      <c r="FR30" s="45">
        <v>7.7069999999999999</v>
      </c>
      <c r="FS30" s="28">
        <v>104.59</v>
      </c>
      <c r="FT30" s="45">
        <v>11.403</v>
      </c>
      <c r="FU30" s="23">
        <v>2017</v>
      </c>
      <c r="FV30" s="24" t="s">
        <v>13</v>
      </c>
      <c r="FW30" s="28">
        <v>104.874</v>
      </c>
      <c r="FX30" s="45">
        <v>7.1340000000000003</v>
      </c>
      <c r="FY30" s="28">
        <v>95.65</v>
      </c>
      <c r="FZ30" s="45">
        <v>1.0960000000000001</v>
      </c>
      <c r="GA30" s="28">
        <v>101.819</v>
      </c>
      <c r="GB30" s="45">
        <v>2.0489999999999999</v>
      </c>
      <c r="GC30" s="23">
        <v>2017</v>
      </c>
      <c r="GD30" s="24" t="s">
        <v>13</v>
      </c>
      <c r="GE30" s="28">
        <v>106.956</v>
      </c>
      <c r="GF30" s="45">
        <v>2.6659999999999999</v>
      </c>
      <c r="GG30" s="28">
        <v>100.87</v>
      </c>
      <c r="GH30" s="45">
        <v>2.04</v>
      </c>
      <c r="GI30" s="28">
        <v>91.474999999999994</v>
      </c>
      <c r="GJ30" s="45">
        <v>-0.26200000000000001</v>
      </c>
      <c r="GK30" s="23">
        <v>2017</v>
      </c>
      <c r="GL30" s="24" t="s">
        <v>13</v>
      </c>
      <c r="GM30" s="28">
        <v>97.76</v>
      </c>
      <c r="GN30" s="45">
        <v>1.9750000000000001</v>
      </c>
      <c r="GO30" s="28">
        <v>109.533</v>
      </c>
      <c r="GP30" s="45">
        <v>3.6379999999999999</v>
      </c>
      <c r="GQ30" s="28">
        <v>114.444</v>
      </c>
      <c r="GR30" s="45">
        <v>3.677</v>
      </c>
      <c r="GS30" s="23">
        <v>2017</v>
      </c>
      <c r="GT30" s="24" t="s">
        <v>13</v>
      </c>
      <c r="GU30" s="28">
        <v>124.077</v>
      </c>
      <c r="GV30" s="45">
        <v>4.734</v>
      </c>
      <c r="GW30" s="28">
        <v>101.214</v>
      </c>
      <c r="GX30" s="45">
        <v>1.6339999999999999</v>
      </c>
      <c r="GY30" s="28">
        <v>98.334999999999994</v>
      </c>
      <c r="GZ30" s="45">
        <v>4.6989999999999998</v>
      </c>
      <c r="HA30" s="23">
        <v>2017</v>
      </c>
      <c r="HB30" s="24" t="s">
        <v>13</v>
      </c>
      <c r="HC30" s="28">
        <v>99.513999999999996</v>
      </c>
      <c r="HD30" s="45">
        <v>4.742</v>
      </c>
      <c r="HE30" s="28">
        <v>98.179000000000002</v>
      </c>
      <c r="HF30" s="45">
        <v>4.6280000000000001</v>
      </c>
      <c r="HG30" s="28">
        <v>95.182000000000002</v>
      </c>
      <c r="HH30" s="45">
        <v>1.31</v>
      </c>
      <c r="HI30" s="23">
        <v>2017</v>
      </c>
      <c r="HJ30" s="24" t="s">
        <v>13</v>
      </c>
      <c r="HK30" s="28">
        <v>94.528000000000006</v>
      </c>
      <c r="HL30" s="45">
        <v>3.1789999999999998</v>
      </c>
      <c r="HM30" s="28">
        <v>120.76900000000001</v>
      </c>
      <c r="HN30" s="45">
        <v>8.9390000000000001</v>
      </c>
      <c r="HO30" s="28">
        <v>94.972999999999999</v>
      </c>
      <c r="HP30" s="45">
        <v>4.758</v>
      </c>
      <c r="HQ30" s="23">
        <v>2017</v>
      </c>
      <c r="HR30" s="24" t="s">
        <v>13</v>
      </c>
      <c r="HS30" s="28">
        <v>99.216999999999999</v>
      </c>
      <c r="HT30" s="45">
        <v>7.5140000000000002</v>
      </c>
      <c r="HU30" s="28">
        <v>105.06100000000001</v>
      </c>
      <c r="HV30" s="45">
        <v>7.4379999999999997</v>
      </c>
      <c r="HW30" s="28">
        <v>89.063999999999993</v>
      </c>
      <c r="HX30" s="45">
        <v>7.4249999999999998</v>
      </c>
      <c r="HY30" s="23">
        <v>2017</v>
      </c>
      <c r="HZ30" s="24" t="s">
        <v>13</v>
      </c>
      <c r="IA30" s="28">
        <v>112.979</v>
      </c>
      <c r="IB30" s="45">
        <v>7.4610000000000003</v>
      </c>
      <c r="IC30" s="28">
        <v>92.694999999999993</v>
      </c>
      <c r="ID30" s="45">
        <v>-1.248</v>
      </c>
      <c r="IE30" s="28">
        <v>91.572000000000003</v>
      </c>
      <c r="IF30" s="45">
        <v>3.952</v>
      </c>
      <c r="IG30" s="23">
        <v>2017</v>
      </c>
      <c r="IH30" s="24" t="s">
        <v>13</v>
      </c>
      <c r="II30" s="28">
        <v>105.215</v>
      </c>
      <c r="IJ30" s="45">
        <v>0.28799999999999998</v>
      </c>
      <c r="IK30" s="28">
        <v>80.272999999999996</v>
      </c>
      <c r="IL30" s="45">
        <v>-1.841</v>
      </c>
      <c r="IM30" s="28">
        <v>98.063000000000002</v>
      </c>
      <c r="IN30" s="45">
        <v>4.1529999999999996</v>
      </c>
      <c r="IO30" s="28">
        <v>115.63200000000001</v>
      </c>
      <c r="IP30" s="45">
        <v>4.141</v>
      </c>
      <c r="IQ30" s="23">
        <v>2017</v>
      </c>
      <c r="IR30" s="24" t="s">
        <v>13</v>
      </c>
      <c r="IS30" s="28">
        <v>106.298</v>
      </c>
      <c r="IT30" s="45">
        <v>4.0990000000000002</v>
      </c>
      <c r="IU30" s="28">
        <v>159.161</v>
      </c>
      <c r="IV30" s="45">
        <v>4.3739999999999997</v>
      </c>
      <c r="IW30" s="28">
        <v>106.04</v>
      </c>
      <c r="IX30" s="45">
        <v>4.141</v>
      </c>
      <c r="IY30" s="23">
        <v>2017</v>
      </c>
      <c r="IZ30" s="24" t="s">
        <v>13</v>
      </c>
      <c r="JA30" s="28">
        <v>106.18</v>
      </c>
      <c r="JB30" s="45">
        <v>4.0510000000000002</v>
      </c>
      <c r="JC30" s="28">
        <v>108.217</v>
      </c>
      <c r="JD30" s="45">
        <v>9.8510000000000009</v>
      </c>
      <c r="JE30" s="28">
        <v>114.295</v>
      </c>
      <c r="JF30" s="45">
        <v>14.842000000000001</v>
      </c>
      <c r="JG30" s="23">
        <v>2017</v>
      </c>
      <c r="JH30" s="24" t="s">
        <v>13</v>
      </c>
      <c r="JI30" s="28">
        <v>99.277000000000001</v>
      </c>
      <c r="JJ30" s="45">
        <v>6.69</v>
      </c>
      <c r="JK30" s="28">
        <v>111.991</v>
      </c>
      <c r="JL30" s="45">
        <v>21.82</v>
      </c>
      <c r="JM30" s="28">
        <v>123.658</v>
      </c>
      <c r="JN30" s="45">
        <v>-3.76</v>
      </c>
      <c r="JO30" s="23">
        <v>2017</v>
      </c>
      <c r="JP30" s="24" t="s">
        <v>13</v>
      </c>
      <c r="JQ30" s="28">
        <v>115.438</v>
      </c>
      <c r="JR30" s="45">
        <v>2.831</v>
      </c>
      <c r="JS30" s="28">
        <v>108.72199999999999</v>
      </c>
      <c r="JT30" s="45">
        <v>-0.83099999999999996</v>
      </c>
      <c r="JU30" s="28">
        <v>91.323999999999998</v>
      </c>
      <c r="JV30" s="45">
        <v>-0.69499999999999995</v>
      </c>
      <c r="JW30" s="23">
        <v>2017</v>
      </c>
      <c r="JX30" s="24" t="s">
        <v>13</v>
      </c>
      <c r="JY30" s="28">
        <v>94.555000000000007</v>
      </c>
      <c r="JZ30" s="45">
        <v>1.736</v>
      </c>
      <c r="KA30" s="28">
        <v>93.653000000000006</v>
      </c>
      <c r="KB30" s="45">
        <v>-0.67700000000000005</v>
      </c>
      <c r="KC30" s="28">
        <v>98.477000000000004</v>
      </c>
      <c r="KD30" s="45">
        <v>0.41099999999999998</v>
      </c>
      <c r="KE30" s="23">
        <v>2017</v>
      </c>
      <c r="KF30" s="24" t="s">
        <v>13</v>
      </c>
      <c r="KG30" s="28">
        <v>122.554</v>
      </c>
      <c r="KH30" s="45">
        <v>1.556</v>
      </c>
      <c r="KI30" s="28">
        <v>128.923</v>
      </c>
      <c r="KJ30" s="45">
        <v>-3.4550000000000001</v>
      </c>
      <c r="KK30" s="28">
        <v>95.087999999999994</v>
      </c>
      <c r="KL30" s="45">
        <v>9.3550000000000004</v>
      </c>
      <c r="KM30" s="23">
        <v>2017</v>
      </c>
      <c r="KN30" s="24" t="s">
        <v>13</v>
      </c>
      <c r="KO30" s="28">
        <v>92.850999999999999</v>
      </c>
      <c r="KP30" s="45">
        <v>7.7489999999999997</v>
      </c>
      <c r="KQ30" s="28">
        <v>119.08</v>
      </c>
      <c r="KR30" s="45">
        <v>2.8140000000000001</v>
      </c>
      <c r="KS30" s="28">
        <v>102.574</v>
      </c>
      <c r="KT30" s="45">
        <v>7.0540000000000003</v>
      </c>
      <c r="KU30" s="23">
        <v>2017</v>
      </c>
      <c r="KV30" s="24" t="s">
        <v>13</v>
      </c>
      <c r="KW30" s="28">
        <v>93.200999999999993</v>
      </c>
      <c r="KX30" s="45">
        <v>-3.9369999999999998</v>
      </c>
      <c r="KY30" s="28">
        <v>114.526</v>
      </c>
      <c r="KZ30" s="45">
        <v>15.898</v>
      </c>
      <c r="LA30" s="28">
        <v>97.275999999999996</v>
      </c>
      <c r="LB30" s="45">
        <v>5.3280000000000003</v>
      </c>
      <c r="LC30" s="23">
        <v>2017</v>
      </c>
      <c r="LD30" s="24" t="s">
        <v>13</v>
      </c>
      <c r="LE30" s="28">
        <v>107.84399999999999</v>
      </c>
      <c r="LF30" s="45">
        <v>6.6820000000000004</v>
      </c>
      <c r="LG30" s="28">
        <v>123.631</v>
      </c>
      <c r="LH30" s="45">
        <v>2.1320000000000001</v>
      </c>
      <c r="LI30" s="28">
        <v>113.928</v>
      </c>
      <c r="LJ30" s="45">
        <v>1.6919999999999999</v>
      </c>
      <c r="LK30" s="23">
        <v>2017</v>
      </c>
      <c r="LL30" s="24" t="s">
        <v>13</v>
      </c>
      <c r="LM30" s="28">
        <v>121.526</v>
      </c>
      <c r="LN30" s="45">
        <v>2.1760000000000002</v>
      </c>
      <c r="LO30" s="28">
        <v>122.584</v>
      </c>
      <c r="LP30" s="45">
        <v>2.141</v>
      </c>
      <c r="LQ30" s="28">
        <v>112.77500000000001</v>
      </c>
      <c r="LR30" s="45">
        <v>2.1070000000000002</v>
      </c>
      <c r="LS30" s="23">
        <v>2017</v>
      </c>
      <c r="LT30" s="24" t="s">
        <v>13</v>
      </c>
      <c r="LU30" s="28">
        <v>101.07599999999999</v>
      </c>
      <c r="LV30" s="45">
        <v>12.066000000000001</v>
      </c>
      <c r="LW30" s="28">
        <v>105.532</v>
      </c>
      <c r="LX30" s="45">
        <v>24.271000000000001</v>
      </c>
      <c r="LY30" s="28">
        <v>88.930999999999997</v>
      </c>
      <c r="LZ30" s="45">
        <v>5.2210000000000001</v>
      </c>
      <c r="MA30" s="23">
        <v>2017</v>
      </c>
      <c r="MB30" s="24" t="s">
        <v>13</v>
      </c>
      <c r="MC30" s="28">
        <v>143.059</v>
      </c>
      <c r="MD30" s="45">
        <v>20.306999999999999</v>
      </c>
      <c r="ME30" s="28">
        <v>97.716999999999999</v>
      </c>
      <c r="MF30" s="45">
        <v>-9.5069999999999997</v>
      </c>
      <c r="MG30" s="28">
        <v>104.91</v>
      </c>
      <c r="MH30" s="45">
        <v>11.962</v>
      </c>
      <c r="MI30" s="23">
        <v>2017</v>
      </c>
      <c r="MJ30" s="24" t="s">
        <v>13</v>
      </c>
      <c r="MK30" s="28">
        <v>80.89</v>
      </c>
      <c r="ML30" s="45">
        <v>-20.465</v>
      </c>
      <c r="MM30" s="28">
        <v>120.31699999999999</v>
      </c>
      <c r="MN30" s="45">
        <v>12.037000000000001</v>
      </c>
      <c r="MO30" s="28">
        <v>122.76900000000001</v>
      </c>
      <c r="MP30" s="45">
        <v>-3.25</v>
      </c>
    </row>
    <row r="31" spans="1:354" ht="15" hidden="1" customHeight="1" x14ac:dyDescent="0.25">
      <c r="A31" s="23"/>
      <c r="B31" s="24" t="s">
        <v>14</v>
      </c>
      <c r="C31" s="28">
        <v>99.575000000000003</v>
      </c>
      <c r="D31" s="45">
        <v>-1.6839999999999999</v>
      </c>
      <c r="E31" s="28">
        <v>97.224000000000004</v>
      </c>
      <c r="F31" s="45">
        <v>-3.4449999999999998</v>
      </c>
      <c r="G31" s="28">
        <v>101.79900000000001</v>
      </c>
      <c r="H31" s="45">
        <v>-3.7999999999999999E-2</v>
      </c>
      <c r="I31" s="23"/>
      <c r="J31" s="24" t="s">
        <v>14</v>
      </c>
      <c r="K31" s="28">
        <v>94.518000000000001</v>
      </c>
      <c r="L31" s="45">
        <v>12.343999999999999</v>
      </c>
      <c r="M31" s="28">
        <v>114.655</v>
      </c>
      <c r="N31" s="45">
        <v>35.101999999999997</v>
      </c>
      <c r="O31" s="28">
        <v>94.144000000000005</v>
      </c>
      <c r="P31" s="45">
        <v>14.654</v>
      </c>
      <c r="Q31" s="23"/>
      <c r="R31" s="24" t="s">
        <v>14</v>
      </c>
      <c r="S31" s="28">
        <v>108.88200000000001</v>
      </c>
      <c r="T31" s="45">
        <v>-0.27700000000000002</v>
      </c>
      <c r="U31" s="28">
        <v>115.297</v>
      </c>
      <c r="V31" s="45">
        <v>5.6890000000000001</v>
      </c>
      <c r="W31" s="28">
        <v>111.51300000000001</v>
      </c>
      <c r="X31" s="45">
        <v>2.7130000000000001</v>
      </c>
      <c r="Y31" s="23"/>
      <c r="Z31" s="24" t="s">
        <v>14</v>
      </c>
      <c r="AA31" s="28">
        <v>111.36799999999999</v>
      </c>
      <c r="AB31" s="45">
        <v>-1.7949999999999999</v>
      </c>
      <c r="AC31" s="28">
        <v>114.351</v>
      </c>
      <c r="AD31" s="45">
        <v>4.117</v>
      </c>
      <c r="AE31" s="28">
        <v>110.274</v>
      </c>
      <c r="AF31" s="45">
        <v>3.944</v>
      </c>
      <c r="AG31" s="23"/>
      <c r="AH31" s="24" t="s">
        <v>14</v>
      </c>
      <c r="AI31" s="28">
        <v>135.15899999999999</v>
      </c>
      <c r="AJ31" s="45">
        <v>9.76</v>
      </c>
      <c r="AK31" s="28">
        <v>135.49600000000001</v>
      </c>
      <c r="AL31" s="45">
        <v>17.100999999999999</v>
      </c>
      <c r="AM31" s="28">
        <v>95.77</v>
      </c>
      <c r="AN31" s="45">
        <v>5.5250000000000004</v>
      </c>
      <c r="AO31" s="23"/>
      <c r="AP31" s="24" t="s">
        <v>14</v>
      </c>
      <c r="AQ31" s="28">
        <v>100.875</v>
      </c>
      <c r="AR31" s="45">
        <v>-15.199</v>
      </c>
      <c r="AS31" s="28">
        <v>108.694</v>
      </c>
      <c r="AT31" s="45">
        <v>3.5419999999999998</v>
      </c>
      <c r="AU31" s="28">
        <v>100.82299999999999</v>
      </c>
      <c r="AV31" s="45">
        <v>1.351</v>
      </c>
      <c r="AW31" s="23"/>
      <c r="AX31" s="24" t="s">
        <v>14</v>
      </c>
      <c r="AY31" s="28">
        <v>119.67</v>
      </c>
      <c r="AZ31" s="45">
        <v>-0.57699999999999996</v>
      </c>
      <c r="BA31" s="28">
        <v>115.379</v>
      </c>
      <c r="BB31" s="45">
        <v>2.8940000000000001</v>
      </c>
      <c r="BC31" s="28">
        <v>89.382999999999996</v>
      </c>
      <c r="BD31" s="45">
        <v>-14.936999999999999</v>
      </c>
      <c r="BE31" s="23"/>
      <c r="BF31" s="24" t="s">
        <v>14</v>
      </c>
      <c r="BG31" s="28">
        <v>91.486000000000004</v>
      </c>
      <c r="BH31" s="45">
        <v>-5.6440000000000001</v>
      </c>
      <c r="BI31" s="28">
        <v>120.629</v>
      </c>
      <c r="BJ31" s="45">
        <v>9.0470000000000006</v>
      </c>
      <c r="BK31" s="28">
        <v>133.25</v>
      </c>
      <c r="BL31" s="45">
        <v>13.957000000000001</v>
      </c>
      <c r="BM31" s="23"/>
      <c r="BN31" s="24" t="s">
        <v>14</v>
      </c>
      <c r="BO31" s="28">
        <v>126.377</v>
      </c>
      <c r="BP31" s="45">
        <v>19.277999999999999</v>
      </c>
      <c r="BQ31" s="28">
        <v>119.01900000000001</v>
      </c>
      <c r="BR31" s="45">
        <v>9.6760000000000002</v>
      </c>
      <c r="BS31" s="28">
        <v>122.313</v>
      </c>
      <c r="BT31" s="45">
        <v>9.6199999999999992</v>
      </c>
      <c r="BU31" s="23"/>
      <c r="BV31" s="24" t="s">
        <v>14</v>
      </c>
      <c r="BW31" s="28">
        <v>119.26</v>
      </c>
      <c r="BX31" s="45">
        <v>9.6809999999999992</v>
      </c>
      <c r="BY31" s="28">
        <v>107.72</v>
      </c>
      <c r="BZ31" s="45">
        <v>2.2240000000000002</v>
      </c>
      <c r="CA31" s="28">
        <v>112.354</v>
      </c>
      <c r="CB31" s="45">
        <v>4.58</v>
      </c>
      <c r="CC31" s="23"/>
      <c r="CD31" s="24" t="s">
        <v>14</v>
      </c>
      <c r="CE31" s="28">
        <v>110.10599999999999</v>
      </c>
      <c r="CF31" s="45">
        <v>4.6539999999999999</v>
      </c>
      <c r="CG31" s="28">
        <v>116.059</v>
      </c>
      <c r="CH31" s="45">
        <v>4.6109999999999998</v>
      </c>
      <c r="CI31" s="28">
        <v>122.92</v>
      </c>
      <c r="CJ31" s="45">
        <v>10.265000000000001</v>
      </c>
      <c r="CK31" s="23"/>
      <c r="CL31" s="24" t="s">
        <v>14</v>
      </c>
      <c r="CM31" s="28">
        <v>115.032</v>
      </c>
      <c r="CN31" s="45">
        <v>10.54</v>
      </c>
      <c r="CO31" s="28">
        <v>116.592</v>
      </c>
      <c r="CP31" s="45">
        <v>4.8280000000000003</v>
      </c>
      <c r="CQ31" s="28">
        <v>128.203</v>
      </c>
      <c r="CR31" s="45">
        <v>4.8479999999999999</v>
      </c>
      <c r="CS31" s="23"/>
      <c r="CT31" s="24" t="s">
        <v>14</v>
      </c>
      <c r="CU31" s="28">
        <v>124.77</v>
      </c>
      <c r="CV31" s="45">
        <v>10.962999999999999</v>
      </c>
      <c r="CW31" s="28">
        <v>84.292000000000002</v>
      </c>
      <c r="CX31" s="45">
        <v>-11.882</v>
      </c>
      <c r="CY31" s="28">
        <v>122.33499999999999</v>
      </c>
      <c r="CZ31" s="45">
        <v>14.503</v>
      </c>
      <c r="DA31" s="23"/>
      <c r="DB31" s="24" t="s">
        <v>14</v>
      </c>
      <c r="DC31" s="28">
        <v>97.988</v>
      </c>
      <c r="DD31" s="45">
        <v>-7.6509999999999998</v>
      </c>
      <c r="DE31" s="28">
        <v>198.959</v>
      </c>
      <c r="DF31" s="45">
        <v>81.938999999999993</v>
      </c>
      <c r="DG31" s="28">
        <v>111.78400000000001</v>
      </c>
      <c r="DH31" s="45">
        <v>6.5810000000000004</v>
      </c>
      <c r="DI31" s="23"/>
      <c r="DJ31" s="24" t="s">
        <v>14</v>
      </c>
      <c r="DK31" s="28">
        <v>109.468</v>
      </c>
      <c r="DL31" s="45">
        <v>6.4349999999999996</v>
      </c>
      <c r="DM31" s="28">
        <v>97.971000000000004</v>
      </c>
      <c r="DN31" s="45">
        <v>1.2999999999999999E-2</v>
      </c>
      <c r="DO31" s="28">
        <v>108.767</v>
      </c>
      <c r="DP31" s="45">
        <v>11.343999999999999</v>
      </c>
      <c r="DQ31" s="23"/>
      <c r="DR31" s="24" t="s">
        <v>14</v>
      </c>
      <c r="DS31" s="28">
        <v>108.873</v>
      </c>
      <c r="DT31" s="45">
        <v>6.4459999999999997</v>
      </c>
      <c r="DU31" s="28">
        <v>107.751</v>
      </c>
      <c r="DV31" s="45">
        <v>4.0679999999999996</v>
      </c>
      <c r="DW31" s="28">
        <v>117.081</v>
      </c>
      <c r="DX31" s="45">
        <v>-2.7450000000000001</v>
      </c>
      <c r="DY31" s="23"/>
      <c r="DZ31" s="24" t="s">
        <v>14</v>
      </c>
      <c r="EA31" s="28">
        <v>104.81100000000001</v>
      </c>
      <c r="EB31" s="45">
        <v>1.7769999999999999</v>
      </c>
      <c r="EC31" s="28">
        <v>118.129</v>
      </c>
      <c r="ED31" s="45">
        <v>4.5890000000000004</v>
      </c>
      <c r="EE31" s="28">
        <v>106.17100000000001</v>
      </c>
      <c r="EF31" s="45">
        <v>4.5990000000000002</v>
      </c>
      <c r="EG31" s="23"/>
      <c r="EH31" s="24" t="s">
        <v>14</v>
      </c>
      <c r="EI31" s="28">
        <v>114.363</v>
      </c>
      <c r="EJ31" s="45">
        <v>4.6360000000000001</v>
      </c>
      <c r="EK31" s="28">
        <v>116.444</v>
      </c>
      <c r="EL31" s="45">
        <v>4.6020000000000003</v>
      </c>
      <c r="EM31" s="28">
        <v>113.35299999999999</v>
      </c>
      <c r="EN31" s="45">
        <v>4.5970000000000004</v>
      </c>
      <c r="EO31" s="23"/>
      <c r="EP31" s="24" t="s">
        <v>14</v>
      </c>
      <c r="EQ31" s="28">
        <v>101.708</v>
      </c>
      <c r="ER31" s="45">
        <v>1.766</v>
      </c>
      <c r="ES31" s="28">
        <v>116.60899999999999</v>
      </c>
      <c r="ET31" s="45">
        <v>1.5920000000000001</v>
      </c>
      <c r="EU31" s="28">
        <v>102.387</v>
      </c>
      <c r="EV31" s="45">
        <v>1.6220000000000001</v>
      </c>
      <c r="EW31" s="23"/>
      <c r="EX31" s="24" t="s">
        <v>14</v>
      </c>
      <c r="EY31" s="28">
        <v>100.777</v>
      </c>
      <c r="EZ31" s="45">
        <v>1.4530000000000001</v>
      </c>
      <c r="FA31" s="28">
        <v>109.998</v>
      </c>
      <c r="FB31" s="45">
        <v>1.54</v>
      </c>
      <c r="FC31" s="28">
        <v>91.358000000000004</v>
      </c>
      <c r="FD31" s="45">
        <v>1.3779999999999999</v>
      </c>
      <c r="FE31" s="23"/>
      <c r="FF31" s="24" t="s">
        <v>14</v>
      </c>
      <c r="FG31" s="28">
        <v>105.44799999999999</v>
      </c>
      <c r="FH31" s="45">
        <v>1.6160000000000001</v>
      </c>
      <c r="FI31" s="28">
        <v>113.684</v>
      </c>
      <c r="FJ31" s="45">
        <v>4.8440000000000003</v>
      </c>
      <c r="FK31" s="28">
        <v>103.61199999999999</v>
      </c>
      <c r="FL31" s="45">
        <v>-4.8470000000000004</v>
      </c>
      <c r="FM31" s="23"/>
      <c r="FN31" s="24" t="s">
        <v>14</v>
      </c>
      <c r="FO31" s="28">
        <v>93.843000000000004</v>
      </c>
      <c r="FP31" s="45">
        <v>-4.577</v>
      </c>
      <c r="FQ31" s="28">
        <v>110.488</v>
      </c>
      <c r="FR31" s="45">
        <v>9.3409999999999993</v>
      </c>
      <c r="FS31" s="28">
        <v>111.14700000000001</v>
      </c>
      <c r="FT31" s="45">
        <v>9.9529999999999994</v>
      </c>
      <c r="FU31" s="23"/>
      <c r="FV31" s="24" t="s">
        <v>14</v>
      </c>
      <c r="FW31" s="28">
        <v>109.595</v>
      </c>
      <c r="FX31" s="45">
        <v>7.734</v>
      </c>
      <c r="FY31" s="28">
        <v>102.628</v>
      </c>
      <c r="FZ31" s="45">
        <v>2.0230000000000001</v>
      </c>
      <c r="GA31" s="28">
        <v>101.04</v>
      </c>
      <c r="GB31" s="45">
        <v>1.9550000000000001</v>
      </c>
      <c r="GC31" s="23"/>
      <c r="GD31" s="24" t="s">
        <v>14</v>
      </c>
      <c r="GE31" s="28">
        <v>105.27800000000001</v>
      </c>
      <c r="GF31" s="45">
        <v>1.952</v>
      </c>
      <c r="GG31" s="28">
        <v>100.688</v>
      </c>
      <c r="GH31" s="45">
        <v>1.8009999999999999</v>
      </c>
      <c r="GI31" s="28">
        <v>117.705</v>
      </c>
      <c r="GJ31" s="45">
        <v>-2.8370000000000002</v>
      </c>
      <c r="GK31" s="23"/>
      <c r="GL31" s="24" t="s">
        <v>14</v>
      </c>
      <c r="GM31" s="28">
        <v>100.68600000000001</v>
      </c>
      <c r="GN31" s="45">
        <v>2.056</v>
      </c>
      <c r="GO31" s="28">
        <v>120.752</v>
      </c>
      <c r="GP31" s="45">
        <v>8.3659999999999997</v>
      </c>
      <c r="GQ31" s="28">
        <v>123.55</v>
      </c>
      <c r="GR31" s="45">
        <v>8.3689999999999998</v>
      </c>
      <c r="GS31" s="23"/>
      <c r="GT31" s="24" t="s">
        <v>14</v>
      </c>
      <c r="GU31" s="28">
        <v>102.07899999999999</v>
      </c>
      <c r="GV31" s="45">
        <v>4.5010000000000003</v>
      </c>
      <c r="GW31" s="28">
        <v>113.84699999999999</v>
      </c>
      <c r="GX31" s="45">
        <v>3.4340000000000002</v>
      </c>
      <c r="GY31" s="28">
        <v>105.627</v>
      </c>
      <c r="GZ31" s="45">
        <v>4.5</v>
      </c>
      <c r="HA31" s="23"/>
      <c r="HB31" s="24" t="s">
        <v>14</v>
      </c>
      <c r="HC31" s="28">
        <v>99.747</v>
      </c>
      <c r="HD31" s="45">
        <v>4.5010000000000003</v>
      </c>
      <c r="HE31" s="28">
        <v>107.22799999999999</v>
      </c>
      <c r="HF31" s="45">
        <v>4.5</v>
      </c>
      <c r="HG31" s="28">
        <v>98.774000000000001</v>
      </c>
      <c r="HH31" s="45">
        <v>-0.45900000000000002</v>
      </c>
      <c r="HI31" s="23"/>
      <c r="HJ31" s="24" t="s">
        <v>14</v>
      </c>
      <c r="HK31" s="28">
        <v>107.01</v>
      </c>
      <c r="HL31" s="45">
        <v>2.2349999999999999</v>
      </c>
      <c r="HM31" s="28">
        <v>117.74</v>
      </c>
      <c r="HN31" s="45">
        <v>8.6509999999999998</v>
      </c>
      <c r="HO31" s="28">
        <v>112.292</v>
      </c>
      <c r="HP31" s="45">
        <v>4.508</v>
      </c>
      <c r="HQ31" s="23"/>
      <c r="HR31" s="24" t="s">
        <v>14</v>
      </c>
      <c r="HS31" s="28">
        <v>98.960999999999999</v>
      </c>
      <c r="HT31" s="45">
        <v>7.2370000000000001</v>
      </c>
      <c r="HU31" s="28">
        <v>120.607</v>
      </c>
      <c r="HV31" s="45">
        <v>7.3209999999999997</v>
      </c>
      <c r="HW31" s="28">
        <v>121.09699999999999</v>
      </c>
      <c r="HX31" s="45">
        <v>7.2069999999999999</v>
      </c>
      <c r="HY31" s="23"/>
      <c r="HZ31" s="24" t="s">
        <v>14</v>
      </c>
      <c r="IA31" s="28">
        <v>94.551000000000002</v>
      </c>
      <c r="IB31" s="45">
        <v>6.9630000000000001</v>
      </c>
      <c r="IC31" s="28">
        <v>106.23099999999999</v>
      </c>
      <c r="ID31" s="45">
        <v>-0.14699999999999999</v>
      </c>
      <c r="IE31" s="28">
        <v>105.011</v>
      </c>
      <c r="IF31" s="45">
        <v>3.306</v>
      </c>
      <c r="IG31" s="23"/>
      <c r="IH31" s="24" t="s">
        <v>14</v>
      </c>
      <c r="II31" s="28">
        <v>114.062</v>
      </c>
      <c r="IJ31" s="45">
        <v>4.3689999999999998</v>
      </c>
      <c r="IK31" s="28">
        <v>116.15300000000001</v>
      </c>
      <c r="IL31" s="45">
        <v>-0.83699999999999997</v>
      </c>
      <c r="IM31" s="28">
        <v>104.176</v>
      </c>
      <c r="IN31" s="45">
        <v>3.895</v>
      </c>
      <c r="IO31" s="28">
        <v>126.79900000000001</v>
      </c>
      <c r="IP31" s="45">
        <v>3.8540000000000001</v>
      </c>
      <c r="IQ31" s="23"/>
      <c r="IR31" s="24" t="s">
        <v>14</v>
      </c>
      <c r="IS31" s="28">
        <v>111.69799999999999</v>
      </c>
      <c r="IT31" s="45">
        <v>3.871</v>
      </c>
      <c r="IU31" s="28">
        <v>99.894000000000005</v>
      </c>
      <c r="IV31" s="45">
        <v>3.8690000000000002</v>
      </c>
      <c r="IW31" s="28">
        <v>111.22799999999999</v>
      </c>
      <c r="IX31" s="45">
        <v>3.9009999999999998</v>
      </c>
      <c r="IY31" s="23"/>
      <c r="IZ31" s="24" t="s">
        <v>14</v>
      </c>
      <c r="JA31" s="28">
        <v>116.379</v>
      </c>
      <c r="JB31" s="45">
        <v>3.863</v>
      </c>
      <c r="JC31" s="28">
        <v>124.38200000000001</v>
      </c>
      <c r="JD31" s="45">
        <v>12.215999999999999</v>
      </c>
      <c r="JE31" s="28">
        <v>135.66200000000001</v>
      </c>
      <c r="JF31" s="45">
        <v>17.283999999999999</v>
      </c>
      <c r="JG31" s="23"/>
      <c r="JH31" s="24" t="s">
        <v>14</v>
      </c>
      <c r="JI31" s="28">
        <v>123.492</v>
      </c>
      <c r="JJ31" s="45">
        <v>2.7210000000000001</v>
      </c>
      <c r="JK31" s="28">
        <v>129.649</v>
      </c>
      <c r="JL31" s="45">
        <v>28.228999999999999</v>
      </c>
      <c r="JM31" s="28">
        <v>101.426</v>
      </c>
      <c r="JN31" s="45">
        <v>18.126999999999999</v>
      </c>
      <c r="JO31" s="23"/>
      <c r="JP31" s="24" t="s">
        <v>14</v>
      </c>
      <c r="JQ31" s="28">
        <v>110.20699999999999</v>
      </c>
      <c r="JR31" s="45">
        <v>4.7380000000000004</v>
      </c>
      <c r="JS31" s="28">
        <v>102.51600000000001</v>
      </c>
      <c r="JT31" s="45">
        <v>-8.39</v>
      </c>
      <c r="JU31" s="28">
        <v>95.983000000000004</v>
      </c>
      <c r="JV31" s="45">
        <v>-8.2189999999999994</v>
      </c>
      <c r="JW31" s="23"/>
      <c r="JX31" s="24" t="s">
        <v>14</v>
      </c>
      <c r="JY31" s="28">
        <v>97.527000000000001</v>
      </c>
      <c r="JZ31" s="45">
        <v>-6.5229999999999997</v>
      </c>
      <c r="KA31" s="28">
        <v>93.655000000000001</v>
      </c>
      <c r="KB31" s="45">
        <v>4.6470000000000002</v>
      </c>
      <c r="KC31" s="28">
        <v>114.706</v>
      </c>
      <c r="KD31" s="45">
        <v>-3.5150000000000001</v>
      </c>
      <c r="KE31" s="23"/>
      <c r="KF31" s="24" t="s">
        <v>14</v>
      </c>
      <c r="KG31" s="28">
        <v>91.063000000000002</v>
      </c>
      <c r="KH31" s="45">
        <v>-5.4729999999999999</v>
      </c>
      <c r="KI31" s="28">
        <v>98.703999999999994</v>
      </c>
      <c r="KJ31" s="45">
        <v>1.6659999999999999</v>
      </c>
      <c r="KK31" s="28">
        <v>106.834</v>
      </c>
      <c r="KL31" s="45">
        <v>15.827999999999999</v>
      </c>
      <c r="KM31" s="23"/>
      <c r="KN31" s="24" t="s">
        <v>14</v>
      </c>
      <c r="KO31" s="28">
        <v>102.423</v>
      </c>
      <c r="KP31" s="45">
        <v>15.856</v>
      </c>
      <c r="KQ31" s="28">
        <v>130.34800000000001</v>
      </c>
      <c r="KR31" s="45">
        <v>13.093</v>
      </c>
      <c r="KS31" s="28">
        <v>109.239</v>
      </c>
      <c r="KT31" s="45">
        <v>12.356</v>
      </c>
      <c r="KU31" s="23"/>
      <c r="KV31" s="24" t="s">
        <v>14</v>
      </c>
      <c r="KW31" s="28">
        <v>116.681</v>
      </c>
      <c r="KX31" s="45">
        <v>2.153</v>
      </c>
      <c r="KY31" s="28">
        <v>123.45699999999999</v>
      </c>
      <c r="KZ31" s="45">
        <v>12.994999999999999</v>
      </c>
      <c r="LA31" s="28">
        <v>111.999</v>
      </c>
      <c r="LB31" s="45">
        <v>-3.7040000000000002</v>
      </c>
      <c r="LC31" s="23"/>
      <c r="LD31" s="24" t="s">
        <v>14</v>
      </c>
      <c r="LE31" s="28">
        <v>93.385000000000005</v>
      </c>
      <c r="LF31" s="45">
        <v>-1.091</v>
      </c>
      <c r="LG31" s="28">
        <v>111.98699999999999</v>
      </c>
      <c r="LH31" s="45">
        <v>-1.1379999999999999</v>
      </c>
      <c r="LI31" s="28">
        <v>110.54</v>
      </c>
      <c r="LJ31" s="45">
        <v>-2.1779999999999999</v>
      </c>
      <c r="LK31" s="23"/>
      <c r="LL31" s="24" t="s">
        <v>14</v>
      </c>
      <c r="LM31" s="28">
        <v>122.05</v>
      </c>
      <c r="LN31" s="45">
        <v>-1.504</v>
      </c>
      <c r="LO31" s="28">
        <v>112.203</v>
      </c>
      <c r="LP31" s="45">
        <v>-1.4410000000000001</v>
      </c>
      <c r="LQ31" s="28">
        <v>138.57599999999999</v>
      </c>
      <c r="LR31" s="45">
        <v>-1.2669999999999999</v>
      </c>
      <c r="LS31" s="23"/>
      <c r="LT31" s="24" t="s">
        <v>14</v>
      </c>
      <c r="LU31" s="28">
        <v>111.00700000000001</v>
      </c>
      <c r="LV31" s="45">
        <v>15.081</v>
      </c>
      <c r="LW31" s="28">
        <v>89.302999999999997</v>
      </c>
      <c r="LX31" s="45">
        <v>10.663</v>
      </c>
      <c r="LY31" s="28">
        <v>71.307000000000002</v>
      </c>
      <c r="LZ31" s="45">
        <v>-9.57</v>
      </c>
      <c r="MA31" s="23"/>
      <c r="MB31" s="24" t="s">
        <v>14</v>
      </c>
      <c r="MC31" s="28">
        <v>124.622</v>
      </c>
      <c r="MD31" s="45">
        <v>8.5540000000000003</v>
      </c>
      <c r="ME31" s="28">
        <v>91.994</v>
      </c>
      <c r="MF31" s="45">
        <v>8.923</v>
      </c>
      <c r="MG31" s="28">
        <v>101.083</v>
      </c>
      <c r="MH31" s="45">
        <v>2.5590000000000002</v>
      </c>
      <c r="MI31" s="23"/>
      <c r="MJ31" s="24" t="s">
        <v>14</v>
      </c>
      <c r="MK31" s="28">
        <v>92.486000000000004</v>
      </c>
      <c r="ML31" s="45">
        <v>-2.7570000000000001</v>
      </c>
      <c r="MM31" s="28">
        <v>110.842</v>
      </c>
      <c r="MN31" s="45">
        <v>7.6509999999999998</v>
      </c>
      <c r="MO31" s="28">
        <v>102.33799999999999</v>
      </c>
      <c r="MP31" s="45">
        <v>25.559000000000001</v>
      </c>
    </row>
    <row r="32" spans="1:354" ht="15" hidden="1" customHeight="1" x14ac:dyDescent="0.25">
      <c r="A32" s="23"/>
      <c r="B32" s="24" t="s">
        <v>15</v>
      </c>
      <c r="C32" s="28">
        <v>100.208</v>
      </c>
      <c r="D32" s="45">
        <v>2.0390000000000001</v>
      </c>
      <c r="E32" s="28">
        <v>97.543999999999997</v>
      </c>
      <c r="F32" s="45">
        <v>-2.1819999999999999</v>
      </c>
      <c r="G32" s="28">
        <v>102.727</v>
      </c>
      <c r="H32" s="45">
        <v>6.1529999999999996</v>
      </c>
      <c r="I32" s="23"/>
      <c r="J32" s="24" t="s">
        <v>15</v>
      </c>
      <c r="K32" s="28">
        <v>108.563</v>
      </c>
      <c r="L32" s="45">
        <v>8.3019999999999996</v>
      </c>
      <c r="M32" s="28">
        <v>165.25</v>
      </c>
      <c r="N32" s="45">
        <v>36.945</v>
      </c>
      <c r="O32" s="28">
        <v>106.387</v>
      </c>
      <c r="P32" s="45">
        <v>12.512</v>
      </c>
      <c r="Q32" s="23"/>
      <c r="R32" s="24" t="s">
        <v>15</v>
      </c>
      <c r="S32" s="28">
        <v>106.349</v>
      </c>
      <c r="T32" s="45">
        <v>3.4910000000000001</v>
      </c>
      <c r="U32" s="28">
        <v>105.422</v>
      </c>
      <c r="V32" s="45">
        <v>4.8369999999999997</v>
      </c>
      <c r="W32" s="28">
        <v>102.464</v>
      </c>
      <c r="X32" s="45">
        <v>-2.0379999999999998</v>
      </c>
      <c r="Y32" s="23"/>
      <c r="Z32" s="24" t="s">
        <v>15</v>
      </c>
      <c r="AA32" s="28">
        <v>109.32599999999999</v>
      </c>
      <c r="AB32" s="45">
        <v>0.61499999999999999</v>
      </c>
      <c r="AC32" s="28">
        <v>119.527</v>
      </c>
      <c r="AD32" s="45">
        <v>2.988</v>
      </c>
      <c r="AE32" s="28">
        <v>102.42400000000001</v>
      </c>
      <c r="AF32" s="45">
        <v>10.351000000000001</v>
      </c>
      <c r="AG32" s="23"/>
      <c r="AH32" s="24" t="s">
        <v>15</v>
      </c>
      <c r="AI32" s="28">
        <v>123.886</v>
      </c>
      <c r="AJ32" s="45">
        <v>8.9160000000000004</v>
      </c>
      <c r="AK32" s="28">
        <v>128.65799999999999</v>
      </c>
      <c r="AL32" s="45">
        <v>15.067</v>
      </c>
      <c r="AM32" s="28">
        <v>102.31399999999999</v>
      </c>
      <c r="AN32" s="45">
        <v>9.1069999999999993</v>
      </c>
      <c r="AO32" s="23"/>
      <c r="AP32" s="24" t="s">
        <v>15</v>
      </c>
      <c r="AQ32" s="28">
        <v>98.233000000000004</v>
      </c>
      <c r="AR32" s="45">
        <v>-4.5570000000000004</v>
      </c>
      <c r="AS32" s="28">
        <v>111.05</v>
      </c>
      <c r="AT32" s="45">
        <v>3.8050000000000002</v>
      </c>
      <c r="AU32" s="28">
        <v>110.67</v>
      </c>
      <c r="AV32" s="45">
        <v>9.8379999999999992</v>
      </c>
      <c r="AW32" s="23"/>
      <c r="AX32" s="24" t="s">
        <v>15</v>
      </c>
      <c r="AY32" s="28">
        <v>133.25</v>
      </c>
      <c r="AZ32" s="45">
        <v>11.246</v>
      </c>
      <c r="BA32" s="28">
        <v>128.255</v>
      </c>
      <c r="BB32" s="45">
        <v>10.173</v>
      </c>
      <c r="BC32" s="28">
        <v>86.941999999999993</v>
      </c>
      <c r="BD32" s="45">
        <v>-28.896999999999998</v>
      </c>
      <c r="BE32" s="23"/>
      <c r="BF32" s="24" t="s">
        <v>15</v>
      </c>
      <c r="BG32" s="28">
        <v>89.498999999999995</v>
      </c>
      <c r="BH32" s="45">
        <v>7.1159999999999997</v>
      </c>
      <c r="BI32" s="28">
        <v>117.97499999999999</v>
      </c>
      <c r="BJ32" s="45">
        <v>7.5590000000000002</v>
      </c>
      <c r="BK32" s="28">
        <v>128.13300000000001</v>
      </c>
      <c r="BL32" s="45">
        <v>17.77</v>
      </c>
      <c r="BM32" s="23"/>
      <c r="BN32" s="24" t="s">
        <v>15</v>
      </c>
      <c r="BO32" s="28">
        <v>123.80500000000001</v>
      </c>
      <c r="BP32" s="45">
        <v>22.626999999999999</v>
      </c>
      <c r="BQ32" s="28">
        <v>116.932</v>
      </c>
      <c r="BR32" s="45">
        <v>8.4250000000000007</v>
      </c>
      <c r="BS32" s="28">
        <v>122.523</v>
      </c>
      <c r="BT32" s="45">
        <v>8.4540000000000006</v>
      </c>
      <c r="BU32" s="23"/>
      <c r="BV32" s="24" t="s">
        <v>15</v>
      </c>
      <c r="BW32" s="28">
        <v>123.59699999999999</v>
      </c>
      <c r="BX32" s="45">
        <v>8.5489999999999995</v>
      </c>
      <c r="BY32" s="28">
        <v>103.96</v>
      </c>
      <c r="BZ32" s="45">
        <v>-1.216</v>
      </c>
      <c r="CA32" s="28">
        <v>119.145</v>
      </c>
      <c r="CB32" s="45">
        <v>4.9080000000000004</v>
      </c>
      <c r="CC32" s="23"/>
      <c r="CD32" s="24" t="s">
        <v>15</v>
      </c>
      <c r="CE32" s="28">
        <v>108.718</v>
      </c>
      <c r="CF32" s="45">
        <v>4.9039999999999999</v>
      </c>
      <c r="CG32" s="28">
        <v>107.42700000000001</v>
      </c>
      <c r="CH32" s="45">
        <v>4.907</v>
      </c>
      <c r="CI32" s="28">
        <v>113.548</v>
      </c>
      <c r="CJ32" s="45">
        <v>13.792999999999999</v>
      </c>
      <c r="CK32" s="23"/>
      <c r="CL32" s="24" t="s">
        <v>15</v>
      </c>
      <c r="CM32" s="28">
        <v>108.05200000000001</v>
      </c>
      <c r="CN32" s="45">
        <v>2.66</v>
      </c>
      <c r="CO32" s="28">
        <v>106.56399999999999</v>
      </c>
      <c r="CP32" s="45">
        <v>7.367</v>
      </c>
      <c r="CQ32" s="28">
        <v>106.312</v>
      </c>
      <c r="CR32" s="45">
        <v>7.2690000000000001</v>
      </c>
      <c r="CS32" s="23"/>
      <c r="CT32" s="24" t="s">
        <v>15</v>
      </c>
      <c r="CU32" s="28">
        <v>111.43899999999999</v>
      </c>
      <c r="CV32" s="45">
        <v>-2.306</v>
      </c>
      <c r="CW32" s="28">
        <v>81.680999999999997</v>
      </c>
      <c r="CX32" s="45">
        <v>-1.7749999999999999</v>
      </c>
      <c r="CY32" s="28">
        <v>128.29300000000001</v>
      </c>
      <c r="CZ32" s="45">
        <v>9.0749999999999993</v>
      </c>
      <c r="DA32" s="23"/>
      <c r="DB32" s="24" t="s">
        <v>15</v>
      </c>
      <c r="DC32" s="28">
        <v>91.073999999999998</v>
      </c>
      <c r="DD32" s="45">
        <v>-14.369</v>
      </c>
      <c r="DE32" s="28">
        <v>183.482</v>
      </c>
      <c r="DF32" s="45">
        <v>50.883000000000003</v>
      </c>
      <c r="DG32" s="28">
        <v>103.166</v>
      </c>
      <c r="DH32" s="45">
        <v>0.85399999999999998</v>
      </c>
      <c r="DI32" s="23"/>
      <c r="DJ32" s="24" t="s">
        <v>15</v>
      </c>
      <c r="DK32" s="28">
        <v>104.128</v>
      </c>
      <c r="DL32" s="45">
        <v>0.38</v>
      </c>
      <c r="DM32" s="28">
        <v>92.070999999999998</v>
      </c>
      <c r="DN32" s="45">
        <v>-3.871</v>
      </c>
      <c r="DO32" s="28">
        <v>121.64700000000001</v>
      </c>
      <c r="DP32" s="45">
        <v>8.3309999999999995</v>
      </c>
      <c r="DQ32" s="23"/>
      <c r="DR32" s="24" t="s">
        <v>15</v>
      </c>
      <c r="DS32" s="28">
        <v>105.55</v>
      </c>
      <c r="DT32" s="45">
        <v>0.79500000000000004</v>
      </c>
      <c r="DU32" s="28">
        <v>108.164</v>
      </c>
      <c r="DV32" s="45">
        <v>2.8879999999999999</v>
      </c>
      <c r="DW32" s="28">
        <v>120.56100000000001</v>
      </c>
      <c r="DX32" s="45">
        <v>-2.1549999999999998</v>
      </c>
      <c r="DY32" s="23"/>
      <c r="DZ32" s="24" t="s">
        <v>15</v>
      </c>
      <c r="EA32" s="28">
        <v>102.83499999999999</v>
      </c>
      <c r="EB32" s="45">
        <v>6.0110000000000001</v>
      </c>
      <c r="EC32" s="28">
        <v>105.745</v>
      </c>
      <c r="ED32" s="45">
        <v>3.8370000000000002</v>
      </c>
      <c r="EE32" s="28">
        <v>118.28400000000001</v>
      </c>
      <c r="EF32" s="45">
        <v>3.92</v>
      </c>
      <c r="EG32" s="23"/>
      <c r="EH32" s="24" t="s">
        <v>15</v>
      </c>
      <c r="EI32" s="28">
        <v>113.98</v>
      </c>
      <c r="EJ32" s="45">
        <v>3.927</v>
      </c>
      <c r="EK32" s="28">
        <v>125.34399999999999</v>
      </c>
      <c r="EL32" s="45">
        <v>3.9420000000000002</v>
      </c>
      <c r="EM32" s="28">
        <v>112.214</v>
      </c>
      <c r="EN32" s="45">
        <v>3.9529999999999998</v>
      </c>
      <c r="EO32" s="23"/>
      <c r="EP32" s="24" t="s">
        <v>15</v>
      </c>
      <c r="EQ32" s="28">
        <v>108.5</v>
      </c>
      <c r="ER32" s="45">
        <v>4.3929999999999998</v>
      </c>
      <c r="ES32" s="28">
        <v>100.867</v>
      </c>
      <c r="ET32" s="45">
        <v>4.4470000000000001</v>
      </c>
      <c r="EU32" s="28">
        <v>103.639</v>
      </c>
      <c r="EV32" s="45">
        <v>4.415</v>
      </c>
      <c r="EW32" s="23"/>
      <c r="EX32" s="24" t="s">
        <v>15</v>
      </c>
      <c r="EY32" s="28">
        <v>118.932</v>
      </c>
      <c r="EZ32" s="45">
        <v>4.3689999999999998</v>
      </c>
      <c r="FA32" s="28">
        <v>111.15</v>
      </c>
      <c r="FB32" s="45">
        <v>4.4710000000000001</v>
      </c>
      <c r="FC32" s="28">
        <v>127.848</v>
      </c>
      <c r="FD32" s="45">
        <v>4.24</v>
      </c>
      <c r="FE32" s="23"/>
      <c r="FF32" s="24" t="s">
        <v>15</v>
      </c>
      <c r="FG32" s="28">
        <v>108.738</v>
      </c>
      <c r="FH32" s="45">
        <v>4.4669999999999996</v>
      </c>
      <c r="FI32" s="28">
        <v>118.152</v>
      </c>
      <c r="FJ32" s="45">
        <v>3.4</v>
      </c>
      <c r="FK32" s="28">
        <v>109.82299999999999</v>
      </c>
      <c r="FL32" s="45">
        <v>2.3370000000000002</v>
      </c>
      <c r="FM32" s="23"/>
      <c r="FN32" s="24" t="s">
        <v>15</v>
      </c>
      <c r="FO32" s="28">
        <v>98.022000000000006</v>
      </c>
      <c r="FP32" s="45">
        <v>-1.946</v>
      </c>
      <c r="FQ32" s="28">
        <v>111.99299999999999</v>
      </c>
      <c r="FR32" s="45">
        <v>6.2380000000000004</v>
      </c>
      <c r="FS32" s="28">
        <v>114.69199999999999</v>
      </c>
      <c r="FT32" s="45">
        <v>6.2880000000000003</v>
      </c>
      <c r="FU32" s="23"/>
      <c r="FV32" s="24" t="s">
        <v>15</v>
      </c>
      <c r="FW32" s="28">
        <v>117.93899999999999</v>
      </c>
      <c r="FX32" s="45">
        <v>4.915</v>
      </c>
      <c r="FY32" s="28">
        <v>112.825</v>
      </c>
      <c r="FZ32" s="45">
        <v>4.4710000000000001</v>
      </c>
      <c r="GA32" s="28">
        <v>113.17100000000001</v>
      </c>
      <c r="GB32" s="45">
        <v>4.3849999999999998</v>
      </c>
      <c r="GC32" s="23"/>
      <c r="GD32" s="24" t="s">
        <v>15</v>
      </c>
      <c r="GE32" s="28">
        <v>112.104</v>
      </c>
      <c r="GF32" s="45">
        <v>4.4539999999999997</v>
      </c>
      <c r="GG32" s="28">
        <v>109.453</v>
      </c>
      <c r="GH32" s="45">
        <v>4.4089999999999998</v>
      </c>
      <c r="GI32" s="28">
        <v>100.94499999999999</v>
      </c>
      <c r="GJ32" s="45">
        <v>4.0789999999999997</v>
      </c>
      <c r="GK32" s="23"/>
      <c r="GL32" s="24" t="s">
        <v>15</v>
      </c>
      <c r="GM32" s="28">
        <v>110.92100000000001</v>
      </c>
      <c r="GN32" s="45">
        <v>4.4859999999999998</v>
      </c>
      <c r="GO32" s="28">
        <v>131.52699999999999</v>
      </c>
      <c r="GP32" s="45">
        <v>10.670999999999999</v>
      </c>
      <c r="GQ32" s="28">
        <v>129.86099999999999</v>
      </c>
      <c r="GR32" s="45">
        <v>10.683999999999999</v>
      </c>
      <c r="GS32" s="23"/>
      <c r="GT32" s="24" t="s">
        <v>15</v>
      </c>
      <c r="GU32" s="28">
        <v>106.586</v>
      </c>
      <c r="GV32" s="45">
        <v>5.1820000000000004</v>
      </c>
      <c r="GW32" s="28">
        <v>100.95699999999999</v>
      </c>
      <c r="GX32" s="45">
        <v>-4.4619999999999997</v>
      </c>
      <c r="GY32" s="28">
        <v>110.652</v>
      </c>
      <c r="GZ32" s="45">
        <v>5.1390000000000002</v>
      </c>
      <c r="HA32" s="23"/>
      <c r="HB32" s="24" t="s">
        <v>15</v>
      </c>
      <c r="HC32" s="28">
        <v>111.10299999999999</v>
      </c>
      <c r="HD32" s="45">
        <v>4.9859999999999998</v>
      </c>
      <c r="HE32" s="28">
        <v>111.586</v>
      </c>
      <c r="HF32" s="45">
        <v>5.1369999999999996</v>
      </c>
      <c r="HG32" s="28">
        <v>100.764</v>
      </c>
      <c r="HH32" s="45">
        <v>1.512</v>
      </c>
      <c r="HI32" s="23"/>
      <c r="HJ32" s="24" t="s">
        <v>15</v>
      </c>
      <c r="HK32" s="28">
        <v>111.322</v>
      </c>
      <c r="HL32" s="45">
        <v>2.081</v>
      </c>
      <c r="HM32" s="28">
        <v>101.57899999999999</v>
      </c>
      <c r="HN32" s="45">
        <v>7.7539999999999996</v>
      </c>
      <c r="HO32" s="28">
        <v>106.401</v>
      </c>
      <c r="HP32" s="45">
        <v>5.0599999999999996</v>
      </c>
      <c r="HQ32" s="23"/>
      <c r="HR32" s="24" t="s">
        <v>15</v>
      </c>
      <c r="HS32" s="28">
        <v>109.77200000000001</v>
      </c>
      <c r="HT32" s="45">
        <v>11.598000000000001</v>
      </c>
      <c r="HU32" s="28">
        <v>112.95099999999999</v>
      </c>
      <c r="HV32" s="45">
        <v>11.484</v>
      </c>
      <c r="HW32" s="28">
        <v>117.91800000000001</v>
      </c>
      <c r="HX32" s="45">
        <v>11.561999999999999</v>
      </c>
      <c r="HY32" s="23"/>
      <c r="HZ32" s="24" t="s">
        <v>15</v>
      </c>
      <c r="IA32" s="28">
        <v>115.73699999999999</v>
      </c>
      <c r="IB32" s="45">
        <v>11.461</v>
      </c>
      <c r="IC32" s="28">
        <v>114.393</v>
      </c>
      <c r="ID32" s="45">
        <v>-0.68400000000000005</v>
      </c>
      <c r="IE32" s="28">
        <v>114.024</v>
      </c>
      <c r="IF32" s="45">
        <v>9.5619999999999994</v>
      </c>
      <c r="IG32" s="23"/>
      <c r="IH32" s="24" t="s">
        <v>15</v>
      </c>
      <c r="II32" s="28">
        <v>102.77</v>
      </c>
      <c r="IJ32" s="45">
        <v>-2.3530000000000002</v>
      </c>
      <c r="IK32" s="28">
        <v>126.854</v>
      </c>
      <c r="IL32" s="45">
        <v>19.161999999999999</v>
      </c>
      <c r="IM32" s="28">
        <v>123.801</v>
      </c>
      <c r="IN32" s="45">
        <v>9.1790000000000003</v>
      </c>
      <c r="IO32" s="28">
        <v>104.584</v>
      </c>
      <c r="IP32" s="45">
        <v>9.1940000000000008</v>
      </c>
      <c r="IQ32" s="23"/>
      <c r="IR32" s="24" t="s">
        <v>15</v>
      </c>
      <c r="IS32" s="28">
        <v>114.48099999999999</v>
      </c>
      <c r="IT32" s="45">
        <v>9.1440000000000001</v>
      </c>
      <c r="IU32" s="28">
        <v>98.465000000000003</v>
      </c>
      <c r="IV32" s="45">
        <v>9.2110000000000003</v>
      </c>
      <c r="IW32" s="28">
        <v>114.77200000000001</v>
      </c>
      <c r="IX32" s="45">
        <v>9.1069999999999993</v>
      </c>
      <c r="IY32" s="23"/>
      <c r="IZ32" s="24" t="s">
        <v>15</v>
      </c>
      <c r="JA32" s="28">
        <v>111.33</v>
      </c>
      <c r="JB32" s="45">
        <v>9.1690000000000005</v>
      </c>
      <c r="JC32" s="28">
        <v>121.264</v>
      </c>
      <c r="JD32" s="45">
        <v>13.606999999999999</v>
      </c>
      <c r="JE32" s="28">
        <v>147.90299999999999</v>
      </c>
      <c r="JF32" s="45">
        <v>18.768999999999998</v>
      </c>
      <c r="JG32" s="23"/>
      <c r="JH32" s="24" t="s">
        <v>15</v>
      </c>
      <c r="JI32" s="28">
        <v>130.92599999999999</v>
      </c>
      <c r="JJ32" s="45">
        <v>2.4780000000000002</v>
      </c>
      <c r="JK32" s="28">
        <v>142.017</v>
      </c>
      <c r="JL32" s="45">
        <v>20.071000000000002</v>
      </c>
      <c r="JM32" s="28">
        <v>94.706999999999994</v>
      </c>
      <c r="JN32" s="45">
        <v>6.8330000000000002</v>
      </c>
      <c r="JO32" s="23"/>
      <c r="JP32" s="24" t="s">
        <v>15</v>
      </c>
      <c r="JQ32" s="28">
        <v>108.86199999999999</v>
      </c>
      <c r="JR32" s="45">
        <v>3.827</v>
      </c>
      <c r="JS32" s="28">
        <v>81.183999999999997</v>
      </c>
      <c r="JT32" s="45">
        <v>-14.686</v>
      </c>
      <c r="JU32" s="28">
        <v>94.605999999999995</v>
      </c>
      <c r="JV32" s="45">
        <v>-15.009</v>
      </c>
      <c r="JW32" s="23"/>
      <c r="JX32" s="24" t="s">
        <v>15</v>
      </c>
      <c r="JY32" s="28">
        <v>109.521</v>
      </c>
      <c r="JZ32" s="45">
        <v>0.503</v>
      </c>
      <c r="KA32" s="28">
        <v>120.191</v>
      </c>
      <c r="KB32" s="45">
        <v>3.5779999999999998</v>
      </c>
      <c r="KC32" s="28">
        <v>112.78100000000001</v>
      </c>
      <c r="KD32" s="45">
        <v>3.5999999999999997E-2</v>
      </c>
      <c r="KE32" s="23"/>
      <c r="KF32" s="24" t="s">
        <v>15</v>
      </c>
      <c r="KG32" s="28">
        <v>86.602000000000004</v>
      </c>
      <c r="KH32" s="45">
        <v>-1.262</v>
      </c>
      <c r="KI32" s="28">
        <v>124.065</v>
      </c>
      <c r="KJ32" s="45">
        <v>2.9060000000000001</v>
      </c>
      <c r="KK32" s="28">
        <v>117.95399999999999</v>
      </c>
      <c r="KL32" s="45">
        <v>2.4119999999999999</v>
      </c>
      <c r="KM32" s="23"/>
      <c r="KN32" s="24" t="s">
        <v>15</v>
      </c>
      <c r="KO32" s="28">
        <v>115.65900000000001</v>
      </c>
      <c r="KP32" s="45">
        <v>2.3730000000000002</v>
      </c>
      <c r="KQ32" s="28">
        <v>119.26900000000001</v>
      </c>
      <c r="KR32" s="45">
        <v>8.157</v>
      </c>
      <c r="KS32" s="28">
        <v>109.76300000000001</v>
      </c>
      <c r="KT32" s="45">
        <v>9.02</v>
      </c>
      <c r="KU32" s="23"/>
      <c r="KV32" s="24" t="s">
        <v>15</v>
      </c>
      <c r="KW32" s="28">
        <v>104.03700000000001</v>
      </c>
      <c r="KX32" s="45">
        <v>8.7219999999999995</v>
      </c>
      <c r="KY32" s="28">
        <v>125.98399999999999</v>
      </c>
      <c r="KZ32" s="45">
        <v>11.276</v>
      </c>
      <c r="LA32" s="28">
        <v>103.384</v>
      </c>
      <c r="LB32" s="45">
        <v>-2.1440000000000001</v>
      </c>
      <c r="LC32" s="23"/>
      <c r="LD32" s="24" t="s">
        <v>15</v>
      </c>
      <c r="LE32" s="28">
        <v>113.142</v>
      </c>
      <c r="LF32" s="45">
        <v>5.1429999999999998</v>
      </c>
      <c r="LG32" s="28">
        <v>107.932</v>
      </c>
      <c r="LH32" s="45">
        <v>12.563000000000001</v>
      </c>
      <c r="LI32" s="28">
        <v>104.63500000000001</v>
      </c>
      <c r="LJ32" s="45">
        <v>13.32</v>
      </c>
      <c r="LK32" s="23"/>
      <c r="LL32" s="24" t="s">
        <v>15</v>
      </c>
      <c r="LM32" s="28">
        <v>108.06100000000001</v>
      </c>
      <c r="LN32" s="45">
        <v>12.218</v>
      </c>
      <c r="LO32" s="28">
        <v>121.712</v>
      </c>
      <c r="LP32" s="45">
        <v>12.41</v>
      </c>
      <c r="LQ32" s="28">
        <v>108.789</v>
      </c>
      <c r="LR32" s="45">
        <v>12.16</v>
      </c>
      <c r="LS32" s="23"/>
      <c r="LT32" s="24" t="s">
        <v>15</v>
      </c>
      <c r="LU32" s="28">
        <v>119.212</v>
      </c>
      <c r="LV32" s="45">
        <v>0.81899999999999995</v>
      </c>
      <c r="LW32" s="28">
        <v>160.679</v>
      </c>
      <c r="LX32" s="45">
        <v>8.5399999999999991</v>
      </c>
      <c r="LY32" s="28">
        <v>68.355000000000004</v>
      </c>
      <c r="LZ32" s="45">
        <v>-3.4969999999999999</v>
      </c>
      <c r="MA32" s="23"/>
      <c r="MB32" s="24" t="s">
        <v>15</v>
      </c>
      <c r="MC32" s="28">
        <v>122.678</v>
      </c>
      <c r="MD32" s="45">
        <v>10.545</v>
      </c>
      <c r="ME32" s="28">
        <v>132.203</v>
      </c>
      <c r="MF32" s="45">
        <v>19.131</v>
      </c>
      <c r="MG32" s="28">
        <v>95.816000000000003</v>
      </c>
      <c r="MH32" s="45">
        <v>-0.61299999999999999</v>
      </c>
      <c r="MI32" s="23"/>
      <c r="MJ32" s="24" t="s">
        <v>15</v>
      </c>
      <c r="MK32" s="28">
        <v>94.486000000000004</v>
      </c>
      <c r="ML32" s="45">
        <v>6.4809999999999999</v>
      </c>
      <c r="MM32" s="28">
        <v>117.38</v>
      </c>
      <c r="MN32" s="45">
        <v>7.2039999999999997</v>
      </c>
      <c r="MO32" s="28">
        <v>118.843</v>
      </c>
      <c r="MP32" s="45">
        <v>16.858000000000001</v>
      </c>
    </row>
    <row r="33" spans="1:354" ht="15" hidden="1" customHeight="1" x14ac:dyDescent="0.25">
      <c r="A33" s="23"/>
      <c r="B33" s="24" t="s">
        <v>16</v>
      </c>
      <c r="C33" s="28">
        <v>106.238</v>
      </c>
      <c r="D33" s="45">
        <v>-0.621</v>
      </c>
      <c r="E33" s="28">
        <v>100.598</v>
      </c>
      <c r="F33" s="45">
        <v>-1.3839999999999999</v>
      </c>
      <c r="G33" s="28">
        <v>111.571</v>
      </c>
      <c r="H33" s="45">
        <v>0.04</v>
      </c>
      <c r="I33" s="23"/>
      <c r="J33" s="24" t="s">
        <v>16</v>
      </c>
      <c r="K33" s="28">
        <v>115.94199999999999</v>
      </c>
      <c r="L33" s="45">
        <v>22.413</v>
      </c>
      <c r="M33" s="28">
        <v>169.45400000000001</v>
      </c>
      <c r="N33" s="45">
        <v>16.443999999999999</v>
      </c>
      <c r="O33" s="28">
        <v>118.965</v>
      </c>
      <c r="P33" s="45">
        <v>24.184999999999999</v>
      </c>
      <c r="Q33" s="23"/>
      <c r="R33" s="24" t="s">
        <v>16</v>
      </c>
      <c r="S33" s="28">
        <v>102.723</v>
      </c>
      <c r="T33" s="45">
        <v>-4.1429999999999998</v>
      </c>
      <c r="U33" s="28">
        <v>110.43899999999999</v>
      </c>
      <c r="V33" s="45">
        <v>1.81</v>
      </c>
      <c r="W33" s="28">
        <v>100.09699999999999</v>
      </c>
      <c r="X33" s="45">
        <v>-3.2320000000000002</v>
      </c>
      <c r="Y33" s="23"/>
      <c r="Z33" s="24" t="s">
        <v>16</v>
      </c>
      <c r="AA33" s="28">
        <v>107.529</v>
      </c>
      <c r="AB33" s="45">
        <v>0.496</v>
      </c>
      <c r="AC33" s="28">
        <v>115.327</v>
      </c>
      <c r="AD33" s="45">
        <v>-5.2119999999999997</v>
      </c>
      <c r="AE33" s="28">
        <v>107.8</v>
      </c>
      <c r="AF33" s="45">
        <v>3.4980000000000002</v>
      </c>
      <c r="AG33" s="23"/>
      <c r="AH33" s="24" t="s">
        <v>16</v>
      </c>
      <c r="AI33" s="28">
        <v>129.67099999999999</v>
      </c>
      <c r="AJ33" s="45">
        <v>-3.7759999999999998</v>
      </c>
      <c r="AK33" s="28">
        <v>117.845</v>
      </c>
      <c r="AL33" s="45">
        <v>-1.7999999999999999E-2</v>
      </c>
      <c r="AM33" s="28">
        <v>102.354</v>
      </c>
      <c r="AN33" s="45">
        <v>2.6930000000000001</v>
      </c>
      <c r="AO33" s="23"/>
      <c r="AP33" s="24" t="s">
        <v>16</v>
      </c>
      <c r="AQ33" s="28">
        <v>109.44499999999999</v>
      </c>
      <c r="AR33" s="45">
        <v>-1.5029999999999999</v>
      </c>
      <c r="AS33" s="28">
        <v>98.197999999999993</v>
      </c>
      <c r="AT33" s="45">
        <v>-0.28299999999999997</v>
      </c>
      <c r="AU33" s="28">
        <v>110.491</v>
      </c>
      <c r="AV33" s="45">
        <v>10.33</v>
      </c>
      <c r="AW33" s="23"/>
      <c r="AX33" s="24" t="s">
        <v>16</v>
      </c>
      <c r="AY33" s="28">
        <v>120.663</v>
      </c>
      <c r="AZ33" s="45">
        <v>6.8049999999999997</v>
      </c>
      <c r="BA33" s="28">
        <v>121.57</v>
      </c>
      <c r="BB33" s="45">
        <v>2.573</v>
      </c>
      <c r="BC33" s="28">
        <v>107.935</v>
      </c>
      <c r="BD33" s="45">
        <v>-21.282</v>
      </c>
      <c r="BE33" s="23"/>
      <c r="BF33" s="24" t="s">
        <v>16</v>
      </c>
      <c r="BG33" s="28">
        <v>105.047</v>
      </c>
      <c r="BH33" s="45">
        <v>5.9669999999999996</v>
      </c>
      <c r="BI33" s="28">
        <v>111.901</v>
      </c>
      <c r="BJ33" s="45">
        <v>2.3679999999999999</v>
      </c>
      <c r="BK33" s="28">
        <v>121.67400000000001</v>
      </c>
      <c r="BL33" s="45">
        <v>-5.056</v>
      </c>
      <c r="BM33" s="23"/>
      <c r="BN33" s="24" t="s">
        <v>16</v>
      </c>
      <c r="BO33" s="28">
        <v>104.57</v>
      </c>
      <c r="BP33" s="45">
        <v>9.1080000000000005</v>
      </c>
      <c r="BQ33" s="28">
        <v>130.66999999999999</v>
      </c>
      <c r="BR33" s="45">
        <v>5.9059999999999997</v>
      </c>
      <c r="BS33" s="28">
        <v>127.14</v>
      </c>
      <c r="BT33" s="45">
        <v>5.915</v>
      </c>
      <c r="BU33" s="23"/>
      <c r="BV33" s="24" t="s">
        <v>16</v>
      </c>
      <c r="BW33" s="28">
        <v>126.51</v>
      </c>
      <c r="BX33" s="45">
        <v>5.9320000000000004</v>
      </c>
      <c r="BY33" s="28">
        <v>99.513999999999996</v>
      </c>
      <c r="BZ33" s="45">
        <v>4.6680000000000001</v>
      </c>
      <c r="CA33" s="28">
        <v>106.74299999999999</v>
      </c>
      <c r="CB33" s="45">
        <v>3.8980000000000001</v>
      </c>
      <c r="CC33" s="23"/>
      <c r="CD33" s="24" t="s">
        <v>16</v>
      </c>
      <c r="CE33" s="28">
        <v>114.812</v>
      </c>
      <c r="CF33" s="45">
        <v>3.835</v>
      </c>
      <c r="CG33" s="28">
        <v>114.738</v>
      </c>
      <c r="CH33" s="45">
        <v>3.8540000000000001</v>
      </c>
      <c r="CI33" s="28">
        <v>136.96600000000001</v>
      </c>
      <c r="CJ33" s="45">
        <v>13.028</v>
      </c>
      <c r="CK33" s="23"/>
      <c r="CL33" s="24" t="s">
        <v>16</v>
      </c>
      <c r="CM33" s="28">
        <v>139.80600000000001</v>
      </c>
      <c r="CN33" s="45">
        <v>9.0210000000000008</v>
      </c>
      <c r="CO33" s="28">
        <v>102.334</v>
      </c>
      <c r="CP33" s="45">
        <v>0.443</v>
      </c>
      <c r="CQ33" s="28">
        <v>92.933999999999997</v>
      </c>
      <c r="CR33" s="45">
        <v>0.44400000000000001</v>
      </c>
      <c r="CS33" s="23"/>
      <c r="CT33" s="24" t="s">
        <v>16</v>
      </c>
      <c r="CU33" s="28">
        <v>126.25700000000001</v>
      </c>
      <c r="CV33" s="45">
        <v>6.2220000000000004</v>
      </c>
      <c r="CW33" s="28">
        <v>87.721999999999994</v>
      </c>
      <c r="CX33" s="45">
        <v>-1.0449999999999999</v>
      </c>
      <c r="CY33" s="28">
        <v>104.247</v>
      </c>
      <c r="CZ33" s="45">
        <v>-15.282999999999999</v>
      </c>
      <c r="DA33" s="23"/>
      <c r="DB33" s="24" t="s">
        <v>16</v>
      </c>
      <c r="DC33" s="28">
        <v>105.105</v>
      </c>
      <c r="DD33" s="45">
        <v>-8.1020000000000003</v>
      </c>
      <c r="DE33" s="28">
        <v>308.66699999999997</v>
      </c>
      <c r="DF33" s="45">
        <v>76.25</v>
      </c>
      <c r="DG33" s="28">
        <v>105.89100000000001</v>
      </c>
      <c r="DH33" s="45">
        <v>4.2</v>
      </c>
      <c r="DI33" s="23"/>
      <c r="DJ33" s="24" t="s">
        <v>16</v>
      </c>
      <c r="DK33" s="28">
        <v>113.54</v>
      </c>
      <c r="DL33" s="45">
        <v>3.7410000000000001</v>
      </c>
      <c r="DM33" s="28">
        <v>94.695999999999998</v>
      </c>
      <c r="DN33" s="45">
        <v>8.7840000000000007</v>
      </c>
      <c r="DO33" s="28">
        <v>133.01</v>
      </c>
      <c r="DP33" s="45">
        <v>15.712999999999999</v>
      </c>
      <c r="DQ33" s="23"/>
      <c r="DR33" s="24" t="s">
        <v>16</v>
      </c>
      <c r="DS33" s="28">
        <v>113.736</v>
      </c>
      <c r="DT33" s="45">
        <v>4.0970000000000004</v>
      </c>
      <c r="DU33" s="28">
        <v>114.57899999999999</v>
      </c>
      <c r="DV33" s="45">
        <v>0.35799999999999998</v>
      </c>
      <c r="DW33" s="28">
        <v>126.506</v>
      </c>
      <c r="DX33" s="45">
        <v>5.6189999999999998</v>
      </c>
      <c r="DY33" s="23"/>
      <c r="DZ33" s="24" t="s">
        <v>16</v>
      </c>
      <c r="EA33" s="28">
        <v>110.202</v>
      </c>
      <c r="EB33" s="45">
        <v>3.7759999999999998</v>
      </c>
      <c r="EC33" s="28">
        <v>124.584</v>
      </c>
      <c r="ED33" s="45">
        <v>6.0620000000000003</v>
      </c>
      <c r="EE33" s="28">
        <v>116.093</v>
      </c>
      <c r="EF33" s="45">
        <v>6.1109999999999998</v>
      </c>
      <c r="EG33" s="23"/>
      <c r="EH33" s="24" t="s">
        <v>16</v>
      </c>
      <c r="EI33" s="28">
        <v>120.86199999999999</v>
      </c>
      <c r="EJ33" s="45">
        <v>5.9340000000000002</v>
      </c>
      <c r="EK33" s="28">
        <v>108.455</v>
      </c>
      <c r="EL33" s="45">
        <v>5.7919999999999998</v>
      </c>
      <c r="EM33" s="28">
        <v>110.303</v>
      </c>
      <c r="EN33" s="45">
        <v>6.1379999999999999</v>
      </c>
      <c r="EO33" s="23"/>
      <c r="EP33" s="24" t="s">
        <v>16</v>
      </c>
      <c r="EQ33" s="28">
        <v>106.97199999999999</v>
      </c>
      <c r="ER33" s="45">
        <v>3.1259999999999999</v>
      </c>
      <c r="ES33" s="28">
        <v>103.458</v>
      </c>
      <c r="ET33" s="45">
        <v>3.3239999999999998</v>
      </c>
      <c r="EU33" s="28">
        <v>111.31</v>
      </c>
      <c r="EV33" s="45">
        <v>3.319</v>
      </c>
      <c r="EW33" s="23"/>
      <c r="EX33" s="24" t="s">
        <v>16</v>
      </c>
      <c r="EY33" s="28">
        <v>96.88</v>
      </c>
      <c r="EZ33" s="45">
        <v>3.2</v>
      </c>
      <c r="FA33" s="28">
        <v>102.599</v>
      </c>
      <c r="FB33" s="45">
        <v>3.0510000000000002</v>
      </c>
      <c r="FC33" s="28">
        <v>106.996</v>
      </c>
      <c r="FD33" s="45">
        <v>3.4159999999999999</v>
      </c>
      <c r="FE33" s="23"/>
      <c r="FF33" s="24" t="s">
        <v>16</v>
      </c>
      <c r="FG33" s="28">
        <v>109.578</v>
      </c>
      <c r="FH33" s="45">
        <v>3.347</v>
      </c>
      <c r="FI33" s="28">
        <v>112.467</v>
      </c>
      <c r="FJ33" s="45">
        <v>6.3049999999999997</v>
      </c>
      <c r="FK33" s="28">
        <v>120.405</v>
      </c>
      <c r="FL33" s="45">
        <v>9.2360000000000007</v>
      </c>
      <c r="FM33" s="23"/>
      <c r="FN33" s="24" t="s">
        <v>16</v>
      </c>
      <c r="FO33" s="28">
        <v>95.911000000000001</v>
      </c>
      <c r="FP33" s="45">
        <v>-1.387</v>
      </c>
      <c r="FQ33" s="28">
        <v>109.295</v>
      </c>
      <c r="FR33" s="45">
        <v>4.0510000000000002</v>
      </c>
      <c r="FS33" s="28">
        <v>104.89700000000001</v>
      </c>
      <c r="FT33" s="45">
        <v>3.8620000000000001</v>
      </c>
      <c r="FU33" s="23"/>
      <c r="FV33" s="24" t="s">
        <v>16</v>
      </c>
      <c r="FW33" s="28">
        <v>117.533</v>
      </c>
      <c r="FX33" s="45">
        <v>9.8439999999999994</v>
      </c>
      <c r="FY33" s="28">
        <v>116.831</v>
      </c>
      <c r="FZ33" s="45">
        <v>3.37</v>
      </c>
      <c r="GA33" s="28">
        <v>111.65600000000001</v>
      </c>
      <c r="GB33" s="45">
        <v>3.3639999999999999</v>
      </c>
      <c r="GC33" s="23"/>
      <c r="GD33" s="24" t="s">
        <v>16</v>
      </c>
      <c r="GE33" s="28">
        <v>103.459</v>
      </c>
      <c r="GF33" s="45">
        <v>3.379</v>
      </c>
      <c r="GG33" s="28">
        <v>116.434</v>
      </c>
      <c r="GH33" s="45">
        <v>3.3860000000000001</v>
      </c>
      <c r="GI33" s="28">
        <v>97.144000000000005</v>
      </c>
      <c r="GJ33" s="45">
        <v>1.819</v>
      </c>
      <c r="GK33" s="23"/>
      <c r="GL33" s="24" t="s">
        <v>16</v>
      </c>
      <c r="GM33" s="28">
        <v>118.488</v>
      </c>
      <c r="GN33" s="45">
        <v>3.3969999999999998</v>
      </c>
      <c r="GO33" s="28">
        <v>138.66900000000001</v>
      </c>
      <c r="GP33" s="45">
        <v>10.728</v>
      </c>
      <c r="GQ33" s="28">
        <v>133.77099999999999</v>
      </c>
      <c r="GR33" s="45">
        <v>10.724</v>
      </c>
      <c r="GS33" s="23"/>
      <c r="GT33" s="24" t="s">
        <v>16</v>
      </c>
      <c r="GU33" s="28">
        <v>98.405000000000001</v>
      </c>
      <c r="GV33" s="45">
        <v>3.56</v>
      </c>
      <c r="GW33" s="28">
        <v>99.944999999999993</v>
      </c>
      <c r="GX33" s="45">
        <v>-0.24199999999999999</v>
      </c>
      <c r="GY33" s="28">
        <v>116.447</v>
      </c>
      <c r="GZ33" s="45">
        <v>3.5579999999999998</v>
      </c>
      <c r="HA33" s="23"/>
      <c r="HB33" s="24" t="s">
        <v>16</v>
      </c>
      <c r="HC33" s="28">
        <v>120.476</v>
      </c>
      <c r="HD33" s="45">
        <v>3.5470000000000002</v>
      </c>
      <c r="HE33" s="28">
        <v>114.107</v>
      </c>
      <c r="HF33" s="45">
        <v>3.552</v>
      </c>
      <c r="HG33" s="28">
        <v>102.98</v>
      </c>
      <c r="HH33" s="45">
        <v>0.32200000000000001</v>
      </c>
      <c r="HI33" s="23"/>
      <c r="HJ33" s="24" t="s">
        <v>16</v>
      </c>
      <c r="HK33" s="28">
        <v>118.93</v>
      </c>
      <c r="HL33" s="45">
        <v>2.3319999999999999</v>
      </c>
      <c r="HM33" s="28">
        <v>109.379</v>
      </c>
      <c r="HN33" s="45">
        <v>4.2770000000000001</v>
      </c>
      <c r="HO33" s="28">
        <v>117.274</v>
      </c>
      <c r="HP33" s="45">
        <v>3.5649999999999999</v>
      </c>
      <c r="HQ33" s="23"/>
      <c r="HR33" s="24" t="s">
        <v>16</v>
      </c>
      <c r="HS33" s="28">
        <v>130.04</v>
      </c>
      <c r="HT33" s="45">
        <v>7.9370000000000003</v>
      </c>
      <c r="HU33" s="28">
        <v>96.156999999999996</v>
      </c>
      <c r="HV33" s="45">
        <v>8.0939999999999994</v>
      </c>
      <c r="HW33" s="28">
        <v>110.184</v>
      </c>
      <c r="HX33" s="45">
        <v>8.0069999999999997</v>
      </c>
      <c r="HY33" s="23"/>
      <c r="HZ33" s="24" t="s">
        <v>16</v>
      </c>
      <c r="IA33" s="28">
        <v>113.137</v>
      </c>
      <c r="IB33" s="45">
        <v>7.9539999999999997</v>
      </c>
      <c r="IC33" s="28">
        <v>107.267</v>
      </c>
      <c r="ID33" s="45">
        <v>0.46500000000000002</v>
      </c>
      <c r="IE33" s="28">
        <v>107.65600000000001</v>
      </c>
      <c r="IF33" s="45">
        <v>4.8520000000000003</v>
      </c>
      <c r="IG33" s="23"/>
      <c r="IH33" s="24" t="s">
        <v>16</v>
      </c>
      <c r="II33" s="28">
        <v>103.60899999999999</v>
      </c>
      <c r="IJ33" s="45">
        <v>2.8250000000000002</v>
      </c>
      <c r="IK33" s="28">
        <v>114.88800000000001</v>
      </c>
      <c r="IL33" s="45">
        <v>8.734</v>
      </c>
      <c r="IM33" s="28">
        <v>122.307</v>
      </c>
      <c r="IN33" s="45">
        <v>5.1779999999999999</v>
      </c>
      <c r="IO33" s="28">
        <v>100.53100000000001</v>
      </c>
      <c r="IP33" s="45">
        <v>5.1790000000000003</v>
      </c>
      <c r="IQ33" s="23"/>
      <c r="IR33" s="24" t="s">
        <v>16</v>
      </c>
      <c r="IS33" s="28">
        <v>115.575</v>
      </c>
      <c r="IT33" s="45">
        <v>5.173</v>
      </c>
      <c r="IU33" s="28">
        <v>92.352000000000004</v>
      </c>
      <c r="IV33" s="45">
        <v>5.1660000000000004</v>
      </c>
      <c r="IW33" s="28">
        <v>115.676</v>
      </c>
      <c r="IX33" s="45">
        <v>5.1779999999999999</v>
      </c>
      <c r="IY33" s="23"/>
      <c r="IZ33" s="24" t="s">
        <v>16</v>
      </c>
      <c r="JA33" s="28">
        <v>113.843</v>
      </c>
      <c r="JB33" s="45">
        <v>5.1719999999999997</v>
      </c>
      <c r="JC33" s="28">
        <v>121.807</v>
      </c>
      <c r="JD33" s="45">
        <v>8.2959999999999994</v>
      </c>
      <c r="JE33" s="28">
        <v>145.72800000000001</v>
      </c>
      <c r="JF33" s="45">
        <v>17.573</v>
      </c>
      <c r="JG33" s="23"/>
      <c r="JH33" s="24" t="s">
        <v>16</v>
      </c>
      <c r="JI33" s="28">
        <v>138.97300000000001</v>
      </c>
      <c r="JJ33" s="45">
        <v>16.088999999999999</v>
      </c>
      <c r="JK33" s="28">
        <v>138.286</v>
      </c>
      <c r="JL33" s="45">
        <v>5.2450000000000001</v>
      </c>
      <c r="JM33" s="28">
        <v>117.441</v>
      </c>
      <c r="JN33" s="45">
        <v>4.8869999999999996</v>
      </c>
      <c r="JO33" s="23"/>
      <c r="JP33" s="24" t="s">
        <v>16</v>
      </c>
      <c r="JQ33" s="28">
        <v>122.634</v>
      </c>
      <c r="JR33" s="45">
        <v>-8.1790000000000003</v>
      </c>
      <c r="JS33" s="28">
        <v>96.394000000000005</v>
      </c>
      <c r="JT33" s="45">
        <v>-4.1859999999999999</v>
      </c>
      <c r="JU33" s="28">
        <v>104.773</v>
      </c>
      <c r="JV33" s="45">
        <v>-3.4820000000000002</v>
      </c>
      <c r="JW33" s="23"/>
      <c r="JX33" s="24" t="s">
        <v>16</v>
      </c>
      <c r="JY33" s="28">
        <v>113.84099999999999</v>
      </c>
      <c r="JZ33" s="45">
        <v>7.6130000000000004</v>
      </c>
      <c r="KA33" s="28">
        <v>118.964</v>
      </c>
      <c r="KB33" s="45">
        <v>1.5980000000000001</v>
      </c>
      <c r="KC33" s="28">
        <v>125.248</v>
      </c>
      <c r="KD33" s="45">
        <v>2.7E-2</v>
      </c>
      <c r="KE33" s="23"/>
      <c r="KF33" s="24" t="s">
        <v>16</v>
      </c>
      <c r="KG33" s="28">
        <v>103.12</v>
      </c>
      <c r="KH33" s="45">
        <v>1.3380000000000001</v>
      </c>
      <c r="KI33" s="28">
        <v>88.581999999999994</v>
      </c>
      <c r="KJ33" s="45">
        <v>-1.056</v>
      </c>
      <c r="KK33" s="28">
        <v>120.684</v>
      </c>
      <c r="KL33" s="45">
        <v>13.028</v>
      </c>
      <c r="KM33" s="23"/>
      <c r="KN33" s="24" t="s">
        <v>16</v>
      </c>
      <c r="KO33" s="28">
        <v>123.48099999999999</v>
      </c>
      <c r="KP33" s="45">
        <v>13.747</v>
      </c>
      <c r="KQ33" s="28">
        <v>114.18600000000001</v>
      </c>
      <c r="KR33" s="45">
        <v>6.56</v>
      </c>
      <c r="KS33" s="28">
        <v>110.06</v>
      </c>
      <c r="KT33" s="45">
        <v>6.7489999999999997</v>
      </c>
      <c r="KU33" s="23"/>
      <c r="KV33" s="24" t="s">
        <v>16</v>
      </c>
      <c r="KW33" s="28">
        <v>110.706</v>
      </c>
      <c r="KX33" s="45">
        <v>8.5909999999999993</v>
      </c>
      <c r="KY33" s="28">
        <v>114.563</v>
      </c>
      <c r="KZ33" s="45">
        <v>1.7410000000000001</v>
      </c>
      <c r="LA33" s="28">
        <v>107.417</v>
      </c>
      <c r="LB33" s="45">
        <v>-2.859</v>
      </c>
      <c r="LC33" s="23"/>
      <c r="LD33" s="24" t="s">
        <v>16</v>
      </c>
      <c r="LE33" s="28">
        <v>151.738</v>
      </c>
      <c r="LF33" s="45">
        <v>6.202</v>
      </c>
      <c r="LG33" s="28">
        <v>113.001</v>
      </c>
      <c r="LH33" s="45">
        <v>14.172000000000001</v>
      </c>
      <c r="LI33" s="28">
        <v>110.136</v>
      </c>
      <c r="LJ33" s="45">
        <v>13.67</v>
      </c>
      <c r="LK33" s="23"/>
      <c r="LL33" s="24" t="s">
        <v>16</v>
      </c>
      <c r="LM33" s="28">
        <v>104.497</v>
      </c>
      <c r="LN33" s="45">
        <v>13.737</v>
      </c>
      <c r="LO33" s="28">
        <v>100.73</v>
      </c>
      <c r="LP33" s="45">
        <v>14.529</v>
      </c>
      <c r="LQ33" s="28">
        <v>91.762</v>
      </c>
      <c r="LR33" s="45">
        <v>14.006</v>
      </c>
      <c r="LS33" s="23"/>
      <c r="LT33" s="24" t="s">
        <v>16</v>
      </c>
      <c r="LU33" s="28">
        <v>98.938000000000002</v>
      </c>
      <c r="LV33" s="45">
        <v>-2.964</v>
      </c>
      <c r="LW33" s="28">
        <v>108.12</v>
      </c>
      <c r="LX33" s="45">
        <v>-1.4079999999999999</v>
      </c>
      <c r="LY33" s="28">
        <v>72.391000000000005</v>
      </c>
      <c r="LZ33" s="45">
        <v>-9.9760000000000009</v>
      </c>
      <c r="MA33" s="23"/>
      <c r="MB33" s="24" t="s">
        <v>16</v>
      </c>
      <c r="MC33" s="28">
        <v>130.815</v>
      </c>
      <c r="MD33" s="45">
        <v>10.326000000000001</v>
      </c>
      <c r="ME33" s="28">
        <v>99.409000000000006</v>
      </c>
      <c r="MF33" s="45">
        <v>16.393000000000001</v>
      </c>
      <c r="MG33" s="28">
        <v>110.563</v>
      </c>
      <c r="MH33" s="45">
        <v>-2.9510000000000001</v>
      </c>
      <c r="MI33" s="23"/>
      <c r="MJ33" s="24" t="s">
        <v>16</v>
      </c>
      <c r="MK33" s="28">
        <v>91.334999999999994</v>
      </c>
      <c r="ML33" s="45">
        <v>1.665</v>
      </c>
      <c r="MM33" s="28">
        <v>115.45</v>
      </c>
      <c r="MN33" s="45">
        <v>-3.411</v>
      </c>
      <c r="MO33" s="28">
        <v>121.285</v>
      </c>
      <c r="MP33" s="45">
        <v>8.06</v>
      </c>
    </row>
    <row r="34" spans="1:354" ht="15" hidden="1" customHeight="1" x14ac:dyDescent="0.25">
      <c r="A34" s="23"/>
      <c r="B34" s="24"/>
      <c r="C34" s="48"/>
      <c r="D34" s="48"/>
      <c r="E34" s="48"/>
      <c r="F34" s="48"/>
      <c r="G34" s="48"/>
      <c r="H34" s="48"/>
      <c r="I34" s="23"/>
      <c r="J34" s="24"/>
      <c r="K34" s="48"/>
      <c r="L34" s="48"/>
      <c r="M34" s="48"/>
      <c r="N34" s="48"/>
      <c r="O34" s="48"/>
      <c r="P34" s="48"/>
      <c r="Q34" s="23"/>
      <c r="R34" s="24"/>
      <c r="S34" s="48"/>
      <c r="T34" s="48"/>
      <c r="U34" s="48"/>
      <c r="V34" s="48"/>
      <c r="W34" s="48"/>
      <c r="X34" s="48"/>
      <c r="Y34" s="23"/>
      <c r="Z34" s="24"/>
      <c r="AA34" s="48"/>
      <c r="AB34" s="48"/>
      <c r="AC34" s="48"/>
      <c r="AD34" s="48"/>
      <c r="AE34" s="48"/>
      <c r="AF34" s="48"/>
      <c r="AG34" s="23"/>
      <c r="AH34" s="24"/>
      <c r="AI34" s="48"/>
      <c r="AJ34" s="48"/>
      <c r="AK34" s="48"/>
      <c r="AL34" s="48"/>
      <c r="AM34" s="48"/>
      <c r="AN34" s="48"/>
      <c r="AO34" s="23"/>
      <c r="AP34" s="24"/>
      <c r="AQ34" s="48"/>
      <c r="AR34" s="48"/>
      <c r="AS34" s="48"/>
      <c r="AT34" s="48"/>
      <c r="AU34" s="48"/>
      <c r="AV34" s="48"/>
      <c r="AW34" s="23"/>
      <c r="AX34" s="24"/>
      <c r="AY34" s="48"/>
      <c r="AZ34" s="48"/>
      <c r="BA34" s="48"/>
      <c r="BB34" s="48"/>
      <c r="BC34" s="48"/>
      <c r="BD34" s="48"/>
      <c r="BE34" s="23"/>
      <c r="BF34" s="24"/>
      <c r="BG34" s="48"/>
      <c r="BH34" s="48"/>
      <c r="BI34" s="48"/>
      <c r="BJ34" s="48"/>
      <c r="BK34" s="48"/>
      <c r="BL34" s="48"/>
      <c r="BM34" s="23"/>
      <c r="BN34" s="24"/>
      <c r="BO34" s="48"/>
      <c r="BP34" s="48"/>
      <c r="BQ34" s="48"/>
      <c r="BR34" s="48"/>
      <c r="BS34" s="48"/>
      <c r="BT34" s="48"/>
      <c r="BU34" s="23"/>
      <c r="BV34" s="24"/>
      <c r="BW34" s="48"/>
      <c r="BX34" s="48"/>
      <c r="BY34" s="48"/>
      <c r="BZ34" s="48"/>
      <c r="CA34" s="48"/>
      <c r="CB34" s="48"/>
      <c r="CC34" s="23"/>
      <c r="CD34" s="24"/>
      <c r="CE34" s="48"/>
      <c r="CF34" s="48"/>
      <c r="CG34" s="48"/>
      <c r="CH34" s="48"/>
      <c r="CI34" s="48"/>
      <c r="CJ34" s="48"/>
      <c r="CK34" s="23"/>
      <c r="CL34" s="24"/>
      <c r="CM34" s="48"/>
      <c r="CN34" s="48"/>
      <c r="CO34" s="48"/>
      <c r="CP34" s="48"/>
      <c r="CQ34" s="48"/>
      <c r="CR34" s="48"/>
      <c r="CS34" s="23"/>
      <c r="CT34" s="24"/>
      <c r="CU34" s="48"/>
      <c r="CV34" s="48"/>
      <c r="CW34" s="48"/>
      <c r="CX34" s="48"/>
      <c r="CY34" s="48"/>
      <c r="CZ34" s="48"/>
      <c r="DA34" s="23"/>
      <c r="DB34" s="24"/>
      <c r="DC34" s="48"/>
      <c r="DD34" s="48"/>
      <c r="DE34" s="48"/>
      <c r="DF34" s="48"/>
      <c r="DG34" s="48"/>
      <c r="DH34" s="48"/>
      <c r="DI34" s="23"/>
      <c r="DJ34" s="24"/>
      <c r="DK34" s="48"/>
      <c r="DL34" s="48"/>
      <c r="DM34" s="48"/>
      <c r="DN34" s="48"/>
      <c r="DO34" s="48"/>
      <c r="DP34" s="48"/>
      <c r="DQ34" s="23"/>
      <c r="DR34" s="24"/>
      <c r="DS34" s="48"/>
      <c r="DT34" s="48"/>
      <c r="DU34" s="48"/>
      <c r="DV34" s="48"/>
      <c r="DW34" s="48"/>
      <c r="DX34" s="48"/>
      <c r="DY34" s="23"/>
      <c r="DZ34" s="24"/>
      <c r="EA34" s="48"/>
      <c r="EB34" s="48"/>
      <c r="EC34" s="48"/>
      <c r="ED34" s="48"/>
      <c r="EE34" s="48"/>
      <c r="EF34" s="48"/>
      <c r="EG34" s="23"/>
      <c r="EH34" s="24"/>
      <c r="EI34" s="48"/>
      <c r="EJ34" s="48"/>
      <c r="EK34" s="48"/>
      <c r="EL34" s="48"/>
      <c r="EM34" s="48"/>
      <c r="EN34" s="48"/>
      <c r="EO34" s="23"/>
      <c r="EP34" s="24"/>
      <c r="EQ34" s="48"/>
      <c r="ER34" s="48"/>
      <c r="ES34" s="48"/>
      <c r="ET34" s="48"/>
      <c r="EU34" s="48"/>
      <c r="EV34" s="48"/>
      <c r="EW34" s="23"/>
      <c r="EX34" s="24"/>
      <c r="EY34" s="48"/>
      <c r="EZ34" s="48"/>
      <c r="FA34" s="48"/>
      <c r="FB34" s="48"/>
      <c r="FC34" s="48"/>
      <c r="FD34" s="48"/>
      <c r="FE34" s="23"/>
      <c r="FF34" s="24"/>
      <c r="FG34" s="48"/>
      <c r="FH34" s="48"/>
      <c r="FI34" s="48"/>
      <c r="FJ34" s="48"/>
      <c r="FK34" s="48"/>
      <c r="FL34" s="48"/>
      <c r="FM34" s="23"/>
      <c r="FN34" s="24"/>
      <c r="FO34" s="48"/>
      <c r="FP34" s="48"/>
      <c r="FQ34" s="48"/>
      <c r="FR34" s="48"/>
      <c r="FS34" s="48"/>
      <c r="FT34" s="48"/>
      <c r="FU34" s="23"/>
      <c r="FV34" s="24"/>
      <c r="FW34" s="48"/>
      <c r="FX34" s="48"/>
      <c r="FY34" s="48"/>
      <c r="FZ34" s="48"/>
      <c r="GA34" s="48"/>
      <c r="GB34" s="48"/>
      <c r="GC34" s="23"/>
      <c r="GD34" s="24"/>
      <c r="GE34" s="48"/>
      <c r="GF34" s="48"/>
      <c r="GG34" s="48"/>
      <c r="GH34" s="48"/>
      <c r="GI34" s="48"/>
      <c r="GJ34" s="48"/>
      <c r="GK34" s="23"/>
      <c r="GL34" s="24"/>
      <c r="GM34" s="48"/>
      <c r="GN34" s="48"/>
      <c r="GO34" s="48"/>
      <c r="GP34" s="48"/>
      <c r="GQ34" s="48"/>
      <c r="GR34" s="48"/>
      <c r="GS34" s="23"/>
      <c r="GT34" s="24"/>
      <c r="GU34" s="48"/>
      <c r="GV34" s="48"/>
      <c r="GW34" s="48"/>
      <c r="GX34" s="48"/>
      <c r="GY34" s="48"/>
      <c r="GZ34" s="48"/>
      <c r="HA34" s="23"/>
      <c r="HB34" s="24"/>
      <c r="HC34" s="48"/>
      <c r="HD34" s="48"/>
      <c r="HE34" s="48"/>
      <c r="HF34" s="48"/>
      <c r="HG34" s="48"/>
      <c r="HH34" s="48"/>
      <c r="HI34" s="23"/>
      <c r="HJ34" s="24"/>
      <c r="HK34" s="48"/>
      <c r="HL34" s="48"/>
      <c r="HM34" s="48"/>
      <c r="HN34" s="48"/>
      <c r="HO34" s="48"/>
      <c r="HP34" s="48"/>
      <c r="HQ34" s="23"/>
      <c r="HR34" s="24"/>
      <c r="HS34" s="48"/>
      <c r="HT34" s="48"/>
      <c r="HU34" s="48"/>
      <c r="HV34" s="48"/>
      <c r="HW34" s="48"/>
      <c r="HX34" s="48"/>
      <c r="HY34" s="23"/>
      <c r="HZ34" s="24"/>
      <c r="IA34" s="48"/>
      <c r="IB34" s="48"/>
      <c r="IC34" s="48"/>
      <c r="ID34" s="48"/>
      <c r="IE34" s="48"/>
      <c r="IF34" s="48"/>
      <c r="IG34" s="23"/>
      <c r="IH34" s="24"/>
      <c r="II34" s="48"/>
      <c r="IJ34" s="48"/>
      <c r="IK34" s="48"/>
      <c r="IL34" s="48"/>
      <c r="IM34" s="48"/>
      <c r="IN34" s="48"/>
      <c r="IO34" s="48"/>
      <c r="IP34" s="48"/>
      <c r="IQ34" s="23"/>
      <c r="IR34" s="24"/>
      <c r="IS34" s="48"/>
      <c r="IT34" s="48"/>
      <c r="IU34" s="48"/>
      <c r="IV34" s="48"/>
      <c r="IW34" s="48"/>
      <c r="IX34" s="48"/>
      <c r="IY34" s="23"/>
      <c r="IZ34" s="24"/>
      <c r="JA34" s="48"/>
      <c r="JB34" s="48"/>
      <c r="JC34" s="48"/>
      <c r="JD34" s="48"/>
      <c r="JE34" s="48"/>
      <c r="JF34" s="48"/>
      <c r="JG34" s="23"/>
      <c r="JH34" s="24"/>
      <c r="JI34" s="48"/>
      <c r="JJ34" s="48"/>
      <c r="JK34" s="48"/>
      <c r="JL34" s="48"/>
      <c r="JM34" s="48"/>
      <c r="JN34" s="48"/>
      <c r="JO34" s="23"/>
      <c r="JP34" s="24"/>
      <c r="JQ34" s="48"/>
      <c r="JR34" s="48"/>
      <c r="JS34" s="48"/>
      <c r="JT34" s="48"/>
      <c r="JU34" s="48"/>
      <c r="JV34" s="48"/>
      <c r="JW34" s="23"/>
      <c r="JX34" s="24"/>
      <c r="JY34" s="48"/>
      <c r="JZ34" s="48"/>
      <c r="KA34" s="48"/>
      <c r="KB34" s="48"/>
      <c r="KC34" s="48"/>
      <c r="KD34" s="48"/>
      <c r="KE34" s="23"/>
      <c r="KF34" s="24"/>
      <c r="KG34" s="48"/>
      <c r="KH34" s="48"/>
      <c r="KI34" s="48"/>
      <c r="KJ34" s="48"/>
      <c r="KK34" s="48"/>
      <c r="KL34" s="48"/>
      <c r="KM34" s="23"/>
      <c r="KN34" s="24"/>
      <c r="KO34" s="48"/>
      <c r="KP34" s="48"/>
      <c r="KQ34" s="48"/>
      <c r="KR34" s="48"/>
      <c r="KS34" s="48"/>
      <c r="KT34" s="48"/>
      <c r="KU34" s="23"/>
      <c r="KV34" s="24"/>
      <c r="KW34" s="48"/>
      <c r="KX34" s="48"/>
      <c r="KY34" s="48"/>
      <c r="KZ34" s="48"/>
      <c r="LA34" s="48"/>
      <c r="LB34" s="48"/>
      <c r="LC34" s="23"/>
      <c r="LD34" s="24"/>
      <c r="LE34" s="48"/>
      <c r="LF34" s="48"/>
      <c r="LG34" s="48"/>
      <c r="LH34" s="48"/>
      <c r="LI34" s="48"/>
      <c r="LJ34" s="48"/>
      <c r="LK34" s="23"/>
      <c r="LL34" s="24"/>
      <c r="LM34" s="48"/>
      <c r="LN34" s="48"/>
      <c r="LO34" s="48"/>
      <c r="LP34" s="48"/>
      <c r="LQ34" s="48"/>
      <c r="LR34" s="48"/>
      <c r="LS34" s="23"/>
      <c r="LT34" s="24"/>
      <c r="LU34" s="48"/>
      <c r="LV34" s="48"/>
      <c r="LW34" s="48"/>
      <c r="LX34" s="48"/>
      <c r="LY34" s="48"/>
      <c r="LZ34" s="48"/>
      <c r="MA34" s="23"/>
      <c r="MB34" s="24"/>
      <c r="MC34" s="48"/>
      <c r="MD34" s="48"/>
      <c r="ME34" s="48"/>
      <c r="MF34" s="48"/>
      <c r="MG34" s="48"/>
      <c r="MH34" s="48"/>
      <c r="MI34" s="23"/>
      <c r="MJ34" s="24"/>
      <c r="MK34" s="48"/>
      <c r="ML34" s="48"/>
      <c r="MM34" s="48"/>
      <c r="MN34" s="48"/>
      <c r="MO34" s="48"/>
      <c r="MP34" s="48"/>
    </row>
    <row r="35" spans="1:354" ht="15" hidden="1" customHeight="1" x14ac:dyDescent="0.25">
      <c r="A35" s="23">
        <v>2018</v>
      </c>
      <c r="B35" s="24" t="s">
        <v>13</v>
      </c>
      <c r="C35" s="28">
        <v>102.55800000000001</v>
      </c>
      <c r="D35" s="45">
        <v>-2.2639999999999998</v>
      </c>
      <c r="E35" s="28">
        <v>102.059</v>
      </c>
      <c r="F35" s="45">
        <v>-0.61799999999999999</v>
      </c>
      <c r="G35" s="28">
        <v>103.03</v>
      </c>
      <c r="H35" s="45">
        <v>-3.7559999999999998</v>
      </c>
      <c r="I35" s="23">
        <v>2018</v>
      </c>
      <c r="J35" s="24" t="s">
        <v>13</v>
      </c>
      <c r="K35" s="28">
        <v>90.244</v>
      </c>
      <c r="L35" s="45">
        <v>12.603</v>
      </c>
      <c r="M35" s="28">
        <v>121.425</v>
      </c>
      <c r="N35" s="45">
        <v>20.597000000000001</v>
      </c>
      <c r="O35" s="28">
        <v>98.938000000000002</v>
      </c>
      <c r="P35" s="45">
        <v>21.637</v>
      </c>
      <c r="Q35" s="23">
        <v>2018</v>
      </c>
      <c r="R35" s="24" t="s">
        <v>13</v>
      </c>
      <c r="S35" s="28">
        <v>110.392</v>
      </c>
      <c r="T35" s="45">
        <v>2.4750000000000001</v>
      </c>
      <c r="U35" s="28">
        <v>114.32899999999999</v>
      </c>
      <c r="V35" s="45">
        <v>2.9140000000000001</v>
      </c>
      <c r="W35" s="28">
        <v>111.004</v>
      </c>
      <c r="X35" s="45">
        <v>-0.38200000000000001</v>
      </c>
      <c r="Y35" s="23">
        <v>2018</v>
      </c>
      <c r="Z35" s="24" t="s">
        <v>13</v>
      </c>
      <c r="AA35" s="28">
        <v>100.642</v>
      </c>
      <c r="AB35" s="45">
        <v>0.76600000000000001</v>
      </c>
      <c r="AC35" s="28">
        <v>128.77099999999999</v>
      </c>
      <c r="AD35" s="45">
        <v>4.4530000000000003</v>
      </c>
      <c r="AE35" s="28">
        <v>107.167</v>
      </c>
      <c r="AF35" s="45">
        <v>6.2519999999999998</v>
      </c>
      <c r="AG35" s="23">
        <v>2018</v>
      </c>
      <c r="AH35" s="24" t="s">
        <v>13</v>
      </c>
      <c r="AI35" s="28">
        <v>128.072</v>
      </c>
      <c r="AJ35" s="45">
        <v>7.8570000000000002</v>
      </c>
      <c r="AK35" s="28">
        <v>119.89100000000001</v>
      </c>
      <c r="AL35" s="45">
        <v>0.61099999999999999</v>
      </c>
      <c r="AM35" s="28">
        <v>110.559</v>
      </c>
      <c r="AN35" s="45">
        <v>-1.1839999999999999</v>
      </c>
      <c r="AO35" s="23">
        <v>2018</v>
      </c>
      <c r="AP35" s="24" t="s">
        <v>13</v>
      </c>
      <c r="AQ35" s="28">
        <v>129.708</v>
      </c>
      <c r="AR35" s="45">
        <v>20.282</v>
      </c>
      <c r="AS35" s="28">
        <v>102.60899999999999</v>
      </c>
      <c r="AT35" s="45">
        <v>1.1859999999999999</v>
      </c>
      <c r="AU35" s="28">
        <v>109.01300000000001</v>
      </c>
      <c r="AV35" s="45">
        <v>7.5810000000000004</v>
      </c>
      <c r="AW35" s="23">
        <v>2018</v>
      </c>
      <c r="AX35" s="24" t="s">
        <v>13</v>
      </c>
      <c r="AY35" s="28">
        <v>118.357</v>
      </c>
      <c r="AZ35" s="45">
        <v>9.61</v>
      </c>
      <c r="BA35" s="28">
        <v>120.447</v>
      </c>
      <c r="BB35" s="45">
        <v>3.7519999999999998</v>
      </c>
      <c r="BC35" s="28">
        <v>113.792</v>
      </c>
      <c r="BD35" s="45">
        <v>-2.8639999999999999</v>
      </c>
      <c r="BE35" s="23">
        <v>2018</v>
      </c>
      <c r="BF35" s="24" t="s">
        <v>13</v>
      </c>
      <c r="BG35" s="28">
        <v>107.33499999999999</v>
      </c>
      <c r="BH35" s="45">
        <v>5.484</v>
      </c>
      <c r="BI35" s="28">
        <v>108.70099999999999</v>
      </c>
      <c r="BJ35" s="45">
        <v>1.776</v>
      </c>
      <c r="BK35" s="28">
        <v>124.05800000000001</v>
      </c>
      <c r="BL35" s="45">
        <v>4.01</v>
      </c>
      <c r="BM35" s="23">
        <v>2018</v>
      </c>
      <c r="BN35" s="24" t="s">
        <v>13</v>
      </c>
      <c r="BO35" s="28">
        <v>118.864</v>
      </c>
      <c r="BP35" s="45">
        <v>6.0970000000000004</v>
      </c>
      <c r="BQ35" s="28">
        <v>114.733</v>
      </c>
      <c r="BR35" s="45">
        <v>1.6950000000000001</v>
      </c>
      <c r="BS35" s="28">
        <v>110.842</v>
      </c>
      <c r="BT35" s="45">
        <v>2.7530000000000001</v>
      </c>
      <c r="BU35" s="23">
        <v>2018</v>
      </c>
      <c r="BV35" s="24" t="s">
        <v>13</v>
      </c>
      <c r="BW35" s="28">
        <v>113.643</v>
      </c>
      <c r="BX35" s="45">
        <v>2.8969999999999998</v>
      </c>
      <c r="BY35" s="28">
        <v>109.96899999999999</v>
      </c>
      <c r="BZ35" s="45">
        <v>-0.22900000000000001</v>
      </c>
      <c r="CA35" s="28">
        <v>110.258</v>
      </c>
      <c r="CB35" s="45">
        <v>9.5749999999999993</v>
      </c>
      <c r="CC35" s="23">
        <v>2018</v>
      </c>
      <c r="CD35" s="24" t="s">
        <v>13</v>
      </c>
      <c r="CE35" s="28">
        <v>107.63200000000001</v>
      </c>
      <c r="CF35" s="45">
        <v>1.893</v>
      </c>
      <c r="CG35" s="28">
        <v>109.386</v>
      </c>
      <c r="CH35" s="45">
        <v>8.4250000000000007</v>
      </c>
      <c r="CI35" s="28">
        <v>120.333</v>
      </c>
      <c r="CJ35" s="45">
        <v>9.5749999999999993</v>
      </c>
      <c r="CK35" s="23">
        <v>2018</v>
      </c>
      <c r="CL35" s="24" t="s">
        <v>13</v>
      </c>
      <c r="CM35" s="28">
        <v>138.06700000000001</v>
      </c>
      <c r="CN35" s="45">
        <v>6.3049999999999997</v>
      </c>
      <c r="CO35" s="28">
        <v>110.711</v>
      </c>
      <c r="CP35" s="45">
        <v>-0.99099999999999999</v>
      </c>
      <c r="CQ35" s="28">
        <v>117.161</v>
      </c>
      <c r="CR35" s="45">
        <v>5.2889999999999997</v>
      </c>
      <c r="CS35" s="23">
        <v>2018</v>
      </c>
      <c r="CT35" s="24" t="s">
        <v>13</v>
      </c>
      <c r="CU35" s="28">
        <v>141.34100000000001</v>
      </c>
      <c r="CV35" s="45">
        <v>6.0640000000000001</v>
      </c>
      <c r="CW35" s="28">
        <v>86.873000000000005</v>
      </c>
      <c r="CX35" s="45">
        <v>1.67</v>
      </c>
      <c r="CY35" s="28">
        <v>114.066</v>
      </c>
      <c r="CZ35" s="45">
        <v>2.3860000000000001</v>
      </c>
      <c r="DA35" s="23">
        <v>2018</v>
      </c>
      <c r="DB35" s="24" t="s">
        <v>13</v>
      </c>
      <c r="DC35" s="28">
        <v>93.790999999999997</v>
      </c>
      <c r="DD35" s="45">
        <v>17.513999999999999</v>
      </c>
      <c r="DE35" s="28">
        <v>229.108</v>
      </c>
      <c r="DF35" s="45">
        <v>23.786000000000001</v>
      </c>
      <c r="DG35" s="28">
        <v>116.907</v>
      </c>
      <c r="DH35" s="45">
        <v>0.95599999999999996</v>
      </c>
      <c r="DI35" s="23">
        <v>2018</v>
      </c>
      <c r="DJ35" s="24" t="s">
        <v>13</v>
      </c>
      <c r="DK35" s="28">
        <v>114.625</v>
      </c>
      <c r="DL35" s="45">
        <v>5.2320000000000002</v>
      </c>
      <c r="DM35" s="28">
        <v>92.016000000000005</v>
      </c>
      <c r="DN35" s="45">
        <v>4.2850000000000001</v>
      </c>
      <c r="DO35" s="28">
        <v>121.43899999999999</v>
      </c>
      <c r="DP35" s="45">
        <v>6.2439999999999998</v>
      </c>
      <c r="DQ35" s="23">
        <v>2018</v>
      </c>
      <c r="DR35" s="24" t="s">
        <v>13</v>
      </c>
      <c r="DS35" s="28">
        <v>109.05800000000001</v>
      </c>
      <c r="DT35" s="45">
        <v>3.6909999999999998</v>
      </c>
      <c r="DU35" s="28">
        <v>103.88</v>
      </c>
      <c r="DV35" s="45">
        <v>3.3839999999999999</v>
      </c>
      <c r="DW35" s="28">
        <v>119.071</v>
      </c>
      <c r="DX35" s="45">
        <v>5.1779999999999999</v>
      </c>
      <c r="DY35" s="23">
        <v>2018</v>
      </c>
      <c r="DZ35" s="24" t="s">
        <v>13</v>
      </c>
      <c r="EA35" s="28">
        <v>113.44499999999999</v>
      </c>
      <c r="EB35" s="45">
        <v>4.3049999999999997</v>
      </c>
      <c r="EC35" s="28">
        <v>104.67100000000001</v>
      </c>
      <c r="ED35" s="45">
        <v>6.5339999999999998</v>
      </c>
      <c r="EE35" s="28">
        <v>114.483</v>
      </c>
      <c r="EF35" s="45">
        <v>8.3529999999999998</v>
      </c>
      <c r="EG35" s="23">
        <v>2018</v>
      </c>
      <c r="EH35" s="24" t="s">
        <v>13</v>
      </c>
      <c r="EI35" s="28">
        <v>115.404</v>
      </c>
      <c r="EJ35" s="45">
        <v>18.443000000000001</v>
      </c>
      <c r="EK35" s="28">
        <v>108.479</v>
      </c>
      <c r="EL35" s="45">
        <v>13.054</v>
      </c>
      <c r="EM35" s="28">
        <v>112.437</v>
      </c>
      <c r="EN35" s="45">
        <v>2.125</v>
      </c>
      <c r="EO35" s="23">
        <v>2018</v>
      </c>
      <c r="EP35" s="24" t="s">
        <v>13</v>
      </c>
      <c r="EQ35" s="28">
        <v>112.905</v>
      </c>
      <c r="ER35" s="45">
        <v>1.7310000000000001</v>
      </c>
      <c r="ES35" s="28">
        <v>113.504</v>
      </c>
      <c r="ET35" s="45">
        <v>5.9610000000000003</v>
      </c>
      <c r="EU35" s="28">
        <v>114.14100000000001</v>
      </c>
      <c r="EV35" s="45">
        <v>2.7810000000000001</v>
      </c>
      <c r="EW35" s="23">
        <v>2018</v>
      </c>
      <c r="EX35" s="24" t="s">
        <v>13</v>
      </c>
      <c r="EY35" s="28">
        <v>107.371</v>
      </c>
      <c r="EZ35" s="45">
        <v>-3.79</v>
      </c>
      <c r="FA35" s="28">
        <v>107.041</v>
      </c>
      <c r="FB35" s="45">
        <v>2.7549999999999999</v>
      </c>
      <c r="FC35" s="28">
        <v>108.633</v>
      </c>
      <c r="FD35" s="45">
        <v>5.66</v>
      </c>
      <c r="FE35" s="23">
        <v>2018</v>
      </c>
      <c r="FF35" s="24" t="s">
        <v>13</v>
      </c>
      <c r="FG35" s="28">
        <v>112.17</v>
      </c>
      <c r="FH35" s="45">
        <v>7.1070000000000002</v>
      </c>
      <c r="FI35" s="28">
        <v>102.932</v>
      </c>
      <c r="FJ35" s="45">
        <v>10.048999999999999</v>
      </c>
      <c r="FK35" s="28">
        <v>102.562</v>
      </c>
      <c r="FL35" s="45">
        <v>13.022</v>
      </c>
      <c r="FM35" s="23">
        <v>2018</v>
      </c>
      <c r="FN35" s="24" t="s">
        <v>13</v>
      </c>
      <c r="FO35" s="28">
        <v>100.258</v>
      </c>
      <c r="FP35" s="45">
        <v>4.0179999999999998</v>
      </c>
      <c r="FQ35" s="28">
        <v>111.827</v>
      </c>
      <c r="FR35" s="45">
        <v>-0.193</v>
      </c>
      <c r="FS35" s="28">
        <v>110.67400000000001</v>
      </c>
      <c r="FT35" s="45">
        <v>5.8170000000000002</v>
      </c>
      <c r="FU35" s="23">
        <v>2018</v>
      </c>
      <c r="FV35" s="24" t="s">
        <v>13</v>
      </c>
      <c r="FW35" s="28">
        <v>110.669</v>
      </c>
      <c r="FX35" s="45">
        <v>5.5250000000000004</v>
      </c>
      <c r="FY35" s="28">
        <v>101.32</v>
      </c>
      <c r="FZ35" s="45">
        <v>5.9279999999999999</v>
      </c>
      <c r="GA35" s="28">
        <v>102.36199999999999</v>
      </c>
      <c r="GB35" s="45">
        <v>0.53300000000000003</v>
      </c>
      <c r="GC35" s="23">
        <v>2018</v>
      </c>
      <c r="GD35" s="24" t="s">
        <v>13</v>
      </c>
      <c r="GE35" s="28">
        <v>109.414</v>
      </c>
      <c r="GF35" s="45">
        <v>2.298</v>
      </c>
      <c r="GG35" s="28">
        <v>111.02800000000001</v>
      </c>
      <c r="GH35" s="45">
        <v>10.07</v>
      </c>
      <c r="GI35" s="28">
        <v>98.667000000000002</v>
      </c>
      <c r="GJ35" s="45">
        <v>7.8620000000000001</v>
      </c>
      <c r="GK35" s="23">
        <v>2018</v>
      </c>
      <c r="GL35" s="24" t="s">
        <v>13</v>
      </c>
      <c r="GM35" s="28">
        <v>101.31100000000001</v>
      </c>
      <c r="GN35" s="45">
        <v>3.6320000000000001</v>
      </c>
      <c r="GO35" s="28">
        <v>117.179</v>
      </c>
      <c r="GP35" s="45">
        <v>6.98</v>
      </c>
      <c r="GQ35" s="28">
        <v>124.218</v>
      </c>
      <c r="GR35" s="45">
        <v>8.5399999999999991</v>
      </c>
      <c r="GS35" s="23">
        <v>2018</v>
      </c>
      <c r="GT35" s="24" t="s">
        <v>13</v>
      </c>
      <c r="GU35" s="28">
        <v>120.125</v>
      </c>
      <c r="GV35" s="45">
        <v>-3.1850000000000001</v>
      </c>
      <c r="GW35" s="28">
        <v>105.193</v>
      </c>
      <c r="GX35" s="45">
        <v>3.931</v>
      </c>
      <c r="GY35" s="28">
        <v>108.821</v>
      </c>
      <c r="GZ35" s="45">
        <v>10.664</v>
      </c>
      <c r="HA35" s="23">
        <v>2018</v>
      </c>
      <c r="HB35" s="24" t="s">
        <v>13</v>
      </c>
      <c r="HC35" s="28">
        <v>114.666</v>
      </c>
      <c r="HD35" s="45">
        <v>15.227</v>
      </c>
      <c r="HE35" s="28">
        <v>99.924999999999997</v>
      </c>
      <c r="HF35" s="45">
        <v>1.7789999999999999</v>
      </c>
      <c r="HG35" s="28">
        <v>102.005</v>
      </c>
      <c r="HH35" s="45">
        <v>7.1680000000000001</v>
      </c>
      <c r="HI35" s="23">
        <v>2018</v>
      </c>
      <c r="HJ35" s="24" t="s">
        <v>13</v>
      </c>
      <c r="HK35" s="28">
        <v>96.004000000000005</v>
      </c>
      <c r="HL35" s="45">
        <v>1.5609999999999999</v>
      </c>
      <c r="HM35" s="28">
        <v>133.684</v>
      </c>
      <c r="HN35" s="45">
        <v>10.694000000000001</v>
      </c>
      <c r="HO35" s="28">
        <v>96.783000000000001</v>
      </c>
      <c r="HP35" s="45">
        <v>1.907</v>
      </c>
      <c r="HQ35" s="23">
        <v>2018</v>
      </c>
      <c r="HR35" s="24" t="s">
        <v>13</v>
      </c>
      <c r="HS35" s="28">
        <v>109.72799999999999</v>
      </c>
      <c r="HT35" s="45">
        <v>10.593999999999999</v>
      </c>
      <c r="HU35" s="28">
        <v>106.625</v>
      </c>
      <c r="HV35" s="45">
        <v>1.4890000000000001</v>
      </c>
      <c r="HW35" s="28">
        <v>107.69199999999999</v>
      </c>
      <c r="HX35" s="45">
        <v>20.916</v>
      </c>
      <c r="HY35" s="23">
        <v>2018</v>
      </c>
      <c r="HZ35" s="24" t="s">
        <v>13</v>
      </c>
      <c r="IA35" s="28">
        <v>119.125</v>
      </c>
      <c r="IB35" s="45">
        <v>5.44</v>
      </c>
      <c r="IC35" s="28">
        <v>100.004</v>
      </c>
      <c r="ID35" s="45">
        <v>7.8849999999999998</v>
      </c>
      <c r="IE35" s="28">
        <v>104.911</v>
      </c>
      <c r="IF35" s="45">
        <v>14.567</v>
      </c>
      <c r="IG35" s="23">
        <v>2018</v>
      </c>
      <c r="IH35" s="24" t="s">
        <v>13</v>
      </c>
      <c r="II35" s="28">
        <v>114.008</v>
      </c>
      <c r="IJ35" s="45">
        <v>8.3559999999999999</v>
      </c>
      <c r="IK35" s="28">
        <v>93.405000000000001</v>
      </c>
      <c r="IL35" s="45">
        <v>16.36</v>
      </c>
      <c r="IM35" s="28">
        <v>107.782</v>
      </c>
      <c r="IN35" s="45">
        <v>9.9109999999999996</v>
      </c>
      <c r="IO35" s="28">
        <v>118.28400000000001</v>
      </c>
      <c r="IP35" s="45">
        <v>2.294</v>
      </c>
      <c r="IQ35" s="23">
        <v>2018</v>
      </c>
      <c r="IR35" s="24" t="s">
        <v>13</v>
      </c>
      <c r="IS35" s="28">
        <v>103.488</v>
      </c>
      <c r="IT35" s="45">
        <v>-2.6429999999999998</v>
      </c>
      <c r="IU35" s="28">
        <v>154.727</v>
      </c>
      <c r="IV35" s="45">
        <v>-2.786</v>
      </c>
      <c r="IW35" s="28">
        <v>105.88200000000001</v>
      </c>
      <c r="IX35" s="45">
        <v>-0.14899999999999999</v>
      </c>
      <c r="IY35" s="23">
        <v>2018</v>
      </c>
      <c r="IZ35" s="24" t="s">
        <v>13</v>
      </c>
      <c r="JA35" s="28">
        <v>110.462</v>
      </c>
      <c r="JB35" s="45">
        <v>4.032</v>
      </c>
      <c r="JC35" s="28">
        <v>118.395</v>
      </c>
      <c r="JD35" s="45">
        <v>9.4049999999999994</v>
      </c>
      <c r="JE35" s="28">
        <v>118.009</v>
      </c>
      <c r="JF35" s="45">
        <v>3.2490000000000001</v>
      </c>
      <c r="JG35" s="23">
        <v>2018</v>
      </c>
      <c r="JH35" s="24" t="s">
        <v>13</v>
      </c>
      <c r="JI35" s="28">
        <v>116.92100000000001</v>
      </c>
      <c r="JJ35" s="45">
        <v>17.771999999999998</v>
      </c>
      <c r="JK35" s="28">
        <v>118.381</v>
      </c>
      <c r="JL35" s="45">
        <v>5.7060000000000004</v>
      </c>
      <c r="JM35" s="28">
        <v>105.14700000000001</v>
      </c>
      <c r="JN35" s="45">
        <v>-14.968999999999999</v>
      </c>
      <c r="JO35" s="23">
        <v>2018</v>
      </c>
      <c r="JP35" s="24" t="s">
        <v>13</v>
      </c>
      <c r="JQ35" s="28">
        <v>122.29</v>
      </c>
      <c r="JR35" s="45">
        <v>5.9359999999999999</v>
      </c>
      <c r="JS35" s="28">
        <v>102.241</v>
      </c>
      <c r="JT35" s="45">
        <v>-5.9610000000000003</v>
      </c>
      <c r="JU35" s="28">
        <v>97.566000000000003</v>
      </c>
      <c r="JV35" s="45">
        <v>6.8339999999999996</v>
      </c>
      <c r="JW35" s="23">
        <v>2018</v>
      </c>
      <c r="JX35" s="24" t="s">
        <v>13</v>
      </c>
      <c r="JY35" s="28">
        <v>99.869</v>
      </c>
      <c r="JZ35" s="45">
        <v>5.6189999999999998</v>
      </c>
      <c r="KA35" s="28">
        <v>100.184</v>
      </c>
      <c r="KB35" s="45">
        <v>6.9740000000000002</v>
      </c>
      <c r="KC35" s="28">
        <v>113.604</v>
      </c>
      <c r="KD35" s="45">
        <v>15.361000000000001</v>
      </c>
      <c r="KE35" s="23">
        <v>2018</v>
      </c>
      <c r="KF35" s="24" t="s">
        <v>13</v>
      </c>
      <c r="KG35" s="28">
        <v>118.209</v>
      </c>
      <c r="KH35" s="45">
        <v>-3.5459999999999998</v>
      </c>
      <c r="KI35" s="28">
        <v>125.143</v>
      </c>
      <c r="KJ35" s="45">
        <v>-2.9319999999999999</v>
      </c>
      <c r="KK35" s="28">
        <v>122.545</v>
      </c>
      <c r="KL35" s="45">
        <v>28.875</v>
      </c>
      <c r="KM35" s="23">
        <v>2018</v>
      </c>
      <c r="KN35" s="24" t="s">
        <v>13</v>
      </c>
      <c r="KO35" s="28">
        <v>112.104</v>
      </c>
      <c r="KP35" s="45">
        <v>20.734999999999999</v>
      </c>
      <c r="KQ35" s="28">
        <v>120.15900000000001</v>
      </c>
      <c r="KR35" s="45">
        <v>0.90600000000000003</v>
      </c>
      <c r="KS35" s="28">
        <v>102.03400000000001</v>
      </c>
      <c r="KT35" s="45">
        <v>-0.52600000000000002</v>
      </c>
      <c r="KU35" s="23">
        <v>2018</v>
      </c>
      <c r="KV35" s="24" t="s">
        <v>13</v>
      </c>
      <c r="KW35" s="28">
        <v>115.797</v>
      </c>
      <c r="KX35" s="45">
        <v>24.245000000000001</v>
      </c>
      <c r="KY35" s="28">
        <v>119.726</v>
      </c>
      <c r="KZ35" s="45">
        <v>4.54</v>
      </c>
      <c r="LA35" s="28">
        <v>102.41800000000001</v>
      </c>
      <c r="LB35" s="45">
        <v>5.2859999999999996</v>
      </c>
      <c r="LC35" s="23">
        <v>2018</v>
      </c>
      <c r="LD35" s="24" t="s">
        <v>13</v>
      </c>
      <c r="LE35" s="28">
        <v>125.583</v>
      </c>
      <c r="LF35" s="45">
        <v>16.449000000000002</v>
      </c>
      <c r="LG35" s="28">
        <v>144.20099999999999</v>
      </c>
      <c r="LH35" s="45">
        <v>16.638999999999999</v>
      </c>
      <c r="LI35" s="28">
        <v>120.96599999999999</v>
      </c>
      <c r="LJ35" s="45">
        <v>6.1779999999999999</v>
      </c>
      <c r="LK35" s="23">
        <v>2018</v>
      </c>
      <c r="LL35" s="24" t="s">
        <v>13</v>
      </c>
      <c r="LM35" s="28">
        <v>175.363</v>
      </c>
      <c r="LN35" s="45">
        <v>44.3</v>
      </c>
      <c r="LO35" s="28">
        <v>120.291</v>
      </c>
      <c r="LP35" s="45">
        <v>-1.87</v>
      </c>
      <c r="LQ35" s="28">
        <v>111.738</v>
      </c>
      <c r="LR35" s="45">
        <v>-0.92</v>
      </c>
      <c r="LS35" s="23">
        <v>2018</v>
      </c>
      <c r="LT35" s="24" t="s">
        <v>13</v>
      </c>
      <c r="LU35" s="28">
        <v>103.372</v>
      </c>
      <c r="LV35" s="45">
        <v>2.2719999999999998</v>
      </c>
      <c r="LW35" s="28">
        <v>133.08000000000001</v>
      </c>
      <c r="LX35" s="45">
        <v>26.103000000000002</v>
      </c>
      <c r="LY35" s="28">
        <v>88.876999999999995</v>
      </c>
      <c r="LZ35" s="45">
        <v>-6.0999999999999999E-2</v>
      </c>
      <c r="MA35" s="23">
        <v>2018</v>
      </c>
      <c r="MB35" s="24" t="s">
        <v>13</v>
      </c>
      <c r="MC35" s="28">
        <v>144.79599999999999</v>
      </c>
      <c r="MD35" s="45">
        <v>1.214</v>
      </c>
      <c r="ME35" s="28">
        <v>97.855000000000004</v>
      </c>
      <c r="MF35" s="45">
        <v>0.14099999999999999</v>
      </c>
      <c r="MG35" s="28">
        <v>114.645</v>
      </c>
      <c r="MH35" s="45">
        <v>9.2789999999999999</v>
      </c>
      <c r="MI35" s="23">
        <v>2018</v>
      </c>
      <c r="MJ35" s="24" t="s">
        <v>13</v>
      </c>
      <c r="MK35" s="28">
        <v>84.882999999999996</v>
      </c>
      <c r="ML35" s="45">
        <v>4.9359999999999999</v>
      </c>
      <c r="MM35" s="28">
        <v>122.914</v>
      </c>
      <c r="MN35" s="45">
        <v>2.1579999999999999</v>
      </c>
      <c r="MO35" s="28">
        <v>128.09899999999999</v>
      </c>
      <c r="MP35" s="45">
        <v>4.3419999999999996</v>
      </c>
    </row>
    <row r="36" spans="1:354" ht="15" hidden="1" customHeight="1" x14ac:dyDescent="0.25">
      <c r="A36" s="23"/>
      <c r="B36" s="24" t="s">
        <v>14</v>
      </c>
      <c r="C36" s="28">
        <v>99.222999999999999</v>
      </c>
      <c r="D36" s="45">
        <v>-0.35399999999999998</v>
      </c>
      <c r="E36" s="28">
        <v>100.02800000000001</v>
      </c>
      <c r="F36" s="45">
        <v>2.8849999999999998</v>
      </c>
      <c r="G36" s="28">
        <v>98.462000000000003</v>
      </c>
      <c r="H36" s="45">
        <v>-3.278</v>
      </c>
      <c r="I36" s="23"/>
      <c r="J36" s="24" t="s">
        <v>14</v>
      </c>
      <c r="K36" s="28">
        <v>88.501000000000005</v>
      </c>
      <c r="L36" s="45">
        <v>-6.3659999999999997</v>
      </c>
      <c r="M36" s="28">
        <v>125.18899999999999</v>
      </c>
      <c r="N36" s="45">
        <v>9.1880000000000006</v>
      </c>
      <c r="O36" s="28">
        <v>92.177999999999997</v>
      </c>
      <c r="P36" s="45">
        <v>-2.0880000000000001</v>
      </c>
      <c r="Q36" s="23"/>
      <c r="R36" s="24" t="s">
        <v>14</v>
      </c>
      <c r="S36" s="28">
        <v>110.422</v>
      </c>
      <c r="T36" s="45">
        <v>1.4139999999999999</v>
      </c>
      <c r="U36" s="28">
        <v>120.041</v>
      </c>
      <c r="V36" s="45">
        <v>4.1150000000000002</v>
      </c>
      <c r="W36" s="28">
        <v>106.245</v>
      </c>
      <c r="X36" s="45">
        <v>-4.7240000000000002</v>
      </c>
      <c r="Y36" s="23"/>
      <c r="Z36" s="24" t="s">
        <v>14</v>
      </c>
      <c r="AA36" s="28">
        <v>105.902</v>
      </c>
      <c r="AB36" s="45">
        <v>-4.9080000000000004</v>
      </c>
      <c r="AC36" s="28">
        <v>129.99700000000001</v>
      </c>
      <c r="AD36" s="45">
        <v>13.682</v>
      </c>
      <c r="AE36" s="28">
        <v>112.411</v>
      </c>
      <c r="AF36" s="45">
        <v>1.9379999999999999</v>
      </c>
      <c r="AG36" s="23"/>
      <c r="AH36" s="24" t="s">
        <v>14</v>
      </c>
      <c r="AI36" s="28">
        <v>137.63200000000001</v>
      </c>
      <c r="AJ36" s="45">
        <v>1.83</v>
      </c>
      <c r="AK36" s="28">
        <v>130.62</v>
      </c>
      <c r="AL36" s="45">
        <v>-3.5990000000000002</v>
      </c>
      <c r="AM36" s="28">
        <v>111.30200000000001</v>
      </c>
      <c r="AN36" s="45">
        <v>16.218</v>
      </c>
      <c r="AO36" s="23"/>
      <c r="AP36" s="24" t="s">
        <v>14</v>
      </c>
      <c r="AQ36" s="28">
        <v>116.47</v>
      </c>
      <c r="AR36" s="45">
        <v>15.461</v>
      </c>
      <c r="AS36" s="28">
        <v>115.486</v>
      </c>
      <c r="AT36" s="45">
        <v>6.2489999999999997</v>
      </c>
      <c r="AU36" s="28">
        <v>112.39400000000001</v>
      </c>
      <c r="AV36" s="45">
        <v>11.476000000000001</v>
      </c>
      <c r="AW36" s="23"/>
      <c r="AX36" s="24" t="s">
        <v>14</v>
      </c>
      <c r="AY36" s="28">
        <v>133.97900000000001</v>
      </c>
      <c r="AZ36" s="45">
        <v>11.957000000000001</v>
      </c>
      <c r="BA36" s="28">
        <v>117.443</v>
      </c>
      <c r="BB36" s="45">
        <v>1.7889999999999999</v>
      </c>
      <c r="BC36" s="28">
        <v>106.01</v>
      </c>
      <c r="BD36" s="45">
        <v>18.602</v>
      </c>
      <c r="BE36" s="23"/>
      <c r="BF36" s="24" t="s">
        <v>14</v>
      </c>
      <c r="BG36" s="28">
        <v>105.572</v>
      </c>
      <c r="BH36" s="45">
        <v>15.397</v>
      </c>
      <c r="BI36" s="28">
        <v>116.85899999999999</v>
      </c>
      <c r="BJ36" s="45">
        <v>-3.1259999999999999</v>
      </c>
      <c r="BK36" s="28">
        <v>131.97999999999999</v>
      </c>
      <c r="BL36" s="45">
        <v>-0.95299999999999996</v>
      </c>
      <c r="BM36" s="23"/>
      <c r="BN36" s="24" t="s">
        <v>14</v>
      </c>
      <c r="BO36" s="28">
        <v>117.66500000000001</v>
      </c>
      <c r="BP36" s="45">
        <v>-6.8929999999999998</v>
      </c>
      <c r="BQ36" s="28">
        <v>131.673</v>
      </c>
      <c r="BR36" s="45">
        <v>10.632</v>
      </c>
      <c r="BS36" s="28">
        <v>124.774</v>
      </c>
      <c r="BT36" s="45">
        <v>2.012</v>
      </c>
      <c r="BU36" s="23"/>
      <c r="BV36" s="24" t="s">
        <v>14</v>
      </c>
      <c r="BW36" s="28">
        <v>129.011</v>
      </c>
      <c r="BX36" s="45">
        <v>8.1760000000000002</v>
      </c>
      <c r="BY36" s="28">
        <v>109.569</v>
      </c>
      <c r="BZ36" s="45">
        <v>1.7170000000000001</v>
      </c>
      <c r="CA36" s="28">
        <v>114.169</v>
      </c>
      <c r="CB36" s="45">
        <v>1.615</v>
      </c>
      <c r="CC36" s="23"/>
      <c r="CD36" s="24" t="s">
        <v>14</v>
      </c>
      <c r="CE36" s="28">
        <v>110.809</v>
      </c>
      <c r="CF36" s="45">
        <v>0.63900000000000001</v>
      </c>
      <c r="CG36" s="28">
        <v>119.29</v>
      </c>
      <c r="CH36" s="45">
        <v>2.7839999999999998</v>
      </c>
      <c r="CI36" s="28">
        <v>125.91200000000001</v>
      </c>
      <c r="CJ36" s="45">
        <v>2.4340000000000002</v>
      </c>
      <c r="CK36" s="23"/>
      <c r="CL36" s="24" t="s">
        <v>14</v>
      </c>
      <c r="CM36" s="28">
        <v>132.05000000000001</v>
      </c>
      <c r="CN36" s="45">
        <v>14.794</v>
      </c>
      <c r="CO36" s="28">
        <v>117.46</v>
      </c>
      <c r="CP36" s="45">
        <v>0.74399999999999999</v>
      </c>
      <c r="CQ36" s="28">
        <v>130.90899999999999</v>
      </c>
      <c r="CR36" s="45">
        <v>2.11</v>
      </c>
      <c r="CS36" s="23"/>
      <c r="CT36" s="24" t="s">
        <v>14</v>
      </c>
      <c r="CU36" s="28">
        <v>133.10900000000001</v>
      </c>
      <c r="CV36" s="45">
        <v>6.6840000000000002</v>
      </c>
      <c r="CW36" s="28">
        <v>86.628</v>
      </c>
      <c r="CX36" s="45">
        <v>2.7709999999999999</v>
      </c>
      <c r="CY36" s="28">
        <v>128.56899999999999</v>
      </c>
      <c r="CZ36" s="45">
        <v>5.0960000000000001</v>
      </c>
      <c r="DA36" s="23"/>
      <c r="DB36" s="24" t="s">
        <v>14</v>
      </c>
      <c r="DC36" s="28">
        <v>95.287000000000006</v>
      </c>
      <c r="DD36" s="45">
        <v>-2.7559999999999998</v>
      </c>
      <c r="DE36" s="28">
        <v>215.536</v>
      </c>
      <c r="DF36" s="45">
        <v>8.3320000000000007</v>
      </c>
      <c r="DG36" s="28">
        <v>110.063</v>
      </c>
      <c r="DH36" s="45">
        <v>-1.54</v>
      </c>
      <c r="DI36" s="23"/>
      <c r="DJ36" s="24" t="s">
        <v>14</v>
      </c>
      <c r="DK36" s="28">
        <v>121.02800000000001</v>
      </c>
      <c r="DL36" s="45">
        <v>10.56</v>
      </c>
      <c r="DM36" s="28">
        <v>91.649000000000001</v>
      </c>
      <c r="DN36" s="45">
        <v>-6.4530000000000003</v>
      </c>
      <c r="DO36" s="28">
        <v>117.8</v>
      </c>
      <c r="DP36" s="45">
        <v>8.3049999999999997</v>
      </c>
      <c r="DQ36" s="23"/>
      <c r="DR36" s="24" t="s">
        <v>14</v>
      </c>
      <c r="DS36" s="28">
        <v>114.51</v>
      </c>
      <c r="DT36" s="45">
        <v>5.1779999999999999</v>
      </c>
      <c r="DU36" s="28">
        <v>108.96599999999999</v>
      </c>
      <c r="DV36" s="45">
        <v>1.127</v>
      </c>
      <c r="DW36" s="28">
        <v>126.54600000000001</v>
      </c>
      <c r="DX36" s="45">
        <v>8.0839999999999996</v>
      </c>
      <c r="DY36" s="23"/>
      <c r="DZ36" s="24" t="s">
        <v>14</v>
      </c>
      <c r="EA36" s="28">
        <v>107.505</v>
      </c>
      <c r="EB36" s="45">
        <v>2.57</v>
      </c>
      <c r="EC36" s="28">
        <v>123.483</v>
      </c>
      <c r="ED36" s="45">
        <v>4.5330000000000004</v>
      </c>
      <c r="EE36" s="28">
        <v>114.568</v>
      </c>
      <c r="EF36" s="45">
        <v>7.9089999999999998</v>
      </c>
      <c r="EG36" s="23"/>
      <c r="EH36" s="24" t="s">
        <v>14</v>
      </c>
      <c r="EI36" s="28">
        <v>116.02</v>
      </c>
      <c r="EJ36" s="45">
        <v>1.4490000000000001</v>
      </c>
      <c r="EK36" s="28">
        <v>119.223</v>
      </c>
      <c r="EL36" s="45">
        <v>2.387</v>
      </c>
      <c r="EM36" s="28">
        <v>118.721</v>
      </c>
      <c r="EN36" s="45">
        <v>4.7350000000000003</v>
      </c>
      <c r="EO36" s="23"/>
      <c r="EP36" s="24" t="s">
        <v>14</v>
      </c>
      <c r="EQ36" s="28">
        <v>106.732</v>
      </c>
      <c r="ER36" s="45">
        <v>4.9400000000000004</v>
      </c>
      <c r="ES36" s="28">
        <v>121.419</v>
      </c>
      <c r="ET36" s="45">
        <v>4.125</v>
      </c>
      <c r="EU36" s="28">
        <v>111.697</v>
      </c>
      <c r="EV36" s="45">
        <v>9.093</v>
      </c>
      <c r="EW36" s="23"/>
      <c r="EX36" s="24" t="s">
        <v>14</v>
      </c>
      <c r="EY36" s="28">
        <v>104.73</v>
      </c>
      <c r="EZ36" s="45">
        <v>3.9220000000000002</v>
      </c>
      <c r="FA36" s="28">
        <v>108.568</v>
      </c>
      <c r="FB36" s="45">
        <v>-1.2989999999999999</v>
      </c>
      <c r="FC36" s="28">
        <v>112.22199999999999</v>
      </c>
      <c r="FD36" s="45">
        <v>22.838000000000001</v>
      </c>
      <c r="FE36" s="23"/>
      <c r="FF36" s="24" t="s">
        <v>14</v>
      </c>
      <c r="FG36" s="28">
        <v>116.16500000000001</v>
      </c>
      <c r="FH36" s="45">
        <v>10.163</v>
      </c>
      <c r="FI36" s="28">
        <v>118.062</v>
      </c>
      <c r="FJ36" s="45">
        <v>3.851</v>
      </c>
      <c r="FK36" s="28">
        <v>104.208</v>
      </c>
      <c r="FL36" s="45">
        <v>0.57499999999999996</v>
      </c>
      <c r="FM36" s="23"/>
      <c r="FN36" s="24" t="s">
        <v>14</v>
      </c>
      <c r="FO36" s="28">
        <v>94.902000000000001</v>
      </c>
      <c r="FP36" s="45">
        <v>1.129</v>
      </c>
      <c r="FQ36" s="28">
        <v>115.20099999999999</v>
      </c>
      <c r="FR36" s="45">
        <v>4.2649999999999997</v>
      </c>
      <c r="FS36" s="28">
        <v>120.515</v>
      </c>
      <c r="FT36" s="45">
        <v>8.4280000000000008</v>
      </c>
      <c r="FU36" s="23"/>
      <c r="FV36" s="24" t="s">
        <v>14</v>
      </c>
      <c r="FW36" s="28">
        <v>113.97799999999999</v>
      </c>
      <c r="FX36" s="45">
        <v>3.9990000000000001</v>
      </c>
      <c r="FY36" s="28">
        <v>105.249</v>
      </c>
      <c r="FZ36" s="45">
        <v>2.5539999999999998</v>
      </c>
      <c r="GA36" s="28">
        <v>98.191000000000003</v>
      </c>
      <c r="GB36" s="45">
        <v>-2.82</v>
      </c>
      <c r="GC36" s="23"/>
      <c r="GD36" s="24" t="s">
        <v>14</v>
      </c>
      <c r="GE36" s="28">
        <v>111.39100000000001</v>
      </c>
      <c r="GF36" s="45">
        <v>5.806</v>
      </c>
      <c r="GG36" s="28">
        <v>108.959</v>
      </c>
      <c r="GH36" s="45">
        <v>8.2140000000000004</v>
      </c>
      <c r="GI36" s="28">
        <v>114.172</v>
      </c>
      <c r="GJ36" s="45">
        <v>-3.0009999999999999</v>
      </c>
      <c r="GK36" s="23"/>
      <c r="GL36" s="24" t="s">
        <v>14</v>
      </c>
      <c r="GM36" s="28">
        <v>103.66200000000001</v>
      </c>
      <c r="GN36" s="45">
        <v>2.9550000000000001</v>
      </c>
      <c r="GO36" s="28">
        <v>123.79300000000001</v>
      </c>
      <c r="GP36" s="45">
        <v>2.5179999999999998</v>
      </c>
      <c r="GQ36" s="28">
        <v>135.02500000000001</v>
      </c>
      <c r="GR36" s="45">
        <v>9.2880000000000003</v>
      </c>
      <c r="GS36" s="23"/>
      <c r="GT36" s="24" t="s">
        <v>14</v>
      </c>
      <c r="GU36" s="28">
        <v>119.861</v>
      </c>
      <c r="GV36" s="45">
        <v>17.420000000000002</v>
      </c>
      <c r="GW36" s="28">
        <v>112.108</v>
      </c>
      <c r="GX36" s="45">
        <v>-1.528</v>
      </c>
      <c r="GY36" s="28">
        <v>115.03100000000001</v>
      </c>
      <c r="GZ36" s="45">
        <v>8.9039999999999999</v>
      </c>
      <c r="HA36" s="23"/>
      <c r="HB36" s="24" t="s">
        <v>14</v>
      </c>
      <c r="HC36" s="28">
        <v>120.455</v>
      </c>
      <c r="HD36" s="45">
        <v>20.760999999999999</v>
      </c>
      <c r="HE36" s="28">
        <v>110.533</v>
      </c>
      <c r="HF36" s="45">
        <v>3.0819999999999999</v>
      </c>
      <c r="HG36" s="28">
        <v>106.532</v>
      </c>
      <c r="HH36" s="45">
        <v>7.8540000000000001</v>
      </c>
      <c r="HI36" s="23"/>
      <c r="HJ36" s="24" t="s">
        <v>14</v>
      </c>
      <c r="HK36" s="28">
        <v>105.155</v>
      </c>
      <c r="HL36" s="45">
        <v>-1.734</v>
      </c>
      <c r="HM36" s="28">
        <v>117.33</v>
      </c>
      <c r="HN36" s="45">
        <v>-0.34799999999999998</v>
      </c>
      <c r="HO36" s="28">
        <v>100.07299999999999</v>
      </c>
      <c r="HP36" s="45">
        <v>-10.882</v>
      </c>
      <c r="HQ36" s="23"/>
      <c r="HR36" s="24" t="s">
        <v>14</v>
      </c>
      <c r="HS36" s="28">
        <v>107.10899999999999</v>
      </c>
      <c r="HT36" s="45">
        <v>8.2330000000000005</v>
      </c>
      <c r="HU36" s="28">
        <v>110.44199999999999</v>
      </c>
      <c r="HV36" s="45">
        <v>-8.4280000000000008</v>
      </c>
      <c r="HW36" s="28">
        <v>123.087</v>
      </c>
      <c r="HX36" s="45">
        <v>1.6439999999999999</v>
      </c>
      <c r="HY36" s="23"/>
      <c r="HZ36" s="24" t="s">
        <v>14</v>
      </c>
      <c r="IA36" s="28">
        <v>105.084</v>
      </c>
      <c r="IB36" s="45">
        <v>11.14</v>
      </c>
      <c r="IC36" s="28">
        <v>116.822</v>
      </c>
      <c r="ID36" s="45">
        <v>9.9689999999999994</v>
      </c>
      <c r="IE36" s="28">
        <v>104.468</v>
      </c>
      <c r="IF36" s="45">
        <v>-0.51700000000000002</v>
      </c>
      <c r="IG36" s="23"/>
      <c r="IH36" s="24" t="s">
        <v>14</v>
      </c>
      <c r="II36" s="28">
        <v>125.88800000000001</v>
      </c>
      <c r="IJ36" s="45">
        <v>10.368</v>
      </c>
      <c r="IK36" s="28">
        <v>117.495</v>
      </c>
      <c r="IL36" s="45">
        <v>1.1559999999999999</v>
      </c>
      <c r="IM36" s="28">
        <v>118.999</v>
      </c>
      <c r="IN36" s="45">
        <v>14.228</v>
      </c>
      <c r="IO36" s="28">
        <v>151.625</v>
      </c>
      <c r="IP36" s="45">
        <v>19.577999999999999</v>
      </c>
      <c r="IQ36" s="23"/>
      <c r="IR36" s="24" t="s">
        <v>14</v>
      </c>
      <c r="IS36" s="28">
        <v>99.555999999999997</v>
      </c>
      <c r="IT36" s="45">
        <v>-10.87</v>
      </c>
      <c r="IU36" s="28">
        <v>89.596999999999994</v>
      </c>
      <c r="IV36" s="45">
        <v>-10.308999999999999</v>
      </c>
      <c r="IW36" s="28">
        <v>108.044</v>
      </c>
      <c r="IX36" s="45">
        <v>-2.863</v>
      </c>
      <c r="IY36" s="23"/>
      <c r="IZ36" s="24" t="s">
        <v>14</v>
      </c>
      <c r="JA36" s="28">
        <v>131.53700000000001</v>
      </c>
      <c r="JB36" s="45">
        <v>13.025</v>
      </c>
      <c r="JC36" s="28">
        <v>130.10300000000001</v>
      </c>
      <c r="JD36" s="45">
        <v>4.5990000000000002</v>
      </c>
      <c r="JE36" s="28">
        <v>148.74299999999999</v>
      </c>
      <c r="JF36" s="45">
        <v>9.6419999999999995</v>
      </c>
      <c r="JG36" s="23"/>
      <c r="JH36" s="24" t="s">
        <v>14</v>
      </c>
      <c r="JI36" s="28">
        <v>138.815</v>
      </c>
      <c r="JJ36" s="45">
        <v>12.407999999999999</v>
      </c>
      <c r="JK36" s="28">
        <v>134.93700000000001</v>
      </c>
      <c r="JL36" s="45">
        <v>4.0789999999999997</v>
      </c>
      <c r="JM36" s="28">
        <v>101.117</v>
      </c>
      <c r="JN36" s="45">
        <v>-0.30499999999999999</v>
      </c>
      <c r="JO36" s="23"/>
      <c r="JP36" s="24" t="s">
        <v>14</v>
      </c>
      <c r="JQ36" s="28">
        <v>115.22499999999999</v>
      </c>
      <c r="JR36" s="45">
        <v>4.5529999999999999</v>
      </c>
      <c r="JS36" s="28">
        <v>106.199</v>
      </c>
      <c r="JT36" s="45">
        <v>3.5920000000000001</v>
      </c>
      <c r="JU36" s="28">
        <v>98.194000000000003</v>
      </c>
      <c r="JV36" s="45">
        <v>2.3039999999999998</v>
      </c>
      <c r="JW36" s="23"/>
      <c r="JX36" s="24" t="s">
        <v>14</v>
      </c>
      <c r="JY36" s="28">
        <v>108.217</v>
      </c>
      <c r="JZ36" s="45">
        <v>10.961</v>
      </c>
      <c r="KA36" s="28">
        <v>101.47199999999999</v>
      </c>
      <c r="KB36" s="45">
        <v>8.3469999999999995</v>
      </c>
      <c r="KC36" s="28">
        <v>121.42100000000001</v>
      </c>
      <c r="KD36" s="45">
        <v>5.8540000000000001</v>
      </c>
      <c r="KE36" s="23"/>
      <c r="KF36" s="24" t="s">
        <v>14</v>
      </c>
      <c r="KG36" s="28">
        <v>105.29300000000001</v>
      </c>
      <c r="KH36" s="45">
        <v>15.625999999999999</v>
      </c>
      <c r="KI36" s="28">
        <v>104.40900000000001</v>
      </c>
      <c r="KJ36" s="45">
        <v>5.7789999999999999</v>
      </c>
      <c r="KK36" s="28">
        <v>119.76600000000001</v>
      </c>
      <c r="KL36" s="45">
        <v>12.105</v>
      </c>
      <c r="KM36" s="23"/>
      <c r="KN36" s="24" t="s">
        <v>14</v>
      </c>
      <c r="KO36" s="28">
        <v>117.889</v>
      </c>
      <c r="KP36" s="45">
        <v>15.099</v>
      </c>
      <c r="KQ36" s="28">
        <v>137.10599999999999</v>
      </c>
      <c r="KR36" s="45">
        <v>5.1849999999999996</v>
      </c>
      <c r="KS36" s="28">
        <v>106.05800000000001</v>
      </c>
      <c r="KT36" s="45">
        <v>-2.9129999999999998</v>
      </c>
      <c r="KU36" s="23"/>
      <c r="KV36" s="24" t="s">
        <v>14</v>
      </c>
      <c r="KW36" s="28">
        <v>117.765</v>
      </c>
      <c r="KX36" s="45">
        <v>0.93</v>
      </c>
      <c r="KY36" s="28">
        <v>123.56</v>
      </c>
      <c r="KZ36" s="45">
        <v>8.3000000000000004E-2</v>
      </c>
      <c r="LA36" s="28">
        <v>125.297</v>
      </c>
      <c r="LB36" s="45">
        <v>11.872999999999999</v>
      </c>
      <c r="LC36" s="23"/>
      <c r="LD36" s="24" t="s">
        <v>14</v>
      </c>
      <c r="LE36" s="28">
        <v>118.545</v>
      </c>
      <c r="LF36" s="45">
        <v>26.942</v>
      </c>
      <c r="LG36" s="28">
        <v>132.53700000000001</v>
      </c>
      <c r="LH36" s="45">
        <v>18.350999999999999</v>
      </c>
      <c r="LI36" s="28">
        <v>121.26600000000001</v>
      </c>
      <c r="LJ36" s="45">
        <v>9.7029999999999994</v>
      </c>
      <c r="LK36" s="23"/>
      <c r="LL36" s="24" t="s">
        <v>14</v>
      </c>
      <c r="LM36" s="28">
        <v>151.374</v>
      </c>
      <c r="LN36" s="45">
        <v>24.026</v>
      </c>
      <c r="LO36" s="28">
        <v>116.595</v>
      </c>
      <c r="LP36" s="45">
        <v>3.915</v>
      </c>
      <c r="LQ36" s="28">
        <v>146.42699999999999</v>
      </c>
      <c r="LR36" s="45">
        <v>5.665</v>
      </c>
      <c r="LS36" s="23"/>
      <c r="LT36" s="24" t="s">
        <v>14</v>
      </c>
      <c r="LU36" s="28">
        <v>117.587</v>
      </c>
      <c r="LV36" s="45">
        <v>5.9279999999999999</v>
      </c>
      <c r="LW36" s="28">
        <v>99.81</v>
      </c>
      <c r="LX36" s="45">
        <v>11.766</v>
      </c>
      <c r="LY36" s="28">
        <v>75.69</v>
      </c>
      <c r="LZ36" s="45">
        <v>6.1470000000000002</v>
      </c>
      <c r="MA36" s="23"/>
      <c r="MB36" s="24" t="s">
        <v>14</v>
      </c>
      <c r="MC36" s="28">
        <v>134.77199999999999</v>
      </c>
      <c r="MD36" s="45">
        <v>8.1449999999999996</v>
      </c>
      <c r="ME36" s="28">
        <v>74.923000000000002</v>
      </c>
      <c r="MF36" s="45">
        <v>-18.556999999999999</v>
      </c>
      <c r="MG36" s="28">
        <v>129.923</v>
      </c>
      <c r="MH36" s="45">
        <v>28.530999999999999</v>
      </c>
      <c r="MI36" s="23"/>
      <c r="MJ36" s="24" t="s">
        <v>14</v>
      </c>
      <c r="MK36" s="28">
        <v>88.867000000000004</v>
      </c>
      <c r="ML36" s="45">
        <v>-3.9129999999999998</v>
      </c>
      <c r="MM36" s="28">
        <v>114.48699999999999</v>
      </c>
      <c r="MN36" s="45">
        <v>3.2879999999999998</v>
      </c>
      <c r="MO36" s="28">
        <v>138.68</v>
      </c>
      <c r="MP36" s="45">
        <v>35.512999999999998</v>
      </c>
    </row>
    <row r="37" spans="1:354" ht="15" hidden="1" customHeight="1" x14ac:dyDescent="0.25">
      <c r="A37" s="23"/>
      <c r="B37" s="24" t="s">
        <v>15</v>
      </c>
      <c r="C37" s="28">
        <v>94.617999999999995</v>
      </c>
      <c r="D37" s="45">
        <v>-5.5780000000000003</v>
      </c>
      <c r="E37" s="28">
        <v>95.128</v>
      </c>
      <c r="F37" s="45">
        <v>-2.4769999999999999</v>
      </c>
      <c r="G37" s="28">
        <v>94.135999999999996</v>
      </c>
      <c r="H37" s="45">
        <v>-8.3629999999999995</v>
      </c>
      <c r="I37" s="23"/>
      <c r="J37" s="24" t="s">
        <v>15</v>
      </c>
      <c r="K37" s="28">
        <v>99.742000000000004</v>
      </c>
      <c r="L37" s="45">
        <v>-8.125</v>
      </c>
      <c r="M37" s="28">
        <v>158.041</v>
      </c>
      <c r="N37" s="45">
        <v>-4.3630000000000004</v>
      </c>
      <c r="O37" s="28">
        <v>96.134</v>
      </c>
      <c r="P37" s="45">
        <v>-9.6379999999999999</v>
      </c>
      <c r="Q37" s="23"/>
      <c r="R37" s="24" t="s">
        <v>15</v>
      </c>
      <c r="S37" s="28">
        <v>109.482</v>
      </c>
      <c r="T37" s="45">
        <v>2.9449999999999998</v>
      </c>
      <c r="U37" s="28">
        <v>103.104</v>
      </c>
      <c r="V37" s="45">
        <v>-2.1989999999999998</v>
      </c>
      <c r="W37" s="28">
        <v>110.45</v>
      </c>
      <c r="X37" s="45">
        <v>7.7939999999999996</v>
      </c>
      <c r="Y37" s="23"/>
      <c r="Z37" s="24" t="s">
        <v>15</v>
      </c>
      <c r="AA37" s="28">
        <v>116.29300000000001</v>
      </c>
      <c r="AB37" s="45">
        <v>6.3730000000000002</v>
      </c>
      <c r="AC37" s="28">
        <v>115.39</v>
      </c>
      <c r="AD37" s="45">
        <v>-3.4609999999999999</v>
      </c>
      <c r="AE37" s="28">
        <v>110.604</v>
      </c>
      <c r="AF37" s="45">
        <v>7.9859999999999998</v>
      </c>
      <c r="AG37" s="23"/>
      <c r="AH37" s="24" t="s">
        <v>15</v>
      </c>
      <c r="AI37" s="28">
        <v>143.23500000000001</v>
      </c>
      <c r="AJ37" s="45">
        <v>15.618</v>
      </c>
      <c r="AK37" s="28">
        <v>141.547</v>
      </c>
      <c r="AL37" s="45">
        <v>10.018000000000001</v>
      </c>
      <c r="AM37" s="28">
        <v>109.13200000000001</v>
      </c>
      <c r="AN37" s="45">
        <v>6.6639999999999997</v>
      </c>
      <c r="AO37" s="23"/>
      <c r="AP37" s="24" t="s">
        <v>15</v>
      </c>
      <c r="AQ37" s="28">
        <v>113.15</v>
      </c>
      <c r="AR37" s="45">
        <v>15.185</v>
      </c>
      <c r="AS37" s="28">
        <v>110.61499999999999</v>
      </c>
      <c r="AT37" s="45">
        <v>-0.39200000000000002</v>
      </c>
      <c r="AU37" s="28">
        <v>112.146</v>
      </c>
      <c r="AV37" s="45">
        <v>1.3340000000000001</v>
      </c>
      <c r="AW37" s="23"/>
      <c r="AX37" s="24" t="s">
        <v>15</v>
      </c>
      <c r="AY37" s="28">
        <v>138.18799999999999</v>
      </c>
      <c r="AZ37" s="45">
        <v>3.706</v>
      </c>
      <c r="BA37" s="28">
        <v>127.867</v>
      </c>
      <c r="BB37" s="45">
        <v>-0.30299999999999999</v>
      </c>
      <c r="BC37" s="28">
        <v>108.398</v>
      </c>
      <c r="BD37" s="45">
        <v>24.678999999999998</v>
      </c>
      <c r="BE37" s="23"/>
      <c r="BF37" s="24" t="s">
        <v>15</v>
      </c>
      <c r="BG37" s="28">
        <v>106.18300000000001</v>
      </c>
      <c r="BH37" s="45">
        <v>18.640999999999998</v>
      </c>
      <c r="BI37" s="28">
        <v>135.16999999999999</v>
      </c>
      <c r="BJ37" s="45">
        <v>14.574999999999999</v>
      </c>
      <c r="BK37" s="28">
        <v>138.828</v>
      </c>
      <c r="BL37" s="45">
        <v>8.3469999999999995</v>
      </c>
      <c r="BM37" s="23"/>
      <c r="BN37" s="24" t="s">
        <v>15</v>
      </c>
      <c r="BO37" s="28">
        <v>132.52199999999999</v>
      </c>
      <c r="BP37" s="45">
        <v>7.0410000000000004</v>
      </c>
      <c r="BQ37" s="28">
        <v>146.36799999999999</v>
      </c>
      <c r="BR37" s="45">
        <v>25.173999999999999</v>
      </c>
      <c r="BS37" s="28">
        <v>114.84</v>
      </c>
      <c r="BT37" s="45">
        <v>-6.27</v>
      </c>
      <c r="BU37" s="23"/>
      <c r="BV37" s="24" t="s">
        <v>15</v>
      </c>
      <c r="BW37" s="28">
        <v>136.815</v>
      </c>
      <c r="BX37" s="45">
        <v>10.694000000000001</v>
      </c>
      <c r="BY37" s="28">
        <v>106.81</v>
      </c>
      <c r="BZ37" s="45">
        <v>2.742</v>
      </c>
      <c r="CA37" s="28">
        <v>105.88</v>
      </c>
      <c r="CB37" s="45">
        <v>-11.134</v>
      </c>
      <c r="CC37" s="23"/>
      <c r="CD37" s="24" t="s">
        <v>15</v>
      </c>
      <c r="CE37" s="28">
        <v>114.786</v>
      </c>
      <c r="CF37" s="45">
        <v>5.5810000000000004</v>
      </c>
      <c r="CG37" s="28">
        <v>108.789</v>
      </c>
      <c r="CH37" s="45">
        <v>1.2669999999999999</v>
      </c>
      <c r="CI37" s="28">
        <v>116.429</v>
      </c>
      <c r="CJ37" s="45">
        <v>2.5369999999999999</v>
      </c>
      <c r="CK37" s="23"/>
      <c r="CL37" s="24" t="s">
        <v>15</v>
      </c>
      <c r="CM37" s="28">
        <v>115.89100000000001</v>
      </c>
      <c r="CN37" s="45">
        <v>7.2560000000000002</v>
      </c>
      <c r="CO37" s="28">
        <v>104.121</v>
      </c>
      <c r="CP37" s="45">
        <v>-2.2919999999999998</v>
      </c>
      <c r="CQ37" s="28">
        <v>108.80800000000001</v>
      </c>
      <c r="CR37" s="45">
        <v>2.3479999999999999</v>
      </c>
      <c r="CS37" s="23"/>
      <c r="CT37" s="24" t="s">
        <v>15</v>
      </c>
      <c r="CU37" s="28">
        <v>121.25700000000001</v>
      </c>
      <c r="CV37" s="45">
        <v>8.8089999999999993</v>
      </c>
      <c r="CW37" s="28">
        <v>86.918999999999997</v>
      </c>
      <c r="CX37" s="45">
        <v>6.4119999999999999</v>
      </c>
      <c r="CY37" s="28">
        <v>137.54499999999999</v>
      </c>
      <c r="CZ37" s="45">
        <v>7.2119999999999997</v>
      </c>
      <c r="DA37" s="23"/>
      <c r="DB37" s="24" t="s">
        <v>15</v>
      </c>
      <c r="DC37" s="28">
        <v>95.656999999999996</v>
      </c>
      <c r="DD37" s="45">
        <v>5.032</v>
      </c>
      <c r="DE37" s="28">
        <v>195.642</v>
      </c>
      <c r="DF37" s="45">
        <v>6.6269999999999998</v>
      </c>
      <c r="DG37" s="28">
        <v>107.361</v>
      </c>
      <c r="DH37" s="45">
        <v>4.0659999999999998</v>
      </c>
      <c r="DI37" s="23"/>
      <c r="DJ37" s="24" t="s">
        <v>15</v>
      </c>
      <c r="DK37" s="28">
        <v>112.276</v>
      </c>
      <c r="DL37" s="45">
        <v>7.8250000000000002</v>
      </c>
      <c r="DM37" s="28">
        <v>95.709000000000003</v>
      </c>
      <c r="DN37" s="45">
        <v>3.952</v>
      </c>
      <c r="DO37" s="28">
        <v>121.583</v>
      </c>
      <c r="DP37" s="45">
        <v>-5.1999999999999998E-2</v>
      </c>
      <c r="DQ37" s="23"/>
      <c r="DR37" s="24" t="s">
        <v>15</v>
      </c>
      <c r="DS37" s="28">
        <v>115.65</v>
      </c>
      <c r="DT37" s="45">
        <v>9.5690000000000008</v>
      </c>
      <c r="DU37" s="28">
        <v>112.85599999999999</v>
      </c>
      <c r="DV37" s="45">
        <v>4.3380000000000001</v>
      </c>
      <c r="DW37" s="28">
        <v>127.958</v>
      </c>
      <c r="DX37" s="45">
        <v>6.1360000000000001</v>
      </c>
      <c r="DY37" s="23"/>
      <c r="DZ37" s="24" t="s">
        <v>15</v>
      </c>
      <c r="EA37" s="28">
        <v>105.407</v>
      </c>
      <c r="EB37" s="45">
        <v>2.5009999999999999</v>
      </c>
      <c r="EC37" s="28">
        <v>117.643</v>
      </c>
      <c r="ED37" s="45">
        <v>11.250999999999999</v>
      </c>
      <c r="EE37" s="28">
        <v>120.64700000000001</v>
      </c>
      <c r="EF37" s="45">
        <v>1.998</v>
      </c>
      <c r="EG37" s="23"/>
      <c r="EH37" s="24" t="s">
        <v>15</v>
      </c>
      <c r="EI37" s="28">
        <v>124.327</v>
      </c>
      <c r="EJ37" s="45">
        <v>9.0779999999999994</v>
      </c>
      <c r="EK37" s="28">
        <v>116.143</v>
      </c>
      <c r="EL37" s="45">
        <v>-7.3410000000000002</v>
      </c>
      <c r="EM37" s="28">
        <v>119.47499999999999</v>
      </c>
      <c r="EN37" s="45">
        <v>6.47</v>
      </c>
      <c r="EO37" s="23"/>
      <c r="EP37" s="24" t="s">
        <v>15</v>
      </c>
      <c r="EQ37" s="28">
        <v>108.128</v>
      </c>
      <c r="ER37" s="45">
        <v>-0.34300000000000003</v>
      </c>
      <c r="ES37" s="28">
        <v>115.408</v>
      </c>
      <c r="ET37" s="45">
        <v>14.416</v>
      </c>
      <c r="EU37" s="28">
        <v>109.113</v>
      </c>
      <c r="EV37" s="45">
        <v>5.2809999999999997</v>
      </c>
      <c r="EW37" s="23"/>
      <c r="EX37" s="24" t="s">
        <v>15</v>
      </c>
      <c r="EY37" s="28">
        <v>108.096</v>
      </c>
      <c r="EZ37" s="45">
        <v>-9.1120000000000001</v>
      </c>
      <c r="FA37" s="28">
        <v>112.52200000000001</v>
      </c>
      <c r="FB37" s="45">
        <v>1.2350000000000001</v>
      </c>
      <c r="FC37" s="28">
        <v>118.018</v>
      </c>
      <c r="FD37" s="45">
        <v>-7.6890000000000001</v>
      </c>
      <c r="FE37" s="23"/>
      <c r="FF37" s="24" t="s">
        <v>15</v>
      </c>
      <c r="FG37" s="28">
        <v>117.617</v>
      </c>
      <c r="FH37" s="45">
        <v>8.1649999999999991</v>
      </c>
      <c r="FI37" s="28">
        <v>122.858</v>
      </c>
      <c r="FJ37" s="45">
        <v>3.9830000000000001</v>
      </c>
      <c r="FK37" s="28">
        <v>111.64100000000001</v>
      </c>
      <c r="FL37" s="45">
        <v>1.6559999999999999</v>
      </c>
      <c r="FM37" s="23"/>
      <c r="FN37" s="24" t="s">
        <v>15</v>
      </c>
      <c r="FO37" s="28">
        <v>104.095</v>
      </c>
      <c r="FP37" s="45">
        <v>6.1959999999999997</v>
      </c>
      <c r="FQ37" s="28">
        <v>120.663</v>
      </c>
      <c r="FR37" s="45">
        <v>7.742</v>
      </c>
      <c r="FS37" s="28">
        <v>125.72</v>
      </c>
      <c r="FT37" s="45">
        <v>9.6159999999999997</v>
      </c>
      <c r="FU37" s="23"/>
      <c r="FV37" s="24" t="s">
        <v>15</v>
      </c>
      <c r="FW37" s="28">
        <v>117.411</v>
      </c>
      <c r="FX37" s="45">
        <v>-0.44800000000000001</v>
      </c>
      <c r="FY37" s="28">
        <v>111.756</v>
      </c>
      <c r="FZ37" s="45">
        <v>-0.94799999999999995</v>
      </c>
      <c r="GA37" s="28">
        <v>111.79600000000001</v>
      </c>
      <c r="GB37" s="45">
        <v>-1.2150000000000001</v>
      </c>
      <c r="GC37" s="23"/>
      <c r="GD37" s="24" t="s">
        <v>15</v>
      </c>
      <c r="GE37" s="28">
        <v>112.889</v>
      </c>
      <c r="GF37" s="45">
        <v>0.70099999999999996</v>
      </c>
      <c r="GG37" s="28">
        <v>114.372</v>
      </c>
      <c r="GH37" s="45">
        <v>4.4939999999999998</v>
      </c>
      <c r="GI37" s="28">
        <v>113.32599999999999</v>
      </c>
      <c r="GJ37" s="45">
        <v>12.263999999999999</v>
      </c>
      <c r="GK37" s="23"/>
      <c r="GL37" s="24" t="s">
        <v>15</v>
      </c>
      <c r="GM37" s="28">
        <v>121.759</v>
      </c>
      <c r="GN37" s="45">
        <v>9.7710000000000008</v>
      </c>
      <c r="GO37" s="28">
        <v>128.52099999999999</v>
      </c>
      <c r="GP37" s="45">
        <v>-2.286</v>
      </c>
      <c r="GQ37" s="28">
        <v>135.85</v>
      </c>
      <c r="GR37" s="45">
        <v>4.6109999999999998</v>
      </c>
      <c r="GS37" s="23"/>
      <c r="GT37" s="24" t="s">
        <v>15</v>
      </c>
      <c r="GU37" s="28">
        <v>124.556</v>
      </c>
      <c r="GV37" s="45">
        <v>16.86</v>
      </c>
      <c r="GW37" s="28">
        <v>99.77</v>
      </c>
      <c r="GX37" s="45">
        <v>-1.1759999999999999</v>
      </c>
      <c r="GY37" s="28">
        <v>128.1</v>
      </c>
      <c r="GZ37" s="45">
        <v>15.768000000000001</v>
      </c>
      <c r="HA37" s="23"/>
      <c r="HB37" s="24" t="s">
        <v>15</v>
      </c>
      <c r="HC37" s="28">
        <v>109.77200000000001</v>
      </c>
      <c r="HD37" s="45">
        <v>-1.198</v>
      </c>
      <c r="HE37" s="28">
        <v>111.627</v>
      </c>
      <c r="HF37" s="45">
        <v>3.6999999999999998E-2</v>
      </c>
      <c r="HG37" s="28">
        <v>99.582999999999998</v>
      </c>
      <c r="HH37" s="45">
        <v>-1.1719999999999999</v>
      </c>
      <c r="HI37" s="23"/>
      <c r="HJ37" s="24" t="s">
        <v>15</v>
      </c>
      <c r="HK37" s="28">
        <v>119.399</v>
      </c>
      <c r="HL37" s="45">
        <v>7.2560000000000002</v>
      </c>
      <c r="HM37" s="28">
        <v>105.76300000000001</v>
      </c>
      <c r="HN37" s="45">
        <v>4.1189999999999998</v>
      </c>
      <c r="HO37" s="28">
        <v>104.855</v>
      </c>
      <c r="HP37" s="45">
        <v>-1.452</v>
      </c>
      <c r="HQ37" s="23"/>
      <c r="HR37" s="24" t="s">
        <v>15</v>
      </c>
      <c r="HS37" s="28">
        <v>113.79900000000001</v>
      </c>
      <c r="HT37" s="45">
        <v>3.669</v>
      </c>
      <c r="HU37" s="28">
        <v>117.35</v>
      </c>
      <c r="HV37" s="45">
        <v>3.8940000000000001</v>
      </c>
      <c r="HW37" s="28">
        <v>111.051</v>
      </c>
      <c r="HX37" s="45">
        <v>-5.8239999999999998</v>
      </c>
      <c r="HY37" s="23"/>
      <c r="HZ37" s="24" t="s">
        <v>15</v>
      </c>
      <c r="IA37" s="28">
        <v>113.94</v>
      </c>
      <c r="IB37" s="45">
        <v>-1.552</v>
      </c>
      <c r="IC37" s="28">
        <v>120.486</v>
      </c>
      <c r="ID37" s="45">
        <v>5.327</v>
      </c>
      <c r="IE37" s="28">
        <v>111.73699999999999</v>
      </c>
      <c r="IF37" s="45">
        <v>-2.0059999999999998</v>
      </c>
      <c r="IG37" s="23"/>
      <c r="IH37" s="24" t="s">
        <v>15</v>
      </c>
      <c r="II37" s="28">
        <v>125.246</v>
      </c>
      <c r="IJ37" s="45">
        <v>21.87</v>
      </c>
      <c r="IK37" s="28">
        <v>130.90199999999999</v>
      </c>
      <c r="IL37" s="45">
        <v>3.19</v>
      </c>
      <c r="IM37" s="28">
        <v>120.818</v>
      </c>
      <c r="IN37" s="45">
        <v>-2.4089999999999998</v>
      </c>
      <c r="IO37" s="28">
        <v>121.929</v>
      </c>
      <c r="IP37" s="45">
        <v>16.585000000000001</v>
      </c>
      <c r="IQ37" s="23"/>
      <c r="IR37" s="24" t="s">
        <v>15</v>
      </c>
      <c r="IS37" s="28">
        <v>111.01</v>
      </c>
      <c r="IT37" s="45">
        <v>-3.0310000000000001</v>
      </c>
      <c r="IU37" s="28">
        <v>96.832999999999998</v>
      </c>
      <c r="IV37" s="45">
        <v>-1.657</v>
      </c>
      <c r="IW37" s="28">
        <v>117.081</v>
      </c>
      <c r="IX37" s="45">
        <v>2.012</v>
      </c>
      <c r="IY37" s="23"/>
      <c r="IZ37" s="24" t="s">
        <v>15</v>
      </c>
      <c r="JA37" s="28">
        <v>132.374</v>
      </c>
      <c r="JB37" s="45">
        <v>18.902000000000001</v>
      </c>
      <c r="JC37" s="28">
        <v>137.73500000000001</v>
      </c>
      <c r="JD37" s="45">
        <v>13.583</v>
      </c>
      <c r="JE37" s="28">
        <v>155.054</v>
      </c>
      <c r="JF37" s="45">
        <v>4.835</v>
      </c>
      <c r="JG37" s="23"/>
      <c r="JH37" s="24" t="s">
        <v>15</v>
      </c>
      <c r="JI37" s="28">
        <v>135.887</v>
      </c>
      <c r="JJ37" s="45">
        <v>3.7890000000000001</v>
      </c>
      <c r="JK37" s="28">
        <v>144.17699999999999</v>
      </c>
      <c r="JL37" s="45">
        <v>1.5209999999999999</v>
      </c>
      <c r="JM37" s="28">
        <v>98.742000000000004</v>
      </c>
      <c r="JN37" s="45">
        <v>4.2610000000000001</v>
      </c>
      <c r="JO37" s="23"/>
      <c r="JP37" s="24" t="s">
        <v>15</v>
      </c>
      <c r="JQ37" s="28">
        <v>111.21599999999999</v>
      </c>
      <c r="JR37" s="45">
        <v>2.1619999999999999</v>
      </c>
      <c r="JS37" s="28">
        <v>94.68</v>
      </c>
      <c r="JT37" s="45">
        <v>16.623999999999999</v>
      </c>
      <c r="JU37" s="28">
        <v>97.228999999999999</v>
      </c>
      <c r="JV37" s="45">
        <v>2.774</v>
      </c>
      <c r="JW37" s="23"/>
      <c r="JX37" s="24" t="s">
        <v>15</v>
      </c>
      <c r="JY37" s="28">
        <v>114.003</v>
      </c>
      <c r="JZ37" s="45">
        <v>4.093</v>
      </c>
      <c r="KA37" s="28">
        <v>129.529</v>
      </c>
      <c r="KB37" s="45">
        <v>7.7690000000000001</v>
      </c>
      <c r="KC37" s="28">
        <v>123.039</v>
      </c>
      <c r="KD37" s="45">
        <v>9.0960000000000001</v>
      </c>
      <c r="KE37" s="23"/>
      <c r="KF37" s="24" t="s">
        <v>15</v>
      </c>
      <c r="KG37" s="28">
        <v>103.045</v>
      </c>
      <c r="KH37" s="45">
        <v>18.986999999999998</v>
      </c>
      <c r="KI37" s="28">
        <v>131.89699999999999</v>
      </c>
      <c r="KJ37" s="45">
        <v>6.3129999999999997</v>
      </c>
      <c r="KK37" s="28">
        <v>117.712</v>
      </c>
      <c r="KL37" s="45">
        <v>-0.20499999999999999</v>
      </c>
      <c r="KM37" s="23"/>
      <c r="KN37" s="24" t="s">
        <v>15</v>
      </c>
      <c r="KO37" s="28">
        <v>113.136</v>
      </c>
      <c r="KP37" s="45">
        <v>-2.181</v>
      </c>
      <c r="KQ37" s="28">
        <v>115.621</v>
      </c>
      <c r="KR37" s="45">
        <v>-3.0579999999999998</v>
      </c>
      <c r="KS37" s="28">
        <v>106.145</v>
      </c>
      <c r="KT37" s="45">
        <v>-3.2959999999999998</v>
      </c>
      <c r="KU37" s="23"/>
      <c r="KV37" s="24" t="s">
        <v>15</v>
      </c>
      <c r="KW37" s="28">
        <v>109.622</v>
      </c>
      <c r="KX37" s="45">
        <v>5.3689999999999998</v>
      </c>
      <c r="KY37" s="28">
        <v>127.917</v>
      </c>
      <c r="KZ37" s="45">
        <v>1.534</v>
      </c>
      <c r="LA37" s="28">
        <v>123.374</v>
      </c>
      <c r="LB37" s="45">
        <v>19.335000000000001</v>
      </c>
      <c r="LC37" s="23"/>
      <c r="LD37" s="24" t="s">
        <v>15</v>
      </c>
      <c r="LE37" s="28">
        <v>118.30500000000001</v>
      </c>
      <c r="LF37" s="45">
        <v>4.5640000000000001</v>
      </c>
      <c r="LG37" s="28">
        <v>112.203</v>
      </c>
      <c r="LH37" s="45">
        <v>3.9569999999999999</v>
      </c>
      <c r="LI37" s="28">
        <v>106.816</v>
      </c>
      <c r="LJ37" s="45">
        <v>2.0840000000000001</v>
      </c>
      <c r="LK37" s="23"/>
      <c r="LL37" s="24" t="s">
        <v>15</v>
      </c>
      <c r="LM37" s="28">
        <v>111.48</v>
      </c>
      <c r="LN37" s="45">
        <v>3.1640000000000001</v>
      </c>
      <c r="LO37" s="28">
        <v>113.398</v>
      </c>
      <c r="LP37" s="45">
        <v>-6.8310000000000004</v>
      </c>
      <c r="LQ37" s="28">
        <v>113.372</v>
      </c>
      <c r="LR37" s="45">
        <v>4.2130000000000001</v>
      </c>
      <c r="LS37" s="23"/>
      <c r="LT37" s="24" t="s">
        <v>15</v>
      </c>
      <c r="LU37" s="28">
        <v>118.57299999999999</v>
      </c>
      <c r="LV37" s="45">
        <v>-0.53600000000000003</v>
      </c>
      <c r="LW37" s="28">
        <v>146.58600000000001</v>
      </c>
      <c r="LX37" s="45">
        <v>-8.77</v>
      </c>
      <c r="LY37" s="28">
        <v>76.372</v>
      </c>
      <c r="LZ37" s="45">
        <v>11.728999999999999</v>
      </c>
      <c r="MA37" s="23"/>
      <c r="MB37" s="24" t="s">
        <v>15</v>
      </c>
      <c r="MC37" s="28">
        <v>135.93799999999999</v>
      </c>
      <c r="MD37" s="45">
        <v>10.808999999999999</v>
      </c>
      <c r="ME37" s="28">
        <v>139.74799999999999</v>
      </c>
      <c r="MF37" s="45">
        <v>5.7069999999999999</v>
      </c>
      <c r="MG37" s="28">
        <v>112.6</v>
      </c>
      <c r="MH37" s="45">
        <v>17.515999999999998</v>
      </c>
      <c r="MI37" s="23"/>
      <c r="MJ37" s="24" t="s">
        <v>15</v>
      </c>
      <c r="MK37" s="28">
        <v>75.566999999999993</v>
      </c>
      <c r="ML37" s="45">
        <v>-20.023</v>
      </c>
      <c r="MM37" s="28">
        <v>128.33600000000001</v>
      </c>
      <c r="MN37" s="45">
        <v>9.3339999999999996</v>
      </c>
      <c r="MO37" s="28">
        <v>148.43899999999999</v>
      </c>
      <c r="MP37" s="45">
        <v>24.904</v>
      </c>
    </row>
    <row r="38" spans="1:354" ht="15" hidden="1" customHeight="1" x14ac:dyDescent="0.25">
      <c r="A38" s="23"/>
      <c r="B38" s="24" t="s">
        <v>16</v>
      </c>
      <c r="C38" s="28">
        <v>106.13</v>
      </c>
      <c r="D38" s="45">
        <v>-0.10100000000000001</v>
      </c>
      <c r="E38" s="28">
        <v>100.07299999999999</v>
      </c>
      <c r="F38" s="45">
        <v>-0.52200000000000002</v>
      </c>
      <c r="G38" s="28">
        <v>111.858</v>
      </c>
      <c r="H38" s="45">
        <v>0.25700000000000001</v>
      </c>
      <c r="I38" s="23"/>
      <c r="J38" s="24" t="s">
        <v>16</v>
      </c>
      <c r="K38" s="28">
        <v>112.583</v>
      </c>
      <c r="L38" s="45">
        <v>-2.8969999999999998</v>
      </c>
      <c r="M38" s="28">
        <v>152.96199999999999</v>
      </c>
      <c r="N38" s="45">
        <v>-9.7330000000000005</v>
      </c>
      <c r="O38" s="28">
        <v>116.922</v>
      </c>
      <c r="P38" s="45">
        <v>-1.7170000000000001</v>
      </c>
      <c r="Q38" s="23"/>
      <c r="R38" s="24" t="s">
        <v>16</v>
      </c>
      <c r="S38" s="28">
        <v>106.038</v>
      </c>
      <c r="T38" s="45">
        <v>3.2269999999999999</v>
      </c>
      <c r="U38" s="28">
        <v>112.788</v>
      </c>
      <c r="V38" s="45">
        <v>2.1269999999999998</v>
      </c>
      <c r="W38" s="28">
        <v>107.048</v>
      </c>
      <c r="X38" s="45">
        <v>6.944</v>
      </c>
      <c r="Y38" s="23"/>
      <c r="Z38" s="24" t="s">
        <v>16</v>
      </c>
      <c r="AA38" s="28">
        <v>109.771</v>
      </c>
      <c r="AB38" s="45">
        <v>2.085</v>
      </c>
      <c r="AC38" s="28">
        <v>121.905</v>
      </c>
      <c r="AD38" s="45">
        <v>5.7039999999999997</v>
      </c>
      <c r="AE38" s="28">
        <v>105.973</v>
      </c>
      <c r="AF38" s="45">
        <v>-1.6950000000000001</v>
      </c>
      <c r="AG38" s="23"/>
      <c r="AH38" s="24" t="s">
        <v>16</v>
      </c>
      <c r="AI38" s="28">
        <v>127.312</v>
      </c>
      <c r="AJ38" s="45">
        <v>-1.819</v>
      </c>
      <c r="AK38" s="28">
        <v>137.37899999999999</v>
      </c>
      <c r="AL38" s="45">
        <v>16.577000000000002</v>
      </c>
      <c r="AM38" s="28">
        <v>99.932000000000002</v>
      </c>
      <c r="AN38" s="45">
        <v>-2.367</v>
      </c>
      <c r="AO38" s="23"/>
      <c r="AP38" s="24" t="s">
        <v>16</v>
      </c>
      <c r="AQ38" s="28">
        <v>107.032</v>
      </c>
      <c r="AR38" s="45">
        <v>-2.2050000000000001</v>
      </c>
      <c r="AS38" s="28">
        <v>108.464</v>
      </c>
      <c r="AT38" s="45">
        <v>10.455</v>
      </c>
      <c r="AU38" s="28">
        <v>107.452</v>
      </c>
      <c r="AV38" s="45">
        <v>-2.75</v>
      </c>
      <c r="AW38" s="23"/>
      <c r="AX38" s="24" t="s">
        <v>16</v>
      </c>
      <c r="AY38" s="28">
        <v>128.393</v>
      </c>
      <c r="AZ38" s="45">
        <v>6.4059999999999997</v>
      </c>
      <c r="BA38" s="28">
        <v>129.554</v>
      </c>
      <c r="BB38" s="45">
        <v>6.5670000000000002</v>
      </c>
      <c r="BC38" s="28">
        <v>114.06100000000001</v>
      </c>
      <c r="BD38" s="45">
        <v>5.6760000000000002</v>
      </c>
      <c r="BE38" s="23"/>
      <c r="BF38" s="24" t="s">
        <v>16</v>
      </c>
      <c r="BG38" s="28">
        <v>103.194</v>
      </c>
      <c r="BH38" s="45">
        <v>-1.764</v>
      </c>
      <c r="BI38" s="28">
        <v>118.744</v>
      </c>
      <c r="BJ38" s="45">
        <v>6.1159999999999997</v>
      </c>
      <c r="BK38" s="28">
        <v>131.499</v>
      </c>
      <c r="BL38" s="45">
        <v>8.0749999999999993</v>
      </c>
      <c r="BM38" s="23"/>
      <c r="BN38" s="24" t="s">
        <v>16</v>
      </c>
      <c r="BO38" s="28">
        <v>106.40300000000001</v>
      </c>
      <c r="BP38" s="45">
        <v>1.7529999999999999</v>
      </c>
      <c r="BQ38" s="28">
        <v>148.22300000000001</v>
      </c>
      <c r="BR38" s="45">
        <v>13.433999999999999</v>
      </c>
      <c r="BS38" s="28">
        <v>119.52500000000001</v>
      </c>
      <c r="BT38" s="45">
        <v>-5.99</v>
      </c>
      <c r="BU38" s="23"/>
      <c r="BV38" s="24" t="s">
        <v>16</v>
      </c>
      <c r="BW38" s="28">
        <v>131.09899999999999</v>
      </c>
      <c r="BX38" s="45">
        <v>3.6269999999999998</v>
      </c>
      <c r="BY38" s="28">
        <v>102.827</v>
      </c>
      <c r="BZ38" s="45">
        <v>3.3290000000000002</v>
      </c>
      <c r="CA38" s="28">
        <v>105.246</v>
      </c>
      <c r="CB38" s="45">
        <v>-1.403</v>
      </c>
      <c r="CC38" s="23"/>
      <c r="CD38" s="24" t="s">
        <v>16</v>
      </c>
      <c r="CE38" s="28">
        <v>119.199</v>
      </c>
      <c r="CF38" s="45">
        <v>3.8210000000000002</v>
      </c>
      <c r="CG38" s="28">
        <v>101.919</v>
      </c>
      <c r="CH38" s="45">
        <v>-11.172000000000001</v>
      </c>
      <c r="CI38" s="28">
        <v>146.14699999999999</v>
      </c>
      <c r="CJ38" s="45">
        <v>6.7030000000000003</v>
      </c>
      <c r="CK38" s="23"/>
      <c r="CL38" s="24" t="s">
        <v>16</v>
      </c>
      <c r="CM38" s="28">
        <v>130.20599999999999</v>
      </c>
      <c r="CN38" s="45">
        <v>-6.867</v>
      </c>
      <c r="CO38" s="28">
        <v>101.066</v>
      </c>
      <c r="CP38" s="45">
        <v>-1.2390000000000001</v>
      </c>
      <c r="CQ38" s="28">
        <v>103.599</v>
      </c>
      <c r="CR38" s="45">
        <v>11.476000000000001</v>
      </c>
      <c r="CS38" s="23"/>
      <c r="CT38" s="24" t="s">
        <v>16</v>
      </c>
      <c r="CU38" s="28">
        <v>126.745</v>
      </c>
      <c r="CV38" s="45">
        <v>0.38600000000000001</v>
      </c>
      <c r="CW38" s="28">
        <v>92.045000000000002</v>
      </c>
      <c r="CX38" s="45">
        <v>4.9290000000000003</v>
      </c>
      <c r="CY38" s="28">
        <v>110.294</v>
      </c>
      <c r="CZ38" s="45">
        <v>5.8</v>
      </c>
      <c r="DA38" s="23"/>
      <c r="DB38" s="24" t="s">
        <v>16</v>
      </c>
      <c r="DC38" s="28">
        <v>121.253</v>
      </c>
      <c r="DD38" s="45">
        <v>15.363</v>
      </c>
      <c r="DE38" s="28">
        <v>352.90899999999999</v>
      </c>
      <c r="DF38" s="45">
        <v>14.333</v>
      </c>
      <c r="DG38" s="28">
        <v>108.873</v>
      </c>
      <c r="DH38" s="45">
        <v>2.8159999999999998</v>
      </c>
      <c r="DI38" s="23"/>
      <c r="DJ38" s="24" t="s">
        <v>16</v>
      </c>
      <c r="DK38" s="28">
        <v>117.93300000000001</v>
      </c>
      <c r="DL38" s="45">
        <v>3.8690000000000002</v>
      </c>
      <c r="DM38" s="28">
        <v>98.68</v>
      </c>
      <c r="DN38" s="45">
        <v>4.2069999999999999</v>
      </c>
      <c r="DO38" s="28">
        <v>132.60400000000001</v>
      </c>
      <c r="DP38" s="45">
        <v>-0.30499999999999999</v>
      </c>
      <c r="DQ38" s="23"/>
      <c r="DR38" s="24" t="s">
        <v>16</v>
      </c>
      <c r="DS38" s="28">
        <v>115.759</v>
      </c>
      <c r="DT38" s="45">
        <v>1.7789999999999999</v>
      </c>
      <c r="DU38" s="28">
        <v>118.733</v>
      </c>
      <c r="DV38" s="45">
        <v>3.625</v>
      </c>
      <c r="DW38" s="28">
        <v>134.529</v>
      </c>
      <c r="DX38" s="45">
        <v>6.3419999999999996</v>
      </c>
      <c r="DY38" s="23"/>
      <c r="DZ38" s="24" t="s">
        <v>16</v>
      </c>
      <c r="EA38" s="28">
        <v>114.622</v>
      </c>
      <c r="EB38" s="45">
        <v>4.0110000000000001</v>
      </c>
      <c r="EC38" s="28">
        <v>129.392</v>
      </c>
      <c r="ED38" s="45">
        <v>3.859</v>
      </c>
      <c r="EE38" s="28">
        <v>113.732</v>
      </c>
      <c r="EF38" s="45">
        <v>-2.0329999999999999</v>
      </c>
      <c r="EG38" s="23"/>
      <c r="EH38" s="24" t="s">
        <v>16</v>
      </c>
      <c r="EI38" s="28">
        <v>117.373</v>
      </c>
      <c r="EJ38" s="45">
        <v>-2.887</v>
      </c>
      <c r="EK38" s="28">
        <v>107.86499999999999</v>
      </c>
      <c r="EL38" s="45">
        <v>-0.54400000000000004</v>
      </c>
      <c r="EM38" s="28">
        <v>116.334</v>
      </c>
      <c r="EN38" s="45">
        <v>5.468</v>
      </c>
      <c r="EO38" s="23"/>
      <c r="EP38" s="24" t="s">
        <v>16</v>
      </c>
      <c r="EQ38" s="28">
        <v>112.76600000000001</v>
      </c>
      <c r="ER38" s="45">
        <v>5.4169999999999998</v>
      </c>
      <c r="ES38" s="28">
        <v>102.80500000000001</v>
      </c>
      <c r="ET38" s="45">
        <v>-0.63100000000000001</v>
      </c>
      <c r="EU38" s="28">
        <v>111.65300000000001</v>
      </c>
      <c r="EV38" s="45">
        <v>0.309</v>
      </c>
      <c r="EW38" s="23"/>
      <c r="EX38" s="24" t="s">
        <v>16</v>
      </c>
      <c r="EY38" s="28">
        <v>102.98399999999999</v>
      </c>
      <c r="EZ38" s="45">
        <v>6.3</v>
      </c>
      <c r="FA38" s="28">
        <v>103.922</v>
      </c>
      <c r="FB38" s="45">
        <v>1.2889999999999999</v>
      </c>
      <c r="FC38" s="28">
        <v>121.934</v>
      </c>
      <c r="FD38" s="45">
        <v>13.961</v>
      </c>
      <c r="FE38" s="23"/>
      <c r="FF38" s="24" t="s">
        <v>16</v>
      </c>
      <c r="FG38" s="28">
        <v>113.705</v>
      </c>
      <c r="FH38" s="45">
        <v>3.766</v>
      </c>
      <c r="FI38" s="28">
        <v>119.04</v>
      </c>
      <c r="FJ38" s="45">
        <v>5.8440000000000003</v>
      </c>
      <c r="FK38" s="28">
        <v>131.381</v>
      </c>
      <c r="FL38" s="45">
        <v>9.1170000000000009</v>
      </c>
      <c r="FM38" s="23"/>
      <c r="FN38" s="24" t="s">
        <v>16</v>
      </c>
      <c r="FO38" s="28">
        <v>95.763000000000005</v>
      </c>
      <c r="FP38" s="45">
        <v>-0.154</v>
      </c>
      <c r="FQ38" s="28">
        <v>118.711</v>
      </c>
      <c r="FR38" s="45">
        <v>8.6150000000000002</v>
      </c>
      <c r="FS38" s="28">
        <v>104.958</v>
      </c>
      <c r="FT38" s="45">
        <v>5.8000000000000003E-2</v>
      </c>
      <c r="FU38" s="23"/>
      <c r="FV38" s="24" t="s">
        <v>16</v>
      </c>
      <c r="FW38" s="28">
        <v>114.836</v>
      </c>
      <c r="FX38" s="45">
        <v>-2.2949999999999999</v>
      </c>
      <c r="FY38" s="28">
        <v>124.645</v>
      </c>
      <c r="FZ38" s="45">
        <v>6.6879999999999997</v>
      </c>
      <c r="GA38" s="28">
        <v>115.935</v>
      </c>
      <c r="GB38" s="45">
        <v>3.8319999999999999</v>
      </c>
      <c r="GC38" s="23"/>
      <c r="GD38" s="24" t="s">
        <v>16</v>
      </c>
      <c r="GE38" s="28">
        <v>106.236</v>
      </c>
      <c r="GF38" s="45">
        <v>2.6850000000000001</v>
      </c>
      <c r="GG38" s="28">
        <v>118.989</v>
      </c>
      <c r="GH38" s="45">
        <v>2.194</v>
      </c>
      <c r="GI38" s="28">
        <v>104.631</v>
      </c>
      <c r="GJ38" s="45">
        <v>7.7069999999999999</v>
      </c>
      <c r="GK38" s="23"/>
      <c r="GL38" s="24" t="s">
        <v>16</v>
      </c>
      <c r="GM38" s="28">
        <v>124.53</v>
      </c>
      <c r="GN38" s="45">
        <v>5.0999999999999996</v>
      </c>
      <c r="GO38" s="28">
        <v>133.76900000000001</v>
      </c>
      <c r="GP38" s="45">
        <v>-3.5339999999999998</v>
      </c>
      <c r="GQ38" s="28">
        <v>122.19499999999999</v>
      </c>
      <c r="GR38" s="45">
        <v>-8.6539999999999999</v>
      </c>
      <c r="GS38" s="23"/>
      <c r="GT38" s="24" t="s">
        <v>16</v>
      </c>
      <c r="GU38" s="28">
        <v>111.717</v>
      </c>
      <c r="GV38" s="45">
        <v>13.526999999999999</v>
      </c>
      <c r="GW38" s="28">
        <v>93.796000000000006</v>
      </c>
      <c r="GX38" s="45">
        <v>-6.1520000000000001</v>
      </c>
      <c r="GY38" s="28">
        <v>135.53399999999999</v>
      </c>
      <c r="GZ38" s="45">
        <v>16.391999999999999</v>
      </c>
      <c r="HA38" s="23"/>
      <c r="HB38" s="24" t="s">
        <v>16</v>
      </c>
      <c r="HC38" s="28">
        <v>105.955</v>
      </c>
      <c r="HD38" s="45">
        <v>-12.053000000000001</v>
      </c>
      <c r="HE38" s="28">
        <v>123.11499999999999</v>
      </c>
      <c r="HF38" s="45">
        <v>7.8940000000000001</v>
      </c>
      <c r="HG38" s="28">
        <v>110.971</v>
      </c>
      <c r="HH38" s="45">
        <v>7.76</v>
      </c>
      <c r="HI38" s="23"/>
      <c r="HJ38" s="24" t="s">
        <v>16</v>
      </c>
      <c r="HK38" s="28">
        <v>108.282</v>
      </c>
      <c r="HL38" s="45">
        <v>-8.9540000000000006</v>
      </c>
      <c r="HM38" s="28">
        <v>99.992999999999995</v>
      </c>
      <c r="HN38" s="45">
        <v>-8.5820000000000007</v>
      </c>
      <c r="HO38" s="28">
        <v>116.633</v>
      </c>
      <c r="HP38" s="45">
        <v>-0.54600000000000004</v>
      </c>
      <c r="HQ38" s="23"/>
      <c r="HR38" s="24" t="s">
        <v>16</v>
      </c>
      <c r="HS38" s="28">
        <v>136.41</v>
      </c>
      <c r="HT38" s="45">
        <v>4.8979999999999997</v>
      </c>
      <c r="HU38" s="28">
        <v>103.41</v>
      </c>
      <c r="HV38" s="45">
        <v>7.5430000000000001</v>
      </c>
      <c r="HW38" s="28">
        <v>110.29300000000001</v>
      </c>
      <c r="HX38" s="45">
        <v>9.9000000000000005E-2</v>
      </c>
      <c r="HY38" s="23"/>
      <c r="HZ38" s="24" t="s">
        <v>16</v>
      </c>
      <c r="IA38" s="28">
        <v>113.55500000000001</v>
      </c>
      <c r="IB38" s="45">
        <v>0.36899999999999999</v>
      </c>
      <c r="IC38" s="28">
        <v>111.32599999999999</v>
      </c>
      <c r="ID38" s="45">
        <v>3.7839999999999998</v>
      </c>
      <c r="IE38" s="28">
        <v>113.824</v>
      </c>
      <c r="IF38" s="45">
        <v>5.73</v>
      </c>
      <c r="IG38" s="23"/>
      <c r="IH38" s="24" t="s">
        <v>16</v>
      </c>
      <c r="II38" s="28">
        <v>112.069</v>
      </c>
      <c r="IJ38" s="45">
        <v>8.1649999999999991</v>
      </c>
      <c r="IK38" s="28">
        <v>112.82</v>
      </c>
      <c r="IL38" s="45">
        <v>-1.8</v>
      </c>
      <c r="IM38" s="28">
        <v>127.414</v>
      </c>
      <c r="IN38" s="45">
        <v>4.1760000000000002</v>
      </c>
      <c r="IO38" s="28">
        <v>113.645</v>
      </c>
      <c r="IP38" s="45">
        <v>13.045</v>
      </c>
      <c r="IQ38" s="23"/>
      <c r="IR38" s="24" t="s">
        <v>16</v>
      </c>
      <c r="IS38" s="28">
        <v>108.367</v>
      </c>
      <c r="IT38" s="45">
        <v>-6.2359999999999998</v>
      </c>
      <c r="IU38" s="28">
        <v>102.30200000000001</v>
      </c>
      <c r="IV38" s="45">
        <v>10.773999999999999</v>
      </c>
      <c r="IW38" s="28">
        <v>123.035</v>
      </c>
      <c r="IX38" s="45">
        <v>6.3609999999999998</v>
      </c>
      <c r="IY38" s="23"/>
      <c r="IZ38" s="24" t="s">
        <v>16</v>
      </c>
      <c r="JA38" s="28">
        <v>111.069</v>
      </c>
      <c r="JB38" s="45">
        <v>-2.4369999999999998</v>
      </c>
      <c r="JC38" s="28">
        <v>138.345</v>
      </c>
      <c r="JD38" s="45">
        <v>13.577</v>
      </c>
      <c r="JE38" s="28">
        <v>156.017</v>
      </c>
      <c r="JF38" s="45">
        <v>7.0609999999999999</v>
      </c>
      <c r="JG38" s="23"/>
      <c r="JH38" s="24" t="s">
        <v>16</v>
      </c>
      <c r="JI38" s="28">
        <v>139.67599999999999</v>
      </c>
      <c r="JJ38" s="45">
        <v>0.505</v>
      </c>
      <c r="JK38" s="28">
        <v>143.852</v>
      </c>
      <c r="JL38" s="45">
        <v>4.0250000000000004</v>
      </c>
      <c r="JM38" s="28">
        <v>117.389</v>
      </c>
      <c r="JN38" s="45">
        <v>-4.3999999999999997E-2</v>
      </c>
      <c r="JO38" s="23"/>
      <c r="JP38" s="24" t="s">
        <v>16</v>
      </c>
      <c r="JQ38" s="28">
        <v>121.913</v>
      </c>
      <c r="JR38" s="45">
        <v>-0.58799999999999997</v>
      </c>
      <c r="JS38" s="28">
        <v>106.602</v>
      </c>
      <c r="JT38" s="45">
        <v>10.59</v>
      </c>
      <c r="JU38" s="28">
        <v>105.84099999999999</v>
      </c>
      <c r="JV38" s="45">
        <v>1.02</v>
      </c>
      <c r="JW38" s="23"/>
      <c r="JX38" s="24" t="s">
        <v>16</v>
      </c>
      <c r="JY38" s="28">
        <v>120.306</v>
      </c>
      <c r="JZ38" s="45">
        <v>5.68</v>
      </c>
      <c r="KA38" s="28">
        <v>125.43</v>
      </c>
      <c r="KB38" s="45">
        <v>5.4349999999999996</v>
      </c>
      <c r="KC38" s="28">
        <v>134.846</v>
      </c>
      <c r="KD38" s="45">
        <v>7.6630000000000003</v>
      </c>
      <c r="KE38" s="23"/>
      <c r="KF38" s="24" t="s">
        <v>16</v>
      </c>
      <c r="KG38" s="28">
        <v>113.911</v>
      </c>
      <c r="KH38" s="45">
        <v>10.464</v>
      </c>
      <c r="KI38" s="28">
        <v>99.680999999999997</v>
      </c>
      <c r="KJ38" s="45">
        <v>12.529</v>
      </c>
      <c r="KK38" s="28">
        <v>127.211</v>
      </c>
      <c r="KL38" s="45">
        <v>5.4080000000000004</v>
      </c>
      <c r="KM38" s="23"/>
      <c r="KN38" s="24" t="s">
        <v>16</v>
      </c>
      <c r="KO38" s="28">
        <v>122.752</v>
      </c>
      <c r="KP38" s="45">
        <v>-0.59</v>
      </c>
      <c r="KQ38" s="28">
        <v>122.705</v>
      </c>
      <c r="KR38" s="45">
        <v>7.46</v>
      </c>
      <c r="KS38" s="28">
        <v>107.667</v>
      </c>
      <c r="KT38" s="45">
        <v>-2.1739999999999999</v>
      </c>
      <c r="KU38" s="23"/>
      <c r="KV38" s="24" t="s">
        <v>16</v>
      </c>
      <c r="KW38" s="28">
        <v>113.261</v>
      </c>
      <c r="KX38" s="45">
        <v>2.3079999999999998</v>
      </c>
      <c r="KY38" s="28">
        <v>115.48099999999999</v>
      </c>
      <c r="KZ38" s="45">
        <v>0.80100000000000005</v>
      </c>
      <c r="LA38" s="28">
        <v>114.131</v>
      </c>
      <c r="LB38" s="45">
        <v>6.25</v>
      </c>
      <c r="LC38" s="23"/>
      <c r="LD38" s="24" t="s">
        <v>16</v>
      </c>
      <c r="LE38" s="28">
        <v>146.03399999999999</v>
      </c>
      <c r="LF38" s="45">
        <v>-3.7589999999999999</v>
      </c>
      <c r="LG38" s="28">
        <v>105.396</v>
      </c>
      <c r="LH38" s="45">
        <v>-6.73</v>
      </c>
      <c r="LI38" s="28">
        <v>113.092</v>
      </c>
      <c r="LJ38" s="45">
        <v>2.6840000000000002</v>
      </c>
      <c r="LK38" s="23"/>
      <c r="LL38" s="24" t="s">
        <v>16</v>
      </c>
      <c r="LM38" s="28">
        <v>104.682</v>
      </c>
      <c r="LN38" s="45">
        <v>0.17699999999999999</v>
      </c>
      <c r="LO38" s="28">
        <v>108.149</v>
      </c>
      <c r="LP38" s="45">
        <v>7.3659999999999997</v>
      </c>
      <c r="LQ38" s="28">
        <v>104.319</v>
      </c>
      <c r="LR38" s="45">
        <v>13.683999999999999</v>
      </c>
      <c r="LS38" s="23"/>
      <c r="LT38" s="24" t="s">
        <v>16</v>
      </c>
      <c r="LU38" s="28">
        <v>97.713999999999999</v>
      </c>
      <c r="LV38" s="45">
        <v>-1.2370000000000001</v>
      </c>
      <c r="LW38" s="28">
        <v>103.655</v>
      </c>
      <c r="LX38" s="45">
        <v>-4.1289999999999996</v>
      </c>
      <c r="LY38" s="28">
        <v>93.588999999999999</v>
      </c>
      <c r="LZ38" s="45">
        <v>29.283000000000001</v>
      </c>
      <c r="MA38" s="23"/>
      <c r="MB38" s="24" t="s">
        <v>16</v>
      </c>
      <c r="MC38" s="28">
        <v>128.09</v>
      </c>
      <c r="MD38" s="45">
        <v>-2.0840000000000001</v>
      </c>
      <c r="ME38" s="28">
        <v>97.781000000000006</v>
      </c>
      <c r="MF38" s="45">
        <v>-1.6379999999999999</v>
      </c>
      <c r="MG38" s="28">
        <v>140.38800000000001</v>
      </c>
      <c r="MH38" s="45">
        <v>26.975999999999999</v>
      </c>
      <c r="MI38" s="23"/>
      <c r="MJ38" s="24" t="s">
        <v>16</v>
      </c>
      <c r="MK38" s="28">
        <v>86.028000000000006</v>
      </c>
      <c r="ML38" s="45">
        <v>-5.81</v>
      </c>
      <c r="MM38" s="28">
        <v>119.902</v>
      </c>
      <c r="MN38" s="45">
        <v>3.8559999999999999</v>
      </c>
      <c r="MO38" s="28">
        <v>137.18100000000001</v>
      </c>
      <c r="MP38" s="45">
        <v>13.106</v>
      </c>
    </row>
    <row r="39" spans="1:354" ht="15" hidden="1" customHeight="1" x14ac:dyDescent="0.25">
      <c r="A39" s="23"/>
      <c r="B39" s="24"/>
      <c r="C39" s="28"/>
      <c r="D39" s="45"/>
      <c r="E39" s="28"/>
      <c r="F39" s="45"/>
      <c r="G39" s="28"/>
      <c r="H39" s="45"/>
      <c r="I39" s="23"/>
      <c r="J39" s="24"/>
      <c r="K39" s="28"/>
      <c r="L39" s="45"/>
      <c r="M39" s="28"/>
      <c r="N39" s="45"/>
      <c r="O39" s="28"/>
      <c r="P39" s="45"/>
      <c r="Q39" s="23"/>
      <c r="R39" s="24"/>
      <c r="S39" s="28"/>
      <c r="T39" s="45"/>
      <c r="U39" s="28"/>
      <c r="V39" s="45"/>
      <c r="W39" s="28"/>
      <c r="X39" s="45"/>
      <c r="Y39" s="23"/>
      <c r="Z39" s="24"/>
      <c r="AA39" s="28"/>
      <c r="AB39" s="45"/>
      <c r="AC39" s="28"/>
      <c r="AD39" s="45"/>
      <c r="AE39" s="28"/>
      <c r="AF39" s="45"/>
      <c r="AG39" s="23"/>
      <c r="AH39" s="24"/>
      <c r="AI39" s="28"/>
      <c r="AJ39" s="45"/>
      <c r="AK39" s="28"/>
      <c r="AL39" s="45"/>
      <c r="AM39" s="28"/>
      <c r="AN39" s="45"/>
      <c r="AO39" s="23"/>
      <c r="AP39" s="24"/>
      <c r="AQ39" s="28"/>
      <c r="AR39" s="45"/>
      <c r="AS39" s="28"/>
      <c r="AT39" s="45"/>
      <c r="AU39" s="28"/>
      <c r="AV39" s="45"/>
      <c r="AW39" s="23"/>
      <c r="AX39" s="24"/>
      <c r="AY39" s="28"/>
      <c r="AZ39" s="45"/>
      <c r="BA39" s="28"/>
      <c r="BB39" s="45"/>
      <c r="BC39" s="28"/>
      <c r="BD39" s="45"/>
      <c r="BE39" s="23"/>
      <c r="BF39" s="24"/>
      <c r="BG39" s="28"/>
      <c r="BH39" s="45"/>
      <c r="BI39" s="28"/>
      <c r="BJ39" s="45"/>
      <c r="BK39" s="28"/>
      <c r="BL39" s="45"/>
      <c r="BM39" s="23"/>
      <c r="BN39" s="24"/>
      <c r="BO39" s="28"/>
      <c r="BP39" s="45"/>
      <c r="BQ39" s="28"/>
      <c r="BR39" s="45"/>
      <c r="BS39" s="28"/>
      <c r="BT39" s="45"/>
      <c r="BU39" s="23"/>
      <c r="BV39" s="24"/>
      <c r="BW39" s="28"/>
      <c r="BX39" s="45"/>
      <c r="BY39" s="28"/>
      <c r="BZ39" s="45"/>
      <c r="CA39" s="28"/>
      <c r="CB39" s="45"/>
      <c r="CC39" s="23"/>
      <c r="CD39" s="24"/>
      <c r="CE39" s="28"/>
      <c r="CF39" s="45"/>
      <c r="CG39" s="28"/>
      <c r="CH39" s="45"/>
      <c r="CI39" s="28"/>
      <c r="CJ39" s="45"/>
      <c r="CK39" s="23"/>
      <c r="CL39" s="24"/>
      <c r="CM39" s="28"/>
      <c r="CN39" s="45"/>
      <c r="CO39" s="28"/>
      <c r="CP39" s="45"/>
      <c r="CQ39" s="28"/>
      <c r="CR39" s="45"/>
      <c r="CS39" s="23"/>
      <c r="CT39" s="24"/>
      <c r="CU39" s="28"/>
      <c r="CV39" s="45"/>
      <c r="CW39" s="28"/>
      <c r="CX39" s="45"/>
      <c r="CY39" s="28"/>
      <c r="CZ39" s="45"/>
      <c r="DA39" s="23"/>
      <c r="DB39" s="24"/>
      <c r="DC39" s="28"/>
      <c r="DD39" s="45"/>
      <c r="DE39" s="28"/>
      <c r="DF39" s="45"/>
      <c r="DG39" s="28"/>
      <c r="DH39" s="45"/>
      <c r="DI39" s="23"/>
      <c r="DJ39" s="24"/>
      <c r="DK39" s="28"/>
      <c r="DL39" s="45"/>
      <c r="DM39" s="28"/>
      <c r="DN39" s="45"/>
      <c r="DO39" s="28"/>
      <c r="DP39" s="45"/>
      <c r="DQ39" s="23"/>
      <c r="DR39" s="24"/>
      <c r="DS39" s="28"/>
      <c r="DT39" s="45"/>
      <c r="DU39" s="28"/>
      <c r="DV39" s="45"/>
      <c r="DW39" s="28"/>
      <c r="DX39" s="45"/>
      <c r="DY39" s="23"/>
      <c r="DZ39" s="24"/>
      <c r="EA39" s="28"/>
      <c r="EB39" s="45"/>
      <c r="EC39" s="28"/>
      <c r="ED39" s="45"/>
      <c r="EE39" s="28"/>
      <c r="EF39" s="45"/>
      <c r="EG39" s="23"/>
      <c r="EH39" s="24"/>
      <c r="EI39" s="28"/>
      <c r="EJ39" s="45"/>
      <c r="EK39" s="28"/>
      <c r="EL39" s="45"/>
      <c r="EM39" s="28"/>
      <c r="EN39" s="45"/>
      <c r="EO39" s="23"/>
      <c r="EP39" s="24"/>
      <c r="EQ39" s="28"/>
      <c r="ER39" s="45"/>
      <c r="ES39" s="28"/>
      <c r="ET39" s="45"/>
      <c r="EU39" s="28"/>
      <c r="EV39" s="45"/>
      <c r="EW39" s="23"/>
      <c r="EX39" s="24"/>
      <c r="EY39" s="28"/>
      <c r="EZ39" s="45"/>
      <c r="FA39" s="28"/>
      <c r="FB39" s="45"/>
      <c r="FC39" s="28"/>
      <c r="FD39" s="45"/>
      <c r="FE39" s="23"/>
      <c r="FF39" s="24"/>
      <c r="FG39" s="28"/>
      <c r="FH39" s="45"/>
      <c r="FI39" s="28"/>
      <c r="FJ39" s="45"/>
      <c r="FK39" s="28"/>
      <c r="FL39" s="45"/>
      <c r="FM39" s="23"/>
      <c r="FN39" s="24"/>
      <c r="FO39" s="28"/>
      <c r="FP39" s="45"/>
      <c r="FQ39" s="28"/>
      <c r="FR39" s="45"/>
      <c r="FS39" s="28"/>
      <c r="FT39" s="45"/>
      <c r="FU39" s="23"/>
      <c r="FV39" s="24"/>
      <c r="FW39" s="28"/>
      <c r="FX39" s="45"/>
      <c r="FY39" s="28"/>
      <c r="FZ39" s="45"/>
      <c r="GA39" s="28"/>
      <c r="GB39" s="45"/>
      <c r="GC39" s="23"/>
      <c r="GD39" s="24"/>
      <c r="GE39" s="28"/>
      <c r="GF39" s="45"/>
      <c r="GG39" s="28"/>
      <c r="GH39" s="45"/>
      <c r="GI39" s="28"/>
      <c r="GJ39" s="45"/>
      <c r="GK39" s="23"/>
      <c r="GL39" s="24"/>
      <c r="GM39" s="28"/>
      <c r="GN39" s="45"/>
      <c r="GO39" s="28"/>
      <c r="GP39" s="45"/>
      <c r="GQ39" s="28"/>
      <c r="GR39" s="45"/>
      <c r="GS39" s="23"/>
      <c r="GT39" s="24"/>
      <c r="GU39" s="28"/>
      <c r="GV39" s="45"/>
      <c r="GW39" s="28"/>
      <c r="GX39" s="45"/>
      <c r="GY39" s="28"/>
      <c r="GZ39" s="45"/>
      <c r="HA39" s="23"/>
      <c r="HB39" s="24"/>
      <c r="HC39" s="28"/>
      <c r="HD39" s="45"/>
      <c r="HE39" s="28"/>
      <c r="HF39" s="45"/>
      <c r="HG39" s="28"/>
      <c r="HH39" s="45"/>
      <c r="HI39" s="23"/>
      <c r="HJ39" s="24"/>
      <c r="HK39" s="28"/>
      <c r="HL39" s="45"/>
      <c r="HM39" s="28"/>
      <c r="HN39" s="45"/>
      <c r="HO39" s="28"/>
      <c r="HP39" s="45"/>
      <c r="HQ39" s="23"/>
      <c r="HR39" s="24"/>
      <c r="HS39" s="28"/>
      <c r="HT39" s="45"/>
      <c r="HU39" s="28"/>
      <c r="HV39" s="45"/>
      <c r="HW39" s="28"/>
      <c r="HX39" s="45"/>
      <c r="HY39" s="23"/>
      <c r="HZ39" s="24"/>
      <c r="IA39" s="28"/>
      <c r="IB39" s="45"/>
      <c r="IC39" s="28"/>
      <c r="ID39" s="45"/>
      <c r="IE39" s="28"/>
      <c r="IF39" s="45"/>
      <c r="IG39" s="23"/>
      <c r="IH39" s="24"/>
      <c r="II39" s="28"/>
      <c r="IJ39" s="45"/>
      <c r="IK39" s="28"/>
      <c r="IL39" s="45"/>
      <c r="IM39" s="28"/>
      <c r="IN39" s="45"/>
      <c r="IO39" s="28"/>
      <c r="IP39" s="45"/>
      <c r="IQ39" s="23"/>
      <c r="IR39" s="24"/>
      <c r="IS39" s="28"/>
      <c r="IT39" s="45"/>
      <c r="IU39" s="28"/>
      <c r="IV39" s="45"/>
      <c r="IW39" s="28"/>
      <c r="IX39" s="45"/>
      <c r="IY39" s="23"/>
      <c r="IZ39" s="24"/>
      <c r="JA39" s="28"/>
      <c r="JB39" s="45"/>
      <c r="JC39" s="28"/>
      <c r="JD39" s="45"/>
      <c r="JE39" s="28"/>
      <c r="JF39" s="45"/>
      <c r="JG39" s="23"/>
      <c r="JH39" s="24"/>
      <c r="JI39" s="28"/>
      <c r="JJ39" s="45"/>
      <c r="JK39" s="28"/>
      <c r="JL39" s="45"/>
      <c r="JM39" s="28"/>
      <c r="JN39" s="45"/>
      <c r="JO39" s="23"/>
      <c r="JP39" s="24"/>
      <c r="JQ39" s="28"/>
      <c r="JR39" s="45"/>
      <c r="JS39" s="28"/>
      <c r="JT39" s="45"/>
      <c r="JU39" s="28"/>
      <c r="JV39" s="45"/>
      <c r="JW39" s="23"/>
      <c r="JX39" s="24"/>
      <c r="JY39" s="28"/>
      <c r="JZ39" s="45"/>
      <c r="KA39" s="28"/>
      <c r="KB39" s="45"/>
      <c r="KC39" s="28"/>
      <c r="KD39" s="45"/>
      <c r="KE39" s="23"/>
      <c r="KF39" s="24"/>
      <c r="KG39" s="28"/>
      <c r="KH39" s="45"/>
      <c r="KI39" s="28"/>
      <c r="KJ39" s="45"/>
      <c r="KK39" s="28"/>
      <c r="KL39" s="45"/>
      <c r="KM39" s="23"/>
      <c r="KN39" s="24"/>
      <c r="KO39" s="28"/>
      <c r="KP39" s="45"/>
      <c r="KQ39" s="28"/>
      <c r="KR39" s="45"/>
      <c r="KS39" s="28"/>
      <c r="KT39" s="45"/>
      <c r="KU39" s="23"/>
      <c r="KV39" s="24"/>
      <c r="KW39" s="28"/>
      <c r="KX39" s="45"/>
      <c r="KY39" s="28"/>
      <c r="KZ39" s="45"/>
      <c r="LA39" s="28"/>
      <c r="LB39" s="45"/>
      <c r="LC39" s="23"/>
      <c r="LD39" s="24"/>
      <c r="LE39" s="28"/>
      <c r="LF39" s="45"/>
      <c r="LG39" s="28"/>
      <c r="LH39" s="45"/>
      <c r="LI39" s="28"/>
      <c r="LJ39" s="45"/>
      <c r="LK39" s="23"/>
      <c r="LL39" s="24"/>
      <c r="LM39" s="28"/>
      <c r="LN39" s="45"/>
      <c r="LO39" s="28"/>
      <c r="LP39" s="45"/>
      <c r="LQ39" s="28"/>
      <c r="LR39" s="45"/>
      <c r="LS39" s="23"/>
      <c r="LT39" s="24"/>
      <c r="LU39" s="28"/>
      <c r="LV39" s="45"/>
      <c r="LW39" s="28"/>
      <c r="LX39" s="45"/>
      <c r="LY39" s="28"/>
      <c r="LZ39" s="45"/>
      <c r="MA39" s="23"/>
      <c r="MB39" s="24"/>
      <c r="MC39" s="28"/>
      <c r="MD39" s="45"/>
      <c r="ME39" s="28"/>
      <c r="MF39" s="45"/>
      <c r="MG39" s="28"/>
      <c r="MH39" s="45"/>
      <c r="MI39" s="23"/>
      <c r="MJ39" s="24"/>
      <c r="MK39" s="28"/>
      <c r="ML39" s="45"/>
      <c r="MM39" s="28"/>
      <c r="MN39" s="45"/>
      <c r="MO39" s="28"/>
      <c r="MP39" s="45"/>
    </row>
    <row r="40" spans="1:354" ht="15" hidden="1" customHeight="1" x14ac:dyDescent="0.25">
      <c r="A40" s="23">
        <v>2019</v>
      </c>
      <c r="B40" s="24" t="s">
        <v>13</v>
      </c>
      <c r="C40" s="28">
        <v>102.69199999999999</v>
      </c>
      <c r="D40" s="45">
        <v>0.13</v>
      </c>
      <c r="E40" s="28">
        <v>98.718000000000004</v>
      </c>
      <c r="F40" s="45">
        <v>-3.2730000000000001</v>
      </c>
      <c r="G40" s="28">
        <v>106.449</v>
      </c>
      <c r="H40" s="45">
        <v>3.3180000000000001</v>
      </c>
      <c r="I40" s="23">
        <v>2019</v>
      </c>
      <c r="J40" s="24" t="s">
        <v>13</v>
      </c>
      <c r="K40" s="28">
        <v>99.274000000000001</v>
      </c>
      <c r="L40" s="45">
        <v>10.006</v>
      </c>
      <c r="M40" s="28">
        <v>138.595</v>
      </c>
      <c r="N40" s="45">
        <v>14.14</v>
      </c>
      <c r="O40" s="28">
        <v>106.996</v>
      </c>
      <c r="P40" s="45">
        <v>8.1449999999999996</v>
      </c>
      <c r="Q40" s="23">
        <v>2019</v>
      </c>
      <c r="R40" s="24" t="s">
        <v>13</v>
      </c>
      <c r="S40" s="28">
        <v>102.801</v>
      </c>
      <c r="T40" s="45">
        <v>-6.8760000000000003</v>
      </c>
      <c r="U40" s="28">
        <v>110.217</v>
      </c>
      <c r="V40" s="45">
        <v>-3.597</v>
      </c>
      <c r="W40" s="28">
        <v>103.532</v>
      </c>
      <c r="X40" s="45">
        <v>-6.7309999999999999</v>
      </c>
      <c r="Y40" s="23">
        <v>2019</v>
      </c>
      <c r="Z40" s="24" t="s">
        <v>13</v>
      </c>
      <c r="AA40" s="28">
        <v>114.63200000000001</v>
      </c>
      <c r="AB40" s="45">
        <v>13.901</v>
      </c>
      <c r="AC40" s="28">
        <v>110.68300000000001</v>
      </c>
      <c r="AD40" s="45">
        <v>-14.045999999999999</v>
      </c>
      <c r="AE40" s="28">
        <v>106.18600000000001</v>
      </c>
      <c r="AF40" s="45">
        <v>-0.91600000000000004</v>
      </c>
      <c r="AG40" s="23">
        <v>2019</v>
      </c>
      <c r="AH40" s="24" t="s">
        <v>13</v>
      </c>
      <c r="AI40" s="28">
        <v>102.874</v>
      </c>
      <c r="AJ40" s="45">
        <v>-19.675000000000001</v>
      </c>
      <c r="AK40" s="28">
        <v>126.499</v>
      </c>
      <c r="AL40" s="45">
        <v>5.5110000000000001</v>
      </c>
      <c r="AM40" s="28">
        <v>107.087</v>
      </c>
      <c r="AN40" s="45">
        <v>-3.14</v>
      </c>
      <c r="AO40" s="23">
        <v>2019</v>
      </c>
      <c r="AP40" s="24" t="s">
        <v>13</v>
      </c>
      <c r="AQ40" s="28">
        <v>112.84699999999999</v>
      </c>
      <c r="AR40" s="45">
        <v>-12.999000000000001</v>
      </c>
      <c r="AS40" s="28">
        <v>107.498</v>
      </c>
      <c r="AT40" s="45">
        <v>4.7649999999999997</v>
      </c>
      <c r="AU40" s="28">
        <v>109.056</v>
      </c>
      <c r="AV40" s="45">
        <v>0.04</v>
      </c>
      <c r="AW40" s="23">
        <v>2019</v>
      </c>
      <c r="AX40" s="24" t="s">
        <v>13</v>
      </c>
      <c r="AY40" s="28">
        <v>121.179</v>
      </c>
      <c r="AZ40" s="45">
        <v>2.3839999999999999</v>
      </c>
      <c r="BA40" s="28">
        <v>121.316</v>
      </c>
      <c r="BB40" s="45">
        <v>0.72199999999999998</v>
      </c>
      <c r="BC40" s="28">
        <v>112.746</v>
      </c>
      <c r="BD40" s="45">
        <v>-0.91900000000000004</v>
      </c>
      <c r="BE40" s="23">
        <v>2019</v>
      </c>
      <c r="BF40" s="24" t="s">
        <v>13</v>
      </c>
      <c r="BG40" s="28">
        <v>107.983</v>
      </c>
      <c r="BH40" s="45">
        <v>0.60399999999999998</v>
      </c>
      <c r="BI40" s="28">
        <v>100.645</v>
      </c>
      <c r="BJ40" s="45">
        <v>-7.4109999999999996</v>
      </c>
      <c r="BK40" s="28">
        <v>122.063</v>
      </c>
      <c r="BL40" s="45">
        <v>-1.607</v>
      </c>
      <c r="BM40" s="23">
        <v>2019</v>
      </c>
      <c r="BN40" s="24" t="s">
        <v>13</v>
      </c>
      <c r="BO40" s="28">
        <v>117.764</v>
      </c>
      <c r="BP40" s="45">
        <v>-0.92500000000000004</v>
      </c>
      <c r="BQ40" s="28">
        <v>121.23099999999999</v>
      </c>
      <c r="BR40" s="45">
        <v>5.6639999999999997</v>
      </c>
      <c r="BS40" s="28">
        <v>112.598</v>
      </c>
      <c r="BT40" s="45">
        <v>1.5840000000000001</v>
      </c>
      <c r="BU40" s="23">
        <v>2019</v>
      </c>
      <c r="BV40" s="24" t="s">
        <v>13</v>
      </c>
      <c r="BW40" s="28">
        <v>112.898</v>
      </c>
      <c r="BX40" s="45">
        <v>-0.65600000000000003</v>
      </c>
      <c r="BY40" s="28">
        <v>118.851</v>
      </c>
      <c r="BZ40" s="45">
        <v>8.077</v>
      </c>
      <c r="CA40" s="28">
        <v>104.22199999999999</v>
      </c>
      <c r="CB40" s="45">
        <v>-5.4740000000000002</v>
      </c>
      <c r="CC40" s="23">
        <v>2019</v>
      </c>
      <c r="CD40" s="24" t="s">
        <v>13</v>
      </c>
      <c r="CE40" s="28">
        <v>119.652</v>
      </c>
      <c r="CF40" s="45">
        <v>11.167999999999999</v>
      </c>
      <c r="CG40" s="28">
        <v>102.61199999999999</v>
      </c>
      <c r="CH40" s="45">
        <v>-6.1929999999999996</v>
      </c>
      <c r="CI40" s="28">
        <v>129.691</v>
      </c>
      <c r="CJ40" s="45">
        <v>7.7770000000000001</v>
      </c>
      <c r="CK40" s="23">
        <v>2019</v>
      </c>
      <c r="CL40" s="24" t="s">
        <v>13</v>
      </c>
      <c r="CM40" s="28">
        <v>149.63800000000001</v>
      </c>
      <c r="CN40" s="45">
        <v>8.3810000000000002</v>
      </c>
      <c r="CO40" s="28">
        <v>117.002</v>
      </c>
      <c r="CP40" s="45">
        <v>5.6820000000000004</v>
      </c>
      <c r="CQ40" s="28">
        <v>113.949</v>
      </c>
      <c r="CR40" s="45">
        <v>-2.742</v>
      </c>
      <c r="CS40" s="23">
        <v>2019</v>
      </c>
      <c r="CT40" s="24" t="s">
        <v>13</v>
      </c>
      <c r="CU40" s="28">
        <v>138.036</v>
      </c>
      <c r="CV40" s="45">
        <v>-2.339</v>
      </c>
      <c r="CW40" s="28">
        <v>89.072999999999993</v>
      </c>
      <c r="CX40" s="45">
        <v>2.5329999999999999</v>
      </c>
      <c r="CY40" s="28">
        <v>124.556</v>
      </c>
      <c r="CZ40" s="45">
        <v>9.1959999999999997</v>
      </c>
      <c r="DA40" s="23">
        <v>2019</v>
      </c>
      <c r="DB40" s="24" t="s">
        <v>13</v>
      </c>
      <c r="DC40" s="28">
        <v>110.167</v>
      </c>
      <c r="DD40" s="45">
        <v>17.46</v>
      </c>
      <c r="DE40" s="28">
        <v>261.90100000000001</v>
      </c>
      <c r="DF40" s="45">
        <v>14.313000000000001</v>
      </c>
      <c r="DG40" s="28">
        <v>123.116</v>
      </c>
      <c r="DH40" s="45">
        <v>5.3109999999999999</v>
      </c>
      <c r="DI40" s="23">
        <v>2019</v>
      </c>
      <c r="DJ40" s="24" t="s">
        <v>13</v>
      </c>
      <c r="DK40" s="28">
        <v>116.432</v>
      </c>
      <c r="DL40" s="45">
        <v>1.577</v>
      </c>
      <c r="DM40" s="28">
        <v>110.297</v>
      </c>
      <c r="DN40" s="45">
        <v>19.867000000000001</v>
      </c>
      <c r="DO40" s="28">
        <v>127.25</v>
      </c>
      <c r="DP40" s="45">
        <v>4.7859999999999996</v>
      </c>
      <c r="DQ40" s="23">
        <v>2019</v>
      </c>
      <c r="DR40" s="24" t="s">
        <v>13</v>
      </c>
      <c r="DS40" s="28">
        <v>112.73</v>
      </c>
      <c r="DT40" s="45">
        <v>3.3660000000000001</v>
      </c>
      <c r="DU40" s="28">
        <v>108.738</v>
      </c>
      <c r="DV40" s="45">
        <v>4.6769999999999996</v>
      </c>
      <c r="DW40" s="28">
        <v>126.82899999999999</v>
      </c>
      <c r="DX40" s="45">
        <v>6.5149999999999997</v>
      </c>
      <c r="DY40" s="23">
        <v>2019</v>
      </c>
      <c r="DZ40" s="24" t="s">
        <v>13</v>
      </c>
      <c r="EA40" s="28">
        <v>116.673</v>
      </c>
      <c r="EB40" s="45">
        <v>2.8450000000000002</v>
      </c>
      <c r="EC40" s="28">
        <v>101.095</v>
      </c>
      <c r="ED40" s="45">
        <v>-3.4159999999999999</v>
      </c>
      <c r="EE40" s="28">
        <v>113.684</v>
      </c>
      <c r="EF40" s="45">
        <v>-0.69799999999999995</v>
      </c>
      <c r="EG40" s="23">
        <v>2019</v>
      </c>
      <c r="EH40" s="24" t="s">
        <v>13</v>
      </c>
      <c r="EI40" s="28">
        <v>123.508</v>
      </c>
      <c r="EJ40" s="45">
        <v>7.0220000000000002</v>
      </c>
      <c r="EK40" s="28">
        <v>112.895</v>
      </c>
      <c r="EL40" s="45">
        <v>4.0709999999999997</v>
      </c>
      <c r="EM40" s="28">
        <v>117.113</v>
      </c>
      <c r="EN40" s="45">
        <v>4.1589999999999998</v>
      </c>
      <c r="EO40" s="23">
        <v>2019</v>
      </c>
      <c r="EP40" s="24" t="s">
        <v>13</v>
      </c>
      <c r="EQ40" s="28">
        <v>115.262</v>
      </c>
      <c r="ER40" s="45">
        <v>2.0880000000000001</v>
      </c>
      <c r="ES40" s="28">
        <v>121.913</v>
      </c>
      <c r="ET40" s="45">
        <v>7.4089999999999998</v>
      </c>
      <c r="EU40" s="28">
        <v>118.872</v>
      </c>
      <c r="EV40" s="45">
        <v>4.1449999999999996</v>
      </c>
      <c r="EW40" s="23">
        <v>2019</v>
      </c>
      <c r="EX40" s="24" t="s">
        <v>13</v>
      </c>
      <c r="EY40" s="28">
        <v>117.989</v>
      </c>
      <c r="EZ40" s="45">
        <v>9.8889999999999993</v>
      </c>
      <c r="FA40" s="28">
        <v>107.221</v>
      </c>
      <c r="FB40" s="45">
        <v>0.16900000000000001</v>
      </c>
      <c r="FC40" s="28">
        <v>137.15799999999999</v>
      </c>
      <c r="FD40" s="45">
        <v>26.257999999999999</v>
      </c>
      <c r="FE40" s="23">
        <v>2019</v>
      </c>
      <c r="FF40" s="24" t="s">
        <v>13</v>
      </c>
      <c r="FG40" s="28">
        <v>112.85899999999999</v>
      </c>
      <c r="FH40" s="45">
        <v>0.61399999999999999</v>
      </c>
      <c r="FI40" s="28">
        <v>109.738</v>
      </c>
      <c r="FJ40" s="45">
        <v>6.6120000000000001</v>
      </c>
      <c r="FK40" s="28">
        <v>108.84399999999999</v>
      </c>
      <c r="FL40" s="45">
        <v>6.125</v>
      </c>
      <c r="FM40" s="23">
        <v>2019</v>
      </c>
      <c r="FN40" s="24" t="s">
        <v>13</v>
      </c>
      <c r="FO40" s="28">
        <v>100.01900000000001</v>
      </c>
      <c r="FP40" s="45">
        <v>-0.23799999999999999</v>
      </c>
      <c r="FQ40" s="28">
        <v>115.142</v>
      </c>
      <c r="FR40" s="45">
        <v>2.964</v>
      </c>
      <c r="FS40" s="28">
        <v>117.63500000000001</v>
      </c>
      <c r="FT40" s="45">
        <v>6.2889999999999997</v>
      </c>
      <c r="FU40" s="23">
        <v>2019</v>
      </c>
      <c r="FV40" s="24" t="s">
        <v>13</v>
      </c>
      <c r="FW40" s="28">
        <v>118.438</v>
      </c>
      <c r="FX40" s="45">
        <v>7.02</v>
      </c>
      <c r="FY40" s="28">
        <v>101.64100000000001</v>
      </c>
      <c r="FZ40" s="45">
        <v>0.316</v>
      </c>
      <c r="GA40" s="28">
        <v>103.881</v>
      </c>
      <c r="GB40" s="45">
        <v>1.484</v>
      </c>
      <c r="GC40" s="23">
        <v>2019</v>
      </c>
      <c r="GD40" s="24" t="s">
        <v>13</v>
      </c>
      <c r="GE40" s="28">
        <v>112.3</v>
      </c>
      <c r="GF40" s="45">
        <v>2.6379999999999999</v>
      </c>
      <c r="GG40" s="28">
        <v>112.509</v>
      </c>
      <c r="GH40" s="45">
        <v>1.3340000000000001</v>
      </c>
      <c r="GI40" s="28">
        <v>102.76</v>
      </c>
      <c r="GJ40" s="45">
        <v>4.1479999999999997</v>
      </c>
      <c r="GK40" s="23">
        <v>2019</v>
      </c>
      <c r="GL40" s="24" t="s">
        <v>13</v>
      </c>
      <c r="GM40" s="28">
        <v>111.36</v>
      </c>
      <c r="GN40" s="45">
        <v>9.9190000000000005</v>
      </c>
      <c r="GO40" s="28">
        <v>130.43</v>
      </c>
      <c r="GP40" s="45">
        <v>11.308999999999999</v>
      </c>
      <c r="GQ40" s="28">
        <v>111.254</v>
      </c>
      <c r="GR40" s="45">
        <v>-10.436</v>
      </c>
      <c r="GS40" s="23">
        <v>2019</v>
      </c>
      <c r="GT40" s="24" t="s">
        <v>13</v>
      </c>
      <c r="GU40" s="28">
        <v>117.38</v>
      </c>
      <c r="GV40" s="45">
        <v>-2.2850000000000001</v>
      </c>
      <c r="GW40" s="28">
        <v>116.288</v>
      </c>
      <c r="GX40" s="45">
        <v>10.547000000000001</v>
      </c>
      <c r="GY40" s="28">
        <v>114.327</v>
      </c>
      <c r="GZ40" s="45">
        <v>5.0590000000000002</v>
      </c>
      <c r="HA40" s="23">
        <v>2019</v>
      </c>
      <c r="HB40" s="24" t="s">
        <v>13</v>
      </c>
      <c r="HC40" s="28">
        <v>117.8</v>
      </c>
      <c r="HD40" s="45">
        <v>2.7330000000000001</v>
      </c>
      <c r="HE40" s="28">
        <v>106.64400000000001</v>
      </c>
      <c r="HF40" s="45">
        <v>6.7240000000000002</v>
      </c>
      <c r="HG40" s="28">
        <v>119.244</v>
      </c>
      <c r="HH40" s="45">
        <v>16.899999999999999</v>
      </c>
      <c r="HI40" s="23">
        <v>2019</v>
      </c>
      <c r="HJ40" s="24" t="s">
        <v>13</v>
      </c>
      <c r="HK40" s="28">
        <v>113.718</v>
      </c>
      <c r="HL40" s="45">
        <v>18.451000000000001</v>
      </c>
      <c r="HM40" s="28">
        <v>106.699</v>
      </c>
      <c r="HN40" s="45">
        <v>-20.184999999999999</v>
      </c>
      <c r="HO40" s="28">
        <v>112.621</v>
      </c>
      <c r="HP40" s="45">
        <v>16.364000000000001</v>
      </c>
      <c r="HQ40" s="23">
        <v>2019</v>
      </c>
      <c r="HR40" s="24" t="s">
        <v>13</v>
      </c>
      <c r="HS40" s="28">
        <v>123.893</v>
      </c>
      <c r="HT40" s="45">
        <v>12.909000000000001</v>
      </c>
      <c r="HU40" s="28">
        <v>113.538</v>
      </c>
      <c r="HV40" s="45">
        <v>6.4829999999999997</v>
      </c>
      <c r="HW40" s="28">
        <v>104.252</v>
      </c>
      <c r="HX40" s="45">
        <v>-3.194</v>
      </c>
      <c r="HY40" s="23">
        <v>2019</v>
      </c>
      <c r="HZ40" s="24" t="s">
        <v>13</v>
      </c>
      <c r="IA40" s="28">
        <v>110.04600000000001</v>
      </c>
      <c r="IB40" s="45">
        <v>-7.6219999999999999</v>
      </c>
      <c r="IC40" s="28">
        <v>103.321</v>
      </c>
      <c r="ID40" s="45">
        <v>3.3170000000000002</v>
      </c>
      <c r="IE40" s="28">
        <v>113.065</v>
      </c>
      <c r="IF40" s="45">
        <v>7.7720000000000002</v>
      </c>
      <c r="IG40" s="23">
        <v>2019</v>
      </c>
      <c r="IH40" s="24" t="s">
        <v>13</v>
      </c>
      <c r="II40" s="28">
        <v>113.875</v>
      </c>
      <c r="IJ40" s="45">
        <v>-0.11600000000000001</v>
      </c>
      <c r="IK40" s="28">
        <v>107.571</v>
      </c>
      <c r="IL40" s="45">
        <v>15.164999999999999</v>
      </c>
      <c r="IM40" s="28">
        <v>124.663</v>
      </c>
      <c r="IN40" s="45">
        <v>15.663</v>
      </c>
      <c r="IO40" s="28">
        <v>119.17100000000001</v>
      </c>
      <c r="IP40" s="45">
        <v>0.75</v>
      </c>
      <c r="IQ40" s="23">
        <v>2019</v>
      </c>
      <c r="IR40" s="24" t="s">
        <v>13</v>
      </c>
      <c r="IS40" s="28">
        <v>107.961</v>
      </c>
      <c r="IT40" s="45">
        <v>4.3220000000000001</v>
      </c>
      <c r="IU40" s="28">
        <v>142.417</v>
      </c>
      <c r="IV40" s="45">
        <v>-7.9560000000000004</v>
      </c>
      <c r="IW40" s="28">
        <v>110.018</v>
      </c>
      <c r="IX40" s="45">
        <v>3.9060000000000001</v>
      </c>
      <c r="IY40" s="23">
        <v>2019</v>
      </c>
      <c r="IZ40" s="24" t="s">
        <v>13</v>
      </c>
      <c r="JA40" s="28">
        <v>115.26600000000001</v>
      </c>
      <c r="JB40" s="45">
        <v>4.3490000000000002</v>
      </c>
      <c r="JC40" s="28">
        <v>117.509</v>
      </c>
      <c r="JD40" s="45">
        <v>-0.748</v>
      </c>
      <c r="JE40" s="28">
        <v>130.94399999999999</v>
      </c>
      <c r="JF40" s="45">
        <v>10.961</v>
      </c>
      <c r="JG40" s="23">
        <v>2019</v>
      </c>
      <c r="JH40" s="24" t="s">
        <v>13</v>
      </c>
      <c r="JI40" s="28">
        <v>111.699</v>
      </c>
      <c r="JJ40" s="45">
        <v>-4.4660000000000002</v>
      </c>
      <c r="JK40" s="28">
        <v>119.15</v>
      </c>
      <c r="JL40" s="45">
        <v>0.65</v>
      </c>
      <c r="JM40" s="28">
        <v>105.539</v>
      </c>
      <c r="JN40" s="45">
        <v>0.373</v>
      </c>
      <c r="JO40" s="23">
        <v>2019</v>
      </c>
      <c r="JP40" s="24" t="s">
        <v>13</v>
      </c>
      <c r="JQ40" s="28">
        <v>118.949</v>
      </c>
      <c r="JR40" s="45">
        <v>-2.7320000000000002</v>
      </c>
      <c r="JS40" s="28">
        <v>100.84699999999999</v>
      </c>
      <c r="JT40" s="45">
        <v>-1.363</v>
      </c>
      <c r="JU40" s="28">
        <v>103.70399999999999</v>
      </c>
      <c r="JV40" s="45">
        <v>6.2910000000000004</v>
      </c>
      <c r="JW40" s="23">
        <v>2019</v>
      </c>
      <c r="JX40" s="24" t="s">
        <v>13</v>
      </c>
      <c r="JY40" s="28">
        <v>105.89100000000001</v>
      </c>
      <c r="JZ40" s="45">
        <v>6.03</v>
      </c>
      <c r="KA40" s="28">
        <v>111.25</v>
      </c>
      <c r="KB40" s="45">
        <v>11.045999999999999</v>
      </c>
      <c r="KC40" s="28">
        <v>106.265</v>
      </c>
      <c r="KD40" s="45">
        <v>-6.46</v>
      </c>
      <c r="KE40" s="23">
        <v>2019</v>
      </c>
      <c r="KF40" s="24" t="s">
        <v>13</v>
      </c>
      <c r="KG40" s="28">
        <v>111.333</v>
      </c>
      <c r="KH40" s="45">
        <v>-5.8159999999999998</v>
      </c>
      <c r="KI40" s="28">
        <v>109.364</v>
      </c>
      <c r="KJ40" s="45">
        <v>-12.609</v>
      </c>
      <c r="KK40" s="28">
        <v>123.19799999999999</v>
      </c>
      <c r="KL40" s="45">
        <v>0.53300000000000003</v>
      </c>
      <c r="KM40" s="23">
        <v>2019</v>
      </c>
      <c r="KN40" s="24" t="s">
        <v>13</v>
      </c>
      <c r="KO40" s="28">
        <v>120.571</v>
      </c>
      <c r="KP40" s="45">
        <v>7.5529999999999999</v>
      </c>
      <c r="KQ40" s="28">
        <v>130.15799999999999</v>
      </c>
      <c r="KR40" s="45">
        <v>8.3219999999999992</v>
      </c>
      <c r="KS40" s="28">
        <v>106.83499999999999</v>
      </c>
      <c r="KT40" s="45">
        <v>4.7050000000000001</v>
      </c>
      <c r="KU40" s="23">
        <v>2019</v>
      </c>
      <c r="KV40" s="24" t="s">
        <v>13</v>
      </c>
      <c r="KW40" s="28">
        <v>124.252</v>
      </c>
      <c r="KX40" s="45">
        <v>7.3010000000000002</v>
      </c>
      <c r="KY40" s="28">
        <v>121.636</v>
      </c>
      <c r="KZ40" s="45">
        <v>1.5960000000000001</v>
      </c>
      <c r="LA40" s="28">
        <v>110.42400000000001</v>
      </c>
      <c r="LB40" s="45">
        <v>7.8179999999999996</v>
      </c>
      <c r="LC40" s="23">
        <v>2019</v>
      </c>
      <c r="LD40" s="24" t="s">
        <v>13</v>
      </c>
      <c r="LE40" s="28">
        <v>136.25800000000001</v>
      </c>
      <c r="LF40" s="45">
        <v>8.5</v>
      </c>
      <c r="LG40" s="28">
        <v>142.25299999999999</v>
      </c>
      <c r="LH40" s="45">
        <v>-1.351</v>
      </c>
      <c r="LI40" s="28">
        <v>125.64</v>
      </c>
      <c r="LJ40" s="45">
        <v>3.863</v>
      </c>
      <c r="LK40" s="23">
        <v>2019</v>
      </c>
      <c r="LL40" s="24" t="s">
        <v>13</v>
      </c>
      <c r="LM40" s="28">
        <v>167.31200000000001</v>
      </c>
      <c r="LN40" s="45">
        <v>-4.5910000000000002</v>
      </c>
      <c r="LO40" s="28">
        <v>122.184</v>
      </c>
      <c r="LP40" s="45">
        <v>1.5740000000000001</v>
      </c>
      <c r="LQ40" s="28">
        <v>114.85</v>
      </c>
      <c r="LR40" s="45">
        <v>2.7850000000000001</v>
      </c>
      <c r="LS40" s="23">
        <v>2019</v>
      </c>
      <c r="LT40" s="24" t="s">
        <v>13</v>
      </c>
      <c r="LU40" s="28">
        <v>109.73</v>
      </c>
      <c r="LV40" s="45">
        <v>6.15</v>
      </c>
      <c r="LW40" s="28">
        <v>133.714</v>
      </c>
      <c r="LX40" s="45">
        <v>0.47699999999999998</v>
      </c>
      <c r="LY40" s="28">
        <v>95.325000000000003</v>
      </c>
      <c r="LZ40" s="45">
        <v>7.2549999999999999</v>
      </c>
      <c r="MA40" s="23">
        <v>2019</v>
      </c>
      <c r="MB40" s="24" t="s">
        <v>13</v>
      </c>
      <c r="MC40" s="28">
        <v>154.85</v>
      </c>
      <c r="MD40" s="45">
        <v>6.944</v>
      </c>
      <c r="ME40" s="28">
        <v>99.875</v>
      </c>
      <c r="MF40" s="45">
        <v>2.0649999999999999</v>
      </c>
      <c r="MG40" s="28">
        <v>134.084</v>
      </c>
      <c r="MH40" s="45">
        <v>16.956</v>
      </c>
      <c r="MI40" s="23">
        <v>2019</v>
      </c>
      <c r="MJ40" s="24" t="s">
        <v>13</v>
      </c>
      <c r="MK40" s="28">
        <v>94.575999999999993</v>
      </c>
      <c r="ML40" s="45">
        <v>11.419</v>
      </c>
      <c r="MM40" s="28">
        <v>130.72300000000001</v>
      </c>
      <c r="MN40" s="45">
        <v>6.3529999999999998</v>
      </c>
      <c r="MO40" s="28">
        <v>146.50399999999999</v>
      </c>
      <c r="MP40" s="45">
        <v>14.368</v>
      </c>
    </row>
    <row r="41" spans="1:354" ht="15" hidden="1" customHeight="1" x14ac:dyDescent="0.25">
      <c r="A41" s="23"/>
      <c r="B41" s="24" t="s">
        <v>14</v>
      </c>
      <c r="C41" s="28">
        <v>100.83199999999999</v>
      </c>
      <c r="D41" s="45">
        <v>1.6220000000000001</v>
      </c>
      <c r="E41" s="28">
        <v>96.302000000000007</v>
      </c>
      <c r="F41" s="45">
        <v>-3.726</v>
      </c>
      <c r="G41" s="28">
        <v>105.116</v>
      </c>
      <c r="H41" s="45">
        <v>6.758</v>
      </c>
      <c r="I41" s="23"/>
      <c r="J41" s="24" t="s">
        <v>14</v>
      </c>
      <c r="K41" s="28">
        <v>96.823999999999998</v>
      </c>
      <c r="L41" s="45">
        <v>9.4049999999999994</v>
      </c>
      <c r="M41" s="28">
        <v>113.586</v>
      </c>
      <c r="N41" s="45">
        <v>-9.2690000000000001</v>
      </c>
      <c r="O41" s="28">
        <v>97.503</v>
      </c>
      <c r="P41" s="45">
        <v>5.7770000000000001</v>
      </c>
      <c r="Q41" s="23"/>
      <c r="R41" s="24" t="s">
        <v>14</v>
      </c>
      <c r="S41" s="28">
        <v>107.753</v>
      </c>
      <c r="T41" s="45">
        <v>-2.4169999999999998</v>
      </c>
      <c r="U41" s="28">
        <v>130.34700000000001</v>
      </c>
      <c r="V41" s="45">
        <v>8.5850000000000009</v>
      </c>
      <c r="W41" s="28">
        <v>108.377</v>
      </c>
      <c r="X41" s="45">
        <v>2.0070000000000001</v>
      </c>
      <c r="Y41" s="23"/>
      <c r="Z41" s="24" t="s">
        <v>14</v>
      </c>
      <c r="AA41" s="28">
        <v>126.76</v>
      </c>
      <c r="AB41" s="45">
        <v>19.696000000000002</v>
      </c>
      <c r="AC41" s="28">
        <v>125.57</v>
      </c>
      <c r="AD41" s="45">
        <v>-3.4049999999999998</v>
      </c>
      <c r="AE41" s="28">
        <v>117.038</v>
      </c>
      <c r="AF41" s="45">
        <v>4.1159999999999997</v>
      </c>
      <c r="AG41" s="23"/>
      <c r="AH41" s="24" t="s">
        <v>14</v>
      </c>
      <c r="AI41" s="28">
        <v>117.05</v>
      </c>
      <c r="AJ41" s="45">
        <v>-14.955</v>
      </c>
      <c r="AK41" s="28">
        <v>141.18100000000001</v>
      </c>
      <c r="AL41" s="45">
        <v>8.0860000000000003</v>
      </c>
      <c r="AM41" s="28">
        <v>118.57299999999999</v>
      </c>
      <c r="AN41" s="45">
        <v>6.5330000000000004</v>
      </c>
      <c r="AO41" s="23"/>
      <c r="AP41" s="24" t="s">
        <v>14</v>
      </c>
      <c r="AQ41" s="28">
        <v>131.708</v>
      </c>
      <c r="AR41" s="45">
        <v>13.083</v>
      </c>
      <c r="AS41" s="28">
        <v>117.753</v>
      </c>
      <c r="AT41" s="45">
        <v>1.9630000000000001</v>
      </c>
      <c r="AU41" s="28">
        <v>111.764</v>
      </c>
      <c r="AV41" s="45">
        <v>-0.56000000000000005</v>
      </c>
      <c r="AW41" s="23"/>
      <c r="AX41" s="24" t="s">
        <v>14</v>
      </c>
      <c r="AY41" s="28">
        <v>114.191</v>
      </c>
      <c r="AZ41" s="45">
        <v>-14.769</v>
      </c>
      <c r="BA41" s="28">
        <v>119.128</v>
      </c>
      <c r="BB41" s="45">
        <v>1.4350000000000001</v>
      </c>
      <c r="BC41" s="28">
        <v>114.48699999999999</v>
      </c>
      <c r="BD41" s="45">
        <v>7.9969999999999999</v>
      </c>
      <c r="BE41" s="23"/>
      <c r="BF41" s="24" t="s">
        <v>14</v>
      </c>
      <c r="BG41" s="28">
        <v>118.69799999999999</v>
      </c>
      <c r="BH41" s="45">
        <v>12.433</v>
      </c>
      <c r="BI41" s="28">
        <v>112.753</v>
      </c>
      <c r="BJ41" s="45">
        <v>-3.5139999999999998</v>
      </c>
      <c r="BK41" s="28">
        <v>120.077</v>
      </c>
      <c r="BL41" s="45">
        <v>-9.0190000000000001</v>
      </c>
      <c r="BM41" s="23"/>
      <c r="BN41" s="24" t="s">
        <v>14</v>
      </c>
      <c r="BO41" s="28">
        <v>117.26</v>
      </c>
      <c r="BP41" s="45">
        <v>-0.34399999999999997</v>
      </c>
      <c r="BQ41" s="28">
        <v>135.673</v>
      </c>
      <c r="BR41" s="45">
        <v>3.0379999999999998</v>
      </c>
      <c r="BS41" s="28">
        <v>130.94800000000001</v>
      </c>
      <c r="BT41" s="45">
        <v>4.9480000000000004</v>
      </c>
      <c r="BU41" s="23"/>
      <c r="BV41" s="24" t="s">
        <v>14</v>
      </c>
      <c r="BW41" s="28">
        <v>123.99</v>
      </c>
      <c r="BX41" s="45">
        <v>-3.8919999999999999</v>
      </c>
      <c r="BY41" s="28">
        <v>115.821</v>
      </c>
      <c r="BZ41" s="45">
        <v>5.7060000000000004</v>
      </c>
      <c r="CA41" s="28">
        <v>106.181</v>
      </c>
      <c r="CB41" s="45">
        <v>-6.9969999999999999</v>
      </c>
      <c r="CC41" s="23"/>
      <c r="CD41" s="24" t="s">
        <v>14</v>
      </c>
      <c r="CE41" s="28">
        <v>130.20099999999999</v>
      </c>
      <c r="CF41" s="45">
        <v>17.5</v>
      </c>
      <c r="CG41" s="28">
        <v>111.825</v>
      </c>
      <c r="CH41" s="45">
        <v>-6.258</v>
      </c>
      <c r="CI41" s="28">
        <v>135.16399999999999</v>
      </c>
      <c r="CJ41" s="45">
        <v>7.3479999999999999</v>
      </c>
      <c r="CK41" s="23"/>
      <c r="CL41" s="24" t="s">
        <v>14</v>
      </c>
      <c r="CM41" s="28">
        <v>154.01300000000001</v>
      </c>
      <c r="CN41" s="45">
        <v>16.632000000000001</v>
      </c>
      <c r="CO41" s="28">
        <v>119.908</v>
      </c>
      <c r="CP41" s="45">
        <v>2.0840000000000001</v>
      </c>
      <c r="CQ41" s="28">
        <v>122.982</v>
      </c>
      <c r="CR41" s="45">
        <v>-6.0549999999999997</v>
      </c>
      <c r="CS41" s="23"/>
      <c r="CT41" s="24" t="s">
        <v>14</v>
      </c>
      <c r="CU41" s="28">
        <v>137.548</v>
      </c>
      <c r="CV41" s="45">
        <v>3.335</v>
      </c>
      <c r="CW41" s="28">
        <v>95.41</v>
      </c>
      <c r="CX41" s="45">
        <v>10.138</v>
      </c>
      <c r="CY41" s="28">
        <v>125.849</v>
      </c>
      <c r="CZ41" s="45">
        <v>-2.1160000000000001</v>
      </c>
      <c r="DA41" s="23"/>
      <c r="DB41" s="24" t="s">
        <v>14</v>
      </c>
      <c r="DC41" s="28">
        <v>102.13800000000001</v>
      </c>
      <c r="DD41" s="45">
        <v>7.19</v>
      </c>
      <c r="DE41" s="28">
        <v>193.54599999999999</v>
      </c>
      <c r="DF41" s="45">
        <v>-10.202999999999999</v>
      </c>
      <c r="DG41" s="28">
        <v>119.652</v>
      </c>
      <c r="DH41" s="45">
        <v>8.7129999999999992</v>
      </c>
      <c r="DI41" s="23"/>
      <c r="DJ41" s="24" t="s">
        <v>14</v>
      </c>
      <c r="DK41" s="28">
        <v>120.053</v>
      </c>
      <c r="DL41" s="45">
        <v>-0.80600000000000005</v>
      </c>
      <c r="DM41" s="28">
        <v>105.075</v>
      </c>
      <c r="DN41" s="45">
        <v>14.648</v>
      </c>
      <c r="DO41" s="28">
        <v>121.994</v>
      </c>
      <c r="DP41" s="45">
        <v>3.5609999999999999</v>
      </c>
      <c r="DQ41" s="23"/>
      <c r="DR41" s="24" t="s">
        <v>14</v>
      </c>
      <c r="DS41" s="28">
        <v>122.67</v>
      </c>
      <c r="DT41" s="45">
        <v>7.1260000000000003</v>
      </c>
      <c r="DU41" s="28">
        <v>112.44799999999999</v>
      </c>
      <c r="DV41" s="45">
        <v>3.1960000000000002</v>
      </c>
      <c r="DW41" s="28">
        <v>137.37700000000001</v>
      </c>
      <c r="DX41" s="45">
        <v>8.5589999999999993</v>
      </c>
      <c r="DY41" s="23"/>
      <c r="DZ41" s="24" t="s">
        <v>14</v>
      </c>
      <c r="EA41" s="28">
        <v>110.54</v>
      </c>
      <c r="EB41" s="45">
        <v>2.823</v>
      </c>
      <c r="EC41" s="28">
        <v>121.19499999999999</v>
      </c>
      <c r="ED41" s="45">
        <v>-1.853</v>
      </c>
      <c r="EE41" s="28">
        <v>123.208</v>
      </c>
      <c r="EF41" s="45">
        <v>7.5410000000000004</v>
      </c>
      <c r="EG41" s="23"/>
      <c r="EH41" s="24" t="s">
        <v>14</v>
      </c>
      <c r="EI41" s="28">
        <v>120.739</v>
      </c>
      <c r="EJ41" s="45">
        <v>4.0670000000000002</v>
      </c>
      <c r="EK41" s="28">
        <v>118.236</v>
      </c>
      <c r="EL41" s="45">
        <v>-0.82799999999999996</v>
      </c>
      <c r="EM41" s="28">
        <v>118.63200000000001</v>
      </c>
      <c r="EN41" s="45">
        <v>-7.3999999999999996E-2</v>
      </c>
      <c r="EO41" s="23"/>
      <c r="EP41" s="24" t="s">
        <v>14</v>
      </c>
      <c r="EQ41" s="28">
        <v>108.916</v>
      </c>
      <c r="ER41" s="45">
        <v>2.0470000000000002</v>
      </c>
      <c r="ES41" s="28">
        <v>114.08</v>
      </c>
      <c r="ET41" s="45">
        <v>-6.0439999999999996</v>
      </c>
      <c r="EU41" s="28">
        <v>115.18300000000001</v>
      </c>
      <c r="EV41" s="45">
        <v>3.121</v>
      </c>
      <c r="EW41" s="23"/>
      <c r="EX41" s="24" t="s">
        <v>14</v>
      </c>
      <c r="EY41" s="28">
        <v>101.024</v>
      </c>
      <c r="EZ41" s="45">
        <v>-3.5379999999999998</v>
      </c>
      <c r="FA41" s="28">
        <v>112.827</v>
      </c>
      <c r="FB41" s="45">
        <v>3.9220000000000002</v>
      </c>
      <c r="FC41" s="28">
        <v>148.17599999999999</v>
      </c>
      <c r="FD41" s="45">
        <v>32.037999999999997</v>
      </c>
      <c r="FE41" s="23"/>
      <c r="FF41" s="24" t="s">
        <v>14</v>
      </c>
      <c r="FG41" s="28">
        <v>110.943</v>
      </c>
      <c r="FH41" s="45">
        <v>-4.4950000000000001</v>
      </c>
      <c r="FI41" s="28">
        <v>121.848</v>
      </c>
      <c r="FJ41" s="45">
        <v>3.206</v>
      </c>
      <c r="FK41" s="28">
        <v>111.95</v>
      </c>
      <c r="FL41" s="45">
        <v>7.43</v>
      </c>
      <c r="FM41" s="23"/>
      <c r="FN41" s="24" t="s">
        <v>14</v>
      </c>
      <c r="FO41" s="28">
        <v>97.963999999999999</v>
      </c>
      <c r="FP41" s="45">
        <v>3.226</v>
      </c>
      <c r="FQ41" s="28">
        <v>123.69199999999999</v>
      </c>
      <c r="FR41" s="45">
        <v>7.3710000000000004</v>
      </c>
      <c r="FS41" s="28">
        <v>121.226</v>
      </c>
      <c r="FT41" s="45">
        <v>0.59</v>
      </c>
      <c r="FU41" s="23"/>
      <c r="FV41" s="24" t="s">
        <v>14</v>
      </c>
      <c r="FW41" s="28">
        <v>120.88</v>
      </c>
      <c r="FX41" s="45">
        <v>6.056</v>
      </c>
      <c r="FY41" s="28">
        <v>109.33199999999999</v>
      </c>
      <c r="FZ41" s="45">
        <v>3.879</v>
      </c>
      <c r="GA41" s="28">
        <v>110.91</v>
      </c>
      <c r="GB41" s="45">
        <v>12.954000000000001</v>
      </c>
      <c r="GC41" s="23"/>
      <c r="GD41" s="24" t="s">
        <v>14</v>
      </c>
      <c r="GE41" s="28">
        <v>117.88</v>
      </c>
      <c r="GF41" s="45">
        <v>5.8250000000000002</v>
      </c>
      <c r="GG41" s="28">
        <v>118.96899999999999</v>
      </c>
      <c r="GH41" s="45">
        <v>9.1869999999999994</v>
      </c>
      <c r="GI41" s="28">
        <v>103.35299999999999</v>
      </c>
      <c r="GJ41" s="45">
        <v>-9.4760000000000009</v>
      </c>
      <c r="GK41" s="23"/>
      <c r="GL41" s="24" t="s">
        <v>14</v>
      </c>
      <c r="GM41" s="28">
        <v>106.967</v>
      </c>
      <c r="GN41" s="45">
        <v>3.1880000000000002</v>
      </c>
      <c r="GO41" s="28">
        <v>132.833</v>
      </c>
      <c r="GP41" s="45">
        <v>7.3029999999999999</v>
      </c>
      <c r="GQ41" s="28">
        <v>133.95599999999999</v>
      </c>
      <c r="GR41" s="45">
        <v>-0.79200000000000004</v>
      </c>
      <c r="GS41" s="23"/>
      <c r="GT41" s="24" t="s">
        <v>14</v>
      </c>
      <c r="GU41" s="28">
        <v>120.943</v>
      </c>
      <c r="GV41" s="45">
        <v>0.90200000000000002</v>
      </c>
      <c r="GW41" s="28">
        <v>123.697</v>
      </c>
      <c r="GX41" s="45">
        <v>10.337999999999999</v>
      </c>
      <c r="GY41" s="28">
        <v>119.67100000000001</v>
      </c>
      <c r="GZ41" s="45">
        <v>4.0330000000000004</v>
      </c>
      <c r="HA41" s="23"/>
      <c r="HB41" s="24" t="s">
        <v>14</v>
      </c>
      <c r="HC41" s="28">
        <v>123.67100000000001</v>
      </c>
      <c r="HD41" s="45">
        <v>2.67</v>
      </c>
      <c r="HE41" s="28">
        <v>114.749</v>
      </c>
      <c r="HF41" s="45">
        <v>3.8149999999999999</v>
      </c>
      <c r="HG41" s="28">
        <v>112.47199999999999</v>
      </c>
      <c r="HH41" s="45">
        <v>5.5750000000000002</v>
      </c>
      <c r="HI41" s="23"/>
      <c r="HJ41" s="24" t="s">
        <v>14</v>
      </c>
      <c r="HK41" s="28">
        <v>109.98699999999999</v>
      </c>
      <c r="HL41" s="45">
        <v>4.5949999999999998</v>
      </c>
      <c r="HM41" s="28">
        <v>118.443</v>
      </c>
      <c r="HN41" s="45">
        <v>0.94899999999999995</v>
      </c>
      <c r="HO41" s="28">
        <v>113.276</v>
      </c>
      <c r="HP41" s="45">
        <v>13.193</v>
      </c>
      <c r="HQ41" s="23"/>
      <c r="HR41" s="24" t="s">
        <v>14</v>
      </c>
      <c r="HS41" s="28">
        <v>116.61799999999999</v>
      </c>
      <c r="HT41" s="45">
        <v>8.8780000000000001</v>
      </c>
      <c r="HU41" s="28">
        <v>117.56</v>
      </c>
      <c r="HV41" s="45">
        <v>6.4450000000000003</v>
      </c>
      <c r="HW41" s="28">
        <v>120.80800000000001</v>
      </c>
      <c r="HX41" s="45">
        <v>-1.851</v>
      </c>
      <c r="HY41" s="23"/>
      <c r="HZ41" s="24" t="s">
        <v>14</v>
      </c>
      <c r="IA41" s="28">
        <v>108.523</v>
      </c>
      <c r="IB41" s="45">
        <v>3.2730000000000001</v>
      </c>
      <c r="IC41" s="28">
        <v>118.95</v>
      </c>
      <c r="ID41" s="45">
        <v>1.8220000000000001</v>
      </c>
      <c r="IE41" s="28">
        <v>116.271</v>
      </c>
      <c r="IF41" s="45">
        <v>11.298999999999999</v>
      </c>
      <c r="IG41" s="23"/>
      <c r="IH41" s="24" t="s">
        <v>14</v>
      </c>
      <c r="II41" s="28">
        <v>130.489</v>
      </c>
      <c r="IJ41" s="45">
        <v>3.6549999999999998</v>
      </c>
      <c r="IK41" s="28">
        <v>119.88</v>
      </c>
      <c r="IL41" s="45">
        <v>2.0299999999999998</v>
      </c>
      <c r="IM41" s="28">
        <v>131.857</v>
      </c>
      <c r="IN41" s="45">
        <v>10.805</v>
      </c>
      <c r="IO41" s="28">
        <v>118.81100000000001</v>
      </c>
      <c r="IP41" s="45">
        <v>-21.640999999999998</v>
      </c>
      <c r="IQ41" s="23"/>
      <c r="IR41" s="24" t="s">
        <v>14</v>
      </c>
      <c r="IS41" s="28">
        <v>109.51900000000001</v>
      </c>
      <c r="IT41" s="45">
        <v>10.007999999999999</v>
      </c>
      <c r="IU41" s="28">
        <v>99.513000000000005</v>
      </c>
      <c r="IV41" s="45">
        <v>11.068</v>
      </c>
      <c r="IW41" s="28">
        <v>120.03700000000001</v>
      </c>
      <c r="IX41" s="45">
        <v>11.101000000000001</v>
      </c>
      <c r="IY41" s="23"/>
      <c r="IZ41" s="24" t="s">
        <v>14</v>
      </c>
      <c r="JA41" s="28">
        <v>126.279</v>
      </c>
      <c r="JB41" s="45">
        <v>-3.9980000000000002</v>
      </c>
      <c r="JC41" s="28">
        <v>131.24299999999999</v>
      </c>
      <c r="JD41" s="45">
        <v>0.876</v>
      </c>
      <c r="JE41" s="28">
        <v>155.32400000000001</v>
      </c>
      <c r="JF41" s="45">
        <v>4.4240000000000004</v>
      </c>
      <c r="JG41" s="23"/>
      <c r="JH41" s="24" t="s">
        <v>14</v>
      </c>
      <c r="JI41" s="28">
        <v>123.90300000000001</v>
      </c>
      <c r="JJ41" s="45">
        <v>-10.743</v>
      </c>
      <c r="JK41" s="28">
        <v>140.89500000000001</v>
      </c>
      <c r="JL41" s="45">
        <v>4.4160000000000004</v>
      </c>
      <c r="JM41" s="28">
        <v>108.672</v>
      </c>
      <c r="JN41" s="45">
        <v>7.4720000000000004</v>
      </c>
      <c r="JO41" s="23"/>
      <c r="JP41" s="24" t="s">
        <v>14</v>
      </c>
      <c r="JQ41" s="28">
        <v>119.072</v>
      </c>
      <c r="JR41" s="45">
        <v>3.339</v>
      </c>
      <c r="JS41" s="28">
        <v>115.977</v>
      </c>
      <c r="JT41" s="45">
        <v>9.2070000000000007</v>
      </c>
      <c r="JU41" s="28">
        <v>110.989</v>
      </c>
      <c r="JV41" s="45">
        <v>13.03</v>
      </c>
      <c r="JW41" s="23"/>
      <c r="JX41" s="24" t="s">
        <v>14</v>
      </c>
      <c r="JY41" s="28">
        <v>117.151</v>
      </c>
      <c r="JZ41" s="45">
        <v>8.2560000000000002</v>
      </c>
      <c r="KA41" s="28">
        <v>108.925</v>
      </c>
      <c r="KB41" s="45">
        <v>7.3449999999999998</v>
      </c>
      <c r="KC41" s="28">
        <v>108.10599999999999</v>
      </c>
      <c r="KD41" s="45">
        <v>-10.967000000000001</v>
      </c>
      <c r="KE41" s="23"/>
      <c r="KF41" s="24" t="s">
        <v>14</v>
      </c>
      <c r="KG41" s="28">
        <v>108.51</v>
      </c>
      <c r="KH41" s="45">
        <v>3.056</v>
      </c>
      <c r="KI41" s="28">
        <v>108.48399999999999</v>
      </c>
      <c r="KJ41" s="45">
        <v>3.903</v>
      </c>
      <c r="KK41" s="28">
        <v>126.828</v>
      </c>
      <c r="KL41" s="45">
        <v>5.8959999999999999</v>
      </c>
      <c r="KM41" s="23"/>
      <c r="KN41" s="24" t="s">
        <v>14</v>
      </c>
      <c r="KO41" s="28">
        <v>109.96599999999999</v>
      </c>
      <c r="KP41" s="45">
        <v>-6.72</v>
      </c>
      <c r="KQ41" s="28">
        <v>130.791</v>
      </c>
      <c r="KR41" s="45">
        <v>-4.6059999999999999</v>
      </c>
      <c r="KS41" s="28">
        <v>104.102</v>
      </c>
      <c r="KT41" s="45">
        <v>-1.8440000000000001</v>
      </c>
      <c r="KU41" s="23"/>
      <c r="KV41" s="24" t="s">
        <v>14</v>
      </c>
      <c r="KW41" s="28">
        <v>129.154</v>
      </c>
      <c r="KX41" s="45">
        <v>9.67</v>
      </c>
      <c r="KY41" s="28">
        <v>126.754</v>
      </c>
      <c r="KZ41" s="45">
        <v>2.585</v>
      </c>
      <c r="LA41" s="28">
        <v>129.655</v>
      </c>
      <c r="LB41" s="45">
        <v>3.4780000000000002</v>
      </c>
      <c r="LC41" s="23"/>
      <c r="LD41" s="24" t="s">
        <v>14</v>
      </c>
      <c r="LE41" s="28">
        <v>139.46600000000001</v>
      </c>
      <c r="LF41" s="45">
        <v>17.648</v>
      </c>
      <c r="LG41" s="28">
        <v>137.65100000000001</v>
      </c>
      <c r="LH41" s="45">
        <v>3.859</v>
      </c>
      <c r="LI41" s="28">
        <v>128.654</v>
      </c>
      <c r="LJ41" s="45">
        <v>6.093</v>
      </c>
      <c r="LK41" s="23"/>
      <c r="LL41" s="24" t="s">
        <v>14</v>
      </c>
      <c r="LM41" s="28">
        <v>156.05500000000001</v>
      </c>
      <c r="LN41" s="45">
        <v>3.0920000000000001</v>
      </c>
      <c r="LO41" s="28">
        <v>111.71899999999999</v>
      </c>
      <c r="LP41" s="45">
        <v>-4.1820000000000004</v>
      </c>
      <c r="LQ41" s="28">
        <v>153.95400000000001</v>
      </c>
      <c r="LR41" s="45">
        <v>5.14</v>
      </c>
      <c r="LS41" s="23"/>
      <c r="LT41" s="24" t="s">
        <v>14</v>
      </c>
      <c r="LU41" s="28">
        <v>114.74</v>
      </c>
      <c r="LV41" s="45">
        <v>-2.4209999999999998</v>
      </c>
      <c r="LW41" s="28">
        <v>105.42100000000001</v>
      </c>
      <c r="LX41" s="45">
        <v>5.6210000000000004</v>
      </c>
      <c r="LY41" s="28">
        <v>93.79</v>
      </c>
      <c r="LZ41" s="45">
        <v>23.914000000000001</v>
      </c>
      <c r="MA41" s="23"/>
      <c r="MB41" s="24" t="s">
        <v>14</v>
      </c>
      <c r="MC41" s="28">
        <v>135.69399999999999</v>
      </c>
      <c r="MD41" s="45">
        <v>0.68400000000000005</v>
      </c>
      <c r="ME41" s="28">
        <v>95.421999999999997</v>
      </c>
      <c r="MF41" s="45">
        <v>27.36</v>
      </c>
      <c r="MG41" s="28">
        <v>117.837</v>
      </c>
      <c r="MH41" s="45">
        <v>-9.3030000000000008</v>
      </c>
      <c r="MI41" s="23"/>
      <c r="MJ41" s="24" t="s">
        <v>14</v>
      </c>
      <c r="MK41" s="28">
        <v>91.494</v>
      </c>
      <c r="ML41" s="45">
        <v>2.956</v>
      </c>
      <c r="MM41" s="28">
        <v>121.334</v>
      </c>
      <c r="MN41" s="45">
        <v>5.9809999999999999</v>
      </c>
      <c r="MO41" s="28">
        <v>154.83799999999999</v>
      </c>
      <c r="MP41" s="45">
        <v>11.651</v>
      </c>
    </row>
    <row r="42" spans="1:354" ht="15" hidden="1" customHeight="1" x14ac:dyDescent="0.25">
      <c r="A42" s="23"/>
      <c r="B42" s="24" t="s">
        <v>15</v>
      </c>
      <c r="C42" s="28">
        <v>91.063000000000002</v>
      </c>
      <c r="D42" s="45">
        <v>-3.758</v>
      </c>
      <c r="E42" s="28">
        <v>84.174000000000007</v>
      </c>
      <c r="F42" s="45">
        <v>-11.515000000000001</v>
      </c>
      <c r="G42" s="28">
        <v>97.575999999999993</v>
      </c>
      <c r="H42" s="45">
        <v>3.6549999999999998</v>
      </c>
      <c r="I42" s="23"/>
      <c r="J42" s="24" t="s">
        <v>15</v>
      </c>
      <c r="K42" s="28">
        <v>108.30500000000001</v>
      </c>
      <c r="L42" s="45">
        <v>8.5850000000000009</v>
      </c>
      <c r="M42" s="28">
        <v>112.117</v>
      </c>
      <c r="N42" s="45">
        <v>-29.058</v>
      </c>
      <c r="O42" s="28">
        <v>105.786</v>
      </c>
      <c r="P42" s="45">
        <v>10.039999999999999</v>
      </c>
      <c r="Q42" s="23"/>
      <c r="R42" s="24" t="s">
        <v>15</v>
      </c>
      <c r="S42" s="28">
        <v>119.378</v>
      </c>
      <c r="T42" s="45">
        <v>9.0389999999999997</v>
      </c>
      <c r="U42" s="28">
        <v>132.06800000000001</v>
      </c>
      <c r="V42" s="45">
        <v>28.091999999999999</v>
      </c>
      <c r="W42" s="28">
        <v>133.001</v>
      </c>
      <c r="X42" s="45">
        <v>20.417000000000002</v>
      </c>
      <c r="Y42" s="23"/>
      <c r="Z42" s="24" t="s">
        <v>15</v>
      </c>
      <c r="AA42" s="28">
        <v>141.124</v>
      </c>
      <c r="AB42" s="45">
        <v>21.352</v>
      </c>
      <c r="AC42" s="28">
        <v>129.392</v>
      </c>
      <c r="AD42" s="45">
        <v>12.134</v>
      </c>
      <c r="AE42" s="28">
        <v>135.053</v>
      </c>
      <c r="AF42" s="45">
        <v>22.105</v>
      </c>
      <c r="AG42" s="23"/>
      <c r="AH42" s="24" t="s">
        <v>15</v>
      </c>
      <c r="AI42" s="28">
        <v>132.05099999999999</v>
      </c>
      <c r="AJ42" s="45">
        <v>-7.8079999999999998</v>
      </c>
      <c r="AK42" s="28">
        <v>145.51499999999999</v>
      </c>
      <c r="AL42" s="45">
        <v>2.8029999999999999</v>
      </c>
      <c r="AM42" s="28">
        <v>130.25700000000001</v>
      </c>
      <c r="AN42" s="45">
        <v>19.358000000000001</v>
      </c>
      <c r="AO42" s="23"/>
      <c r="AP42" s="24" t="s">
        <v>15</v>
      </c>
      <c r="AQ42" s="28">
        <v>140.92500000000001</v>
      </c>
      <c r="AR42" s="45">
        <v>24.545999999999999</v>
      </c>
      <c r="AS42" s="28">
        <v>129.99600000000001</v>
      </c>
      <c r="AT42" s="45">
        <v>17.521999999999998</v>
      </c>
      <c r="AU42" s="28">
        <v>125.633</v>
      </c>
      <c r="AV42" s="45">
        <v>12.026</v>
      </c>
      <c r="AW42" s="23"/>
      <c r="AX42" s="24" t="s">
        <v>15</v>
      </c>
      <c r="AY42" s="28">
        <v>132.76</v>
      </c>
      <c r="AZ42" s="45">
        <v>-3.9279999999999999</v>
      </c>
      <c r="BA42" s="28">
        <v>125.447</v>
      </c>
      <c r="BB42" s="45">
        <v>-1.8919999999999999</v>
      </c>
      <c r="BC42" s="28">
        <v>124.07299999999999</v>
      </c>
      <c r="BD42" s="45">
        <v>14.461</v>
      </c>
      <c r="BE42" s="23"/>
      <c r="BF42" s="24" t="s">
        <v>15</v>
      </c>
      <c r="BG42" s="28">
        <v>134.191</v>
      </c>
      <c r="BH42" s="45">
        <v>26.376999999999999</v>
      </c>
      <c r="BI42" s="28">
        <v>128.32900000000001</v>
      </c>
      <c r="BJ42" s="45">
        <v>-5.0609999999999999</v>
      </c>
      <c r="BK42" s="28">
        <v>136.46700000000001</v>
      </c>
      <c r="BL42" s="45">
        <v>-1.7010000000000001</v>
      </c>
      <c r="BM42" s="23"/>
      <c r="BN42" s="24" t="s">
        <v>15</v>
      </c>
      <c r="BO42" s="28">
        <v>132.55500000000001</v>
      </c>
      <c r="BP42" s="45">
        <v>2.5000000000000001E-2</v>
      </c>
      <c r="BQ42" s="28">
        <v>137.15299999999999</v>
      </c>
      <c r="BR42" s="45">
        <v>-6.2960000000000003</v>
      </c>
      <c r="BS42" s="28">
        <v>130.14599999999999</v>
      </c>
      <c r="BT42" s="45">
        <v>13.327999999999999</v>
      </c>
      <c r="BU42" s="23"/>
      <c r="BV42" s="24" t="s">
        <v>15</v>
      </c>
      <c r="BW42" s="28">
        <v>117.88200000000001</v>
      </c>
      <c r="BX42" s="45">
        <v>-13.837999999999999</v>
      </c>
      <c r="BY42" s="28">
        <v>111.646</v>
      </c>
      <c r="BZ42" s="45">
        <v>4.5279999999999996</v>
      </c>
      <c r="CA42" s="28">
        <v>109.619</v>
      </c>
      <c r="CB42" s="45">
        <v>3.5310000000000001</v>
      </c>
      <c r="CC42" s="23"/>
      <c r="CD42" s="24" t="s">
        <v>15</v>
      </c>
      <c r="CE42" s="28">
        <v>122.718</v>
      </c>
      <c r="CF42" s="45">
        <v>6.9109999999999996</v>
      </c>
      <c r="CG42" s="28">
        <v>108.214</v>
      </c>
      <c r="CH42" s="45">
        <v>-0.52800000000000002</v>
      </c>
      <c r="CI42" s="28">
        <v>123.066</v>
      </c>
      <c r="CJ42" s="45">
        <v>5.7009999999999996</v>
      </c>
      <c r="CK42" s="23"/>
      <c r="CL42" s="24" t="s">
        <v>15</v>
      </c>
      <c r="CM42" s="28">
        <v>122.21</v>
      </c>
      <c r="CN42" s="45">
        <v>5.452</v>
      </c>
      <c r="CO42" s="28">
        <v>111.675</v>
      </c>
      <c r="CP42" s="45">
        <v>7.2549999999999999</v>
      </c>
      <c r="CQ42" s="28">
        <v>118.67</v>
      </c>
      <c r="CR42" s="45">
        <v>9.0630000000000006</v>
      </c>
      <c r="CS42" s="23"/>
      <c r="CT42" s="24" t="s">
        <v>15</v>
      </c>
      <c r="CU42" s="28">
        <v>119.68300000000001</v>
      </c>
      <c r="CV42" s="45">
        <v>-1.298</v>
      </c>
      <c r="CW42" s="28">
        <v>104.639</v>
      </c>
      <c r="CX42" s="45">
        <v>20.388000000000002</v>
      </c>
      <c r="CY42" s="28">
        <v>134.13300000000001</v>
      </c>
      <c r="CZ42" s="45">
        <v>-2.4809999999999999</v>
      </c>
      <c r="DA42" s="23"/>
      <c r="DB42" s="24" t="s">
        <v>15</v>
      </c>
      <c r="DC42" s="28">
        <v>100.746</v>
      </c>
      <c r="DD42" s="45">
        <v>5.32</v>
      </c>
      <c r="DE42" s="28">
        <v>197.85900000000001</v>
      </c>
      <c r="DF42" s="45">
        <v>1.133</v>
      </c>
      <c r="DG42" s="28">
        <v>102.31399999999999</v>
      </c>
      <c r="DH42" s="45">
        <v>-4.7009999999999996</v>
      </c>
      <c r="DI42" s="23"/>
      <c r="DJ42" s="24" t="s">
        <v>15</v>
      </c>
      <c r="DK42" s="28">
        <v>122.962</v>
      </c>
      <c r="DL42" s="45">
        <v>9.5180000000000007</v>
      </c>
      <c r="DM42" s="28">
        <v>100.62</v>
      </c>
      <c r="DN42" s="45">
        <v>5.1310000000000002</v>
      </c>
      <c r="DO42" s="28">
        <v>117.497</v>
      </c>
      <c r="DP42" s="45">
        <v>-3.3610000000000002</v>
      </c>
      <c r="DQ42" s="23"/>
      <c r="DR42" s="24" t="s">
        <v>15</v>
      </c>
      <c r="DS42" s="28">
        <v>123.196</v>
      </c>
      <c r="DT42" s="45">
        <v>6.5250000000000004</v>
      </c>
      <c r="DU42" s="28">
        <v>119.51900000000001</v>
      </c>
      <c r="DV42" s="45">
        <v>5.9039999999999999</v>
      </c>
      <c r="DW42" s="28">
        <v>131.74700000000001</v>
      </c>
      <c r="DX42" s="45">
        <v>2.9609999999999999</v>
      </c>
      <c r="DY42" s="23"/>
      <c r="DZ42" s="24" t="s">
        <v>15</v>
      </c>
      <c r="EA42" s="28">
        <v>108.517</v>
      </c>
      <c r="EB42" s="45">
        <v>2.9510000000000001</v>
      </c>
      <c r="EC42" s="28">
        <v>122.16</v>
      </c>
      <c r="ED42" s="45">
        <v>3.84</v>
      </c>
      <c r="EE42" s="28">
        <v>124.568</v>
      </c>
      <c r="EF42" s="45">
        <v>3.25</v>
      </c>
      <c r="EG42" s="23"/>
      <c r="EH42" s="24" t="s">
        <v>15</v>
      </c>
      <c r="EI42" s="28">
        <v>124.792</v>
      </c>
      <c r="EJ42" s="45">
        <v>0.375</v>
      </c>
      <c r="EK42" s="28">
        <v>118.47</v>
      </c>
      <c r="EL42" s="45">
        <v>2.004</v>
      </c>
      <c r="EM42" s="28">
        <v>120.524</v>
      </c>
      <c r="EN42" s="45">
        <v>0.878</v>
      </c>
      <c r="EO42" s="23"/>
      <c r="EP42" s="24" t="s">
        <v>15</v>
      </c>
      <c r="EQ42" s="28">
        <v>111.1</v>
      </c>
      <c r="ER42" s="45">
        <v>2.7490000000000001</v>
      </c>
      <c r="ES42" s="28">
        <v>108.26300000000001</v>
      </c>
      <c r="ET42" s="45">
        <v>-6.1909999999999998</v>
      </c>
      <c r="EU42" s="28">
        <v>110.685</v>
      </c>
      <c r="EV42" s="45">
        <v>1.4410000000000001</v>
      </c>
      <c r="EW42" s="23"/>
      <c r="EX42" s="24" t="s">
        <v>15</v>
      </c>
      <c r="EY42" s="28">
        <v>103.857</v>
      </c>
      <c r="EZ42" s="45">
        <v>-3.9209999999999998</v>
      </c>
      <c r="FA42" s="28">
        <v>115.93300000000001</v>
      </c>
      <c r="FB42" s="45">
        <v>3.032</v>
      </c>
      <c r="FC42" s="28">
        <v>146.41499999999999</v>
      </c>
      <c r="FD42" s="45">
        <v>24.061</v>
      </c>
      <c r="FE42" s="23"/>
      <c r="FF42" s="24" t="s">
        <v>15</v>
      </c>
      <c r="FG42" s="28">
        <v>115.855</v>
      </c>
      <c r="FH42" s="45">
        <v>-1.498</v>
      </c>
      <c r="FI42" s="28">
        <v>126.078</v>
      </c>
      <c r="FJ42" s="45">
        <v>2.62</v>
      </c>
      <c r="FK42" s="28">
        <v>112.745</v>
      </c>
      <c r="FL42" s="45">
        <v>0.98899999999999999</v>
      </c>
      <c r="FM42" s="23"/>
      <c r="FN42" s="24" t="s">
        <v>15</v>
      </c>
      <c r="FO42" s="28">
        <v>101.81</v>
      </c>
      <c r="FP42" s="45">
        <v>-2.1960000000000002</v>
      </c>
      <c r="FQ42" s="28">
        <v>130.44300000000001</v>
      </c>
      <c r="FR42" s="45">
        <v>8.1050000000000004</v>
      </c>
      <c r="FS42" s="28">
        <v>130.857</v>
      </c>
      <c r="FT42" s="45">
        <v>4.0860000000000003</v>
      </c>
      <c r="FU42" s="23"/>
      <c r="FV42" s="24" t="s">
        <v>15</v>
      </c>
      <c r="FW42" s="28">
        <v>121.179</v>
      </c>
      <c r="FX42" s="45">
        <v>3.2090000000000001</v>
      </c>
      <c r="FY42" s="28">
        <v>116.40600000000001</v>
      </c>
      <c r="FZ42" s="45">
        <v>4.1609999999999996</v>
      </c>
      <c r="GA42" s="28">
        <v>128.136</v>
      </c>
      <c r="GB42" s="45">
        <v>14.616</v>
      </c>
      <c r="GC42" s="23"/>
      <c r="GD42" s="24" t="s">
        <v>15</v>
      </c>
      <c r="GE42" s="28">
        <v>121.84</v>
      </c>
      <c r="GF42" s="45">
        <v>7.9279999999999999</v>
      </c>
      <c r="GG42" s="28">
        <v>121.637</v>
      </c>
      <c r="GH42" s="45">
        <v>6.3520000000000003</v>
      </c>
      <c r="GI42" s="28">
        <v>104.547</v>
      </c>
      <c r="GJ42" s="45">
        <v>-7.7469999999999999</v>
      </c>
      <c r="GK42" s="23"/>
      <c r="GL42" s="24" t="s">
        <v>15</v>
      </c>
      <c r="GM42" s="28">
        <v>113.087</v>
      </c>
      <c r="GN42" s="45">
        <v>-7.1219999999999999</v>
      </c>
      <c r="GO42" s="28">
        <v>135.886</v>
      </c>
      <c r="GP42" s="45">
        <v>5.7309999999999999</v>
      </c>
      <c r="GQ42" s="28">
        <v>133.303</v>
      </c>
      <c r="GR42" s="45">
        <v>-1.875</v>
      </c>
      <c r="GS42" s="23"/>
      <c r="GT42" s="24" t="s">
        <v>15</v>
      </c>
      <c r="GU42" s="28">
        <v>122.747</v>
      </c>
      <c r="GV42" s="45">
        <v>-1.4530000000000001</v>
      </c>
      <c r="GW42" s="28">
        <v>114.994</v>
      </c>
      <c r="GX42" s="45">
        <v>15.259</v>
      </c>
      <c r="GY42" s="28">
        <v>130.535</v>
      </c>
      <c r="GZ42" s="45">
        <v>1.901</v>
      </c>
      <c r="HA42" s="23"/>
      <c r="HB42" s="24" t="s">
        <v>15</v>
      </c>
      <c r="HC42" s="28">
        <v>116.21599999999999</v>
      </c>
      <c r="HD42" s="45">
        <v>5.8710000000000004</v>
      </c>
      <c r="HE42" s="28">
        <v>119.57599999999999</v>
      </c>
      <c r="HF42" s="45">
        <v>7.1210000000000004</v>
      </c>
      <c r="HG42" s="28">
        <v>106.658</v>
      </c>
      <c r="HH42" s="45">
        <v>7.1040000000000001</v>
      </c>
      <c r="HI42" s="23"/>
      <c r="HJ42" s="24" t="s">
        <v>15</v>
      </c>
      <c r="HK42" s="28">
        <v>123.51600000000001</v>
      </c>
      <c r="HL42" s="45">
        <v>3.448</v>
      </c>
      <c r="HM42" s="28">
        <v>120.05</v>
      </c>
      <c r="HN42" s="45">
        <v>13.507999999999999</v>
      </c>
      <c r="HO42" s="28">
        <v>113.68300000000001</v>
      </c>
      <c r="HP42" s="45">
        <v>8.4190000000000005</v>
      </c>
      <c r="HQ42" s="23"/>
      <c r="HR42" s="24" t="s">
        <v>15</v>
      </c>
      <c r="HS42" s="28">
        <v>115.182</v>
      </c>
      <c r="HT42" s="45">
        <v>1.2150000000000001</v>
      </c>
      <c r="HU42" s="28">
        <v>121.682</v>
      </c>
      <c r="HV42" s="45">
        <v>3.6909999999999998</v>
      </c>
      <c r="HW42" s="28">
        <v>115.706</v>
      </c>
      <c r="HX42" s="45">
        <v>4.1920000000000002</v>
      </c>
      <c r="HY42" s="23"/>
      <c r="HZ42" s="24" t="s">
        <v>15</v>
      </c>
      <c r="IA42" s="28">
        <v>122.31</v>
      </c>
      <c r="IB42" s="45">
        <v>7.3460000000000001</v>
      </c>
      <c r="IC42" s="28">
        <v>125.23099999999999</v>
      </c>
      <c r="ID42" s="45">
        <v>3.9380000000000002</v>
      </c>
      <c r="IE42" s="28">
        <v>115.002</v>
      </c>
      <c r="IF42" s="45">
        <v>2.9220000000000002</v>
      </c>
      <c r="IG42" s="23"/>
      <c r="IH42" s="24" t="s">
        <v>15</v>
      </c>
      <c r="II42" s="28">
        <v>135.37299999999999</v>
      </c>
      <c r="IJ42" s="45">
        <v>8.0860000000000003</v>
      </c>
      <c r="IK42" s="28">
        <v>130.554</v>
      </c>
      <c r="IL42" s="45">
        <v>-0.26500000000000001</v>
      </c>
      <c r="IM42" s="28">
        <v>125.45099999999999</v>
      </c>
      <c r="IN42" s="45">
        <v>3.8340000000000001</v>
      </c>
      <c r="IO42" s="28">
        <v>131.803</v>
      </c>
      <c r="IP42" s="45">
        <v>8.0969999999999995</v>
      </c>
      <c r="IQ42" s="23"/>
      <c r="IR42" s="24" t="s">
        <v>15</v>
      </c>
      <c r="IS42" s="28">
        <v>118.301</v>
      </c>
      <c r="IT42" s="45">
        <v>6.5679999999999996</v>
      </c>
      <c r="IU42" s="28">
        <v>97.781999999999996</v>
      </c>
      <c r="IV42" s="45">
        <v>0.98</v>
      </c>
      <c r="IW42" s="28">
        <v>130.79300000000001</v>
      </c>
      <c r="IX42" s="45">
        <v>11.711</v>
      </c>
      <c r="IY42" s="23"/>
      <c r="IZ42" s="24" t="s">
        <v>15</v>
      </c>
      <c r="JA42" s="28">
        <v>128.65799999999999</v>
      </c>
      <c r="JB42" s="45">
        <v>-2.8069999999999999</v>
      </c>
      <c r="JC42" s="28">
        <v>144.94499999999999</v>
      </c>
      <c r="JD42" s="45">
        <v>5.2350000000000003</v>
      </c>
      <c r="JE42" s="28">
        <v>165.74299999999999</v>
      </c>
      <c r="JF42" s="45">
        <v>6.8940000000000001</v>
      </c>
      <c r="JG42" s="23"/>
      <c r="JH42" s="24" t="s">
        <v>15</v>
      </c>
      <c r="JI42" s="28">
        <v>143.46600000000001</v>
      </c>
      <c r="JJ42" s="45">
        <v>5.5780000000000003</v>
      </c>
      <c r="JK42" s="28">
        <v>131.77099999999999</v>
      </c>
      <c r="JL42" s="45">
        <v>-8.6050000000000004</v>
      </c>
      <c r="JM42" s="28">
        <v>112.877</v>
      </c>
      <c r="JN42" s="45">
        <v>14.314</v>
      </c>
      <c r="JO42" s="23"/>
      <c r="JP42" s="24" t="s">
        <v>15</v>
      </c>
      <c r="JQ42" s="28">
        <v>116.73099999999999</v>
      </c>
      <c r="JR42" s="45">
        <v>4.9589999999999996</v>
      </c>
      <c r="JS42" s="28">
        <v>109.663</v>
      </c>
      <c r="JT42" s="45">
        <v>15.824999999999999</v>
      </c>
      <c r="JU42" s="28">
        <v>106.17400000000001</v>
      </c>
      <c r="JV42" s="45">
        <v>9.1989999999999998</v>
      </c>
      <c r="JW42" s="23"/>
      <c r="JX42" s="24" t="s">
        <v>15</v>
      </c>
      <c r="JY42" s="28">
        <v>118.893</v>
      </c>
      <c r="JZ42" s="45">
        <v>4.2889999999999997</v>
      </c>
      <c r="KA42" s="28">
        <v>131.79900000000001</v>
      </c>
      <c r="KB42" s="45">
        <v>1.752</v>
      </c>
      <c r="KC42" s="28">
        <v>130.285</v>
      </c>
      <c r="KD42" s="45">
        <v>5.8890000000000002</v>
      </c>
      <c r="KE42" s="23"/>
      <c r="KF42" s="24" t="s">
        <v>15</v>
      </c>
      <c r="KG42" s="28">
        <v>110.52800000000001</v>
      </c>
      <c r="KH42" s="45">
        <v>7.2619999999999996</v>
      </c>
      <c r="KI42" s="28">
        <v>131.999</v>
      </c>
      <c r="KJ42" s="45">
        <v>7.6999999999999999E-2</v>
      </c>
      <c r="KK42" s="28">
        <v>124.521</v>
      </c>
      <c r="KL42" s="45">
        <v>5.7850000000000001</v>
      </c>
      <c r="KM42" s="23"/>
      <c r="KN42" s="24" t="s">
        <v>15</v>
      </c>
      <c r="KO42" s="28">
        <v>78.39</v>
      </c>
      <c r="KP42" s="45">
        <v>-30.712</v>
      </c>
      <c r="KQ42" s="28">
        <v>118.669</v>
      </c>
      <c r="KR42" s="45">
        <v>2.6360000000000001</v>
      </c>
      <c r="KS42" s="28">
        <v>96.655000000000001</v>
      </c>
      <c r="KT42" s="45">
        <v>-8.9410000000000007</v>
      </c>
      <c r="KU42" s="23"/>
      <c r="KV42" s="24" t="s">
        <v>15</v>
      </c>
      <c r="KW42" s="28">
        <v>101.235</v>
      </c>
      <c r="KX42" s="45">
        <v>-7.6509999999999998</v>
      </c>
      <c r="KY42" s="28">
        <v>117.883</v>
      </c>
      <c r="KZ42" s="45">
        <v>-7.8440000000000003</v>
      </c>
      <c r="LA42" s="28">
        <v>135.32499999999999</v>
      </c>
      <c r="LB42" s="45">
        <v>9.6869999999999994</v>
      </c>
      <c r="LC42" s="23"/>
      <c r="LD42" s="24" t="s">
        <v>15</v>
      </c>
      <c r="LE42" s="28">
        <v>130.126</v>
      </c>
      <c r="LF42" s="45">
        <v>9.9920000000000009</v>
      </c>
      <c r="LG42" s="28">
        <v>104.07599999999999</v>
      </c>
      <c r="LH42" s="45">
        <v>-7.2430000000000003</v>
      </c>
      <c r="LI42" s="28">
        <v>85.578000000000003</v>
      </c>
      <c r="LJ42" s="45">
        <v>-19.882999999999999</v>
      </c>
      <c r="LK42" s="23"/>
      <c r="LL42" s="24" t="s">
        <v>15</v>
      </c>
      <c r="LM42" s="28">
        <v>103.214</v>
      </c>
      <c r="LN42" s="45">
        <v>-7.4139999999999997</v>
      </c>
      <c r="LO42" s="28">
        <v>106.761</v>
      </c>
      <c r="LP42" s="45">
        <v>-5.8529999999999998</v>
      </c>
      <c r="LQ42" s="28">
        <v>134.09800000000001</v>
      </c>
      <c r="LR42" s="45">
        <v>18.280999999999999</v>
      </c>
      <c r="LS42" s="23"/>
      <c r="LT42" s="24" t="s">
        <v>15</v>
      </c>
      <c r="LU42" s="28">
        <v>124.334</v>
      </c>
      <c r="LV42" s="45">
        <v>4.859</v>
      </c>
      <c r="LW42" s="28">
        <v>94.924000000000007</v>
      </c>
      <c r="LX42" s="45">
        <v>-35.243000000000002</v>
      </c>
      <c r="LY42" s="28">
        <v>91.924000000000007</v>
      </c>
      <c r="LZ42" s="45">
        <v>20.363</v>
      </c>
      <c r="MA42" s="23"/>
      <c r="MB42" s="24" t="s">
        <v>15</v>
      </c>
      <c r="MC42" s="28">
        <v>137.10300000000001</v>
      </c>
      <c r="MD42" s="45">
        <v>0.85699999999999998</v>
      </c>
      <c r="ME42" s="28">
        <v>129.6</v>
      </c>
      <c r="MF42" s="45">
        <v>-7.2619999999999996</v>
      </c>
      <c r="MG42" s="28">
        <v>127.751</v>
      </c>
      <c r="MH42" s="45">
        <v>13.456</v>
      </c>
      <c r="MI42" s="23"/>
      <c r="MJ42" s="24" t="s">
        <v>15</v>
      </c>
      <c r="MK42" s="28">
        <v>89.622</v>
      </c>
      <c r="ML42" s="45">
        <v>18.600000000000001</v>
      </c>
      <c r="MM42" s="28">
        <v>130.113</v>
      </c>
      <c r="MN42" s="45">
        <v>1.3839999999999999</v>
      </c>
      <c r="MO42" s="28">
        <v>158.68199999999999</v>
      </c>
      <c r="MP42" s="45">
        <v>6.9</v>
      </c>
    </row>
    <row r="43" spans="1:354" ht="15" hidden="1" customHeight="1" x14ac:dyDescent="0.25">
      <c r="A43" s="23"/>
      <c r="B43" s="24" t="s">
        <v>16</v>
      </c>
      <c r="C43" s="28">
        <v>102.752</v>
      </c>
      <c r="D43" s="45">
        <v>-3.1829999999999998</v>
      </c>
      <c r="E43" s="28">
        <v>94.697999999999993</v>
      </c>
      <c r="F43" s="45">
        <v>-5.37</v>
      </c>
      <c r="G43" s="28">
        <v>110.367</v>
      </c>
      <c r="H43" s="45">
        <v>-1.3340000000000001</v>
      </c>
      <c r="I43" s="23"/>
      <c r="J43" s="24" t="s">
        <v>16</v>
      </c>
      <c r="K43" s="28">
        <v>93.537999999999997</v>
      </c>
      <c r="L43" s="45">
        <v>-16.917000000000002</v>
      </c>
      <c r="M43" s="28">
        <v>157.5</v>
      </c>
      <c r="N43" s="45">
        <v>2.9670000000000001</v>
      </c>
      <c r="O43" s="28">
        <v>97.787000000000006</v>
      </c>
      <c r="P43" s="45">
        <v>-16.364999999999998</v>
      </c>
      <c r="Q43" s="23"/>
      <c r="R43" s="24" t="s">
        <v>16</v>
      </c>
      <c r="S43" s="28">
        <v>120.77</v>
      </c>
      <c r="T43" s="45">
        <v>13.893000000000001</v>
      </c>
      <c r="U43" s="28">
        <v>128.94</v>
      </c>
      <c r="V43" s="45">
        <v>14.321</v>
      </c>
      <c r="W43" s="28">
        <v>131.59100000000001</v>
      </c>
      <c r="X43" s="45">
        <v>22.928000000000001</v>
      </c>
      <c r="Y43" s="23"/>
      <c r="Z43" s="24" t="s">
        <v>16</v>
      </c>
      <c r="AA43" s="28">
        <v>118.235</v>
      </c>
      <c r="AB43" s="45">
        <v>7.7110000000000003</v>
      </c>
      <c r="AC43" s="28">
        <v>137.947</v>
      </c>
      <c r="AD43" s="45">
        <v>13.159000000000001</v>
      </c>
      <c r="AE43" s="28">
        <v>119.81</v>
      </c>
      <c r="AF43" s="45">
        <v>13.057</v>
      </c>
      <c r="AG43" s="23"/>
      <c r="AH43" s="24" t="s">
        <v>16</v>
      </c>
      <c r="AI43" s="28">
        <v>128.70500000000001</v>
      </c>
      <c r="AJ43" s="45">
        <v>1.0940000000000001</v>
      </c>
      <c r="AK43" s="28">
        <v>138.09800000000001</v>
      </c>
      <c r="AL43" s="45">
        <v>0.52300000000000002</v>
      </c>
      <c r="AM43" s="28">
        <v>114.464</v>
      </c>
      <c r="AN43" s="45">
        <v>14.542</v>
      </c>
      <c r="AO43" s="23"/>
      <c r="AP43" s="24" t="s">
        <v>16</v>
      </c>
      <c r="AQ43" s="28">
        <v>111.06399999999999</v>
      </c>
      <c r="AR43" s="45">
        <v>3.7669999999999999</v>
      </c>
      <c r="AS43" s="28">
        <v>130.126</v>
      </c>
      <c r="AT43" s="45">
        <v>19.971</v>
      </c>
      <c r="AU43" s="28">
        <v>117.209</v>
      </c>
      <c r="AV43" s="45">
        <v>9.08</v>
      </c>
      <c r="AW43" s="23"/>
      <c r="AX43" s="24" t="s">
        <v>16</v>
      </c>
      <c r="AY43" s="28">
        <v>159.01</v>
      </c>
      <c r="AZ43" s="45">
        <v>23.846</v>
      </c>
      <c r="BA43" s="28">
        <v>136.96799999999999</v>
      </c>
      <c r="BB43" s="45">
        <v>5.7220000000000004</v>
      </c>
      <c r="BC43" s="28">
        <v>122.182</v>
      </c>
      <c r="BD43" s="45">
        <v>7.1189999999999998</v>
      </c>
      <c r="BE43" s="23"/>
      <c r="BF43" s="24" t="s">
        <v>16</v>
      </c>
      <c r="BG43" s="28">
        <v>115.101</v>
      </c>
      <c r="BH43" s="45">
        <v>11.539</v>
      </c>
      <c r="BI43" s="28">
        <v>130.137</v>
      </c>
      <c r="BJ43" s="45">
        <v>9.5939999999999994</v>
      </c>
      <c r="BK43" s="28">
        <v>147.16800000000001</v>
      </c>
      <c r="BL43" s="45">
        <v>11.916</v>
      </c>
      <c r="BM43" s="23"/>
      <c r="BN43" s="24" t="s">
        <v>16</v>
      </c>
      <c r="BO43" s="28">
        <v>117.351</v>
      </c>
      <c r="BP43" s="45">
        <v>10.288</v>
      </c>
      <c r="BQ43" s="28">
        <v>154.59100000000001</v>
      </c>
      <c r="BR43" s="45">
        <v>4.2960000000000003</v>
      </c>
      <c r="BS43" s="28">
        <v>122.79600000000001</v>
      </c>
      <c r="BT43" s="45">
        <v>2.7370000000000001</v>
      </c>
      <c r="BU43" s="23"/>
      <c r="BV43" s="24" t="s">
        <v>16</v>
      </c>
      <c r="BW43" s="28">
        <v>135.279</v>
      </c>
      <c r="BX43" s="45">
        <v>3.1880000000000002</v>
      </c>
      <c r="BY43" s="28">
        <v>107.95699999999999</v>
      </c>
      <c r="BZ43" s="45">
        <v>4.9889999999999999</v>
      </c>
      <c r="CA43" s="28">
        <v>112.971</v>
      </c>
      <c r="CB43" s="45">
        <v>7.34</v>
      </c>
      <c r="CC43" s="23"/>
      <c r="CD43" s="24" t="s">
        <v>16</v>
      </c>
      <c r="CE43" s="28">
        <v>125.90900000000001</v>
      </c>
      <c r="CF43" s="45">
        <v>5.63</v>
      </c>
      <c r="CG43" s="28">
        <v>99.98</v>
      </c>
      <c r="CH43" s="45">
        <v>-1.903</v>
      </c>
      <c r="CI43" s="28">
        <v>155.62299999999999</v>
      </c>
      <c r="CJ43" s="45">
        <v>6.484</v>
      </c>
      <c r="CK43" s="23"/>
      <c r="CL43" s="24" t="s">
        <v>16</v>
      </c>
      <c r="CM43" s="28">
        <v>136.67099999999999</v>
      </c>
      <c r="CN43" s="45">
        <v>4.9660000000000002</v>
      </c>
      <c r="CO43" s="28">
        <v>104.678</v>
      </c>
      <c r="CP43" s="45">
        <v>3.5739999999999998</v>
      </c>
      <c r="CQ43" s="28">
        <v>109.191</v>
      </c>
      <c r="CR43" s="45">
        <v>5.3970000000000002</v>
      </c>
      <c r="CS43" s="23"/>
      <c r="CT43" s="24" t="s">
        <v>16</v>
      </c>
      <c r="CU43" s="28">
        <v>112.033</v>
      </c>
      <c r="CV43" s="45">
        <v>-11.606999999999999</v>
      </c>
      <c r="CW43" s="28">
        <v>112.25700000000001</v>
      </c>
      <c r="CX43" s="45">
        <v>21.959</v>
      </c>
      <c r="CY43" s="28">
        <v>139.25200000000001</v>
      </c>
      <c r="CZ43" s="45">
        <v>26.254999999999999</v>
      </c>
      <c r="DA43" s="23"/>
      <c r="DB43" s="24" t="s">
        <v>16</v>
      </c>
      <c r="DC43" s="28">
        <v>111.124</v>
      </c>
      <c r="DD43" s="45">
        <v>-8.3529999999999998</v>
      </c>
      <c r="DE43" s="28">
        <v>270.64299999999997</v>
      </c>
      <c r="DF43" s="45">
        <v>-23.311</v>
      </c>
      <c r="DG43" s="28">
        <v>108.64700000000001</v>
      </c>
      <c r="DH43" s="45">
        <v>-0.20799999999999999</v>
      </c>
      <c r="DI43" s="23"/>
      <c r="DJ43" s="24" t="s">
        <v>16</v>
      </c>
      <c r="DK43" s="28">
        <v>127.69</v>
      </c>
      <c r="DL43" s="45">
        <v>8.2729999999999997</v>
      </c>
      <c r="DM43" s="28">
        <v>109.931</v>
      </c>
      <c r="DN43" s="45">
        <v>11.401</v>
      </c>
      <c r="DO43" s="28">
        <v>123.557</v>
      </c>
      <c r="DP43" s="45">
        <v>-6.8230000000000004</v>
      </c>
      <c r="DQ43" s="23"/>
      <c r="DR43" s="24" t="s">
        <v>16</v>
      </c>
      <c r="DS43" s="28">
        <v>120.711</v>
      </c>
      <c r="DT43" s="45">
        <v>4.2779999999999996</v>
      </c>
      <c r="DU43" s="28">
        <v>119.971</v>
      </c>
      <c r="DV43" s="45">
        <v>1.0429999999999999</v>
      </c>
      <c r="DW43" s="28">
        <v>141.21199999999999</v>
      </c>
      <c r="DX43" s="45">
        <v>4.968</v>
      </c>
      <c r="DY43" s="23"/>
      <c r="DZ43" s="24" t="s">
        <v>16</v>
      </c>
      <c r="EA43" s="28">
        <v>117.262</v>
      </c>
      <c r="EB43" s="45">
        <v>2.3029999999999999</v>
      </c>
      <c r="EC43" s="28">
        <v>132.25200000000001</v>
      </c>
      <c r="ED43" s="45">
        <v>2.21</v>
      </c>
      <c r="EE43" s="28">
        <v>117.31100000000001</v>
      </c>
      <c r="EF43" s="45">
        <v>3.1459999999999999</v>
      </c>
      <c r="EG43" s="23"/>
      <c r="EH43" s="24" t="s">
        <v>16</v>
      </c>
      <c r="EI43" s="28">
        <v>121.321</v>
      </c>
      <c r="EJ43" s="45">
        <v>3.3639999999999999</v>
      </c>
      <c r="EK43" s="28">
        <v>114.523</v>
      </c>
      <c r="EL43" s="45">
        <v>6.1719999999999997</v>
      </c>
      <c r="EM43" s="28">
        <v>116.398</v>
      </c>
      <c r="EN43" s="45">
        <v>5.5E-2</v>
      </c>
      <c r="EO43" s="23"/>
      <c r="EP43" s="24" t="s">
        <v>16</v>
      </c>
      <c r="EQ43" s="28">
        <v>103.078</v>
      </c>
      <c r="ER43" s="45">
        <v>-8.5909999999999993</v>
      </c>
      <c r="ES43" s="28">
        <v>116.21899999999999</v>
      </c>
      <c r="ET43" s="45">
        <v>13.048</v>
      </c>
      <c r="EU43" s="28">
        <v>101.227</v>
      </c>
      <c r="EV43" s="45">
        <v>-9.3379999999999992</v>
      </c>
      <c r="EW43" s="23"/>
      <c r="EX43" s="24" t="s">
        <v>16</v>
      </c>
      <c r="EY43" s="28">
        <v>95.328000000000003</v>
      </c>
      <c r="EZ43" s="45">
        <v>-7.4340000000000002</v>
      </c>
      <c r="FA43" s="28">
        <v>88.403000000000006</v>
      </c>
      <c r="FB43" s="45">
        <v>-14.933</v>
      </c>
      <c r="FC43" s="28">
        <v>144.6</v>
      </c>
      <c r="FD43" s="45">
        <v>18.588999999999999</v>
      </c>
      <c r="FE43" s="23"/>
      <c r="FF43" s="24" t="s">
        <v>16</v>
      </c>
      <c r="FG43" s="28">
        <v>113.956</v>
      </c>
      <c r="FH43" s="45">
        <v>0.22</v>
      </c>
      <c r="FI43" s="28">
        <v>121.093</v>
      </c>
      <c r="FJ43" s="45">
        <v>1.7250000000000001</v>
      </c>
      <c r="FK43" s="28">
        <v>129.26900000000001</v>
      </c>
      <c r="FL43" s="45">
        <v>-1.6080000000000001</v>
      </c>
      <c r="FM43" s="23"/>
      <c r="FN43" s="24" t="s">
        <v>16</v>
      </c>
      <c r="FO43" s="28">
        <v>86.869</v>
      </c>
      <c r="FP43" s="45">
        <v>-9.2880000000000003</v>
      </c>
      <c r="FQ43" s="28">
        <v>128.75700000000001</v>
      </c>
      <c r="FR43" s="45">
        <v>8.4619999999999997</v>
      </c>
      <c r="FS43" s="28">
        <v>119.88500000000001</v>
      </c>
      <c r="FT43" s="45">
        <v>14.222</v>
      </c>
      <c r="FU43" s="23"/>
      <c r="FV43" s="24" t="s">
        <v>16</v>
      </c>
      <c r="FW43" s="28">
        <v>121.78</v>
      </c>
      <c r="FX43" s="45">
        <v>6.048</v>
      </c>
      <c r="FY43" s="28">
        <v>123.123</v>
      </c>
      <c r="FZ43" s="45">
        <v>-1.2210000000000001</v>
      </c>
      <c r="GA43" s="28">
        <v>126.95099999999999</v>
      </c>
      <c r="GB43" s="45">
        <v>9.5020000000000007</v>
      </c>
      <c r="GC43" s="23"/>
      <c r="GD43" s="24" t="s">
        <v>16</v>
      </c>
      <c r="GE43" s="28">
        <v>112.191</v>
      </c>
      <c r="GF43" s="45">
        <v>5.6059999999999999</v>
      </c>
      <c r="GG43" s="28">
        <v>129.04</v>
      </c>
      <c r="GH43" s="45">
        <v>8.4469999999999992</v>
      </c>
      <c r="GI43" s="28">
        <v>99.16</v>
      </c>
      <c r="GJ43" s="45">
        <v>-5.2290000000000001</v>
      </c>
      <c r="GK43" s="23"/>
      <c r="GL43" s="24" t="s">
        <v>16</v>
      </c>
      <c r="GM43" s="28">
        <v>126.03</v>
      </c>
      <c r="GN43" s="45">
        <v>1.2050000000000001</v>
      </c>
      <c r="GO43" s="28">
        <v>135.80699999999999</v>
      </c>
      <c r="GP43" s="45">
        <v>1.524</v>
      </c>
      <c r="GQ43" s="28">
        <v>124.649</v>
      </c>
      <c r="GR43" s="45">
        <v>2.008</v>
      </c>
      <c r="GS43" s="23"/>
      <c r="GT43" s="24" t="s">
        <v>16</v>
      </c>
      <c r="GU43" s="28">
        <v>118.846</v>
      </c>
      <c r="GV43" s="45">
        <v>6.3810000000000002</v>
      </c>
      <c r="GW43" s="28">
        <v>101.334</v>
      </c>
      <c r="GX43" s="45">
        <v>8.0370000000000008</v>
      </c>
      <c r="GY43" s="28">
        <v>137.809</v>
      </c>
      <c r="GZ43" s="45">
        <v>1.679</v>
      </c>
      <c r="HA43" s="23"/>
      <c r="HB43" s="24" t="s">
        <v>16</v>
      </c>
      <c r="HC43" s="28">
        <v>116.11499999999999</v>
      </c>
      <c r="HD43" s="45">
        <v>9.5890000000000004</v>
      </c>
      <c r="HE43" s="28">
        <v>132.22900000000001</v>
      </c>
      <c r="HF43" s="45">
        <v>7.4029999999999996</v>
      </c>
      <c r="HG43" s="28">
        <v>108.217</v>
      </c>
      <c r="HH43" s="45">
        <v>-2.4820000000000002</v>
      </c>
      <c r="HI43" s="23"/>
      <c r="HJ43" s="24" t="s">
        <v>16</v>
      </c>
      <c r="HK43" s="28">
        <v>116.30800000000001</v>
      </c>
      <c r="HL43" s="45">
        <v>7.4119999999999999</v>
      </c>
      <c r="HM43" s="28">
        <v>115.164</v>
      </c>
      <c r="HN43" s="45">
        <v>15.173</v>
      </c>
      <c r="HO43" s="28">
        <v>121.661</v>
      </c>
      <c r="HP43" s="45">
        <v>4.3109999999999999</v>
      </c>
      <c r="HQ43" s="23"/>
      <c r="HR43" s="24" t="s">
        <v>16</v>
      </c>
      <c r="HS43" s="28">
        <v>129.72800000000001</v>
      </c>
      <c r="HT43" s="45">
        <v>-4.899</v>
      </c>
      <c r="HU43" s="28">
        <v>115.05</v>
      </c>
      <c r="HV43" s="45">
        <v>11.256</v>
      </c>
      <c r="HW43" s="28">
        <v>113.861</v>
      </c>
      <c r="HX43" s="45">
        <v>3.2349999999999999</v>
      </c>
      <c r="HY43" s="23"/>
      <c r="HZ43" s="24" t="s">
        <v>16</v>
      </c>
      <c r="IA43" s="28">
        <v>115.36</v>
      </c>
      <c r="IB43" s="45">
        <v>1.589</v>
      </c>
      <c r="IC43" s="28">
        <v>116.508</v>
      </c>
      <c r="ID43" s="45">
        <v>4.6550000000000002</v>
      </c>
      <c r="IE43" s="28">
        <v>113.08199999999999</v>
      </c>
      <c r="IF43" s="45">
        <v>-0.65100000000000002</v>
      </c>
      <c r="IG43" s="23"/>
      <c r="IH43" s="24" t="s">
        <v>16</v>
      </c>
      <c r="II43" s="28">
        <v>118.36799999999999</v>
      </c>
      <c r="IJ43" s="45">
        <v>5.62</v>
      </c>
      <c r="IK43" s="28">
        <v>112.601</v>
      </c>
      <c r="IL43" s="45">
        <v>-0.19500000000000001</v>
      </c>
      <c r="IM43" s="28">
        <v>128.673</v>
      </c>
      <c r="IN43" s="45">
        <v>0.98799999999999999</v>
      </c>
      <c r="IO43" s="28">
        <v>137.60300000000001</v>
      </c>
      <c r="IP43" s="45">
        <v>21.082000000000001</v>
      </c>
      <c r="IQ43" s="23"/>
      <c r="IR43" s="24" t="s">
        <v>16</v>
      </c>
      <c r="IS43" s="28">
        <v>114.625</v>
      </c>
      <c r="IT43" s="45">
        <v>5.7750000000000004</v>
      </c>
      <c r="IU43" s="28">
        <v>104.798</v>
      </c>
      <c r="IV43" s="45">
        <v>2.4390000000000001</v>
      </c>
      <c r="IW43" s="28">
        <v>126.85299999999999</v>
      </c>
      <c r="IX43" s="45">
        <v>3.1030000000000002</v>
      </c>
      <c r="IY43" s="23"/>
      <c r="IZ43" s="24" t="s">
        <v>16</v>
      </c>
      <c r="JA43" s="28">
        <v>116.34</v>
      </c>
      <c r="JB43" s="45">
        <v>4.7460000000000004</v>
      </c>
      <c r="JC43" s="28">
        <v>148.28</v>
      </c>
      <c r="JD43" s="45">
        <v>7.181</v>
      </c>
      <c r="JE43" s="28">
        <v>154.22399999999999</v>
      </c>
      <c r="JF43" s="45">
        <v>-1.149</v>
      </c>
      <c r="JG43" s="23"/>
      <c r="JH43" s="24" t="s">
        <v>16</v>
      </c>
      <c r="JI43" s="28">
        <v>163.99600000000001</v>
      </c>
      <c r="JJ43" s="45">
        <v>17.411999999999999</v>
      </c>
      <c r="JK43" s="28">
        <v>140.179</v>
      </c>
      <c r="JL43" s="45">
        <v>-2.5529999999999999</v>
      </c>
      <c r="JM43" s="28">
        <v>117.17</v>
      </c>
      <c r="JN43" s="45">
        <v>-0.186</v>
      </c>
      <c r="JO43" s="23"/>
      <c r="JP43" s="24" t="s">
        <v>16</v>
      </c>
      <c r="JQ43" s="28">
        <v>125.422</v>
      </c>
      <c r="JR43" s="45">
        <v>2.8780000000000001</v>
      </c>
      <c r="JS43" s="28">
        <v>103.72799999999999</v>
      </c>
      <c r="JT43" s="45">
        <v>-2.6970000000000001</v>
      </c>
      <c r="JU43" s="28">
        <v>97.087000000000003</v>
      </c>
      <c r="JV43" s="45">
        <v>-8.2710000000000008</v>
      </c>
      <c r="JW43" s="23"/>
      <c r="JX43" s="24" t="s">
        <v>16</v>
      </c>
      <c r="JY43" s="28">
        <v>124.542</v>
      </c>
      <c r="JZ43" s="45">
        <v>3.5209999999999999</v>
      </c>
      <c r="KA43" s="28">
        <v>127.309</v>
      </c>
      <c r="KB43" s="45">
        <v>1.498</v>
      </c>
      <c r="KC43" s="28">
        <v>142.49100000000001</v>
      </c>
      <c r="KD43" s="45">
        <v>5.6689999999999996</v>
      </c>
      <c r="KE43" s="23"/>
      <c r="KF43" s="24" t="s">
        <v>16</v>
      </c>
      <c r="KG43" s="28">
        <v>109.58499999999999</v>
      </c>
      <c r="KH43" s="45">
        <v>-3.798</v>
      </c>
      <c r="KI43" s="28">
        <v>111.39100000000001</v>
      </c>
      <c r="KJ43" s="45">
        <v>11.747</v>
      </c>
      <c r="KK43" s="28">
        <v>122.145</v>
      </c>
      <c r="KL43" s="45">
        <v>-3.9820000000000002</v>
      </c>
      <c r="KM43" s="23"/>
      <c r="KN43" s="24" t="s">
        <v>16</v>
      </c>
      <c r="KO43" s="28">
        <v>91.835999999999999</v>
      </c>
      <c r="KP43" s="45">
        <v>-25.186</v>
      </c>
      <c r="KQ43" s="28">
        <v>122.22199999999999</v>
      </c>
      <c r="KR43" s="45">
        <v>-0.39400000000000002</v>
      </c>
      <c r="KS43" s="28">
        <v>106.7</v>
      </c>
      <c r="KT43" s="45">
        <v>-0.89900000000000002</v>
      </c>
      <c r="KU43" s="23"/>
      <c r="KV43" s="24" t="s">
        <v>16</v>
      </c>
      <c r="KW43" s="28">
        <v>127.908</v>
      </c>
      <c r="KX43" s="45">
        <v>12.932</v>
      </c>
      <c r="KY43" s="28">
        <v>121.878</v>
      </c>
      <c r="KZ43" s="45">
        <v>5.54</v>
      </c>
      <c r="LA43" s="28">
        <v>119.241</v>
      </c>
      <c r="LB43" s="45">
        <v>4.4779999999999998</v>
      </c>
      <c r="LC43" s="23"/>
      <c r="LD43" s="24" t="s">
        <v>16</v>
      </c>
      <c r="LE43" s="28">
        <v>150.874</v>
      </c>
      <c r="LF43" s="45">
        <v>3.3140000000000001</v>
      </c>
      <c r="LG43" s="28">
        <v>108.489</v>
      </c>
      <c r="LH43" s="45">
        <v>2.9350000000000001</v>
      </c>
      <c r="LI43" s="28">
        <v>99.174000000000007</v>
      </c>
      <c r="LJ43" s="45">
        <v>-12.305999999999999</v>
      </c>
      <c r="LK43" s="23"/>
      <c r="LL43" s="24" t="s">
        <v>16</v>
      </c>
      <c r="LM43" s="28">
        <v>119.824</v>
      </c>
      <c r="LN43" s="45">
        <v>14.465</v>
      </c>
      <c r="LO43" s="28">
        <v>104.986</v>
      </c>
      <c r="LP43" s="45">
        <v>-2.9239999999999999</v>
      </c>
      <c r="LQ43" s="28">
        <v>111.34099999999999</v>
      </c>
      <c r="LR43" s="45">
        <v>6.7309999999999999</v>
      </c>
      <c r="LS43" s="23"/>
      <c r="LT43" s="24" t="s">
        <v>16</v>
      </c>
      <c r="LU43" s="28">
        <v>92.692999999999998</v>
      </c>
      <c r="LV43" s="45">
        <v>-5.1390000000000002</v>
      </c>
      <c r="LW43" s="28">
        <v>102.381</v>
      </c>
      <c r="LX43" s="45">
        <v>-1.2290000000000001</v>
      </c>
      <c r="LY43" s="28">
        <v>105.366</v>
      </c>
      <c r="LZ43" s="45">
        <v>12.583</v>
      </c>
      <c r="MA43" s="23"/>
      <c r="MB43" s="24" t="s">
        <v>16</v>
      </c>
      <c r="MC43" s="28">
        <v>126.48</v>
      </c>
      <c r="MD43" s="45">
        <v>-1.2569999999999999</v>
      </c>
      <c r="ME43" s="28">
        <v>97.683000000000007</v>
      </c>
      <c r="MF43" s="45">
        <v>-0.1</v>
      </c>
      <c r="MG43" s="28">
        <v>148.471</v>
      </c>
      <c r="MH43" s="45">
        <v>5.758</v>
      </c>
      <c r="MI43" s="23"/>
      <c r="MJ43" s="24" t="s">
        <v>16</v>
      </c>
      <c r="MK43" s="28">
        <v>87.022999999999996</v>
      </c>
      <c r="ML43" s="45">
        <v>1.1559999999999999</v>
      </c>
      <c r="MM43" s="28">
        <v>130.15899999999999</v>
      </c>
      <c r="MN43" s="45">
        <v>8.5549999999999997</v>
      </c>
      <c r="MO43" s="28">
        <v>140.92599999999999</v>
      </c>
      <c r="MP43" s="45">
        <v>2.73</v>
      </c>
    </row>
    <row r="44" spans="1:354" ht="15" hidden="1" customHeight="1" x14ac:dyDescent="0.25">
      <c r="A44" s="23"/>
      <c r="B44" s="24"/>
      <c r="C44" s="28"/>
      <c r="D44" s="45"/>
      <c r="E44" s="28"/>
      <c r="F44" s="45"/>
      <c r="G44" s="28"/>
      <c r="H44" s="45"/>
      <c r="I44" s="23"/>
      <c r="J44" s="24"/>
      <c r="K44" s="28"/>
      <c r="L44" s="45"/>
      <c r="M44" s="28"/>
      <c r="N44" s="45"/>
      <c r="O44" s="28"/>
      <c r="P44" s="45"/>
      <c r="Q44" s="23"/>
      <c r="R44" s="24"/>
      <c r="S44" s="28"/>
      <c r="T44" s="45"/>
      <c r="U44" s="28"/>
      <c r="V44" s="45"/>
      <c r="W44" s="28"/>
      <c r="X44" s="45"/>
      <c r="Y44" s="23"/>
      <c r="Z44" s="24"/>
      <c r="AA44" s="28"/>
      <c r="AB44" s="45"/>
      <c r="AC44" s="28"/>
      <c r="AD44" s="45"/>
      <c r="AE44" s="28"/>
      <c r="AF44" s="45"/>
      <c r="AG44" s="23"/>
      <c r="AH44" s="24"/>
      <c r="AI44" s="28"/>
      <c r="AJ44" s="45"/>
      <c r="AK44" s="28"/>
      <c r="AL44" s="45"/>
      <c r="AM44" s="28"/>
      <c r="AN44" s="45"/>
      <c r="AO44" s="23"/>
      <c r="AP44" s="24"/>
      <c r="AQ44" s="28"/>
      <c r="AR44" s="45"/>
      <c r="AS44" s="28"/>
      <c r="AT44" s="45"/>
      <c r="AU44" s="28"/>
      <c r="AV44" s="45"/>
      <c r="AW44" s="23"/>
      <c r="AX44" s="24"/>
      <c r="AY44" s="28"/>
      <c r="AZ44" s="45"/>
      <c r="BA44" s="28"/>
      <c r="BB44" s="45"/>
      <c r="BC44" s="28"/>
      <c r="BD44" s="45"/>
      <c r="BE44" s="23"/>
      <c r="BF44" s="24"/>
      <c r="BG44" s="28"/>
      <c r="BH44" s="45"/>
      <c r="BI44" s="28"/>
      <c r="BJ44" s="45"/>
      <c r="BK44" s="28"/>
      <c r="BL44" s="45"/>
      <c r="BM44" s="23"/>
      <c r="BN44" s="24"/>
      <c r="BO44" s="28"/>
      <c r="BP44" s="45"/>
      <c r="BQ44" s="28"/>
      <c r="BR44" s="45"/>
      <c r="BS44" s="28"/>
      <c r="BT44" s="45"/>
      <c r="BU44" s="23"/>
      <c r="BV44" s="24"/>
      <c r="BW44" s="28"/>
      <c r="BX44" s="45"/>
      <c r="BY44" s="28"/>
      <c r="BZ44" s="45"/>
      <c r="CA44" s="28"/>
      <c r="CB44" s="45"/>
      <c r="CC44" s="23"/>
      <c r="CD44" s="24"/>
      <c r="CE44" s="28"/>
      <c r="CF44" s="45"/>
      <c r="CG44" s="28"/>
      <c r="CH44" s="45"/>
      <c r="CI44" s="28"/>
      <c r="CJ44" s="45"/>
      <c r="CK44" s="23"/>
      <c r="CL44" s="24"/>
      <c r="CM44" s="28"/>
      <c r="CN44" s="45"/>
      <c r="CO44" s="28"/>
      <c r="CP44" s="45"/>
      <c r="CQ44" s="28"/>
      <c r="CR44" s="45"/>
      <c r="CS44" s="23"/>
      <c r="CT44" s="24"/>
      <c r="CU44" s="28"/>
      <c r="CV44" s="45"/>
      <c r="CW44" s="28"/>
      <c r="CX44" s="45"/>
      <c r="CY44" s="28"/>
      <c r="CZ44" s="45"/>
      <c r="DA44" s="23"/>
      <c r="DB44" s="24"/>
      <c r="DC44" s="28"/>
      <c r="DD44" s="45"/>
      <c r="DE44" s="28"/>
      <c r="DF44" s="45"/>
      <c r="DG44" s="28"/>
      <c r="DH44" s="45"/>
      <c r="DI44" s="23"/>
      <c r="DJ44" s="24"/>
      <c r="DK44" s="28"/>
      <c r="DL44" s="45"/>
      <c r="DM44" s="28"/>
      <c r="DN44" s="45"/>
      <c r="DO44" s="28"/>
      <c r="DP44" s="45"/>
      <c r="DQ44" s="23"/>
      <c r="DR44" s="24"/>
      <c r="DS44" s="28"/>
      <c r="DT44" s="45"/>
      <c r="DU44" s="28"/>
      <c r="DV44" s="45"/>
      <c r="DW44" s="28"/>
      <c r="DX44" s="45"/>
      <c r="DY44" s="23"/>
      <c r="DZ44" s="24"/>
      <c r="EA44" s="28"/>
      <c r="EB44" s="45"/>
      <c r="EC44" s="28"/>
      <c r="ED44" s="45"/>
      <c r="EE44" s="28"/>
      <c r="EF44" s="45"/>
      <c r="EG44" s="23"/>
      <c r="EH44" s="24"/>
      <c r="EI44" s="28"/>
      <c r="EJ44" s="45"/>
      <c r="EK44" s="28"/>
      <c r="EL44" s="45"/>
      <c r="EM44" s="28"/>
      <c r="EN44" s="45"/>
      <c r="EO44" s="23"/>
      <c r="EP44" s="24"/>
      <c r="EQ44" s="28"/>
      <c r="ER44" s="45"/>
      <c r="ES44" s="28"/>
      <c r="ET44" s="45"/>
      <c r="EU44" s="28"/>
      <c r="EV44" s="45"/>
      <c r="EW44" s="23"/>
      <c r="EX44" s="24"/>
      <c r="EY44" s="28"/>
      <c r="EZ44" s="45"/>
      <c r="FA44" s="28"/>
      <c r="FB44" s="45"/>
      <c r="FC44" s="28"/>
      <c r="FD44" s="45"/>
      <c r="FE44" s="23"/>
      <c r="FF44" s="24"/>
      <c r="FG44" s="28"/>
      <c r="FH44" s="45"/>
      <c r="FI44" s="28"/>
      <c r="FJ44" s="45"/>
      <c r="FK44" s="28"/>
      <c r="FL44" s="45"/>
      <c r="FM44" s="23"/>
      <c r="FN44" s="24"/>
      <c r="FO44" s="28"/>
      <c r="FP44" s="45"/>
      <c r="FQ44" s="28"/>
      <c r="FR44" s="45"/>
      <c r="FS44" s="28"/>
      <c r="FT44" s="45"/>
      <c r="FU44" s="23"/>
      <c r="FV44" s="24"/>
      <c r="FW44" s="28"/>
      <c r="FX44" s="45"/>
      <c r="FY44" s="28"/>
      <c r="FZ44" s="45"/>
      <c r="GA44" s="28"/>
      <c r="GB44" s="45"/>
      <c r="GC44" s="23"/>
      <c r="GD44" s="24"/>
      <c r="GE44" s="28"/>
      <c r="GF44" s="45"/>
      <c r="GG44" s="28"/>
      <c r="GH44" s="45"/>
      <c r="GI44" s="28"/>
      <c r="GJ44" s="45"/>
      <c r="GK44" s="23"/>
      <c r="GL44" s="24"/>
      <c r="GM44" s="28"/>
      <c r="GN44" s="45"/>
      <c r="GO44" s="28"/>
      <c r="GP44" s="45"/>
      <c r="GQ44" s="28"/>
      <c r="GR44" s="45"/>
      <c r="GS44" s="23"/>
      <c r="GT44" s="24"/>
      <c r="GU44" s="28"/>
      <c r="GV44" s="45"/>
      <c r="GW44" s="28"/>
      <c r="GX44" s="45"/>
      <c r="GY44" s="28"/>
      <c r="GZ44" s="45"/>
      <c r="HA44" s="23"/>
      <c r="HB44" s="24"/>
      <c r="HC44" s="28"/>
      <c r="HD44" s="45"/>
      <c r="HE44" s="28"/>
      <c r="HF44" s="45"/>
      <c r="HG44" s="28"/>
      <c r="HH44" s="45"/>
      <c r="HI44" s="23"/>
      <c r="HJ44" s="24"/>
      <c r="HK44" s="28"/>
      <c r="HL44" s="45"/>
      <c r="HM44" s="28"/>
      <c r="HN44" s="45"/>
      <c r="HO44" s="28"/>
      <c r="HP44" s="45"/>
      <c r="HQ44" s="23"/>
      <c r="HR44" s="24"/>
      <c r="HS44" s="28"/>
      <c r="HT44" s="45"/>
      <c r="HU44" s="28"/>
      <c r="HV44" s="45"/>
      <c r="HW44" s="28"/>
      <c r="HX44" s="45"/>
      <c r="HY44" s="23"/>
      <c r="HZ44" s="24"/>
      <c r="IA44" s="28"/>
      <c r="IB44" s="45"/>
      <c r="IC44" s="28"/>
      <c r="ID44" s="45"/>
      <c r="IE44" s="28"/>
      <c r="IF44" s="45"/>
      <c r="IG44" s="23"/>
      <c r="IH44" s="24"/>
      <c r="II44" s="28"/>
      <c r="IJ44" s="45"/>
      <c r="IK44" s="28"/>
      <c r="IL44" s="45"/>
      <c r="IM44" s="28"/>
      <c r="IN44" s="45"/>
      <c r="IO44" s="28"/>
      <c r="IP44" s="45"/>
      <c r="IQ44" s="23"/>
      <c r="IR44" s="24"/>
      <c r="IS44" s="28"/>
      <c r="IT44" s="45"/>
      <c r="IU44" s="28"/>
      <c r="IV44" s="45"/>
      <c r="IW44" s="28"/>
      <c r="IX44" s="45"/>
      <c r="IY44" s="23"/>
      <c r="IZ44" s="24"/>
      <c r="JA44" s="28"/>
      <c r="JB44" s="45"/>
      <c r="JC44" s="28"/>
      <c r="JD44" s="45"/>
      <c r="JE44" s="28"/>
      <c r="JF44" s="45"/>
      <c r="JG44" s="23"/>
      <c r="JH44" s="24"/>
      <c r="JI44" s="28"/>
      <c r="JJ44" s="45"/>
      <c r="JK44" s="28"/>
      <c r="JL44" s="45"/>
      <c r="JM44" s="28"/>
      <c r="JN44" s="45"/>
      <c r="JO44" s="23"/>
      <c r="JP44" s="24"/>
      <c r="JQ44" s="28"/>
      <c r="JR44" s="45"/>
      <c r="JS44" s="28"/>
      <c r="JT44" s="45"/>
      <c r="JU44" s="28"/>
      <c r="JV44" s="45"/>
      <c r="JW44" s="23"/>
      <c r="JX44" s="24"/>
      <c r="JY44" s="28"/>
      <c r="JZ44" s="45"/>
      <c r="KA44" s="28"/>
      <c r="KB44" s="45"/>
      <c r="KC44" s="28"/>
      <c r="KD44" s="45"/>
      <c r="KE44" s="23"/>
      <c r="KF44" s="24"/>
      <c r="KG44" s="28"/>
      <c r="KH44" s="45"/>
      <c r="KI44" s="28"/>
      <c r="KJ44" s="45"/>
      <c r="KK44" s="28"/>
      <c r="KL44" s="45"/>
      <c r="KM44" s="23"/>
      <c r="KN44" s="24"/>
      <c r="KO44" s="28"/>
      <c r="KP44" s="45"/>
      <c r="KQ44" s="28"/>
      <c r="KR44" s="45"/>
      <c r="KS44" s="28"/>
      <c r="KT44" s="45"/>
      <c r="KU44" s="23"/>
      <c r="KV44" s="24"/>
      <c r="KW44" s="28"/>
      <c r="KX44" s="45"/>
      <c r="KY44" s="28"/>
      <c r="KZ44" s="45"/>
      <c r="LA44" s="28"/>
      <c r="LB44" s="45"/>
      <c r="LC44" s="23"/>
      <c r="LD44" s="24"/>
      <c r="LE44" s="28"/>
      <c r="LF44" s="45"/>
      <c r="LG44" s="28"/>
      <c r="LH44" s="45"/>
      <c r="LI44" s="28"/>
      <c r="LJ44" s="45"/>
      <c r="LK44" s="23"/>
      <c r="LL44" s="24"/>
      <c r="LM44" s="28"/>
      <c r="LN44" s="45"/>
      <c r="LO44" s="28"/>
      <c r="LP44" s="45"/>
      <c r="LQ44" s="28"/>
      <c r="LR44" s="45"/>
      <c r="LS44" s="23"/>
      <c r="LT44" s="24"/>
      <c r="LU44" s="28"/>
      <c r="LV44" s="45"/>
      <c r="LW44" s="28"/>
      <c r="LX44" s="45"/>
      <c r="LY44" s="28"/>
      <c r="LZ44" s="45"/>
      <c r="MA44" s="23"/>
      <c r="MB44" s="24"/>
      <c r="MC44" s="28"/>
      <c r="MD44" s="45"/>
      <c r="ME44" s="28"/>
      <c r="MF44" s="45"/>
      <c r="MG44" s="28"/>
      <c r="MH44" s="45"/>
      <c r="MI44" s="23"/>
      <c r="MJ44" s="24"/>
      <c r="MK44" s="28"/>
      <c r="ML44" s="45"/>
      <c r="MM44" s="28"/>
      <c r="MN44" s="45"/>
      <c r="MO44" s="28"/>
      <c r="MP44" s="45"/>
    </row>
    <row r="45" spans="1:354" ht="15" customHeight="1" x14ac:dyDescent="0.25">
      <c r="A45" s="23">
        <v>2020</v>
      </c>
      <c r="B45" s="24" t="s">
        <v>13</v>
      </c>
      <c r="C45" s="28">
        <v>99.512</v>
      </c>
      <c r="D45" s="45">
        <v>-3.0960000000000001</v>
      </c>
      <c r="E45" s="28">
        <v>91.855000000000004</v>
      </c>
      <c r="F45" s="45">
        <v>-6.952</v>
      </c>
      <c r="G45" s="28">
        <v>106.753</v>
      </c>
      <c r="H45" s="45">
        <v>0.28499999999999998</v>
      </c>
      <c r="I45" s="23">
        <v>2020</v>
      </c>
      <c r="J45" s="24" t="s">
        <v>13</v>
      </c>
      <c r="K45" s="28">
        <v>77.296999999999997</v>
      </c>
      <c r="L45" s="45">
        <v>-22.137</v>
      </c>
      <c r="M45" s="28">
        <v>119.191</v>
      </c>
      <c r="N45" s="45">
        <v>-14.000999999999999</v>
      </c>
      <c r="O45" s="28">
        <v>79.879000000000005</v>
      </c>
      <c r="P45" s="45">
        <v>-25.344000000000001</v>
      </c>
      <c r="Q45" s="23">
        <v>2020</v>
      </c>
      <c r="R45" s="24" t="s">
        <v>13</v>
      </c>
      <c r="S45" s="28">
        <v>99.882999999999996</v>
      </c>
      <c r="T45" s="45">
        <v>-2.839</v>
      </c>
      <c r="U45" s="28">
        <v>118.642</v>
      </c>
      <c r="V45" s="45">
        <v>7.6440000000000001</v>
      </c>
      <c r="W45" s="28">
        <v>112.304</v>
      </c>
      <c r="X45" s="45">
        <v>8.4730000000000008</v>
      </c>
      <c r="Y45" s="23">
        <v>2020</v>
      </c>
      <c r="Z45" s="24" t="s">
        <v>13</v>
      </c>
      <c r="AA45" s="28">
        <v>119.875</v>
      </c>
      <c r="AB45" s="45">
        <v>4.5730000000000004</v>
      </c>
      <c r="AC45" s="28">
        <v>132.10499999999999</v>
      </c>
      <c r="AD45" s="45">
        <v>19.353999999999999</v>
      </c>
      <c r="AE45" s="28">
        <v>117.473</v>
      </c>
      <c r="AF45" s="45">
        <v>10.63</v>
      </c>
      <c r="AG45" s="23">
        <v>2020</v>
      </c>
      <c r="AH45" s="24" t="s">
        <v>13</v>
      </c>
      <c r="AI45" s="28">
        <v>114.104</v>
      </c>
      <c r="AJ45" s="45">
        <v>10.916</v>
      </c>
      <c r="AK45" s="28">
        <v>135.791</v>
      </c>
      <c r="AL45" s="45">
        <v>7.3460000000000001</v>
      </c>
      <c r="AM45" s="28">
        <v>117.992</v>
      </c>
      <c r="AN45" s="45">
        <v>10.183</v>
      </c>
      <c r="AO45" s="23">
        <v>2020</v>
      </c>
      <c r="AP45" s="24" t="s">
        <v>13</v>
      </c>
      <c r="AQ45" s="28">
        <v>120.021</v>
      </c>
      <c r="AR45" s="45">
        <v>6.3570000000000002</v>
      </c>
      <c r="AS45" s="28">
        <v>131.70500000000001</v>
      </c>
      <c r="AT45" s="45">
        <v>22.518000000000001</v>
      </c>
      <c r="AU45" s="28">
        <v>121.6</v>
      </c>
      <c r="AV45" s="45">
        <v>11.502000000000001</v>
      </c>
      <c r="AW45" s="23">
        <v>2020</v>
      </c>
      <c r="AX45" s="24" t="s">
        <v>13</v>
      </c>
      <c r="AY45" s="28">
        <v>138.93799999999999</v>
      </c>
      <c r="AZ45" s="45">
        <v>14.654999999999999</v>
      </c>
      <c r="BA45" s="28">
        <v>141.82</v>
      </c>
      <c r="BB45" s="45">
        <v>16.901</v>
      </c>
      <c r="BC45" s="28">
        <v>125.913</v>
      </c>
      <c r="BD45" s="45">
        <v>11.678000000000001</v>
      </c>
      <c r="BE45" s="23">
        <v>2020</v>
      </c>
      <c r="BF45" s="24" t="s">
        <v>13</v>
      </c>
      <c r="BG45" s="28">
        <v>113.116</v>
      </c>
      <c r="BH45" s="45">
        <v>4.7539999999999996</v>
      </c>
      <c r="BI45" s="28">
        <v>118.852</v>
      </c>
      <c r="BJ45" s="45">
        <v>18.09</v>
      </c>
      <c r="BK45" s="28">
        <v>147.53200000000001</v>
      </c>
      <c r="BL45" s="45">
        <v>20.864999999999998</v>
      </c>
      <c r="BM45" s="23">
        <v>2020</v>
      </c>
      <c r="BN45" s="24" t="s">
        <v>13</v>
      </c>
      <c r="BO45" s="28">
        <v>125.56100000000001</v>
      </c>
      <c r="BP45" s="45">
        <v>6.6210000000000004</v>
      </c>
      <c r="BQ45" s="28">
        <v>117.801</v>
      </c>
      <c r="BR45" s="45">
        <v>-2.83</v>
      </c>
      <c r="BS45" s="28">
        <v>110.548</v>
      </c>
      <c r="BT45" s="45">
        <v>-1.821</v>
      </c>
      <c r="BU45" s="23">
        <v>2020</v>
      </c>
      <c r="BV45" s="24" t="s">
        <v>13</v>
      </c>
      <c r="BW45" s="28">
        <v>128.62100000000001</v>
      </c>
      <c r="BX45" s="45">
        <v>13.926</v>
      </c>
      <c r="BY45" s="28">
        <v>114.92</v>
      </c>
      <c r="BZ45" s="45">
        <v>-3.3079999999999998</v>
      </c>
      <c r="CA45" s="28">
        <v>106.33199999999999</v>
      </c>
      <c r="CB45" s="45">
        <v>2.024</v>
      </c>
      <c r="CC45" s="23">
        <v>2020</v>
      </c>
      <c r="CD45" s="24" t="s">
        <v>13</v>
      </c>
      <c r="CE45" s="28">
        <v>124.337</v>
      </c>
      <c r="CF45" s="45">
        <v>3.9159999999999999</v>
      </c>
      <c r="CG45" s="28">
        <v>104.995</v>
      </c>
      <c r="CH45" s="45">
        <v>2.323</v>
      </c>
      <c r="CI45" s="28">
        <v>134.499</v>
      </c>
      <c r="CJ45" s="45">
        <v>3.7080000000000002</v>
      </c>
      <c r="CK45" s="23">
        <v>2020</v>
      </c>
      <c r="CL45" s="24" t="s">
        <v>13</v>
      </c>
      <c r="CM45" s="28">
        <v>157.50899999999999</v>
      </c>
      <c r="CN45" s="45">
        <v>5.26</v>
      </c>
      <c r="CO45" s="28">
        <v>116.27200000000001</v>
      </c>
      <c r="CP45" s="45">
        <v>-0.624</v>
      </c>
      <c r="CQ45" s="28">
        <v>114.88500000000001</v>
      </c>
      <c r="CR45" s="45">
        <v>0.82199999999999995</v>
      </c>
      <c r="CS45" s="23">
        <v>2020</v>
      </c>
      <c r="CT45" s="24" t="s">
        <v>13</v>
      </c>
      <c r="CU45" s="28">
        <v>127.393</v>
      </c>
      <c r="CV45" s="45">
        <v>-7.71</v>
      </c>
      <c r="CW45" s="28">
        <v>105.43</v>
      </c>
      <c r="CX45" s="45">
        <v>18.364000000000001</v>
      </c>
      <c r="CY45" s="28">
        <v>119.02</v>
      </c>
      <c r="CZ45" s="45">
        <v>-4.444</v>
      </c>
      <c r="DA45" s="23">
        <v>2020</v>
      </c>
      <c r="DB45" s="24" t="s">
        <v>13</v>
      </c>
      <c r="DC45" s="28">
        <v>102.916</v>
      </c>
      <c r="DD45" s="45">
        <v>-6.5819999999999999</v>
      </c>
      <c r="DE45" s="28">
        <v>288.94600000000003</v>
      </c>
      <c r="DF45" s="45">
        <v>10.326000000000001</v>
      </c>
      <c r="DG45" s="28">
        <v>110.134</v>
      </c>
      <c r="DH45" s="45">
        <v>-10.545</v>
      </c>
      <c r="DI45" s="23">
        <v>2020</v>
      </c>
      <c r="DJ45" s="24" t="s">
        <v>13</v>
      </c>
      <c r="DK45" s="28">
        <v>122.574</v>
      </c>
      <c r="DL45" s="45">
        <v>5.2750000000000004</v>
      </c>
      <c r="DM45" s="28">
        <v>100.627</v>
      </c>
      <c r="DN45" s="45">
        <v>-8.7669999999999995</v>
      </c>
      <c r="DO45" s="28">
        <v>119.417</v>
      </c>
      <c r="DP45" s="45">
        <v>-6.1550000000000002</v>
      </c>
      <c r="DQ45" s="23">
        <v>2020</v>
      </c>
      <c r="DR45" s="24" t="s">
        <v>13</v>
      </c>
      <c r="DS45" s="28">
        <v>123.89700000000001</v>
      </c>
      <c r="DT45" s="45">
        <v>9.907</v>
      </c>
      <c r="DU45" s="28">
        <v>111.634</v>
      </c>
      <c r="DV45" s="45">
        <v>2.6629999999999998</v>
      </c>
      <c r="DW45" s="28">
        <v>126.301</v>
      </c>
      <c r="DX45" s="45">
        <v>-0.41699999999999998</v>
      </c>
      <c r="DY45" s="23">
        <v>2020</v>
      </c>
      <c r="DZ45" s="24" t="s">
        <v>13</v>
      </c>
      <c r="EA45" s="28">
        <v>120.932</v>
      </c>
      <c r="EB45" s="45">
        <v>3.6509999999999998</v>
      </c>
      <c r="EC45" s="28">
        <v>106.751</v>
      </c>
      <c r="ED45" s="45">
        <v>5.5940000000000003</v>
      </c>
      <c r="EE45" s="28">
        <v>122.15600000000001</v>
      </c>
      <c r="EF45" s="45">
        <v>7.452</v>
      </c>
      <c r="EG45" s="23">
        <v>2020</v>
      </c>
      <c r="EH45" s="24" t="s">
        <v>13</v>
      </c>
      <c r="EI45" s="28">
        <v>131.06700000000001</v>
      </c>
      <c r="EJ45" s="45">
        <v>6.12</v>
      </c>
      <c r="EK45" s="28">
        <v>114.639</v>
      </c>
      <c r="EL45" s="45">
        <v>1.5449999999999999</v>
      </c>
      <c r="EM45" s="28">
        <v>115.667</v>
      </c>
      <c r="EN45" s="45">
        <v>-1.234</v>
      </c>
      <c r="EO45" s="23">
        <v>2020</v>
      </c>
      <c r="EP45" s="24" t="s">
        <v>13</v>
      </c>
      <c r="EQ45" s="28">
        <v>113.655</v>
      </c>
      <c r="ER45" s="45">
        <v>-1.3939999999999999</v>
      </c>
      <c r="ES45" s="28">
        <v>116.14</v>
      </c>
      <c r="ET45" s="45">
        <v>-4.7359999999999998</v>
      </c>
      <c r="EU45" s="28">
        <v>103.97499999999999</v>
      </c>
      <c r="EV45" s="45">
        <v>-12.532</v>
      </c>
      <c r="EW45" s="23">
        <v>2020</v>
      </c>
      <c r="EX45" s="24" t="s">
        <v>13</v>
      </c>
      <c r="EY45" s="28">
        <v>98.79</v>
      </c>
      <c r="EZ45" s="45">
        <v>-16.271999999999998</v>
      </c>
      <c r="FA45" s="28">
        <v>88.08</v>
      </c>
      <c r="FB45" s="45">
        <v>-17.852</v>
      </c>
      <c r="FC45" s="28">
        <v>141.80600000000001</v>
      </c>
      <c r="FD45" s="45">
        <v>3.3889999999999998</v>
      </c>
      <c r="FE45" s="23">
        <v>2020</v>
      </c>
      <c r="FF45" s="24" t="s">
        <v>13</v>
      </c>
      <c r="FG45" s="28">
        <v>113.35299999999999</v>
      </c>
      <c r="FH45" s="45">
        <v>0.438</v>
      </c>
      <c r="FI45" s="28">
        <v>112.196</v>
      </c>
      <c r="FJ45" s="45">
        <v>2.2410000000000001</v>
      </c>
      <c r="FK45" s="28">
        <v>114.212</v>
      </c>
      <c r="FL45" s="45">
        <v>4.9320000000000004</v>
      </c>
      <c r="FM45" s="23">
        <v>2020</v>
      </c>
      <c r="FN45" s="24" t="s">
        <v>13</v>
      </c>
      <c r="FO45" s="28">
        <v>91.06</v>
      </c>
      <c r="FP45" s="45">
        <v>-8.9580000000000002</v>
      </c>
      <c r="FQ45" s="28">
        <v>154.9</v>
      </c>
      <c r="FR45" s="45">
        <v>34.53</v>
      </c>
      <c r="FS45" s="28">
        <v>119.947</v>
      </c>
      <c r="FT45" s="45">
        <v>1.966</v>
      </c>
      <c r="FU45" s="23">
        <v>2020</v>
      </c>
      <c r="FV45" s="24" t="s">
        <v>13</v>
      </c>
      <c r="FW45" s="28">
        <v>126.64</v>
      </c>
      <c r="FX45" s="45">
        <v>6.9249999999999998</v>
      </c>
      <c r="FY45" s="28">
        <v>106.74299999999999</v>
      </c>
      <c r="FZ45" s="45">
        <v>5.0199999999999996</v>
      </c>
      <c r="GA45" s="28">
        <v>106.886</v>
      </c>
      <c r="GB45" s="45">
        <v>2.8929999999999998</v>
      </c>
      <c r="GC45" s="23">
        <v>2020</v>
      </c>
      <c r="GD45" s="24" t="s">
        <v>13</v>
      </c>
      <c r="GE45" s="28">
        <v>109.199</v>
      </c>
      <c r="GF45" s="45">
        <v>-2.7610000000000001</v>
      </c>
      <c r="GG45" s="28">
        <v>125.74299999999999</v>
      </c>
      <c r="GH45" s="45">
        <v>11.763</v>
      </c>
      <c r="GI45" s="28">
        <v>94.756</v>
      </c>
      <c r="GJ45" s="45">
        <v>-7.7880000000000003</v>
      </c>
      <c r="GK45" s="23">
        <v>2020</v>
      </c>
      <c r="GL45" s="24" t="s">
        <v>13</v>
      </c>
      <c r="GM45" s="28">
        <v>110.886</v>
      </c>
      <c r="GN45" s="45">
        <v>-0.42599999999999999</v>
      </c>
      <c r="GO45" s="28">
        <v>130.85300000000001</v>
      </c>
      <c r="GP45" s="45">
        <v>0.32400000000000001</v>
      </c>
      <c r="GQ45" s="28">
        <v>103.93899999999999</v>
      </c>
      <c r="GR45" s="45">
        <v>-6.5750000000000002</v>
      </c>
      <c r="GS45" s="23">
        <v>2020</v>
      </c>
      <c r="GT45" s="24" t="s">
        <v>13</v>
      </c>
      <c r="GU45" s="28">
        <v>101.07599999999999</v>
      </c>
      <c r="GV45" s="45">
        <v>-13.888999999999999</v>
      </c>
      <c r="GW45" s="28">
        <v>117.408</v>
      </c>
      <c r="GX45" s="45">
        <v>0.96399999999999997</v>
      </c>
      <c r="GY45" s="28">
        <v>114.82299999999999</v>
      </c>
      <c r="GZ45" s="45">
        <v>0.434</v>
      </c>
      <c r="HA45" s="23">
        <v>2020</v>
      </c>
      <c r="HB45" s="24" t="s">
        <v>13</v>
      </c>
      <c r="HC45" s="28">
        <v>110.566</v>
      </c>
      <c r="HD45" s="45">
        <v>-6.141</v>
      </c>
      <c r="HE45" s="28">
        <v>128.899</v>
      </c>
      <c r="HF45" s="45">
        <v>20.869</v>
      </c>
      <c r="HG45" s="28">
        <v>115.52200000000001</v>
      </c>
      <c r="HH45" s="45">
        <v>-3.121</v>
      </c>
      <c r="HI45" s="23">
        <v>2020</v>
      </c>
      <c r="HJ45" s="24" t="s">
        <v>13</v>
      </c>
      <c r="HK45" s="28">
        <v>117.60299999999999</v>
      </c>
      <c r="HL45" s="45">
        <v>3.4169999999999998</v>
      </c>
      <c r="HM45" s="28">
        <v>98.822999999999993</v>
      </c>
      <c r="HN45" s="45">
        <v>-7.3819999999999997</v>
      </c>
      <c r="HO45" s="28">
        <v>100.57899999999999</v>
      </c>
      <c r="HP45" s="45">
        <v>-10.692</v>
      </c>
      <c r="HQ45" s="23">
        <v>2020</v>
      </c>
      <c r="HR45" s="24" t="s">
        <v>13</v>
      </c>
      <c r="HS45" s="28">
        <v>127.49299999999999</v>
      </c>
      <c r="HT45" s="45">
        <v>2.9060000000000001</v>
      </c>
      <c r="HU45" s="28">
        <v>111.941</v>
      </c>
      <c r="HV45" s="45">
        <v>-1.4059999999999999</v>
      </c>
      <c r="HW45" s="28">
        <v>98.216999999999999</v>
      </c>
      <c r="HX45" s="45">
        <v>-5.79</v>
      </c>
      <c r="HY45" s="23">
        <v>2020</v>
      </c>
      <c r="HZ45" s="24" t="s">
        <v>13</v>
      </c>
      <c r="IA45" s="28">
        <v>113.142</v>
      </c>
      <c r="IB45" s="45">
        <v>2.8140000000000001</v>
      </c>
      <c r="IC45" s="28">
        <v>99.727000000000004</v>
      </c>
      <c r="ID45" s="45">
        <v>-3.4790000000000001</v>
      </c>
      <c r="IE45" s="28">
        <v>117.23699999999999</v>
      </c>
      <c r="IF45" s="45">
        <v>3.6890000000000001</v>
      </c>
      <c r="IG45" s="23">
        <v>2020</v>
      </c>
      <c r="IH45" s="24" t="s">
        <v>13</v>
      </c>
      <c r="II45" s="28">
        <v>121.348</v>
      </c>
      <c r="IJ45" s="45">
        <v>6.5629999999999997</v>
      </c>
      <c r="IK45" s="28">
        <v>104.621</v>
      </c>
      <c r="IL45" s="45">
        <v>-2.742</v>
      </c>
      <c r="IM45" s="28">
        <v>117.181</v>
      </c>
      <c r="IN45" s="45">
        <v>-6.0019999999999998</v>
      </c>
      <c r="IO45" s="28">
        <v>110.21299999999999</v>
      </c>
      <c r="IP45" s="45">
        <v>-7.5170000000000003</v>
      </c>
      <c r="IQ45" s="23">
        <v>2020</v>
      </c>
      <c r="IR45" s="24" t="s">
        <v>13</v>
      </c>
      <c r="IS45" s="28">
        <v>106.282</v>
      </c>
      <c r="IT45" s="45">
        <v>-1.556</v>
      </c>
      <c r="IU45" s="28">
        <v>109.43</v>
      </c>
      <c r="IV45" s="45">
        <v>-23.161999999999999</v>
      </c>
      <c r="IW45" s="28">
        <v>115.22</v>
      </c>
      <c r="IX45" s="45">
        <v>4.7290000000000001</v>
      </c>
      <c r="IY45" s="23">
        <v>2020</v>
      </c>
      <c r="IZ45" s="24" t="s">
        <v>13</v>
      </c>
      <c r="JA45" s="28">
        <v>121.874</v>
      </c>
      <c r="JB45" s="45">
        <v>5.7329999999999997</v>
      </c>
      <c r="JC45" s="28">
        <v>128.667</v>
      </c>
      <c r="JD45" s="45">
        <v>9.4960000000000004</v>
      </c>
      <c r="JE45" s="28">
        <v>125.902</v>
      </c>
      <c r="JF45" s="45">
        <v>-3.85</v>
      </c>
      <c r="JG45" s="23">
        <v>2020</v>
      </c>
      <c r="JH45" s="24" t="s">
        <v>13</v>
      </c>
      <c r="JI45" s="28">
        <v>118.396</v>
      </c>
      <c r="JJ45" s="45">
        <v>5.9950000000000001</v>
      </c>
      <c r="JK45" s="28">
        <v>127.14100000000001</v>
      </c>
      <c r="JL45" s="45">
        <v>6.7069999999999999</v>
      </c>
      <c r="JM45" s="28">
        <v>110.45099999999999</v>
      </c>
      <c r="JN45" s="45">
        <v>4.6539999999999999</v>
      </c>
      <c r="JO45" s="23">
        <v>2020</v>
      </c>
      <c r="JP45" s="24" t="s">
        <v>13</v>
      </c>
      <c r="JQ45" s="28">
        <v>122.60299999999999</v>
      </c>
      <c r="JR45" s="45">
        <v>3.0720000000000001</v>
      </c>
      <c r="JS45" s="28">
        <v>95.602999999999994</v>
      </c>
      <c r="JT45" s="45">
        <v>-5.2</v>
      </c>
      <c r="JU45" s="28">
        <v>96.105999999999995</v>
      </c>
      <c r="JV45" s="45">
        <v>-7.3259999999999996</v>
      </c>
      <c r="JW45" s="23">
        <v>2020</v>
      </c>
      <c r="JX45" s="24" t="s">
        <v>13</v>
      </c>
      <c r="JY45" s="28">
        <v>106.705</v>
      </c>
      <c r="JZ45" s="45">
        <v>0.77</v>
      </c>
      <c r="KA45" s="28">
        <v>109.974</v>
      </c>
      <c r="KB45" s="45">
        <v>-1.147</v>
      </c>
      <c r="KC45" s="28">
        <v>108.70099999999999</v>
      </c>
      <c r="KD45" s="45">
        <v>2.2930000000000001</v>
      </c>
      <c r="KE45" s="23">
        <v>2020</v>
      </c>
      <c r="KF45" s="24" t="s">
        <v>13</v>
      </c>
      <c r="KG45" s="28">
        <v>113.21899999999999</v>
      </c>
      <c r="KH45" s="45">
        <v>1.6930000000000001</v>
      </c>
      <c r="KI45" s="28">
        <v>115.973</v>
      </c>
      <c r="KJ45" s="45">
        <v>6.0439999999999996</v>
      </c>
      <c r="KK45" s="28">
        <v>104.34</v>
      </c>
      <c r="KL45" s="45">
        <v>-15.307</v>
      </c>
      <c r="KM45" s="23">
        <v>2020</v>
      </c>
      <c r="KN45" s="24" t="s">
        <v>13</v>
      </c>
      <c r="KO45" s="28">
        <v>95.438000000000002</v>
      </c>
      <c r="KP45" s="45">
        <v>-20.844999999999999</v>
      </c>
      <c r="KQ45" s="28">
        <v>130.06700000000001</v>
      </c>
      <c r="KR45" s="45">
        <v>-7.0000000000000007E-2</v>
      </c>
      <c r="KS45" s="28">
        <v>101.53100000000001</v>
      </c>
      <c r="KT45" s="45">
        <v>-4.9649999999999999</v>
      </c>
      <c r="KU45" s="23">
        <v>2020</v>
      </c>
      <c r="KV45" s="24" t="s">
        <v>13</v>
      </c>
      <c r="KW45" s="28">
        <v>122.68899999999999</v>
      </c>
      <c r="KX45" s="45">
        <v>-1.258</v>
      </c>
      <c r="KY45" s="28">
        <v>119.396</v>
      </c>
      <c r="KZ45" s="45">
        <v>-1.8420000000000001</v>
      </c>
      <c r="LA45" s="28">
        <v>108.754</v>
      </c>
      <c r="LB45" s="45">
        <v>-1.5129999999999999</v>
      </c>
      <c r="LC45" s="23">
        <v>2020</v>
      </c>
      <c r="LD45" s="24" t="s">
        <v>13</v>
      </c>
      <c r="LE45" s="28">
        <v>139.36199999999999</v>
      </c>
      <c r="LF45" s="45">
        <v>2.278</v>
      </c>
      <c r="LG45" s="28">
        <v>135.518</v>
      </c>
      <c r="LH45" s="45">
        <v>-4.7350000000000003</v>
      </c>
      <c r="LI45" s="28">
        <v>113.916</v>
      </c>
      <c r="LJ45" s="45">
        <v>-9.3309999999999995</v>
      </c>
      <c r="LK45" s="23">
        <v>2020</v>
      </c>
      <c r="LL45" s="24" t="s">
        <v>13</v>
      </c>
      <c r="LM45" s="28">
        <v>162.41200000000001</v>
      </c>
      <c r="LN45" s="45">
        <v>-2.9289999999999998</v>
      </c>
      <c r="LO45" s="28">
        <v>96.415999999999997</v>
      </c>
      <c r="LP45" s="45">
        <v>-21.09</v>
      </c>
      <c r="LQ45" s="28">
        <v>111.078</v>
      </c>
      <c r="LR45" s="45">
        <v>-3.2839999999999998</v>
      </c>
      <c r="LS45" s="23">
        <v>2020</v>
      </c>
      <c r="LT45" s="24" t="s">
        <v>13</v>
      </c>
      <c r="LU45" s="28">
        <v>105.748</v>
      </c>
      <c r="LV45" s="45">
        <v>-3.629</v>
      </c>
      <c r="LW45" s="28">
        <v>139.56899999999999</v>
      </c>
      <c r="LX45" s="45">
        <v>4.3789999999999996</v>
      </c>
      <c r="LY45" s="28">
        <v>93.593000000000004</v>
      </c>
      <c r="LZ45" s="45">
        <v>-1.8169999999999999</v>
      </c>
      <c r="MA45" s="23">
        <v>2020</v>
      </c>
      <c r="MB45" s="24" t="s">
        <v>13</v>
      </c>
      <c r="MC45" s="28">
        <v>153.11500000000001</v>
      </c>
      <c r="MD45" s="45">
        <v>-1.121</v>
      </c>
      <c r="ME45" s="28">
        <v>86.69</v>
      </c>
      <c r="MF45" s="45">
        <v>-13.202</v>
      </c>
      <c r="MG45" s="28">
        <v>137.42699999999999</v>
      </c>
      <c r="MH45" s="45">
        <v>2.4929999999999999</v>
      </c>
      <c r="MI45" s="23">
        <v>2020</v>
      </c>
      <c r="MJ45" s="24" t="s">
        <v>13</v>
      </c>
      <c r="MK45" s="28">
        <v>97.944999999999993</v>
      </c>
      <c r="ML45" s="45">
        <v>3.5630000000000002</v>
      </c>
      <c r="MM45" s="28">
        <v>134.37799999999999</v>
      </c>
      <c r="MN45" s="45">
        <v>2.7959999999999998</v>
      </c>
      <c r="MO45" s="28">
        <v>141.20599999999999</v>
      </c>
      <c r="MP45" s="45">
        <v>-3.6160000000000001</v>
      </c>
    </row>
    <row r="46" spans="1:354" ht="15" customHeight="1" x14ac:dyDescent="0.25">
      <c r="A46" s="23"/>
      <c r="B46" s="24" t="s">
        <v>14</v>
      </c>
      <c r="C46" s="28">
        <v>80.631</v>
      </c>
      <c r="D46" s="45">
        <v>-20.035</v>
      </c>
      <c r="E46" s="28">
        <v>74.866</v>
      </c>
      <c r="F46" s="45">
        <v>-22.259</v>
      </c>
      <c r="G46" s="28">
        <v>86.081000000000003</v>
      </c>
      <c r="H46" s="45">
        <v>-18.108000000000001</v>
      </c>
      <c r="I46" s="23"/>
      <c r="J46" s="24" t="s">
        <v>14</v>
      </c>
      <c r="K46" s="28">
        <v>103.999</v>
      </c>
      <c r="L46" s="45">
        <v>7.41</v>
      </c>
      <c r="M46" s="28">
        <v>142.97900000000001</v>
      </c>
      <c r="N46" s="45">
        <v>25.876999999999999</v>
      </c>
      <c r="O46" s="28">
        <v>101.83499999999999</v>
      </c>
      <c r="P46" s="45">
        <v>4.4429999999999996</v>
      </c>
      <c r="Q46" s="23"/>
      <c r="R46" s="24" t="s">
        <v>14</v>
      </c>
      <c r="S46" s="28">
        <v>104.065</v>
      </c>
      <c r="T46" s="45">
        <v>-3.423</v>
      </c>
      <c r="U46" s="28">
        <v>100.61</v>
      </c>
      <c r="V46" s="45">
        <v>-22.814</v>
      </c>
      <c r="W46" s="28">
        <v>96.387</v>
      </c>
      <c r="X46" s="45">
        <v>-11.063000000000001</v>
      </c>
      <c r="Y46" s="23"/>
      <c r="Z46" s="24" t="s">
        <v>14</v>
      </c>
      <c r="AA46" s="28">
        <v>136.70500000000001</v>
      </c>
      <c r="AB46" s="45">
        <v>7.8449999999999998</v>
      </c>
      <c r="AC46" s="28">
        <v>137.65899999999999</v>
      </c>
      <c r="AD46" s="45">
        <v>9.6270000000000007</v>
      </c>
      <c r="AE46" s="28">
        <v>99.233999999999995</v>
      </c>
      <c r="AF46" s="45">
        <v>-15.212</v>
      </c>
      <c r="AG46" s="23"/>
      <c r="AH46" s="24" t="s">
        <v>14</v>
      </c>
      <c r="AI46" s="28">
        <v>97.27</v>
      </c>
      <c r="AJ46" s="45">
        <v>-16.899000000000001</v>
      </c>
      <c r="AK46" s="28">
        <v>166.50899999999999</v>
      </c>
      <c r="AL46" s="45">
        <v>17.940000000000001</v>
      </c>
      <c r="AM46" s="28">
        <v>123.39700000000001</v>
      </c>
      <c r="AN46" s="45">
        <v>4.0679999999999996</v>
      </c>
      <c r="AO46" s="23"/>
      <c r="AP46" s="24" t="s">
        <v>14</v>
      </c>
      <c r="AQ46" s="28">
        <v>130.471</v>
      </c>
      <c r="AR46" s="45">
        <v>-0.93899999999999995</v>
      </c>
      <c r="AS46" s="28">
        <v>125.392</v>
      </c>
      <c r="AT46" s="45">
        <v>6.4870000000000001</v>
      </c>
      <c r="AU46" s="28">
        <v>130.53800000000001</v>
      </c>
      <c r="AV46" s="45">
        <v>16.797000000000001</v>
      </c>
      <c r="AW46" s="23"/>
      <c r="AX46" s="24" t="s">
        <v>14</v>
      </c>
      <c r="AY46" s="28">
        <v>114.592</v>
      </c>
      <c r="AZ46" s="45">
        <v>0.35099999999999998</v>
      </c>
      <c r="BA46" s="28">
        <v>126.01600000000001</v>
      </c>
      <c r="BB46" s="45">
        <v>5.782</v>
      </c>
      <c r="BC46" s="28">
        <v>106.747</v>
      </c>
      <c r="BD46" s="45">
        <v>-6.7610000000000001</v>
      </c>
      <c r="BE46" s="23"/>
      <c r="BF46" s="24" t="s">
        <v>14</v>
      </c>
      <c r="BG46" s="28">
        <v>127.67700000000001</v>
      </c>
      <c r="BH46" s="45">
        <v>7.5650000000000004</v>
      </c>
      <c r="BI46" s="28">
        <v>113.726</v>
      </c>
      <c r="BJ46" s="45">
        <v>0.86399999999999999</v>
      </c>
      <c r="BK46" s="28">
        <v>120.361</v>
      </c>
      <c r="BL46" s="45">
        <v>0.23699999999999999</v>
      </c>
      <c r="BM46" s="23"/>
      <c r="BN46" s="24" t="s">
        <v>14</v>
      </c>
      <c r="BO46" s="28">
        <v>116.931</v>
      </c>
      <c r="BP46" s="45">
        <v>-0.28000000000000003</v>
      </c>
      <c r="BQ46" s="28">
        <v>30.661999999999999</v>
      </c>
      <c r="BR46" s="45">
        <v>-77.400000000000006</v>
      </c>
      <c r="BS46" s="28">
        <v>105.593</v>
      </c>
      <c r="BT46" s="45">
        <v>-19.363</v>
      </c>
      <c r="BU46" s="23"/>
      <c r="BV46" s="24" t="s">
        <v>14</v>
      </c>
      <c r="BW46" s="28">
        <v>99.328000000000003</v>
      </c>
      <c r="BX46" s="45">
        <v>-19.89</v>
      </c>
      <c r="BY46" s="28">
        <v>35.765000000000001</v>
      </c>
      <c r="BZ46" s="45">
        <v>-69.12</v>
      </c>
      <c r="CA46" s="28">
        <v>72.432000000000002</v>
      </c>
      <c r="CB46" s="45">
        <v>-31.783999999999999</v>
      </c>
      <c r="CC46" s="23"/>
      <c r="CD46" s="24" t="s">
        <v>14</v>
      </c>
      <c r="CE46" s="28">
        <v>67.930999999999997</v>
      </c>
      <c r="CF46" s="45">
        <v>-47.826000000000001</v>
      </c>
      <c r="CG46" s="28">
        <v>62.344999999999999</v>
      </c>
      <c r="CH46" s="45">
        <v>-44.247999999999998</v>
      </c>
      <c r="CI46" s="28">
        <v>71.694000000000003</v>
      </c>
      <c r="CJ46" s="45">
        <v>-46.957999999999998</v>
      </c>
      <c r="CK46" s="23"/>
      <c r="CL46" s="24" t="s">
        <v>14</v>
      </c>
      <c r="CM46" s="28">
        <v>91.832999999999998</v>
      </c>
      <c r="CN46" s="45">
        <v>-40.372999999999998</v>
      </c>
      <c r="CO46" s="28">
        <v>48.738</v>
      </c>
      <c r="CP46" s="45">
        <v>-59.353999999999999</v>
      </c>
      <c r="CQ46" s="28">
        <v>57.411999999999999</v>
      </c>
      <c r="CR46" s="45">
        <v>-53.317</v>
      </c>
      <c r="CS46" s="23"/>
      <c r="CT46" s="24" t="s">
        <v>14</v>
      </c>
      <c r="CU46" s="28">
        <v>69.807000000000002</v>
      </c>
      <c r="CV46" s="45">
        <v>-49.249000000000002</v>
      </c>
      <c r="CW46" s="28">
        <v>52.65</v>
      </c>
      <c r="CX46" s="45">
        <v>-44.817</v>
      </c>
      <c r="CY46" s="28">
        <v>72.376000000000005</v>
      </c>
      <c r="CZ46" s="45">
        <v>-42.49</v>
      </c>
      <c r="DA46" s="23"/>
      <c r="DB46" s="24" t="s">
        <v>14</v>
      </c>
      <c r="DC46" s="28">
        <v>59.393000000000001</v>
      </c>
      <c r="DD46" s="45">
        <v>-41.85</v>
      </c>
      <c r="DE46" s="28">
        <v>206.08199999999999</v>
      </c>
      <c r="DF46" s="45">
        <v>6.4770000000000003</v>
      </c>
      <c r="DG46" s="28">
        <v>78.55</v>
      </c>
      <c r="DH46" s="45">
        <v>-34.351999999999997</v>
      </c>
      <c r="DI46" s="23"/>
      <c r="DJ46" s="24" t="s">
        <v>14</v>
      </c>
      <c r="DK46" s="28">
        <v>117.914</v>
      </c>
      <c r="DL46" s="45">
        <v>-1.782</v>
      </c>
      <c r="DM46" s="28">
        <v>59.768000000000001</v>
      </c>
      <c r="DN46" s="45">
        <v>-43.118000000000002</v>
      </c>
      <c r="DO46" s="28">
        <v>93.991</v>
      </c>
      <c r="DP46" s="45">
        <v>-22.954000000000001</v>
      </c>
      <c r="DQ46" s="23"/>
      <c r="DR46" s="24" t="s">
        <v>14</v>
      </c>
      <c r="DS46" s="28">
        <v>90.581000000000003</v>
      </c>
      <c r="DT46" s="45">
        <v>-26.158999999999999</v>
      </c>
      <c r="DU46" s="28">
        <v>76.585999999999999</v>
      </c>
      <c r="DV46" s="45">
        <v>-31.891999999999999</v>
      </c>
      <c r="DW46" s="28">
        <v>108.71299999999999</v>
      </c>
      <c r="DX46" s="45">
        <v>-20.866</v>
      </c>
      <c r="DY46" s="23"/>
      <c r="DZ46" s="24" t="s">
        <v>14</v>
      </c>
      <c r="EA46" s="28">
        <v>78.361999999999995</v>
      </c>
      <c r="EB46" s="45">
        <v>-29.11</v>
      </c>
      <c r="EC46" s="28">
        <v>75.778999999999996</v>
      </c>
      <c r="ED46" s="45">
        <v>-37.472999999999999</v>
      </c>
      <c r="EE46" s="28">
        <v>106.36199999999999</v>
      </c>
      <c r="EF46" s="45">
        <v>-13.673</v>
      </c>
      <c r="EG46" s="23"/>
      <c r="EH46" s="24" t="s">
        <v>14</v>
      </c>
      <c r="EI46" s="28">
        <v>117.063</v>
      </c>
      <c r="EJ46" s="45">
        <v>-3.0449999999999999</v>
      </c>
      <c r="EK46" s="28">
        <v>104.75700000000001</v>
      </c>
      <c r="EL46" s="45">
        <v>-11.4</v>
      </c>
      <c r="EM46" s="28">
        <v>89.266000000000005</v>
      </c>
      <c r="EN46" s="45">
        <v>-24.754000000000001</v>
      </c>
      <c r="EO46" s="23"/>
      <c r="EP46" s="24" t="s">
        <v>14</v>
      </c>
      <c r="EQ46" s="28">
        <v>108.818</v>
      </c>
      <c r="ER46" s="45">
        <v>-0.09</v>
      </c>
      <c r="ES46" s="28">
        <v>87.403999999999996</v>
      </c>
      <c r="ET46" s="45">
        <v>-23.384</v>
      </c>
      <c r="EU46" s="28">
        <v>119.31699999999999</v>
      </c>
      <c r="EV46" s="45">
        <v>3.589</v>
      </c>
      <c r="EW46" s="23"/>
      <c r="EX46" s="24" t="s">
        <v>14</v>
      </c>
      <c r="EY46" s="28">
        <v>85.506</v>
      </c>
      <c r="EZ46" s="45">
        <v>-15.36</v>
      </c>
      <c r="FA46" s="28">
        <v>87.68</v>
      </c>
      <c r="FB46" s="45">
        <v>-22.288</v>
      </c>
      <c r="FC46" s="28">
        <v>95.317999999999998</v>
      </c>
      <c r="FD46" s="45">
        <v>-35.673000000000002</v>
      </c>
      <c r="FE46" s="23"/>
      <c r="FF46" s="24" t="s">
        <v>14</v>
      </c>
      <c r="FG46" s="28">
        <v>109.56699999999999</v>
      </c>
      <c r="FH46" s="45">
        <v>-1.2410000000000001</v>
      </c>
      <c r="FI46" s="28">
        <v>140.39099999999999</v>
      </c>
      <c r="FJ46" s="45">
        <v>15.218</v>
      </c>
      <c r="FK46" s="28">
        <v>90.712999999999994</v>
      </c>
      <c r="FL46" s="45">
        <v>-18.971</v>
      </c>
      <c r="FM46" s="23"/>
      <c r="FN46" s="24" t="s">
        <v>14</v>
      </c>
      <c r="FO46" s="28">
        <v>128.05000000000001</v>
      </c>
      <c r="FP46" s="45">
        <v>30.712</v>
      </c>
      <c r="FQ46" s="28">
        <v>228.39400000000001</v>
      </c>
      <c r="FR46" s="45">
        <v>84.647000000000006</v>
      </c>
      <c r="FS46" s="28">
        <v>101.35299999999999</v>
      </c>
      <c r="FT46" s="45">
        <v>-16.393000000000001</v>
      </c>
      <c r="FU46" s="23"/>
      <c r="FV46" s="24" t="s">
        <v>14</v>
      </c>
      <c r="FW46" s="28">
        <v>139.25899999999999</v>
      </c>
      <c r="FX46" s="45">
        <v>15.204000000000001</v>
      </c>
      <c r="FY46" s="28">
        <v>103.041</v>
      </c>
      <c r="FZ46" s="45">
        <v>-5.7539999999999996</v>
      </c>
      <c r="GA46" s="28">
        <v>78.977000000000004</v>
      </c>
      <c r="GB46" s="45">
        <v>-28.792000000000002</v>
      </c>
      <c r="GC46" s="23"/>
      <c r="GD46" s="24" t="s">
        <v>14</v>
      </c>
      <c r="GE46" s="28">
        <v>113.72499999999999</v>
      </c>
      <c r="GF46" s="45">
        <v>-3.524</v>
      </c>
      <c r="GG46" s="28">
        <v>93.075000000000003</v>
      </c>
      <c r="GH46" s="45">
        <v>-21.765000000000001</v>
      </c>
      <c r="GI46" s="28">
        <v>93.897999999999996</v>
      </c>
      <c r="GJ46" s="45">
        <v>-9.1479999999999997</v>
      </c>
      <c r="GK46" s="23"/>
      <c r="GL46" s="24" t="s">
        <v>14</v>
      </c>
      <c r="GM46" s="28">
        <v>98.147999999999996</v>
      </c>
      <c r="GN46" s="45">
        <v>-8.2439999999999998</v>
      </c>
      <c r="GO46" s="28">
        <v>100.65300000000001</v>
      </c>
      <c r="GP46" s="45">
        <v>-24.225999999999999</v>
      </c>
      <c r="GQ46" s="28">
        <v>90.921000000000006</v>
      </c>
      <c r="GR46" s="45">
        <v>-32.125999999999998</v>
      </c>
      <c r="GS46" s="23"/>
      <c r="GT46" s="24" t="s">
        <v>14</v>
      </c>
      <c r="GU46" s="28">
        <v>64.739999999999995</v>
      </c>
      <c r="GV46" s="45">
        <v>-46.470999999999997</v>
      </c>
      <c r="GW46" s="28">
        <v>56.45</v>
      </c>
      <c r="GX46" s="45">
        <v>-54.363999999999997</v>
      </c>
      <c r="GY46" s="28">
        <v>61.722999999999999</v>
      </c>
      <c r="GZ46" s="45">
        <v>-48.421999999999997</v>
      </c>
      <c r="HA46" s="23"/>
      <c r="HB46" s="24" t="s">
        <v>14</v>
      </c>
      <c r="HC46" s="28">
        <v>67.564999999999998</v>
      </c>
      <c r="HD46" s="45">
        <v>-45.366999999999997</v>
      </c>
      <c r="HE46" s="28">
        <v>77.295000000000002</v>
      </c>
      <c r="HF46" s="45">
        <v>-32.64</v>
      </c>
      <c r="HG46" s="28">
        <v>44.34</v>
      </c>
      <c r="HH46" s="45">
        <v>-60.576999999999998</v>
      </c>
      <c r="HI46" s="23"/>
      <c r="HJ46" s="24" t="s">
        <v>14</v>
      </c>
      <c r="HK46" s="28">
        <v>55.000999999999998</v>
      </c>
      <c r="HL46" s="45">
        <v>-49.993000000000002</v>
      </c>
      <c r="HM46" s="28">
        <v>49.628</v>
      </c>
      <c r="HN46" s="45">
        <v>-58.098999999999997</v>
      </c>
      <c r="HO46" s="28">
        <v>53.738999999999997</v>
      </c>
      <c r="HP46" s="45">
        <v>-52.558999999999997</v>
      </c>
      <c r="HQ46" s="23"/>
      <c r="HR46" s="24" t="s">
        <v>14</v>
      </c>
      <c r="HS46" s="28">
        <v>73.263000000000005</v>
      </c>
      <c r="HT46" s="45">
        <v>-37.177</v>
      </c>
      <c r="HU46" s="28">
        <v>120.938</v>
      </c>
      <c r="HV46" s="45">
        <v>2.8730000000000002</v>
      </c>
      <c r="HW46" s="28">
        <v>80.201999999999998</v>
      </c>
      <c r="HX46" s="45">
        <v>-33.612000000000002</v>
      </c>
      <c r="HY46" s="23"/>
      <c r="HZ46" s="24" t="s">
        <v>14</v>
      </c>
      <c r="IA46" s="28">
        <v>47.984000000000002</v>
      </c>
      <c r="IB46" s="45">
        <v>-55.783999999999999</v>
      </c>
      <c r="IC46" s="28">
        <v>105.97</v>
      </c>
      <c r="ID46" s="45">
        <v>-10.912000000000001</v>
      </c>
      <c r="IE46" s="28">
        <v>91.852000000000004</v>
      </c>
      <c r="IF46" s="45">
        <v>-21.001000000000001</v>
      </c>
      <c r="IG46" s="23"/>
      <c r="IH46" s="24" t="s">
        <v>14</v>
      </c>
      <c r="II46" s="28">
        <v>82.686999999999998</v>
      </c>
      <c r="IJ46" s="45">
        <v>-36.633000000000003</v>
      </c>
      <c r="IK46" s="28">
        <v>49.743000000000002</v>
      </c>
      <c r="IL46" s="45">
        <v>-58.506</v>
      </c>
      <c r="IM46" s="28">
        <v>61.14</v>
      </c>
      <c r="IN46" s="45">
        <v>-53.631</v>
      </c>
      <c r="IO46" s="28">
        <v>131.315</v>
      </c>
      <c r="IP46" s="45">
        <v>10.523999999999999</v>
      </c>
      <c r="IQ46" s="23"/>
      <c r="IR46" s="24" t="s">
        <v>14</v>
      </c>
      <c r="IS46" s="28">
        <v>58.27</v>
      </c>
      <c r="IT46" s="45">
        <v>-46.795000000000002</v>
      </c>
      <c r="IU46" s="28">
        <v>59.061999999999998</v>
      </c>
      <c r="IV46" s="45">
        <v>-40.649000000000001</v>
      </c>
      <c r="IW46" s="28">
        <v>62.652999999999999</v>
      </c>
      <c r="IX46" s="45">
        <v>-47.805999999999997</v>
      </c>
      <c r="IY46" s="23"/>
      <c r="IZ46" s="24" t="s">
        <v>14</v>
      </c>
      <c r="JA46" s="28">
        <v>82.774000000000001</v>
      </c>
      <c r="JB46" s="45">
        <v>-34.451999999999998</v>
      </c>
      <c r="JC46" s="28">
        <v>117.27</v>
      </c>
      <c r="JD46" s="45">
        <v>-10.646000000000001</v>
      </c>
      <c r="JE46" s="28">
        <v>132.97399999999999</v>
      </c>
      <c r="JF46" s="45">
        <v>-14.388999999999999</v>
      </c>
      <c r="JG46" s="23"/>
      <c r="JH46" s="24" t="s">
        <v>14</v>
      </c>
      <c r="JI46" s="28">
        <v>152.50299999999999</v>
      </c>
      <c r="JJ46" s="45">
        <v>23.082999999999998</v>
      </c>
      <c r="JK46" s="28">
        <v>130.17099999999999</v>
      </c>
      <c r="JL46" s="45">
        <v>-7.6120000000000001</v>
      </c>
      <c r="JM46" s="28">
        <v>125.121</v>
      </c>
      <c r="JN46" s="45">
        <v>15.135999999999999</v>
      </c>
      <c r="JO46" s="23"/>
      <c r="JP46" s="24" t="s">
        <v>14</v>
      </c>
      <c r="JQ46" s="28">
        <v>131.827</v>
      </c>
      <c r="JR46" s="45">
        <v>10.712</v>
      </c>
      <c r="JS46" s="28">
        <v>107.337</v>
      </c>
      <c r="JT46" s="45">
        <v>-7.45</v>
      </c>
      <c r="JU46" s="28">
        <v>81.402000000000001</v>
      </c>
      <c r="JV46" s="45">
        <v>-26.657</v>
      </c>
      <c r="JW46" s="23"/>
      <c r="JX46" s="24" t="s">
        <v>14</v>
      </c>
      <c r="JY46" s="28">
        <v>93.477000000000004</v>
      </c>
      <c r="JZ46" s="45">
        <v>-20.207999999999998</v>
      </c>
      <c r="KA46" s="28">
        <v>95.238</v>
      </c>
      <c r="KB46" s="45">
        <v>-12.566000000000001</v>
      </c>
      <c r="KC46" s="28">
        <v>81.096000000000004</v>
      </c>
      <c r="KD46" s="45">
        <v>-24.984999999999999</v>
      </c>
      <c r="KE46" s="23"/>
      <c r="KF46" s="24" t="s">
        <v>14</v>
      </c>
      <c r="KG46" s="28">
        <v>115.027</v>
      </c>
      <c r="KH46" s="45">
        <v>6.0060000000000002</v>
      </c>
      <c r="KI46" s="28">
        <v>120.511</v>
      </c>
      <c r="KJ46" s="45">
        <v>11.087</v>
      </c>
      <c r="KK46" s="28">
        <v>112.867</v>
      </c>
      <c r="KL46" s="45">
        <v>-11.007999999999999</v>
      </c>
      <c r="KM46" s="23"/>
      <c r="KN46" s="24" t="s">
        <v>14</v>
      </c>
      <c r="KO46" s="28">
        <v>70.736000000000004</v>
      </c>
      <c r="KP46" s="45">
        <v>-35.673999999999999</v>
      </c>
      <c r="KQ46" s="28">
        <v>137.447</v>
      </c>
      <c r="KR46" s="45">
        <v>5.0890000000000004</v>
      </c>
      <c r="KS46" s="28">
        <v>103.351</v>
      </c>
      <c r="KT46" s="45">
        <v>-0.72099999999999997</v>
      </c>
      <c r="KU46" s="23"/>
      <c r="KV46" s="24" t="s">
        <v>14</v>
      </c>
      <c r="KW46" s="28">
        <v>89.156000000000006</v>
      </c>
      <c r="KX46" s="45">
        <v>-30.969000000000001</v>
      </c>
      <c r="KY46" s="28">
        <v>129.286</v>
      </c>
      <c r="KZ46" s="45">
        <v>1.998</v>
      </c>
      <c r="LA46" s="28">
        <v>112.482</v>
      </c>
      <c r="LB46" s="45">
        <v>-13.244999999999999</v>
      </c>
      <c r="LC46" s="23"/>
      <c r="LD46" s="24" t="s">
        <v>14</v>
      </c>
      <c r="LE46" s="28">
        <v>135.33099999999999</v>
      </c>
      <c r="LF46" s="45">
        <v>-2.9649999999999999</v>
      </c>
      <c r="LG46" s="28">
        <v>144.03700000000001</v>
      </c>
      <c r="LH46" s="45">
        <v>4.6390000000000002</v>
      </c>
      <c r="LI46" s="28">
        <v>91.105000000000004</v>
      </c>
      <c r="LJ46" s="45">
        <v>-29.186</v>
      </c>
      <c r="LK46" s="23"/>
      <c r="LL46" s="24" t="s">
        <v>14</v>
      </c>
      <c r="LM46" s="28">
        <v>159.87</v>
      </c>
      <c r="LN46" s="45">
        <v>2.4449999999999998</v>
      </c>
      <c r="LO46" s="28">
        <v>93.882000000000005</v>
      </c>
      <c r="LP46" s="45">
        <v>-15.965999999999999</v>
      </c>
      <c r="LQ46" s="28">
        <v>131.20599999999999</v>
      </c>
      <c r="LR46" s="45">
        <v>-14.775</v>
      </c>
      <c r="LS46" s="23"/>
      <c r="LT46" s="24" t="s">
        <v>14</v>
      </c>
      <c r="LU46" s="28">
        <v>123.336</v>
      </c>
      <c r="LV46" s="45">
        <v>7.492</v>
      </c>
      <c r="LW46" s="28">
        <v>136.702</v>
      </c>
      <c r="LX46" s="45">
        <v>29.672999999999998</v>
      </c>
      <c r="LY46" s="28">
        <v>54.332999999999998</v>
      </c>
      <c r="LZ46" s="45">
        <v>-42.069000000000003</v>
      </c>
      <c r="MA46" s="23"/>
      <c r="MB46" s="24" t="s">
        <v>14</v>
      </c>
      <c r="MC46" s="28">
        <v>106.46899999999999</v>
      </c>
      <c r="MD46" s="45">
        <v>-21.536999999999999</v>
      </c>
      <c r="ME46" s="28">
        <v>55.2</v>
      </c>
      <c r="MF46" s="45">
        <v>-42.152000000000001</v>
      </c>
      <c r="MG46" s="28">
        <v>89.68</v>
      </c>
      <c r="MH46" s="45">
        <v>-23.893999999999998</v>
      </c>
      <c r="MI46" s="23"/>
      <c r="MJ46" s="24" t="s">
        <v>14</v>
      </c>
      <c r="MK46" s="28">
        <v>48.764000000000003</v>
      </c>
      <c r="ML46" s="45">
        <v>-46.701999999999998</v>
      </c>
      <c r="MM46" s="28">
        <v>73.481999999999999</v>
      </c>
      <c r="MN46" s="45">
        <v>-39.439</v>
      </c>
      <c r="MO46" s="28">
        <v>158.44999999999999</v>
      </c>
      <c r="MP46" s="45">
        <v>2.3330000000000002</v>
      </c>
    </row>
    <row r="47" spans="1:354" ht="15" customHeight="1" x14ac:dyDescent="0.25">
      <c r="A47" s="23"/>
      <c r="B47" s="24" t="s">
        <v>15</v>
      </c>
      <c r="C47" s="28">
        <v>84.632000000000005</v>
      </c>
      <c r="D47" s="45">
        <v>-7.0609999999999999</v>
      </c>
      <c r="E47" s="28">
        <v>79.097999999999999</v>
      </c>
      <c r="F47" s="45">
        <v>-6.0309999999999997</v>
      </c>
      <c r="G47" s="28">
        <v>89.866</v>
      </c>
      <c r="H47" s="45">
        <v>-7.9009999999999998</v>
      </c>
      <c r="I47" s="23"/>
      <c r="J47" s="24" t="s">
        <v>15</v>
      </c>
      <c r="K47" s="28">
        <v>111.015</v>
      </c>
      <c r="L47" s="45">
        <v>2.5019999999999998</v>
      </c>
      <c r="M47" s="28">
        <v>136.42400000000001</v>
      </c>
      <c r="N47" s="45">
        <v>21.68</v>
      </c>
      <c r="O47" s="28">
        <v>112.67</v>
      </c>
      <c r="P47" s="45">
        <v>6.508</v>
      </c>
      <c r="Q47" s="23"/>
      <c r="R47" s="24" t="s">
        <v>15</v>
      </c>
      <c r="S47" s="28">
        <v>124.64400000000001</v>
      </c>
      <c r="T47" s="45">
        <v>4.4109999999999996</v>
      </c>
      <c r="U47" s="28">
        <v>123.15600000000001</v>
      </c>
      <c r="V47" s="45">
        <v>-6.7480000000000002</v>
      </c>
      <c r="W47" s="28">
        <v>138.09800000000001</v>
      </c>
      <c r="X47" s="45">
        <v>3.8319999999999999</v>
      </c>
      <c r="Y47" s="23"/>
      <c r="Z47" s="24" t="s">
        <v>15</v>
      </c>
      <c r="AA47" s="28">
        <v>153.40100000000001</v>
      </c>
      <c r="AB47" s="45">
        <v>8.6989999999999998</v>
      </c>
      <c r="AC47" s="28">
        <v>124.563</v>
      </c>
      <c r="AD47" s="45">
        <v>-3.7320000000000002</v>
      </c>
      <c r="AE47" s="28">
        <v>124.866</v>
      </c>
      <c r="AF47" s="45">
        <v>-7.5430000000000001</v>
      </c>
      <c r="AG47" s="23"/>
      <c r="AH47" s="24" t="s">
        <v>15</v>
      </c>
      <c r="AI47" s="28">
        <v>107.11499999999999</v>
      </c>
      <c r="AJ47" s="45">
        <v>-18.884</v>
      </c>
      <c r="AK47" s="28">
        <v>149.571</v>
      </c>
      <c r="AL47" s="45">
        <v>2.7869999999999999</v>
      </c>
      <c r="AM47" s="28">
        <v>125.279</v>
      </c>
      <c r="AN47" s="45">
        <v>-3.8220000000000001</v>
      </c>
      <c r="AO47" s="23"/>
      <c r="AP47" s="24" t="s">
        <v>15</v>
      </c>
      <c r="AQ47" s="28">
        <v>136.56800000000001</v>
      </c>
      <c r="AR47" s="45">
        <v>-3.0920000000000001</v>
      </c>
      <c r="AS47" s="28">
        <v>120.14700000000001</v>
      </c>
      <c r="AT47" s="45">
        <v>-7.577</v>
      </c>
      <c r="AU47" s="28">
        <v>126.819</v>
      </c>
      <c r="AV47" s="45">
        <v>0.94399999999999995</v>
      </c>
      <c r="AW47" s="23"/>
      <c r="AX47" s="24" t="s">
        <v>15</v>
      </c>
      <c r="AY47" s="28">
        <v>142.80000000000001</v>
      </c>
      <c r="AZ47" s="45">
        <v>7.5629999999999997</v>
      </c>
      <c r="BA47" s="28">
        <v>119.965</v>
      </c>
      <c r="BB47" s="45">
        <v>-4.37</v>
      </c>
      <c r="BC47" s="28">
        <v>148.83799999999999</v>
      </c>
      <c r="BD47" s="45">
        <v>19.96</v>
      </c>
      <c r="BE47" s="23"/>
      <c r="BF47" s="24" t="s">
        <v>15</v>
      </c>
      <c r="BG47" s="28">
        <v>153.54499999999999</v>
      </c>
      <c r="BH47" s="45">
        <v>14.423</v>
      </c>
      <c r="BI47" s="28">
        <v>114.892</v>
      </c>
      <c r="BJ47" s="45">
        <v>-10.471</v>
      </c>
      <c r="BK47" s="28">
        <v>133.137</v>
      </c>
      <c r="BL47" s="45">
        <v>-2.44</v>
      </c>
      <c r="BM47" s="23"/>
      <c r="BN47" s="24" t="s">
        <v>15</v>
      </c>
      <c r="BO47" s="28">
        <v>134.03299999999999</v>
      </c>
      <c r="BP47" s="45">
        <v>1.115</v>
      </c>
      <c r="BQ47" s="28">
        <v>120.685</v>
      </c>
      <c r="BR47" s="45">
        <v>-12.007</v>
      </c>
      <c r="BS47" s="28">
        <v>119.221</v>
      </c>
      <c r="BT47" s="45">
        <v>-8.3949999999999996</v>
      </c>
      <c r="BU47" s="23"/>
      <c r="BV47" s="24" t="s">
        <v>15</v>
      </c>
      <c r="BW47" s="28">
        <v>107.057</v>
      </c>
      <c r="BX47" s="45">
        <v>-9.1829999999999998</v>
      </c>
      <c r="BY47" s="28">
        <v>117.35</v>
      </c>
      <c r="BZ47" s="45">
        <v>5.109</v>
      </c>
      <c r="CA47" s="28">
        <v>97.355000000000004</v>
      </c>
      <c r="CB47" s="45">
        <v>-11.188000000000001</v>
      </c>
      <c r="CC47" s="23"/>
      <c r="CD47" s="24" t="s">
        <v>15</v>
      </c>
      <c r="CE47" s="28">
        <v>93.997</v>
      </c>
      <c r="CF47" s="45">
        <v>-23.404</v>
      </c>
      <c r="CG47" s="28">
        <v>97.558000000000007</v>
      </c>
      <c r="CH47" s="45">
        <v>-9.8469999999999995</v>
      </c>
      <c r="CI47" s="28">
        <v>116.61199999999999</v>
      </c>
      <c r="CJ47" s="45">
        <v>-5.2450000000000001</v>
      </c>
      <c r="CK47" s="23"/>
      <c r="CL47" s="24" t="s">
        <v>15</v>
      </c>
      <c r="CM47" s="28">
        <v>87.116</v>
      </c>
      <c r="CN47" s="45">
        <v>-28.716000000000001</v>
      </c>
      <c r="CO47" s="28">
        <v>91.703999999999994</v>
      </c>
      <c r="CP47" s="45">
        <v>-17.882999999999999</v>
      </c>
      <c r="CQ47" s="28">
        <v>83.207999999999998</v>
      </c>
      <c r="CR47" s="45">
        <v>-29.882000000000001</v>
      </c>
      <c r="CS47" s="23"/>
      <c r="CT47" s="24" t="s">
        <v>15</v>
      </c>
      <c r="CU47" s="28">
        <v>118.82599999999999</v>
      </c>
      <c r="CV47" s="45">
        <v>-0.71599999999999997</v>
      </c>
      <c r="CW47" s="28">
        <v>76.343999999999994</v>
      </c>
      <c r="CX47" s="45">
        <v>-27.041</v>
      </c>
      <c r="CY47" s="28">
        <v>136.82499999999999</v>
      </c>
      <c r="CZ47" s="45">
        <v>2.0070000000000001</v>
      </c>
      <c r="DA47" s="23"/>
      <c r="DB47" s="24" t="s">
        <v>15</v>
      </c>
      <c r="DC47" s="28">
        <v>106.17100000000001</v>
      </c>
      <c r="DD47" s="45">
        <v>5.3849999999999998</v>
      </c>
      <c r="DE47" s="28">
        <v>216.392</v>
      </c>
      <c r="DF47" s="45">
        <v>9.3670000000000009</v>
      </c>
      <c r="DG47" s="28">
        <v>114.179</v>
      </c>
      <c r="DH47" s="45">
        <v>11.597</v>
      </c>
      <c r="DI47" s="23"/>
      <c r="DJ47" s="24" t="s">
        <v>15</v>
      </c>
      <c r="DK47" s="28">
        <v>130.93700000000001</v>
      </c>
      <c r="DL47" s="45">
        <v>6.4850000000000003</v>
      </c>
      <c r="DM47" s="28">
        <v>70.802999999999997</v>
      </c>
      <c r="DN47" s="45">
        <v>-29.632999999999999</v>
      </c>
      <c r="DO47" s="28">
        <v>112.253</v>
      </c>
      <c r="DP47" s="45">
        <v>-4.4630000000000001</v>
      </c>
      <c r="DQ47" s="23"/>
      <c r="DR47" s="24" t="s">
        <v>15</v>
      </c>
      <c r="DS47" s="28">
        <v>150.78200000000001</v>
      </c>
      <c r="DT47" s="45">
        <v>22.391999999999999</v>
      </c>
      <c r="DU47" s="28">
        <v>123.239</v>
      </c>
      <c r="DV47" s="45">
        <v>3.113</v>
      </c>
      <c r="DW47" s="28">
        <v>136.363</v>
      </c>
      <c r="DX47" s="45">
        <v>3.5030000000000001</v>
      </c>
      <c r="DY47" s="23"/>
      <c r="DZ47" s="24" t="s">
        <v>15</v>
      </c>
      <c r="EA47" s="28">
        <v>97.801000000000002</v>
      </c>
      <c r="EB47" s="45">
        <v>-9.8759999999999994</v>
      </c>
      <c r="EC47" s="28">
        <v>107.236</v>
      </c>
      <c r="ED47" s="45">
        <v>-12.215999999999999</v>
      </c>
      <c r="EE47" s="28">
        <v>116.929</v>
      </c>
      <c r="EF47" s="45">
        <v>-6.1319999999999997</v>
      </c>
      <c r="EG47" s="23"/>
      <c r="EH47" s="24" t="s">
        <v>15</v>
      </c>
      <c r="EI47" s="28">
        <v>130.376</v>
      </c>
      <c r="EJ47" s="45">
        <v>4.4740000000000002</v>
      </c>
      <c r="EK47" s="28">
        <v>115.738</v>
      </c>
      <c r="EL47" s="45">
        <v>-2.306</v>
      </c>
      <c r="EM47" s="28">
        <v>96.022999999999996</v>
      </c>
      <c r="EN47" s="45">
        <v>-20.329000000000001</v>
      </c>
      <c r="EO47" s="23"/>
      <c r="EP47" s="24" t="s">
        <v>15</v>
      </c>
      <c r="EQ47" s="28">
        <v>100.964</v>
      </c>
      <c r="ER47" s="45">
        <v>-9.1229999999999993</v>
      </c>
      <c r="ES47" s="28">
        <v>106.039</v>
      </c>
      <c r="ET47" s="45">
        <v>-2.0539999999999998</v>
      </c>
      <c r="EU47" s="28">
        <v>126.816</v>
      </c>
      <c r="EV47" s="45">
        <v>14.574</v>
      </c>
      <c r="EW47" s="23"/>
      <c r="EX47" s="24" t="s">
        <v>15</v>
      </c>
      <c r="EY47" s="28">
        <v>101.238</v>
      </c>
      <c r="EZ47" s="45">
        <v>-2.5219999999999998</v>
      </c>
      <c r="FA47" s="28">
        <v>103.952</v>
      </c>
      <c r="FB47" s="45">
        <v>-10.335000000000001</v>
      </c>
      <c r="FC47" s="28">
        <v>144.261</v>
      </c>
      <c r="FD47" s="45">
        <v>-1.4710000000000001</v>
      </c>
      <c r="FE47" s="23"/>
      <c r="FF47" s="24" t="s">
        <v>15</v>
      </c>
      <c r="FG47" s="28">
        <v>126.02</v>
      </c>
      <c r="FH47" s="45">
        <v>8.7729999999999997</v>
      </c>
      <c r="FI47" s="28">
        <v>159.898</v>
      </c>
      <c r="FJ47" s="45">
        <v>26.824999999999999</v>
      </c>
      <c r="FK47" s="28">
        <v>87.058999999999997</v>
      </c>
      <c r="FL47" s="45">
        <v>-22.783000000000001</v>
      </c>
      <c r="FM47" s="23"/>
      <c r="FN47" s="24" t="s">
        <v>15</v>
      </c>
      <c r="FO47" s="28">
        <v>164.315</v>
      </c>
      <c r="FP47" s="45">
        <v>61.393999999999998</v>
      </c>
      <c r="FQ47" s="28">
        <v>267.48700000000002</v>
      </c>
      <c r="FR47" s="45">
        <v>105.06100000000001</v>
      </c>
      <c r="FS47" s="28">
        <v>126.18600000000001</v>
      </c>
      <c r="FT47" s="45">
        <v>-3.569</v>
      </c>
      <c r="FU47" s="23"/>
      <c r="FV47" s="24" t="s">
        <v>15</v>
      </c>
      <c r="FW47" s="28">
        <v>154.816</v>
      </c>
      <c r="FX47" s="45">
        <v>27.757999999999999</v>
      </c>
      <c r="FY47" s="28">
        <v>119.544</v>
      </c>
      <c r="FZ47" s="45">
        <v>2.6949999999999998</v>
      </c>
      <c r="GA47" s="28">
        <v>121.773</v>
      </c>
      <c r="GB47" s="45">
        <v>-4.9649999999999999</v>
      </c>
      <c r="GC47" s="23"/>
      <c r="GD47" s="24" t="s">
        <v>15</v>
      </c>
      <c r="GE47" s="28">
        <v>143.845</v>
      </c>
      <c r="GF47" s="45">
        <v>18.061</v>
      </c>
      <c r="GG47" s="28">
        <v>96.537000000000006</v>
      </c>
      <c r="GH47" s="45">
        <v>-20.635000000000002</v>
      </c>
      <c r="GI47" s="28">
        <v>102.56</v>
      </c>
      <c r="GJ47" s="45">
        <v>-1.9</v>
      </c>
      <c r="GK47" s="23"/>
      <c r="GL47" s="24" t="s">
        <v>15</v>
      </c>
      <c r="GM47" s="28">
        <v>126.4</v>
      </c>
      <c r="GN47" s="45">
        <v>11.772</v>
      </c>
      <c r="GO47" s="28">
        <v>137.88499999999999</v>
      </c>
      <c r="GP47" s="45">
        <v>1.4710000000000001</v>
      </c>
      <c r="GQ47" s="28">
        <v>140.09200000000001</v>
      </c>
      <c r="GR47" s="45">
        <v>5.093</v>
      </c>
      <c r="GS47" s="23"/>
      <c r="GT47" s="24" t="s">
        <v>15</v>
      </c>
      <c r="GU47" s="28">
        <v>120.24</v>
      </c>
      <c r="GV47" s="45">
        <v>-2.0419999999999998</v>
      </c>
      <c r="GW47" s="28">
        <v>95.8</v>
      </c>
      <c r="GX47" s="45">
        <v>-16.692</v>
      </c>
      <c r="GY47" s="28">
        <v>121.824</v>
      </c>
      <c r="GZ47" s="45">
        <v>-6.673</v>
      </c>
      <c r="HA47" s="23"/>
      <c r="HB47" s="24" t="s">
        <v>15</v>
      </c>
      <c r="HC47" s="28">
        <v>97.039000000000001</v>
      </c>
      <c r="HD47" s="45">
        <v>-16.501999999999999</v>
      </c>
      <c r="HE47" s="28">
        <v>114.901</v>
      </c>
      <c r="HF47" s="45">
        <v>-3.9089999999999998</v>
      </c>
      <c r="HG47" s="28">
        <v>89.686999999999998</v>
      </c>
      <c r="HH47" s="45">
        <v>-15.912000000000001</v>
      </c>
      <c r="HI47" s="23"/>
      <c r="HJ47" s="24" t="s">
        <v>15</v>
      </c>
      <c r="HK47" s="28">
        <v>95.790999999999997</v>
      </c>
      <c r="HL47" s="45">
        <v>-22.446000000000002</v>
      </c>
      <c r="HM47" s="28">
        <v>102.265</v>
      </c>
      <c r="HN47" s="45">
        <v>-14.815</v>
      </c>
      <c r="HO47" s="28">
        <v>96.804000000000002</v>
      </c>
      <c r="HP47" s="45">
        <v>-14.848000000000001</v>
      </c>
      <c r="HQ47" s="23"/>
      <c r="HR47" s="24" t="s">
        <v>15</v>
      </c>
      <c r="HS47" s="28">
        <v>108.602</v>
      </c>
      <c r="HT47" s="45">
        <v>-5.7119999999999997</v>
      </c>
      <c r="HU47" s="28">
        <v>144.63900000000001</v>
      </c>
      <c r="HV47" s="45">
        <v>18.867000000000001</v>
      </c>
      <c r="HW47" s="28">
        <v>110.07</v>
      </c>
      <c r="HX47" s="45">
        <v>-4.87</v>
      </c>
      <c r="HY47" s="23"/>
      <c r="HZ47" s="24" t="s">
        <v>15</v>
      </c>
      <c r="IA47" s="28">
        <v>111.97199999999999</v>
      </c>
      <c r="IB47" s="45">
        <v>-8.452</v>
      </c>
      <c r="IC47" s="28">
        <v>105.343</v>
      </c>
      <c r="ID47" s="45">
        <v>-15.881</v>
      </c>
      <c r="IE47" s="28">
        <v>134.91999999999999</v>
      </c>
      <c r="IF47" s="45">
        <v>17.318999999999999</v>
      </c>
      <c r="IG47" s="23"/>
      <c r="IH47" s="24" t="s">
        <v>15</v>
      </c>
      <c r="II47" s="28">
        <v>134.166</v>
      </c>
      <c r="IJ47" s="45">
        <v>-0.89200000000000002</v>
      </c>
      <c r="IK47" s="28">
        <v>115.959</v>
      </c>
      <c r="IL47" s="45">
        <v>-11.18</v>
      </c>
      <c r="IM47" s="28">
        <v>83.655000000000001</v>
      </c>
      <c r="IN47" s="45">
        <v>-33.317</v>
      </c>
      <c r="IO47" s="28">
        <v>128.22800000000001</v>
      </c>
      <c r="IP47" s="45">
        <v>-2.7120000000000002</v>
      </c>
      <c r="IQ47" s="23"/>
      <c r="IR47" s="24" t="s">
        <v>15</v>
      </c>
      <c r="IS47" s="28">
        <v>87.926000000000002</v>
      </c>
      <c r="IT47" s="45">
        <v>-25.675999999999998</v>
      </c>
      <c r="IU47" s="28">
        <v>100.337</v>
      </c>
      <c r="IV47" s="45">
        <v>2.613</v>
      </c>
      <c r="IW47" s="28">
        <v>91.039000000000001</v>
      </c>
      <c r="IX47" s="45">
        <v>-30.395</v>
      </c>
      <c r="IY47" s="23"/>
      <c r="IZ47" s="24" t="s">
        <v>15</v>
      </c>
      <c r="JA47" s="28">
        <v>114.768</v>
      </c>
      <c r="JB47" s="45">
        <v>-10.795999999999999</v>
      </c>
      <c r="JC47" s="28">
        <v>142.18899999999999</v>
      </c>
      <c r="JD47" s="45">
        <v>-1.9019999999999999</v>
      </c>
      <c r="JE47" s="28">
        <v>186.24</v>
      </c>
      <c r="JF47" s="45">
        <v>12.367000000000001</v>
      </c>
      <c r="JG47" s="23"/>
      <c r="JH47" s="24" t="s">
        <v>15</v>
      </c>
      <c r="JI47" s="28">
        <v>192.94200000000001</v>
      </c>
      <c r="JJ47" s="45">
        <v>34.485999999999997</v>
      </c>
      <c r="JK47" s="28">
        <v>166.982</v>
      </c>
      <c r="JL47" s="45">
        <v>26.721</v>
      </c>
      <c r="JM47" s="28">
        <v>144.33600000000001</v>
      </c>
      <c r="JN47" s="45">
        <v>27.87</v>
      </c>
      <c r="JO47" s="23"/>
      <c r="JP47" s="24" t="s">
        <v>15</v>
      </c>
      <c r="JQ47" s="28">
        <v>119.458</v>
      </c>
      <c r="JR47" s="45">
        <v>2.3359999999999999</v>
      </c>
      <c r="JS47" s="28">
        <v>128.04300000000001</v>
      </c>
      <c r="JT47" s="45">
        <v>16.760999999999999</v>
      </c>
      <c r="JU47" s="28">
        <v>116.578</v>
      </c>
      <c r="JV47" s="45">
        <v>9.7989999999999995</v>
      </c>
      <c r="JW47" s="23"/>
      <c r="JX47" s="24" t="s">
        <v>15</v>
      </c>
      <c r="JY47" s="28">
        <v>118.29</v>
      </c>
      <c r="JZ47" s="45">
        <v>-0.50700000000000001</v>
      </c>
      <c r="KA47" s="28">
        <v>145.81200000000001</v>
      </c>
      <c r="KB47" s="45">
        <v>10.632</v>
      </c>
      <c r="KC47" s="28">
        <v>132.88900000000001</v>
      </c>
      <c r="KD47" s="45">
        <v>1.9990000000000001</v>
      </c>
      <c r="KE47" s="23"/>
      <c r="KF47" s="24" t="s">
        <v>15</v>
      </c>
      <c r="KG47" s="28">
        <v>131.20599999999999</v>
      </c>
      <c r="KH47" s="45">
        <v>18.707999999999998</v>
      </c>
      <c r="KI47" s="28">
        <v>135.12799999999999</v>
      </c>
      <c r="KJ47" s="45">
        <v>2.37</v>
      </c>
      <c r="KK47" s="28">
        <v>105.122</v>
      </c>
      <c r="KL47" s="45">
        <v>-15.579000000000001</v>
      </c>
      <c r="KM47" s="23"/>
      <c r="KN47" s="24" t="s">
        <v>15</v>
      </c>
      <c r="KO47" s="28">
        <v>63.302999999999997</v>
      </c>
      <c r="KP47" s="45">
        <v>-19.245999999999999</v>
      </c>
      <c r="KQ47" s="28">
        <v>144.80600000000001</v>
      </c>
      <c r="KR47" s="45">
        <v>22.026</v>
      </c>
      <c r="KS47" s="28">
        <v>94.152000000000001</v>
      </c>
      <c r="KT47" s="45">
        <v>-2.589</v>
      </c>
      <c r="KU47" s="23"/>
      <c r="KV47" s="24" t="s">
        <v>15</v>
      </c>
      <c r="KW47" s="28">
        <v>91.387</v>
      </c>
      <c r="KX47" s="45">
        <v>-9.7279999999999998</v>
      </c>
      <c r="KY47" s="28">
        <v>131.28899999999999</v>
      </c>
      <c r="KZ47" s="45">
        <v>11.372999999999999</v>
      </c>
      <c r="LA47" s="28">
        <v>156.15199999999999</v>
      </c>
      <c r="LB47" s="45">
        <v>15.39</v>
      </c>
      <c r="LC47" s="23"/>
      <c r="LD47" s="24" t="s">
        <v>15</v>
      </c>
      <c r="LE47" s="28">
        <v>130.87799999999999</v>
      </c>
      <c r="LF47" s="45">
        <v>0.57799999999999996</v>
      </c>
      <c r="LG47" s="28">
        <v>94.165999999999997</v>
      </c>
      <c r="LH47" s="45">
        <v>-9.5220000000000002</v>
      </c>
      <c r="LI47" s="28">
        <v>70.257000000000005</v>
      </c>
      <c r="LJ47" s="45">
        <v>-17.904</v>
      </c>
      <c r="LK47" s="23"/>
      <c r="LL47" s="24" t="s">
        <v>15</v>
      </c>
      <c r="LM47" s="28">
        <v>105.93</v>
      </c>
      <c r="LN47" s="45">
        <v>2.6320000000000001</v>
      </c>
      <c r="LO47" s="28">
        <v>133.74799999999999</v>
      </c>
      <c r="LP47" s="45">
        <v>25.277999999999999</v>
      </c>
      <c r="LQ47" s="28">
        <v>141.596</v>
      </c>
      <c r="LR47" s="45">
        <v>5.5919999999999996</v>
      </c>
      <c r="LS47" s="23"/>
      <c r="LT47" s="24" t="s">
        <v>15</v>
      </c>
      <c r="LU47" s="28">
        <v>129.99799999999999</v>
      </c>
      <c r="LV47" s="45">
        <v>4.5549999999999997</v>
      </c>
      <c r="LW47" s="28">
        <v>109.384</v>
      </c>
      <c r="LX47" s="45">
        <v>15.233000000000001</v>
      </c>
      <c r="LY47" s="28">
        <v>118.562</v>
      </c>
      <c r="LZ47" s="45">
        <v>28.978999999999999</v>
      </c>
      <c r="MA47" s="23"/>
      <c r="MB47" s="24" t="s">
        <v>15</v>
      </c>
      <c r="MC47" s="28">
        <v>139.33600000000001</v>
      </c>
      <c r="MD47" s="45">
        <v>1.629</v>
      </c>
      <c r="ME47" s="28">
        <v>113.935</v>
      </c>
      <c r="MF47" s="45">
        <v>-12.087</v>
      </c>
      <c r="MG47" s="28">
        <v>87.956000000000003</v>
      </c>
      <c r="MH47" s="45">
        <v>-31.15</v>
      </c>
      <c r="MI47" s="23"/>
      <c r="MJ47" s="24" t="s">
        <v>15</v>
      </c>
      <c r="MK47" s="28">
        <v>97.224000000000004</v>
      </c>
      <c r="ML47" s="45">
        <v>8.4819999999999993</v>
      </c>
      <c r="MM47" s="28">
        <v>132.458</v>
      </c>
      <c r="MN47" s="45">
        <v>1.802</v>
      </c>
      <c r="MO47" s="28">
        <v>187.797</v>
      </c>
      <c r="MP47" s="45">
        <v>18.347999999999999</v>
      </c>
    </row>
    <row r="48" spans="1:354" ht="15" customHeight="1" x14ac:dyDescent="0.25">
      <c r="A48" s="23"/>
      <c r="B48" s="24" t="s">
        <v>16</v>
      </c>
      <c r="C48" s="28">
        <v>91.394000000000005</v>
      </c>
      <c r="D48" s="45">
        <v>-11.053000000000001</v>
      </c>
      <c r="E48" s="28">
        <v>82.396000000000001</v>
      </c>
      <c r="F48" s="45">
        <v>-12.992000000000001</v>
      </c>
      <c r="G48" s="28">
        <v>99.903000000000006</v>
      </c>
      <c r="H48" s="45">
        <v>-9.48</v>
      </c>
      <c r="I48" s="23"/>
      <c r="J48" s="24" t="s">
        <v>16</v>
      </c>
      <c r="K48" s="28">
        <v>91.162999999999997</v>
      </c>
      <c r="L48" s="45">
        <v>-2.5390000000000001</v>
      </c>
      <c r="M48" s="28">
        <v>100.754</v>
      </c>
      <c r="N48" s="45">
        <v>-36.029000000000003</v>
      </c>
      <c r="O48" s="28">
        <v>92.799000000000007</v>
      </c>
      <c r="P48" s="45">
        <v>-5.101</v>
      </c>
      <c r="Q48" s="23"/>
      <c r="R48" s="24" t="s">
        <v>16</v>
      </c>
      <c r="S48" s="28">
        <v>134.09200000000001</v>
      </c>
      <c r="T48" s="45">
        <v>11.031000000000001</v>
      </c>
      <c r="U48" s="28">
        <v>134.30600000000001</v>
      </c>
      <c r="V48" s="45">
        <v>4.1609999999999996</v>
      </c>
      <c r="W48" s="28">
        <v>150.41499999999999</v>
      </c>
      <c r="X48" s="45">
        <v>14.304</v>
      </c>
      <c r="Y48" s="23"/>
      <c r="Z48" s="24" t="s">
        <v>16</v>
      </c>
      <c r="AA48" s="28">
        <v>123.78</v>
      </c>
      <c r="AB48" s="45">
        <v>4.6900000000000004</v>
      </c>
      <c r="AC48" s="28">
        <v>134.79900000000001</v>
      </c>
      <c r="AD48" s="45">
        <v>-2.282</v>
      </c>
      <c r="AE48" s="28">
        <v>122.336</v>
      </c>
      <c r="AF48" s="45">
        <v>2.109</v>
      </c>
      <c r="AG48" s="23"/>
      <c r="AH48" s="24" t="s">
        <v>16</v>
      </c>
      <c r="AI48" s="28">
        <v>105.949</v>
      </c>
      <c r="AJ48" s="45">
        <v>-17.681000000000001</v>
      </c>
      <c r="AK48" s="28">
        <v>135.07</v>
      </c>
      <c r="AL48" s="45">
        <v>-2.1920000000000002</v>
      </c>
      <c r="AM48" s="28">
        <v>108.443</v>
      </c>
      <c r="AN48" s="45">
        <v>-5.26</v>
      </c>
      <c r="AO48" s="23"/>
      <c r="AP48" s="24" t="s">
        <v>16</v>
      </c>
      <c r="AQ48" s="28">
        <v>102.75</v>
      </c>
      <c r="AR48" s="45">
        <v>-7.4859999999999998</v>
      </c>
      <c r="AS48" s="28">
        <v>118.947</v>
      </c>
      <c r="AT48" s="45">
        <v>-8.5909999999999993</v>
      </c>
      <c r="AU48" s="28">
        <v>130.66200000000001</v>
      </c>
      <c r="AV48" s="45">
        <v>11.477</v>
      </c>
      <c r="AW48" s="23"/>
      <c r="AX48" s="24" t="s">
        <v>16</v>
      </c>
      <c r="AY48" s="28">
        <v>140.44</v>
      </c>
      <c r="AZ48" s="45">
        <v>-11.678000000000001</v>
      </c>
      <c r="BA48" s="28">
        <v>124.613</v>
      </c>
      <c r="BB48" s="45">
        <v>-9.02</v>
      </c>
      <c r="BC48" s="28">
        <v>131.66200000000001</v>
      </c>
      <c r="BD48" s="45">
        <v>7.7590000000000003</v>
      </c>
      <c r="BE48" s="23"/>
      <c r="BF48" s="24" t="s">
        <v>16</v>
      </c>
      <c r="BG48" s="28">
        <v>113.152</v>
      </c>
      <c r="BH48" s="45">
        <v>-1.6930000000000001</v>
      </c>
      <c r="BI48" s="28">
        <v>127.30800000000001</v>
      </c>
      <c r="BJ48" s="45">
        <v>-2.1739999999999999</v>
      </c>
      <c r="BK48" s="28">
        <v>139.79</v>
      </c>
      <c r="BL48" s="45">
        <v>-5.0129999999999999</v>
      </c>
      <c r="BM48" s="23"/>
      <c r="BN48" s="24" t="s">
        <v>16</v>
      </c>
      <c r="BO48" s="28">
        <v>122.652</v>
      </c>
      <c r="BP48" s="45">
        <v>4.5179999999999998</v>
      </c>
      <c r="BQ48" s="28">
        <v>145.41900000000001</v>
      </c>
      <c r="BR48" s="45">
        <v>-5.9329999999999998</v>
      </c>
      <c r="BS48" s="28">
        <v>115.023</v>
      </c>
      <c r="BT48" s="45">
        <v>-6.33</v>
      </c>
      <c r="BU48" s="23"/>
      <c r="BV48" s="24" t="s">
        <v>16</v>
      </c>
      <c r="BW48" s="28">
        <v>123.154</v>
      </c>
      <c r="BX48" s="45">
        <v>-8.9629999999999992</v>
      </c>
      <c r="BY48" s="28">
        <v>113.745</v>
      </c>
      <c r="BZ48" s="45">
        <v>5.3609999999999998</v>
      </c>
      <c r="CA48" s="28">
        <v>97.159000000000006</v>
      </c>
      <c r="CB48" s="45">
        <v>-13.997</v>
      </c>
      <c r="CC48" s="23"/>
      <c r="CD48" s="24" t="s">
        <v>16</v>
      </c>
      <c r="CE48" s="28">
        <v>123.434</v>
      </c>
      <c r="CF48" s="45">
        <v>-1.966</v>
      </c>
      <c r="CG48" s="28">
        <v>91.141999999999996</v>
      </c>
      <c r="CH48" s="45">
        <v>-8.84</v>
      </c>
      <c r="CI48" s="28">
        <v>152.773</v>
      </c>
      <c r="CJ48" s="45">
        <v>-1.831</v>
      </c>
      <c r="CK48" s="23"/>
      <c r="CL48" s="24" t="s">
        <v>16</v>
      </c>
      <c r="CM48" s="28">
        <v>145.18299999999999</v>
      </c>
      <c r="CN48" s="45">
        <v>6.2279999999999998</v>
      </c>
      <c r="CO48" s="28">
        <v>91.415999999999997</v>
      </c>
      <c r="CP48" s="45">
        <v>-12.669</v>
      </c>
      <c r="CQ48" s="28">
        <v>90.049000000000007</v>
      </c>
      <c r="CR48" s="45">
        <v>-17.53</v>
      </c>
      <c r="CS48" s="23"/>
      <c r="CT48" s="24" t="s">
        <v>16</v>
      </c>
      <c r="CU48" s="28">
        <v>122.321</v>
      </c>
      <c r="CV48" s="45">
        <v>9.1829999999999998</v>
      </c>
      <c r="CW48" s="28">
        <v>92.62</v>
      </c>
      <c r="CX48" s="45">
        <v>-17.492999999999999</v>
      </c>
      <c r="CY48" s="28">
        <v>157.14599999999999</v>
      </c>
      <c r="CZ48" s="45">
        <v>12.85</v>
      </c>
      <c r="DA48" s="23"/>
      <c r="DB48" s="24" t="s">
        <v>16</v>
      </c>
      <c r="DC48" s="28">
        <v>110.78100000000001</v>
      </c>
      <c r="DD48" s="45">
        <v>-0.309</v>
      </c>
      <c r="DE48" s="28">
        <v>296.233</v>
      </c>
      <c r="DF48" s="45">
        <v>9.4550000000000001</v>
      </c>
      <c r="DG48" s="28">
        <v>103.145</v>
      </c>
      <c r="DH48" s="45">
        <v>-5.0640000000000001</v>
      </c>
      <c r="DI48" s="23"/>
      <c r="DJ48" s="24" t="s">
        <v>16</v>
      </c>
      <c r="DK48" s="28">
        <v>139.71199999999999</v>
      </c>
      <c r="DL48" s="45">
        <v>9.4149999999999991</v>
      </c>
      <c r="DM48" s="28">
        <v>84.492999999999995</v>
      </c>
      <c r="DN48" s="45">
        <v>-23.14</v>
      </c>
      <c r="DO48" s="28">
        <v>123.59099999999999</v>
      </c>
      <c r="DP48" s="45">
        <v>2.8000000000000001E-2</v>
      </c>
      <c r="DQ48" s="23"/>
      <c r="DR48" s="24" t="s">
        <v>16</v>
      </c>
      <c r="DS48" s="28">
        <v>151.63999999999999</v>
      </c>
      <c r="DT48" s="45">
        <v>25.622</v>
      </c>
      <c r="DU48" s="28">
        <v>124.051</v>
      </c>
      <c r="DV48" s="45">
        <v>3.4009999999999998</v>
      </c>
      <c r="DW48" s="28">
        <v>145.387</v>
      </c>
      <c r="DX48" s="45">
        <v>2.956</v>
      </c>
      <c r="DY48" s="23"/>
      <c r="DZ48" s="24" t="s">
        <v>16</v>
      </c>
      <c r="EA48" s="28">
        <v>107.148</v>
      </c>
      <c r="EB48" s="45">
        <v>-8.625</v>
      </c>
      <c r="EC48" s="28">
        <v>120.56399999999999</v>
      </c>
      <c r="ED48" s="45">
        <v>-8.8369999999999997</v>
      </c>
      <c r="EE48" s="28">
        <v>114.515</v>
      </c>
      <c r="EF48" s="45">
        <v>-2.3839999999999999</v>
      </c>
      <c r="EG48" s="23"/>
      <c r="EH48" s="24" t="s">
        <v>16</v>
      </c>
      <c r="EI48" s="28">
        <v>133.25</v>
      </c>
      <c r="EJ48" s="45">
        <v>9.8330000000000002</v>
      </c>
      <c r="EK48" s="28">
        <v>123.19799999999999</v>
      </c>
      <c r="EL48" s="45">
        <v>7.5750000000000002</v>
      </c>
      <c r="EM48" s="28">
        <v>97.944000000000003</v>
      </c>
      <c r="EN48" s="45">
        <v>-15.853999999999999</v>
      </c>
      <c r="EO48" s="23"/>
      <c r="EP48" s="24" t="s">
        <v>16</v>
      </c>
      <c r="EQ48" s="28">
        <v>108.48</v>
      </c>
      <c r="ER48" s="45">
        <v>5.2409999999999997</v>
      </c>
      <c r="ES48" s="28">
        <v>116.456</v>
      </c>
      <c r="ET48" s="45">
        <v>0.20399999999999999</v>
      </c>
      <c r="EU48" s="28">
        <v>92.194999999999993</v>
      </c>
      <c r="EV48" s="45">
        <v>-8.9220000000000006</v>
      </c>
      <c r="EW48" s="23"/>
      <c r="EX48" s="24" t="s">
        <v>16</v>
      </c>
      <c r="EY48" s="28">
        <v>90.915999999999997</v>
      </c>
      <c r="EZ48" s="45">
        <v>-4.6280000000000001</v>
      </c>
      <c r="FA48" s="28">
        <v>85.906999999999996</v>
      </c>
      <c r="FB48" s="45">
        <v>-2.823</v>
      </c>
      <c r="FC48" s="28">
        <v>167.84399999999999</v>
      </c>
      <c r="FD48" s="45">
        <v>16.074999999999999</v>
      </c>
      <c r="FE48" s="23"/>
      <c r="FF48" s="24" t="s">
        <v>16</v>
      </c>
      <c r="FG48" s="28">
        <v>127.13200000000001</v>
      </c>
      <c r="FH48" s="45">
        <v>11.563000000000001</v>
      </c>
      <c r="FI48" s="28">
        <v>142.52000000000001</v>
      </c>
      <c r="FJ48" s="45">
        <v>17.695</v>
      </c>
      <c r="FK48" s="28">
        <v>127.982</v>
      </c>
      <c r="FL48" s="45">
        <v>-0.996</v>
      </c>
      <c r="FM48" s="23"/>
      <c r="FN48" s="24" t="s">
        <v>16</v>
      </c>
      <c r="FO48" s="28">
        <v>137.749</v>
      </c>
      <c r="FP48" s="45">
        <v>58.570999999999998</v>
      </c>
      <c r="FQ48" s="28">
        <v>278.79899999999998</v>
      </c>
      <c r="FR48" s="45">
        <v>116.53100000000001</v>
      </c>
      <c r="FS48" s="28">
        <v>132.31800000000001</v>
      </c>
      <c r="FT48" s="45">
        <v>10.371</v>
      </c>
      <c r="FU48" s="23"/>
      <c r="FV48" s="24" t="s">
        <v>16</v>
      </c>
      <c r="FW48" s="28">
        <v>136.30199999999999</v>
      </c>
      <c r="FX48" s="45">
        <v>11.923999999999999</v>
      </c>
      <c r="FY48" s="28">
        <v>137.065</v>
      </c>
      <c r="FZ48" s="45">
        <v>11.324</v>
      </c>
      <c r="GA48" s="28">
        <v>116.065</v>
      </c>
      <c r="GB48" s="45">
        <v>-8.5749999999999993</v>
      </c>
      <c r="GC48" s="23"/>
      <c r="GD48" s="24" t="s">
        <v>16</v>
      </c>
      <c r="GE48" s="28">
        <v>126.122</v>
      </c>
      <c r="GF48" s="45">
        <v>12.417</v>
      </c>
      <c r="GG48" s="28">
        <v>108.88800000000001</v>
      </c>
      <c r="GH48" s="45">
        <v>-15.617000000000001</v>
      </c>
      <c r="GI48" s="28">
        <v>92.421999999999997</v>
      </c>
      <c r="GJ48" s="45">
        <v>-6.7939999999999996</v>
      </c>
      <c r="GK48" s="23"/>
      <c r="GL48" s="24" t="s">
        <v>16</v>
      </c>
      <c r="GM48" s="28">
        <v>139.61799999999999</v>
      </c>
      <c r="GN48" s="45">
        <v>10.781000000000001</v>
      </c>
      <c r="GO48" s="28">
        <v>150.41300000000001</v>
      </c>
      <c r="GP48" s="45">
        <v>10.755000000000001</v>
      </c>
      <c r="GQ48" s="28">
        <v>125.492</v>
      </c>
      <c r="GR48" s="45">
        <v>0.67700000000000005</v>
      </c>
      <c r="GS48" s="23"/>
      <c r="GT48" s="24" t="s">
        <v>16</v>
      </c>
      <c r="GU48" s="28">
        <v>96.528000000000006</v>
      </c>
      <c r="GV48" s="45">
        <v>-18.777999999999999</v>
      </c>
      <c r="GW48" s="28">
        <v>88.471999999999994</v>
      </c>
      <c r="GX48" s="45">
        <v>-12.693</v>
      </c>
      <c r="GY48" s="28">
        <v>157.71299999999999</v>
      </c>
      <c r="GZ48" s="45">
        <v>14.443</v>
      </c>
      <c r="HA48" s="23"/>
      <c r="HB48" s="24" t="s">
        <v>16</v>
      </c>
      <c r="HC48" s="28">
        <v>106.349</v>
      </c>
      <c r="HD48" s="45">
        <v>-8.4109999999999996</v>
      </c>
      <c r="HE48" s="28">
        <v>134.631</v>
      </c>
      <c r="HF48" s="45">
        <v>1.8169999999999999</v>
      </c>
      <c r="HG48" s="28">
        <v>91.555000000000007</v>
      </c>
      <c r="HH48" s="45">
        <v>-15.397</v>
      </c>
      <c r="HI48" s="23"/>
      <c r="HJ48" s="24" t="s">
        <v>16</v>
      </c>
      <c r="HK48" s="28">
        <v>100.828</v>
      </c>
      <c r="HL48" s="45">
        <v>-13.308999999999999</v>
      </c>
      <c r="HM48" s="28">
        <v>120.602</v>
      </c>
      <c r="HN48" s="45">
        <v>4.7220000000000004</v>
      </c>
      <c r="HO48" s="28">
        <v>100.30200000000001</v>
      </c>
      <c r="HP48" s="45">
        <v>-17.556000000000001</v>
      </c>
      <c r="HQ48" s="23"/>
      <c r="HR48" s="24" t="s">
        <v>16</v>
      </c>
      <c r="HS48" s="28">
        <v>111.012</v>
      </c>
      <c r="HT48" s="45">
        <v>-14.427</v>
      </c>
      <c r="HU48" s="28">
        <v>122.93300000000001</v>
      </c>
      <c r="HV48" s="45">
        <v>6.8520000000000003</v>
      </c>
      <c r="HW48" s="28">
        <v>98.295000000000002</v>
      </c>
      <c r="HX48" s="45">
        <v>-13.67</v>
      </c>
      <c r="HY48" s="23"/>
      <c r="HZ48" s="24" t="s">
        <v>16</v>
      </c>
      <c r="IA48" s="28">
        <v>117.27</v>
      </c>
      <c r="IB48" s="45">
        <v>1.6559999999999999</v>
      </c>
      <c r="IC48" s="28">
        <v>112.39100000000001</v>
      </c>
      <c r="ID48" s="45">
        <v>-3.5339999999999998</v>
      </c>
      <c r="IE48" s="28">
        <v>109.33</v>
      </c>
      <c r="IF48" s="45">
        <v>-3.3180000000000001</v>
      </c>
      <c r="IG48" s="23"/>
      <c r="IH48" s="24" t="s">
        <v>16</v>
      </c>
      <c r="II48" s="28">
        <v>121.761</v>
      </c>
      <c r="IJ48" s="45">
        <v>2.867</v>
      </c>
      <c r="IK48" s="28">
        <v>127.79</v>
      </c>
      <c r="IL48" s="45">
        <v>13.489000000000001</v>
      </c>
      <c r="IM48" s="28">
        <v>94.72</v>
      </c>
      <c r="IN48" s="45">
        <v>-26.387</v>
      </c>
      <c r="IO48" s="28">
        <v>123.95</v>
      </c>
      <c r="IP48" s="45">
        <v>-9.9220000000000006</v>
      </c>
      <c r="IQ48" s="23"/>
      <c r="IR48" s="24" t="s">
        <v>16</v>
      </c>
      <c r="IS48" s="28">
        <v>99.543000000000006</v>
      </c>
      <c r="IT48" s="45">
        <v>-13.157999999999999</v>
      </c>
      <c r="IU48" s="28">
        <v>92.608999999999995</v>
      </c>
      <c r="IV48" s="45">
        <v>-11.63</v>
      </c>
      <c r="IW48" s="28">
        <v>98.763999999999996</v>
      </c>
      <c r="IX48" s="45">
        <v>-22.143000000000001</v>
      </c>
      <c r="IY48" s="23"/>
      <c r="IZ48" s="24" t="s">
        <v>16</v>
      </c>
      <c r="JA48" s="28">
        <v>122.509</v>
      </c>
      <c r="JB48" s="45">
        <v>5.3029999999999999</v>
      </c>
      <c r="JC48" s="28">
        <v>143.358</v>
      </c>
      <c r="JD48" s="45">
        <v>-3.319</v>
      </c>
      <c r="JE48" s="28">
        <v>190.10499999999999</v>
      </c>
      <c r="JF48" s="45">
        <v>23.265000000000001</v>
      </c>
      <c r="JG48" s="23"/>
      <c r="JH48" s="24" t="s">
        <v>16</v>
      </c>
      <c r="JI48" s="28">
        <v>210.03899999999999</v>
      </c>
      <c r="JJ48" s="45">
        <v>28.076000000000001</v>
      </c>
      <c r="JK48" s="28">
        <v>153.72800000000001</v>
      </c>
      <c r="JL48" s="45">
        <v>9.6649999999999991</v>
      </c>
      <c r="JM48" s="28">
        <v>148.72900000000001</v>
      </c>
      <c r="JN48" s="45">
        <v>26.934000000000001</v>
      </c>
      <c r="JO48" s="23"/>
      <c r="JP48" s="24" t="s">
        <v>16</v>
      </c>
      <c r="JQ48" s="28">
        <v>114.71299999999999</v>
      </c>
      <c r="JR48" s="45">
        <v>-8.5380000000000003</v>
      </c>
      <c r="JS48" s="28">
        <v>114.952</v>
      </c>
      <c r="JT48" s="45">
        <v>10.821</v>
      </c>
      <c r="JU48" s="28">
        <v>105.767</v>
      </c>
      <c r="JV48" s="45">
        <v>8.94</v>
      </c>
      <c r="JW48" s="23"/>
      <c r="JX48" s="24" t="s">
        <v>16</v>
      </c>
      <c r="JY48" s="28">
        <v>126.443</v>
      </c>
      <c r="JZ48" s="45">
        <v>1.526</v>
      </c>
      <c r="KA48" s="28">
        <v>150.55099999999999</v>
      </c>
      <c r="KB48" s="45">
        <v>18.256</v>
      </c>
      <c r="KC48" s="28">
        <v>138.316</v>
      </c>
      <c r="KD48" s="45">
        <v>-2.93</v>
      </c>
      <c r="KE48" s="23"/>
      <c r="KF48" s="24" t="s">
        <v>16</v>
      </c>
      <c r="KG48" s="28">
        <v>129.577</v>
      </c>
      <c r="KH48" s="45">
        <v>18.244</v>
      </c>
      <c r="KI48" s="28">
        <v>113.794</v>
      </c>
      <c r="KJ48" s="45">
        <v>2.157</v>
      </c>
      <c r="KK48" s="28">
        <v>102.496</v>
      </c>
      <c r="KL48" s="45">
        <v>-16.085999999999999</v>
      </c>
      <c r="KM48" s="23"/>
      <c r="KN48" s="24" t="s">
        <v>16</v>
      </c>
      <c r="KO48" s="28">
        <v>75.81</v>
      </c>
      <c r="KP48" s="45">
        <v>-17.451000000000001</v>
      </c>
      <c r="KQ48" s="28">
        <v>127.6</v>
      </c>
      <c r="KR48" s="45">
        <v>4.4000000000000004</v>
      </c>
      <c r="KS48" s="28">
        <v>108.95699999999999</v>
      </c>
      <c r="KT48" s="45">
        <v>2.1150000000000002</v>
      </c>
      <c r="KU48" s="23"/>
      <c r="KV48" s="24" t="s">
        <v>16</v>
      </c>
      <c r="KW48" s="28">
        <v>104.5</v>
      </c>
      <c r="KX48" s="45">
        <v>-18.300999999999998</v>
      </c>
      <c r="KY48" s="28">
        <v>141.19499999999999</v>
      </c>
      <c r="KZ48" s="45">
        <v>15.849</v>
      </c>
      <c r="LA48" s="28">
        <v>131.429</v>
      </c>
      <c r="LB48" s="45">
        <v>10.221</v>
      </c>
      <c r="LC48" s="23"/>
      <c r="LD48" s="24" t="s">
        <v>16</v>
      </c>
      <c r="LE48" s="28">
        <v>133.679</v>
      </c>
      <c r="LF48" s="45">
        <v>-11.397</v>
      </c>
      <c r="LG48" s="28">
        <v>109.21899999999999</v>
      </c>
      <c r="LH48" s="45">
        <v>0.67200000000000004</v>
      </c>
      <c r="LI48" s="28">
        <v>67.891999999999996</v>
      </c>
      <c r="LJ48" s="45">
        <v>-31.542999999999999</v>
      </c>
      <c r="LK48" s="23"/>
      <c r="LL48" s="24" t="s">
        <v>16</v>
      </c>
      <c r="LM48" s="28">
        <v>113.304</v>
      </c>
      <c r="LN48" s="45">
        <v>-5.4409999999999998</v>
      </c>
      <c r="LO48" s="28">
        <v>125.467</v>
      </c>
      <c r="LP48" s="45">
        <v>19.509</v>
      </c>
      <c r="LQ48" s="28">
        <v>115.795</v>
      </c>
      <c r="LR48" s="45">
        <v>4.0010000000000003</v>
      </c>
      <c r="LS48" s="23"/>
      <c r="LT48" s="24" t="s">
        <v>16</v>
      </c>
      <c r="LU48" s="28">
        <v>96.572999999999993</v>
      </c>
      <c r="LV48" s="45">
        <v>4.1870000000000003</v>
      </c>
      <c r="LW48" s="28">
        <v>115.455</v>
      </c>
      <c r="LX48" s="45">
        <v>12.77</v>
      </c>
      <c r="LY48" s="28">
        <v>133.38300000000001</v>
      </c>
      <c r="LZ48" s="45">
        <v>26.59</v>
      </c>
      <c r="MA48" s="23"/>
      <c r="MB48" s="24" t="s">
        <v>16</v>
      </c>
      <c r="MC48" s="28">
        <v>129.369</v>
      </c>
      <c r="MD48" s="45">
        <v>2.2839999999999998</v>
      </c>
      <c r="ME48" s="28">
        <v>94.513000000000005</v>
      </c>
      <c r="MF48" s="45">
        <v>-3.2450000000000001</v>
      </c>
      <c r="MG48" s="28">
        <v>110.048</v>
      </c>
      <c r="MH48" s="45">
        <v>-25.879000000000001</v>
      </c>
      <c r="MI48" s="23"/>
      <c r="MJ48" s="24" t="s">
        <v>16</v>
      </c>
      <c r="MK48" s="28">
        <v>96.168000000000006</v>
      </c>
      <c r="ML48" s="45">
        <v>10.509</v>
      </c>
      <c r="MM48" s="28">
        <v>137.21199999999999</v>
      </c>
      <c r="MN48" s="45">
        <v>5.4189999999999996</v>
      </c>
      <c r="MO48" s="28">
        <v>157.28899999999999</v>
      </c>
      <c r="MP48" s="45">
        <v>11.611000000000001</v>
      </c>
    </row>
    <row r="49" spans="1:361" ht="15" customHeight="1" x14ac:dyDescent="0.25">
      <c r="A49" s="23"/>
      <c r="B49" s="24"/>
      <c r="C49" s="28"/>
      <c r="D49" s="45"/>
      <c r="E49" s="28"/>
      <c r="F49" s="45"/>
      <c r="G49" s="28"/>
      <c r="H49" s="45"/>
      <c r="I49" s="23"/>
      <c r="J49" s="24"/>
      <c r="K49" s="28"/>
      <c r="L49" s="45"/>
      <c r="M49" s="28"/>
      <c r="N49" s="45"/>
      <c r="O49" s="28"/>
      <c r="P49" s="45"/>
      <c r="Q49" s="23"/>
      <c r="R49" s="24"/>
      <c r="S49" s="28"/>
      <c r="T49" s="45"/>
      <c r="U49" s="28"/>
      <c r="V49" s="45"/>
      <c r="W49" s="28"/>
      <c r="X49" s="45"/>
      <c r="Y49" s="23"/>
      <c r="Z49" s="24"/>
      <c r="AA49" s="28"/>
      <c r="AB49" s="45"/>
      <c r="AC49" s="28"/>
      <c r="AD49" s="45"/>
      <c r="AE49" s="28"/>
      <c r="AF49" s="45"/>
      <c r="AG49" s="23"/>
      <c r="AH49" s="24"/>
      <c r="AI49" s="28"/>
      <c r="AJ49" s="45"/>
      <c r="AK49" s="28"/>
      <c r="AL49" s="45"/>
      <c r="AM49" s="28"/>
      <c r="AN49" s="45"/>
      <c r="AO49" s="23"/>
      <c r="AP49" s="24"/>
      <c r="AQ49" s="28"/>
      <c r="AR49" s="45"/>
      <c r="AS49" s="28"/>
      <c r="AT49" s="45"/>
      <c r="AU49" s="28"/>
      <c r="AV49" s="45"/>
      <c r="AW49" s="23"/>
      <c r="AX49" s="24"/>
      <c r="AY49" s="28"/>
      <c r="AZ49" s="45"/>
      <c r="BA49" s="28"/>
      <c r="BB49" s="45"/>
      <c r="BC49" s="28"/>
      <c r="BD49" s="45"/>
      <c r="BE49" s="23"/>
      <c r="BF49" s="24"/>
      <c r="BG49" s="28"/>
      <c r="BH49" s="45"/>
      <c r="BI49" s="28"/>
      <c r="BJ49" s="45"/>
      <c r="BK49" s="28"/>
      <c r="BL49" s="45"/>
      <c r="BM49" s="23"/>
      <c r="BN49" s="24"/>
      <c r="BO49" s="28"/>
      <c r="BP49" s="45"/>
      <c r="BQ49" s="28"/>
      <c r="BR49" s="45"/>
      <c r="BS49" s="28"/>
      <c r="BT49" s="45"/>
      <c r="BU49" s="23"/>
      <c r="BV49" s="24"/>
      <c r="BW49" s="28"/>
      <c r="BX49" s="45"/>
      <c r="BY49" s="28"/>
      <c r="BZ49" s="45"/>
      <c r="CA49" s="28"/>
      <c r="CB49" s="45"/>
      <c r="CC49" s="23"/>
      <c r="CD49" s="24"/>
      <c r="CE49" s="28"/>
      <c r="CF49" s="45"/>
      <c r="CG49" s="28"/>
      <c r="CH49" s="45"/>
      <c r="CI49" s="28"/>
      <c r="CJ49" s="45"/>
      <c r="CK49" s="23"/>
      <c r="CL49" s="24"/>
      <c r="CM49" s="28"/>
      <c r="CN49" s="45"/>
      <c r="CO49" s="28"/>
      <c r="CP49" s="45"/>
      <c r="CQ49" s="28"/>
      <c r="CR49" s="45"/>
      <c r="CS49" s="23"/>
      <c r="CT49" s="24"/>
      <c r="CU49" s="28"/>
      <c r="CV49" s="45"/>
      <c r="CW49" s="28"/>
      <c r="CX49" s="45"/>
      <c r="CY49" s="28"/>
      <c r="CZ49" s="45"/>
      <c r="DA49" s="23"/>
      <c r="DB49" s="24"/>
      <c r="DC49" s="28"/>
      <c r="DD49" s="45"/>
      <c r="DE49" s="28"/>
      <c r="DF49" s="45"/>
      <c r="DG49" s="28"/>
      <c r="DH49" s="45"/>
      <c r="DI49" s="23"/>
      <c r="DJ49" s="24"/>
      <c r="DK49" s="28"/>
      <c r="DL49" s="45"/>
      <c r="DM49" s="28"/>
      <c r="DN49" s="45"/>
      <c r="DO49" s="28"/>
      <c r="DP49" s="45"/>
      <c r="DQ49" s="23"/>
      <c r="DR49" s="24"/>
      <c r="DS49" s="28"/>
      <c r="DT49" s="45"/>
      <c r="DU49" s="28"/>
      <c r="DV49" s="45"/>
      <c r="DW49" s="28"/>
      <c r="DX49" s="45"/>
      <c r="DY49" s="23"/>
      <c r="DZ49" s="24"/>
      <c r="EA49" s="28"/>
      <c r="EB49" s="45"/>
      <c r="EC49" s="28"/>
      <c r="ED49" s="45"/>
      <c r="EE49" s="28"/>
      <c r="EF49" s="45"/>
      <c r="EG49" s="23"/>
      <c r="EH49" s="24"/>
      <c r="EI49" s="28"/>
      <c r="EJ49" s="45"/>
      <c r="EK49" s="28"/>
      <c r="EL49" s="45"/>
      <c r="EM49" s="28"/>
      <c r="EN49" s="45"/>
      <c r="EO49" s="23"/>
      <c r="EP49" s="24"/>
      <c r="EQ49" s="28"/>
      <c r="ER49" s="45"/>
      <c r="ES49" s="28"/>
      <c r="ET49" s="45"/>
      <c r="EU49" s="28"/>
      <c r="EV49" s="45"/>
      <c r="EW49" s="23"/>
      <c r="EX49" s="24"/>
      <c r="EY49" s="28"/>
      <c r="EZ49" s="45"/>
      <c r="FA49" s="28"/>
      <c r="FB49" s="45"/>
      <c r="FC49" s="28"/>
      <c r="FD49" s="45"/>
      <c r="FE49" s="23"/>
      <c r="FF49" s="24"/>
      <c r="FG49" s="28"/>
      <c r="FH49" s="45"/>
      <c r="FI49" s="28"/>
      <c r="FJ49" s="45"/>
      <c r="FK49" s="28"/>
      <c r="FL49" s="45"/>
      <c r="FM49" s="23"/>
      <c r="FN49" s="24"/>
      <c r="FO49" s="28"/>
      <c r="FP49" s="45"/>
      <c r="FQ49" s="28"/>
      <c r="FR49" s="45"/>
      <c r="FS49" s="28"/>
      <c r="FT49" s="45"/>
      <c r="FU49" s="23"/>
      <c r="FV49" s="24"/>
      <c r="FW49" s="28"/>
      <c r="FX49" s="45"/>
      <c r="FY49" s="28"/>
      <c r="FZ49" s="45"/>
      <c r="GA49" s="28"/>
      <c r="GB49" s="45"/>
      <c r="GC49" s="23"/>
      <c r="GD49" s="24"/>
      <c r="GE49" s="28"/>
      <c r="GF49" s="45"/>
      <c r="GG49" s="28"/>
      <c r="GH49" s="45"/>
      <c r="GI49" s="28"/>
      <c r="GJ49" s="45"/>
      <c r="GK49" s="23"/>
      <c r="GL49" s="24"/>
      <c r="GM49" s="28"/>
      <c r="GN49" s="45"/>
      <c r="GO49" s="28"/>
      <c r="GP49" s="45"/>
      <c r="GQ49" s="28"/>
      <c r="GR49" s="45"/>
      <c r="GS49" s="23"/>
      <c r="GT49" s="24"/>
      <c r="GU49" s="28"/>
      <c r="GV49" s="45"/>
      <c r="GW49" s="28"/>
      <c r="GX49" s="45"/>
      <c r="GY49" s="28"/>
      <c r="GZ49" s="45"/>
      <c r="HA49" s="23"/>
      <c r="HB49" s="24"/>
      <c r="HC49" s="28"/>
      <c r="HD49" s="45"/>
      <c r="HE49" s="28"/>
      <c r="HF49" s="45"/>
      <c r="HG49" s="28"/>
      <c r="HH49" s="45"/>
      <c r="HI49" s="23"/>
      <c r="HJ49" s="24"/>
      <c r="HK49" s="28"/>
      <c r="HL49" s="45"/>
      <c r="HM49" s="28"/>
      <c r="HN49" s="45"/>
      <c r="HO49" s="28"/>
      <c r="HP49" s="45"/>
      <c r="HQ49" s="23"/>
      <c r="HR49" s="24"/>
      <c r="HS49" s="28"/>
      <c r="HT49" s="45"/>
      <c r="HU49" s="28"/>
      <c r="HV49" s="45"/>
      <c r="HW49" s="28"/>
      <c r="HX49" s="45"/>
      <c r="HY49" s="23"/>
      <c r="HZ49" s="24"/>
      <c r="IA49" s="28"/>
      <c r="IB49" s="45"/>
      <c r="IC49" s="28"/>
      <c r="ID49" s="45"/>
      <c r="IE49" s="28"/>
      <c r="IF49" s="45"/>
      <c r="IG49" s="23"/>
      <c r="IH49" s="24"/>
      <c r="II49" s="28"/>
      <c r="IJ49" s="45"/>
      <c r="IK49" s="28"/>
      <c r="IL49" s="45"/>
      <c r="IM49" s="28"/>
      <c r="IN49" s="45"/>
      <c r="IO49" s="28"/>
      <c r="IP49" s="45"/>
      <c r="IQ49" s="23"/>
      <c r="IR49" s="24"/>
      <c r="IS49" s="28"/>
      <c r="IT49" s="45"/>
      <c r="IU49" s="28"/>
      <c r="IV49" s="45"/>
      <c r="IW49" s="28"/>
      <c r="IX49" s="45"/>
      <c r="IY49" s="23"/>
      <c r="IZ49" s="24"/>
      <c r="JA49" s="28"/>
      <c r="JB49" s="45"/>
      <c r="JC49" s="28"/>
      <c r="JD49" s="45"/>
      <c r="JE49" s="28"/>
      <c r="JF49" s="45"/>
      <c r="JG49" s="23"/>
      <c r="JH49" s="24"/>
      <c r="JI49" s="28"/>
      <c r="JJ49" s="45"/>
      <c r="JK49" s="28"/>
      <c r="JL49" s="45"/>
      <c r="JM49" s="28"/>
      <c r="JN49" s="45"/>
      <c r="JO49" s="23"/>
      <c r="JP49" s="24"/>
      <c r="JQ49" s="28"/>
      <c r="JR49" s="45"/>
      <c r="JS49" s="28"/>
      <c r="JT49" s="45"/>
      <c r="JU49" s="28"/>
      <c r="JV49" s="45"/>
      <c r="JW49" s="23"/>
      <c r="JX49" s="24"/>
      <c r="JY49" s="28"/>
      <c r="JZ49" s="45"/>
      <c r="KA49" s="28"/>
      <c r="KB49" s="45"/>
      <c r="KC49" s="28"/>
      <c r="KD49" s="45"/>
      <c r="KE49" s="23"/>
      <c r="KF49" s="24"/>
      <c r="KG49" s="28"/>
      <c r="KH49" s="45"/>
      <c r="KI49" s="28"/>
      <c r="KJ49" s="45"/>
      <c r="KK49" s="28"/>
      <c r="KL49" s="45"/>
      <c r="KM49" s="23"/>
      <c r="KN49" s="24"/>
      <c r="KO49" s="28"/>
      <c r="KP49" s="45"/>
      <c r="KQ49" s="28"/>
      <c r="KR49" s="45"/>
      <c r="KS49" s="28"/>
      <c r="KT49" s="45"/>
      <c r="KU49" s="23"/>
      <c r="KV49" s="24"/>
      <c r="KW49" s="28"/>
      <c r="KX49" s="45"/>
      <c r="KY49" s="28"/>
      <c r="KZ49" s="45"/>
      <c r="LA49" s="28"/>
      <c r="LB49" s="45"/>
      <c r="LC49" s="23"/>
      <c r="LD49" s="24"/>
      <c r="LE49" s="28"/>
      <c r="LF49" s="45"/>
      <c r="LG49" s="28"/>
      <c r="LH49" s="45"/>
      <c r="LI49" s="28"/>
      <c r="LJ49" s="45"/>
      <c r="LK49" s="23"/>
      <c r="LL49" s="24"/>
      <c r="LM49" s="28"/>
      <c r="LN49" s="45"/>
      <c r="LO49" s="28"/>
      <c r="LP49" s="45"/>
      <c r="LQ49" s="28"/>
      <c r="LR49" s="45"/>
      <c r="LS49" s="23"/>
      <c r="LT49" s="24"/>
      <c r="LU49" s="28"/>
      <c r="LV49" s="45"/>
      <c r="LW49" s="28"/>
      <c r="LX49" s="45"/>
      <c r="LY49" s="28"/>
      <c r="LZ49" s="45"/>
      <c r="MA49" s="23"/>
      <c r="MB49" s="24"/>
      <c r="MC49" s="28"/>
      <c r="MD49" s="45"/>
      <c r="ME49" s="28"/>
      <c r="MF49" s="45"/>
      <c r="MG49" s="28"/>
      <c r="MH49" s="45"/>
      <c r="MI49" s="23"/>
      <c r="MJ49" s="24"/>
      <c r="MK49" s="28"/>
      <c r="ML49" s="45"/>
      <c r="MM49" s="28"/>
      <c r="MN49" s="45"/>
      <c r="MO49" s="28"/>
      <c r="MP49" s="45"/>
    </row>
    <row r="50" spans="1:361" ht="15" customHeight="1" x14ac:dyDescent="0.25">
      <c r="A50" s="23">
        <v>2021</v>
      </c>
      <c r="B50" s="24" t="s">
        <v>13</v>
      </c>
      <c r="C50" s="28">
        <v>95.409000000000006</v>
      </c>
      <c r="D50" s="45">
        <v>-4.1230000000000002</v>
      </c>
      <c r="E50" s="28">
        <v>82.584000000000003</v>
      </c>
      <c r="F50" s="45">
        <v>-10.093</v>
      </c>
      <c r="G50" s="28">
        <v>107.535</v>
      </c>
      <c r="H50" s="45">
        <v>0.73299999999999998</v>
      </c>
      <c r="I50" s="23">
        <v>2021</v>
      </c>
      <c r="J50" s="24" t="s">
        <v>13</v>
      </c>
      <c r="K50" s="28">
        <v>73.305999999999997</v>
      </c>
      <c r="L50" s="45">
        <v>-5.1639999999999997</v>
      </c>
      <c r="M50" s="28">
        <v>91.722999999999999</v>
      </c>
      <c r="N50" s="45">
        <v>-23.045000000000002</v>
      </c>
      <c r="O50" s="28">
        <v>73.180000000000007</v>
      </c>
      <c r="P50" s="45">
        <v>-8.3870000000000005</v>
      </c>
      <c r="Q50" s="23">
        <v>2021</v>
      </c>
      <c r="R50" s="24" t="s">
        <v>13</v>
      </c>
      <c r="S50" s="28">
        <v>112.012</v>
      </c>
      <c r="T50" s="45">
        <v>12.144</v>
      </c>
      <c r="U50" s="28">
        <v>111.91200000000001</v>
      </c>
      <c r="V50" s="45">
        <v>-5.6719999999999997</v>
      </c>
      <c r="W50" s="28">
        <v>139.16</v>
      </c>
      <c r="X50" s="45">
        <v>23.913</v>
      </c>
      <c r="Y50" s="23">
        <v>2021</v>
      </c>
      <c r="Z50" s="24" t="s">
        <v>13</v>
      </c>
      <c r="AA50" s="28">
        <v>128.63499999999999</v>
      </c>
      <c r="AB50" s="45">
        <v>7.3079999999999998</v>
      </c>
      <c r="AC50" s="28">
        <v>126.999</v>
      </c>
      <c r="AD50" s="45">
        <v>-3.8650000000000002</v>
      </c>
      <c r="AE50" s="28">
        <v>137.59800000000001</v>
      </c>
      <c r="AF50" s="45">
        <v>17.131</v>
      </c>
      <c r="AG50" s="23">
        <v>2021</v>
      </c>
      <c r="AH50" s="24" t="s">
        <v>13</v>
      </c>
      <c r="AI50" s="28">
        <v>106.244</v>
      </c>
      <c r="AJ50" s="45">
        <v>-6.8879999999999999</v>
      </c>
      <c r="AK50" s="28">
        <v>159.45500000000001</v>
      </c>
      <c r="AL50" s="45">
        <v>17.425999999999998</v>
      </c>
      <c r="AM50" s="28">
        <v>103.908</v>
      </c>
      <c r="AN50" s="45">
        <v>-11.936999999999999</v>
      </c>
      <c r="AO50" s="23">
        <v>2021</v>
      </c>
      <c r="AP50" s="24" t="s">
        <v>13</v>
      </c>
      <c r="AQ50" s="28">
        <v>119.611</v>
      </c>
      <c r="AR50" s="45">
        <v>-0.34100000000000003</v>
      </c>
      <c r="AS50" s="28">
        <v>124.85599999999999</v>
      </c>
      <c r="AT50" s="45">
        <v>-5.2</v>
      </c>
      <c r="AU50" s="28">
        <v>131.37299999999999</v>
      </c>
      <c r="AV50" s="45">
        <v>8.0370000000000008</v>
      </c>
      <c r="AW50" s="23">
        <v>2021</v>
      </c>
      <c r="AX50" s="24" t="s">
        <v>13</v>
      </c>
      <c r="AY50" s="28">
        <v>132.58699999999999</v>
      </c>
      <c r="AZ50" s="45">
        <v>-4.5709999999999997</v>
      </c>
      <c r="BA50" s="28">
        <v>131.99100000000001</v>
      </c>
      <c r="BB50" s="45">
        <v>-6.931</v>
      </c>
      <c r="BC50" s="28">
        <v>148.55600000000001</v>
      </c>
      <c r="BD50" s="45">
        <v>17.983000000000001</v>
      </c>
      <c r="BE50" s="23">
        <v>2021</v>
      </c>
      <c r="BF50" s="24" t="s">
        <v>13</v>
      </c>
      <c r="BG50" s="28">
        <v>107.22199999999999</v>
      </c>
      <c r="BH50" s="45">
        <v>-5.21</v>
      </c>
      <c r="BI50" s="28">
        <v>125.67</v>
      </c>
      <c r="BJ50" s="45">
        <v>5.7359999999999998</v>
      </c>
      <c r="BK50" s="28">
        <v>161.76900000000001</v>
      </c>
      <c r="BL50" s="45">
        <v>9.6509999999999998</v>
      </c>
      <c r="BM50" s="23">
        <v>2021</v>
      </c>
      <c r="BN50" s="24" t="s">
        <v>13</v>
      </c>
      <c r="BO50" s="28">
        <v>121.003</v>
      </c>
      <c r="BP50" s="45">
        <v>-3.63</v>
      </c>
      <c r="BQ50" s="28">
        <v>123.505</v>
      </c>
      <c r="BR50" s="45">
        <v>4.8419999999999996</v>
      </c>
      <c r="BS50" s="28">
        <v>112.053</v>
      </c>
      <c r="BT50" s="45">
        <v>1.3620000000000001</v>
      </c>
      <c r="BU50" s="23">
        <v>2021</v>
      </c>
      <c r="BV50" s="24" t="s">
        <v>13</v>
      </c>
      <c r="BW50" s="28">
        <v>133.864</v>
      </c>
      <c r="BX50" s="45">
        <v>4.077</v>
      </c>
      <c r="BY50" s="28">
        <v>122.572</v>
      </c>
      <c r="BZ50" s="45">
        <v>6.6589999999999998</v>
      </c>
      <c r="CA50" s="28">
        <v>100.779</v>
      </c>
      <c r="CB50" s="45">
        <v>-5.2220000000000004</v>
      </c>
      <c r="CC50" s="23">
        <v>2021</v>
      </c>
      <c r="CD50" s="24" t="s">
        <v>13</v>
      </c>
      <c r="CE50" s="28">
        <v>134.94399999999999</v>
      </c>
      <c r="CF50" s="45">
        <v>8.5310000000000006</v>
      </c>
      <c r="CG50" s="28">
        <v>107.175</v>
      </c>
      <c r="CH50" s="45">
        <v>2.077</v>
      </c>
      <c r="CI50" s="28">
        <v>137.833</v>
      </c>
      <c r="CJ50" s="45">
        <v>2.4780000000000002</v>
      </c>
      <c r="CK50" s="23">
        <v>2021</v>
      </c>
      <c r="CL50" s="24" t="s">
        <v>13</v>
      </c>
      <c r="CM50" s="28">
        <v>193.434</v>
      </c>
      <c r="CN50" s="45">
        <v>22.808</v>
      </c>
      <c r="CO50" s="28">
        <v>102.04600000000001</v>
      </c>
      <c r="CP50" s="45">
        <v>-12.234999999999999</v>
      </c>
      <c r="CQ50" s="28">
        <v>102.005</v>
      </c>
      <c r="CR50" s="45">
        <v>-11.212</v>
      </c>
      <c r="CS50" s="23">
        <v>2021</v>
      </c>
      <c r="CT50" s="24" t="s">
        <v>13</v>
      </c>
      <c r="CU50" s="28">
        <v>127.28400000000001</v>
      </c>
      <c r="CV50" s="45">
        <v>-8.5999999999999993E-2</v>
      </c>
      <c r="CW50" s="28">
        <v>107.078</v>
      </c>
      <c r="CX50" s="45">
        <v>1.5629999999999999</v>
      </c>
      <c r="CY50" s="28">
        <v>114.968</v>
      </c>
      <c r="CZ50" s="45">
        <v>-3.4039999999999999</v>
      </c>
      <c r="DA50" s="23">
        <v>2021</v>
      </c>
      <c r="DB50" s="24" t="s">
        <v>13</v>
      </c>
      <c r="DC50" s="28">
        <v>93.751000000000005</v>
      </c>
      <c r="DD50" s="45">
        <v>-8.9049999999999994</v>
      </c>
      <c r="DE50" s="28">
        <v>291.20600000000002</v>
      </c>
      <c r="DF50" s="45">
        <v>0.78200000000000003</v>
      </c>
      <c r="DG50" s="28">
        <v>117.73099999999999</v>
      </c>
      <c r="DH50" s="45">
        <v>6.8979999999999997</v>
      </c>
      <c r="DI50" s="23">
        <v>2021</v>
      </c>
      <c r="DJ50" s="24" t="s">
        <v>13</v>
      </c>
      <c r="DK50" s="28">
        <v>134.24199999999999</v>
      </c>
      <c r="DL50" s="45">
        <v>9.5190000000000001</v>
      </c>
      <c r="DM50" s="28">
        <v>86.266999999999996</v>
      </c>
      <c r="DN50" s="45">
        <v>-14.27</v>
      </c>
      <c r="DO50" s="28">
        <v>142.30099999999999</v>
      </c>
      <c r="DP50" s="45">
        <v>19.163</v>
      </c>
      <c r="DQ50" s="23">
        <v>2021</v>
      </c>
      <c r="DR50" s="24" t="s">
        <v>13</v>
      </c>
      <c r="DS50" s="28">
        <v>134.792</v>
      </c>
      <c r="DT50" s="45">
        <v>8.7940000000000005</v>
      </c>
      <c r="DU50" s="28">
        <v>115.5</v>
      </c>
      <c r="DV50" s="45">
        <v>3.464</v>
      </c>
      <c r="DW50" s="28">
        <v>134.495</v>
      </c>
      <c r="DX50" s="45">
        <v>6.4880000000000004</v>
      </c>
      <c r="DY50" s="23">
        <v>2021</v>
      </c>
      <c r="DZ50" s="24" t="s">
        <v>13</v>
      </c>
      <c r="EA50" s="28">
        <v>113.843</v>
      </c>
      <c r="EB50" s="45">
        <v>-5.8620000000000001</v>
      </c>
      <c r="EC50" s="28">
        <v>130.38200000000001</v>
      </c>
      <c r="ED50" s="45">
        <v>22.137</v>
      </c>
      <c r="EE50" s="28">
        <v>124.06399999999999</v>
      </c>
      <c r="EF50" s="45">
        <v>1.5620000000000001</v>
      </c>
      <c r="EG50" s="23">
        <v>2021</v>
      </c>
      <c r="EH50" s="24" t="s">
        <v>13</v>
      </c>
      <c r="EI50" s="28">
        <v>134.48599999999999</v>
      </c>
      <c r="EJ50" s="45">
        <v>2.6080000000000001</v>
      </c>
      <c r="EK50" s="28">
        <v>128.87700000000001</v>
      </c>
      <c r="EL50" s="45">
        <v>12.42</v>
      </c>
      <c r="EM50" s="28">
        <v>117.298</v>
      </c>
      <c r="EN50" s="45">
        <v>1.41</v>
      </c>
      <c r="EO50" s="23">
        <v>2021</v>
      </c>
      <c r="EP50" s="24" t="s">
        <v>13</v>
      </c>
      <c r="EQ50" s="28">
        <v>85.021000000000001</v>
      </c>
      <c r="ER50" s="45">
        <v>-25.193999999999999</v>
      </c>
      <c r="ES50" s="28">
        <v>127.97</v>
      </c>
      <c r="ET50" s="45">
        <v>10.186999999999999</v>
      </c>
      <c r="EU50" s="28">
        <v>72.361000000000004</v>
      </c>
      <c r="EV50" s="45">
        <v>-30.405000000000001</v>
      </c>
      <c r="EW50" s="23">
        <v>2021</v>
      </c>
      <c r="EX50" s="24" t="s">
        <v>13</v>
      </c>
      <c r="EY50" s="28">
        <v>88.975999999999999</v>
      </c>
      <c r="EZ50" s="45">
        <v>-9.9339999999999993</v>
      </c>
      <c r="FA50" s="28">
        <v>84.825000000000003</v>
      </c>
      <c r="FB50" s="45">
        <v>-3.6949999999999998</v>
      </c>
      <c r="FC50" s="28">
        <v>187.93299999999999</v>
      </c>
      <c r="FD50" s="45">
        <v>32.527999999999999</v>
      </c>
      <c r="FE50" s="23">
        <v>2021</v>
      </c>
      <c r="FF50" s="24" t="s">
        <v>13</v>
      </c>
      <c r="FG50" s="28">
        <v>121.245</v>
      </c>
      <c r="FH50" s="45">
        <v>6.9619999999999997</v>
      </c>
      <c r="FI50" s="28">
        <v>142.23599999999999</v>
      </c>
      <c r="FJ50" s="45">
        <v>26.774000000000001</v>
      </c>
      <c r="FK50" s="28">
        <v>122.586</v>
      </c>
      <c r="FL50" s="45">
        <v>7.3319999999999999</v>
      </c>
      <c r="FM50" s="23">
        <v>2021</v>
      </c>
      <c r="FN50" s="24" t="s">
        <v>13</v>
      </c>
      <c r="FO50" s="28">
        <v>106.105</v>
      </c>
      <c r="FP50" s="45">
        <v>16.523</v>
      </c>
      <c r="FQ50" s="28">
        <v>330.53500000000003</v>
      </c>
      <c r="FR50" s="45">
        <v>113.386</v>
      </c>
      <c r="FS50" s="28">
        <v>130.31</v>
      </c>
      <c r="FT50" s="45">
        <v>8.64</v>
      </c>
      <c r="FU50" s="23">
        <v>2021</v>
      </c>
      <c r="FV50" s="24" t="s">
        <v>13</v>
      </c>
      <c r="FW50" s="28">
        <v>131.79</v>
      </c>
      <c r="FX50" s="45">
        <v>4.0670000000000002</v>
      </c>
      <c r="FY50" s="28">
        <v>157.874</v>
      </c>
      <c r="FZ50" s="45">
        <v>47.9</v>
      </c>
      <c r="GA50" s="28">
        <v>97.703000000000003</v>
      </c>
      <c r="GB50" s="45">
        <v>-8.5909999999999993</v>
      </c>
      <c r="GC50" s="23">
        <v>2021</v>
      </c>
      <c r="GD50" s="24" t="s">
        <v>13</v>
      </c>
      <c r="GE50" s="28">
        <v>125.627</v>
      </c>
      <c r="GF50" s="45">
        <v>15.044</v>
      </c>
      <c r="GG50" s="28">
        <v>133.25299999999999</v>
      </c>
      <c r="GH50" s="45">
        <v>5.9729999999999999</v>
      </c>
      <c r="GI50" s="28">
        <v>78.853999999999999</v>
      </c>
      <c r="GJ50" s="45">
        <v>-16.782</v>
      </c>
      <c r="GK50" s="23">
        <v>2021</v>
      </c>
      <c r="GL50" s="24" t="s">
        <v>13</v>
      </c>
      <c r="GM50" s="28">
        <v>119.01</v>
      </c>
      <c r="GN50" s="45">
        <v>7.327</v>
      </c>
      <c r="GO50" s="28">
        <v>117.18</v>
      </c>
      <c r="GP50" s="45">
        <v>-10.449</v>
      </c>
      <c r="GQ50" s="28">
        <v>85.686999999999998</v>
      </c>
      <c r="GR50" s="45">
        <v>-17.559999999999999</v>
      </c>
      <c r="GS50" s="23">
        <v>2021</v>
      </c>
      <c r="GT50" s="24" t="s">
        <v>13</v>
      </c>
      <c r="GU50" s="28">
        <v>81.12</v>
      </c>
      <c r="GV50" s="45">
        <v>-19.744</v>
      </c>
      <c r="GW50" s="28">
        <v>103.988</v>
      </c>
      <c r="GX50" s="45">
        <v>-11.43</v>
      </c>
      <c r="GY50" s="28">
        <v>142.06700000000001</v>
      </c>
      <c r="GZ50" s="45">
        <v>23.728000000000002</v>
      </c>
      <c r="HA50" s="23">
        <v>2021</v>
      </c>
      <c r="HB50" s="24" t="s">
        <v>13</v>
      </c>
      <c r="HC50" s="28">
        <v>114.751</v>
      </c>
      <c r="HD50" s="45">
        <v>3.7850000000000001</v>
      </c>
      <c r="HE50" s="28">
        <v>139.684</v>
      </c>
      <c r="HF50" s="45">
        <v>8.3670000000000009</v>
      </c>
      <c r="HG50" s="28">
        <v>88.456000000000003</v>
      </c>
      <c r="HH50" s="45">
        <v>-23.428999999999998</v>
      </c>
      <c r="HI50" s="23">
        <v>2021</v>
      </c>
      <c r="HJ50" s="24" t="s">
        <v>13</v>
      </c>
      <c r="HK50" s="28">
        <v>116.468</v>
      </c>
      <c r="HL50" s="45">
        <v>-0.96599999999999997</v>
      </c>
      <c r="HM50" s="28">
        <v>130.55699999999999</v>
      </c>
      <c r="HN50" s="45">
        <v>32.112000000000002</v>
      </c>
      <c r="HO50" s="28">
        <v>118.215</v>
      </c>
      <c r="HP50" s="45">
        <v>17.533999999999999</v>
      </c>
      <c r="HQ50" s="23">
        <v>2021</v>
      </c>
      <c r="HR50" s="24" t="s">
        <v>13</v>
      </c>
      <c r="HS50" s="28">
        <v>107.971</v>
      </c>
      <c r="HT50" s="45">
        <v>-15.311999999999999</v>
      </c>
      <c r="HU50" s="28">
        <v>126.474</v>
      </c>
      <c r="HV50" s="45">
        <v>12.983000000000001</v>
      </c>
      <c r="HW50" s="28">
        <v>101.182</v>
      </c>
      <c r="HX50" s="45">
        <v>3.02</v>
      </c>
      <c r="HY50" s="23">
        <v>2021</v>
      </c>
      <c r="HZ50" s="24" t="s">
        <v>13</v>
      </c>
      <c r="IA50" s="28">
        <v>96.397999999999996</v>
      </c>
      <c r="IB50" s="45">
        <v>-14.798999999999999</v>
      </c>
      <c r="IC50" s="28">
        <v>104.295</v>
      </c>
      <c r="ID50" s="45">
        <v>4.58</v>
      </c>
      <c r="IE50" s="28">
        <v>120.78</v>
      </c>
      <c r="IF50" s="45">
        <v>3.0219999999999998</v>
      </c>
      <c r="IG50" s="23">
        <v>2021</v>
      </c>
      <c r="IH50" s="24" t="s">
        <v>13</v>
      </c>
      <c r="II50" s="28">
        <v>112.59699999999999</v>
      </c>
      <c r="IJ50" s="45">
        <v>-7.2119999999999997</v>
      </c>
      <c r="IK50" s="28">
        <v>134.76599999999999</v>
      </c>
      <c r="IL50" s="45">
        <v>28.812999999999999</v>
      </c>
      <c r="IM50" s="28">
        <v>105.58199999999999</v>
      </c>
      <c r="IN50" s="45">
        <v>-9.8979999999999997</v>
      </c>
      <c r="IO50" s="28">
        <v>108.59</v>
      </c>
      <c r="IP50" s="45">
        <v>-1.4730000000000001</v>
      </c>
      <c r="IQ50" s="23">
        <v>2021</v>
      </c>
      <c r="IR50" s="24" t="s">
        <v>13</v>
      </c>
      <c r="IS50" s="28">
        <v>108.185</v>
      </c>
      <c r="IT50" s="45">
        <v>1.7909999999999999</v>
      </c>
      <c r="IU50" s="28">
        <v>86.622</v>
      </c>
      <c r="IV50" s="45">
        <v>-20.843</v>
      </c>
      <c r="IW50" s="28">
        <v>112.874</v>
      </c>
      <c r="IX50" s="45">
        <v>-2.036</v>
      </c>
      <c r="IY50" s="23">
        <v>2021</v>
      </c>
      <c r="IZ50" s="24" t="s">
        <v>13</v>
      </c>
      <c r="JA50" s="28">
        <v>135.041</v>
      </c>
      <c r="JB50" s="45">
        <v>10.804</v>
      </c>
      <c r="JC50" s="28">
        <v>132.31800000000001</v>
      </c>
      <c r="JD50" s="45">
        <v>2.8370000000000002</v>
      </c>
      <c r="JE50" s="28">
        <v>154.298</v>
      </c>
      <c r="JF50" s="45">
        <v>22.555</v>
      </c>
      <c r="JG50" s="23">
        <v>2021</v>
      </c>
      <c r="JH50" s="24" t="s">
        <v>13</v>
      </c>
      <c r="JI50" s="28">
        <v>154.851</v>
      </c>
      <c r="JJ50" s="45">
        <v>30.79</v>
      </c>
      <c r="JK50" s="28">
        <v>141.25299999999999</v>
      </c>
      <c r="JL50" s="45">
        <v>11.1</v>
      </c>
      <c r="JM50" s="28">
        <v>127.68300000000001</v>
      </c>
      <c r="JN50" s="45">
        <v>15.602</v>
      </c>
      <c r="JO50" s="23">
        <v>2021</v>
      </c>
      <c r="JP50" s="24" t="s">
        <v>13</v>
      </c>
      <c r="JQ50" s="28">
        <v>107.199</v>
      </c>
      <c r="JR50" s="45">
        <v>-12.564</v>
      </c>
      <c r="JS50" s="28">
        <v>107.92700000000001</v>
      </c>
      <c r="JT50" s="45">
        <v>12.89</v>
      </c>
      <c r="JU50" s="28">
        <v>103.489</v>
      </c>
      <c r="JV50" s="45">
        <v>7.6820000000000004</v>
      </c>
      <c r="JW50" s="23">
        <v>2021</v>
      </c>
      <c r="JX50" s="24" t="s">
        <v>13</v>
      </c>
      <c r="JY50" s="28">
        <v>107.46899999999999</v>
      </c>
      <c r="JZ50" s="45">
        <v>0.71499999999999997</v>
      </c>
      <c r="KA50" s="28">
        <v>138.584</v>
      </c>
      <c r="KB50" s="45">
        <v>26.015999999999998</v>
      </c>
      <c r="KC50" s="28">
        <v>116.923</v>
      </c>
      <c r="KD50" s="45">
        <v>7.5629999999999997</v>
      </c>
      <c r="KE50" s="23">
        <v>2021</v>
      </c>
      <c r="KF50" s="24" t="s">
        <v>13</v>
      </c>
      <c r="KG50" s="28">
        <v>125.44799999999999</v>
      </c>
      <c r="KH50" s="45">
        <v>10.801</v>
      </c>
      <c r="KI50" s="28">
        <v>123.83</v>
      </c>
      <c r="KJ50" s="45">
        <v>6.774</v>
      </c>
      <c r="KK50" s="28">
        <v>106.688</v>
      </c>
      <c r="KL50" s="45">
        <v>2.25</v>
      </c>
      <c r="KM50" s="23">
        <v>2021</v>
      </c>
      <c r="KN50" s="24" t="s">
        <v>13</v>
      </c>
      <c r="KO50" s="28">
        <v>65.192999999999998</v>
      </c>
      <c r="KP50" s="45">
        <v>-31.69</v>
      </c>
      <c r="KQ50" s="28">
        <v>128.57499999999999</v>
      </c>
      <c r="KR50" s="45">
        <v>-1.147</v>
      </c>
      <c r="KS50" s="28">
        <v>102.587</v>
      </c>
      <c r="KT50" s="45">
        <v>1.04</v>
      </c>
      <c r="KU50" s="23">
        <v>2021</v>
      </c>
      <c r="KV50" s="24" t="s">
        <v>13</v>
      </c>
      <c r="KW50" s="28">
        <v>106.831</v>
      </c>
      <c r="KX50" s="45">
        <v>-12.925000000000001</v>
      </c>
      <c r="KY50" s="28">
        <v>135.47499999999999</v>
      </c>
      <c r="KZ50" s="45">
        <v>13.465999999999999</v>
      </c>
      <c r="LA50" s="28">
        <v>113.206</v>
      </c>
      <c r="LB50" s="45">
        <v>4.0940000000000003</v>
      </c>
      <c r="LC50" s="23">
        <v>2021</v>
      </c>
      <c r="LD50" s="24" t="s">
        <v>13</v>
      </c>
      <c r="LE50" s="28">
        <v>135.024</v>
      </c>
      <c r="LF50" s="45">
        <v>-3.113</v>
      </c>
      <c r="LG50" s="28">
        <v>123.015</v>
      </c>
      <c r="LH50" s="45">
        <v>-9.2260000000000009</v>
      </c>
      <c r="LI50" s="28">
        <v>86.11</v>
      </c>
      <c r="LJ50" s="45">
        <v>-24.41</v>
      </c>
      <c r="LK50" s="23">
        <v>2021</v>
      </c>
      <c r="LL50" s="24" t="s">
        <v>13</v>
      </c>
      <c r="LM50" s="28">
        <v>151.49199999999999</v>
      </c>
      <c r="LN50" s="45">
        <v>-6.7229999999999999</v>
      </c>
      <c r="LO50" s="28">
        <v>113.179</v>
      </c>
      <c r="LP50" s="45">
        <v>17.385999999999999</v>
      </c>
      <c r="LQ50" s="28">
        <v>133.81399999999999</v>
      </c>
      <c r="LR50" s="45">
        <v>20.469000000000001</v>
      </c>
      <c r="LS50" s="23">
        <v>2021</v>
      </c>
      <c r="LT50" s="24" t="s">
        <v>13</v>
      </c>
      <c r="LU50" s="28">
        <v>98.031000000000006</v>
      </c>
      <c r="LV50" s="45">
        <v>-7.2969999999999997</v>
      </c>
      <c r="LW50" s="28">
        <v>138.63499999999999</v>
      </c>
      <c r="LX50" s="45">
        <v>-0.66900000000000004</v>
      </c>
      <c r="LY50" s="28">
        <v>120.64700000000001</v>
      </c>
      <c r="LZ50" s="45">
        <v>28.905999999999999</v>
      </c>
      <c r="MA50" s="23">
        <v>2021</v>
      </c>
      <c r="MB50" s="24" t="s">
        <v>13</v>
      </c>
      <c r="MC50" s="28">
        <v>158.773</v>
      </c>
      <c r="MD50" s="45">
        <v>3.6949999999999998</v>
      </c>
      <c r="ME50" s="28">
        <v>90.25</v>
      </c>
      <c r="MF50" s="45">
        <v>4.1070000000000002</v>
      </c>
      <c r="MG50" s="28">
        <v>119.53100000000001</v>
      </c>
      <c r="MH50" s="45">
        <v>-13.022</v>
      </c>
      <c r="MI50" s="23">
        <v>2021</v>
      </c>
      <c r="MJ50" s="24" t="s">
        <v>13</v>
      </c>
      <c r="MK50" s="28">
        <v>100.51600000000001</v>
      </c>
      <c r="ML50" s="45">
        <v>2.625</v>
      </c>
      <c r="MM50" s="28">
        <v>133.34299999999999</v>
      </c>
      <c r="MN50" s="45">
        <v>-0.77</v>
      </c>
      <c r="MO50" s="28">
        <v>167.10300000000001</v>
      </c>
      <c r="MP50" s="45">
        <v>18.34</v>
      </c>
    </row>
    <row r="51" spans="1:361" ht="15" customHeight="1" x14ac:dyDescent="0.25">
      <c r="A51" s="23"/>
      <c r="B51" s="24" t="s">
        <v>14</v>
      </c>
      <c r="C51" s="28">
        <v>92.766999999999996</v>
      </c>
      <c r="D51" s="45">
        <v>15.052</v>
      </c>
      <c r="E51" s="28">
        <v>79.268000000000001</v>
      </c>
      <c r="F51" s="45">
        <v>5.88</v>
      </c>
      <c r="G51" s="28">
        <v>105.53100000000001</v>
      </c>
      <c r="H51" s="45">
        <v>22.594000000000001</v>
      </c>
      <c r="I51" s="23"/>
      <c r="J51" s="24" t="s">
        <v>14</v>
      </c>
      <c r="K51" s="28">
        <v>94.3</v>
      </c>
      <c r="L51" s="45">
        <v>-9.3260000000000005</v>
      </c>
      <c r="M51" s="28">
        <v>105.607</v>
      </c>
      <c r="N51" s="45">
        <v>-26.138000000000002</v>
      </c>
      <c r="O51" s="28">
        <v>93.667000000000002</v>
      </c>
      <c r="P51" s="45">
        <v>-8.0220000000000002</v>
      </c>
      <c r="Q51" s="23"/>
      <c r="R51" s="24" t="s">
        <v>14</v>
      </c>
      <c r="S51" s="28">
        <v>114.983</v>
      </c>
      <c r="T51" s="45">
        <v>10.492000000000001</v>
      </c>
      <c r="U51" s="28">
        <v>116.85599999999999</v>
      </c>
      <c r="V51" s="45">
        <v>16.146999999999998</v>
      </c>
      <c r="W51" s="28">
        <v>114.236</v>
      </c>
      <c r="X51" s="45">
        <v>18.518000000000001</v>
      </c>
      <c r="Y51" s="23"/>
      <c r="Z51" s="24" t="s">
        <v>14</v>
      </c>
      <c r="AA51" s="28">
        <v>151.18100000000001</v>
      </c>
      <c r="AB51" s="45">
        <v>10.59</v>
      </c>
      <c r="AC51" s="28">
        <v>141.36199999999999</v>
      </c>
      <c r="AD51" s="45">
        <v>2.69</v>
      </c>
      <c r="AE51" s="28">
        <v>131.66</v>
      </c>
      <c r="AF51" s="45">
        <v>32.676000000000002</v>
      </c>
      <c r="AG51" s="23"/>
      <c r="AH51" s="24" t="s">
        <v>14</v>
      </c>
      <c r="AI51" s="28">
        <v>111.374</v>
      </c>
      <c r="AJ51" s="45">
        <v>14.500999999999999</v>
      </c>
      <c r="AK51" s="28">
        <v>185.81200000000001</v>
      </c>
      <c r="AL51" s="45">
        <v>11.592000000000001</v>
      </c>
      <c r="AM51" s="28">
        <v>103.142</v>
      </c>
      <c r="AN51" s="45">
        <v>-16.414000000000001</v>
      </c>
      <c r="AO51" s="23"/>
      <c r="AP51" s="24" t="s">
        <v>14</v>
      </c>
      <c r="AQ51" s="28">
        <v>172.77199999999999</v>
      </c>
      <c r="AR51" s="45">
        <v>32.421999999999997</v>
      </c>
      <c r="AS51" s="28">
        <v>130.874</v>
      </c>
      <c r="AT51" s="45">
        <v>4.3719999999999999</v>
      </c>
      <c r="AU51" s="28">
        <v>138.34399999999999</v>
      </c>
      <c r="AV51" s="45">
        <v>5.98</v>
      </c>
      <c r="AW51" s="23"/>
      <c r="AX51" s="24" t="s">
        <v>14</v>
      </c>
      <c r="AY51" s="28">
        <v>135.1</v>
      </c>
      <c r="AZ51" s="45">
        <v>17.896999999999998</v>
      </c>
      <c r="BA51" s="28">
        <v>122.08499999999999</v>
      </c>
      <c r="BB51" s="45">
        <v>-3.12</v>
      </c>
      <c r="BC51" s="28">
        <v>112.274</v>
      </c>
      <c r="BD51" s="45">
        <v>5.1779999999999999</v>
      </c>
      <c r="BE51" s="23"/>
      <c r="BF51" s="24" t="s">
        <v>14</v>
      </c>
      <c r="BG51" s="28">
        <v>104.89100000000001</v>
      </c>
      <c r="BH51" s="45">
        <v>-17.847000000000001</v>
      </c>
      <c r="BI51" s="28">
        <v>117.517</v>
      </c>
      <c r="BJ51" s="45">
        <v>3.3330000000000002</v>
      </c>
      <c r="BK51" s="28">
        <v>165.82900000000001</v>
      </c>
      <c r="BL51" s="45">
        <v>37.777000000000001</v>
      </c>
      <c r="BM51" s="23"/>
      <c r="BN51" s="24" t="s">
        <v>14</v>
      </c>
      <c r="BO51" s="28">
        <v>108.825</v>
      </c>
      <c r="BP51" s="45">
        <v>-6.9329999999999998</v>
      </c>
      <c r="BQ51" s="28">
        <v>90.8</v>
      </c>
      <c r="BR51" s="45">
        <v>196.12799999999999</v>
      </c>
      <c r="BS51" s="28">
        <v>127.14400000000001</v>
      </c>
      <c r="BT51" s="45">
        <v>20.41</v>
      </c>
      <c r="BU51" s="23"/>
      <c r="BV51" s="24" t="s">
        <v>14</v>
      </c>
      <c r="BW51" s="28">
        <v>118.964</v>
      </c>
      <c r="BX51" s="45">
        <v>19.768999999999998</v>
      </c>
      <c r="BY51" s="28">
        <v>69.531000000000006</v>
      </c>
      <c r="BZ51" s="45">
        <v>94.411000000000001</v>
      </c>
      <c r="CA51" s="28">
        <v>108.85299999999999</v>
      </c>
      <c r="CB51" s="45">
        <v>50.283000000000001</v>
      </c>
      <c r="CC51" s="23"/>
      <c r="CD51" s="24" t="s">
        <v>14</v>
      </c>
      <c r="CE51" s="28">
        <v>110.316</v>
      </c>
      <c r="CF51" s="45">
        <v>62.395000000000003</v>
      </c>
      <c r="CG51" s="28">
        <v>98.825999999999993</v>
      </c>
      <c r="CH51" s="45">
        <v>58.512999999999998</v>
      </c>
      <c r="CI51" s="28">
        <v>93.126999999999995</v>
      </c>
      <c r="CJ51" s="45">
        <v>29.895</v>
      </c>
      <c r="CK51" s="23"/>
      <c r="CL51" s="24" t="s">
        <v>14</v>
      </c>
      <c r="CM51" s="28">
        <v>176.43199999999999</v>
      </c>
      <c r="CN51" s="45">
        <v>92.123000000000005</v>
      </c>
      <c r="CO51" s="28">
        <v>93.891999999999996</v>
      </c>
      <c r="CP51" s="45">
        <v>92.647999999999996</v>
      </c>
      <c r="CQ51" s="28">
        <v>87.817999999999998</v>
      </c>
      <c r="CR51" s="45">
        <v>52.962000000000003</v>
      </c>
      <c r="CS51" s="23"/>
      <c r="CT51" s="24" t="s">
        <v>14</v>
      </c>
      <c r="CU51" s="28">
        <v>91.105000000000004</v>
      </c>
      <c r="CV51" s="45">
        <v>30.510999999999999</v>
      </c>
      <c r="CW51" s="28">
        <v>120.101</v>
      </c>
      <c r="CX51" s="45">
        <v>128.114</v>
      </c>
      <c r="CY51" s="28">
        <v>80.822000000000003</v>
      </c>
      <c r="CZ51" s="45">
        <v>11.669</v>
      </c>
      <c r="DA51" s="23"/>
      <c r="DB51" s="24" t="s">
        <v>14</v>
      </c>
      <c r="DC51" s="28">
        <v>65.936000000000007</v>
      </c>
      <c r="DD51" s="45">
        <v>11.016</v>
      </c>
      <c r="DE51" s="28">
        <v>272.68900000000002</v>
      </c>
      <c r="DF51" s="45">
        <v>32.32</v>
      </c>
      <c r="DG51" s="28">
        <v>123.883</v>
      </c>
      <c r="DH51" s="45">
        <v>57.713000000000001</v>
      </c>
      <c r="DI51" s="23"/>
      <c r="DJ51" s="24" t="s">
        <v>14</v>
      </c>
      <c r="DK51" s="28">
        <v>144.43899999999999</v>
      </c>
      <c r="DL51" s="45">
        <v>22.495000000000001</v>
      </c>
      <c r="DM51" s="28">
        <v>54.686</v>
      </c>
      <c r="DN51" s="45">
        <v>-8.5020000000000007</v>
      </c>
      <c r="DO51" s="28">
        <v>101.681</v>
      </c>
      <c r="DP51" s="45">
        <v>8.1809999999999992</v>
      </c>
      <c r="DQ51" s="23"/>
      <c r="DR51" s="24" t="s">
        <v>14</v>
      </c>
      <c r="DS51" s="28">
        <v>110.91</v>
      </c>
      <c r="DT51" s="45">
        <v>22.443999999999999</v>
      </c>
      <c r="DU51" s="28">
        <v>102.663</v>
      </c>
      <c r="DV51" s="45">
        <v>34.048999999999999</v>
      </c>
      <c r="DW51" s="28">
        <v>124.053</v>
      </c>
      <c r="DX51" s="45">
        <v>14.111000000000001</v>
      </c>
      <c r="DY51" s="23"/>
      <c r="DZ51" s="24" t="s">
        <v>14</v>
      </c>
      <c r="EA51" s="28">
        <v>105.828</v>
      </c>
      <c r="EB51" s="45">
        <v>35.049999999999997</v>
      </c>
      <c r="EC51" s="28">
        <v>103.154</v>
      </c>
      <c r="ED51" s="45">
        <v>36.124000000000002</v>
      </c>
      <c r="EE51" s="28">
        <v>118.26600000000001</v>
      </c>
      <c r="EF51" s="45">
        <v>11.192</v>
      </c>
      <c r="EG51" s="23"/>
      <c r="EH51" s="24" t="s">
        <v>14</v>
      </c>
      <c r="EI51" s="28">
        <v>137.06</v>
      </c>
      <c r="EJ51" s="45">
        <v>17.082999999999998</v>
      </c>
      <c r="EK51" s="28">
        <v>130.60599999999999</v>
      </c>
      <c r="EL51" s="45">
        <v>24.675000000000001</v>
      </c>
      <c r="EM51" s="28">
        <v>102.279</v>
      </c>
      <c r="EN51" s="45">
        <v>14.577999999999999</v>
      </c>
      <c r="EO51" s="23"/>
      <c r="EP51" s="24" t="s">
        <v>14</v>
      </c>
      <c r="EQ51" s="28">
        <v>92.102000000000004</v>
      </c>
      <c r="ER51" s="45">
        <v>-15.362</v>
      </c>
      <c r="ES51" s="28">
        <v>133.83199999999999</v>
      </c>
      <c r="ET51" s="45">
        <v>53.119</v>
      </c>
      <c r="EU51" s="28">
        <v>82.613</v>
      </c>
      <c r="EV51" s="45">
        <v>-30.762</v>
      </c>
      <c r="EW51" s="23"/>
      <c r="EX51" s="24" t="s">
        <v>14</v>
      </c>
      <c r="EY51" s="28">
        <v>86.269000000000005</v>
      </c>
      <c r="EZ51" s="45">
        <v>0.89200000000000002</v>
      </c>
      <c r="FA51" s="28">
        <v>100.69</v>
      </c>
      <c r="FB51" s="45">
        <v>14.837999999999999</v>
      </c>
      <c r="FC51" s="28">
        <v>208.26400000000001</v>
      </c>
      <c r="FD51" s="45">
        <v>118.494</v>
      </c>
      <c r="FE51" s="23"/>
      <c r="FF51" s="24" t="s">
        <v>14</v>
      </c>
      <c r="FG51" s="28">
        <v>123.82599999999999</v>
      </c>
      <c r="FH51" s="45">
        <v>13.013999999999999</v>
      </c>
      <c r="FI51" s="28">
        <v>159.80600000000001</v>
      </c>
      <c r="FJ51" s="45">
        <v>13.829000000000001</v>
      </c>
      <c r="FK51" s="28">
        <v>135.50299999999999</v>
      </c>
      <c r="FL51" s="45">
        <v>49.375999999999998</v>
      </c>
      <c r="FM51" s="23"/>
      <c r="FN51" s="24" t="s">
        <v>14</v>
      </c>
      <c r="FO51" s="28">
        <v>102.482</v>
      </c>
      <c r="FP51" s="45">
        <v>-19.966999999999999</v>
      </c>
      <c r="FQ51" s="28">
        <v>365.608</v>
      </c>
      <c r="FR51" s="45">
        <v>60.078000000000003</v>
      </c>
      <c r="FS51" s="28">
        <v>121.703</v>
      </c>
      <c r="FT51" s="45">
        <v>20.079000000000001</v>
      </c>
      <c r="FU51" s="23"/>
      <c r="FV51" s="24" t="s">
        <v>14</v>
      </c>
      <c r="FW51" s="28">
        <v>130.364</v>
      </c>
      <c r="FX51" s="45">
        <v>-6.3869999999999996</v>
      </c>
      <c r="FY51" s="28">
        <v>146.92599999999999</v>
      </c>
      <c r="FZ51" s="45">
        <v>42.59</v>
      </c>
      <c r="GA51" s="28">
        <v>94.897999999999996</v>
      </c>
      <c r="GB51" s="45">
        <v>20.158999999999999</v>
      </c>
      <c r="GC51" s="23"/>
      <c r="GD51" s="24" t="s">
        <v>14</v>
      </c>
      <c r="GE51" s="28">
        <v>127.79</v>
      </c>
      <c r="GF51" s="45">
        <v>12.368</v>
      </c>
      <c r="GG51" s="28">
        <v>129.381</v>
      </c>
      <c r="GH51" s="45">
        <v>39.008000000000003</v>
      </c>
      <c r="GI51" s="28">
        <v>91.567999999999998</v>
      </c>
      <c r="GJ51" s="45">
        <v>-2.4820000000000002</v>
      </c>
      <c r="GK51" s="23"/>
      <c r="GL51" s="24" t="s">
        <v>14</v>
      </c>
      <c r="GM51" s="28">
        <v>119.29900000000001</v>
      </c>
      <c r="GN51" s="45">
        <v>21.55</v>
      </c>
      <c r="GO51" s="28">
        <v>99.063999999999993</v>
      </c>
      <c r="GP51" s="45">
        <v>-1.579</v>
      </c>
      <c r="GQ51" s="28">
        <v>75.641000000000005</v>
      </c>
      <c r="GR51" s="45">
        <v>-16.806000000000001</v>
      </c>
      <c r="GS51" s="23"/>
      <c r="GT51" s="24" t="s">
        <v>14</v>
      </c>
      <c r="GU51" s="28">
        <v>67.843000000000004</v>
      </c>
      <c r="GV51" s="45">
        <v>4.7939999999999996</v>
      </c>
      <c r="GW51" s="28">
        <v>106.184</v>
      </c>
      <c r="GX51" s="45">
        <v>88.103999999999999</v>
      </c>
      <c r="GY51" s="28">
        <v>69.796000000000006</v>
      </c>
      <c r="GZ51" s="45">
        <v>13.079000000000001</v>
      </c>
      <c r="HA51" s="23"/>
      <c r="HB51" s="24" t="s">
        <v>14</v>
      </c>
      <c r="HC51" s="28">
        <v>82.655000000000001</v>
      </c>
      <c r="HD51" s="45">
        <v>22.332000000000001</v>
      </c>
      <c r="HE51" s="28">
        <v>134.30099999999999</v>
      </c>
      <c r="HF51" s="45">
        <v>73.751000000000005</v>
      </c>
      <c r="HG51" s="28">
        <v>72.116</v>
      </c>
      <c r="HH51" s="45">
        <v>62.645000000000003</v>
      </c>
      <c r="HI51" s="23"/>
      <c r="HJ51" s="24" t="s">
        <v>14</v>
      </c>
      <c r="HK51" s="28">
        <v>92.352999999999994</v>
      </c>
      <c r="HL51" s="45">
        <v>67.911000000000001</v>
      </c>
      <c r="HM51" s="28">
        <v>71.234999999999999</v>
      </c>
      <c r="HN51" s="45">
        <v>43.536999999999999</v>
      </c>
      <c r="HO51" s="28">
        <v>102.03700000000001</v>
      </c>
      <c r="HP51" s="45">
        <v>89.876000000000005</v>
      </c>
      <c r="HQ51" s="23"/>
      <c r="HR51" s="24" t="s">
        <v>14</v>
      </c>
      <c r="HS51" s="28">
        <v>90.225999999999999</v>
      </c>
      <c r="HT51" s="45">
        <v>23.154</v>
      </c>
      <c r="HU51" s="28">
        <v>120.893</v>
      </c>
      <c r="HV51" s="45">
        <v>-3.7999999999999999E-2</v>
      </c>
      <c r="HW51" s="28">
        <v>68.894999999999996</v>
      </c>
      <c r="HX51" s="45">
        <v>-14.098000000000001</v>
      </c>
      <c r="HY51" s="23"/>
      <c r="HZ51" s="24" t="s">
        <v>14</v>
      </c>
      <c r="IA51" s="28">
        <v>82.778999999999996</v>
      </c>
      <c r="IB51" s="45">
        <v>72.513000000000005</v>
      </c>
      <c r="IC51" s="28">
        <v>0</v>
      </c>
      <c r="ID51" s="45">
        <v>-100</v>
      </c>
      <c r="IE51" s="28">
        <v>97.244</v>
      </c>
      <c r="IF51" s="45">
        <v>5.87</v>
      </c>
      <c r="IG51" s="23"/>
      <c r="IH51" s="24" t="s">
        <v>14</v>
      </c>
      <c r="II51" s="28">
        <v>97.034999999999997</v>
      </c>
      <c r="IJ51" s="45">
        <v>17.352</v>
      </c>
      <c r="IK51" s="28">
        <v>90.909000000000006</v>
      </c>
      <c r="IL51" s="45">
        <v>82.756</v>
      </c>
      <c r="IM51" s="28">
        <v>106.10299999999999</v>
      </c>
      <c r="IN51" s="45">
        <v>73.540000000000006</v>
      </c>
      <c r="IO51" s="28">
        <v>85.064999999999998</v>
      </c>
      <c r="IP51" s="45">
        <v>-35.22</v>
      </c>
      <c r="IQ51" s="23"/>
      <c r="IR51" s="24" t="s">
        <v>14</v>
      </c>
      <c r="IS51" s="28">
        <v>81.67</v>
      </c>
      <c r="IT51" s="45">
        <v>40.158000000000001</v>
      </c>
      <c r="IU51" s="28">
        <v>72.14</v>
      </c>
      <c r="IV51" s="45">
        <v>22.143000000000001</v>
      </c>
      <c r="IW51" s="28">
        <v>103.96299999999999</v>
      </c>
      <c r="IX51" s="45">
        <v>65.936000000000007</v>
      </c>
      <c r="IY51" s="23"/>
      <c r="IZ51" s="24" t="s">
        <v>14</v>
      </c>
      <c r="JA51" s="28">
        <v>114.617</v>
      </c>
      <c r="JB51" s="45">
        <v>38.47</v>
      </c>
      <c r="JC51" s="28">
        <v>151.67400000000001</v>
      </c>
      <c r="JD51" s="45">
        <v>29.337</v>
      </c>
      <c r="JE51" s="28">
        <v>204.804</v>
      </c>
      <c r="JF51" s="45">
        <v>54.018000000000001</v>
      </c>
      <c r="JG51" s="23"/>
      <c r="JH51" s="24" t="s">
        <v>14</v>
      </c>
      <c r="JI51" s="28">
        <v>164.697</v>
      </c>
      <c r="JJ51" s="45">
        <v>7.9960000000000004</v>
      </c>
      <c r="JK51" s="28">
        <v>169.041</v>
      </c>
      <c r="JL51" s="45">
        <v>29.861000000000001</v>
      </c>
      <c r="JM51" s="28">
        <v>117.703</v>
      </c>
      <c r="JN51" s="45">
        <v>-5.9290000000000003</v>
      </c>
      <c r="JO51" s="23"/>
      <c r="JP51" s="24" t="s">
        <v>14</v>
      </c>
      <c r="JQ51" s="28">
        <v>105.485</v>
      </c>
      <c r="JR51" s="45">
        <v>-19.981999999999999</v>
      </c>
      <c r="JS51" s="28">
        <v>103.99299999999999</v>
      </c>
      <c r="JT51" s="45">
        <v>-3.1160000000000001</v>
      </c>
      <c r="JU51" s="28">
        <v>134.57599999999999</v>
      </c>
      <c r="JV51" s="45">
        <v>65.322000000000003</v>
      </c>
      <c r="JW51" s="23"/>
      <c r="JX51" s="24" t="s">
        <v>14</v>
      </c>
      <c r="JY51" s="28">
        <v>81.218999999999994</v>
      </c>
      <c r="JZ51" s="45">
        <v>-13.113</v>
      </c>
      <c r="KA51" s="28">
        <v>120.20699999999999</v>
      </c>
      <c r="KB51" s="45">
        <v>26.218</v>
      </c>
      <c r="KC51" s="28">
        <v>130.58600000000001</v>
      </c>
      <c r="KD51" s="45">
        <v>61.027000000000001</v>
      </c>
      <c r="KE51" s="23"/>
      <c r="KF51" s="24" t="s">
        <v>14</v>
      </c>
      <c r="KG51" s="28">
        <v>103.87</v>
      </c>
      <c r="KH51" s="45">
        <v>-9.6999999999999993</v>
      </c>
      <c r="KI51" s="28">
        <v>139.78</v>
      </c>
      <c r="KJ51" s="45">
        <v>15.989000000000001</v>
      </c>
      <c r="KK51" s="28">
        <v>106.697</v>
      </c>
      <c r="KL51" s="45">
        <v>-5.4660000000000002</v>
      </c>
      <c r="KM51" s="23"/>
      <c r="KN51" s="24" t="s">
        <v>14</v>
      </c>
      <c r="KO51" s="28">
        <v>61.621000000000002</v>
      </c>
      <c r="KP51" s="45">
        <v>-12.885999999999999</v>
      </c>
      <c r="KQ51" s="28">
        <v>130.904</v>
      </c>
      <c r="KR51" s="45">
        <v>-4.76</v>
      </c>
      <c r="KS51" s="28">
        <v>117.776</v>
      </c>
      <c r="KT51" s="45">
        <v>13.957000000000001</v>
      </c>
      <c r="KU51" s="23"/>
      <c r="KV51" s="24" t="s">
        <v>14</v>
      </c>
      <c r="KW51" s="28">
        <v>101.896</v>
      </c>
      <c r="KX51" s="45">
        <v>14.289</v>
      </c>
      <c r="KY51" s="28">
        <v>132.017</v>
      </c>
      <c r="KZ51" s="45">
        <v>2.1120000000000001</v>
      </c>
      <c r="LA51" s="28">
        <v>127.652</v>
      </c>
      <c r="LB51" s="45">
        <v>13.487</v>
      </c>
      <c r="LC51" s="23"/>
      <c r="LD51" s="24" t="s">
        <v>14</v>
      </c>
      <c r="LE51" s="28">
        <v>136.59700000000001</v>
      </c>
      <c r="LF51" s="45">
        <v>0.93500000000000005</v>
      </c>
      <c r="LG51" s="28">
        <v>130.66800000000001</v>
      </c>
      <c r="LH51" s="45">
        <v>-9.282</v>
      </c>
      <c r="LI51" s="28">
        <v>77.33</v>
      </c>
      <c r="LJ51" s="45">
        <v>-15.12</v>
      </c>
      <c r="LK51" s="23"/>
      <c r="LL51" s="24" t="s">
        <v>14</v>
      </c>
      <c r="LM51" s="28">
        <v>199.88800000000001</v>
      </c>
      <c r="LN51" s="45">
        <v>25.032</v>
      </c>
      <c r="LO51" s="28">
        <v>86.281000000000006</v>
      </c>
      <c r="LP51" s="45">
        <v>-8.0960000000000001</v>
      </c>
      <c r="LQ51" s="28">
        <v>197.393</v>
      </c>
      <c r="LR51" s="45">
        <v>50.444000000000003</v>
      </c>
      <c r="LS51" s="23"/>
      <c r="LT51" s="24" t="s">
        <v>14</v>
      </c>
      <c r="LU51" s="28">
        <v>102.20099999999999</v>
      </c>
      <c r="LV51" s="45">
        <v>-17.135999999999999</v>
      </c>
      <c r="LW51" s="28">
        <v>148.70699999999999</v>
      </c>
      <c r="LX51" s="45">
        <v>8.782</v>
      </c>
      <c r="LY51" s="28">
        <v>100.65600000000001</v>
      </c>
      <c r="LZ51" s="45">
        <v>85.257000000000005</v>
      </c>
      <c r="MA51" s="23"/>
      <c r="MB51" s="24" t="s">
        <v>14</v>
      </c>
      <c r="MC51" s="28">
        <v>131.13300000000001</v>
      </c>
      <c r="MD51" s="45">
        <v>23.164999999999999</v>
      </c>
      <c r="ME51" s="28">
        <v>78.221999999999994</v>
      </c>
      <c r="MF51" s="45">
        <v>41.707000000000001</v>
      </c>
      <c r="MG51" s="28">
        <v>89.106999999999999</v>
      </c>
      <c r="MH51" s="45">
        <v>-0.64</v>
      </c>
      <c r="MI51" s="23"/>
      <c r="MJ51" s="24" t="s">
        <v>14</v>
      </c>
      <c r="MK51" s="28">
        <v>73.212000000000003</v>
      </c>
      <c r="ML51" s="45">
        <v>50.134</v>
      </c>
      <c r="MM51" s="28">
        <v>109.384</v>
      </c>
      <c r="MN51" s="45">
        <v>48.859000000000002</v>
      </c>
      <c r="MO51" s="28">
        <v>144.529</v>
      </c>
      <c r="MP51" s="45">
        <v>-8.7850000000000001</v>
      </c>
    </row>
    <row r="52" spans="1:361" ht="15" customHeight="1" x14ac:dyDescent="0.25">
      <c r="A52" s="23"/>
      <c r="B52" s="24" t="s">
        <v>15</v>
      </c>
      <c r="C52" s="28">
        <v>82.808000000000007</v>
      </c>
      <c r="D52" s="45">
        <v>-2.1560000000000001</v>
      </c>
      <c r="E52" s="28">
        <v>73.198999999999998</v>
      </c>
      <c r="F52" s="45">
        <v>-7.4580000000000002</v>
      </c>
      <c r="G52" s="28">
        <v>91.894000000000005</v>
      </c>
      <c r="H52" s="45">
        <v>2.2570000000000001</v>
      </c>
      <c r="I52" s="23"/>
      <c r="J52" s="24" t="s">
        <v>15</v>
      </c>
      <c r="K52" s="28">
        <v>98.927999999999997</v>
      </c>
      <c r="L52" s="45">
        <v>-10.887</v>
      </c>
      <c r="M52" s="28">
        <v>113.699</v>
      </c>
      <c r="N52" s="45">
        <v>-16.657</v>
      </c>
      <c r="O52" s="28">
        <v>97.927999999999997</v>
      </c>
      <c r="P52" s="45">
        <v>-13.084</v>
      </c>
      <c r="Q52" s="23"/>
      <c r="R52" s="24" t="s">
        <v>15</v>
      </c>
      <c r="S52" s="28">
        <v>130.84200000000001</v>
      </c>
      <c r="T52" s="45">
        <v>4.9720000000000004</v>
      </c>
      <c r="U52" s="28">
        <v>138.07900000000001</v>
      </c>
      <c r="V52" s="45">
        <v>12.117000000000001</v>
      </c>
      <c r="W52" s="28">
        <v>136.559</v>
      </c>
      <c r="X52" s="45">
        <v>-1.115</v>
      </c>
      <c r="Y52" s="23"/>
      <c r="Z52" s="24" t="s">
        <v>15</v>
      </c>
      <c r="AA52" s="28">
        <v>156.42099999999999</v>
      </c>
      <c r="AB52" s="45">
        <v>1.9690000000000001</v>
      </c>
      <c r="AC52" s="28">
        <v>131.45099999999999</v>
      </c>
      <c r="AD52" s="45">
        <v>5.53</v>
      </c>
      <c r="AE52" s="28">
        <v>141.798</v>
      </c>
      <c r="AF52" s="45">
        <v>13.558999999999999</v>
      </c>
      <c r="AG52" s="23"/>
      <c r="AH52" s="24" t="s">
        <v>15</v>
      </c>
      <c r="AI52" s="28">
        <v>101.848</v>
      </c>
      <c r="AJ52" s="45">
        <v>-4.9169999999999998</v>
      </c>
      <c r="AK52" s="28">
        <v>186.03399999999999</v>
      </c>
      <c r="AL52" s="45">
        <v>24.379000000000001</v>
      </c>
      <c r="AM52" s="28">
        <v>95.22</v>
      </c>
      <c r="AN52" s="45">
        <v>-23.994</v>
      </c>
      <c r="AO52" s="23"/>
      <c r="AP52" s="24" t="s">
        <v>15</v>
      </c>
      <c r="AQ52" s="28">
        <v>169.351</v>
      </c>
      <c r="AR52" s="45">
        <v>24.004999999999999</v>
      </c>
      <c r="AS52" s="28">
        <v>123.604</v>
      </c>
      <c r="AT52" s="45">
        <v>2.8769999999999998</v>
      </c>
      <c r="AU52" s="28">
        <v>132.82499999999999</v>
      </c>
      <c r="AV52" s="45">
        <v>4.7359999999999998</v>
      </c>
      <c r="AW52" s="23"/>
      <c r="AX52" s="24" t="s">
        <v>15</v>
      </c>
      <c r="AY52" s="28">
        <v>124.86</v>
      </c>
      <c r="AZ52" s="45">
        <v>-12.563000000000001</v>
      </c>
      <c r="BA52" s="28">
        <v>120.866</v>
      </c>
      <c r="BB52" s="45">
        <v>0.751</v>
      </c>
      <c r="BC52" s="28">
        <v>174.62100000000001</v>
      </c>
      <c r="BD52" s="45">
        <v>17.323</v>
      </c>
      <c r="BE52" s="23"/>
      <c r="BF52" s="24" t="s">
        <v>15</v>
      </c>
      <c r="BG52" s="28">
        <v>145.19999999999999</v>
      </c>
      <c r="BH52" s="45">
        <v>-5.4349999999999996</v>
      </c>
      <c r="BI52" s="28">
        <v>111.23399999999999</v>
      </c>
      <c r="BJ52" s="45">
        <v>-3.1829999999999998</v>
      </c>
      <c r="BK52" s="28">
        <v>175.38</v>
      </c>
      <c r="BL52" s="45">
        <v>31.728999999999999</v>
      </c>
      <c r="BM52" s="23"/>
      <c r="BN52" s="24" t="s">
        <v>15</v>
      </c>
      <c r="BO52" s="28">
        <v>110.188</v>
      </c>
      <c r="BP52" s="45">
        <v>-17.791</v>
      </c>
      <c r="BQ52" s="28">
        <v>68.09</v>
      </c>
      <c r="BR52" s="45">
        <v>-43.581000000000003</v>
      </c>
      <c r="BS52" s="28">
        <v>137.19</v>
      </c>
      <c r="BT52" s="45">
        <v>15.073</v>
      </c>
      <c r="BU52" s="23"/>
      <c r="BV52" s="24" t="s">
        <v>15</v>
      </c>
      <c r="BW52" s="28">
        <v>114.533</v>
      </c>
      <c r="BX52" s="45">
        <v>6.9829999999999997</v>
      </c>
      <c r="BY52" s="28">
        <v>21.349</v>
      </c>
      <c r="BZ52" s="45">
        <v>-81.807000000000002</v>
      </c>
      <c r="CA52" s="28">
        <v>118.587</v>
      </c>
      <c r="CB52" s="45">
        <v>21.809000000000001</v>
      </c>
      <c r="CC52" s="23"/>
      <c r="CD52" s="24" t="s">
        <v>15</v>
      </c>
      <c r="CE52" s="28">
        <v>116.92</v>
      </c>
      <c r="CF52" s="45">
        <v>24.385999999999999</v>
      </c>
      <c r="CG52" s="28">
        <v>81.183000000000007</v>
      </c>
      <c r="CH52" s="45">
        <v>-16.785</v>
      </c>
      <c r="CI52" s="28">
        <v>105.563</v>
      </c>
      <c r="CJ52" s="45">
        <v>-9.4749999999999996</v>
      </c>
      <c r="CK52" s="23"/>
      <c r="CL52" s="24" t="s">
        <v>15</v>
      </c>
      <c r="CM52" s="28">
        <v>81.286000000000001</v>
      </c>
      <c r="CN52" s="45">
        <v>-6.6920000000000002</v>
      </c>
      <c r="CO52" s="28">
        <v>74.195999999999998</v>
      </c>
      <c r="CP52" s="45">
        <v>-19.091999999999999</v>
      </c>
      <c r="CQ52" s="28">
        <v>69.716999999999999</v>
      </c>
      <c r="CR52" s="45">
        <v>-16.213999999999999</v>
      </c>
      <c r="CS52" s="23"/>
      <c r="CT52" s="24" t="s">
        <v>15</v>
      </c>
      <c r="CU52" s="28">
        <v>134.476</v>
      </c>
      <c r="CV52" s="45">
        <v>13.170999999999999</v>
      </c>
      <c r="CW52" s="28">
        <v>51.933</v>
      </c>
      <c r="CX52" s="45">
        <v>-31.975000000000001</v>
      </c>
      <c r="CY52" s="28">
        <v>130.59</v>
      </c>
      <c r="CZ52" s="45">
        <v>-4.5570000000000004</v>
      </c>
      <c r="DA52" s="23"/>
      <c r="DB52" s="24" t="s">
        <v>15</v>
      </c>
      <c r="DC52" s="28">
        <v>72.197999999999993</v>
      </c>
      <c r="DD52" s="45">
        <v>-31.998000000000001</v>
      </c>
      <c r="DE52" s="28">
        <v>243.607</v>
      </c>
      <c r="DF52" s="45">
        <v>12.577</v>
      </c>
      <c r="DG52" s="28">
        <v>121.34</v>
      </c>
      <c r="DH52" s="45">
        <v>6.2720000000000002</v>
      </c>
      <c r="DI52" s="23"/>
      <c r="DJ52" s="24" t="s">
        <v>15</v>
      </c>
      <c r="DK52" s="28">
        <v>165.80500000000001</v>
      </c>
      <c r="DL52" s="45">
        <v>26.63</v>
      </c>
      <c r="DM52" s="28">
        <v>53.5</v>
      </c>
      <c r="DN52" s="45">
        <v>-24.437999999999999</v>
      </c>
      <c r="DO52" s="28">
        <v>101.03100000000001</v>
      </c>
      <c r="DP52" s="45">
        <v>-9.9969999999999999</v>
      </c>
      <c r="DQ52" s="23"/>
      <c r="DR52" s="24" t="s">
        <v>15</v>
      </c>
      <c r="DS52" s="28">
        <v>133.02699999999999</v>
      </c>
      <c r="DT52" s="45">
        <v>-11.775</v>
      </c>
      <c r="DU52" s="28">
        <v>111.94799999999999</v>
      </c>
      <c r="DV52" s="45">
        <v>-9.1620000000000008</v>
      </c>
      <c r="DW52" s="28">
        <v>99.486000000000004</v>
      </c>
      <c r="DX52" s="45">
        <v>-27.042999999999999</v>
      </c>
      <c r="DY52" s="23"/>
      <c r="DZ52" s="24" t="s">
        <v>15</v>
      </c>
      <c r="EA52" s="28">
        <v>115.511</v>
      </c>
      <c r="EB52" s="45">
        <v>18.109000000000002</v>
      </c>
      <c r="EC52" s="28">
        <v>111.92</v>
      </c>
      <c r="ED52" s="45">
        <v>4.3680000000000003</v>
      </c>
      <c r="EE52" s="28">
        <v>121.679</v>
      </c>
      <c r="EF52" s="45">
        <v>4.0629999999999997</v>
      </c>
      <c r="EG52" s="23"/>
      <c r="EH52" s="24" t="s">
        <v>15</v>
      </c>
      <c r="EI52" s="28">
        <v>137.86699999999999</v>
      </c>
      <c r="EJ52" s="45">
        <v>5.7460000000000004</v>
      </c>
      <c r="EK52" s="28">
        <v>138.87899999999999</v>
      </c>
      <c r="EL52" s="45">
        <v>19.994</v>
      </c>
      <c r="EM52" s="28">
        <v>110.438</v>
      </c>
      <c r="EN52" s="45">
        <v>15.013</v>
      </c>
      <c r="EO52" s="23"/>
      <c r="EP52" s="24" t="s">
        <v>15</v>
      </c>
      <c r="EQ52" s="28">
        <v>76.191999999999993</v>
      </c>
      <c r="ER52" s="45">
        <v>-24.536000000000001</v>
      </c>
      <c r="ES52" s="28">
        <v>153.197</v>
      </c>
      <c r="ET52" s="45">
        <v>44.472000000000001</v>
      </c>
      <c r="EU52" s="28">
        <v>96.427000000000007</v>
      </c>
      <c r="EV52" s="45">
        <v>-23.963000000000001</v>
      </c>
      <c r="EW52" s="23"/>
      <c r="EX52" s="24" t="s">
        <v>15</v>
      </c>
      <c r="EY52" s="28">
        <v>96.045000000000002</v>
      </c>
      <c r="EZ52" s="45">
        <v>-5.1289999999999996</v>
      </c>
      <c r="FA52" s="28">
        <v>103.681</v>
      </c>
      <c r="FB52" s="45">
        <v>-0.26100000000000001</v>
      </c>
      <c r="FC52" s="28">
        <v>228.21</v>
      </c>
      <c r="FD52" s="45">
        <v>58.192999999999998</v>
      </c>
      <c r="FE52" s="23"/>
      <c r="FF52" s="24" t="s">
        <v>15</v>
      </c>
      <c r="FG52" s="28">
        <v>124.372</v>
      </c>
      <c r="FH52" s="45">
        <v>-1.3080000000000001</v>
      </c>
      <c r="FI52" s="28">
        <v>183.154</v>
      </c>
      <c r="FJ52" s="45">
        <v>14.544</v>
      </c>
      <c r="FK52" s="28">
        <v>106.15900000000001</v>
      </c>
      <c r="FL52" s="45">
        <v>21.94</v>
      </c>
      <c r="FM52" s="23"/>
      <c r="FN52" s="24" t="s">
        <v>15</v>
      </c>
      <c r="FO52" s="28">
        <v>111.50700000000001</v>
      </c>
      <c r="FP52" s="45">
        <v>-32.137999999999998</v>
      </c>
      <c r="FQ52" s="28">
        <v>292.78699999999998</v>
      </c>
      <c r="FR52" s="45">
        <v>9.4580000000000002</v>
      </c>
      <c r="FS52" s="28">
        <v>135.15</v>
      </c>
      <c r="FT52" s="45">
        <v>7.1029999999999998</v>
      </c>
      <c r="FU52" s="23"/>
      <c r="FV52" s="24" t="s">
        <v>15</v>
      </c>
      <c r="FW52" s="28">
        <v>129.60900000000001</v>
      </c>
      <c r="FX52" s="45">
        <v>-16.282</v>
      </c>
      <c r="FY52" s="28">
        <v>152.82300000000001</v>
      </c>
      <c r="FZ52" s="45">
        <v>27.838999999999999</v>
      </c>
      <c r="GA52" s="28">
        <v>101.77500000000001</v>
      </c>
      <c r="GB52" s="45">
        <v>-16.422999999999998</v>
      </c>
      <c r="GC52" s="23"/>
      <c r="GD52" s="24" t="s">
        <v>15</v>
      </c>
      <c r="GE52" s="28">
        <v>156.57300000000001</v>
      </c>
      <c r="GF52" s="45">
        <v>8.8480000000000008</v>
      </c>
      <c r="GG52" s="28">
        <v>130.018</v>
      </c>
      <c r="GH52" s="45">
        <v>34.682000000000002</v>
      </c>
      <c r="GI52" s="28">
        <v>94.259</v>
      </c>
      <c r="GJ52" s="45">
        <v>-8.0939999999999994</v>
      </c>
      <c r="GK52" s="23"/>
      <c r="GL52" s="24" t="s">
        <v>15</v>
      </c>
      <c r="GM52" s="28">
        <v>134.874</v>
      </c>
      <c r="GN52" s="45">
        <v>6.7039999999999997</v>
      </c>
      <c r="GO52" s="28">
        <v>122.54300000000001</v>
      </c>
      <c r="GP52" s="45">
        <v>-11.127000000000001</v>
      </c>
      <c r="GQ52" s="28">
        <v>89.608000000000004</v>
      </c>
      <c r="GR52" s="45">
        <v>-36.036000000000001</v>
      </c>
      <c r="GS52" s="23"/>
      <c r="GT52" s="24" t="s">
        <v>15</v>
      </c>
      <c r="GU52" s="28">
        <v>64.822000000000003</v>
      </c>
      <c r="GV52" s="45">
        <v>-46.09</v>
      </c>
      <c r="GW52" s="28">
        <v>95.79</v>
      </c>
      <c r="GX52" s="45">
        <v>-0.01</v>
      </c>
      <c r="GY52" s="28">
        <v>80.88</v>
      </c>
      <c r="GZ52" s="45">
        <v>-33.609000000000002</v>
      </c>
      <c r="HA52" s="23"/>
      <c r="HB52" s="24" t="s">
        <v>15</v>
      </c>
      <c r="HC52" s="28">
        <v>88.650999999999996</v>
      </c>
      <c r="HD52" s="45">
        <v>-8.6430000000000007</v>
      </c>
      <c r="HE52" s="28">
        <v>133.59100000000001</v>
      </c>
      <c r="HF52" s="45">
        <v>16.265999999999998</v>
      </c>
      <c r="HG52" s="28">
        <v>65.867000000000004</v>
      </c>
      <c r="HH52" s="45">
        <v>-26.559000000000001</v>
      </c>
      <c r="HI52" s="23"/>
      <c r="HJ52" s="24" t="s">
        <v>15</v>
      </c>
      <c r="HK52" s="28">
        <v>76.631</v>
      </c>
      <c r="HL52" s="45">
        <v>-20.001999999999999</v>
      </c>
      <c r="HM52" s="28">
        <v>67.262</v>
      </c>
      <c r="HN52" s="45">
        <v>-34.228000000000002</v>
      </c>
      <c r="HO52" s="28">
        <v>88.268000000000001</v>
      </c>
      <c r="HP52" s="45">
        <v>-8.8170000000000002</v>
      </c>
      <c r="HQ52" s="23"/>
      <c r="HR52" s="24" t="s">
        <v>15</v>
      </c>
      <c r="HS52" s="28">
        <v>97.305999999999997</v>
      </c>
      <c r="HT52" s="45">
        <v>-10.401999999999999</v>
      </c>
      <c r="HU52" s="28">
        <v>132.08799999999999</v>
      </c>
      <c r="HV52" s="45">
        <v>-8.6780000000000008</v>
      </c>
      <c r="HW52" s="28">
        <v>68.665999999999997</v>
      </c>
      <c r="HX52" s="45">
        <v>-37.616999999999997</v>
      </c>
      <c r="HY52" s="23"/>
      <c r="HZ52" s="24" t="s">
        <v>15</v>
      </c>
      <c r="IA52" s="28">
        <v>88.83</v>
      </c>
      <c r="IB52" s="45">
        <v>-20.667000000000002</v>
      </c>
      <c r="IC52" s="28">
        <v>78.896000000000001</v>
      </c>
      <c r="ID52" s="45">
        <v>-25.106000000000002</v>
      </c>
      <c r="IE52" s="28">
        <v>97.26</v>
      </c>
      <c r="IF52" s="45">
        <v>-27.913</v>
      </c>
      <c r="IG52" s="23"/>
      <c r="IH52" s="24" t="s">
        <v>15</v>
      </c>
      <c r="II52" s="28">
        <v>105.958</v>
      </c>
      <c r="IJ52" s="45">
        <v>-21.024000000000001</v>
      </c>
      <c r="IK52" s="28">
        <v>88.078999999999994</v>
      </c>
      <c r="IL52" s="45">
        <v>-24.042999999999999</v>
      </c>
      <c r="IM52" s="28">
        <v>72.278000000000006</v>
      </c>
      <c r="IN52" s="45">
        <v>-13.599</v>
      </c>
      <c r="IO52" s="28">
        <v>113.941</v>
      </c>
      <c r="IP52" s="45">
        <v>-11.141999999999999</v>
      </c>
      <c r="IQ52" s="23"/>
      <c r="IR52" s="24" t="s">
        <v>15</v>
      </c>
      <c r="IS52" s="28">
        <v>84.274000000000001</v>
      </c>
      <c r="IT52" s="45">
        <v>-4.1539999999999999</v>
      </c>
      <c r="IU52" s="28">
        <v>87.313000000000002</v>
      </c>
      <c r="IV52" s="45">
        <v>-12.981</v>
      </c>
      <c r="IW52" s="28">
        <v>108.95699999999999</v>
      </c>
      <c r="IX52" s="45">
        <v>19.681000000000001</v>
      </c>
      <c r="IY52" s="23"/>
      <c r="IZ52" s="24" t="s">
        <v>15</v>
      </c>
      <c r="JA52" s="28">
        <v>109.459</v>
      </c>
      <c r="JB52" s="45">
        <v>-4.6260000000000003</v>
      </c>
      <c r="JC52" s="28">
        <v>158.626</v>
      </c>
      <c r="JD52" s="45">
        <v>11.56</v>
      </c>
      <c r="JE52" s="28">
        <v>163.57300000000001</v>
      </c>
      <c r="JF52" s="45">
        <v>-12.170999999999999</v>
      </c>
      <c r="JG52" s="23"/>
      <c r="JH52" s="24" t="s">
        <v>15</v>
      </c>
      <c r="JI52" s="28">
        <v>181.10900000000001</v>
      </c>
      <c r="JJ52" s="45">
        <v>-6.133</v>
      </c>
      <c r="JK52" s="28">
        <v>197.60300000000001</v>
      </c>
      <c r="JL52" s="45">
        <v>18.338000000000001</v>
      </c>
      <c r="JM52" s="28">
        <v>116.114</v>
      </c>
      <c r="JN52" s="45">
        <v>-19.553000000000001</v>
      </c>
      <c r="JO52" s="23"/>
      <c r="JP52" s="24" t="s">
        <v>15</v>
      </c>
      <c r="JQ52" s="28">
        <v>103.072</v>
      </c>
      <c r="JR52" s="45">
        <v>-13.717000000000001</v>
      </c>
      <c r="JS52" s="28">
        <v>123.911</v>
      </c>
      <c r="JT52" s="45">
        <v>-3.2269999999999999</v>
      </c>
      <c r="JU52" s="28">
        <v>126.276</v>
      </c>
      <c r="JV52" s="45">
        <v>8.3179999999999996</v>
      </c>
      <c r="JW52" s="23"/>
      <c r="JX52" s="24" t="s">
        <v>15</v>
      </c>
      <c r="JY52" s="28">
        <v>96.492000000000004</v>
      </c>
      <c r="JZ52" s="45">
        <v>-18.428000000000001</v>
      </c>
      <c r="KA52" s="28">
        <v>177.315</v>
      </c>
      <c r="KB52" s="45">
        <v>21.605</v>
      </c>
      <c r="KC52" s="28">
        <v>144.672</v>
      </c>
      <c r="KD52" s="45">
        <v>8.8670000000000009</v>
      </c>
      <c r="KE52" s="23"/>
      <c r="KF52" s="24" t="s">
        <v>15</v>
      </c>
      <c r="KG52" s="28">
        <v>98.241</v>
      </c>
      <c r="KH52" s="45">
        <v>-25.125</v>
      </c>
      <c r="KI52" s="28">
        <v>132.30199999999999</v>
      </c>
      <c r="KJ52" s="45">
        <v>-2.0910000000000002</v>
      </c>
      <c r="KK52" s="28">
        <v>126.624</v>
      </c>
      <c r="KL52" s="45">
        <v>20.454999999999998</v>
      </c>
      <c r="KM52" s="23"/>
      <c r="KN52" s="24" t="s">
        <v>15</v>
      </c>
      <c r="KO52" s="28">
        <v>67.197000000000003</v>
      </c>
      <c r="KP52" s="45">
        <v>6.1520000000000001</v>
      </c>
      <c r="KQ52" s="28">
        <v>148.27799999999999</v>
      </c>
      <c r="KR52" s="45">
        <v>2.3980000000000001</v>
      </c>
      <c r="KS52" s="28">
        <v>101.49</v>
      </c>
      <c r="KT52" s="45">
        <v>7.7939999999999996</v>
      </c>
      <c r="KU52" s="23"/>
      <c r="KV52" s="24" t="s">
        <v>15</v>
      </c>
      <c r="KW52" s="28">
        <v>121.586</v>
      </c>
      <c r="KX52" s="45">
        <v>33.045000000000002</v>
      </c>
      <c r="KY52" s="28">
        <v>151.624</v>
      </c>
      <c r="KZ52" s="45">
        <v>15.488</v>
      </c>
      <c r="LA52" s="28">
        <v>150.87899999999999</v>
      </c>
      <c r="LB52" s="45">
        <v>-3.3769999999999998</v>
      </c>
      <c r="LC52" s="23"/>
      <c r="LD52" s="24" t="s">
        <v>15</v>
      </c>
      <c r="LE52" s="28">
        <v>137.595</v>
      </c>
      <c r="LF52" s="45">
        <v>5.1319999999999997</v>
      </c>
      <c r="LG52" s="28">
        <v>122.586</v>
      </c>
      <c r="LH52" s="45">
        <v>30.18</v>
      </c>
      <c r="LI52" s="28">
        <v>58.188000000000002</v>
      </c>
      <c r="LJ52" s="45">
        <v>-17.178000000000001</v>
      </c>
      <c r="LK52" s="23"/>
      <c r="LL52" s="24" t="s">
        <v>15</v>
      </c>
      <c r="LM52" s="28">
        <v>172.02099999999999</v>
      </c>
      <c r="LN52" s="45">
        <v>62.390999999999998</v>
      </c>
      <c r="LO52" s="28">
        <v>100.086</v>
      </c>
      <c r="LP52" s="45">
        <v>-25.167999999999999</v>
      </c>
      <c r="LQ52" s="28">
        <v>163.715</v>
      </c>
      <c r="LR52" s="45">
        <v>15.621</v>
      </c>
      <c r="LS52" s="23"/>
      <c r="LT52" s="24" t="s">
        <v>15</v>
      </c>
      <c r="LU52" s="28">
        <v>116.40900000000001</v>
      </c>
      <c r="LV52" s="45">
        <v>-10.452999999999999</v>
      </c>
      <c r="LW52" s="28">
        <v>137.22300000000001</v>
      </c>
      <c r="LX52" s="45">
        <v>25.45</v>
      </c>
      <c r="LY52" s="28">
        <v>39.107999999999997</v>
      </c>
      <c r="LZ52" s="45">
        <v>-67.015000000000001</v>
      </c>
      <c r="MA52" s="23"/>
      <c r="MB52" s="24" t="s">
        <v>15</v>
      </c>
      <c r="MC52" s="28">
        <v>115.71599999999999</v>
      </c>
      <c r="MD52" s="45">
        <v>-16.952000000000002</v>
      </c>
      <c r="ME52" s="28">
        <v>104.926</v>
      </c>
      <c r="MF52" s="45">
        <v>-7.9080000000000004</v>
      </c>
      <c r="MG52" s="28">
        <v>86.156999999999996</v>
      </c>
      <c r="MH52" s="45">
        <v>-2.0459999999999998</v>
      </c>
      <c r="MI52" s="23"/>
      <c r="MJ52" s="24" t="s">
        <v>15</v>
      </c>
      <c r="MK52" s="28">
        <v>59.768999999999998</v>
      </c>
      <c r="ML52" s="45">
        <v>-38.524000000000001</v>
      </c>
      <c r="MM52" s="28">
        <v>90.308999999999997</v>
      </c>
      <c r="MN52" s="45">
        <v>-31.821000000000002</v>
      </c>
      <c r="MO52" s="28">
        <v>133.79900000000001</v>
      </c>
      <c r="MP52" s="45">
        <v>-28.754000000000001</v>
      </c>
    </row>
    <row r="53" spans="1:361" ht="15" customHeight="1" x14ac:dyDescent="0.25">
      <c r="A53" s="23"/>
      <c r="B53" s="24"/>
      <c r="C53" s="28"/>
      <c r="D53" s="45"/>
      <c r="E53" s="28"/>
      <c r="F53" s="45"/>
      <c r="G53" s="28"/>
      <c r="H53" s="45"/>
      <c r="I53" s="23"/>
      <c r="J53" s="24"/>
      <c r="K53" s="28"/>
      <c r="L53" s="45"/>
      <c r="M53" s="28"/>
      <c r="N53" s="45"/>
      <c r="O53" s="28"/>
      <c r="P53" s="45"/>
      <c r="Q53" s="23"/>
      <c r="R53" s="24"/>
      <c r="S53" s="28"/>
      <c r="T53" s="45"/>
      <c r="U53" s="28"/>
      <c r="V53" s="45"/>
      <c r="W53" s="28"/>
      <c r="X53" s="45"/>
      <c r="Y53" s="23"/>
      <c r="Z53" s="24"/>
      <c r="AA53" s="28"/>
      <c r="AB53" s="45"/>
      <c r="AC53" s="28"/>
      <c r="AD53" s="45"/>
      <c r="AE53" s="28"/>
      <c r="AF53" s="45"/>
      <c r="AG53" s="23"/>
      <c r="AH53" s="24"/>
      <c r="AI53" s="28"/>
      <c r="AJ53" s="45"/>
      <c r="AK53" s="28"/>
      <c r="AL53" s="45"/>
      <c r="AM53" s="28"/>
      <c r="AN53" s="45"/>
      <c r="AO53" s="23"/>
      <c r="AP53" s="24"/>
      <c r="AQ53" s="28"/>
      <c r="AR53" s="45"/>
      <c r="AS53" s="28"/>
      <c r="AT53" s="45"/>
      <c r="AU53" s="28"/>
      <c r="AV53" s="45"/>
      <c r="AW53" s="23"/>
      <c r="AX53" s="24"/>
      <c r="AY53" s="28"/>
      <c r="AZ53" s="45"/>
      <c r="BA53" s="28"/>
      <c r="BB53" s="45"/>
      <c r="BC53" s="28"/>
      <c r="BD53" s="45"/>
      <c r="BE53" s="23"/>
      <c r="BF53" s="24"/>
      <c r="BG53" s="28"/>
      <c r="BH53" s="45"/>
      <c r="BI53" s="28"/>
      <c r="BJ53" s="45"/>
      <c r="BK53" s="28"/>
      <c r="BL53" s="45"/>
      <c r="BM53" s="23"/>
      <c r="BN53" s="24"/>
      <c r="BO53" s="28"/>
      <c r="BP53" s="45"/>
      <c r="BQ53" s="28"/>
      <c r="BR53" s="45"/>
      <c r="BS53" s="28"/>
      <c r="BT53" s="45"/>
      <c r="BU53" s="23"/>
      <c r="BV53" s="24"/>
      <c r="BW53" s="28"/>
      <c r="BX53" s="45"/>
      <c r="BY53" s="28"/>
      <c r="BZ53" s="45"/>
      <c r="CA53" s="28"/>
      <c r="CB53" s="45"/>
      <c r="CC53" s="23"/>
      <c r="CD53" s="24"/>
      <c r="CE53" s="28"/>
      <c r="CF53" s="45"/>
      <c r="CG53" s="28"/>
      <c r="CH53" s="45"/>
      <c r="CI53" s="28"/>
      <c r="CJ53" s="45"/>
      <c r="CK53" s="23"/>
      <c r="CL53" s="24"/>
      <c r="CM53" s="28"/>
      <c r="CN53" s="45"/>
      <c r="CO53" s="28"/>
      <c r="CP53" s="45"/>
      <c r="CQ53" s="28"/>
      <c r="CR53" s="45"/>
      <c r="CS53" s="23"/>
      <c r="CT53" s="24"/>
      <c r="CU53" s="28"/>
      <c r="CV53" s="45"/>
      <c r="CW53" s="28"/>
      <c r="CX53" s="45"/>
      <c r="CY53" s="28"/>
      <c r="CZ53" s="45"/>
      <c r="DA53" s="23"/>
      <c r="DB53" s="24"/>
      <c r="DC53" s="28"/>
      <c r="DD53" s="45"/>
      <c r="DE53" s="28"/>
      <c r="DF53" s="45"/>
      <c r="DG53" s="28"/>
      <c r="DH53" s="45"/>
      <c r="DI53" s="23"/>
      <c r="DJ53" s="24"/>
      <c r="DK53" s="28"/>
      <c r="DL53" s="45"/>
      <c r="DM53" s="28"/>
      <c r="DN53" s="45"/>
      <c r="DO53" s="28"/>
      <c r="DP53" s="45"/>
      <c r="DQ53" s="23"/>
      <c r="DR53" s="24"/>
      <c r="DS53" s="28"/>
      <c r="DT53" s="45"/>
      <c r="DU53" s="28"/>
      <c r="DV53" s="45"/>
      <c r="DW53" s="28"/>
      <c r="DX53" s="45"/>
      <c r="DY53" s="23"/>
      <c r="DZ53" s="24"/>
      <c r="EA53" s="28"/>
      <c r="EB53" s="45"/>
      <c r="EC53" s="28"/>
      <c r="ED53" s="45"/>
      <c r="EE53" s="28"/>
      <c r="EF53" s="45"/>
      <c r="EG53" s="23"/>
      <c r="EH53" s="24"/>
      <c r="EI53" s="28"/>
      <c r="EJ53" s="45"/>
      <c r="EK53" s="28"/>
      <c r="EL53" s="45"/>
      <c r="EM53" s="28"/>
      <c r="EN53" s="45"/>
      <c r="EO53" s="23"/>
      <c r="EP53" s="24"/>
      <c r="EQ53" s="28"/>
      <c r="ER53" s="45"/>
      <c r="ES53" s="28"/>
      <c r="ET53" s="45"/>
      <c r="EU53" s="28"/>
      <c r="EV53" s="45"/>
      <c r="EW53" s="23"/>
      <c r="EX53" s="24"/>
      <c r="EY53" s="28"/>
      <c r="EZ53" s="45"/>
      <c r="FA53" s="28"/>
      <c r="FB53" s="45"/>
      <c r="FC53" s="28"/>
      <c r="FD53" s="45"/>
      <c r="FE53" s="23"/>
      <c r="FF53" s="24"/>
      <c r="FG53" s="28"/>
      <c r="FH53" s="45"/>
      <c r="FI53" s="28"/>
      <c r="FJ53" s="45"/>
      <c r="FK53" s="28"/>
      <c r="FL53" s="45"/>
      <c r="FM53" s="23"/>
      <c r="FN53" s="24"/>
      <c r="FO53" s="28"/>
      <c r="FP53" s="45"/>
      <c r="FQ53" s="28"/>
      <c r="FR53" s="45"/>
      <c r="FS53" s="28"/>
      <c r="FT53" s="45"/>
      <c r="FU53" s="23"/>
      <c r="FV53" s="24"/>
      <c r="FW53" s="28"/>
      <c r="FX53" s="45"/>
      <c r="FY53" s="28"/>
      <c r="FZ53" s="45"/>
      <c r="GA53" s="28"/>
      <c r="GB53" s="45"/>
      <c r="GC53" s="23"/>
      <c r="GD53" s="24"/>
      <c r="GE53" s="28"/>
      <c r="GF53" s="45"/>
      <c r="GG53" s="28"/>
      <c r="GH53" s="45"/>
      <c r="GI53" s="28"/>
      <c r="GJ53" s="45"/>
      <c r="GK53" s="23"/>
      <c r="GL53" s="24"/>
      <c r="GM53" s="28"/>
      <c r="GN53" s="45"/>
      <c r="GO53" s="28"/>
      <c r="GP53" s="45"/>
      <c r="GQ53" s="28"/>
      <c r="GR53" s="45"/>
      <c r="GS53" s="23"/>
      <c r="GT53" s="24"/>
      <c r="GU53" s="28"/>
      <c r="GV53" s="45"/>
      <c r="GW53" s="28"/>
      <c r="GX53" s="45"/>
      <c r="GY53" s="28"/>
      <c r="GZ53" s="45"/>
      <c r="HA53" s="23"/>
      <c r="HB53" s="24"/>
      <c r="HC53" s="28"/>
      <c r="HD53" s="45"/>
      <c r="HE53" s="28"/>
      <c r="HF53" s="45"/>
      <c r="HG53" s="28"/>
      <c r="HH53" s="45"/>
      <c r="HI53" s="23"/>
      <c r="HJ53" s="24"/>
      <c r="HK53" s="28"/>
      <c r="HL53" s="45"/>
      <c r="HM53" s="28"/>
      <c r="HN53" s="45"/>
      <c r="HO53" s="28"/>
      <c r="HP53" s="45"/>
      <c r="HQ53" s="23"/>
      <c r="HR53" s="24"/>
      <c r="HS53" s="28"/>
      <c r="HT53" s="45"/>
      <c r="HU53" s="28"/>
      <c r="HV53" s="45"/>
      <c r="HW53" s="28"/>
      <c r="HX53" s="45"/>
      <c r="HY53" s="23"/>
      <c r="HZ53" s="24"/>
      <c r="IA53" s="28"/>
      <c r="IB53" s="45"/>
      <c r="IC53" s="28"/>
      <c r="ID53" s="45"/>
      <c r="IE53" s="28"/>
      <c r="IF53" s="45"/>
      <c r="IG53" s="23"/>
      <c r="IH53" s="24"/>
      <c r="II53" s="28"/>
      <c r="IJ53" s="45"/>
      <c r="IK53" s="28"/>
      <c r="IL53" s="45"/>
      <c r="IM53" s="28"/>
      <c r="IN53" s="45"/>
      <c r="IO53" s="28"/>
      <c r="IP53" s="45"/>
      <c r="IQ53" s="23"/>
      <c r="IR53" s="24"/>
      <c r="IS53" s="28"/>
      <c r="IT53" s="45"/>
      <c r="IU53" s="28"/>
      <c r="IV53" s="45"/>
      <c r="IW53" s="28"/>
      <c r="IX53" s="45"/>
      <c r="IY53" s="23"/>
      <c r="IZ53" s="24"/>
      <c r="JA53" s="28"/>
      <c r="JB53" s="45"/>
      <c r="JC53" s="28"/>
      <c r="JD53" s="45"/>
      <c r="JE53" s="28"/>
      <c r="JF53" s="45"/>
      <c r="JG53" s="23"/>
      <c r="JH53" s="24"/>
      <c r="JI53" s="28"/>
      <c r="JJ53" s="45"/>
      <c r="JK53" s="28"/>
      <c r="JL53" s="45"/>
      <c r="JM53" s="28"/>
      <c r="JN53" s="45"/>
      <c r="JO53" s="23"/>
      <c r="JP53" s="24"/>
      <c r="JQ53" s="28"/>
      <c r="JR53" s="45"/>
      <c r="JS53" s="28"/>
      <c r="JT53" s="45"/>
      <c r="JU53" s="28"/>
      <c r="JV53" s="45"/>
      <c r="JW53" s="23"/>
      <c r="JX53" s="24"/>
      <c r="JY53" s="28"/>
      <c r="JZ53" s="45"/>
      <c r="KA53" s="28"/>
      <c r="KB53" s="45"/>
      <c r="KC53" s="28"/>
      <c r="KD53" s="45"/>
      <c r="KE53" s="23"/>
      <c r="KF53" s="24"/>
      <c r="KG53" s="28"/>
      <c r="KH53" s="45"/>
      <c r="KI53" s="28"/>
      <c r="KJ53" s="45"/>
      <c r="KK53" s="28"/>
      <c r="KL53" s="45"/>
      <c r="KM53" s="23"/>
      <c r="KN53" s="24"/>
      <c r="KO53" s="28"/>
      <c r="KP53" s="45"/>
      <c r="KQ53" s="28"/>
      <c r="KR53" s="45"/>
      <c r="KS53" s="28"/>
      <c r="KT53" s="45"/>
      <c r="KU53" s="23"/>
      <c r="KV53" s="24"/>
      <c r="KW53" s="28"/>
      <c r="KX53" s="45"/>
      <c r="KY53" s="28"/>
      <c r="KZ53" s="45"/>
      <c r="LA53" s="28"/>
      <c r="LB53" s="45"/>
      <c r="LC53" s="23"/>
      <c r="LD53" s="24"/>
      <c r="LE53" s="28"/>
      <c r="LF53" s="45"/>
      <c r="LG53" s="28"/>
      <c r="LH53" s="45"/>
      <c r="LI53" s="28"/>
      <c r="LJ53" s="45"/>
      <c r="LK53" s="23"/>
      <c r="LL53" s="24"/>
      <c r="LM53" s="28"/>
      <c r="LN53" s="45"/>
      <c r="LO53" s="28"/>
      <c r="LP53" s="45"/>
      <c r="LQ53" s="28"/>
      <c r="LR53" s="45"/>
      <c r="LS53" s="23"/>
      <c r="LT53" s="24"/>
      <c r="LU53" s="28"/>
      <c r="LV53" s="45"/>
      <c r="LW53" s="28"/>
      <c r="LX53" s="45"/>
      <c r="LY53" s="28"/>
      <c r="LZ53" s="45"/>
      <c r="MA53" s="23"/>
      <c r="MB53" s="24"/>
      <c r="MC53" s="28"/>
      <c r="MD53" s="45"/>
      <c r="ME53" s="28"/>
      <c r="MF53" s="45"/>
      <c r="MG53" s="28"/>
      <c r="MH53" s="45"/>
      <c r="MI53" s="23"/>
      <c r="MJ53" s="24"/>
      <c r="MK53" s="28"/>
      <c r="ML53" s="45"/>
      <c r="MM53" s="28"/>
      <c r="MN53" s="45"/>
      <c r="MO53" s="28"/>
      <c r="MP53" s="45"/>
    </row>
    <row r="54" spans="1:361" ht="15" hidden="1" customHeight="1" x14ac:dyDescent="0.25">
      <c r="A54" s="23">
        <v>2015</v>
      </c>
      <c r="B54" s="138" t="s">
        <v>819</v>
      </c>
      <c r="C54" s="28">
        <v>99.519000000000005</v>
      </c>
      <c r="D54" s="48"/>
      <c r="E54" s="28">
        <v>99.593999999999994</v>
      </c>
      <c r="F54" s="48"/>
      <c r="G54" s="28">
        <v>99.447999999999993</v>
      </c>
      <c r="H54" s="48"/>
      <c r="I54" s="23">
        <v>2015</v>
      </c>
      <c r="J54" s="24" t="s">
        <v>819</v>
      </c>
      <c r="K54" s="28">
        <v>101.443</v>
      </c>
      <c r="L54" s="48"/>
      <c r="M54" s="28">
        <v>101.571</v>
      </c>
      <c r="N54" s="48"/>
      <c r="O54" s="28">
        <v>100.589</v>
      </c>
      <c r="P54" s="48"/>
      <c r="Q54" s="23">
        <v>2015</v>
      </c>
      <c r="R54" s="24" t="s">
        <v>819</v>
      </c>
      <c r="S54" s="28">
        <v>99.656999999999996</v>
      </c>
      <c r="T54" s="48"/>
      <c r="U54" s="28">
        <v>99.221999999999994</v>
      </c>
      <c r="V54" s="48"/>
      <c r="W54" s="28">
        <v>100.22799999999999</v>
      </c>
      <c r="X54" s="48"/>
      <c r="Y54" s="23">
        <v>2015</v>
      </c>
      <c r="Z54" s="24" t="s">
        <v>819</v>
      </c>
      <c r="AA54" s="28">
        <v>99.513000000000005</v>
      </c>
      <c r="AB54" s="48"/>
      <c r="AC54" s="28">
        <v>99.183000000000007</v>
      </c>
      <c r="AD54" s="48"/>
      <c r="AE54" s="28">
        <v>97.882999999999996</v>
      </c>
      <c r="AF54" s="48"/>
      <c r="AG54" s="23">
        <v>2015</v>
      </c>
      <c r="AH54" s="24" t="s">
        <v>819</v>
      </c>
      <c r="AI54" s="28">
        <v>98.406000000000006</v>
      </c>
      <c r="AJ54" s="48"/>
      <c r="AK54" s="28">
        <v>98.555000000000007</v>
      </c>
      <c r="AL54" s="48"/>
      <c r="AM54" s="28">
        <v>97.48</v>
      </c>
      <c r="AN54" s="48"/>
      <c r="AO54" s="23">
        <v>2015</v>
      </c>
      <c r="AP54" s="24" t="s">
        <v>819</v>
      </c>
      <c r="AQ54" s="28">
        <v>99.266999999999996</v>
      </c>
      <c r="AR54" s="48"/>
      <c r="AS54" s="28">
        <v>99.840999999999994</v>
      </c>
      <c r="AT54" s="48"/>
      <c r="AU54" s="28">
        <v>98.828999999999994</v>
      </c>
      <c r="AV54" s="48"/>
      <c r="AW54" s="23">
        <v>2015</v>
      </c>
      <c r="AX54" s="24" t="s">
        <v>819</v>
      </c>
      <c r="AY54" s="28">
        <v>98.22</v>
      </c>
      <c r="AZ54" s="48"/>
      <c r="BA54" s="28">
        <v>99.027000000000001</v>
      </c>
      <c r="BB54" s="48"/>
      <c r="BC54" s="28">
        <v>98.242000000000004</v>
      </c>
      <c r="BD54" s="48"/>
      <c r="BE54" s="23">
        <v>2015</v>
      </c>
      <c r="BF54" s="24" t="s">
        <v>819</v>
      </c>
      <c r="BG54" s="28">
        <v>98.001999999999995</v>
      </c>
      <c r="BH54" s="48"/>
      <c r="BI54" s="28">
        <v>99.412999999999997</v>
      </c>
      <c r="BJ54" s="48"/>
      <c r="BK54" s="28">
        <v>97.91</v>
      </c>
      <c r="BL54" s="48"/>
      <c r="BM54" s="23">
        <v>2015</v>
      </c>
      <c r="BN54" s="24" t="s">
        <v>819</v>
      </c>
      <c r="BO54" s="28">
        <v>99.778999999999996</v>
      </c>
      <c r="BP54" s="48"/>
      <c r="BQ54" s="28">
        <v>98.474999999999994</v>
      </c>
      <c r="BR54" s="48"/>
      <c r="BS54" s="28">
        <v>98.888000000000005</v>
      </c>
      <c r="BT54" s="48"/>
      <c r="BU54" s="23">
        <v>2015</v>
      </c>
      <c r="BV54" s="24" t="s">
        <v>819</v>
      </c>
      <c r="BW54" s="28">
        <v>99.18</v>
      </c>
      <c r="BX54" s="48"/>
      <c r="BY54" s="28">
        <v>100.34399999999999</v>
      </c>
      <c r="BZ54" s="48"/>
      <c r="CA54" s="28">
        <v>101.002</v>
      </c>
      <c r="CB54" s="48"/>
      <c r="CC54" s="23">
        <v>2015</v>
      </c>
      <c r="CD54" s="24" t="s">
        <v>819</v>
      </c>
      <c r="CE54" s="28">
        <v>100.411</v>
      </c>
      <c r="CF54" s="48"/>
      <c r="CG54" s="28">
        <v>99.713999999999999</v>
      </c>
      <c r="CH54" s="48"/>
      <c r="CI54" s="28">
        <v>98.346999999999994</v>
      </c>
      <c r="CJ54" s="48"/>
      <c r="CK54" s="23">
        <v>2015</v>
      </c>
      <c r="CL54" s="24" t="s">
        <v>819</v>
      </c>
      <c r="CM54" s="28">
        <v>96.840999999999994</v>
      </c>
      <c r="CN54" s="48"/>
      <c r="CO54" s="28">
        <v>98.950999999999993</v>
      </c>
      <c r="CP54" s="48"/>
      <c r="CQ54" s="28">
        <v>99.704999999999998</v>
      </c>
      <c r="CR54" s="48"/>
      <c r="CS54" s="23">
        <v>2015</v>
      </c>
      <c r="CT54" s="24" t="s">
        <v>819</v>
      </c>
      <c r="CU54" s="28">
        <v>98.478999999999999</v>
      </c>
      <c r="CV54" s="48"/>
      <c r="CW54" s="28">
        <v>100.349</v>
      </c>
      <c r="CX54" s="48"/>
      <c r="CY54" s="28">
        <v>98.540999999999997</v>
      </c>
      <c r="CZ54" s="48"/>
      <c r="DA54" s="23">
        <v>2015</v>
      </c>
      <c r="DB54" s="24" t="s">
        <v>819</v>
      </c>
      <c r="DC54" s="28">
        <v>99.409000000000006</v>
      </c>
      <c r="DD54" s="48"/>
      <c r="DE54" s="28">
        <v>101.154</v>
      </c>
      <c r="DF54" s="48"/>
      <c r="DG54" s="28">
        <v>99.373999999999995</v>
      </c>
      <c r="DH54" s="48"/>
      <c r="DI54" s="23">
        <v>2015</v>
      </c>
      <c r="DJ54" s="24" t="s">
        <v>819</v>
      </c>
      <c r="DK54" s="28">
        <v>99.087000000000003</v>
      </c>
      <c r="DL54" s="48"/>
      <c r="DM54" s="28">
        <v>101.06399999999999</v>
      </c>
      <c r="DN54" s="48"/>
      <c r="DO54" s="28">
        <v>98.495999999999995</v>
      </c>
      <c r="DP54" s="48"/>
      <c r="DQ54" s="23">
        <v>2015</v>
      </c>
      <c r="DR54" s="24" t="s">
        <v>819</v>
      </c>
      <c r="DS54" s="28">
        <v>99.697000000000003</v>
      </c>
      <c r="DT54" s="48"/>
      <c r="DU54" s="28">
        <v>99.491</v>
      </c>
      <c r="DV54" s="48"/>
      <c r="DW54" s="28">
        <v>96.805000000000007</v>
      </c>
      <c r="DX54" s="48"/>
      <c r="DY54" s="23">
        <v>2015</v>
      </c>
      <c r="DZ54" s="24" t="s">
        <v>819</v>
      </c>
      <c r="EA54" s="28">
        <v>99.408000000000001</v>
      </c>
      <c r="EB54" s="48"/>
      <c r="EC54" s="28">
        <v>100.703</v>
      </c>
      <c r="ED54" s="48"/>
      <c r="EE54" s="28">
        <v>99.114999999999995</v>
      </c>
      <c r="EF54" s="48"/>
      <c r="EG54" s="23">
        <v>2015</v>
      </c>
      <c r="EH54" s="24" t="s">
        <v>819</v>
      </c>
      <c r="EI54" s="28">
        <v>100.21899999999999</v>
      </c>
      <c r="EJ54" s="48"/>
      <c r="EK54" s="28">
        <v>101.27200000000001</v>
      </c>
      <c r="EL54" s="48"/>
      <c r="EM54" s="28">
        <v>100.71299999999999</v>
      </c>
      <c r="EN54" s="48"/>
      <c r="EO54" s="23">
        <v>2015</v>
      </c>
      <c r="EP54" s="24" t="s">
        <v>819</v>
      </c>
      <c r="EQ54" s="28">
        <v>100.92100000000001</v>
      </c>
      <c r="ER54" s="48"/>
      <c r="ES54" s="28">
        <v>100.828</v>
      </c>
      <c r="ET54" s="48"/>
      <c r="EU54" s="28">
        <v>99.774000000000001</v>
      </c>
      <c r="EV54" s="48"/>
      <c r="EW54" s="23">
        <v>2015</v>
      </c>
      <c r="EX54" s="24" t="s">
        <v>819</v>
      </c>
      <c r="EY54" s="28">
        <v>101.538</v>
      </c>
      <c r="EZ54" s="48"/>
      <c r="FA54" s="28">
        <v>100.577</v>
      </c>
      <c r="FB54" s="48"/>
      <c r="FC54" s="28">
        <v>100.669</v>
      </c>
      <c r="FD54" s="48"/>
      <c r="FE54" s="23">
        <v>2015</v>
      </c>
      <c r="FF54" s="24" t="s">
        <v>819</v>
      </c>
      <c r="FG54" s="28">
        <v>100.075</v>
      </c>
      <c r="FH54" s="48"/>
      <c r="FI54" s="28">
        <v>99.709000000000003</v>
      </c>
      <c r="FJ54" s="48"/>
      <c r="FK54" s="28">
        <v>100.029</v>
      </c>
      <c r="FL54" s="48"/>
      <c r="FM54" s="23">
        <v>2015</v>
      </c>
      <c r="FN54" s="24" t="s">
        <v>819</v>
      </c>
      <c r="FO54" s="28">
        <v>101.096</v>
      </c>
      <c r="FP54" s="48"/>
      <c r="FQ54" s="28">
        <v>99.320999999999998</v>
      </c>
      <c r="FR54" s="48"/>
      <c r="FS54" s="28">
        <v>99.873999999999995</v>
      </c>
      <c r="FT54" s="48"/>
      <c r="FU54" s="23">
        <v>2015</v>
      </c>
      <c r="FV54" s="24" t="s">
        <v>819</v>
      </c>
      <c r="FW54" s="28">
        <v>100.3</v>
      </c>
      <c r="FX54" s="48"/>
      <c r="FY54" s="28">
        <v>99.637</v>
      </c>
      <c r="FZ54" s="48"/>
      <c r="GA54" s="28">
        <v>100.16500000000001</v>
      </c>
      <c r="GB54" s="48"/>
      <c r="GC54" s="23">
        <v>2015</v>
      </c>
      <c r="GD54" s="24" t="s">
        <v>819</v>
      </c>
      <c r="GE54" s="28">
        <v>100.59</v>
      </c>
      <c r="GF54" s="48"/>
      <c r="GG54" s="28">
        <v>99.442999999999998</v>
      </c>
      <c r="GH54" s="48"/>
      <c r="GI54" s="28">
        <v>101.28400000000001</v>
      </c>
      <c r="GJ54" s="48"/>
      <c r="GK54" s="23">
        <v>2015</v>
      </c>
      <c r="GL54" s="24" t="s">
        <v>819</v>
      </c>
      <c r="GM54" s="28">
        <v>99.081000000000003</v>
      </c>
      <c r="GN54" s="48"/>
      <c r="GO54" s="28">
        <v>98.102000000000004</v>
      </c>
      <c r="GP54" s="48"/>
      <c r="GQ54" s="28">
        <v>98.846000000000004</v>
      </c>
      <c r="GR54" s="48"/>
      <c r="GS54" s="23">
        <v>2015</v>
      </c>
      <c r="GT54" s="24" t="s">
        <v>819</v>
      </c>
      <c r="GU54" s="28">
        <v>100.539</v>
      </c>
      <c r="GV54" s="48"/>
      <c r="GW54" s="28">
        <v>99.697000000000003</v>
      </c>
      <c r="GX54" s="48"/>
      <c r="GY54" s="28">
        <v>99.013999999999996</v>
      </c>
      <c r="GZ54" s="48"/>
      <c r="HA54" s="23">
        <v>2015</v>
      </c>
      <c r="HB54" s="24" t="s">
        <v>819</v>
      </c>
      <c r="HC54" s="28">
        <v>97.980999999999995</v>
      </c>
      <c r="HD54" s="48"/>
      <c r="HE54" s="28">
        <v>99.173000000000002</v>
      </c>
      <c r="HF54" s="48"/>
      <c r="HG54" s="28">
        <v>99.741</v>
      </c>
      <c r="HH54" s="48"/>
      <c r="HI54" s="23">
        <v>2015</v>
      </c>
      <c r="HJ54" s="24" t="s">
        <v>819</v>
      </c>
      <c r="HK54" s="28">
        <v>98.71</v>
      </c>
      <c r="HL54" s="48"/>
      <c r="HM54" s="28">
        <v>99.988</v>
      </c>
      <c r="HN54" s="48"/>
      <c r="HO54" s="28">
        <v>98.852000000000004</v>
      </c>
      <c r="HP54" s="48"/>
      <c r="HQ54" s="23">
        <v>2015</v>
      </c>
      <c r="HR54" s="24" t="s">
        <v>819</v>
      </c>
      <c r="HS54" s="28">
        <v>98.456999999999994</v>
      </c>
      <c r="HT54" s="48"/>
      <c r="HU54" s="28">
        <v>101.99299999999999</v>
      </c>
      <c r="HV54" s="48"/>
      <c r="HW54" s="28">
        <v>101.015</v>
      </c>
      <c r="HX54" s="48"/>
      <c r="HY54" s="23">
        <v>2015</v>
      </c>
      <c r="HZ54" s="24" t="s">
        <v>819</v>
      </c>
      <c r="IA54" s="28">
        <v>99.834999999999994</v>
      </c>
      <c r="IB54" s="48"/>
      <c r="IC54" s="28">
        <v>99.727000000000004</v>
      </c>
      <c r="ID54" s="48"/>
      <c r="IE54" s="28">
        <v>99.454999999999998</v>
      </c>
      <c r="IF54" s="48"/>
      <c r="IG54" s="23">
        <v>2015</v>
      </c>
      <c r="IH54" s="24" t="s">
        <v>819</v>
      </c>
      <c r="II54" s="28">
        <v>98.85</v>
      </c>
      <c r="IJ54" s="48"/>
      <c r="IK54" s="28">
        <v>97.492999999999995</v>
      </c>
      <c r="IL54" s="48"/>
      <c r="IM54" s="28">
        <v>99.201999999999998</v>
      </c>
      <c r="IN54" s="48"/>
      <c r="IO54" s="28">
        <v>100.46</v>
      </c>
      <c r="IP54" s="48"/>
      <c r="IQ54" s="23">
        <v>2015</v>
      </c>
      <c r="IR54" s="24" t="s">
        <v>819</v>
      </c>
      <c r="IS54" s="28">
        <v>99.887</v>
      </c>
      <c r="IT54" s="48"/>
      <c r="IU54" s="28">
        <v>101.96899999999999</v>
      </c>
      <c r="IV54" s="48"/>
      <c r="IW54" s="28">
        <v>99.26</v>
      </c>
      <c r="IX54" s="48"/>
      <c r="IY54" s="23">
        <v>2015</v>
      </c>
      <c r="IZ54" s="24" t="s">
        <v>819</v>
      </c>
      <c r="JA54" s="28">
        <v>99.926000000000002</v>
      </c>
      <c r="JB54" s="48"/>
      <c r="JC54" s="28">
        <v>99.453999999999994</v>
      </c>
      <c r="JD54" s="48"/>
      <c r="JE54" s="28">
        <v>98.808999999999997</v>
      </c>
      <c r="JF54" s="48"/>
      <c r="JG54" s="23">
        <v>2015</v>
      </c>
      <c r="JH54" s="24" t="s">
        <v>819</v>
      </c>
      <c r="JI54" s="28">
        <v>100.509</v>
      </c>
      <c r="JJ54" s="48"/>
      <c r="JK54" s="28">
        <v>96.653000000000006</v>
      </c>
      <c r="JL54" s="48"/>
      <c r="JM54" s="28">
        <v>100.20099999999999</v>
      </c>
      <c r="JN54" s="48"/>
      <c r="JO54" s="23">
        <v>2015</v>
      </c>
      <c r="JP54" s="24" t="s">
        <v>819</v>
      </c>
      <c r="JQ54" s="28">
        <v>98.656999999999996</v>
      </c>
      <c r="JR54" s="48"/>
      <c r="JS54" s="28">
        <v>101.515</v>
      </c>
      <c r="JT54" s="48"/>
      <c r="JU54" s="28">
        <v>99.929000000000002</v>
      </c>
      <c r="JV54" s="48"/>
      <c r="JW54" s="23">
        <v>2015</v>
      </c>
      <c r="JX54" s="24" t="s">
        <v>819</v>
      </c>
      <c r="JY54" s="28">
        <v>99.834000000000003</v>
      </c>
      <c r="JZ54" s="48"/>
      <c r="KA54" s="28">
        <v>100.074</v>
      </c>
      <c r="KB54" s="48"/>
      <c r="KC54" s="28">
        <v>100.39100000000001</v>
      </c>
      <c r="KD54" s="48"/>
      <c r="KE54" s="23">
        <v>2015</v>
      </c>
      <c r="KF54" s="24" t="s">
        <v>819</v>
      </c>
      <c r="KG54" s="28">
        <v>100.208</v>
      </c>
      <c r="KH54" s="48"/>
      <c r="KI54" s="28">
        <v>100.682</v>
      </c>
      <c r="KJ54" s="48"/>
      <c r="KK54" s="28">
        <v>99.918000000000006</v>
      </c>
      <c r="KL54" s="48"/>
      <c r="KM54" s="23">
        <v>2015</v>
      </c>
      <c r="KN54" s="24" t="s">
        <v>819</v>
      </c>
      <c r="KO54" s="28">
        <v>100.16800000000001</v>
      </c>
      <c r="KP54" s="48"/>
      <c r="KQ54" s="28">
        <v>99.519000000000005</v>
      </c>
      <c r="KR54" s="48"/>
      <c r="KS54" s="28">
        <v>98.998000000000005</v>
      </c>
      <c r="KT54" s="48"/>
      <c r="KU54" s="23">
        <v>2015</v>
      </c>
      <c r="KV54" s="24" t="s">
        <v>819</v>
      </c>
      <c r="KW54" s="28">
        <v>99.69</v>
      </c>
      <c r="KX54" s="48"/>
      <c r="KY54" s="28">
        <v>99.581999999999994</v>
      </c>
      <c r="KZ54" s="48"/>
      <c r="LA54" s="28">
        <v>99.412999999999997</v>
      </c>
      <c r="LB54" s="48"/>
      <c r="LC54" s="23">
        <v>2015</v>
      </c>
      <c r="LD54" s="24" t="s">
        <v>819</v>
      </c>
      <c r="LE54" s="28">
        <v>99.822000000000003</v>
      </c>
      <c r="LF54" s="48"/>
      <c r="LG54" s="28">
        <v>100.59</v>
      </c>
      <c r="LH54" s="48"/>
      <c r="LI54" s="28">
        <v>100.605</v>
      </c>
      <c r="LJ54" s="48"/>
      <c r="LK54" s="23">
        <v>2015</v>
      </c>
      <c r="LL54" s="24" t="s">
        <v>819</v>
      </c>
      <c r="LM54" s="28">
        <v>100.239</v>
      </c>
      <c r="LN54" s="48"/>
      <c r="LO54" s="28">
        <v>102.11</v>
      </c>
      <c r="LP54" s="48"/>
      <c r="LQ54" s="28">
        <v>101.74</v>
      </c>
      <c r="LR54" s="48"/>
      <c r="LS54" s="23">
        <v>2015</v>
      </c>
      <c r="LT54" s="24" t="s">
        <v>819</v>
      </c>
      <c r="LU54" s="28">
        <v>99.734999999999999</v>
      </c>
      <c r="LV54" s="48"/>
      <c r="LW54" s="28">
        <v>99.403999999999996</v>
      </c>
      <c r="LX54" s="48"/>
      <c r="LY54" s="28">
        <v>100.36799999999999</v>
      </c>
      <c r="LZ54" s="48"/>
      <c r="MA54" s="23">
        <v>2015</v>
      </c>
      <c r="MB54" s="24" t="s">
        <v>819</v>
      </c>
      <c r="MC54" s="28">
        <v>100.212</v>
      </c>
      <c r="MD54" s="48"/>
      <c r="ME54" s="28">
        <v>99.07</v>
      </c>
      <c r="MF54" s="48"/>
      <c r="MG54" s="28">
        <v>98.606999999999999</v>
      </c>
      <c r="MH54" s="48"/>
      <c r="MI54" s="23">
        <v>2015</v>
      </c>
      <c r="MJ54" s="24" t="s">
        <v>819</v>
      </c>
      <c r="MK54" s="28">
        <v>100.38500000000001</v>
      </c>
      <c r="ML54" s="48"/>
      <c r="MM54" s="28">
        <v>98.81</v>
      </c>
      <c r="MN54" s="48"/>
      <c r="MO54" s="28">
        <v>97.605999999999995</v>
      </c>
      <c r="MP54" s="48"/>
    </row>
    <row r="55" spans="1:361" ht="15" hidden="1" customHeight="1" x14ac:dyDescent="0.25">
      <c r="A55" s="23">
        <v>2016</v>
      </c>
      <c r="B55" s="138" t="s">
        <v>819</v>
      </c>
      <c r="C55" s="28">
        <v>101.52200000000001</v>
      </c>
      <c r="D55" s="48">
        <v>2.012</v>
      </c>
      <c r="E55" s="28">
        <v>100.985</v>
      </c>
      <c r="F55" s="48">
        <v>1.397</v>
      </c>
      <c r="G55" s="28">
        <v>102.029</v>
      </c>
      <c r="H55" s="48">
        <v>2.5960000000000001</v>
      </c>
      <c r="I55" s="23">
        <v>2016</v>
      </c>
      <c r="J55" s="24" t="s">
        <v>819</v>
      </c>
      <c r="K55" s="28">
        <v>86.6</v>
      </c>
      <c r="L55" s="48">
        <v>-14.632</v>
      </c>
      <c r="M55" s="28">
        <v>110.518</v>
      </c>
      <c r="N55" s="48">
        <v>8.8079999999999998</v>
      </c>
      <c r="O55" s="28">
        <v>86.248999999999995</v>
      </c>
      <c r="P55" s="48">
        <v>-14.256</v>
      </c>
      <c r="Q55" s="23">
        <v>2016</v>
      </c>
      <c r="R55" s="24" t="s">
        <v>819</v>
      </c>
      <c r="S55" s="28">
        <v>106.23399999999999</v>
      </c>
      <c r="T55" s="48">
        <v>6.6</v>
      </c>
      <c r="U55" s="28">
        <v>106.104</v>
      </c>
      <c r="V55" s="48">
        <v>6.9359999999999999</v>
      </c>
      <c r="W55" s="28">
        <v>106.44199999999999</v>
      </c>
      <c r="X55" s="48">
        <v>6.2</v>
      </c>
      <c r="Y55" s="23">
        <v>2016</v>
      </c>
      <c r="Z55" s="24" t="s">
        <v>819</v>
      </c>
      <c r="AA55" s="28">
        <v>108.456</v>
      </c>
      <c r="AB55" s="48">
        <v>8.9870000000000001</v>
      </c>
      <c r="AC55" s="28">
        <v>113.58199999999999</v>
      </c>
      <c r="AD55" s="48">
        <v>14.516999999999999</v>
      </c>
      <c r="AE55" s="28">
        <v>99.912999999999997</v>
      </c>
      <c r="AF55" s="48">
        <v>2.0739999999999998</v>
      </c>
      <c r="AG55" s="23">
        <v>2016</v>
      </c>
      <c r="AH55" s="24" t="s">
        <v>819</v>
      </c>
      <c r="AI55" s="28">
        <v>117.116</v>
      </c>
      <c r="AJ55" s="48">
        <v>19.012</v>
      </c>
      <c r="AK55" s="28">
        <v>112.559</v>
      </c>
      <c r="AL55" s="48">
        <v>14.21</v>
      </c>
      <c r="AM55" s="28">
        <v>98.688999999999993</v>
      </c>
      <c r="AN55" s="48">
        <v>1.24</v>
      </c>
      <c r="AO55" s="23">
        <v>2016</v>
      </c>
      <c r="AP55" s="24" t="s">
        <v>819</v>
      </c>
      <c r="AQ55" s="28">
        <v>109.27</v>
      </c>
      <c r="AR55" s="48">
        <v>10.076000000000001</v>
      </c>
      <c r="AS55" s="28">
        <v>101.21599999999999</v>
      </c>
      <c r="AT55" s="48">
        <v>1.377</v>
      </c>
      <c r="AU55" s="28">
        <v>99.424000000000007</v>
      </c>
      <c r="AV55" s="48">
        <v>0.60099999999999998</v>
      </c>
      <c r="AW55" s="23">
        <v>2016</v>
      </c>
      <c r="AX55" s="24" t="s">
        <v>819</v>
      </c>
      <c r="AY55" s="28">
        <v>115.18300000000001</v>
      </c>
      <c r="AZ55" s="48">
        <v>17.27</v>
      </c>
      <c r="BA55" s="28">
        <v>112.60899999999999</v>
      </c>
      <c r="BB55" s="48">
        <v>13.715</v>
      </c>
      <c r="BC55" s="28">
        <v>113.56100000000001</v>
      </c>
      <c r="BD55" s="48">
        <v>15.593</v>
      </c>
      <c r="BE55" s="23">
        <v>2016</v>
      </c>
      <c r="BF55" s="24" t="s">
        <v>819</v>
      </c>
      <c r="BG55" s="28">
        <v>95.188000000000002</v>
      </c>
      <c r="BH55" s="48">
        <v>-2.8719999999999999</v>
      </c>
      <c r="BI55" s="28">
        <v>107.122</v>
      </c>
      <c r="BJ55" s="48">
        <v>7.7539999999999996</v>
      </c>
      <c r="BK55" s="28">
        <v>114.54300000000001</v>
      </c>
      <c r="BL55" s="48">
        <v>16.988</v>
      </c>
      <c r="BM55" s="23">
        <v>2016</v>
      </c>
      <c r="BN55" s="24" t="s">
        <v>819</v>
      </c>
      <c r="BO55" s="28">
        <v>101.992</v>
      </c>
      <c r="BP55" s="48">
        <v>2.2189999999999999</v>
      </c>
      <c r="BQ55" s="28">
        <v>108.199</v>
      </c>
      <c r="BR55" s="48">
        <v>9.875</v>
      </c>
      <c r="BS55" s="28">
        <v>108.825</v>
      </c>
      <c r="BT55" s="48">
        <v>10.048</v>
      </c>
      <c r="BU55" s="23">
        <v>2016</v>
      </c>
      <c r="BV55" s="24" t="s">
        <v>819</v>
      </c>
      <c r="BW55" s="28">
        <v>109.036</v>
      </c>
      <c r="BX55" s="48">
        <v>9.9380000000000006</v>
      </c>
      <c r="BY55" s="28">
        <v>103.804</v>
      </c>
      <c r="BZ55" s="48">
        <v>3.4489999999999998</v>
      </c>
      <c r="CA55" s="28">
        <v>106.001</v>
      </c>
      <c r="CB55" s="48">
        <v>4.9489999999999998</v>
      </c>
      <c r="CC55" s="23">
        <v>2016</v>
      </c>
      <c r="CD55" s="24" t="s">
        <v>819</v>
      </c>
      <c r="CE55" s="28">
        <v>105.485</v>
      </c>
      <c r="CF55" s="48">
        <v>5.0540000000000003</v>
      </c>
      <c r="CG55" s="28">
        <v>104.727</v>
      </c>
      <c r="CH55" s="48">
        <v>5.0270000000000001</v>
      </c>
      <c r="CI55" s="28">
        <v>106.529</v>
      </c>
      <c r="CJ55" s="48">
        <v>8.32</v>
      </c>
      <c r="CK55" s="23">
        <v>2016</v>
      </c>
      <c r="CL55" s="24" t="s">
        <v>819</v>
      </c>
      <c r="CM55" s="28">
        <v>110.092</v>
      </c>
      <c r="CN55" s="48">
        <v>13.683999999999999</v>
      </c>
      <c r="CO55" s="28">
        <v>104.88800000000001</v>
      </c>
      <c r="CP55" s="48">
        <v>5.9989999999999997</v>
      </c>
      <c r="CQ55" s="28">
        <v>105.822</v>
      </c>
      <c r="CR55" s="48">
        <v>6.1349999999999998</v>
      </c>
      <c r="CS55" s="23">
        <v>2016</v>
      </c>
      <c r="CT55" s="24" t="s">
        <v>819</v>
      </c>
      <c r="CU55" s="28">
        <v>112.038</v>
      </c>
      <c r="CV55" s="48">
        <v>13.768000000000001</v>
      </c>
      <c r="CW55" s="28">
        <v>90.034999999999997</v>
      </c>
      <c r="CX55" s="48">
        <v>-10.279</v>
      </c>
      <c r="CY55" s="28">
        <v>110.518</v>
      </c>
      <c r="CZ55" s="48">
        <v>12.154999999999999</v>
      </c>
      <c r="DA55" s="23">
        <v>2016</v>
      </c>
      <c r="DB55" s="24" t="s">
        <v>819</v>
      </c>
      <c r="DC55" s="28">
        <v>107.861</v>
      </c>
      <c r="DD55" s="48">
        <v>8.5020000000000007</v>
      </c>
      <c r="DE55" s="28">
        <v>121.886</v>
      </c>
      <c r="DF55" s="48">
        <v>20.495000000000001</v>
      </c>
      <c r="DG55" s="28">
        <v>104.252</v>
      </c>
      <c r="DH55" s="48">
        <v>4.9089999999999998</v>
      </c>
      <c r="DI55" s="23">
        <v>2016</v>
      </c>
      <c r="DJ55" s="24" t="s">
        <v>819</v>
      </c>
      <c r="DK55" s="28">
        <v>103.52500000000001</v>
      </c>
      <c r="DL55" s="48">
        <v>4.4779999999999998</v>
      </c>
      <c r="DM55" s="28">
        <v>97.325999999999993</v>
      </c>
      <c r="DN55" s="48">
        <v>-3.6989999999999998</v>
      </c>
      <c r="DO55" s="28">
        <v>105.768</v>
      </c>
      <c r="DP55" s="48">
        <v>7.383</v>
      </c>
      <c r="DQ55" s="23">
        <v>2016</v>
      </c>
      <c r="DR55" s="24" t="s">
        <v>819</v>
      </c>
      <c r="DS55" s="28">
        <v>103.892</v>
      </c>
      <c r="DT55" s="48">
        <v>4.2069999999999999</v>
      </c>
      <c r="DU55" s="28">
        <v>100.93</v>
      </c>
      <c r="DV55" s="48">
        <v>1.446</v>
      </c>
      <c r="DW55" s="28">
        <v>114.532</v>
      </c>
      <c r="DX55" s="48">
        <v>18.312999999999999</v>
      </c>
      <c r="DY55" s="23">
        <v>2016</v>
      </c>
      <c r="DZ55" s="24" t="s">
        <v>819</v>
      </c>
      <c r="EA55" s="28">
        <v>102.55500000000001</v>
      </c>
      <c r="EB55" s="48">
        <v>3.1659999999999999</v>
      </c>
      <c r="EC55" s="28">
        <v>107.64</v>
      </c>
      <c r="ED55" s="48">
        <v>6.8879999999999999</v>
      </c>
      <c r="EE55" s="28">
        <v>105.879</v>
      </c>
      <c r="EF55" s="48">
        <v>6.8239999999999998</v>
      </c>
      <c r="EG55" s="23">
        <v>2016</v>
      </c>
      <c r="EH55" s="24" t="s">
        <v>819</v>
      </c>
      <c r="EI55" s="28">
        <v>107.143</v>
      </c>
      <c r="EJ55" s="48">
        <v>6.9089999999999998</v>
      </c>
      <c r="EK55" s="28">
        <v>108.244</v>
      </c>
      <c r="EL55" s="48">
        <v>6.8840000000000003</v>
      </c>
      <c r="EM55" s="28">
        <v>107.521</v>
      </c>
      <c r="EN55" s="48">
        <v>6.76</v>
      </c>
      <c r="EO55" s="23">
        <v>2016</v>
      </c>
      <c r="EP55" s="24" t="s">
        <v>819</v>
      </c>
      <c r="EQ55" s="28">
        <v>103.96</v>
      </c>
      <c r="ER55" s="48">
        <v>3.0110000000000001</v>
      </c>
      <c r="ES55" s="28">
        <v>103.94499999999999</v>
      </c>
      <c r="ET55" s="48">
        <v>3.0920000000000001</v>
      </c>
      <c r="EU55" s="28">
        <v>102.81699999999999</v>
      </c>
      <c r="EV55" s="48">
        <v>3.05</v>
      </c>
      <c r="EW55" s="23">
        <v>2016</v>
      </c>
      <c r="EX55" s="24" t="s">
        <v>819</v>
      </c>
      <c r="EY55" s="28">
        <v>104.633</v>
      </c>
      <c r="EZ55" s="48">
        <v>3.048</v>
      </c>
      <c r="FA55" s="28">
        <v>103.63</v>
      </c>
      <c r="FB55" s="48">
        <v>3.0350000000000001</v>
      </c>
      <c r="FC55" s="28">
        <v>103.892</v>
      </c>
      <c r="FD55" s="48">
        <v>3.202</v>
      </c>
      <c r="FE55" s="23">
        <v>2016</v>
      </c>
      <c r="FF55" s="24" t="s">
        <v>819</v>
      </c>
      <c r="FG55" s="28">
        <v>103.19</v>
      </c>
      <c r="FH55" s="48">
        <v>3.1120000000000001</v>
      </c>
      <c r="FI55" s="28">
        <v>104.17400000000001</v>
      </c>
      <c r="FJ55" s="48">
        <v>4.4790000000000001</v>
      </c>
      <c r="FK55" s="28">
        <v>105.178</v>
      </c>
      <c r="FL55" s="48">
        <v>5.1470000000000002</v>
      </c>
      <c r="FM55" s="23">
        <v>2016</v>
      </c>
      <c r="FN55" s="24" t="s">
        <v>819</v>
      </c>
      <c r="FO55" s="28">
        <v>98.093999999999994</v>
      </c>
      <c r="FP55" s="48">
        <v>-2.9689999999999999</v>
      </c>
      <c r="FQ55" s="28">
        <v>102.85599999999999</v>
      </c>
      <c r="FR55" s="48">
        <v>3.5590000000000002</v>
      </c>
      <c r="FS55" s="28">
        <v>101.50700000000001</v>
      </c>
      <c r="FT55" s="48">
        <v>1.635</v>
      </c>
      <c r="FU55" s="23">
        <v>2016</v>
      </c>
      <c r="FV55" s="24" t="s">
        <v>819</v>
      </c>
      <c r="FW55" s="28">
        <v>105.086</v>
      </c>
      <c r="FX55" s="48">
        <v>4.7709999999999999</v>
      </c>
      <c r="FY55" s="28">
        <v>103.726</v>
      </c>
      <c r="FZ55" s="48">
        <v>4.1029999999999998</v>
      </c>
      <c r="GA55" s="28">
        <v>104.02500000000001</v>
      </c>
      <c r="GB55" s="48">
        <v>3.8540000000000001</v>
      </c>
      <c r="GC55" s="23">
        <v>2016</v>
      </c>
      <c r="GD55" s="24" t="s">
        <v>819</v>
      </c>
      <c r="GE55" s="28">
        <v>104.336</v>
      </c>
      <c r="GF55" s="48">
        <v>3.7229999999999999</v>
      </c>
      <c r="GG55" s="28">
        <v>103.249</v>
      </c>
      <c r="GH55" s="48">
        <v>3.827</v>
      </c>
      <c r="GI55" s="28">
        <v>102.48699999999999</v>
      </c>
      <c r="GJ55" s="48">
        <v>1.1879999999999999</v>
      </c>
      <c r="GK55" s="23">
        <v>2016</v>
      </c>
      <c r="GL55" s="24" t="s">
        <v>819</v>
      </c>
      <c r="GM55" s="28">
        <v>102.892</v>
      </c>
      <c r="GN55" s="48">
        <v>3.8460000000000001</v>
      </c>
      <c r="GO55" s="28">
        <v>114.015</v>
      </c>
      <c r="GP55" s="48">
        <v>16.22</v>
      </c>
      <c r="GQ55" s="28">
        <v>115.176</v>
      </c>
      <c r="GR55" s="48">
        <v>16.521000000000001</v>
      </c>
      <c r="GS55" s="23">
        <v>2016</v>
      </c>
      <c r="GT55" s="24" t="s">
        <v>819</v>
      </c>
      <c r="GU55" s="28">
        <v>103.82</v>
      </c>
      <c r="GV55" s="48">
        <v>3.2629999999999999</v>
      </c>
      <c r="GW55" s="28">
        <v>103.869</v>
      </c>
      <c r="GX55" s="48">
        <v>4.1840000000000002</v>
      </c>
      <c r="GY55" s="28">
        <v>102.321</v>
      </c>
      <c r="GZ55" s="48">
        <v>3.34</v>
      </c>
      <c r="HA55" s="23">
        <v>2016</v>
      </c>
      <c r="HB55" s="24" t="s">
        <v>819</v>
      </c>
      <c r="HC55" s="28">
        <v>101.25700000000001</v>
      </c>
      <c r="HD55" s="48">
        <v>3.343</v>
      </c>
      <c r="HE55" s="28">
        <v>102.505</v>
      </c>
      <c r="HF55" s="48">
        <v>3.36</v>
      </c>
      <c r="HG55" s="28">
        <v>98.546000000000006</v>
      </c>
      <c r="HH55" s="48">
        <v>-1.1970000000000001</v>
      </c>
      <c r="HI55" s="23">
        <v>2016</v>
      </c>
      <c r="HJ55" s="24" t="s">
        <v>819</v>
      </c>
      <c r="HK55" s="28">
        <v>104.348</v>
      </c>
      <c r="HL55" s="48">
        <v>5.7119999999999997</v>
      </c>
      <c r="HM55" s="28">
        <v>104.524</v>
      </c>
      <c r="HN55" s="48">
        <v>4.5369999999999999</v>
      </c>
      <c r="HO55" s="28">
        <v>102.13800000000001</v>
      </c>
      <c r="HP55" s="48">
        <v>3.3239999999999998</v>
      </c>
      <c r="HQ55" s="23">
        <v>2016</v>
      </c>
      <c r="HR55" s="24" t="s">
        <v>819</v>
      </c>
      <c r="HS55" s="28">
        <v>98.37</v>
      </c>
      <c r="HT55" s="48">
        <v>-8.7999999999999995E-2</v>
      </c>
      <c r="HU55" s="28">
        <v>101.435</v>
      </c>
      <c r="HV55" s="48">
        <v>-0.54700000000000004</v>
      </c>
      <c r="HW55" s="28">
        <v>101.218</v>
      </c>
      <c r="HX55" s="48">
        <v>0.20100000000000001</v>
      </c>
      <c r="HY55" s="23">
        <v>2016</v>
      </c>
      <c r="HZ55" s="24" t="s">
        <v>819</v>
      </c>
      <c r="IA55" s="28">
        <v>99.542000000000002</v>
      </c>
      <c r="IB55" s="48">
        <v>-0.29299999999999998</v>
      </c>
      <c r="IC55" s="28">
        <v>105.97</v>
      </c>
      <c r="ID55" s="48">
        <v>6.26</v>
      </c>
      <c r="IE55" s="28">
        <v>99.067999999999998</v>
      </c>
      <c r="IF55" s="48">
        <v>-0.38900000000000001</v>
      </c>
      <c r="IG55" s="23">
        <v>2016</v>
      </c>
      <c r="IH55" s="24" t="s">
        <v>819</v>
      </c>
      <c r="II55" s="28">
        <v>105.336</v>
      </c>
      <c r="IJ55" s="48">
        <v>6.5620000000000003</v>
      </c>
      <c r="IK55" s="28">
        <v>100.32599999999999</v>
      </c>
      <c r="IL55" s="48">
        <v>2.9060000000000001</v>
      </c>
      <c r="IM55" s="28">
        <v>105.306</v>
      </c>
      <c r="IN55" s="48">
        <v>6.1529999999999996</v>
      </c>
      <c r="IO55" s="28">
        <v>106.729</v>
      </c>
      <c r="IP55" s="48">
        <v>6.24</v>
      </c>
      <c r="IQ55" s="23">
        <v>2016</v>
      </c>
      <c r="IR55" s="24" t="s">
        <v>819</v>
      </c>
      <c r="IS55" s="28">
        <v>106.11199999999999</v>
      </c>
      <c r="IT55" s="48">
        <v>6.2320000000000002</v>
      </c>
      <c r="IU55" s="28">
        <v>108.896</v>
      </c>
      <c r="IV55" s="48">
        <v>6.7930000000000001</v>
      </c>
      <c r="IW55" s="28">
        <v>105.352</v>
      </c>
      <c r="IX55" s="48">
        <v>6.1379999999999999</v>
      </c>
      <c r="IY55" s="23">
        <v>2016</v>
      </c>
      <c r="IZ55" s="24" t="s">
        <v>819</v>
      </c>
      <c r="JA55" s="28">
        <v>106.124</v>
      </c>
      <c r="JB55" s="48">
        <v>6.202</v>
      </c>
      <c r="JC55" s="28">
        <v>106.43600000000001</v>
      </c>
      <c r="JD55" s="48">
        <v>7.02</v>
      </c>
      <c r="JE55" s="28">
        <v>114.82899999999999</v>
      </c>
      <c r="JF55" s="48">
        <v>16.213000000000001</v>
      </c>
      <c r="JG55" s="23">
        <v>2016</v>
      </c>
      <c r="JH55" s="24" t="s">
        <v>819</v>
      </c>
      <c r="JI55" s="28">
        <v>114.179</v>
      </c>
      <c r="JJ55" s="48">
        <v>13.6</v>
      </c>
      <c r="JK55" s="28">
        <v>108.246</v>
      </c>
      <c r="JL55" s="48">
        <v>11.994</v>
      </c>
      <c r="JM55" s="28">
        <v>103.352</v>
      </c>
      <c r="JN55" s="48">
        <v>3.145</v>
      </c>
      <c r="JO55" s="23">
        <v>2016</v>
      </c>
      <c r="JP55" s="24" t="s">
        <v>819</v>
      </c>
      <c r="JQ55" s="28">
        <v>109.95399999999999</v>
      </c>
      <c r="JR55" s="48">
        <v>11.45</v>
      </c>
      <c r="JS55" s="28">
        <v>105.98699999999999</v>
      </c>
      <c r="JT55" s="48">
        <v>4.4039999999999999</v>
      </c>
      <c r="JU55" s="28">
        <v>104.104</v>
      </c>
      <c r="JV55" s="48">
        <v>4.1779999999999999</v>
      </c>
      <c r="JW55" s="23">
        <v>2016</v>
      </c>
      <c r="JX55" s="24" t="s">
        <v>819</v>
      </c>
      <c r="JY55" s="28">
        <v>102.57299999999999</v>
      </c>
      <c r="JZ55" s="48">
        <v>2.7440000000000002</v>
      </c>
      <c r="KA55" s="28">
        <v>104.804</v>
      </c>
      <c r="KB55" s="48">
        <v>4.7270000000000003</v>
      </c>
      <c r="KC55" s="28">
        <v>113.315</v>
      </c>
      <c r="KD55" s="48">
        <v>12.874000000000001</v>
      </c>
      <c r="KE55" s="23">
        <v>2016</v>
      </c>
      <c r="KF55" s="24" t="s">
        <v>819</v>
      </c>
      <c r="KG55" s="28">
        <v>101.337</v>
      </c>
      <c r="KH55" s="48">
        <v>1.1279999999999999</v>
      </c>
      <c r="KI55" s="28">
        <v>111.82899999999999</v>
      </c>
      <c r="KJ55" s="48">
        <v>11.071999999999999</v>
      </c>
      <c r="KK55" s="28">
        <v>101.51900000000001</v>
      </c>
      <c r="KL55" s="48">
        <v>1.603</v>
      </c>
      <c r="KM55" s="23">
        <v>2016</v>
      </c>
      <c r="KN55" s="24" t="s">
        <v>819</v>
      </c>
      <c r="KO55" s="28">
        <v>99.123999999999995</v>
      </c>
      <c r="KP55" s="48">
        <v>-1.042</v>
      </c>
      <c r="KQ55" s="28">
        <v>112.15</v>
      </c>
      <c r="KR55" s="48">
        <v>12.692</v>
      </c>
      <c r="KS55" s="28">
        <v>98.397999999999996</v>
      </c>
      <c r="KT55" s="48">
        <v>-0.60599999999999998</v>
      </c>
      <c r="KU55" s="23">
        <v>2016</v>
      </c>
      <c r="KV55" s="24" t="s">
        <v>819</v>
      </c>
      <c r="KW55" s="28">
        <v>101.712</v>
      </c>
      <c r="KX55" s="48">
        <v>2.028</v>
      </c>
      <c r="KY55" s="28">
        <v>108.10599999999999</v>
      </c>
      <c r="KZ55" s="48">
        <v>8.56</v>
      </c>
      <c r="LA55" s="28">
        <v>104.765</v>
      </c>
      <c r="LB55" s="48">
        <v>5.383</v>
      </c>
      <c r="LC55" s="23">
        <v>2016</v>
      </c>
      <c r="LD55" s="24" t="s">
        <v>819</v>
      </c>
      <c r="LE55" s="28">
        <v>109.586</v>
      </c>
      <c r="LF55" s="48">
        <v>9.782</v>
      </c>
      <c r="LG55" s="28">
        <v>107.708</v>
      </c>
      <c r="LH55" s="48">
        <v>7.0759999999999996</v>
      </c>
      <c r="LI55" s="28">
        <v>104.08499999999999</v>
      </c>
      <c r="LJ55" s="48">
        <v>3.4590000000000001</v>
      </c>
      <c r="LK55" s="23">
        <v>2016</v>
      </c>
      <c r="LL55" s="24" t="s">
        <v>819</v>
      </c>
      <c r="LM55" s="28">
        <v>107.82299999999999</v>
      </c>
      <c r="LN55" s="48">
        <v>7.5659999999999998</v>
      </c>
      <c r="LO55" s="28">
        <v>109.623</v>
      </c>
      <c r="LP55" s="48">
        <v>7.3579999999999997</v>
      </c>
      <c r="LQ55" s="28">
        <v>108.727</v>
      </c>
      <c r="LR55" s="48">
        <v>6.867</v>
      </c>
      <c r="LS55" s="23">
        <v>2016</v>
      </c>
      <c r="LT55" s="24" t="s">
        <v>819</v>
      </c>
      <c r="LU55" s="28">
        <v>101.58799999999999</v>
      </c>
      <c r="LV55" s="48">
        <v>1.8580000000000001</v>
      </c>
      <c r="LW55" s="28">
        <v>105.37</v>
      </c>
      <c r="LX55" s="48">
        <v>6.0019999999999998</v>
      </c>
      <c r="LY55" s="28">
        <v>78.34</v>
      </c>
      <c r="LZ55" s="48">
        <v>-21.946999999999999</v>
      </c>
      <c r="MA55" s="23">
        <v>2016</v>
      </c>
      <c r="MB55" s="24" t="s">
        <v>819</v>
      </c>
      <c r="MC55" s="28">
        <v>115.568</v>
      </c>
      <c r="MD55" s="48">
        <v>15.324</v>
      </c>
      <c r="ME55" s="28">
        <v>96.484999999999999</v>
      </c>
      <c r="MF55" s="48">
        <v>-2.609</v>
      </c>
      <c r="MG55" s="28">
        <v>99.516000000000005</v>
      </c>
      <c r="MH55" s="48">
        <v>0.92200000000000004</v>
      </c>
      <c r="MI55" s="23">
        <v>2016</v>
      </c>
      <c r="MJ55" s="24" t="s">
        <v>819</v>
      </c>
      <c r="MK55" s="28">
        <v>94.616</v>
      </c>
      <c r="ML55" s="48">
        <v>-5.7469999999999999</v>
      </c>
      <c r="MM55" s="28">
        <v>108.429</v>
      </c>
      <c r="MN55" s="48">
        <v>9.7349999999999994</v>
      </c>
      <c r="MO55" s="28">
        <v>105.41500000000001</v>
      </c>
      <c r="MP55" s="48">
        <v>8.0009999999999994</v>
      </c>
    </row>
    <row r="56" spans="1:361" ht="15" hidden="1" customHeight="1" x14ac:dyDescent="0.25">
      <c r="A56" s="23">
        <v>2017</v>
      </c>
      <c r="B56" s="138" t="s">
        <v>819</v>
      </c>
      <c r="C56" s="28">
        <v>102.328</v>
      </c>
      <c r="D56" s="48">
        <v>0.79400000000000004</v>
      </c>
      <c r="E56" s="28">
        <v>99.631</v>
      </c>
      <c r="F56" s="48">
        <v>-1.341</v>
      </c>
      <c r="G56" s="28">
        <v>104.879</v>
      </c>
      <c r="H56" s="48">
        <v>2.7930000000000001</v>
      </c>
      <c r="I56" s="23">
        <v>2017</v>
      </c>
      <c r="J56" s="24" t="s">
        <v>819</v>
      </c>
      <c r="K56" s="28">
        <v>98.84</v>
      </c>
      <c r="L56" s="48">
        <v>14.134</v>
      </c>
      <c r="M56" s="28">
        <v>133.00299999999999</v>
      </c>
      <c r="N56" s="48">
        <v>20.344999999999999</v>
      </c>
      <c r="O56" s="28">
        <v>98.605999999999995</v>
      </c>
      <c r="P56" s="48">
        <v>14.327</v>
      </c>
      <c r="Q56" s="23">
        <v>2017</v>
      </c>
      <c r="R56" s="24" t="s">
        <v>819</v>
      </c>
      <c r="S56" s="28">
        <v>106.914</v>
      </c>
      <c r="T56" s="48">
        <v>0.64</v>
      </c>
      <c r="U56" s="28">
        <v>110.504</v>
      </c>
      <c r="V56" s="48">
        <v>4.1470000000000002</v>
      </c>
      <c r="W56" s="28">
        <v>106.928</v>
      </c>
      <c r="X56" s="48">
        <v>0.45600000000000002</v>
      </c>
      <c r="Y56" s="23">
        <v>2017</v>
      </c>
      <c r="Z56" s="24" t="s">
        <v>819</v>
      </c>
      <c r="AA56" s="28">
        <v>107.197</v>
      </c>
      <c r="AB56" s="48">
        <v>-1.161</v>
      </c>
      <c r="AC56" s="28">
        <v>118.693</v>
      </c>
      <c r="AD56" s="48">
        <v>4.5</v>
      </c>
      <c r="AE56" s="28">
        <v>105.14400000000001</v>
      </c>
      <c r="AF56" s="48">
        <v>5.2350000000000003</v>
      </c>
      <c r="AG56" s="23">
        <v>2017</v>
      </c>
      <c r="AH56" s="24" t="s">
        <v>819</v>
      </c>
      <c r="AI56" s="28">
        <v>126.678</v>
      </c>
      <c r="AJ56" s="48">
        <v>8.1649999999999991</v>
      </c>
      <c r="AK56" s="28">
        <v>126.307</v>
      </c>
      <c r="AL56" s="48">
        <v>12.214</v>
      </c>
      <c r="AM56" s="28">
        <v>103.053</v>
      </c>
      <c r="AN56" s="48">
        <v>4.4219999999999997</v>
      </c>
      <c r="AO56" s="23">
        <v>2017</v>
      </c>
      <c r="AP56" s="24" t="s">
        <v>819</v>
      </c>
      <c r="AQ56" s="28">
        <v>103.684</v>
      </c>
      <c r="AR56" s="48">
        <v>-5.1120000000000001</v>
      </c>
      <c r="AS56" s="28">
        <v>104.87</v>
      </c>
      <c r="AT56" s="48">
        <v>3.61</v>
      </c>
      <c r="AU56" s="28">
        <v>105.548</v>
      </c>
      <c r="AV56" s="48">
        <v>6.16</v>
      </c>
      <c r="AW56" s="23">
        <v>2017</v>
      </c>
      <c r="AX56" s="24" t="s">
        <v>819</v>
      </c>
      <c r="AY56" s="28">
        <v>120.705</v>
      </c>
      <c r="AZ56" s="48">
        <v>4.7939999999999996</v>
      </c>
      <c r="BA56" s="28">
        <v>120.10299999999999</v>
      </c>
      <c r="BB56" s="48">
        <v>6.6539999999999999</v>
      </c>
      <c r="BC56" s="28">
        <v>99.900999999999996</v>
      </c>
      <c r="BD56" s="48">
        <v>-12.029</v>
      </c>
      <c r="BE56" s="23">
        <v>2017</v>
      </c>
      <c r="BF56" s="24" t="s">
        <v>819</v>
      </c>
      <c r="BG56" s="28">
        <v>96.040999999999997</v>
      </c>
      <c r="BH56" s="48">
        <v>0.89600000000000002</v>
      </c>
      <c r="BI56" s="28">
        <v>114.527</v>
      </c>
      <c r="BJ56" s="48">
        <v>6.9130000000000003</v>
      </c>
      <c r="BK56" s="28">
        <v>126.53</v>
      </c>
      <c r="BL56" s="48">
        <v>10.465</v>
      </c>
      <c r="BM56" s="23">
        <v>2017</v>
      </c>
      <c r="BN56" s="24" t="s">
        <v>819</v>
      </c>
      <c r="BO56" s="28">
        <v>117.976</v>
      </c>
      <c r="BP56" s="48">
        <v>15.672000000000001</v>
      </c>
      <c r="BQ56" s="28">
        <v>118.58799999999999</v>
      </c>
      <c r="BR56" s="48">
        <v>9.6010000000000009</v>
      </c>
      <c r="BS56" s="28">
        <v>119.173</v>
      </c>
      <c r="BT56" s="48">
        <v>9.5090000000000003</v>
      </c>
      <c r="BU56" s="23">
        <v>2017</v>
      </c>
      <c r="BV56" s="24" t="s">
        <v>819</v>
      </c>
      <c r="BW56" s="28">
        <v>119.497</v>
      </c>
      <c r="BX56" s="48">
        <v>9.5939999999999994</v>
      </c>
      <c r="BY56" s="28">
        <v>105.90900000000001</v>
      </c>
      <c r="BZ56" s="48">
        <v>2.028</v>
      </c>
      <c r="CA56" s="28">
        <v>110.971</v>
      </c>
      <c r="CB56" s="48">
        <v>4.6890000000000001</v>
      </c>
      <c r="CC56" s="23">
        <v>2017</v>
      </c>
      <c r="CD56" s="24" t="s">
        <v>819</v>
      </c>
      <c r="CE56" s="28">
        <v>110.444</v>
      </c>
      <c r="CF56" s="48">
        <v>4.7009999999999996</v>
      </c>
      <c r="CG56" s="28">
        <v>109.65</v>
      </c>
      <c r="CH56" s="48">
        <v>4.7009999999999996</v>
      </c>
      <c r="CI56" s="28">
        <v>118.854</v>
      </c>
      <c r="CJ56" s="48">
        <v>11.569000000000001</v>
      </c>
      <c r="CK56" s="23">
        <v>2017</v>
      </c>
      <c r="CL56" s="24" t="s">
        <v>819</v>
      </c>
      <c r="CM56" s="28">
        <v>120.625</v>
      </c>
      <c r="CN56" s="48">
        <v>9.5679999999999996</v>
      </c>
      <c r="CO56" s="28">
        <v>109.42700000000001</v>
      </c>
      <c r="CP56" s="48">
        <v>4.3280000000000003</v>
      </c>
      <c r="CQ56" s="28">
        <v>110.545</v>
      </c>
      <c r="CR56" s="48">
        <v>4.4630000000000001</v>
      </c>
      <c r="CS56" s="23">
        <v>2017</v>
      </c>
      <c r="CT56" s="24" t="s">
        <v>819</v>
      </c>
      <c r="CU56" s="28">
        <v>123.23399999999999</v>
      </c>
      <c r="CV56" s="48">
        <v>9.9930000000000003</v>
      </c>
      <c r="CW56" s="28">
        <v>84.241</v>
      </c>
      <c r="CX56" s="48">
        <v>-6.4349999999999996</v>
      </c>
      <c r="CY56" s="28">
        <v>117.578</v>
      </c>
      <c r="CZ56" s="48">
        <v>6.3879999999999999</v>
      </c>
      <c r="DA56" s="23">
        <v>2017</v>
      </c>
      <c r="DB56" s="24" t="s">
        <v>819</v>
      </c>
      <c r="DC56" s="28">
        <v>92.358000000000004</v>
      </c>
      <c r="DD56" s="48">
        <v>-14.372999999999999</v>
      </c>
      <c r="DE56" s="28">
        <v>210.815</v>
      </c>
      <c r="DF56" s="48">
        <v>72.960999999999999</v>
      </c>
      <c r="DG56" s="28">
        <v>108.806</v>
      </c>
      <c r="DH56" s="48">
        <v>4.3680000000000003</v>
      </c>
      <c r="DI56" s="23">
        <v>2017</v>
      </c>
      <c r="DJ56" s="24" t="s">
        <v>819</v>
      </c>
      <c r="DK56" s="28">
        <v>108.345</v>
      </c>
      <c r="DL56" s="48">
        <v>4.6559999999999997</v>
      </c>
      <c r="DM56" s="28">
        <v>93.203999999999994</v>
      </c>
      <c r="DN56" s="48">
        <v>-4.2350000000000003</v>
      </c>
      <c r="DO56" s="28">
        <v>115.818</v>
      </c>
      <c r="DP56" s="48">
        <v>9.5009999999999994</v>
      </c>
      <c r="DQ56" s="23">
        <v>2017</v>
      </c>
      <c r="DR56" s="24" t="s">
        <v>819</v>
      </c>
      <c r="DS56" s="28">
        <v>108.246</v>
      </c>
      <c r="DT56" s="48">
        <v>4.1909999999999998</v>
      </c>
      <c r="DU56" s="28">
        <v>105.851</v>
      </c>
      <c r="DV56" s="48">
        <v>4.8760000000000003</v>
      </c>
      <c r="DW56" s="28">
        <v>118.61499999999999</v>
      </c>
      <c r="DX56" s="48">
        <v>3.5649999999999999</v>
      </c>
      <c r="DY56" s="23">
        <v>2017</v>
      </c>
      <c r="DZ56" s="24" t="s">
        <v>819</v>
      </c>
      <c r="EA56" s="28">
        <v>106.283</v>
      </c>
      <c r="EB56" s="48">
        <v>3.6349999999999998</v>
      </c>
      <c r="EC56" s="28">
        <v>112.18899999999999</v>
      </c>
      <c r="ED56" s="48">
        <v>4.2270000000000003</v>
      </c>
      <c r="EE56" s="28">
        <v>110.227</v>
      </c>
      <c r="EF56" s="48">
        <v>4.1059999999999999</v>
      </c>
      <c r="EG56" s="23">
        <v>2017</v>
      </c>
      <c r="EH56" s="24" t="s">
        <v>819</v>
      </c>
      <c r="EI56" s="28">
        <v>111.614</v>
      </c>
      <c r="EJ56" s="48">
        <v>4.173</v>
      </c>
      <c r="EK56" s="28">
        <v>112.70399999999999</v>
      </c>
      <c r="EL56" s="48">
        <v>4.12</v>
      </c>
      <c r="EM56" s="28">
        <v>111.998</v>
      </c>
      <c r="EN56" s="48">
        <v>4.1639999999999997</v>
      </c>
      <c r="EO56" s="23">
        <v>2017</v>
      </c>
      <c r="EP56" s="24" t="s">
        <v>819</v>
      </c>
      <c r="EQ56" s="28">
        <v>107.733</v>
      </c>
      <c r="ER56" s="48">
        <v>3.63</v>
      </c>
      <c r="ES56" s="28">
        <v>107.6</v>
      </c>
      <c r="ET56" s="48">
        <v>3.516</v>
      </c>
      <c r="EU56" s="28">
        <v>106.526</v>
      </c>
      <c r="EV56" s="48">
        <v>3.6070000000000002</v>
      </c>
      <c r="EW56" s="23">
        <v>2017</v>
      </c>
      <c r="EX56" s="24" t="s">
        <v>819</v>
      </c>
      <c r="EY56" s="28">
        <v>108.423</v>
      </c>
      <c r="EZ56" s="48">
        <v>3.6219999999999999</v>
      </c>
      <c r="FA56" s="28">
        <v>107.286</v>
      </c>
      <c r="FB56" s="48">
        <v>3.528</v>
      </c>
      <c r="FC56" s="28">
        <v>107.688</v>
      </c>
      <c r="FD56" s="48">
        <v>3.653</v>
      </c>
      <c r="FE56" s="23">
        <v>2017</v>
      </c>
      <c r="FF56" s="24" t="s">
        <v>819</v>
      </c>
      <c r="FG56" s="28">
        <v>106.887</v>
      </c>
      <c r="FH56" s="48">
        <v>3.5830000000000002</v>
      </c>
      <c r="FI56" s="28">
        <v>109.815</v>
      </c>
      <c r="FJ56" s="48">
        <v>5.4139999999999997</v>
      </c>
      <c r="FK56" s="28">
        <v>106.095</v>
      </c>
      <c r="FL56" s="48">
        <v>0.872</v>
      </c>
      <c r="FM56" s="23">
        <v>2017</v>
      </c>
      <c r="FN56" s="24" t="s">
        <v>819</v>
      </c>
      <c r="FO56" s="28">
        <v>95.742999999999995</v>
      </c>
      <c r="FP56" s="48">
        <v>-2.3969999999999998</v>
      </c>
      <c r="FQ56" s="28">
        <v>110.64700000000001</v>
      </c>
      <c r="FR56" s="48">
        <v>7.5739999999999998</v>
      </c>
      <c r="FS56" s="28">
        <v>109.871</v>
      </c>
      <c r="FT56" s="48">
        <v>8.2409999999999997</v>
      </c>
      <c r="FU56" s="23">
        <v>2017</v>
      </c>
      <c r="FV56" s="24" t="s">
        <v>819</v>
      </c>
      <c r="FW56" s="28">
        <v>111.809</v>
      </c>
      <c r="FX56" s="48">
        <v>6.3979999999999997</v>
      </c>
      <c r="FY56" s="28">
        <v>106.467</v>
      </c>
      <c r="FZ56" s="48">
        <v>2.6429999999999998</v>
      </c>
      <c r="GA56" s="28">
        <v>106.971</v>
      </c>
      <c r="GB56" s="48">
        <v>2.8319999999999999</v>
      </c>
      <c r="GC56" s="23">
        <v>2017</v>
      </c>
      <c r="GD56" s="24" t="s">
        <v>819</v>
      </c>
      <c r="GE56" s="28">
        <v>107.462</v>
      </c>
      <c r="GF56" s="48">
        <v>2.9969999999999999</v>
      </c>
      <c r="GG56" s="28">
        <v>106.123</v>
      </c>
      <c r="GH56" s="48">
        <v>2.7839999999999998</v>
      </c>
      <c r="GI56" s="28">
        <v>102.767</v>
      </c>
      <c r="GJ56" s="48">
        <v>0.27400000000000002</v>
      </c>
      <c r="GK56" s="23">
        <v>2017</v>
      </c>
      <c r="GL56" s="24" t="s">
        <v>819</v>
      </c>
      <c r="GM56" s="28">
        <v>105.843</v>
      </c>
      <c r="GN56" s="48">
        <v>2.8679999999999999</v>
      </c>
      <c r="GO56" s="28">
        <v>123.30800000000001</v>
      </c>
      <c r="GP56" s="48">
        <v>8.1509999999999998</v>
      </c>
      <c r="GQ56" s="28">
        <v>124.51300000000001</v>
      </c>
      <c r="GR56" s="48">
        <v>8.1069999999999993</v>
      </c>
      <c r="GS56" s="23">
        <v>2017</v>
      </c>
      <c r="GT56" s="24" t="s">
        <v>819</v>
      </c>
      <c r="GU56" s="28">
        <v>108.61499999999999</v>
      </c>
      <c r="GV56" s="48">
        <v>4.6189999999999998</v>
      </c>
      <c r="GW56" s="28">
        <v>103.947</v>
      </c>
      <c r="GX56" s="48">
        <v>7.4999999999999997E-2</v>
      </c>
      <c r="GY56" s="28">
        <v>106.992</v>
      </c>
      <c r="GZ56" s="48">
        <v>4.5650000000000004</v>
      </c>
      <c r="HA56" s="23">
        <v>2017</v>
      </c>
      <c r="HB56" s="24" t="s">
        <v>819</v>
      </c>
      <c r="HC56" s="28">
        <v>105.848</v>
      </c>
      <c r="HD56" s="48">
        <v>4.5339999999999998</v>
      </c>
      <c r="HE56" s="28">
        <v>107.169</v>
      </c>
      <c r="HF56" s="48">
        <v>4.55</v>
      </c>
      <c r="HG56" s="28">
        <v>99.218999999999994</v>
      </c>
      <c r="HH56" s="48">
        <v>0.68300000000000005</v>
      </c>
      <c r="HI56" s="23">
        <v>2017</v>
      </c>
      <c r="HJ56" s="24" t="s">
        <v>819</v>
      </c>
      <c r="HK56" s="28">
        <v>106.922</v>
      </c>
      <c r="HL56" s="48">
        <v>2.4660000000000002</v>
      </c>
      <c r="HM56" s="28">
        <v>112.54</v>
      </c>
      <c r="HN56" s="48">
        <v>7.6689999999999996</v>
      </c>
      <c r="HO56" s="28">
        <v>106.789</v>
      </c>
      <c r="HP56" s="48">
        <v>4.5540000000000003</v>
      </c>
      <c r="HQ56" s="23">
        <v>2017</v>
      </c>
      <c r="HR56" s="24" t="s">
        <v>819</v>
      </c>
      <c r="HS56" s="28">
        <v>106.953</v>
      </c>
      <c r="HT56" s="48">
        <v>8.7249999999999996</v>
      </c>
      <c r="HU56" s="28">
        <v>110.233</v>
      </c>
      <c r="HV56" s="48">
        <v>8.673</v>
      </c>
      <c r="HW56" s="28">
        <v>110.033</v>
      </c>
      <c r="HX56" s="48">
        <v>8.7089999999999996</v>
      </c>
      <c r="HY56" s="23">
        <v>2017</v>
      </c>
      <c r="HZ56" s="24" t="s">
        <v>819</v>
      </c>
      <c r="IA56" s="28">
        <v>108.14</v>
      </c>
      <c r="IB56" s="48">
        <v>8.6379999999999999</v>
      </c>
      <c r="IC56" s="28">
        <v>105.343</v>
      </c>
      <c r="ID56" s="48">
        <v>-0.59099999999999997</v>
      </c>
      <c r="IE56" s="28">
        <v>104.66200000000001</v>
      </c>
      <c r="IF56" s="48">
        <v>5.6459999999999999</v>
      </c>
      <c r="IG56" s="23">
        <v>2017</v>
      </c>
      <c r="IH56" s="24" t="s">
        <v>819</v>
      </c>
      <c r="II56" s="28">
        <v>106.45</v>
      </c>
      <c r="IJ56" s="48">
        <v>1.0569999999999999</v>
      </c>
      <c r="IK56" s="28">
        <v>107.47799999999999</v>
      </c>
      <c r="IL56" s="48">
        <v>7.1280000000000001</v>
      </c>
      <c r="IM56" s="28">
        <v>111.363</v>
      </c>
      <c r="IN56" s="48">
        <v>5.7519999999999998</v>
      </c>
      <c r="IO56" s="28">
        <v>112.533</v>
      </c>
      <c r="IP56" s="48">
        <v>5.4379999999999997</v>
      </c>
      <c r="IQ56" s="23">
        <v>2017</v>
      </c>
      <c r="IR56" s="24" t="s">
        <v>819</v>
      </c>
      <c r="IS56" s="28">
        <v>112.038</v>
      </c>
      <c r="IT56" s="48">
        <v>5.585</v>
      </c>
      <c r="IU56" s="28">
        <v>114.83199999999999</v>
      </c>
      <c r="IV56" s="48">
        <v>5.4509999999999996</v>
      </c>
      <c r="IW56" s="28">
        <v>111.255</v>
      </c>
      <c r="IX56" s="48">
        <v>5.6029999999999998</v>
      </c>
      <c r="IY56" s="23">
        <v>2017</v>
      </c>
      <c r="IZ56" s="24" t="s">
        <v>819</v>
      </c>
      <c r="JA56" s="28">
        <v>111.994</v>
      </c>
      <c r="JB56" s="48">
        <v>5.532</v>
      </c>
      <c r="JC56" s="28">
        <v>118.872</v>
      </c>
      <c r="JD56" s="48">
        <v>11.683999999999999</v>
      </c>
      <c r="JE56" s="28">
        <v>134.99600000000001</v>
      </c>
      <c r="JF56" s="48">
        <v>17.562999999999999</v>
      </c>
      <c r="JG56" s="23">
        <v>2017</v>
      </c>
      <c r="JH56" s="24" t="s">
        <v>819</v>
      </c>
      <c r="JI56" s="28">
        <v>121.482</v>
      </c>
      <c r="JJ56" s="48">
        <v>6.3959999999999999</v>
      </c>
      <c r="JK56" s="28">
        <v>129.548</v>
      </c>
      <c r="JL56" s="48">
        <v>19.68</v>
      </c>
      <c r="JM56" s="28">
        <v>108.88</v>
      </c>
      <c r="JN56" s="48">
        <v>5.3490000000000002</v>
      </c>
      <c r="JO56" s="23">
        <v>2017</v>
      </c>
      <c r="JP56" s="24" t="s">
        <v>819</v>
      </c>
      <c r="JQ56" s="28">
        <v>113.08199999999999</v>
      </c>
      <c r="JR56" s="48">
        <v>2.8450000000000002</v>
      </c>
      <c r="JS56" s="28">
        <v>98.085999999999999</v>
      </c>
      <c r="JT56" s="48">
        <v>-7.4539999999999997</v>
      </c>
      <c r="JU56" s="28">
        <v>95.838999999999999</v>
      </c>
      <c r="JV56" s="48">
        <v>-7.9390000000000001</v>
      </c>
      <c r="JW56" s="23">
        <v>2017</v>
      </c>
      <c r="JX56" s="24" t="s">
        <v>819</v>
      </c>
      <c r="JY56" s="28">
        <v>103.381</v>
      </c>
      <c r="JZ56" s="48">
        <v>0.78800000000000003</v>
      </c>
      <c r="KA56" s="28">
        <v>106.818</v>
      </c>
      <c r="KB56" s="48">
        <v>1.921</v>
      </c>
      <c r="KC56" s="28">
        <v>112.66200000000001</v>
      </c>
      <c r="KD56" s="48">
        <v>-0.57599999999999996</v>
      </c>
      <c r="KE56" s="23">
        <v>2017</v>
      </c>
      <c r="KF56" s="24" t="s">
        <v>819</v>
      </c>
      <c r="KG56" s="28">
        <v>100.42100000000001</v>
      </c>
      <c r="KH56" s="48">
        <v>-0.90400000000000003</v>
      </c>
      <c r="KI56" s="28">
        <v>112.77200000000001</v>
      </c>
      <c r="KJ56" s="48">
        <v>0.84299999999999997</v>
      </c>
      <c r="KK56" s="28">
        <v>109.752</v>
      </c>
      <c r="KL56" s="48">
        <v>8.11</v>
      </c>
      <c r="KM56" s="23">
        <v>2017</v>
      </c>
      <c r="KN56" s="24" t="s">
        <v>819</v>
      </c>
      <c r="KO56" s="28">
        <v>108.113</v>
      </c>
      <c r="KP56" s="48">
        <v>9.0679999999999996</v>
      </c>
      <c r="KQ56" s="28">
        <v>121.38</v>
      </c>
      <c r="KR56" s="48">
        <v>8.23</v>
      </c>
      <c r="KS56" s="28">
        <v>107.358</v>
      </c>
      <c r="KT56" s="48">
        <v>9.1050000000000004</v>
      </c>
      <c r="KU56" s="23">
        <v>2017</v>
      </c>
      <c r="KV56" s="24" t="s">
        <v>819</v>
      </c>
      <c r="KW56" s="28">
        <v>105.364</v>
      </c>
      <c r="KX56" s="48">
        <v>3.59</v>
      </c>
      <c r="KY56" s="28">
        <v>119.93600000000001</v>
      </c>
      <c r="KZ56" s="48">
        <v>10.944000000000001</v>
      </c>
      <c r="LA56" s="28">
        <v>104.40900000000001</v>
      </c>
      <c r="LB56" s="48">
        <v>-0.34</v>
      </c>
      <c r="LC56" s="23">
        <v>2017</v>
      </c>
      <c r="LD56" s="24" t="s">
        <v>819</v>
      </c>
      <c r="LE56" s="28">
        <v>114.721</v>
      </c>
      <c r="LF56" s="48">
        <v>4.6859999999999999</v>
      </c>
      <c r="LG56" s="28">
        <v>114.43600000000001</v>
      </c>
      <c r="LH56" s="48">
        <v>6.2460000000000004</v>
      </c>
      <c r="LI56" s="28">
        <v>110.268</v>
      </c>
      <c r="LJ56" s="48">
        <v>5.94</v>
      </c>
      <c r="LK56" s="23">
        <v>2017</v>
      </c>
      <c r="LL56" s="24" t="s">
        <v>819</v>
      </c>
      <c r="LM56" s="28">
        <v>113.90600000000001</v>
      </c>
      <c r="LN56" s="48">
        <v>5.641</v>
      </c>
      <c r="LO56" s="28">
        <v>116.423</v>
      </c>
      <c r="LP56" s="48">
        <v>6.202</v>
      </c>
      <c r="LQ56" s="28">
        <v>114.532</v>
      </c>
      <c r="LR56" s="48">
        <v>5.3390000000000004</v>
      </c>
      <c r="LS56" s="23">
        <v>2017</v>
      </c>
      <c r="LT56" s="24" t="s">
        <v>819</v>
      </c>
      <c r="LU56" s="28">
        <v>107.986</v>
      </c>
      <c r="LV56" s="48">
        <v>6.298</v>
      </c>
      <c r="LW56" s="28">
        <v>116.413</v>
      </c>
      <c r="LX56" s="48">
        <v>10.48</v>
      </c>
      <c r="LY56" s="28">
        <v>75.545000000000002</v>
      </c>
      <c r="LZ56" s="48">
        <v>-3.5670000000000002</v>
      </c>
      <c r="MA56" s="23">
        <v>2017</v>
      </c>
      <c r="MB56" s="24" t="s">
        <v>819</v>
      </c>
      <c r="MC56" s="28">
        <v>130.322</v>
      </c>
      <c r="MD56" s="48">
        <v>12.766</v>
      </c>
      <c r="ME56" s="28">
        <v>103.73099999999999</v>
      </c>
      <c r="MF56" s="48">
        <v>7.51</v>
      </c>
      <c r="MG56" s="28">
        <v>103.5</v>
      </c>
      <c r="MH56" s="48">
        <v>4.0019999999999998</v>
      </c>
      <c r="MI56" s="23">
        <v>2017</v>
      </c>
      <c r="MJ56" s="24" t="s">
        <v>819</v>
      </c>
      <c r="MK56" s="28">
        <v>90.210999999999999</v>
      </c>
      <c r="ML56" s="48">
        <v>-4.6559999999999997</v>
      </c>
      <c r="MM56" s="28">
        <v>115.67400000000001</v>
      </c>
      <c r="MN56" s="48">
        <v>6.6820000000000004</v>
      </c>
      <c r="MO56" s="28">
        <v>116.151</v>
      </c>
      <c r="MP56" s="48">
        <v>10.183999999999999</v>
      </c>
    </row>
    <row r="57" spans="1:361" ht="15" hidden="1" customHeight="1" x14ac:dyDescent="0.25">
      <c r="A57" s="23">
        <v>2018</v>
      </c>
      <c r="B57" s="138" t="s">
        <v>819</v>
      </c>
      <c r="C57" s="28">
        <v>99.930999999999997</v>
      </c>
      <c r="D57" s="48">
        <v>-2.343</v>
      </c>
      <c r="E57" s="28">
        <v>99.197000000000003</v>
      </c>
      <c r="F57" s="48">
        <v>-0.435</v>
      </c>
      <c r="G57" s="28">
        <v>100.624</v>
      </c>
      <c r="H57" s="48">
        <v>-4.0570000000000004</v>
      </c>
      <c r="I57" s="23">
        <v>2018</v>
      </c>
      <c r="J57" s="138" t="s">
        <v>819</v>
      </c>
      <c r="K57" s="28">
        <v>96.774000000000001</v>
      </c>
      <c r="L57" s="48">
        <v>-2.09</v>
      </c>
      <c r="M57" s="28">
        <v>138.291</v>
      </c>
      <c r="N57" s="48">
        <v>3.976</v>
      </c>
      <c r="O57" s="28">
        <v>99.814999999999998</v>
      </c>
      <c r="P57" s="48">
        <v>1.226</v>
      </c>
      <c r="Q57" s="23">
        <v>2018</v>
      </c>
      <c r="R57" s="138" t="s">
        <v>819</v>
      </c>
      <c r="S57" s="28">
        <v>109.599</v>
      </c>
      <c r="T57" s="48">
        <v>2.5110000000000001</v>
      </c>
      <c r="U57" s="28">
        <v>112.124</v>
      </c>
      <c r="V57" s="48">
        <v>1.4650000000000001</v>
      </c>
      <c r="W57" s="28">
        <v>108.455</v>
      </c>
      <c r="X57" s="48">
        <v>1.4279999999999999</v>
      </c>
      <c r="Y57" s="23">
        <v>2018</v>
      </c>
      <c r="Z57" s="138" t="s">
        <v>819</v>
      </c>
      <c r="AA57" s="28">
        <v>108.15300000000001</v>
      </c>
      <c r="AB57" s="48">
        <v>0.89200000000000002</v>
      </c>
      <c r="AC57" s="28">
        <v>124.55500000000001</v>
      </c>
      <c r="AD57" s="48">
        <v>4.9379999999999997</v>
      </c>
      <c r="AE57" s="28">
        <v>108.72199999999999</v>
      </c>
      <c r="AF57" s="48">
        <v>3.4039999999999999</v>
      </c>
      <c r="AG57" s="23">
        <v>2018</v>
      </c>
      <c r="AH57" s="138" t="s">
        <v>819</v>
      </c>
      <c r="AI57" s="28">
        <v>133.87200000000001</v>
      </c>
      <c r="AJ57" s="48">
        <v>5.6790000000000003</v>
      </c>
      <c r="AK57" s="28">
        <v>131.20400000000001</v>
      </c>
      <c r="AL57" s="48">
        <v>3.8769999999999998</v>
      </c>
      <c r="AM57" s="28">
        <v>108.00700000000001</v>
      </c>
      <c r="AN57" s="48">
        <v>4.8070000000000004</v>
      </c>
      <c r="AO57" s="23">
        <v>2018</v>
      </c>
      <c r="AP57" s="138" t="s">
        <v>819</v>
      </c>
      <c r="AQ57" s="28">
        <v>117.331</v>
      </c>
      <c r="AR57" s="48">
        <v>13.162000000000001</v>
      </c>
      <c r="AS57" s="28">
        <v>108.84099999999999</v>
      </c>
      <c r="AT57" s="48">
        <v>3.7869999999999999</v>
      </c>
      <c r="AU57" s="28">
        <v>110.88800000000001</v>
      </c>
      <c r="AV57" s="48">
        <v>5.0599999999999996</v>
      </c>
      <c r="AW57" s="23">
        <v>2018</v>
      </c>
      <c r="AX57" s="138" t="s">
        <v>819</v>
      </c>
      <c r="AY57" s="28">
        <v>129.69999999999999</v>
      </c>
      <c r="AZ57" s="48">
        <v>7.452</v>
      </c>
      <c r="BA57" s="28">
        <v>122.611</v>
      </c>
      <c r="BB57" s="48">
        <v>2.089</v>
      </c>
      <c r="BC57" s="28">
        <v>110.099</v>
      </c>
      <c r="BD57" s="48">
        <v>10.208</v>
      </c>
      <c r="BE57" s="23">
        <v>2018</v>
      </c>
      <c r="BF57" s="138" t="s">
        <v>819</v>
      </c>
      <c r="BG57" s="28">
        <v>106.024</v>
      </c>
      <c r="BH57" s="48">
        <v>10.395</v>
      </c>
      <c r="BI57" s="28">
        <v>120.819</v>
      </c>
      <c r="BJ57" s="48">
        <v>5.4930000000000003</v>
      </c>
      <c r="BK57" s="28">
        <v>131.32400000000001</v>
      </c>
      <c r="BL57" s="48">
        <v>3.7890000000000001</v>
      </c>
      <c r="BM57" s="23">
        <v>2018</v>
      </c>
      <c r="BN57" s="138" t="s">
        <v>819</v>
      </c>
      <c r="BO57" s="28">
        <v>120.29900000000001</v>
      </c>
      <c r="BP57" s="48">
        <v>1.9690000000000001</v>
      </c>
      <c r="BQ57" s="28">
        <v>133.31700000000001</v>
      </c>
      <c r="BR57" s="48">
        <v>12.42</v>
      </c>
      <c r="BS57" s="28">
        <v>117.27200000000001</v>
      </c>
      <c r="BT57" s="48">
        <v>-1.595</v>
      </c>
      <c r="BU57" s="23">
        <v>2018</v>
      </c>
      <c r="BV57" s="138" t="s">
        <v>819</v>
      </c>
      <c r="BW57" s="28">
        <v>127.629</v>
      </c>
      <c r="BX57" s="48">
        <v>6.8049999999999997</v>
      </c>
      <c r="BY57" s="28">
        <v>107.45699999999999</v>
      </c>
      <c r="BZ57" s="48">
        <v>1.462</v>
      </c>
      <c r="CA57" s="28">
        <v>109.822</v>
      </c>
      <c r="CB57" s="48">
        <v>-1.0349999999999999</v>
      </c>
      <c r="CC57" s="23">
        <v>2018</v>
      </c>
      <c r="CD57" s="138" t="s">
        <v>819</v>
      </c>
      <c r="CE57" s="28">
        <v>113.634</v>
      </c>
      <c r="CF57" s="48">
        <v>2.8879999999999999</v>
      </c>
      <c r="CG57" s="28">
        <v>110.92100000000001</v>
      </c>
      <c r="CH57" s="48">
        <v>1.159</v>
      </c>
      <c r="CI57" s="28">
        <v>125.148</v>
      </c>
      <c r="CJ57" s="48">
        <v>5.2960000000000003</v>
      </c>
      <c r="CK57" s="23">
        <v>2018</v>
      </c>
      <c r="CL57" s="138" t="s">
        <v>819</v>
      </c>
      <c r="CM57" s="28">
        <v>127.26600000000001</v>
      </c>
      <c r="CN57" s="48">
        <v>5.5049999999999999</v>
      </c>
      <c r="CO57" s="28">
        <v>108.58799999999999</v>
      </c>
      <c r="CP57" s="48">
        <v>-0.76800000000000002</v>
      </c>
      <c r="CQ57" s="28">
        <v>116.136</v>
      </c>
      <c r="CR57" s="48">
        <v>5.0579999999999998</v>
      </c>
      <c r="CS57" s="23">
        <v>2018</v>
      </c>
      <c r="CT57" s="138" t="s">
        <v>819</v>
      </c>
      <c r="CU57" s="28">
        <v>131.108</v>
      </c>
      <c r="CV57" s="48">
        <v>6.39</v>
      </c>
      <c r="CW57" s="28">
        <v>87.224000000000004</v>
      </c>
      <c r="CX57" s="48">
        <v>3.5409999999999999</v>
      </c>
      <c r="CY57" s="28">
        <v>123.09699999999999</v>
      </c>
      <c r="CZ57" s="48">
        <v>4.694</v>
      </c>
      <c r="DA57" s="23">
        <v>2018</v>
      </c>
      <c r="DB57" s="138" t="s">
        <v>819</v>
      </c>
      <c r="DC57" s="28">
        <v>99.384</v>
      </c>
      <c r="DD57" s="48">
        <v>7.6070000000000002</v>
      </c>
      <c r="DE57" s="28">
        <v>241.61199999999999</v>
      </c>
      <c r="DF57" s="48">
        <v>14.609</v>
      </c>
      <c r="DG57" s="28">
        <v>110.039</v>
      </c>
      <c r="DH57" s="48">
        <v>1.133</v>
      </c>
      <c r="DI57" s="23">
        <v>2018</v>
      </c>
      <c r="DJ57" s="138" t="s">
        <v>819</v>
      </c>
      <c r="DK57" s="28">
        <v>115.69499999999999</v>
      </c>
      <c r="DL57" s="48">
        <v>6.7839999999999998</v>
      </c>
      <c r="DM57" s="28">
        <v>94.094999999999999</v>
      </c>
      <c r="DN57" s="48">
        <v>0.95599999999999996</v>
      </c>
      <c r="DO57" s="28">
        <v>120.553</v>
      </c>
      <c r="DP57" s="48">
        <v>4.0890000000000004</v>
      </c>
      <c r="DQ57" s="23">
        <v>2018</v>
      </c>
      <c r="DR57" s="138" t="s">
        <v>819</v>
      </c>
      <c r="DS57" s="28">
        <v>114.063</v>
      </c>
      <c r="DT57" s="48">
        <v>5.3739999999999997</v>
      </c>
      <c r="DU57" s="28">
        <v>109.465</v>
      </c>
      <c r="DV57" s="48">
        <v>3.4140000000000001</v>
      </c>
      <c r="DW57" s="28">
        <v>125.889</v>
      </c>
      <c r="DX57" s="48">
        <v>6.1319999999999997</v>
      </c>
      <c r="DY57" s="23">
        <v>2018</v>
      </c>
      <c r="DZ57" s="138" t="s">
        <v>819</v>
      </c>
      <c r="EA57" s="28">
        <v>110.045</v>
      </c>
      <c r="EB57" s="48">
        <v>3.54</v>
      </c>
      <c r="EC57" s="28">
        <v>117.88200000000001</v>
      </c>
      <c r="ED57" s="48">
        <v>5.0739999999999998</v>
      </c>
      <c r="EE57" s="28">
        <v>116.042</v>
      </c>
      <c r="EF57" s="48">
        <v>5.2759999999999998</v>
      </c>
      <c r="EG57" s="23">
        <v>2018</v>
      </c>
      <c r="EH57" s="138" t="s">
        <v>819</v>
      </c>
      <c r="EI57" s="28">
        <v>118.626</v>
      </c>
      <c r="EJ57" s="48">
        <v>6.282</v>
      </c>
      <c r="EK57" s="28">
        <v>113.64400000000001</v>
      </c>
      <c r="EL57" s="48">
        <v>0.83399999999999996</v>
      </c>
      <c r="EM57" s="28">
        <v>116.72199999999999</v>
      </c>
      <c r="EN57" s="48">
        <v>4.218</v>
      </c>
      <c r="EO57" s="23">
        <v>2018</v>
      </c>
      <c r="EP57" s="138" t="s">
        <v>819</v>
      </c>
      <c r="EQ57" s="28">
        <v>110.16500000000001</v>
      </c>
      <c r="ER57" s="48">
        <v>2.2570000000000001</v>
      </c>
      <c r="ES57" s="28">
        <v>114.34</v>
      </c>
      <c r="ET57" s="48">
        <v>6.2640000000000002</v>
      </c>
      <c r="EU57" s="28">
        <v>111.563</v>
      </c>
      <c r="EV57" s="48">
        <v>4.7290000000000001</v>
      </c>
      <c r="EW57" s="23">
        <v>2018</v>
      </c>
      <c r="EX57" s="138" t="s">
        <v>819</v>
      </c>
      <c r="EY57" s="28">
        <v>106.10299999999999</v>
      </c>
      <c r="EZ57" s="48">
        <v>-2.1389999999999998</v>
      </c>
      <c r="FA57" s="28">
        <v>108.788</v>
      </c>
      <c r="FB57" s="48">
        <v>1.4</v>
      </c>
      <c r="FC57" s="28">
        <v>113.96899999999999</v>
      </c>
      <c r="FD57" s="48">
        <v>5.8330000000000002</v>
      </c>
      <c r="FE57" s="23">
        <v>2018</v>
      </c>
      <c r="FF57" s="138" t="s">
        <v>819</v>
      </c>
      <c r="FG57" s="28">
        <v>115.271</v>
      </c>
      <c r="FH57" s="48">
        <v>7.8440000000000003</v>
      </c>
      <c r="FI57" s="28">
        <v>115.857</v>
      </c>
      <c r="FJ57" s="48">
        <v>5.5019999999999998</v>
      </c>
      <c r="FK57" s="28">
        <v>110.346</v>
      </c>
      <c r="FL57" s="48">
        <v>4.0069999999999997</v>
      </c>
      <c r="FM57" s="23">
        <v>2018</v>
      </c>
      <c r="FN57" s="138" t="s">
        <v>819</v>
      </c>
      <c r="FO57" s="28">
        <v>98.963999999999999</v>
      </c>
      <c r="FP57" s="48">
        <v>3.3639999999999999</v>
      </c>
      <c r="FQ57" s="28">
        <v>115.884</v>
      </c>
      <c r="FR57" s="48">
        <v>4.7329999999999997</v>
      </c>
      <c r="FS57" s="28">
        <v>116.977</v>
      </c>
      <c r="FT57" s="48">
        <v>6.4669999999999996</v>
      </c>
      <c r="FU57" s="23">
        <v>2018</v>
      </c>
      <c r="FV57" s="138" t="s">
        <v>819</v>
      </c>
      <c r="FW57" s="28">
        <v>113.935</v>
      </c>
      <c r="FX57" s="48">
        <v>1.9019999999999999</v>
      </c>
      <c r="FY57" s="28">
        <v>109.52500000000001</v>
      </c>
      <c r="FZ57" s="48">
        <v>2.8719999999999999</v>
      </c>
      <c r="GA57" s="28">
        <v>105.83</v>
      </c>
      <c r="GB57" s="48">
        <v>-1.0669999999999999</v>
      </c>
      <c r="GC57" s="23">
        <v>2018</v>
      </c>
      <c r="GD57" s="138" t="s">
        <v>819</v>
      </c>
      <c r="GE57" s="28">
        <v>110.592</v>
      </c>
      <c r="GF57" s="48">
        <v>2.9129999999999998</v>
      </c>
      <c r="GG57" s="28">
        <v>112.73699999999999</v>
      </c>
      <c r="GH57" s="48">
        <v>6.2320000000000002</v>
      </c>
      <c r="GI57" s="28">
        <v>108.815</v>
      </c>
      <c r="GJ57" s="48">
        <v>5.8849999999999998</v>
      </c>
      <c r="GK57" s="23">
        <v>2018</v>
      </c>
      <c r="GL57" s="138" t="s">
        <v>819</v>
      </c>
      <c r="GM57" s="28">
        <v>111.753</v>
      </c>
      <c r="GN57" s="48">
        <v>5.5839999999999996</v>
      </c>
      <c r="GO57" s="28">
        <v>124.60899999999999</v>
      </c>
      <c r="GP57" s="48">
        <v>1.0549999999999999</v>
      </c>
      <c r="GQ57" s="28">
        <v>130.17500000000001</v>
      </c>
      <c r="GR57" s="48">
        <v>4.548</v>
      </c>
      <c r="GS57" s="23">
        <v>2018</v>
      </c>
      <c r="GT57" s="138" t="s">
        <v>819</v>
      </c>
      <c r="GU57" s="28">
        <v>120.289</v>
      </c>
      <c r="GV57" s="48">
        <v>10.747</v>
      </c>
      <c r="GW57" s="28">
        <v>103.471</v>
      </c>
      <c r="GX57" s="48">
        <v>-0.45800000000000002</v>
      </c>
      <c r="GY57" s="28">
        <v>121.164</v>
      </c>
      <c r="GZ57" s="48">
        <v>13.247</v>
      </c>
      <c r="HA57" s="23">
        <v>2018</v>
      </c>
      <c r="HB57" s="138" t="s">
        <v>819</v>
      </c>
      <c r="HC57" s="28">
        <v>112.92100000000001</v>
      </c>
      <c r="HD57" s="48">
        <v>6.6829999999999998</v>
      </c>
      <c r="HE57" s="28">
        <v>109.524</v>
      </c>
      <c r="HF57" s="48">
        <v>2.198</v>
      </c>
      <c r="HG57" s="28">
        <v>103.419</v>
      </c>
      <c r="HH57" s="48">
        <v>4.234</v>
      </c>
      <c r="HI57" s="23">
        <v>2018</v>
      </c>
      <c r="HJ57" s="138" t="s">
        <v>819</v>
      </c>
      <c r="HK57" s="28">
        <v>107.81100000000001</v>
      </c>
      <c r="HL57" s="48">
        <v>0.83199999999999996</v>
      </c>
      <c r="HM57" s="28">
        <v>116.099</v>
      </c>
      <c r="HN57" s="48">
        <v>3.1619999999999999</v>
      </c>
      <c r="HO57" s="28">
        <v>101.971</v>
      </c>
      <c r="HP57" s="48">
        <v>-4.5110000000000001</v>
      </c>
      <c r="HQ57" s="23">
        <v>2018</v>
      </c>
      <c r="HR57" s="138" t="s">
        <v>819</v>
      </c>
      <c r="HS57" s="28">
        <v>115.25700000000001</v>
      </c>
      <c r="HT57" s="48">
        <v>7.7640000000000002</v>
      </c>
      <c r="HU57" s="28">
        <v>110.184</v>
      </c>
      <c r="HV57" s="48">
        <v>-4.4999999999999998E-2</v>
      </c>
      <c r="HW57" s="28">
        <v>112.66200000000001</v>
      </c>
      <c r="HX57" s="48">
        <v>2.39</v>
      </c>
      <c r="HY57" s="23">
        <v>2018</v>
      </c>
      <c r="HZ57" s="138" t="s">
        <v>819</v>
      </c>
      <c r="IA57" s="28">
        <v>113.28400000000001</v>
      </c>
      <c r="IB57" s="48">
        <v>4.7569999999999997</v>
      </c>
      <c r="IC57" s="28">
        <v>112.39100000000001</v>
      </c>
      <c r="ID57" s="48">
        <v>6.69</v>
      </c>
      <c r="IE57" s="28">
        <v>107.95</v>
      </c>
      <c r="IF57" s="48">
        <v>3.1419999999999999</v>
      </c>
      <c r="IG57" s="23">
        <v>2018</v>
      </c>
      <c r="IH57" s="138" t="s">
        <v>819</v>
      </c>
      <c r="II57" s="28">
        <v>120.008</v>
      </c>
      <c r="IJ57" s="48">
        <v>12.736000000000001</v>
      </c>
      <c r="IK57" s="28">
        <v>113.878</v>
      </c>
      <c r="IL57" s="48">
        <v>5.9539999999999997</v>
      </c>
      <c r="IM57" s="28">
        <v>117.333</v>
      </c>
      <c r="IN57" s="48">
        <v>5.3609999999999998</v>
      </c>
      <c r="IO57" s="28">
        <v>42.491999999999997</v>
      </c>
      <c r="IP57" s="48">
        <v>-62.24</v>
      </c>
      <c r="IQ57" s="23">
        <v>2018</v>
      </c>
      <c r="IR57" s="138" t="s">
        <v>819</v>
      </c>
      <c r="IS57" s="28">
        <v>105.491</v>
      </c>
      <c r="IT57" s="48">
        <v>-5.843</v>
      </c>
      <c r="IU57" s="28">
        <v>111.575</v>
      </c>
      <c r="IV57" s="48">
        <v>-2.8359999999999999</v>
      </c>
      <c r="IW57" s="28">
        <v>112.72499999999999</v>
      </c>
      <c r="IX57" s="48">
        <v>1.3220000000000001</v>
      </c>
      <c r="IY57" s="23">
        <v>2018</v>
      </c>
      <c r="IZ57" s="138" t="s">
        <v>819</v>
      </c>
      <c r="JA57" s="28">
        <v>123.143</v>
      </c>
      <c r="JB57" s="48">
        <v>9.9550000000000001</v>
      </c>
      <c r="JC57" s="28">
        <v>130.93899999999999</v>
      </c>
      <c r="JD57" s="48">
        <v>10.151</v>
      </c>
      <c r="JE57" s="28">
        <v>143.45099999999999</v>
      </c>
      <c r="JF57" s="48">
        <v>6.2640000000000002</v>
      </c>
      <c r="JG57" s="23">
        <v>2018</v>
      </c>
      <c r="JH57" s="138" t="s">
        <v>819</v>
      </c>
      <c r="JI57" s="28">
        <v>131.95099999999999</v>
      </c>
      <c r="JJ57" s="48">
        <v>8.6180000000000003</v>
      </c>
      <c r="JK57" s="28">
        <v>134.578</v>
      </c>
      <c r="JL57" s="48">
        <v>3.8820000000000001</v>
      </c>
      <c r="JM57" s="28">
        <v>104.66</v>
      </c>
      <c r="JN57" s="48">
        <v>-3.8759999999999999</v>
      </c>
      <c r="JO57" s="23">
        <v>2018</v>
      </c>
      <c r="JP57" s="138" t="s">
        <v>819</v>
      </c>
      <c r="JQ57" s="28">
        <v>116.476</v>
      </c>
      <c r="JR57" s="48">
        <v>3.0009999999999999</v>
      </c>
      <c r="JS57" s="28">
        <v>102.48399999999999</v>
      </c>
      <c r="JT57" s="48">
        <v>4.484</v>
      </c>
      <c r="JU57" s="28">
        <v>99.146000000000001</v>
      </c>
      <c r="JV57" s="48">
        <v>3.4510000000000001</v>
      </c>
      <c r="JW57" s="23">
        <v>2018</v>
      </c>
      <c r="JX57" s="138" t="s">
        <v>819</v>
      </c>
      <c r="JY57" s="28">
        <v>109.384</v>
      </c>
      <c r="JZ57" s="48">
        <v>5.8070000000000004</v>
      </c>
      <c r="KA57" s="28">
        <v>113.919</v>
      </c>
      <c r="KB57" s="48">
        <v>6.6479999999999997</v>
      </c>
      <c r="KC57" s="28">
        <v>123.04900000000001</v>
      </c>
      <c r="KD57" s="48">
        <v>9.2189999999999994</v>
      </c>
      <c r="KE57" s="23">
        <v>2018</v>
      </c>
      <c r="KF57" s="138" t="s">
        <v>819</v>
      </c>
      <c r="KG57" s="28">
        <v>110.08</v>
      </c>
      <c r="KH57" s="48">
        <v>9.6189999999999998</v>
      </c>
      <c r="KI57" s="28">
        <v>117.663</v>
      </c>
      <c r="KJ57" s="48">
        <v>4.3369999999999997</v>
      </c>
      <c r="KK57" s="28">
        <v>121.643</v>
      </c>
      <c r="KL57" s="48">
        <v>10.835000000000001</v>
      </c>
      <c r="KM57" s="23">
        <v>2018</v>
      </c>
      <c r="KN57" s="138" t="s">
        <v>819</v>
      </c>
      <c r="KO57" s="28">
        <v>116.06100000000001</v>
      </c>
      <c r="KP57" s="48">
        <v>7.3520000000000003</v>
      </c>
      <c r="KQ57" s="28">
        <v>122.91200000000001</v>
      </c>
      <c r="KR57" s="48">
        <v>1.262</v>
      </c>
      <c r="KS57" s="28">
        <v>104.971</v>
      </c>
      <c r="KT57" s="48">
        <v>-2.2229999999999999</v>
      </c>
      <c r="KU57" s="23">
        <v>2018</v>
      </c>
      <c r="KV57" s="138" t="s">
        <v>819</v>
      </c>
      <c r="KW57" s="28">
        <v>114.051</v>
      </c>
      <c r="KX57" s="48">
        <v>8.2449999999999992</v>
      </c>
      <c r="KY57" s="28">
        <v>122.81100000000001</v>
      </c>
      <c r="KZ57" s="48">
        <v>2.3969999999999998</v>
      </c>
      <c r="LA57" s="28">
        <v>115.98399999999999</v>
      </c>
      <c r="LB57" s="48">
        <v>11.086</v>
      </c>
      <c r="LC57" s="23">
        <v>2018</v>
      </c>
      <c r="LD57" s="138" t="s">
        <v>819</v>
      </c>
      <c r="LE57" s="28">
        <v>125.98399999999999</v>
      </c>
      <c r="LF57" s="48">
        <v>9.8170000000000002</v>
      </c>
      <c r="LG57" s="28">
        <v>124.98699999999999</v>
      </c>
      <c r="LH57" s="48">
        <v>9.2200000000000006</v>
      </c>
      <c r="LI57" s="28">
        <v>115.97499999999999</v>
      </c>
      <c r="LJ57" s="48">
        <v>5.1760000000000002</v>
      </c>
      <c r="LK57" s="23">
        <v>2018</v>
      </c>
      <c r="LL57" s="138" t="s">
        <v>819</v>
      </c>
      <c r="LM57" s="28">
        <v>138.17699999999999</v>
      </c>
      <c r="LN57" s="48">
        <v>21.308</v>
      </c>
      <c r="LO57" s="28">
        <v>115.262</v>
      </c>
      <c r="LP57" s="48">
        <v>-0.997</v>
      </c>
      <c r="LQ57" s="28">
        <v>120.271</v>
      </c>
      <c r="LR57" s="48">
        <v>5.0110000000000001</v>
      </c>
      <c r="LS57" s="23">
        <v>2018</v>
      </c>
      <c r="LT57" s="138" t="s">
        <v>819</v>
      </c>
      <c r="LU57" s="28">
        <v>109.744</v>
      </c>
      <c r="LV57" s="48">
        <v>1.6279999999999999</v>
      </c>
      <c r="LW57" s="28">
        <v>122.377</v>
      </c>
      <c r="LX57" s="48">
        <v>5.1230000000000002</v>
      </c>
      <c r="LY57" s="28">
        <v>83.244</v>
      </c>
      <c r="LZ57" s="48">
        <v>10.191000000000001</v>
      </c>
      <c r="MA57" s="23">
        <v>2018</v>
      </c>
      <c r="MB57" s="138" t="s">
        <v>819</v>
      </c>
      <c r="MC57" s="28">
        <v>136.274</v>
      </c>
      <c r="MD57" s="48">
        <v>4.5670000000000002</v>
      </c>
      <c r="ME57" s="28">
        <v>103.36199999999999</v>
      </c>
      <c r="MF57" s="48">
        <v>-0.35599999999999998</v>
      </c>
      <c r="MG57" s="28">
        <v>122.36199999999999</v>
      </c>
      <c r="MH57" s="48">
        <v>18.225000000000001</v>
      </c>
      <c r="MI57" s="23">
        <v>2018</v>
      </c>
      <c r="MJ57" s="138" t="s">
        <v>819</v>
      </c>
      <c r="MK57" s="28">
        <v>82.563999999999993</v>
      </c>
      <c r="ML57" s="48">
        <v>-8.4760000000000009</v>
      </c>
      <c r="MM57" s="28">
        <v>121.3</v>
      </c>
      <c r="MN57" s="48">
        <v>4.8639999999999999</v>
      </c>
      <c r="MO57" s="28">
        <v>138.607</v>
      </c>
      <c r="MP57" s="48">
        <v>19.334</v>
      </c>
    </row>
    <row r="58" spans="1:361" ht="15" hidden="1" customHeight="1" x14ac:dyDescent="0.25">
      <c r="A58" s="23">
        <v>2019</v>
      </c>
      <c r="B58" s="138" t="s">
        <v>819</v>
      </c>
      <c r="C58" s="28">
        <v>98.994</v>
      </c>
      <c r="D58" s="48">
        <v>-0.93700000000000006</v>
      </c>
      <c r="E58" s="28">
        <v>93.423000000000002</v>
      </c>
      <c r="F58" s="48">
        <v>-5.8209999999999997</v>
      </c>
      <c r="G58" s="28">
        <v>104.261</v>
      </c>
      <c r="H58" s="48">
        <v>3.6150000000000002</v>
      </c>
      <c r="I58" s="23">
        <v>2019</v>
      </c>
      <c r="J58" s="138" t="s">
        <v>819</v>
      </c>
      <c r="K58" s="28">
        <v>101.239</v>
      </c>
      <c r="L58" s="48">
        <v>4.6139999999999999</v>
      </c>
      <c r="M58" s="28">
        <v>128.46100000000001</v>
      </c>
      <c r="N58" s="48">
        <v>-7.1079999999999997</v>
      </c>
      <c r="O58" s="28">
        <v>103.90900000000001</v>
      </c>
      <c r="P58" s="48">
        <v>4.1020000000000003</v>
      </c>
      <c r="Q58" s="23">
        <v>2019</v>
      </c>
      <c r="R58" s="138" t="s">
        <v>819</v>
      </c>
      <c r="S58" s="28">
        <v>111.179</v>
      </c>
      <c r="T58" s="48">
        <v>1.4419999999999999</v>
      </c>
      <c r="U58" s="28">
        <v>123.66500000000001</v>
      </c>
      <c r="V58" s="48">
        <v>10.294</v>
      </c>
      <c r="W58" s="28">
        <v>117.586</v>
      </c>
      <c r="X58" s="48">
        <v>8.4190000000000005</v>
      </c>
      <c r="Y58" s="23">
        <v>2019</v>
      </c>
      <c r="Z58" s="138" t="s">
        <v>819</v>
      </c>
      <c r="AA58" s="28">
        <v>124.94799999999999</v>
      </c>
      <c r="AB58" s="48">
        <v>15.528</v>
      </c>
      <c r="AC58" s="28">
        <v>123.48099999999999</v>
      </c>
      <c r="AD58" s="48">
        <v>-0.86199999999999999</v>
      </c>
      <c r="AE58" s="28">
        <v>119.807</v>
      </c>
      <c r="AF58" s="48">
        <v>10.195</v>
      </c>
      <c r="AG58" s="23">
        <v>2019</v>
      </c>
      <c r="AH58" s="138" t="s">
        <v>819</v>
      </c>
      <c r="AI58" s="28">
        <v>117.536</v>
      </c>
      <c r="AJ58" s="48">
        <v>-12.202999999999999</v>
      </c>
      <c r="AK58" s="28">
        <v>137.042</v>
      </c>
      <c r="AL58" s="48">
        <v>4.45</v>
      </c>
      <c r="AM58" s="28">
        <v>117.33499999999999</v>
      </c>
      <c r="AN58" s="48">
        <v>8.6370000000000005</v>
      </c>
      <c r="AO58" s="23">
        <v>2019</v>
      </c>
      <c r="AP58" s="138" t="s">
        <v>819</v>
      </c>
      <c r="AQ58" s="28">
        <v>126.05800000000001</v>
      </c>
      <c r="AR58" s="48">
        <v>7.4379999999999997</v>
      </c>
      <c r="AS58" s="28">
        <v>119.614</v>
      </c>
      <c r="AT58" s="48">
        <v>9.8979999999999997</v>
      </c>
      <c r="AU58" s="28">
        <v>116.063</v>
      </c>
      <c r="AV58" s="48">
        <v>4.6669999999999998</v>
      </c>
      <c r="AW58" s="23">
        <v>2019</v>
      </c>
      <c r="AX58" s="138" t="s">
        <v>819</v>
      </c>
      <c r="AY58" s="28">
        <v>128.44300000000001</v>
      </c>
      <c r="AZ58" s="48">
        <v>-0.97</v>
      </c>
      <c r="BA58" s="28">
        <v>122.319</v>
      </c>
      <c r="BB58" s="48">
        <v>-0.23799999999999999</v>
      </c>
      <c r="BC58" s="28">
        <v>117.01</v>
      </c>
      <c r="BD58" s="48">
        <v>6.2770000000000001</v>
      </c>
      <c r="BE58" s="23">
        <v>2019</v>
      </c>
      <c r="BF58" s="138" t="s">
        <v>819</v>
      </c>
      <c r="BG58" s="28">
        <v>119.61199999999999</v>
      </c>
      <c r="BH58" s="48">
        <v>12.816000000000001</v>
      </c>
      <c r="BI58" s="28">
        <v>116.336</v>
      </c>
      <c r="BJ58" s="48">
        <v>-3.7109999999999999</v>
      </c>
      <c r="BK58" s="28">
        <v>127.777</v>
      </c>
      <c r="BL58" s="48">
        <v>-2.7010000000000001</v>
      </c>
      <c r="BM58" s="23">
        <v>2019</v>
      </c>
      <c r="BN58" s="138" t="s">
        <v>819</v>
      </c>
      <c r="BO58" s="28">
        <v>121.437</v>
      </c>
      <c r="BP58" s="48">
        <v>0.94599999999999995</v>
      </c>
      <c r="BQ58" s="28">
        <v>134.21</v>
      </c>
      <c r="BR58" s="48">
        <v>0.67</v>
      </c>
      <c r="BS58" s="28">
        <v>124.673</v>
      </c>
      <c r="BT58" s="48">
        <v>6.3109999999999999</v>
      </c>
      <c r="BU58" s="23">
        <v>2019</v>
      </c>
      <c r="BV58" s="138" t="s">
        <v>819</v>
      </c>
      <c r="BW58" s="28">
        <v>120.25</v>
      </c>
      <c r="BX58" s="48">
        <v>-5.782</v>
      </c>
      <c r="BY58" s="28">
        <v>113.60299999999999</v>
      </c>
      <c r="BZ58" s="48">
        <v>5.7190000000000003</v>
      </c>
      <c r="CA58" s="28">
        <v>108.379</v>
      </c>
      <c r="CB58" s="48">
        <v>-1.3140000000000001</v>
      </c>
      <c r="CC58" s="23">
        <v>2019</v>
      </c>
      <c r="CD58" s="138" t="s">
        <v>819</v>
      </c>
      <c r="CE58" s="28">
        <v>125.86199999999999</v>
      </c>
      <c r="CF58" s="48">
        <v>10.760999999999999</v>
      </c>
      <c r="CG58" s="28">
        <v>105.822</v>
      </c>
      <c r="CH58" s="48">
        <v>-4.5970000000000004</v>
      </c>
      <c r="CI58" s="28">
        <v>133.91499999999999</v>
      </c>
      <c r="CJ58" s="48">
        <v>7.0049999999999999</v>
      </c>
      <c r="CK58" s="23">
        <v>2019</v>
      </c>
      <c r="CL58" s="138" t="s">
        <v>819</v>
      </c>
      <c r="CM58" s="28">
        <v>139.624</v>
      </c>
      <c r="CN58" s="48">
        <v>9.7100000000000009</v>
      </c>
      <c r="CO58" s="28">
        <v>113.446</v>
      </c>
      <c r="CP58" s="48">
        <v>4.4740000000000002</v>
      </c>
      <c r="CQ58" s="28">
        <v>117.01900000000001</v>
      </c>
      <c r="CR58" s="48">
        <v>0.76100000000000001</v>
      </c>
      <c r="CS58" s="23">
        <v>2019</v>
      </c>
      <c r="CT58" s="138" t="s">
        <v>819</v>
      </c>
      <c r="CU58" s="28">
        <v>128.298</v>
      </c>
      <c r="CV58" s="48">
        <v>-2.1429999999999998</v>
      </c>
      <c r="CW58" s="28">
        <v>98.921000000000006</v>
      </c>
      <c r="CX58" s="48">
        <v>13.41</v>
      </c>
      <c r="CY58" s="28">
        <v>129.941</v>
      </c>
      <c r="CZ58" s="48">
        <v>5.56</v>
      </c>
      <c r="DA58" s="23">
        <v>2019</v>
      </c>
      <c r="DB58" s="138" t="s">
        <v>819</v>
      </c>
      <c r="DC58" s="28">
        <v>105.559</v>
      </c>
      <c r="DD58" s="48">
        <v>6.2140000000000004</v>
      </c>
      <c r="DE58" s="28">
        <v>224.53399999999999</v>
      </c>
      <c r="DF58" s="48">
        <v>-7.069</v>
      </c>
      <c r="DG58" s="28">
        <v>112.749</v>
      </c>
      <c r="DH58" s="48">
        <v>2.4630000000000001</v>
      </c>
      <c r="DI58" s="23">
        <v>2019</v>
      </c>
      <c r="DJ58" s="138" t="s">
        <v>819</v>
      </c>
      <c r="DK58" s="28">
        <v>120.687</v>
      </c>
      <c r="DL58" s="48">
        <v>4.3150000000000004</v>
      </c>
      <c r="DM58" s="28">
        <v>105.084</v>
      </c>
      <c r="DN58" s="48">
        <v>11.678000000000001</v>
      </c>
      <c r="DO58" s="28">
        <v>122.642</v>
      </c>
      <c r="DP58" s="48">
        <v>1.7330000000000001</v>
      </c>
      <c r="DQ58" s="23">
        <v>2019</v>
      </c>
      <c r="DR58" s="138" t="s">
        <v>819</v>
      </c>
      <c r="DS58" s="28">
        <v>119.157</v>
      </c>
      <c r="DT58" s="48">
        <v>4.4660000000000002</v>
      </c>
      <c r="DU58" s="28">
        <v>113.68600000000001</v>
      </c>
      <c r="DV58" s="48">
        <v>3.8559999999999999</v>
      </c>
      <c r="DW58" s="28">
        <v>132.673</v>
      </c>
      <c r="DX58" s="48">
        <v>5.3890000000000002</v>
      </c>
      <c r="DY58" s="23">
        <v>2019</v>
      </c>
      <c r="DZ58" s="138" t="s">
        <v>819</v>
      </c>
      <c r="EA58" s="28">
        <v>112.96299999999999</v>
      </c>
      <c r="EB58" s="48">
        <v>2.6509999999999998</v>
      </c>
      <c r="EC58" s="28">
        <v>117.654</v>
      </c>
      <c r="ED58" s="48">
        <v>-0.193</v>
      </c>
      <c r="EE58" s="28">
        <v>119.86</v>
      </c>
      <c r="EF58" s="48">
        <v>3.29</v>
      </c>
      <c r="EG58" s="23">
        <v>2019</v>
      </c>
      <c r="EH58" s="138" t="s">
        <v>819</v>
      </c>
      <c r="EI58" s="28">
        <v>122.614</v>
      </c>
      <c r="EJ58" s="48">
        <v>3.3610000000000002</v>
      </c>
      <c r="EK58" s="28">
        <v>116.295</v>
      </c>
      <c r="EL58" s="48">
        <v>2.3330000000000002</v>
      </c>
      <c r="EM58" s="28">
        <v>118.422</v>
      </c>
      <c r="EN58" s="48">
        <v>1.4570000000000001</v>
      </c>
      <c r="EO58" s="23">
        <v>2019</v>
      </c>
      <c r="EP58" s="138" t="s">
        <v>819</v>
      </c>
      <c r="EQ58" s="28">
        <v>110.149</v>
      </c>
      <c r="ER58" s="48">
        <v>-1.4999999999999999E-2</v>
      </c>
      <c r="ES58" s="28">
        <v>115.191</v>
      </c>
      <c r="ET58" s="48">
        <v>0.745</v>
      </c>
      <c r="EU58" s="28">
        <v>112.785</v>
      </c>
      <c r="EV58" s="48">
        <v>1.0960000000000001</v>
      </c>
      <c r="EW58" s="23">
        <v>2019</v>
      </c>
      <c r="EX58" s="138" t="s">
        <v>819</v>
      </c>
      <c r="EY58" s="28">
        <v>106.181</v>
      </c>
      <c r="EZ58" s="48">
        <v>7.2999999999999995E-2</v>
      </c>
      <c r="FA58" s="28">
        <v>108.711</v>
      </c>
      <c r="FB58" s="48">
        <v>-7.0000000000000007E-2</v>
      </c>
      <c r="FC58" s="28">
        <v>144.749</v>
      </c>
      <c r="FD58" s="48">
        <v>27.007000000000001</v>
      </c>
      <c r="FE58" s="23">
        <v>2019</v>
      </c>
      <c r="FF58" s="138" t="s">
        <v>819</v>
      </c>
      <c r="FG58" s="28">
        <v>113.568</v>
      </c>
      <c r="FH58" s="48">
        <v>-1.4770000000000001</v>
      </c>
      <c r="FI58" s="28">
        <v>120</v>
      </c>
      <c r="FJ58" s="48">
        <v>3.5760000000000001</v>
      </c>
      <c r="FK58" s="28">
        <v>113.746</v>
      </c>
      <c r="FL58" s="48">
        <v>3.081</v>
      </c>
      <c r="FM58" s="23">
        <v>2019</v>
      </c>
      <c r="FN58" s="138" t="s">
        <v>819</v>
      </c>
      <c r="FO58" s="28">
        <v>97.400999999999996</v>
      </c>
      <c r="FP58" s="48">
        <v>-1.5780000000000001</v>
      </c>
      <c r="FQ58" s="28">
        <v>122.914</v>
      </c>
      <c r="FR58" s="48">
        <v>6.0670000000000002</v>
      </c>
      <c r="FS58" s="28">
        <v>123.336</v>
      </c>
      <c r="FT58" s="48">
        <v>5.4359999999999999</v>
      </c>
      <c r="FU58" s="23">
        <v>2019</v>
      </c>
      <c r="FV58" s="138" t="s">
        <v>819</v>
      </c>
      <c r="FW58" s="28">
        <v>120.128</v>
      </c>
      <c r="FX58" s="48">
        <v>5.4349999999999996</v>
      </c>
      <c r="FY58" s="28">
        <v>111.40300000000001</v>
      </c>
      <c r="FZ58" s="48">
        <v>1.7150000000000001</v>
      </c>
      <c r="GA58" s="28">
        <v>116.61199999999999</v>
      </c>
      <c r="GB58" s="48">
        <v>10.188000000000001</v>
      </c>
      <c r="GC58" s="23">
        <v>2019</v>
      </c>
      <c r="GD58" s="138" t="s">
        <v>819</v>
      </c>
      <c r="GE58" s="28">
        <v>117.063</v>
      </c>
      <c r="GF58" s="48">
        <v>5.851</v>
      </c>
      <c r="GG58" s="28">
        <v>119.36799999999999</v>
      </c>
      <c r="GH58" s="48">
        <v>5.8819999999999997</v>
      </c>
      <c r="GI58" s="28">
        <v>103.325</v>
      </c>
      <c r="GJ58" s="48">
        <v>-5.0449999999999999</v>
      </c>
      <c r="GK58" s="23">
        <v>2019</v>
      </c>
      <c r="GL58" s="138" t="s">
        <v>819</v>
      </c>
      <c r="GM58" s="28">
        <v>112.86199999999999</v>
      </c>
      <c r="GN58" s="48">
        <v>0.99199999999999999</v>
      </c>
      <c r="GO58" s="28">
        <v>133.15899999999999</v>
      </c>
      <c r="GP58" s="48">
        <v>6.8609999999999998</v>
      </c>
      <c r="GQ58" s="28">
        <v>126.093</v>
      </c>
      <c r="GR58" s="48">
        <v>-3.1360000000000001</v>
      </c>
      <c r="GS58" s="23">
        <v>2019</v>
      </c>
      <c r="GT58" s="138" t="s">
        <v>819</v>
      </c>
      <c r="GU58" s="28">
        <v>121.199</v>
      </c>
      <c r="GV58" s="48">
        <v>0.75700000000000001</v>
      </c>
      <c r="GW58" s="28">
        <v>114.71</v>
      </c>
      <c r="GX58" s="48">
        <v>10.862</v>
      </c>
      <c r="GY58" s="28">
        <v>124.821</v>
      </c>
      <c r="GZ58" s="48">
        <v>3.0179999999999998</v>
      </c>
      <c r="HA58" s="23">
        <v>2019</v>
      </c>
      <c r="HB58" s="138" t="s">
        <v>819</v>
      </c>
      <c r="HC58" s="28">
        <v>118.63800000000001</v>
      </c>
      <c r="HD58" s="48">
        <v>5.0629999999999997</v>
      </c>
      <c r="HE58" s="28">
        <v>116.48099999999999</v>
      </c>
      <c r="HF58" s="48">
        <v>6.351</v>
      </c>
      <c r="HG58" s="28">
        <v>110.61499999999999</v>
      </c>
      <c r="HH58" s="48">
        <v>6.9580000000000002</v>
      </c>
      <c r="HI58" s="23">
        <v>2019</v>
      </c>
      <c r="HJ58" s="138" t="s">
        <v>819</v>
      </c>
      <c r="HK58" s="28">
        <v>116.124</v>
      </c>
      <c r="HL58" s="48">
        <v>7.71</v>
      </c>
      <c r="HM58" s="28">
        <v>115.392</v>
      </c>
      <c r="HN58" s="48">
        <v>-0.60899999999999999</v>
      </c>
      <c r="HO58" s="28">
        <v>113.212</v>
      </c>
      <c r="HP58" s="48">
        <v>11.023</v>
      </c>
      <c r="HQ58" s="23">
        <v>2019</v>
      </c>
      <c r="HR58" s="138" t="s">
        <v>819</v>
      </c>
      <c r="HS58" s="28">
        <v>119.922</v>
      </c>
      <c r="HT58" s="48">
        <v>4.048</v>
      </c>
      <c r="HU58" s="28">
        <v>117.471</v>
      </c>
      <c r="HV58" s="48">
        <v>6.6139999999999999</v>
      </c>
      <c r="HW58" s="28">
        <v>113.18899999999999</v>
      </c>
      <c r="HX58" s="48">
        <v>0.46800000000000003</v>
      </c>
      <c r="HY58" s="23">
        <v>2019</v>
      </c>
      <c r="HZ58" s="138" t="s">
        <v>819</v>
      </c>
      <c r="IA58" s="28">
        <v>114.078</v>
      </c>
      <c r="IB58" s="48">
        <v>0.70099999999999996</v>
      </c>
      <c r="IC58" s="28">
        <v>116.19</v>
      </c>
      <c r="ID58" s="48">
        <v>3.38</v>
      </c>
      <c r="IE58" s="28">
        <v>113.724</v>
      </c>
      <c r="IF58" s="48">
        <v>5.3490000000000002</v>
      </c>
      <c r="IG58" s="23">
        <v>2019</v>
      </c>
      <c r="IH58" s="138" t="s">
        <v>819</v>
      </c>
      <c r="II58" s="28">
        <v>125.188</v>
      </c>
      <c r="IJ58" s="48">
        <v>4.3159999999999998</v>
      </c>
      <c r="IK58" s="28">
        <v>117.78</v>
      </c>
      <c r="IL58" s="48">
        <v>3.427</v>
      </c>
      <c r="IM58" s="28">
        <v>127.395</v>
      </c>
      <c r="IN58" s="48">
        <v>8.5749999999999993</v>
      </c>
      <c r="IO58" s="28">
        <v>42.853999999999999</v>
      </c>
      <c r="IP58" s="48">
        <v>0.85099999999999998</v>
      </c>
      <c r="IQ58" s="23">
        <v>2019</v>
      </c>
      <c r="IR58" s="138" t="s">
        <v>819</v>
      </c>
      <c r="IS58" s="28">
        <v>112.739</v>
      </c>
      <c r="IT58" s="48">
        <v>6.87</v>
      </c>
      <c r="IU58" s="28">
        <v>111.6</v>
      </c>
      <c r="IV58" s="48">
        <v>2.1999999999999999E-2</v>
      </c>
      <c r="IW58" s="28">
        <v>121.51900000000001</v>
      </c>
      <c r="IX58" s="48">
        <v>7.8010000000000002</v>
      </c>
      <c r="IY58" s="23">
        <v>2019</v>
      </c>
      <c r="IZ58" s="138" t="s">
        <v>819</v>
      </c>
      <c r="JA58" s="28">
        <v>122.947</v>
      </c>
      <c r="JB58" s="48">
        <v>-0.159</v>
      </c>
      <c r="JC58" s="28">
        <v>134.672</v>
      </c>
      <c r="JD58" s="48">
        <v>2.851</v>
      </c>
      <c r="JE58" s="28">
        <v>152.136</v>
      </c>
      <c r="JF58" s="48">
        <v>6.0540000000000003</v>
      </c>
      <c r="JG58" s="23">
        <v>2019</v>
      </c>
      <c r="JH58" s="138" t="s">
        <v>819</v>
      </c>
      <c r="JI58" s="28">
        <v>133.548</v>
      </c>
      <c r="JJ58" s="48">
        <v>1.21</v>
      </c>
      <c r="JK58" s="28">
        <v>131.62899999999999</v>
      </c>
      <c r="JL58" s="48">
        <v>-2.1909999999999998</v>
      </c>
      <c r="JM58" s="28">
        <v>110.574</v>
      </c>
      <c r="JN58" s="48">
        <v>5.6509999999999998</v>
      </c>
      <c r="JO58" s="23">
        <v>2019</v>
      </c>
      <c r="JP58" s="138" t="s">
        <v>819</v>
      </c>
      <c r="JQ58" s="28">
        <v>118.976</v>
      </c>
      <c r="JR58" s="48">
        <v>2.1459999999999999</v>
      </c>
      <c r="JS58" s="28">
        <v>108.742</v>
      </c>
      <c r="JT58" s="48">
        <v>6.1059999999999999</v>
      </c>
      <c r="JU58" s="28">
        <v>105.753</v>
      </c>
      <c r="JV58" s="48">
        <v>6.6639999999999997</v>
      </c>
      <c r="JW58" s="23">
        <v>2019</v>
      </c>
      <c r="JX58" s="138" t="s">
        <v>819</v>
      </c>
      <c r="JY58" s="28">
        <v>115.197</v>
      </c>
      <c r="JZ58" s="48">
        <v>5.3140000000000001</v>
      </c>
      <c r="KA58" s="28">
        <v>119.321</v>
      </c>
      <c r="KB58" s="48">
        <v>4.742</v>
      </c>
      <c r="KC58" s="28">
        <v>119.03</v>
      </c>
      <c r="KD58" s="48">
        <v>-3.266</v>
      </c>
      <c r="KE58" s="23">
        <v>2019</v>
      </c>
      <c r="KF58" s="138" t="s">
        <v>819</v>
      </c>
      <c r="KG58" s="28">
        <v>109.806</v>
      </c>
      <c r="KH58" s="48">
        <v>-0.249</v>
      </c>
      <c r="KI58" s="28">
        <v>116.708</v>
      </c>
      <c r="KJ58" s="48">
        <v>-0.81200000000000006</v>
      </c>
      <c r="KK58" s="28">
        <v>124.002</v>
      </c>
      <c r="KL58" s="48">
        <v>1.9390000000000001</v>
      </c>
      <c r="KM58" s="23">
        <v>2019</v>
      </c>
      <c r="KN58" s="138" t="s">
        <v>819</v>
      </c>
      <c r="KO58" s="28">
        <v>101.124</v>
      </c>
      <c r="KP58" s="48">
        <v>-12.87</v>
      </c>
      <c r="KQ58" s="28">
        <v>125.307</v>
      </c>
      <c r="KR58" s="48">
        <v>1.948</v>
      </c>
      <c r="KS58" s="28">
        <v>103.699</v>
      </c>
      <c r="KT58" s="48">
        <v>-1.212</v>
      </c>
      <c r="KU58" s="23">
        <v>2019</v>
      </c>
      <c r="KV58" s="138" t="s">
        <v>819</v>
      </c>
      <c r="KW58" s="28">
        <v>118.044</v>
      </c>
      <c r="KX58" s="48">
        <v>3.5009999999999999</v>
      </c>
      <c r="KY58" s="28">
        <v>122.679</v>
      </c>
      <c r="KZ58" s="48">
        <v>-0.107</v>
      </c>
      <c r="LA58" s="28">
        <v>123.611</v>
      </c>
      <c r="LB58" s="48">
        <v>6.5759999999999996</v>
      </c>
      <c r="LC58" s="23">
        <v>2019</v>
      </c>
      <c r="LD58" s="138" t="s">
        <v>819</v>
      </c>
      <c r="LE58" s="28">
        <v>139.18899999999999</v>
      </c>
      <c r="LF58" s="48">
        <v>10.481999999999999</v>
      </c>
      <c r="LG58" s="28">
        <v>124.05200000000001</v>
      </c>
      <c r="LH58" s="48">
        <v>-0.748</v>
      </c>
      <c r="LI58" s="28">
        <v>109.718</v>
      </c>
      <c r="LJ58" s="48">
        <v>-5.3949999999999996</v>
      </c>
      <c r="LK58" s="23">
        <v>2019</v>
      </c>
      <c r="LL58" s="138" t="s">
        <v>819</v>
      </c>
      <c r="LM58" s="28">
        <v>137.84100000000001</v>
      </c>
      <c r="LN58" s="48">
        <v>-0.24299999999999999</v>
      </c>
      <c r="LO58" s="28">
        <v>113.705</v>
      </c>
      <c r="LP58" s="48">
        <v>-1.351</v>
      </c>
      <c r="LQ58" s="28">
        <v>130.36000000000001</v>
      </c>
      <c r="LR58" s="48">
        <v>8.3889999999999993</v>
      </c>
      <c r="LS58" s="23">
        <v>2019</v>
      </c>
      <c r="LT58" s="138" t="s">
        <v>819</v>
      </c>
      <c r="LU58" s="28">
        <v>111.301</v>
      </c>
      <c r="LV58" s="48">
        <v>1.419</v>
      </c>
      <c r="LW58" s="28">
        <v>109.36199999999999</v>
      </c>
      <c r="LX58" s="48">
        <v>-10.635</v>
      </c>
      <c r="LY58" s="28">
        <v>96.072999999999993</v>
      </c>
      <c r="LZ58" s="48">
        <v>15.411</v>
      </c>
      <c r="MA58" s="23">
        <v>2019</v>
      </c>
      <c r="MB58" s="138" t="s">
        <v>819</v>
      </c>
      <c r="MC58" s="28">
        <v>139.542</v>
      </c>
      <c r="MD58" s="48">
        <v>2.3980000000000001</v>
      </c>
      <c r="ME58" s="28">
        <v>106.68300000000001</v>
      </c>
      <c r="MF58" s="48">
        <v>3.2130000000000001</v>
      </c>
      <c r="MG58" s="28">
        <v>130.21199999999999</v>
      </c>
      <c r="MH58" s="48">
        <v>6.415</v>
      </c>
      <c r="MI58" s="23">
        <v>2019</v>
      </c>
      <c r="MJ58" s="138" t="s">
        <v>819</v>
      </c>
      <c r="MK58" s="28">
        <v>90.046999999999997</v>
      </c>
      <c r="ML58" s="48">
        <v>9.0630000000000006</v>
      </c>
      <c r="MM58" s="28">
        <v>127.97199999999999</v>
      </c>
      <c r="MN58" s="48">
        <v>5.5</v>
      </c>
      <c r="MO58" s="28">
        <v>151.827</v>
      </c>
      <c r="MP58" s="48">
        <v>9.5380000000000003</v>
      </c>
    </row>
    <row r="59" spans="1:361" ht="15" customHeight="1" x14ac:dyDescent="0.25">
      <c r="A59" s="23">
        <v>2020</v>
      </c>
      <c r="B59" s="138" t="s">
        <v>819</v>
      </c>
      <c r="C59" s="28">
        <v>88.271000000000001</v>
      </c>
      <c r="D59" s="48">
        <v>-10.831</v>
      </c>
      <c r="E59" s="28">
        <v>81.731999999999999</v>
      </c>
      <c r="F59" s="48">
        <v>-12.515000000000001</v>
      </c>
      <c r="G59" s="28">
        <v>94.454999999999998</v>
      </c>
      <c r="H59" s="48">
        <v>-9.4049999999999994</v>
      </c>
      <c r="I59" s="23">
        <v>2020</v>
      </c>
      <c r="J59" s="138" t="s">
        <v>819</v>
      </c>
      <c r="K59" s="28">
        <v>97.295000000000002</v>
      </c>
      <c r="L59" s="48">
        <v>-3.8959999999999999</v>
      </c>
      <c r="M59" s="28">
        <v>129.203</v>
      </c>
      <c r="N59" s="48">
        <v>0.57799999999999996</v>
      </c>
      <c r="O59" s="28">
        <v>98.811000000000007</v>
      </c>
      <c r="P59" s="48">
        <v>-4.9059999999999997</v>
      </c>
      <c r="Q59" s="23">
        <v>2020</v>
      </c>
      <c r="R59" s="138" t="s">
        <v>819</v>
      </c>
      <c r="S59" s="28">
        <v>113.242</v>
      </c>
      <c r="T59" s="48">
        <v>1.8560000000000001</v>
      </c>
      <c r="U59" s="28">
        <v>117.12</v>
      </c>
      <c r="V59" s="48">
        <v>-5.2919999999999998</v>
      </c>
      <c r="W59" s="28">
        <v>121.215</v>
      </c>
      <c r="X59" s="48">
        <v>3.0870000000000002</v>
      </c>
      <c r="Y59" s="23">
        <v>2020</v>
      </c>
      <c r="Z59" s="138" t="s">
        <v>819</v>
      </c>
      <c r="AA59" s="28">
        <v>133.43100000000001</v>
      </c>
      <c r="AB59" s="48">
        <v>6.79</v>
      </c>
      <c r="AC59" s="28">
        <v>130.86600000000001</v>
      </c>
      <c r="AD59" s="48">
        <v>5.98</v>
      </c>
      <c r="AE59" s="28">
        <v>114.04900000000001</v>
      </c>
      <c r="AF59" s="48">
        <v>-4.806</v>
      </c>
      <c r="AG59" s="23">
        <v>2020</v>
      </c>
      <c r="AH59" s="138" t="s">
        <v>819</v>
      </c>
      <c r="AI59" s="28">
        <v>106.16200000000001</v>
      </c>
      <c r="AJ59" s="48">
        <v>-9.6760000000000002</v>
      </c>
      <c r="AK59" s="28">
        <v>146.88</v>
      </c>
      <c r="AL59" s="48">
        <v>7.1790000000000003</v>
      </c>
      <c r="AM59" s="28">
        <v>119.13500000000001</v>
      </c>
      <c r="AN59" s="48">
        <v>1.534</v>
      </c>
      <c r="AO59" s="23">
        <v>2020</v>
      </c>
      <c r="AP59" s="138" t="s">
        <v>819</v>
      </c>
      <c r="AQ59" s="28">
        <v>124.13500000000001</v>
      </c>
      <c r="AR59" s="48">
        <v>-1.5249999999999999</v>
      </c>
      <c r="AS59" s="28">
        <v>124.114</v>
      </c>
      <c r="AT59" s="48">
        <v>3.762</v>
      </c>
      <c r="AU59" s="28">
        <v>128.155</v>
      </c>
      <c r="AV59" s="48">
        <v>10.417999999999999</v>
      </c>
      <c r="AW59" s="23">
        <v>2020</v>
      </c>
      <c r="AX59" s="138" t="s">
        <v>819</v>
      </c>
      <c r="AY59" s="28">
        <v>132.315</v>
      </c>
      <c r="AZ59" s="48">
        <v>3.0150000000000001</v>
      </c>
      <c r="BA59" s="28">
        <v>128.55099999999999</v>
      </c>
      <c r="BB59" s="48">
        <v>5.0949999999999998</v>
      </c>
      <c r="BC59" s="28">
        <v>128.97999999999999</v>
      </c>
      <c r="BD59" s="48">
        <v>10.23</v>
      </c>
      <c r="BE59" s="23">
        <v>2020</v>
      </c>
      <c r="BF59" s="138" t="s">
        <v>819</v>
      </c>
      <c r="BG59" s="28">
        <v>128.16499999999999</v>
      </c>
      <c r="BH59" s="48">
        <v>7.1509999999999998</v>
      </c>
      <c r="BI59" s="28">
        <v>117.839</v>
      </c>
      <c r="BJ59" s="48">
        <v>1.292</v>
      </c>
      <c r="BK59" s="28">
        <v>133.554</v>
      </c>
      <c r="BL59" s="48">
        <v>4.5209999999999999</v>
      </c>
      <c r="BM59" s="23">
        <v>2020</v>
      </c>
      <c r="BN59" s="138" t="s">
        <v>819</v>
      </c>
      <c r="BO59" s="28">
        <v>124.89700000000001</v>
      </c>
      <c r="BP59" s="48">
        <v>2.8490000000000002</v>
      </c>
      <c r="BQ59" s="28">
        <v>97.760999999999996</v>
      </c>
      <c r="BR59" s="48">
        <v>-27.158000000000001</v>
      </c>
      <c r="BS59" s="28">
        <v>112.212</v>
      </c>
      <c r="BT59" s="48">
        <v>-9.9949999999999992</v>
      </c>
      <c r="BU59" s="23">
        <v>2020</v>
      </c>
      <c r="BV59" s="138" t="s">
        <v>819</v>
      </c>
      <c r="BW59" s="28">
        <v>113.217</v>
      </c>
      <c r="BX59" s="48">
        <v>-5.8479999999999999</v>
      </c>
      <c r="BY59" s="28">
        <v>93.275999999999996</v>
      </c>
      <c r="BZ59" s="48">
        <v>-17.893000000000001</v>
      </c>
      <c r="CA59" s="28">
        <v>92.447000000000003</v>
      </c>
      <c r="CB59" s="48">
        <v>-14.7</v>
      </c>
      <c r="CC59" s="23">
        <v>2020</v>
      </c>
      <c r="CD59" s="138" t="s">
        <v>819</v>
      </c>
      <c r="CE59" s="28">
        <v>101.401</v>
      </c>
      <c r="CF59" s="48">
        <v>-19.434000000000001</v>
      </c>
      <c r="CG59" s="28">
        <v>88.506</v>
      </c>
      <c r="CH59" s="48">
        <v>-16.364000000000001</v>
      </c>
      <c r="CI59" s="28">
        <v>115.70699999999999</v>
      </c>
      <c r="CJ59" s="48">
        <v>-13.597</v>
      </c>
      <c r="CK59" s="23">
        <v>2020</v>
      </c>
      <c r="CL59" s="138" t="s">
        <v>819</v>
      </c>
      <c r="CM59" s="28">
        <v>114.40900000000001</v>
      </c>
      <c r="CN59" s="48">
        <v>-18.059000000000001</v>
      </c>
      <c r="CO59" s="28">
        <v>86.671999999999997</v>
      </c>
      <c r="CP59" s="48">
        <v>-23.600999999999999</v>
      </c>
      <c r="CQ59" s="28">
        <v>85.769000000000005</v>
      </c>
      <c r="CR59" s="48">
        <v>-26.704999999999998</v>
      </c>
      <c r="CS59" s="23">
        <v>2020</v>
      </c>
      <c r="CT59" s="138" t="s">
        <v>819</v>
      </c>
      <c r="CU59" s="28">
        <v>108.26</v>
      </c>
      <c r="CV59" s="48">
        <v>-15.618</v>
      </c>
      <c r="CW59" s="28">
        <v>80.007999999999996</v>
      </c>
      <c r="CX59" s="48">
        <v>-19.119</v>
      </c>
      <c r="CY59" s="28">
        <v>117.681</v>
      </c>
      <c r="CZ59" s="48">
        <v>-9.4350000000000005</v>
      </c>
      <c r="DA59" s="23">
        <v>2020</v>
      </c>
      <c r="DB59" s="138" t="s">
        <v>819</v>
      </c>
      <c r="DC59" s="28">
        <v>93.451999999999998</v>
      </c>
      <c r="DD59" s="48">
        <v>-11.47</v>
      </c>
      <c r="DE59" s="28">
        <v>245.72300000000001</v>
      </c>
      <c r="DF59" s="48">
        <v>9.4369999999999994</v>
      </c>
      <c r="DG59" s="28">
        <v>100.587</v>
      </c>
      <c r="DH59" s="48">
        <v>-10.787000000000001</v>
      </c>
      <c r="DI59" s="23">
        <v>2020</v>
      </c>
      <c r="DJ59" s="138" t="s">
        <v>819</v>
      </c>
      <c r="DK59" s="28">
        <v>126.098</v>
      </c>
      <c r="DL59" s="48">
        <v>4.484</v>
      </c>
      <c r="DM59" s="28">
        <v>78.213999999999999</v>
      </c>
      <c r="DN59" s="48">
        <v>-25.57</v>
      </c>
      <c r="DO59" s="28">
        <v>110.449</v>
      </c>
      <c r="DP59" s="48">
        <v>-9.9420000000000002</v>
      </c>
      <c r="DQ59" s="23">
        <v>2020</v>
      </c>
      <c r="DR59" s="138" t="s">
        <v>819</v>
      </c>
      <c r="DS59" s="28">
        <v>126.572</v>
      </c>
      <c r="DT59" s="48">
        <v>6.2229999999999999</v>
      </c>
      <c r="DU59" s="28">
        <v>106.255</v>
      </c>
      <c r="DV59" s="48">
        <v>-6.5359999999999996</v>
      </c>
      <c r="DW59" s="28">
        <v>126.669</v>
      </c>
      <c r="DX59" s="48">
        <v>-4.5250000000000004</v>
      </c>
      <c r="DY59" s="23">
        <v>2020</v>
      </c>
      <c r="DZ59" s="138" t="s">
        <v>819</v>
      </c>
      <c r="EA59" s="28">
        <v>100.051</v>
      </c>
      <c r="EB59" s="48">
        <v>-11.43</v>
      </c>
      <c r="EC59" s="28">
        <v>99.378</v>
      </c>
      <c r="ED59" s="48">
        <v>-15.534000000000001</v>
      </c>
      <c r="EE59" s="28">
        <v>114.53</v>
      </c>
      <c r="EF59" s="48">
        <v>-4.4470000000000001</v>
      </c>
      <c r="EG59" s="23">
        <v>2020</v>
      </c>
      <c r="EH59" s="138" t="s">
        <v>819</v>
      </c>
      <c r="EI59" s="28">
        <v>127.41200000000001</v>
      </c>
      <c r="EJ59" s="48">
        <v>3.9129999999999998</v>
      </c>
      <c r="EK59" s="28">
        <v>113.524</v>
      </c>
      <c r="EL59" s="48">
        <v>-2.383</v>
      </c>
      <c r="EM59" s="28">
        <v>99.253</v>
      </c>
      <c r="EN59" s="48">
        <v>-16.187000000000001</v>
      </c>
      <c r="EO59" s="23">
        <v>2020</v>
      </c>
      <c r="EP59" s="138" t="s">
        <v>819</v>
      </c>
      <c r="EQ59" s="28">
        <v>107.773</v>
      </c>
      <c r="ER59" s="48">
        <v>-2.157</v>
      </c>
      <c r="ES59" s="28">
        <v>105.282</v>
      </c>
      <c r="ET59" s="48">
        <v>-8.6020000000000003</v>
      </c>
      <c r="EU59" s="28">
        <v>113.32299999999999</v>
      </c>
      <c r="EV59" s="48">
        <v>0.47699999999999998</v>
      </c>
      <c r="EW59" s="23">
        <v>2020</v>
      </c>
      <c r="EX59" s="138" t="s">
        <v>819</v>
      </c>
      <c r="EY59" s="28">
        <v>94.706999999999994</v>
      </c>
      <c r="EZ59" s="48">
        <v>-10.805999999999999</v>
      </c>
      <c r="FA59" s="28">
        <v>92.426000000000002</v>
      </c>
      <c r="FB59" s="48">
        <v>-14.981</v>
      </c>
      <c r="FC59" s="28">
        <v>133.755</v>
      </c>
      <c r="FD59" s="48">
        <v>-7.5949999999999998</v>
      </c>
      <c r="FE59" s="23">
        <v>2020</v>
      </c>
      <c r="FF59" s="138" t="s">
        <v>819</v>
      </c>
      <c r="FG59" s="28">
        <v>118.185</v>
      </c>
      <c r="FH59" s="48">
        <v>4.0650000000000004</v>
      </c>
      <c r="FI59" s="28">
        <v>138.81700000000001</v>
      </c>
      <c r="FJ59" s="48">
        <v>15.680999999999999</v>
      </c>
      <c r="FK59" s="28">
        <v>101.751</v>
      </c>
      <c r="FL59" s="48">
        <v>-10.545</v>
      </c>
      <c r="FM59" s="23">
        <v>2020</v>
      </c>
      <c r="FN59" s="138" t="s">
        <v>819</v>
      </c>
      <c r="FO59" s="28">
        <v>130.38300000000001</v>
      </c>
      <c r="FP59" s="48">
        <v>33.862000000000002</v>
      </c>
      <c r="FQ59" s="28">
        <v>226.858</v>
      </c>
      <c r="FR59" s="48">
        <v>84.566000000000003</v>
      </c>
      <c r="FS59" s="28">
        <v>118.926</v>
      </c>
      <c r="FT59" s="48">
        <v>-3.5760000000000001</v>
      </c>
      <c r="FU59" s="23">
        <v>2020</v>
      </c>
      <c r="FV59" s="138" t="s">
        <v>819</v>
      </c>
      <c r="FW59" s="28">
        <v>140.245</v>
      </c>
      <c r="FX59" s="48">
        <v>16.745999999999999</v>
      </c>
      <c r="FY59" s="28">
        <v>112.84</v>
      </c>
      <c r="FZ59" s="48">
        <v>1.29</v>
      </c>
      <c r="GA59" s="28">
        <v>105.08799999999999</v>
      </c>
      <c r="GB59" s="48">
        <v>-9.8829999999999991</v>
      </c>
      <c r="GC59" s="23">
        <v>2020</v>
      </c>
      <c r="GD59" s="138" t="s">
        <v>819</v>
      </c>
      <c r="GE59" s="28">
        <v>124.129</v>
      </c>
      <c r="GF59" s="48">
        <v>6.0359999999999996</v>
      </c>
      <c r="GG59" s="28">
        <v>105.34699999999999</v>
      </c>
      <c r="GH59" s="48">
        <v>-11.746</v>
      </c>
      <c r="GI59" s="28">
        <v>96.533000000000001</v>
      </c>
      <c r="GJ59" s="48">
        <v>-6.5739999999999998</v>
      </c>
      <c r="GK59" s="23">
        <v>2020</v>
      </c>
      <c r="GL59" s="138" t="s">
        <v>819</v>
      </c>
      <c r="GM59" s="28">
        <v>116.5</v>
      </c>
      <c r="GN59" s="48">
        <v>3.2240000000000002</v>
      </c>
      <c r="GO59" s="28">
        <v>128.04300000000001</v>
      </c>
      <c r="GP59" s="48">
        <v>-3.8420000000000001</v>
      </c>
      <c r="GQ59" s="28">
        <v>114.66500000000001</v>
      </c>
      <c r="GR59" s="48">
        <v>-9.0630000000000006</v>
      </c>
      <c r="GS59" s="23">
        <v>2020</v>
      </c>
      <c r="GT59" s="138" t="s">
        <v>819</v>
      </c>
      <c r="GU59" s="28">
        <v>97.174000000000007</v>
      </c>
      <c r="GV59" s="48">
        <v>-19.821999999999999</v>
      </c>
      <c r="GW59" s="28">
        <v>89.820999999999998</v>
      </c>
      <c r="GX59" s="48">
        <v>-21.696999999999999</v>
      </c>
      <c r="GY59" s="28">
        <v>109.13200000000001</v>
      </c>
      <c r="GZ59" s="48">
        <v>-12.569000000000001</v>
      </c>
      <c r="HA59" s="23">
        <v>2020</v>
      </c>
      <c r="HB59" s="138" t="s">
        <v>819</v>
      </c>
      <c r="HC59" s="28">
        <v>94.094999999999999</v>
      </c>
      <c r="HD59" s="48">
        <v>-20.687000000000001</v>
      </c>
      <c r="HE59" s="28">
        <v>111.73399999999999</v>
      </c>
      <c r="HF59" s="48">
        <v>-4.0750000000000002</v>
      </c>
      <c r="HG59" s="28">
        <v>83.551000000000002</v>
      </c>
      <c r="HH59" s="48">
        <v>-24.466999999999999</v>
      </c>
      <c r="HI59" s="23">
        <v>2020</v>
      </c>
      <c r="HJ59" s="138" t="s">
        <v>819</v>
      </c>
      <c r="HK59" s="28">
        <v>91.635999999999996</v>
      </c>
      <c r="HL59" s="48">
        <v>-21.087</v>
      </c>
      <c r="HM59" s="28">
        <v>90.173000000000002</v>
      </c>
      <c r="HN59" s="48">
        <v>-21.855</v>
      </c>
      <c r="HO59" s="28">
        <v>86.177000000000007</v>
      </c>
      <c r="HP59" s="48">
        <v>-23.88</v>
      </c>
      <c r="HQ59" s="23">
        <v>2020</v>
      </c>
      <c r="HR59" s="138" t="s">
        <v>819</v>
      </c>
      <c r="HS59" s="28">
        <v>103.523</v>
      </c>
      <c r="HT59" s="48">
        <v>-13.675000000000001</v>
      </c>
      <c r="HU59" s="28">
        <v>126.066</v>
      </c>
      <c r="HV59" s="48">
        <v>7.3159999999999998</v>
      </c>
      <c r="HW59" s="28">
        <v>96.787999999999997</v>
      </c>
      <c r="HX59" s="48">
        <v>-14.49</v>
      </c>
      <c r="HY59" s="23">
        <v>2020</v>
      </c>
      <c r="HZ59" s="138" t="s">
        <v>819</v>
      </c>
      <c r="IA59" s="28">
        <v>95.938000000000002</v>
      </c>
      <c r="IB59" s="48">
        <v>-15.901999999999999</v>
      </c>
      <c r="IC59" s="28">
        <v>104.295</v>
      </c>
      <c r="ID59" s="48">
        <v>-10.238</v>
      </c>
      <c r="IE59" s="28">
        <v>114.084</v>
      </c>
      <c r="IF59" s="48">
        <v>0.316</v>
      </c>
      <c r="IG59" s="23">
        <v>2020</v>
      </c>
      <c r="IH59" s="138" t="s">
        <v>819</v>
      </c>
      <c r="II59" s="28">
        <v>115.035</v>
      </c>
      <c r="IJ59" s="48">
        <v>-8.11</v>
      </c>
      <c r="IK59" s="28">
        <v>96.257000000000005</v>
      </c>
      <c r="IL59" s="48">
        <v>-18.274000000000001</v>
      </c>
      <c r="IM59" s="28">
        <v>88.36</v>
      </c>
      <c r="IN59" s="48">
        <v>-30.640999999999998</v>
      </c>
      <c r="IO59" s="28">
        <v>122.098</v>
      </c>
      <c r="IP59" s="48">
        <v>184.91800000000001</v>
      </c>
      <c r="IQ59" s="23">
        <v>2020</v>
      </c>
      <c r="IR59" s="138" t="s">
        <v>819</v>
      </c>
      <c r="IS59" s="28">
        <v>86.576999999999998</v>
      </c>
      <c r="IT59" s="48">
        <v>-23.204999999999998</v>
      </c>
      <c r="IU59" s="28">
        <v>90.581999999999994</v>
      </c>
      <c r="IV59" s="48">
        <v>-18.832999999999998</v>
      </c>
      <c r="IW59" s="28">
        <v>90.950999999999993</v>
      </c>
      <c r="IX59" s="48">
        <v>-25.154</v>
      </c>
      <c r="IY59" s="23">
        <v>2020</v>
      </c>
      <c r="IZ59" s="138" t="s">
        <v>819</v>
      </c>
      <c r="JA59" s="28">
        <v>109.70099999999999</v>
      </c>
      <c r="JB59" s="48">
        <v>-10.773999999999999</v>
      </c>
      <c r="JC59" s="28">
        <v>132.607</v>
      </c>
      <c r="JD59" s="48">
        <v>-1.534</v>
      </c>
      <c r="JE59" s="28">
        <v>156.24100000000001</v>
      </c>
      <c r="JF59" s="48">
        <v>2.698</v>
      </c>
      <c r="JG59" s="23">
        <v>2020</v>
      </c>
      <c r="JH59" s="138" t="s">
        <v>819</v>
      </c>
      <c r="JI59" s="28">
        <v>165.25899999999999</v>
      </c>
      <c r="JJ59" s="48">
        <v>23.745000000000001</v>
      </c>
      <c r="JK59" s="28">
        <v>144.07599999999999</v>
      </c>
      <c r="JL59" s="48">
        <v>9.4570000000000007</v>
      </c>
      <c r="JM59" s="28">
        <v>130.85499999999999</v>
      </c>
      <c r="JN59" s="48">
        <v>18.341999999999999</v>
      </c>
      <c r="JO59" s="23">
        <v>2020</v>
      </c>
      <c r="JP59" s="138" t="s">
        <v>819</v>
      </c>
      <c r="JQ59" s="28">
        <v>123.04900000000001</v>
      </c>
      <c r="JR59" s="48">
        <v>3.423</v>
      </c>
      <c r="JS59" s="28">
        <v>112.13500000000001</v>
      </c>
      <c r="JT59" s="48">
        <v>3.121</v>
      </c>
      <c r="JU59" s="28">
        <v>99.814999999999998</v>
      </c>
      <c r="JV59" s="48">
        <v>-5.6150000000000002</v>
      </c>
      <c r="JW59" s="23">
        <v>2020</v>
      </c>
      <c r="JX59" s="138" t="s">
        <v>819</v>
      </c>
      <c r="JY59" s="28">
        <v>110.267</v>
      </c>
      <c r="JZ59" s="48">
        <v>-4.28</v>
      </c>
      <c r="KA59" s="28">
        <v>121.976</v>
      </c>
      <c r="KB59" s="48">
        <v>2.2250000000000001</v>
      </c>
      <c r="KC59" s="28">
        <v>112.47</v>
      </c>
      <c r="KD59" s="48">
        <v>-5.5119999999999996</v>
      </c>
      <c r="KE59" s="23">
        <v>2020</v>
      </c>
      <c r="KF59" s="138" t="s">
        <v>819</v>
      </c>
      <c r="KG59" s="28">
        <v>122.045</v>
      </c>
      <c r="KH59" s="48">
        <v>11.146000000000001</v>
      </c>
      <c r="KI59" s="28">
        <v>122.376</v>
      </c>
      <c r="KJ59" s="48">
        <v>4.8570000000000002</v>
      </c>
      <c r="KK59" s="28">
        <v>105.164</v>
      </c>
      <c r="KL59" s="48">
        <v>-15.192</v>
      </c>
      <c r="KM59" s="23">
        <v>2020</v>
      </c>
      <c r="KN59" s="138" t="s">
        <v>819</v>
      </c>
      <c r="KO59" s="28">
        <v>76.177999999999997</v>
      </c>
      <c r="KP59" s="48">
        <v>-24.669</v>
      </c>
      <c r="KQ59" s="28">
        <v>135.38800000000001</v>
      </c>
      <c r="KR59" s="48">
        <v>8.0449999999999999</v>
      </c>
      <c r="KS59" s="28">
        <v>101.52500000000001</v>
      </c>
      <c r="KT59" s="48">
        <v>-2.0960000000000001</v>
      </c>
      <c r="KU59" s="23">
        <v>2020</v>
      </c>
      <c r="KV59" s="138" t="s">
        <v>819</v>
      </c>
      <c r="KW59" s="28">
        <v>101.42700000000001</v>
      </c>
      <c r="KX59" s="48">
        <v>-14.077</v>
      </c>
      <c r="KY59" s="28">
        <v>129.684</v>
      </c>
      <c r="KZ59" s="48">
        <v>5.71</v>
      </c>
      <c r="LA59" s="28">
        <v>126.001</v>
      </c>
      <c r="LB59" s="48">
        <v>1.9330000000000001</v>
      </c>
      <c r="LC59" s="23">
        <v>2020</v>
      </c>
      <c r="LD59" s="138" t="s">
        <v>819</v>
      </c>
      <c r="LE59" s="28">
        <v>134.95400000000001</v>
      </c>
      <c r="LF59" s="48">
        <v>-3.0430000000000001</v>
      </c>
      <c r="LG59" s="28">
        <v>121.34399999999999</v>
      </c>
      <c r="LH59" s="48">
        <v>-2.1829999999999998</v>
      </c>
      <c r="LI59" s="28">
        <v>87.369</v>
      </c>
      <c r="LJ59" s="48">
        <v>-20.369</v>
      </c>
      <c r="LK59" s="23">
        <v>2020</v>
      </c>
      <c r="LL59" s="138" t="s">
        <v>819</v>
      </c>
      <c r="LM59" s="28">
        <v>137.39500000000001</v>
      </c>
      <c r="LN59" s="48">
        <v>-0.32400000000000001</v>
      </c>
      <c r="LO59" s="28">
        <v>113.715</v>
      </c>
      <c r="LP59" s="48">
        <v>0.01</v>
      </c>
      <c r="LQ59" s="28">
        <v>124.68</v>
      </c>
      <c r="LR59" s="48">
        <v>-4.3570000000000002</v>
      </c>
      <c r="LS59" s="23">
        <v>2020</v>
      </c>
      <c r="LT59" s="138" t="s">
        <v>819</v>
      </c>
      <c r="LU59" s="28">
        <v>116.057</v>
      </c>
      <c r="LV59" s="48">
        <v>4.2729999999999997</v>
      </c>
      <c r="LW59" s="28">
        <v>126.087</v>
      </c>
      <c r="LX59" s="48">
        <v>15.292999999999999</v>
      </c>
      <c r="LY59" s="28">
        <v>96.405000000000001</v>
      </c>
      <c r="LZ59" s="48">
        <v>0.34599999999999997</v>
      </c>
      <c r="MA59" s="23">
        <v>2020</v>
      </c>
      <c r="MB59" s="138" t="s">
        <v>819</v>
      </c>
      <c r="MC59" s="28">
        <v>132.08699999999999</v>
      </c>
      <c r="MD59" s="48">
        <v>-5.3419999999999996</v>
      </c>
      <c r="ME59" s="28">
        <v>86.501999999999995</v>
      </c>
      <c r="MF59" s="48">
        <v>-18.916</v>
      </c>
      <c r="MG59" s="28">
        <v>105.47799999999999</v>
      </c>
      <c r="MH59" s="48">
        <v>-18.995000000000001</v>
      </c>
      <c r="MI59" s="23">
        <v>2020</v>
      </c>
      <c r="MJ59" s="138" t="s">
        <v>819</v>
      </c>
      <c r="MK59" s="28">
        <v>83.641999999999996</v>
      </c>
      <c r="ML59" s="48">
        <v>-7.1130000000000004</v>
      </c>
      <c r="MM59" s="28">
        <v>117.985</v>
      </c>
      <c r="MN59" s="48">
        <v>-7.8040000000000003</v>
      </c>
      <c r="MO59" s="28">
        <v>162.97200000000001</v>
      </c>
      <c r="MP59" s="48">
        <v>7.34</v>
      </c>
    </row>
    <row r="60" spans="1:361" ht="15" customHeight="1" x14ac:dyDescent="0.25">
      <c r="A60" s="23">
        <v>2021</v>
      </c>
      <c r="B60" s="138" t="s">
        <v>819</v>
      </c>
      <c r="C60" s="28">
        <v>89.984999999999999</v>
      </c>
      <c r="D60" s="48">
        <v>1.9410000000000001</v>
      </c>
      <c r="E60" s="28">
        <v>77.721000000000004</v>
      </c>
      <c r="F60" s="48">
        <v>-4.9059999999999997</v>
      </c>
      <c r="G60" s="28">
        <v>101.581</v>
      </c>
      <c r="H60" s="48">
        <v>7.5439999999999996</v>
      </c>
      <c r="I60" s="23">
        <v>2021</v>
      </c>
      <c r="J60" s="138" t="s">
        <v>819</v>
      </c>
      <c r="K60" s="28">
        <v>91.058000000000007</v>
      </c>
      <c r="L60" s="48">
        <v>-6.41</v>
      </c>
      <c r="M60" s="28">
        <v>107.794</v>
      </c>
      <c r="N60" s="48">
        <v>-16.57</v>
      </c>
      <c r="O60" s="28">
        <v>90.15</v>
      </c>
      <c r="P60" s="48">
        <v>-8.7650000000000006</v>
      </c>
      <c r="Q60" s="23">
        <v>2021</v>
      </c>
      <c r="R60" s="138" t="s">
        <v>819</v>
      </c>
      <c r="S60" s="28">
        <v>122.58199999999999</v>
      </c>
      <c r="T60" s="48">
        <v>8.2479999999999993</v>
      </c>
      <c r="U60" s="28">
        <v>126.485</v>
      </c>
      <c r="V60" s="48">
        <v>7.9960000000000004</v>
      </c>
      <c r="W60" s="28">
        <v>134.208</v>
      </c>
      <c r="X60" s="48">
        <v>10.718999999999999</v>
      </c>
      <c r="Y60" s="23">
        <v>2021</v>
      </c>
      <c r="Z60" s="138" t="s">
        <v>819</v>
      </c>
      <c r="AA60" s="28">
        <v>141.74799999999999</v>
      </c>
      <c r="AB60" s="48">
        <v>6.2329999999999997</v>
      </c>
      <c r="AC60" s="28">
        <v>135.75399999999999</v>
      </c>
      <c r="AD60" s="48">
        <v>3.7349999999999999</v>
      </c>
      <c r="AE60" s="28">
        <v>137.73099999999999</v>
      </c>
      <c r="AF60" s="48">
        <v>20.765000000000001</v>
      </c>
      <c r="AG60" s="23">
        <v>2021</v>
      </c>
      <c r="AH60" s="138" t="s">
        <v>819</v>
      </c>
      <c r="AI60" s="28">
        <v>108.758</v>
      </c>
      <c r="AJ60" s="48">
        <v>2.4449999999999998</v>
      </c>
      <c r="AK60" s="28">
        <v>172.70099999999999</v>
      </c>
      <c r="AL60" s="48">
        <v>17.579999999999998</v>
      </c>
      <c r="AM60" s="28">
        <v>100.801</v>
      </c>
      <c r="AN60" s="48">
        <v>-15.388999999999999</v>
      </c>
      <c r="AO60" s="23">
        <v>2021</v>
      </c>
      <c r="AP60" s="138" t="s">
        <v>819</v>
      </c>
      <c r="AQ60" s="28">
        <v>150.56200000000001</v>
      </c>
      <c r="AR60" s="48">
        <v>21.288</v>
      </c>
      <c r="AS60" s="28">
        <v>127.61499999999999</v>
      </c>
      <c r="AT60" s="48">
        <v>2.8210000000000002</v>
      </c>
      <c r="AU60" s="28">
        <v>136.40100000000001</v>
      </c>
      <c r="AV60" s="48">
        <v>6.4340000000000002</v>
      </c>
      <c r="AW60" s="23">
        <v>2021</v>
      </c>
      <c r="AX60" s="138" t="s">
        <v>819</v>
      </c>
      <c r="AY60" s="28">
        <v>132.90799999999999</v>
      </c>
      <c r="AZ60" s="48">
        <v>0.44800000000000001</v>
      </c>
      <c r="BA60" s="28">
        <v>122.723</v>
      </c>
      <c r="BB60" s="48">
        <v>-4.5330000000000004</v>
      </c>
      <c r="BC60" s="28">
        <v>148.35300000000001</v>
      </c>
      <c r="BD60" s="48">
        <v>15.02</v>
      </c>
      <c r="BE60" s="23">
        <v>2021</v>
      </c>
      <c r="BF60" s="138" t="s">
        <v>819</v>
      </c>
      <c r="BG60" s="28">
        <v>121.717</v>
      </c>
      <c r="BH60" s="48">
        <v>-5.0309999999999997</v>
      </c>
      <c r="BI60" s="28">
        <v>120.495</v>
      </c>
      <c r="BJ60" s="48">
        <v>2.254</v>
      </c>
      <c r="BK60" s="28">
        <v>169.59700000000001</v>
      </c>
      <c r="BL60" s="48">
        <v>26.986999999999998</v>
      </c>
      <c r="BM60" s="23">
        <v>2021</v>
      </c>
      <c r="BN60" s="138" t="s">
        <v>819</v>
      </c>
      <c r="BO60" s="28">
        <v>115.828</v>
      </c>
      <c r="BP60" s="48">
        <v>-7.2610000000000001</v>
      </c>
      <c r="BQ60" s="28">
        <v>108.392</v>
      </c>
      <c r="BR60" s="48">
        <v>10.874000000000001</v>
      </c>
      <c r="BS60" s="28">
        <v>124.855</v>
      </c>
      <c r="BT60" s="48">
        <v>11.268000000000001</v>
      </c>
      <c r="BU60" s="23">
        <v>2021</v>
      </c>
      <c r="BV60" s="138" t="s">
        <v>819</v>
      </c>
      <c r="BW60" s="28">
        <v>123.979</v>
      </c>
      <c r="BX60" s="48">
        <v>9.5060000000000002</v>
      </c>
      <c r="BY60" s="28">
        <v>79.7</v>
      </c>
      <c r="BZ60" s="48">
        <v>-14.555</v>
      </c>
      <c r="CA60" s="28">
        <v>110.60599999999999</v>
      </c>
      <c r="CB60" s="48">
        <v>19.641999999999999</v>
      </c>
      <c r="CC60" s="23">
        <v>2021</v>
      </c>
      <c r="CD60" s="138" t="s">
        <v>819</v>
      </c>
      <c r="CE60" s="28">
        <v>124.369</v>
      </c>
      <c r="CF60" s="48">
        <v>22.65</v>
      </c>
      <c r="CG60" s="28">
        <v>92.850999999999999</v>
      </c>
      <c r="CH60" s="48">
        <v>4.91</v>
      </c>
      <c r="CI60" s="28">
        <v>120.06699999999999</v>
      </c>
      <c r="CJ60" s="48">
        <v>3.7679999999999998</v>
      </c>
      <c r="CK60" s="23">
        <v>2021</v>
      </c>
      <c r="CL60" s="138" t="s">
        <v>819</v>
      </c>
      <c r="CM60" s="28">
        <v>148.63399999999999</v>
      </c>
      <c r="CN60" s="48">
        <v>29.914000000000001</v>
      </c>
      <c r="CO60" s="28">
        <v>89.367000000000004</v>
      </c>
      <c r="CP60" s="48">
        <v>3.11</v>
      </c>
      <c r="CQ60" s="28">
        <v>87.902000000000001</v>
      </c>
      <c r="CR60" s="48">
        <v>2.4860000000000002</v>
      </c>
      <c r="CS60" s="23">
        <v>2021</v>
      </c>
      <c r="CT60" s="138" t="s">
        <v>819</v>
      </c>
      <c r="CU60" s="28">
        <v>123.05200000000001</v>
      </c>
      <c r="CV60" s="48">
        <v>13.663</v>
      </c>
      <c r="CW60" s="28">
        <v>91.566000000000003</v>
      </c>
      <c r="CX60" s="48">
        <v>14.446</v>
      </c>
      <c r="CY60" s="28">
        <v>122.736</v>
      </c>
      <c r="CZ60" s="48">
        <v>4.2949999999999999</v>
      </c>
      <c r="DA60" s="23">
        <v>2021</v>
      </c>
      <c r="DB60" s="138" t="s">
        <v>819</v>
      </c>
      <c r="DC60" s="28">
        <v>80.597999999999999</v>
      </c>
      <c r="DD60" s="48">
        <v>-13.754</v>
      </c>
      <c r="DE60" s="28">
        <v>277.88499999999999</v>
      </c>
      <c r="DF60" s="48">
        <v>13.089</v>
      </c>
      <c r="DG60" s="28">
        <v>120.55200000000001</v>
      </c>
      <c r="DH60" s="48">
        <v>19.847999999999999</v>
      </c>
      <c r="DI60" s="23">
        <v>2021</v>
      </c>
      <c r="DJ60" s="138" t="s">
        <v>819</v>
      </c>
      <c r="DK60" s="28">
        <v>155.34100000000001</v>
      </c>
      <c r="DL60" s="48">
        <v>23.190999999999999</v>
      </c>
      <c r="DM60" s="28">
        <v>64.373000000000005</v>
      </c>
      <c r="DN60" s="48">
        <v>-17.696000000000002</v>
      </c>
      <c r="DO60" s="28">
        <v>114.574</v>
      </c>
      <c r="DP60" s="48">
        <v>3.7349999999999999</v>
      </c>
      <c r="DQ60" s="23">
        <v>2021</v>
      </c>
      <c r="DR60" s="138" t="s">
        <v>819</v>
      </c>
      <c r="DS60" s="28">
        <v>131.30000000000001</v>
      </c>
      <c r="DT60" s="48">
        <v>3.7349999999999999</v>
      </c>
      <c r="DU60" s="28">
        <v>112.541</v>
      </c>
      <c r="DV60" s="48">
        <v>5.915</v>
      </c>
      <c r="DW60" s="28">
        <v>119.373</v>
      </c>
      <c r="DX60" s="48">
        <v>-5.76</v>
      </c>
      <c r="DY60" s="23">
        <v>2021</v>
      </c>
      <c r="DZ60" s="138" t="s">
        <v>819</v>
      </c>
      <c r="EA60" s="28">
        <v>112.848</v>
      </c>
      <c r="EB60" s="48">
        <v>12.791</v>
      </c>
      <c r="EC60" s="28">
        <v>117.80500000000001</v>
      </c>
      <c r="ED60" s="48">
        <v>18.542999999999999</v>
      </c>
      <c r="EE60" s="28">
        <v>121.66</v>
      </c>
      <c r="EF60" s="48">
        <v>6.226</v>
      </c>
      <c r="EG60" s="23">
        <v>2021</v>
      </c>
      <c r="EH60" s="138" t="s">
        <v>819</v>
      </c>
      <c r="EI60" s="28">
        <v>137.137</v>
      </c>
      <c r="EJ60" s="48">
        <v>7.633</v>
      </c>
      <c r="EK60" s="28">
        <v>132.726</v>
      </c>
      <c r="EL60" s="48">
        <v>16.914999999999999</v>
      </c>
      <c r="EM60" s="28">
        <v>109.764</v>
      </c>
      <c r="EN60" s="48">
        <v>10.59</v>
      </c>
      <c r="EO60" s="23">
        <v>2021</v>
      </c>
      <c r="EP60" s="138" t="s">
        <v>819</v>
      </c>
      <c r="EQ60" s="28">
        <v>83.459000000000003</v>
      </c>
      <c r="ER60" s="48">
        <v>-22.561</v>
      </c>
      <c r="ES60" s="28">
        <v>140.30500000000001</v>
      </c>
      <c r="ET60" s="48">
        <v>33.265000000000001</v>
      </c>
      <c r="EU60" s="28">
        <v>82.734999999999999</v>
      </c>
      <c r="EV60" s="48">
        <v>-26.992000000000001</v>
      </c>
      <c r="EW60" s="23">
        <v>2021</v>
      </c>
      <c r="EX60" s="138" t="s">
        <v>819</v>
      </c>
      <c r="EY60" s="28">
        <v>92.783000000000001</v>
      </c>
      <c r="EZ60" s="48">
        <v>-2.032</v>
      </c>
      <c r="FA60" s="28">
        <v>97.673000000000002</v>
      </c>
      <c r="FB60" s="48">
        <v>5.6779999999999999</v>
      </c>
      <c r="FC60" s="28">
        <v>207.71299999999999</v>
      </c>
      <c r="FD60" s="48">
        <v>55.292999999999999</v>
      </c>
      <c r="FE60" s="23">
        <v>2021</v>
      </c>
      <c r="FF60" s="138" t="s">
        <v>819</v>
      </c>
      <c r="FG60" s="28">
        <v>123.128</v>
      </c>
      <c r="FH60" s="48">
        <v>4.1829999999999998</v>
      </c>
      <c r="FI60" s="28">
        <v>164.09299999999999</v>
      </c>
      <c r="FJ60" s="48">
        <v>18.209</v>
      </c>
      <c r="FK60" s="28">
        <v>123.148</v>
      </c>
      <c r="FL60" s="48">
        <v>21.029</v>
      </c>
      <c r="FM60" s="23">
        <v>2021</v>
      </c>
      <c r="FN60" s="138" t="s">
        <v>819</v>
      </c>
      <c r="FO60" s="28">
        <v>111.116</v>
      </c>
      <c r="FP60" s="48">
        <v>-14.778</v>
      </c>
      <c r="FQ60" s="28">
        <v>312.50599999999997</v>
      </c>
      <c r="FR60" s="48">
        <v>37.753999999999998</v>
      </c>
      <c r="FS60" s="28">
        <v>130.34399999999999</v>
      </c>
      <c r="FT60" s="48">
        <v>9.6010000000000009</v>
      </c>
      <c r="FU60" s="23">
        <v>2021</v>
      </c>
      <c r="FV60" s="138" t="s">
        <v>819</v>
      </c>
      <c r="FW60" s="28">
        <v>131.17699999999999</v>
      </c>
      <c r="FX60" s="48">
        <v>-6.4660000000000002</v>
      </c>
      <c r="FY60" s="28">
        <v>152.01</v>
      </c>
      <c r="FZ60" s="48">
        <v>34.713000000000001</v>
      </c>
      <c r="GA60" s="28">
        <v>102.041</v>
      </c>
      <c r="GB60" s="48">
        <v>-2.899</v>
      </c>
      <c r="GC60" s="23">
        <v>2021</v>
      </c>
      <c r="GD60" s="138" t="s">
        <v>819</v>
      </c>
      <c r="GE60" s="28">
        <v>138.74100000000001</v>
      </c>
      <c r="GF60" s="48">
        <v>11.771000000000001</v>
      </c>
      <c r="GG60" s="28">
        <v>129.95699999999999</v>
      </c>
      <c r="GH60" s="48">
        <v>23.361000000000001</v>
      </c>
      <c r="GI60" s="28">
        <v>87.738</v>
      </c>
      <c r="GJ60" s="48">
        <v>-9.1110000000000007</v>
      </c>
      <c r="GK60" s="23">
        <v>2021</v>
      </c>
      <c r="GL60" s="138" t="s">
        <v>819</v>
      </c>
      <c r="GM60" s="28">
        <v>127.66</v>
      </c>
      <c r="GN60" s="48">
        <v>9.5790000000000006</v>
      </c>
      <c r="GO60" s="28">
        <v>116.193</v>
      </c>
      <c r="GP60" s="48">
        <v>-9.2550000000000008</v>
      </c>
      <c r="GQ60" s="28">
        <v>91.433999999999997</v>
      </c>
      <c r="GR60" s="48">
        <v>-20.260000000000002</v>
      </c>
      <c r="GS60" s="23">
        <v>2021</v>
      </c>
      <c r="GT60" s="138" t="s">
        <v>819</v>
      </c>
      <c r="GU60" s="28">
        <v>79.105999999999995</v>
      </c>
      <c r="GV60" s="48">
        <v>-18.594000000000001</v>
      </c>
      <c r="GW60" s="28">
        <v>101.035</v>
      </c>
      <c r="GX60" s="48">
        <v>12.484999999999999</v>
      </c>
      <c r="GY60" s="28">
        <v>107.54300000000001</v>
      </c>
      <c r="GZ60" s="48">
        <v>-1.456</v>
      </c>
      <c r="HA60" s="23">
        <v>2021</v>
      </c>
      <c r="HB60" s="138" t="s">
        <v>819</v>
      </c>
      <c r="HC60" s="28">
        <v>96.075000000000003</v>
      </c>
      <c r="HD60" s="48">
        <v>2.1040000000000001</v>
      </c>
      <c r="HE60" s="28">
        <v>141.78700000000001</v>
      </c>
      <c r="HF60" s="48">
        <v>26.896999999999998</v>
      </c>
      <c r="HG60" s="28">
        <v>76.527000000000001</v>
      </c>
      <c r="HH60" s="48">
        <v>-8.407</v>
      </c>
      <c r="HI60" s="23">
        <v>2021</v>
      </c>
      <c r="HJ60" s="138" t="s">
        <v>819</v>
      </c>
      <c r="HK60" s="28">
        <v>91.397999999999996</v>
      </c>
      <c r="HL60" s="48">
        <v>-0.26</v>
      </c>
      <c r="HM60" s="28">
        <v>93.284999999999997</v>
      </c>
      <c r="HN60" s="48">
        <v>3.45</v>
      </c>
      <c r="HO60" s="28">
        <v>100.839</v>
      </c>
      <c r="HP60" s="48">
        <v>17.013000000000002</v>
      </c>
      <c r="HQ60" s="23">
        <v>2021</v>
      </c>
      <c r="HR60" s="138" t="s">
        <v>819</v>
      </c>
      <c r="HS60" s="28">
        <v>100.977</v>
      </c>
      <c r="HT60" s="48">
        <v>-2.4590000000000001</v>
      </c>
      <c r="HU60" s="28">
        <v>129.46600000000001</v>
      </c>
      <c r="HV60" s="48">
        <v>2.6970000000000001</v>
      </c>
      <c r="HW60" s="28">
        <v>81.548000000000002</v>
      </c>
      <c r="HX60" s="48">
        <v>-15.746</v>
      </c>
      <c r="HY60" s="23">
        <v>2021</v>
      </c>
      <c r="HZ60" s="138" t="s">
        <v>819</v>
      </c>
      <c r="IA60" s="28">
        <v>93.105999999999995</v>
      </c>
      <c r="IB60" s="48">
        <v>-2.9510000000000001</v>
      </c>
      <c r="IC60" s="28">
        <v>111.268</v>
      </c>
      <c r="ID60" s="48">
        <v>6.6870000000000003</v>
      </c>
      <c r="IE60" s="28">
        <v>107.61</v>
      </c>
      <c r="IF60" s="48">
        <v>-5.6749999999999998</v>
      </c>
      <c r="IG60" s="23">
        <v>2021</v>
      </c>
      <c r="IH60" s="138" t="s">
        <v>819</v>
      </c>
      <c r="II60" s="28">
        <v>111.52500000000001</v>
      </c>
      <c r="IJ60" s="48">
        <v>-3.0510000000000002</v>
      </c>
      <c r="IK60" s="28">
        <v>110.45099999999999</v>
      </c>
      <c r="IL60" s="48">
        <v>14.746</v>
      </c>
      <c r="IM60" s="28">
        <v>96.049000000000007</v>
      </c>
      <c r="IN60" s="48">
        <v>8.7029999999999994</v>
      </c>
      <c r="IO60" s="28">
        <v>119.40900000000001</v>
      </c>
      <c r="IP60" s="48">
        <v>-2.202</v>
      </c>
      <c r="IQ60" s="23">
        <v>2021</v>
      </c>
      <c r="IR60" s="138" t="s">
        <v>819</v>
      </c>
      <c r="IS60" s="28">
        <v>92.847999999999999</v>
      </c>
      <c r="IT60" s="48">
        <v>7.2430000000000003</v>
      </c>
      <c r="IU60" s="28">
        <v>84.034000000000006</v>
      </c>
      <c r="IV60" s="48">
        <v>-7.23</v>
      </c>
      <c r="IW60" s="28">
        <v>109.006</v>
      </c>
      <c r="IX60" s="48">
        <v>19.850999999999999</v>
      </c>
      <c r="IY60" s="23">
        <v>2021</v>
      </c>
      <c r="IZ60" s="138" t="s">
        <v>819</v>
      </c>
      <c r="JA60" s="28">
        <v>122.184</v>
      </c>
      <c r="JB60" s="48">
        <v>11.379</v>
      </c>
      <c r="JC60" s="28">
        <v>153.499</v>
      </c>
      <c r="JD60" s="48">
        <v>15.755000000000001</v>
      </c>
      <c r="JE60" s="28">
        <v>173.54</v>
      </c>
      <c r="JF60" s="48">
        <v>11.073</v>
      </c>
      <c r="JG60" s="23">
        <v>2021</v>
      </c>
      <c r="JH60" s="138" t="s">
        <v>819</v>
      </c>
      <c r="JI60" s="28">
        <v>176.244</v>
      </c>
      <c r="JJ60" s="48">
        <v>6.6470000000000002</v>
      </c>
      <c r="JK60" s="28">
        <v>178.30099999999999</v>
      </c>
      <c r="JL60" s="48">
        <v>23.754000000000001</v>
      </c>
      <c r="JM60" s="28">
        <v>120.5</v>
      </c>
      <c r="JN60" s="48">
        <v>-7.9130000000000003</v>
      </c>
      <c r="JO60" s="23">
        <v>2021</v>
      </c>
      <c r="JP60" s="138" t="s">
        <v>819</v>
      </c>
      <c r="JQ60" s="28">
        <v>106.77200000000001</v>
      </c>
      <c r="JR60" s="48">
        <v>-13.228</v>
      </c>
      <c r="JS60" s="28">
        <v>113.54900000000001</v>
      </c>
      <c r="JT60" s="48">
        <v>1.2609999999999999</v>
      </c>
      <c r="JU60" s="28">
        <v>121.974</v>
      </c>
      <c r="JV60" s="48">
        <v>22.201000000000001</v>
      </c>
      <c r="JW60" s="23">
        <v>2021</v>
      </c>
      <c r="JX60" s="138" t="s">
        <v>819</v>
      </c>
      <c r="JY60" s="28">
        <v>96.951999999999998</v>
      </c>
      <c r="JZ60" s="48">
        <v>-12.074999999999999</v>
      </c>
      <c r="KA60" s="28">
        <v>152.56399999999999</v>
      </c>
      <c r="KB60" s="48">
        <v>25.077000000000002</v>
      </c>
      <c r="KC60" s="28">
        <v>136.10599999999999</v>
      </c>
      <c r="KD60" s="48">
        <v>21.015999999999998</v>
      </c>
      <c r="KE60" s="23">
        <v>2021</v>
      </c>
      <c r="KF60" s="138" t="s">
        <v>819</v>
      </c>
      <c r="KG60" s="28">
        <v>105.41</v>
      </c>
      <c r="KH60" s="48">
        <v>-13.63</v>
      </c>
      <c r="KI60" s="28">
        <v>132.57599999999999</v>
      </c>
      <c r="KJ60" s="48">
        <v>8.3350000000000009</v>
      </c>
      <c r="KK60" s="28">
        <v>111.581</v>
      </c>
      <c r="KL60" s="48">
        <v>6.1020000000000003</v>
      </c>
      <c r="KM60" s="23">
        <v>2021</v>
      </c>
      <c r="KN60" s="138" t="s">
        <v>819</v>
      </c>
      <c r="KO60" s="28">
        <v>63.68</v>
      </c>
      <c r="KP60" s="48">
        <v>-16.405999999999999</v>
      </c>
      <c r="KQ60" s="28">
        <v>139.97399999999999</v>
      </c>
      <c r="KR60" s="48">
        <v>3.387</v>
      </c>
      <c r="KS60" s="28">
        <v>107.089</v>
      </c>
      <c r="KT60" s="48">
        <v>5.4809999999999999</v>
      </c>
      <c r="KU60" s="23">
        <v>2021</v>
      </c>
      <c r="KV60" s="138" t="s">
        <v>819</v>
      </c>
      <c r="KW60" s="28">
        <v>112.687</v>
      </c>
      <c r="KX60" s="48">
        <v>11.101000000000001</v>
      </c>
      <c r="KY60" s="28">
        <v>144.53899999999999</v>
      </c>
      <c r="KZ60" s="48">
        <v>11.454000000000001</v>
      </c>
      <c r="LA60" s="28">
        <v>133.572</v>
      </c>
      <c r="LB60" s="48">
        <v>6.008</v>
      </c>
      <c r="LC60" s="23">
        <v>2021</v>
      </c>
      <c r="LD60" s="138" t="s">
        <v>819</v>
      </c>
      <c r="LE60" s="28">
        <v>137.25800000000001</v>
      </c>
      <c r="LF60" s="48">
        <v>1.7070000000000001</v>
      </c>
      <c r="LG60" s="28">
        <v>128.12299999999999</v>
      </c>
      <c r="LH60" s="48">
        <v>5.5860000000000003</v>
      </c>
      <c r="LI60" s="28">
        <v>70.971000000000004</v>
      </c>
      <c r="LJ60" s="48">
        <v>-18.768999999999998</v>
      </c>
      <c r="LK60" s="23">
        <v>2021</v>
      </c>
      <c r="LL60" s="138" t="s">
        <v>819</v>
      </c>
      <c r="LM60" s="28">
        <v>168.708</v>
      </c>
      <c r="LN60" s="48">
        <v>22.791</v>
      </c>
      <c r="LO60" s="28">
        <v>98.414000000000001</v>
      </c>
      <c r="LP60" s="48">
        <v>-13.456</v>
      </c>
      <c r="LQ60" s="28">
        <v>159.685</v>
      </c>
      <c r="LR60" s="48">
        <v>28.076000000000001</v>
      </c>
      <c r="LS60" s="23">
        <v>2021</v>
      </c>
      <c r="LT60" s="138" t="s">
        <v>819</v>
      </c>
      <c r="LU60" s="28">
        <v>107.54300000000001</v>
      </c>
      <c r="LV60" s="48">
        <v>-7.3360000000000003</v>
      </c>
      <c r="LW60" s="28">
        <v>139.47999999999999</v>
      </c>
      <c r="LX60" s="48">
        <v>10.622</v>
      </c>
      <c r="LY60" s="28">
        <v>95.534999999999997</v>
      </c>
      <c r="LZ60" s="48">
        <v>-0.90300000000000002</v>
      </c>
      <c r="MA60" s="23">
        <v>2021</v>
      </c>
      <c r="MB60" s="138" t="s">
        <v>819</v>
      </c>
      <c r="MC60" s="28">
        <v>134.65100000000001</v>
      </c>
      <c r="MD60" s="48">
        <v>1.9410000000000001</v>
      </c>
      <c r="ME60" s="28">
        <v>92.137</v>
      </c>
      <c r="MF60" s="48">
        <v>6.5140000000000002</v>
      </c>
      <c r="MG60" s="28">
        <v>100.059</v>
      </c>
      <c r="MH60" s="48">
        <v>-5.1379999999999999</v>
      </c>
      <c r="MI60" s="23">
        <v>2021</v>
      </c>
      <c r="MJ60" s="138" t="s">
        <v>819</v>
      </c>
      <c r="MK60" s="28">
        <v>81.103999999999999</v>
      </c>
      <c r="ML60" s="48">
        <v>-3.0339999999999998</v>
      </c>
      <c r="MM60" s="28">
        <v>115.014</v>
      </c>
      <c r="MN60" s="48">
        <v>-2.5179999999999998</v>
      </c>
      <c r="MO60" s="28">
        <v>148.411</v>
      </c>
      <c r="MP60" s="48">
        <v>-8.9339999999999993</v>
      </c>
    </row>
    <row r="61" spans="1:361" ht="15" customHeight="1" x14ac:dyDescent="0.25">
      <c r="A61" s="23"/>
      <c r="B61" s="24"/>
      <c r="C61" s="46"/>
      <c r="D61" s="141"/>
      <c r="E61" s="46"/>
      <c r="F61" s="46"/>
      <c r="G61" s="46"/>
      <c r="H61" s="46"/>
      <c r="I61" s="23"/>
      <c r="J61" s="24"/>
      <c r="K61" s="46"/>
      <c r="L61" s="46"/>
      <c r="M61" s="46"/>
      <c r="N61" s="46"/>
      <c r="O61" s="46"/>
      <c r="P61" s="46"/>
      <c r="Q61" s="23"/>
      <c r="R61" s="24"/>
      <c r="S61" s="46"/>
      <c r="T61" s="46"/>
      <c r="U61" s="46"/>
      <c r="V61" s="46"/>
      <c r="W61" s="46"/>
      <c r="X61" s="46"/>
      <c r="Y61" s="23"/>
      <c r="Z61" s="24"/>
      <c r="AA61" s="46"/>
      <c r="AB61" s="46"/>
      <c r="AC61" s="46"/>
      <c r="AD61" s="46"/>
      <c r="AE61" s="46"/>
      <c r="AF61" s="46"/>
      <c r="AG61" s="23"/>
      <c r="AH61" s="24"/>
      <c r="AI61" s="46"/>
      <c r="AJ61" s="46"/>
      <c r="AK61" s="46"/>
      <c r="AL61" s="46"/>
      <c r="AM61" s="46"/>
      <c r="AN61" s="46"/>
      <c r="AO61" s="23"/>
      <c r="AP61" s="24"/>
      <c r="AQ61" s="46"/>
      <c r="AR61" s="46"/>
      <c r="AS61" s="46"/>
      <c r="AT61" s="46"/>
      <c r="AU61" s="46"/>
      <c r="AV61" s="46"/>
      <c r="AW61" s="23"/>
      <c r="AX61" s="24"/>
      <c r="AY61" s="46"/>
      <c r="AZ61" s="46"/>
      <c r="BA61" s="46"/>
      <c r="BB61" s="46"/>
      <c r="BC61" s="46"/>
      <c r="BD61" s="46"/>
      <c r="BE61" s="23"/>
      <c r="BF61" s="24"/>
      <c r="BI61" s="46"/>
      <c r="BJ61" s="46"/>
      <c r="BK61" s="46"/>
      <c r="BL61" s="46"/>
      <c r="BM61" s="23"/>
      <c r="BN61" s="24"/>
      <c r="BO61" s="46"/>
      <c r="BP61" s="46"/>
      <c r="BQ61" s="46"/>
      <c r="BR61" s="46"/>
      <c r="BS61" s="46"/>
      <c r="BT61" s="46"/>
      <c r="BU61" s="23"/>
      <c r="BV61" s="24"/>
      <c r="BW61" s="46"/>
      <c r="BX61" s="46"/>
      <c r="BY61" s="46"/>
      <c r="BZ61" s="46"/>
      <c r="CA61" s="46"/>
      <c r="CB61" s="46"/>
      <c r="CC61" s="23"/>
      <c r="CD61" s="24"/>
      <c r="CE61" s="46"/>
      <c r="CF61" s="46"/>
      <c r="CG61" s="46"/>
      <c r="CH61" s="46"/>
      <c r="CI61" s="46"/>
      <c r="CJ61" s="46"/>
      <c r="CK61" s="23"/>
      <c r="CL61" s="24"/>
      <c r="CM61" s="46"/>
      <c r="CN61" s="46"/>
      <c r="CO61" s="46"/>
      <c r="CP61" s="46"/>
      <c r="CQ61" s="46"/>
      <c r="CR61" s="46"/>
      <c r="CS61" s="23"/>
      <c r="CT61" s="24"/>
      <c r="CU61" s="46"/>
      <c r="CV61" s="46"/>
      <c r="CW61" s="46"/>
      <c r="CX61" s="46"/>
      <c r="CY61" s="46"/>
      <c r="CZ61" s="46"/>
      <c r="DA61" s="23"/>
      <c r="DB61" s="24"/>
      <c r="DC61" s="46"/>
      <c r="DD61" s="46"/>
      <c r="DE61" s="46"/>
      <c r="DF61" s="46"/>
      <c r="DG61" s="46"/>
      <c r="DH61" s="46"/>
      <c r="DI61" s="23"/>
      <c r="DJ61" s="24"/>
      <c r="DK61" s="46"/>
      <c r="DL61" s="46"/>
      <c r="DM61" s="46"/>
      <c r="DN61" s="46"/>
      <c r="DO61" s="46"/>
      <c r="DP61" s="46"/>
      <c r="DQ61" s="23"/>
      <c r="DR61" s="24"/>
      <c r="DS61" s="46"/>
      <c r="DT61" s="46"/>
      <c r="DU61" s="46"/>
      <c r="DV61" s="46"/>
      <c r="DW61" s="46"/>
      <c r="DX61" s="46"/>
      <c r="DY61" s="23"/>
      <c r="DZ61" s="24"/>
      <c r="EA61" s="46"/>
      <c r="EB61" s="46"/>
      <c r="EC61" s="46"/>
      <c r="ED61" s="46"/>
      <c r="EE61" s="46"/>
      <c r="EF61" s="46"/>
      <c r="EG61" s="23"/>
      <c r="EH61" s="24"/>
      <c r="EI61" s="46"/>
      <c r="EJ61" s="46"/>
      <c r="EK61" s="46"/>
      <c r="EL61" s="46"/>
      <c r="EM61" s="46"/>
      <c r="EN61" s="46"/>
      <c r="EO61" s="23"/>
      <c r="EP61" s="24"/>
      <c r="EQ61" s="46"/>
      <c r="ER61" s="46"/>
      <c r="ES61" s="46"/>
      <c r="ET61" s="46"/>
      <c r="EU61" s="46"/>
      <c r="EV61" s="46"/>
      <c r="EW61" s="23"/>
      <c r="EX61" s="24"/>
      <c r="EY61" s="46"/>
      <c r="EZ61" s="46"/>
      <c r="FA61" s="46"/>
      <c r="FB61" s="46"/>
      <c r="FC61" s="46"/>
      <c r="FD61" s="46"/>
      <c r="FE61" s="23"/>
      <c r="FF61" s="24"/>
      <c r="FG61" s="46"/>
      <c r="FH61" s="46"/>
      <c r="FI61" s="46"/>
      <c r="FJ61" s="46"/>
      <c r="FK61" s="46"/>
      <c r="FL61" s="46"/>
      <c r="FM61" s="23"/>
      <c r="FN61" s="24"/>
      <c r="FO61" s="46"/>
      <c r="FP61" s="46"/>
      <c r="FQ61" s="46"/>
      <c r="FR61" s="46"/>
      <c r="FS61" s="46"/>
      <c r="FT61" s="46"/>
      <c r="FU61" s="23"/>
      <c r="FV61" s="24"/>
      <c r="FW61" s="46"/>
      <c r="FX61" s="46"/>
      <c r="GA61" s="46"/>
      <c r="GB61" s="46"/>
      <c r="GC61" s="23"/>
      <c r="GD61" s="24"/>
      <c r="GE61" s="46"/>
      <c r="GF61" s="46"/>
      <c r="GG61" s="46"/>
      <c r="GH61" s="46"/>
      <c r="GI61" s="46"/>
      <c r="GJ61" s="46"/>
      <c r="GK61" s="23"/>
      <c r="GL61" s="24"/>
      <c r="GM61" s="46"/>
      <c r="GN61" s="46"/>
      <c r="GO61" s="46"/>
      <c r="GP61" s="46"/>
      <c r="GQ61" s="46"/>
      <c r="GR61" s="46"/>
      <c r="GS61" s="23"/>
      <c r="GT61" s="24"/>
      <c r="GU61" s="46"/>
      <c r="GV61" s="46"/>
      <c r="GW61" s="46"/>
      <c r="GX61" s="46"/>
      <c r="GY61" s="46"/>
      <c r="GZ61" s="46"/>
      <c r="HA61" s="23"/>
      <c r="HB61" s="24"/>
      <c r="HC61" s="46"/>
      <c r="HD61" s="46"/>
      <c r="HE61" s="46"/>
      <c r="HF61" s="46"/>
      <c r="HG61" s="46"/>
      <c r="HH61" s="46"/>
      <c r="HI61" s="23"/>
      <c r="HJ61" s="24"/>
      <c r="HK61" s="46"/>
      <c r="HL61" s="46"/>
      <c r="HM61" s="46"/>
      <c r="HN61" s="46"/>
      <c r="HO61" s="46"/>
      <c r="HP61" s="46"/>
      <c r="HQ61" s="23"/>
      <c r="HR61" s="24"/>
      <c r="HS61" s="46"/>
      <c r="HT61" s="46"/>
      <c r="HU61" s="46"/>
      <c r="HV61" s="46"/>
      <c r="HW61" s="46"/>
      <c r="HX61" s="46"/>
      <c r="HY61" s="23"/>
      <c r="HZ61" s="24"/>
      <c r="IA61" s="46"/>
      <c r="IB61" s="46"/>
      <c r="IC61" s="46"/>
      <c r="ID61" s="46"/>
      <c r="IE61" s="46"/>
      <c r="IF61" s="46"/>
      <c r="IG61" s="23"/>
      <c r="IH61" s="24"/>
      <c r="II61" s="46"/>
      <c r="IJ61" s="46"/>
      <c r="IK61" s="46"/>
      <c r="IL61" s="46"/>
      <c r="IM61" s="46"/>
      <c r="IN61" s="46"/>
      <c r="IO61" s="326"/>
      <c r="IP61" s="46"/>
      <c r="IQ61" s="23"/>
      <c r="IR61" s="24"/>
      <c r="IY61" s="23"/>
      <c r="IZ61" s="24"/>
      <c r="JG61" s="23"/>
      <c r="JH61" s="24"/>
      <c r="JO61" s="23"/>
      <c r="JP61" s="24"/>
      <c r="JW61" s="23"/>
      <c r="JX61" s="24"/>
      <c r="KE61" s="23"/>
      <c r="KF61" s="24"/>
      <c r="KM61" s="23"/>
      <c r="KN61" s="24"/>
      <c r="KU61" s="23"/>
      <c r="KV61" s="24"/>
      <c r="LC61" s="23"/>
      <c r="LD61" s="24"/>
      <c r="LK61" s="23"/>
      <c r="LL61" s="24"/>
      <c r="LS61" s="23"/>
      <c r="LT61" s="24"/>
      <c r="MA61" s="23"/>
      <c r="MB61" s="24"/>
      <c r="MI61" s="23"/>
      <c r="MJ61" s="24"/>
    </row>
    <row r="62" spans="1:361" ht="15" hidden="1" customHeight="1" x14ac:dyDescent="0.25">
      <c r="A62" s="23">
        <v>2015</v>
      </c>
      <c r="B62" s="24" t="s">
        <v>17</v>
      </c>
      <c r="C62" s="5">
        <v>107.236</v>
      </c>
      <c r="D62" s="45"/>
      <c r="E62" s="495">
        <v>109.017</v>
      </c>
      <c r="F62" s="45"/>
      <c r="G62" s="495">
        <v>105.551</v>
      </c>
      <c r="H62" s="45"/>
      <c r="I62" s="23">
        <v>2015</v>
      </c>
      <c r="J62" s="24" t="s">
        <v>17</v>
      </c>
      <c r="K62" s="5">
        <v>69.777000000000001</v>
      </c>
      <c r="L62" s="45"/>
      <c r="M62" s="5">
        <v>74.561000000000007</v>
      </c>
      <c r="N62" s="45"/>
      <c r="O62" s="5">
        <v>76.843999999999994</v>
      </c>
      <c r="P62" s="45"/>
      <c r="Q62" s="23">
        <v>2015</v>
      </c>
      <c r="R62" s="24" t="s">
        <v>17</v>
      </c>
      <c r="S62" s="5">
        <v>128.02799999999999</v>
      </c>
      <c r="T62" s="45"/>
      <c r="U62" s="5">
        <v>112.34699999999999</v>
      </c>
      <c r="V62" s="45"/>
      <c r="W62" s="5">
        <v>87.106999999999999</v>
      </c>
      <c r="X62" s="45"/>
      <c r="Y62" s="23">
        <v>2015</v>
      </c>
      <c r="Z62" s="24" t="s">
        <v>17</v>
      </c>
      <c r="AA62" s="5">
        <v>99.659000000000006</v>
      </c>
      <c r="AB62" s="45"/>
      <c r="AC62" s="5">
        <v>100.407</v>
      </c>
      <c r="AD62" s="45"/>
      <c r="AE62" s="5">
        <v>107.242</v>
      </c>
      <c r="AF62" s="45"/>
      <c r="AG62" s="23">
        <v>2015</v>
      </c>
      <c r="AH62" s="24" t="s">
        <v>17</v>
      </c>
      <c r="AI62" s="5">
        <v>96.091999999999999</v>
      </c>
      <c r="AJ62" s="45"/>
      <c r="AK62" s="5">
        <v>115.25</v>
      </c>
      <c r="AL62" s="45"/>
      <c r="AM62" s="5">
        <v>136.64099999999999</v>
      </c>
      <c r="AN62" s="45"/>
      <c r="AO62" s="23">
        <v>2015</v>
      </c>
      <c r="AP62" s="24" t="s">
        <v>17</v>
      </c>
      <c r="AQ62" s="5">
        <v>96.784999999999997</v>
      </c>
      <c r="AR62" s="45"/>
      <c r="AS62" s="5">
        <v>108.166</v>
      </c>
      <c r="AT62" s="45"/>
      <c r="AU62" s="5">
        <v>90.081000000000003</v>
      </c>
      <c r="AV62" s="45"/>
      <c r="AW62" s="23">
        <v>2015</v>
      </c>
      <c r="AX62" s="24" t="s">
        <v>17</v>
      </c>
      <c r="AY62" s="5">
        <v>111.152</v>
      </c>
      <c r="AZ62" s="45"/>
      <c r="BA62" s="5">
        <v>98.828000000000003</v>
      </c>
      <c r="BB62" s="45"/>
      <c r="BC62" s="5">
        <v>90.722999999999999</v>
      </c>
      <c r="BD62" s="45"/>
      <c r="BE62" s="23">
        <v>2015</v>
      </c>
      <c r="BF62" s="24" t="s">
        <v>17</v>
      </c>
      <c r="BG62" s="5">
        <v>119.578</v>
      </c>
      <c r="BH62" s="45"/>
      <c r="BI62" s="5">
        <v>101.212</v>
      </c>
      <c r="BJ62" s="45"/>
      <c r="BK62" s="5">
        <v>117.83499999999999</v>
      </c>
      <c r="BL62" s="45"/>
      <c r="BM62" s="23">
        <v>2015</v>
      </c>
      <c r="BN62" s="24" t="s">
        <v>17</v>
      </c>
      <c r="BO62" s="5">
        <v>114.578</v>
      </c>
      <c r="BP62" s="45"/>
      <c r="BQ62" s="5">
        <v>97.820999999999998</v>
      </c>
      <c r="BR62" s="45"/>
      <c r="BS62" s="5">
        <v>96.29</v>
      </c>
      <c r="BT62" s="45"/>
      <c r="BU62" s="23">
        <v>2015</v>
      </c>
      <c r="BV62" s="24" t="s">
        <v>17</v>
      </c>
      <c r="BW62" s="5">
        <v>97.41</v>
      </c>
      <c r="BX62" s="45"/>
      <c r="BY62" s="5">
        <v>98.093000000000004</v>
      </c>
      <c r="BZ62" s="45"/>
      <c r="CA62" s="5">
        <v>73.147999999999996</v>
      </c>
      <c r="CB62" s="45"/>
      <c r="CC62" s="23">
        <v>2015</v>
      </c>
      <c r="CD62" s="24" t="s">
        <v>17</v>
      </c>
      <c r="CE62" s="5">
        <v>95.991</v>
      </c>
      <c r="CF62" s="45"/>
      <c r="CG62" s="5">
        <v>85.606999999999999</v>
      </c>
      <c r="CH62" s="45"/>
      <c r="CI62" s="5">
        <v>93.807000000000002</v>
      </c>
      <c r="CJ62" s="45"/>
      <c r="CK62" s="23">
        <v>2015</v>
      </c>
      <c r="CL62" s="24" t="s">
        <v>17</v>
      </c>
      <c r="CM62" s="5">
        <v>69.117000000000004</v>
      </c>
      <c r="CN62" s="45"/>
      <c r="CO62" s="5">
        <v>140.226</v>
      </c>
      <c r="CP62" s="45"/>
      <c r="CQ62" s="5">
        <v>112.962</v>
      </c>
      <c r="CR62" s="45"/>
      <c r="CS62" s="23">
        <v>2015</v>
      </c>
      <c r="CT62" s="24" t="s">
        <v>17</v>
      </c>
      <c r="CU62" s="5">
        <v>84.613</v>
      </c>
      <c r="CV62" s="45"/>
      <c r="CW62" s="5">
        <v>90.063999999999993</v>
      </c>
      <c r="CX62" s="45"/>
      <c r="CY62" s="5">
        <v>103.852</v>
      </c>
      <c r="CZ62" s="45"/>
      <c r="DA62" s="23">
        <v>2015</v>
      </c>
      <c r="DB62" s="24" t="s">
        <v>17</v>
      </c>
      <c r="DC62" s="5">
        <v>102.17400000000001</v>
      </c>
      <c r="DD62" s="45"/>
      <c r="DE62" s="5">
        <v>81.814999999999998</v>
      </c>
      <c r="DF62" s="45"/>
      <c r="DG62" s="5">
        <v>96.319000000000003</v>
      </c>
      <c r="DH62" s="45"/>
      <c r="DI62" s="23">
        <v>2015</v>
      </c>
      <c r="DJ62" s="24" t="s">
        <v>17</v>
      </c>
      <c r="DK62" s="5">
        <v>82.936000000000007</v>
      </c>
      <c r="DL62" s="45"/>
      <c r="DM62" s="5">
        <v>88.828000000000003</v>
      </c>
      <c r="DN62" s="45"/>
      <c r="DO62" s="5">
        <v>112.905</v>
      </c>
      <c r="DP62" s="45"/>
      <c r="DQ62" s="23">
        <v>2015</v>
      </c>
      <c r="DR62" s="24" t="s">
        <v>17</v>
      </c>
      <c r="DS62" s="5">
        <v>93.900999999999996</v>
      </c>
      <c r="DT62" s="45"/>
      <c r="DU62" s="5">
        <v>94.837999999999994</v>
      </c>
      <c r="DV62" s="45"/>
      <c r="DW62" s="5">
        <v>72.010999999999996</v>
      </c>
      <c r="DX62" s="45"/>
      <c r="DY62" s="23">
        <v>2015</v>
      </c>
      <c r="DZ62" s="24" t="s">
        <v>17</v>
      </c>
      <c r="EA62" s="5">
        <v>107.815</v>
      </c>
      <c r="EB62" s="45"/>
      <c r="EC62" s="5">
        <v>82.825000000000003</v>
      </c>
      <c r="ED62" s="45"/>
      <c r="EE62" s="5">
        <v>99.617999999999995</v>
      </c>
      <c r="EF62" s="45"/>
      <c r="EG62" s="23">
        <v>2015</v>
      </c>
      <c r="EH62" s="24" t="s">
        <v>17</v>
      </c>
      <c r="EI62" s="5">
        <v>88.078999999999994</v>
      </c>
      <c r="EJ62" s="45"/>
      <c r="EK62" s="5">
        <v>88.05</v>
      </c>
      <c r="EL62" s="45"/>
      <c r="EM62" s="5">
        <v>103.70099999999999</v>
      </c>
      <c r="EN62" s="45"/>
      <c r="EO62" s="23">
        <v>2015</v>
      </c>
      <c r="EP62" s="24" t="s">
        <v>17</v>
      </c>
      <c r="EQ62" s="5">
        <v>103.22</v>
      </c>
      <c r="ER62" s="45"/>
      <c r="ES62" s="5">
        <v>102.65600000000001</v>
      </c>
      <c r="ET62" s="45"/>
      <c r="EU62" s="5">
        <v>107.652</v>
      </c>
      <c r="EV62" s="45"/>
      <c r="EW62" s="23">
        <v>2015</v>
      </c>
      <c r="EX62" s="24" t="s">
        <v>17</v>
      </c>
      <c r="EY62" s="5">
        <v>118.745</v>
      </c>
      <c r="EZ62" s="45"/>
      <c r="FA62" s="5">
        <v>103.791</v>
      </c>
      <c r="FB62" s="45"/>
      <c r="FC62" s="5">
        <v>91.552999999999997</v>
      </c>
      <c r="FD62" s="45"/>
      <c r="FE62" s="23">
        <v>2015</v>
      </c>
      <c r="FF62" s="24" t="s">
        <v>17</v>
      </c>
      <c r="FG62" s="5">
        <v>88.629000000000005</v>
      </c>
      <c r="FH62" s="45"/>
      <c r="FI62" s="5">
        <v>77.308000000000007</v>
      </c>
      <c r="FJ62" s="45"/>
      <c r="FK62" s="5">
        <v>85.698999999999998</v>
      </c>
      <c r="FL62" s="45"/>
      <c r="FM62" s="23">
        <v>2015</v>
      </c>
      <c r="FN62" s="24" t="s">
        <v>17</v>
      </c>
      <c r="FO62" s="5">
        <v>96.075999999999993</v>
      </c>
      <c r="FP62" s="45"/>
      <c r="FQ62" s="5">
        <v>95.981999999999999</v>
      </c>
      <c r="FR62" s="45"/>
      <c r="FS62" s="5">
        <v>89.465000000000003</v>
      </c>
      <c r="FT62" s="45"/>
      <c r="FU62" s="23">
        <v>2015</v>
      </c>
      <c r="FV62" s="24" t="s">
        <v>17</v>
      </c>
      <c r="FW62" s="5">
        <v>102.94799999999999</v>
      </c>
      <c r="FX62" s="45"/>
      <c r="FY62" s="5">
        <v>101.604</v>
      </c>
      <c r="FZ62" s="45"/>
      <c r="GA62" s="5">
        <v>101.73099999999999</v>
      </c>
      <c r="GB62" s="45"/>
      <c r="GC62" s="23">
        <v>2015</v>
      </c>
      <c r="GD62" s="24" t="s">
        <v>17</v>
      </c>
      <c r="GE62" s="5">
        <v>107.08199999999999</v>
      </c>
      <c r="GF62" s="45"/>
      <c r="GG62" s="5">
        <v>101.873</v>
      </c>
      <c r="GH62" s="45"/>
      <c r="GI62" s="5">
        <v>91.414000000000001</v>
      </c>
      <c r="GJ62" s="45"/>
      <c r="GK62" s="23">
        <v>2015</v>
      </c>
      <c r="GL62" s="24" t="s">
        <v>17</v>
      </c>
      <c r="GM62" s="5">
        <v>92.367999999999995</v>
      </c>
      <c r="GN62" s="45"/>
      <c r="GO62" s="5">
        <v>82.923000000000002</v>
      </c>
      <c r="GP62" s="45"/>
      <c r="GQ62" s="5">
        <v>83.834000000000003</v>
      </c>
      <c r="GR62" s="45"/>
      <c r="GS62" s="23">
        <v>2015</v>
      </c>
      <c r="GT62" s="24" t="s">
        <v>17</v>
      </c>
      <c r="GU62" s="5">
        <v>116.78700000000001</v>
      </c>
      <c r="GV62" s="45"/>
      <c r="GW62" s="5">
        <v>101.214</v>
      </c>
      <c r="GX62" s="45"/>
      <c r="GY62" s="5">
        <v>92.471000000000004</v>
      </c>
      <c r="GZ62" s="45"/>
      <c r="HA62" s="23">
        <v>2015</v>
      </c>
      <c r="HB62" s="24" t="s">
        <v>17</v>
      </c>
      <c r="HC62" s="5">
        <v>92.39</v>
      </c>
      <c r="HD62" s="45"/>
      <c r="HE62" s="5">
        <v>100.27</v>
      </c>
      <c r="HF62" s="45"/>
      <c r="HG62" s="5">
        <v>88.093000000000004</v>
      </c>
      <c r="HH62" s="45"/>
      <c r="HI62" s="23">
        <v>2015</v>
      </c>
      <c r="HJ62" s="24" t="s">
        <v>17</v>
      </c>
      <c r="HK62" s="5">
        <v>81.488</v>
      </c>
      <c r="HL62" s="45"/>
      <c r="HM62" s="5">
        <v>119.59699999999999</v>
      </c>
      <c r="HN62" s="45"/>
      <c r="HO62" s="5">
        <v>87.49</v>
      </c>
      <c r="HP62" s="45"/>
      <c r="HQ62" s="23">
        <v>2015</v>
      </c>
      <c r="HR62" s="24" t="s">
        <v>17</v>
      </c>
      <c r="HS62" s="5">
        <v>104.25</v>
      </c>
      <c r="HT62" s="45"/>
      <c r="HU62" s="5">
        <v>97.846000000000004</v>
      </c>
      <c r="HV62" s="45"/>
      <c r="HW62" s="5">
        <v>89.417000000000002</v>
      </c>
      <c r="HX62" s="45"/>
      <c r="HY62" s="23">
        <v>2015</v>
      </c>
      <c r="HZ62" s="24" t="s">
        <v>17</v>
      </c>
      <c r="IA62" s="5">
        <v>103.267</v>
      </c>
      <c r="IB62" s="45"/>
      <c r="IC62" s="5">
        <v>78.896000000000001</v>
      </c>
      <c r="ID62" s="45"/>
      <c r="IE62" s="5">
        <v>75.441999999999993</v>
      </c>
      <c r="IF62" s="45"/>
      <c r="IG62" s="23">
        <v>2015</v>
      </c>
      <c r="IH62" s="24" t="s">
        <v>17</v>
      </c>
      <c r="II62" s="5">
        <v>103.845</v>
      </c>
      <c r="IJ62" s="45"/>
      <c r="IK62" s="5">
        <v>99.956999999999994</v>
      </c>
      <c r="IL62" s="45"/>
      <c r="IM62" s="5">
        <v>76.945999999999998</v>
      </c>
      <c r="IN62" s="45"/>
      <c r="IO62" s="5">
        <v>99.947000000000003</v>
      </c>
      <c r="IP62" s="45"/>
      <c r="IQ62" s="23">
        <v>2015</v>
      </c>
      <c r="IR62" s="24" t="s">
        <v>17</v>
      </c>
      <c r="IS62" s="5">
        <v>92.887</v>
      </c>
      <c r="IT62" s="45"/>
      <c r="IU62" s="5">
        <v>237.215</v>
      </c>
      <c r="IV62" s="45"/>
      <c r="IW62" s="5">
        <v>106.492</v>
      </c>
      <c r="IX62" s="45"/>
      <c r="IY62" s="23">
        <v>2015</v>
      </c>
      <c r="IZ62" s="24" t="s">
        <v>17</v>
      </c>
      <c r="JA62" s="5">
        <v>94.123000000000005</v>
      </c>
      <c r="JB62" s="45"/>
      <c r="JC62" s="5">
        <v>100.136</v>
      </c>
      <c r="JD62" s="45"/>
      <c r="JE62" s="5">
        <v>105.518</v>
      </c>
      <c r="JF62" s="45"/>
      <c r="JG62" s="23">
        <v>2015</v>
      </c>
      <c r="JH62" s="24" t="s">
        <v>17</v>
      </c>
      <c r="JI62" s="5">
        <v>94.769000000000005</v>
      </c>
      <c r="JJ62" s="45"/>
      <c r="JK62" s="5">
        <v>101.22499999999999</v>
      </c>
      <c r="JL62" s="45"/>
      <c r="JM62" s="5">
        <v>81.164000000000001</v>
      </c>
      <c r="JN62" s="45"/>
      <c r="JO62" s="23">
        <v>2015</v>
      </c>
      <c r="JP62" s="24" t="s">
        <v>17</v>
      </c>
      <c r="JQ62" s="5">
        <v>91.656999999999996</v>
      </c>
      <c r="JR62" s="45"/>
      <c r="JS62" s="5">
        <v>121.96299999999999</v>
      </c>
      <c r="JT62" s="45"/>
      <c r="JU62" s="5">
        <v>100.03100000000001</v>
      </c>
      <c r="JV62" s="45"/>
      <c r="JW62" s="23">
        <v>2015</v>
      </c>
      <c r="JX62" s="24" t="s">
        <v>17</v>
      </c>
      <c r="JY62" s="5">
        <v>103.16800000000001</v>
      </c>
      <c r="JZ62" s="45"/>
      <c r="KA62" s="5">
        <v>90.948999999999998</v>
      </c>
      <c r="KB62" s="45"/>
      <c r="KC62" s="5">
        <v>82.769000000000005</v>
      </c>
      <c r="KD62" s="45"/>
      <c r="KE62" s="23">
        <v>2015</v>
      </c>
      <c r="KF62" s="24" t="s">
        <v>17</v>
      </c>
      <c r="KG62" s="5">
        <v>103.47499999999999</v>
      </c>
      <c r="KH62" s="45"/>
      <c r="KI62" s="5">
        <v>99.623999999999995</v>
      </c>
      <c r="KJ62" s="45"/>
      <c r="KK62" s="5">
        <v>88.302999999999997</v>
      </c>
      <c r="KL62" s="45"/>
      <c r="KM62" s="23">
        <v>2015</v>
      </c>
      <c r="KN62" s="24" t="s">
        <v>17</v>
      </c>
      <c r="KO62" s="5">
        <v>85.894000000000005</v>
      </c>
      <c r="KP62" s="45"/>
      <c r="KQ62" s="5">
        <v>96.161000000000001</v>
      </c>
      <c r="KR62" s="45"/>
      <c r="KS62" s="5">
        <v>91.914000000000001</v>
      </c>
      <c r="KT62" s="45"/>
      <c r="KU62" s="23">
        <v>2015</v>
      </c>
      <c r="KV62" s="24" t="s">
        <v>17</v>
      </c>
      <c r="KW62" s="5">
        <v>84.620999999999995</v>
      </c>
      <c r="KX62" s="45"/>
      <c r="KY62" s="5">
        <v>98.518000000000001</v>
      </c>
      <c r="KZ62" s="45"/>
      <c r="LA62" s="5">
        <v>103.89100000000001</v>
      </c>
      <c r="LB62" s="45"/>
      <c r="LC62" s="23">
        <v>2015</v>
      </c>
      <c r="LD62" s="24" t="s">
        <v>17</v>
      </c>
      <c r="LE62" s="5">
        <v>136.92599999999999</v>
      </c>
      <c r="LF62" s="45"/>
      <c r="LG62" s="5">
        <v>119.101</v>
      </c>
      <c r="LH62" s="45"/>
      <c r="LI62" s="5">
        <v>106.571</v>
      </c>
      <c r="LJ62" s="45"/>
      <c r="LK62" s="23">
        <v>2015</v>
      </c>
      <c r="LL62" s="24" t="s">
        <v>17</v>
      </c>
      <c r="LM62" s="5">
        <v>89.308999999999997</v>
      </c>
      <c r="LN62" s="45"/>
      <c r="LO62" s="5">
        <v>119.768</v>
      </c>
      <c r="LP62" s="45"/>
      <c r="LQ62" s="5">
        <v>112.45</v>
      </c>
      <c r="LR62" s="45"/>
      <c r="LS62" s="23">
        <v>2015</v>
      </c>
      <c r="LT62" s="24" t="s">
        <v>17</v>
      </c>
      <c r="LU62" s="5">
        <v>94.712000000000003</v>
      </c>
      <c r="LV62" s="45"/>
      <c r="LW62" s="5">
        <v>65.183000000000007</v>
      </c>
      <c r="LX62" s="45"/>
      <c r="LY62" s="5">
        <v>106.42700000000001</v>
      </c>
      <c r="LZ62" s="45"/>
      <c r="MA62" s="23">
        <v>2015</v>
      </c>
      <c r="MB62" s="24" t="s">
        <v>17</v>
      </c>
      <c r="MC62" s="5">
        <v>108.60599999999999</v>
      </c>
      <c r="MD62" s="45"/>
      <c r="ME62" s="5">
        <v>100.203</v>
      </c>
      <c r="MF62" s="45"/>
      <c r="MG62" s="5">
        <v>79.897999999999996</v>
      </c>
      <c r="MH62" s="45"/>
      <c r="MI62" s="23">
        <v>2015</v>
      </c>
      <c r="MJ62" s="24" t="s">
        <v>17</v>
      </c>
      <c r="MK62" s="5">
        <v>101.642</v>
      </c>
      <c r="ML62" s="45"/>
      <c r="MM62" s="5">
        <v>102.747</v>
      </c>
      <c r="MN62" s="45"/>
      <c r="MO62" s="5">
        <v>129.34700000000001</v>
      </c>
      <c r="MP62" s="45"/>
    </row>
    <row r="63" spans="1:361" ht="15" hidden="1" customHeight="1" x14ac:dyDescent="0.25">
      <c r="A63" s="23"/>
      <c r="B63" s="24" t="s">
        <v>18</v>
      </c>
      <c r="C63" s="5">
        <v>96.262</v>
      </c>
      <c r="D63" s="45"/>
      <c r="E63" s="495">
        <v>97.403999999999996</v>
      </c>
      <c r="F63" s="45"/>
      <c r="G63" s="495">
        <v>95.182000000000002</v>
      </c>
      <c r="H63" s="45"/>
      <c r="I63" s="23"/>
      <c r="J63" s="24" t="s">
        <v>18</v>
      </c>
      <c r="K63" s="5">
        <v>67.429000000000002</v>
      </c>
      <c r="L63" s="45"/>
      <c r="M63" s="5">
        <v>58.24</v>
      </c>
      <c r="N63" s="45"/>
      <c r="O63" s="5">
        <v>60.646999999999998</v>
      </c>
      <c r="P63" s="45"/>
      <c r="Q63" s="23"/>
      <c r="R63" s="24" t="s">
        <v>18</v>
      </c>
      <c r="S63" s="5">
        <v>104.96599999999999</v>
      </c>
      <c r="T63" s="45"/>
      <c r="U63" s="5">
        <v>96.096000000000004</v>
      </c>
      <c r="V63" s="45"/>
      <c r="W63" s="5">
        <v>99.385999999999996</v>
      </c>
      <c r="X63" s="45"/>
      <c r="Y63" s="23"/>
      <c r="Z63" s="24" t="s">
        <v>18</v>
      </c>
      <c r="AA63" s="5">
        <v>89.441000000000003</v>
      </c>
      <c r="AB63" s="45"/>
      <c r="AC63" s="5">
        <v>97.257000000000005</v>
      </c>
      <c r="AD63" s="45"/>
      <c r="AE63" s="5">
        <v>83.19</v>
      </c>
      <c r="AF63" s="45"/>
      <c r="AG63" s="23"/>
      <c r="AH63" s="24" t="s">
        <v>18</v>
      </c>
      <c r="AI63" s="5">
        <v>77.403000000000006</v>
      </c>
      <c r="AJ63" s="45"/>
      <c r="AK63" s="5">
        <v>91.418000000000006</v>
      </c>
      <c r="AL63" s="45"/>
      <c r="AM63" s="5">
        <v>107.17700000000001</v>
      </c>
      <c r="AN63" s="45"/>
      <c r="AO63" s="23"/>
      <c r="AP63" s="24" t="s">
        <v>18</v>
      </c>
      <c r="AQ63" s="5">
        <v>89.027000000000001</v>
      </c>
      <c r="AR63" s="45"/>
      <c r="AS63" s="5">
        <v>82.498000000000005</v>
      </c>
      <c r="AT63" s="45"/>
      <c r="AU63" s="5">
        <v>84.078000000000003</v>
      </c>
      <c r="AV63" s="45"/>
      <c r="AW63" s="23"/>
      <c r="AX63" s="24" t="s">
        <v>18</v>
      </c>
      <c r="AY63" s="5">
        <v>93.152000000000001</v>
      </c>
      <c r="AZ63" s="45"/>
      <c r="BA63" s="5">
        <v>94.176000000000002</v>
      </c>
      <c r="BB63" s="45"/>
      <c r="BC63" s="5">
        <v>89.784000000000006</v>
      </c>
      <c r="BD63" s="45"/>
      <c r="BE63" s="23"/>
      <c r="BF63" s="24" t="s">
        <v>18</v>
      </c>
      <c r="BG63" s="5">
        <v>93.885999999999996</v>
      </c>
      <c r="BH63" s="45"/>
      <c r="BI63" s="5">
        <v>92.382999999999996</v>
      </c>
      <c r="BJ63" s="45"/>
      <c r="BK63" s="5">
        <v>82.757999999999996</v>
      </c>
      <c r="BL63" s="45"/>
      <c r="BM63" s="23"/>
      <c r="BN63" s="24" t="s">
        <v>18</v>
      </c>
      <c r="BO63" s="5">
        <v>90.412000000000006</v>
      </c>
      <c r="BP63" s="45"/>
      <c r="BQ63" s="5">
        <v>75.988</v>
      </c>
      <c r="BR63" s="45"/>
      <c r="BS63" s="5">
        <v>80.838999999999999</v>
      </c>
      <c r="BT63" s="45"/>
      <c r="BU63" s="23"/>
      <c r="BV63" s="24" t="s">
        <v>18</v>
      </c>
      <c r="BW63" s="5">
        <v>71.986999999999995</v>
      </c>
      <c r="BX63" s="45"/>
      <c r="BY63" s="5">
        <v>99.135999999999996</v>
      </c>
      <c r="BZ63" s="45"/>
      <c r="CA63" s="5">
        <v>84.602999999999994</v>
      </c>
      <c r="CB63" s="45"/>
      <c r="CC63" s="23"/>
      <c r="CD63" s="24" t="s">
        <v>18</v>
      </c>
      <c r="CE63" s="5">
        <v>94.046000000000006</v>
      </c>
      <c r="CF63" s="45"/>
      <c r="CG63" s="5">
        <v>90.363</v>
      </c>
      <c r="CH63" s="45"/>
      <c r="CI63" s="5">
        <v>87.028999999999996</v>
      </c>
      <c r="CJ63" s="45"/>
      <c r="CK63" s="23"/>
      <c r="CL63" s="24" t="s">
        <v>18</v>
      </c>
      <c r="CM63" s="5">
        <v>70.013000000000005</v>
      </c>
      <c r="CN63" s="45"/>
      <c r="CO63" s="5">
        <v>97.692999999999998</v>
      </c>
      <c r="CP63" s="45"/>
      <c r="CQ63" s="5">
        <v>109.747</v>
      </c>
      <c r="CR63" s="45"/>
      <c r="CS63" s="23"/>
      <c r="CT63" s="24" t="s">
        <v>18</v>
      </c>
      <c r="CU63" s="5">
        <v>81.866</v>
      </c>
      <c r="CV63" s="45"/>
      <c r="CW63" s="5">
        <v>94.935000000000002</v>
      </c>
      <c r="CX63" s="45"/>
      <c r="CY63" s="5">
        <v>95.010999999999996</v>
      </c>
      <c r="CZ63" s="45"/>
      <c r="DA63" s="23"/>
      <c r="DB63" s="24" t="s">
        <v>18</v>
      </c>
      <c r="DC63" s="5">
        <v>89.774000000000001</v>
      </c>
      <c r="DD63" s="45"/>
      <c r="DE63" s="5">
        <v>80.744</v>
      </c>
      <c r="DF63" s="45"/>
      <c r="DG63" s="5">
        <v>91.081000000000003</v>
      </c>
      <c r="DH63" s="45"/>
      <c r="DI63" s="23"/>
      <c r="DJ63" s="24" t="s">
        <v>18</v>
      </c>
      <c r="DK63" s="5">
        <v>93.022000000000006</v>
      </c>
      <c r="DL63" s="45"/>
      <c r="DM63" s="5">
        <v>107.60299999999999</v>
      </c>
      <c r="DN63" s="45"/>
      <c r="DO63" s="5">
        <v>74.576999999999998</v>
      </c>
      <c r="DP63" s="45"/>
      <c r="DQ63" s="23"/>
      <c r="DR63" s="24" t="s">
        <v>18</v>
      </c>
      <c r="DS63" s="5">
        <v>81.111999999999995</v>
      </c>
      <c r="DT63" s="45"/>
      <c r="DU63" s="5">
        <v>70.072999999999993</v>
      </c>
      <c r="DV63" s="45"/>
      <c r="DW63" s="5">
        <v>113.608</v>
      </c>
      <c r="DX63" s="45"/>
      <c r="DY63" s="23"/>
      <c r="DZ63" s="24" t="s">
        <v>18</v>
      </c>
      <c r="EA63" s="5">
        <v>99.881</v>
      </c>
      <c r="EB63" s="45"/>
      <c r="EC63" s="5">
        <v>96.244</v>
      </c>
      <c r="ED63" s="45"/>
      <c r="EE63" s="5">
        <v>91.951999999999998</v>
      </c>
      <c r="EF63" s="45"/>
      <c r="EG63" s="23"/>
      <c r="EH63" s="24" t="s">
        <v>18</v>
      </c>
      <c r="EI63" s="5">
        <v>88.641000000000005</v>
      </c>
      <c r="EJ63" s="45"/>
      <c r="EK63" s="5">
        <v>85.328999999999994</v>
      </c>
      <c r="EL63" s="45"/>
      <c r="EM63" s="5">
        <v>98.186999999999998</v>
      </c>
      <c r="EN63" s="45"/>
      <c r="EO63" s="23"/>
      <c r="EP63" s="24" t="s">
        <v>18</v>
      </c>
      <c r="EQ63" s="5">
        <v>98.486999999999995</v>
      </c>
      <c r="ER63" s="45"/>
      <c r="ES63" s="5">
        <v>88.174000000000007</v>
      </c>
      <c r="ET63" s="45"/>
      <c r="EU63" s="5">
        <v>92.724999999999994</v>
      </c>
      <c r="EV63" s="45"/>
      <c r="EW63" s="23"/>
      <c r="EX63" s="24" t="s">
        <v>18</v>
      </c>
      <c r="EY63" s="5">
        <v>98.861000000000004</v>
      </c>
      <c r="EZ63" s="45"/>
      <c r="FA63" s="5">
        <v>94.688999999999993</v>
      </c>
      <c r="FB63" s="45"/>
      <c r="FC63" s="5">
        <v>99.694999999999993</v>
      </c>
      <c r="FD63" s="45"/>
      <c r="FE63" s="23"/>
      <c r="FF63" s="24" t="s">
        <v>18</v>
      </c>
      <c r="FG63" s="5">
        <v>88.155000000000001</v>
      </c>
      <c r="FH63" s="45"/>
      <c r="FI63" s="5">
        <v>86.763000000000005</v>
      </c>
      <c r="FJ63" s="45"/>
      <c r="FK63" s="5">
        <v>79.301000000000002</v>
      </c>
      <c r="FL63" s="45"/>
      <c r="FM63" s="23"/>
      <c r="FN63" s="24" t="s">
        <v>18</v>
      </c>
      <c r="FO63" s="5">
        <v>89.135000000000005</v>
      </c>
      <c r="FP63" s="45"/>
      <c r="FQ63" s="5">
        <v>88.459000000000003</v>
      </c>
      <c r="FR63" s="45"/>
      <c r="FS63" s="5">
        <v>90.230999999999995</v>
      </c>
      <c r="FT63" s="45"/>
      <c r="FU63" s="23"/>
      <c r="FV63" s="24" t="s">
        <v>18</v>
      </c>
      <c r="FW63" s="5">
        <v>86.683000000000007</v>
      </c>
      <c r="FX63" s="45"/>
      <c r="FY63" s="5">
        <v>96.090999999999994</v>
      </c>
      <c r="FZ63" s="45"/>
      <c r="GA63" s="5">
        <v>103.771</v>
      </c>
      <c r="GB63" s="45"/>
      <c r="GC63" s="23"/>
      <c r="GD63" s="24" t="s">
        <v>18</v>
      </c>
      <c r="GE63" s="5">
        <v>96.260999999999996</v>
      </c>
      <c r="GF63" s="45"/>
      <c r="GG63" s="5">
        <v>94.119</v>
      </c>
      <c r="GH63" s="45"/>
      <c r="GI63" s="5">
        <v>79.337000000000003</v>
      </c>
      <c r="GJ63" s="45"/>
      <c r="GK63" s="23"/>
      <c r="GL63" s="24" t="s">
        <v>18</v>
      </c>
      <c r="GM63" s="5">
        <v>93.228999999999999</v>
      </c>
      <c r="GN63" s="45"/>
      <c r="GO63" s="5">
        <v>82.888999999999996</v>
      </c>
      <c r="GP63" s="45"/>
      <c r="GQ63" s="5">
        <v>86.372</v>
      </c>
      <c r="GR63" s="45"/>
      <c r="GS63" s="23"/>
      <c r="GT63" s="24" t="s">
        <v>18</v>
      </c>
      <c r="GU63" s="5">
        <v>109.316</v>
      </c>
      <c r="GV63" s="45"/>
      <c r="GW63" s="5">
        <v>91.748999999999995</v>
      </c>
      <c r="GX63" s="45"/>
      <c r="GY63" s="5">
        <v>79.492999999999995</v>
      </c>
      <c r="GZ63" s="45"/>
      <c r="HA63" s="23"/>
      <c r="HB63" s="24" t="s">
        <v>18</v>
      </c>
      <c r="HC63" s="5">
        <v>86.551000000000002</v>
      </c>
      <c r="HD63" s="45"/>
      <c r="HE63" s="5">
        <v>82.016000000000005</v>
      </c>
      <c r="HF63" s="45"/>
      <c r="HG63" s="5">
        <v>95.114000000000004</v>
      </c>
      <c r="HH63" s="45"/>
      <c r="HI63" s="23"/>
      <c r="HJ63" s="24" t="s">
        <v>18</v>
      </c>
      <c r="HK63" s="5">
        <v>75.037000000000006</v>
      </c>
      <c r="HL63" s="45"/>
      <c r="HM63" s="5">
        <v>107.654</v>
      </c>
      <c r="HN63" s="45"/>
      <c r="HO63" s="5">
        <v>84.061000000000007</v>
      </c>
      <c r="HP63" s="45"/>
      <c r="HQ63" s="23"/>
      <c r="HR63" s="24" t="s">
        <v>18</v>
      </c>
      <c r="HS63" s="5">
        <v>100.685</v>
      </c>
      <c r="HT63" s="45"/>
      <c r="HU63" s="5">
        <v>100.914</v>
      </c>
      <c r="HV63" s="45"/>
      <c r="HW63" s="5">
        <v>79.03</v>
      </c>
      <c r="HX63" s="45"/>
      <c r="HY63" s="23"/>
      <c r="HZ63" s="24" t="s">
        <v>18</v>
      </c>
      <c r="IA63" s="5">
        <v>114.624</v>
      </c>
      <c r="IB63" s="45"/>
      <c r="IC63" s="5">
        <v>80.960999999999999</v>
      </c>
      <c r="ID63" s="45"/>
      <c r="IE63" s="5">
        <v>81.233999999999995</v>
      </c>
      <c r="IF63" s="45"/>
      <c r="IG63" s="23"/>
      <c r="IH63" s="24" t="s">
        <v>18</v>
      </c>
      <c r="II63" s="5">
        <v>103.254</v>
      </c>
      <c r="IJ63" s="45"/>
      <c r="IK63" s="5">
        <v>82.97</v>
      </c>
      <c r="IL63" s="45"/>
      <c r="IM63" s="5">
        <v>89.825999999999993</v>
      </c>
      <c r="IN63" s="45"/>
      <c r="IO63" s="5">
        <v>96.885999999999996</v>
      </c>
      <c r="IP63" s="45"/>
      <c r="IQ63" s="23"/>
      <c r="IR63" s="24" t="s">
        <v>18</v>
      </c>
      <c r="IS63" s="5">
        <v>83.894000000000005</v>
      </c>
      <c r="IT63" s="45"/>
      <c r="IU63" s="5">
        <v>84.647999999999996</v>
      </c>
      <c r="IV63" s="45"/>
      <c r="IW63" s="5">
        <v>76.284000000000006</v>
      </c>
      <c r="IX63" s="45"/>
      <c r="IY63" s="23"/>
      <c r="IZ63" s="24" t="s">
        <v>18</v>
      </c>
      <c r="JA63" s="5">
        <v>77.777000000000001</v>
      </c>
      <c r="JB63" s="45"/>
      <c r="JC63" s="5">
        <v>83.218000000000004</v>
      </c>
      <c r="JD63" s="45"/>
      <c r="JE63" s="5">
        <v>59.557000000000002</v>
      </c>
      <c r="JF63" s="45"/>
      <c r="JG63" s="23"/>
      <c r="JH63" s="24" t="s">
        <v>18</v>
      </c>
      <c r="JI63" s="5">
        <v>78.244</v>
      </c>
      <c r="JJ63" s="45"/>
      <c r="JK63" s="5">
        <v>73.760999999999996</v>
      </c>
      <c r="JL63" s="45"/>
      <c r="JM63" s="5">
        <v>114.626</v>
      </c>
      <c r="JN63" s="45"/>
      <c r="JO63" s="23"/>
      <c r="JP63" s="24" t="s">
        <v>18</v>
      </c>
      <c r="JQ63" s="5">
        <v>85.28</v>
      </c>
      <c r="JR63" s="45"/>
      <c r="JS63" s="5">
        <v>90.63</v>
      </c>
      <c r="JT63" s="45"/>
      <c r="JU63" s="5">
        <v>82.186999999999998</v>
      </c>
      <c r="JV63" s="45"/>
      <c r="JW63" s="23"/>
      <c r="JX63" s="24" t="s">
        <v>18</v>
      </c>
      <c r="JY63" s="5">
        <v>79.977999999999994</v>
      </c>
      <c r="JZ63" s="45"/>
      <c r="KA63" s="5">
        <v>79.343999999999994</v>
      </c>
      <c r="KB63" s="45"/>
      <c r="KC63" s="5">
        <v>72.631</v>
      </c>
      <c r="KD63" s="45"/>
      <c r="KE63" s="23"/>
      <c r="KF63" s="24" t="s">
        <v>18</v>
      </c>
      <c r="KG63" s="5">
        <v>164.279</v>
      </c>
      <c r="KH63" s="45"/>
      <c r="KI63" s="5">
        <v>101.85599999999999</v>
      </c>
      <c r="KJ63" s="45"/>
      <c r="KK63" s="5">
        <v>82.870999999999995</v>
      </c>
      <c r="KL63" s="45"/>
      <c r="KM63" s="23"/>
      <c r="KN63" s="24" t="s">
        <v>18</v>
      </c>
      <c r="KO63" s="5">
        <v>72.888999999999996</v>
      </c>
      <c r="KP63" s="45"/>
      <c r="KQ63" s="5">
        <v>96.8</v>
      </c>
      <c r="KR63" s="45"/>
      <c r="KS63" s="5">
        <v>83.700999999999993</v>
      </c>
      <c r="KT63" s="45"/>
      <c r="KU63" s="23"/>
      <c r="KV63" s="24" t="s">
        <v>18</v>
      </c>
      <c r="KW63" s="5">
        <v>90.102999999999994</v>
      </c>
      <c r="KX63" s="45"/>
      <c r="KY63" s="5">
        <v>92.891999999999996</v>
      </c>
      <c r="KZ63" s="45"/>
      <c r="LA63" s="5">
        <v>67.372</v>
      </c>
      <c r="LB63" s="45"/>
      <c r="LC63" s="23"/>
      <c r="LD63" s="24" t="s">
        <v>18</v>
      </c>
      <c r="LE63" s="5">
        <v>84.055999999999997</v>
      </c>
      <c r="LF63" s="45"/>
      <c r="LG63" s="5">
        <v>98.251999999999995</v>
      </c>
      <c r="LH63" s="45"/>
      <c r="LI63" s="5">
        <v>101.874</v>
      </c>
      <c r="LJ63" s="45"/>
      <c r="LK63" s="23"/>
      <c r="LL63" s="24" t="s">
        <v>18</v>
      </c>
      <c r="LM63" s="5">
        <v>120.833</v>
      </c>
      <c r="LN63" s="45"/>
      <c r="LO63" s="5">
        <v>99.472999999999999</v>
      </c>
      <c r="LP63" s="45"/>
      <c r="LQ63" s="5">
        <v>80.921999999999997</v>
      </c>
      <c r="LR63" s="45"/>
      <c r="LS63" s="23"/>
      <c r="LT63" s="24" t="s">
        <v>18</v>
      </c>
      <c r="LU63" s="5">
        <v>70.823999999999998</v>
      </c>
      <c r="LV63" s="45"/>
      <c r="LW63" s="5">
        <v>108.149</v>
      </c>
      <c r="LX63" s="45"/>
      <c r="LY63" s="5">
        <v>97.95</v>
      </c>
      <c r="LZ63" s="45"/>
      <c r="MA63" s="23"/>
      <c r="MB63" s="24" t="s">
        <v>18</v>
      </c>
      <c r="MC63" s="5">
        <v>98.790999999999997</v>
      </c>
      <c r="MD63" s="45"/>
      <c r="ME63" s="5">
        <v>88.981999999999999</v>
      </c>
      <c r="MF63" s="45"/>
      <c r="MG63" s="5">
        <v>94.759</v>
      </c>
      <c r="MH63" s="45"/>
      <c r="MI63" s="23"/>
      <c r="MJ63" s="24" t="s">
        <v>18</v>
      </c>
      <c r="MK63" s="5">
        <v>102.89700000000001</v>
      </c>
      <c r="ML63" s="45"/>
      <c r="MM63" s="5">
        <v>99.191999999999993</v>
      </c>
      <c r="MN63" s="45"/>
      <c r="MO63" s="5">
        <v>128.315</v>
      </c>
      <c r="MP63" s="45"/>
    </row>
    <row r="64" spans="1:361" ht="15" hidden="1" customHeight="1" x14ac:dyDescent="0.25">
      <c r="A64" s="23"/>
      <c r="B64" s="24" t="s">
        <v>19</v>
      </c>
      <c r="C64" s="5">
        <v>107.744</v>
      </c>
      <c r="D64" s="45"/>
      <c r="E64" s="495">
        <v>111.44799999999999</v>
      </c>
      <c r="F64" s="45"/>
      <c r="G64" s="495">
        <v>104.242</v>
      </c>
      <c r="H64" s="45"/>
      <c r="I64" s="23"/>
      <c r="J64" s="24" t="s">
        <v>19</v>
      </c>
      <c r="K64" s="5">
        <v>89.884</v>
      </c>
      <c r="L64" s="45"/>
      <c r="M64" s="5">
        <v>85.417000000000002</v>
      </c>
      <c r="N64" s="45"/>
      <c r="O64" s="5">
        <v>92.843000000000004</v>
      </c>
      <c r="P64" s="45"/>
      <c r="Q64" s="23"/>
      <c r="R64" s="24" t="s">
        <v>19</v>
      </c>
      <c r="S64" s="5">
        <v>90.192999999999998</v>
      </c>
      <c r="T64" s="45"/>
      <c r="U64" s="5">
        <v>98.93</v>
      </c>
      <c r="V64" s="45"/>
      <c r="W64" s="5">
        <v>107.333</v>
      </c>
      <c r="X64" s="45"/>
      <c r="Y64" s="23"/>
      <c r="Z64" s="24" t="s">
        <v>19</v>
      </c>
      <c r="AA64" s="5">
        <v>98.132000000000005</v>
      </c>
      <c r="AB64" s="45"/>
      <c r="AC64" s="5">
        <v>104.61199999999999</v>
      </c>
      <c r="AD64" s="45"/>
      <c r="AE64" s="5">
        <v>98.245999999999995</v>
      </c>
      <c r="AF64" s="45"/>
      <c r="AG64" s="23"/>
      <c r="AH64" s="24" t="s">
        <v>19</v>
      </c>
      <c r="AI64" s="5">
        <v>97.087999999999994</v>
      </c>
      <c r="AJ64" s="45"/>
      <c r="AK64" s="5">
        <v>93.525999999999996</v>
      </c>
      <c r="AL64" s="45"/>
      <c r="AM64" s="5">
        <v>79.135999999999996</v>
      </c>
      <c r="AN64" s="45"/>
      <c r="AO64" s="23"/>
      <c r="AP64" s="24" t="s">
        <v>19</v>
      </c>
      <c r="AQ64" s="5">
        <v>98.81</v>
      </c>
      <c r="AR64" s="45"/>
      <c r="AS64" s="5">
        <v>105.535</v>
      </c>
      <c r="AT64" s="45"/>
      <c r="AU64" s="5">
        <v>92.287999999999997</v>
      </c>
      <c r="AV64" s="45"/>
      <c r="AW64" s="23"/>
      <c r="AX64" s="24" t="s">
        <v>19</v>
      </c>
      <c r="AY64" s="5">
        <v>96.015000000000001</v>
      </c>
      <c r="AZ64" s="45"/>
      <c r="BA64" s="5">
        <v>99.924000000000007</v>
      </c>
      <c r="BB64" s="45"/>
      <c r="BC64" s="5">
        <v>88.552999999999997</v>
      </c>
      <c r="BD64" s="45"/>
      <c r="BE64" s="23"/>
      <c r="BF64" s="24" t="s">
        <v>19</v>
      </c>
      <c r="BG64" s="5">
        <v>94.823999999999998</v>
      </c>
      <c r="BH64" s="45"/>
      <c r="BI64" s="5">
        <v>92.495000000000005</v>
      </c>
      <c r="BJ64" s="45"/>
      <c r="BK64" s="5">
        <v>87.852000000000004</v>
      </c>
      <c r="BL64" s="45"/>
      <c r="BM64" s="23"/>
      <c r="BN64" s="24" t="s">
        <v>19</v>
      </c>
      <c r="BO64" s="5">
        <v>101.88200000000001</v>
      </c>
      <c r="BP64" s="45"/>
      <c r="BQ64" s="5">
        <v>102.209</v>
      </c>
      <c r="BR64" s="45"/>
      <c r="BS64" s="5">
        <v>86.37</v>
      </c>
      <c r="BT64" s="45"/>
      <c r="BU64" s="23"/>
      <c r="BV64" s="24" t="s">
        <v>19</v>
      </c>
      <c r="BW64" s="5">
        <v>100.965</v>
      </c>
      <c r="BX64" s="45"/>
      <c r="BY64" s="5">
        <v>101.32599999999999</v>
      </c>
      <c r="BZ64" s="45"/>
      <c r="CA64" s="5">
        <v>118.501</v>
      </c>
      <c r="CB64" s="45"/>
      <c r="CC64" s="23"/>
      <c r="CD64" s="24" t="s">
        <v>19</v>
      </c>
      <c r="CE64" s="5">
        <v>99.572000000000003</v>
      </c>
      <c r="CF64" s="45"/>
      <c r="CG64" s="5">
        <v>100.69</v>
      </c>
      <c r="CH64" s="45"/>
      <c r="CI64" s="5">
        <v>94.822000000000003</v>
      </c>
      <c r="CJ64" s="45"/>
      <c r="CK64" s="23"/>
      <c r="CL64" s="24" t="s">
        <v>19</v>
      </c>
      <c r="CM64" s="5">
        <v>81.506</v>
      </c>
      <c r="CN64" s="45"/>
      <c r="CO64" s="5">
        <v>90.233999999999995</v>
      </c>
      <c r="CP64" s="45"/>
      <c r="CQ64" s="5">
        <v>102.649</v>
      </c>
      <c r="CR64" s="45"/>
      <c r="CS64" s="23"/>
      <c r="CT64" s="24" t="s">
        <v>19</v>
      </c>
      <c r="CU64" s="5">
        <v>86.944999999999993</v>
      </c>
      <c r="CV64" s="45"/>
      <c r="CW64" s="5">
        <v>120.5</v>
      </c>
      <c r="CX64" s="45"/>
      <c r="CY64" s="5">
        <v>104.498</v>
      </c>
      <c r="CZ64" s="45"/>
      <c r="DA64" s="23"/>
      <c r="DB64" s="24" t="s">
        <v>19</v>
      </c>
      <c r="DC64" s="5">
        <v>100.408</v>
      </c>
      <c r="DD64" s="45"/>
      <c r="DE64" s="5">
        <v>94.02</v>
      </c>
      <c r="DF64" s="45"/>
      <c r="DG64" s="5">
        <v>111.59699999999999</v>
      </c>
      <c r="DH64" s="45"/>
      <c r="DI64" s="23"/>
      <c r="DJ64" s="24" t="s">
        <v>19</v>
      </c>
      <c r="DK64" s="5">
        <v>101.458</v>
      </c>
      <c r="DL64" s="45"/>
      <c r="DM64" s="5">
        <v>108.419</v>
      </c>
      <c r="DN64" s="45"/>
      <c r="DO64" s="5">
        <v>98.382000000000005</v>
      </c>
      <c r="DP64" s="45"/>
      <c r="DQ64" s="23"/>
      <c r="DR64" s="24" t="s">
        <v>19</v>
      </c>
      <c r="DS64" s="5">
        <v>101.801</v>
      </c>
      <c r="DT64" s="45"/>
      <c r="DU64" s="5">
        <v>80.887</v>
      </c>
      <c r="DV64" s="45"/>
      <c r="DW64" s="5">
        <v>96.114000000000004</v>
      </c>
      <c r="DX64" s="45"/>
      <c r="DY64" s="23"/>
      <c r="DZ64" s="24" t="s">
        <v>19</v>
      </c>
      <c r="EA64" s="5">
        <v>106.991</v>
      </c>
      <c r="EB64" s="45"/>
      <c r="EC64" s="5">
        <v>94.739000000000004</v>
      </c>
      <c r="ED64" s="45"/>
      <c r="EE64" s="5">
        <v>102.995</v>
      </c>
      <c r="EF64" s="45"/>
      <c r="EG64" s="23"/>
      <c r="EH64" s="24" t="s">
        <v>19</v>
      </c>
      <c r="EI64" s="5">
        <v>94.872</v>
      </c>
      <c r="EJ64" s="45"/>
      <c r="EK64" s="5">
        <v>94.085999999999999</v>
      </c>
      <c r="EL64" s="45"/>
      <c r="EM64" s="5">
        <v>105.10599999999999</v>
      </c>
      <c r="EN64" s="45"/>
      <c r="EO64" s="23"/>
      <c r="EP64" s="24" t="s">
        <v>19</v>
      </c>
      <c r="EQ64" s="5">
        <v>107.782</v>
      </c>
      <c r="ER64" s="45"/>
      <c r="ES64" s="5">
        <v>108.45099999999999</v>
      </c>
      <c r="ET64" s="45"/>
      <c r="EU64" s="5">
        <v>109.79300000000001</v>
      </c>
      <c r="EV64" s="45"/>
      <c r="EW64" s="23"/>
      <c r="EX64" s="24" t="s">
        <v>19</v>
      </c>
      <c r="EY64" s="5">
        <v>93.682000000000002</v>
      </c>
      <c r="EZ64" s="45"/>
      <c r="FA64" s="5">
        <v>91.858999999999995</v>
      </c>
      <c r="FB64" s="45"/>
      <c r="FC64" s="5">
        <v>94.757000000000005</v>
      </c>
      <c r="FD64" s="45"/>
      <c r="FE64" s="23"/>
      <c r="FF64" s="24" t="s">
        <v>19</v>
      </c>
      <c r="FG64" s="5">
        <v>115.60599999999999</v>
      </c>
      <c r="FH64" s="45"/>
      <c r="FI64" s="5">
        <v>93.257999999999996</v>
      </c>
      <c r="FJ64" s="45"/>
      <c r="FK64" s="5">
        <v>100.92100000000001</v>
      </c>
      <c r="FL64" s="45"/>
      <c r="FM64" s="23"/>
      <c r="FN64" s="24" t="s">
        <v>19</v>
      </c>
      <c r="FO64" s="5">
        <v>107.017</v>
      </c>
      <c r="FP64" s="45"/>
      <c r="FQ64" s="5">
        <v>103.955</v>
      </c>
      <c r="FR64" s="45"/>
      <c r="FS64" s="5">
        <v>96.924999999999997</v>
      </c>
      <c r="FT64" s="45"/>
      <c r="FU64" s="23"/>
      <c r="FV64" s="24" t="s">
        <v>19</v>
      </c>
      <c r="FW64" s="5">
        <v>94.483000000000004</v>
      </c>
      <c r="FX64" s="45"/>
      <c r="FY64" s="5">
        <v>77.072000000000003</v>
      </c>
      <c r="FZ64" s="45"/>
      <c r="GA64" s="5">
        <v>86.796000000000006</v>
      </c>
      <c r="GB64" s="45"/>
      <c r="GC64" s="23"/>
      <c r="GD64" s="24" t="s">
        <v>19</v>
      </c>
      <c r="GE64" s="5">
        <v>102.057</v>
      </c>
      <c r="GF64" s="45"/>
      <c r="GG64" s="5">
        <v>93.76</v>
      </c>
      <c r="GH64" s="45"/>
      <c r="GI64" s="5">
        <v>113.526</v>
      </c>
      <c r="GJ64" s="45"/>
      <c r="GK64" s="23"/>
      <c r="GL64" s="24" t="s">
        <v>19</v>
      </c>
      <c r="GM64" s="5">
        <v>95.024000000000001</v>
      </c>
      <c r="GN64" s="45"/>
      <c r="GO64" s="5">
        <v>86.335999999999999</v>
      </c>
      <c r="GP64" s="45"/>
      <c r="GQ64" s="5">
        <v>93.257000000000005</v>
      </c>
      <c r="GR64" s="45"/>
      <c r="GS64" s="23"/>
      <c r="GT64" s="24" t="s">
        <v>19</v>
      </c>
      <c r="GU64" s="5">
        <v>120.258</v>
      </c>
      <c r="GV64" s="45"/>
      <c r="GW64" s="5">
        <v>100.96599999999999</v>
      </c>
      <c r="GX64" s="45"/>
      <c r="GY64" s="5">
        <v>102.577</v>
      </c>
      <c r="GZ64" s="45"/>
      <c r="HA64" s="23"/>
      <c r="HB64" s="24" t="s">
        <v>19</v>
      </c>
      <c r="HC64" s="5">
        <v>98.847999999999999</v>
      </c>
      <c r="HD64" s="45"/>
      <c r="HE64" s="5">
        <v>91.873000000000005</v>
      </c>
      <c r="HF64" s="45"/>
      <c r="HG64" s="5">
        <v>96.397999999999996</v>
      </c>
      <c r="HH64" s="45"/>
      <c r="HI64" s="23"/>
      <c r="HJ64" s="24" t="s">
        <v>19</v>
      </c>
      <c r="HK64" s="5">
        <v>106.967</v>
      </c>
      <c r="HL64" s="45"/>
      <c r="HM64" s="5">
        <v>110.699</v>
      </c>
      <c r="HN64" s="45"/>
      <c r="HO64" s="5">
        <v>93.546999999999997</v>
      </c>
      <c r="HP64" s="45"/>
      <c r="HQ64" s="23"/>
      <c r="HR64" s="24" t="s">
        <v>19</v>
      </c>
      <c r="HS64" s="5">
        <v>92.917000000000002</v>
      </c>
      <c r="HT64" s="45"/>
      <c r="HU64" s="5">
        <v>115.69199999999999</v>
      </c>
      <c r="HV64" s="45"/>
      <c r="HW64" s="5">
        <v>97.754000000000005</v>
      </c>
      <c r="HX64" s="45"/>
      <c r="HY64" s="23"/>
      <c r="HZ64" s="24" t="s">
        <v>19</v>
      </c>
      <c r="IA64" s="5">
        <v>120.747</v>
      </c>
      <c r="IB64" s="45"/>
      <c r="IC64" s="5">
        <v>81.3</v>
      </c>
      <c r="ID64" s="45"/>
      <c r="IE64" s="5">
        <v>99.010999999999996</v>
      </c>
      <c r="IF64" s="45"/>
      <c r="IG64" s="23"/>
      <c r="IH64" s="24" t="s">
        <v>19</v>
      </c>
      <c r="II64" s="5">
        <v>114.53100000000001</v>
      </c>
      <c r="IJ64" s="45"/>
      <c r="IK64" s="5">
        <v>76.808000000000007</v>
      </c>
      <c r="IL64" s="45"/>
      <c r="IM64" s="5">
        <v>90.66</v>
      </c>
      <c r="IN64" s="45"/>
      <c r="IO64" s="5">
        <v>106.846</v>
      </c>
      <c r="IP64" s="45"/>
      <c r="IQ64" s="23"/>
      <c r="IR64" s="24" t="s">
        <v>19</v>
      </c>
      <c r="IS64" s="5">
        <v>102.634</v>
      </c>
      <c r="IT64" s="45"/>
      <c r="IU64" s="5">
        <v>94.713999999999999</v>
      </c>
      <c r="IV64" s="45"/>
      <c r="IW64" s="5">
        <v>95.802999999999997</v>
      </c>
      <c r="IX64" s="45"/>
      <c r="IY64" s="23"/>
      <c r="IZ64" s="24" t="s">
        <v>19</v>
      </c>
      <c r="JA64" s="5">
        <v>107.491</v>
      </c>
      <c r="JB64" s="45"/>
      <c r="JC64" s="5">
        <v>102.378</v>
      </c>
      <c r="JD64" s="45"/>
      <c r="JE64" s="5">
        <v>105.137</v>
      </c>
      <c r="JF64" s="45"/>
      <c r="JG64" s="23"/>
      <c r="JH64" s="24" t="s">
        <v>19</v>
      </c>
      <c r="JI64" s="5">
        <v>105.405</v>
      </c>
      <c r="JJ64" s="45"/>
      <c r="JK64" s="5">
        <v>83.700999999999993</v>
      </c>
      <c r="JL64" s="45"/>
      <c r="JM64" s="5">
        <v>177.46600000000001</v>
      </c>
      <c r="JN64" s="45"/>
      <c r="JO64" s="23"/>
      <c r="JP64" s="24" t="s">
        <v>19</v>
      </c>
      <c r="JQ64" s="5">
        <v>86.191999999999993</v>
      </c>
      <c r="JR64" s="45"/>
      <c r="JS64" s="5">
        <v>96.52</v>
      </c>
      <c r="JT64" s="45"/>
      <c r="JU64" s="5">
        <v>77.025000000000006</v>
      </c>
      <c r="JV64" s="45"/>
      <c r="JW64" s="23"/>
      <c r="JX64" s="24" t="s">
        <v>19</v>
      </c>
      <c r="JY64" s="5">
        <v>119.241</v>
      </c>
      <c r="JZ64" s="45"/>
      <c r="KA64" s="5">
        <v>63.65</v>
      </c>
      <c r="KB64" s="45"/>
      <c r="KC64" s="5">
        <v>102.38800000000001</v>
      </c>
      <c r="KD64" s="45"/>
      <c r="KE64" s="23"/>
      <c r="KF64" s="24" t="s">
        <v>19</v>
      </c>
      <c r="KG64" s="5">
        <v>97.475999999999999</v>
      </c>
      <c r="KH64" s="45"/>
      <c r="KI64" s="5">
        <v>142.34800000000001</v>
      </c>
      <c r="KJ64" s="45"/>
      <c r="KK64" s="5">
        <v>86.394000000000005</v>
      </c>
      <c r="KL64" s="45"/>
      <c r="KM64" s="23"/>
      <c r="KN64" s="24" t="s">
        <v>19</v>
      </c>
      <c r="KO64" s="5">
        <v>77.972999999999999</v>
      </c>
      <c r="KP64" s="45"/>
      <c r="KQ64" s="5">
        <v>95.034999999999997</v>
      </c>
      <c r="KR64" s="45"/>
      <c r="KS64" s="5">
        <v>107.56100000000001</v>
      </c>
      <c r="KT64" s="45"/>
      <c r="KU64" s="23"/>
      <c r="KV64" s="24" t="s">
        <v>19</v>
      </c>
      <c r="KW64" s="5">
        <v>107.374</v>
      </c>
      <c r="KX64" s="45"/>
      <c r="KY64" s="5">
        <v>105.116</v>
      </c>
      <c r="KZ64" s="45"/>
      <c r="LA64" s="5">
        <v>93.361000000000004</v>
      </c>
      <c r="LB64" s="45"/>
      <c r="LC64" s="23"/>
      <c r="LD64" s="24" t="s">
        <v>19</v>
      </c>
      <c r="LE64" s="5">
        <v>98.116</v>
      </c>
      <c r="LF64" s="45"/>
      <c r="LG64" s="5">
        <v>125.292</v>
      </c>
      <c r="LH64" s="45"/>
      <c r="LI64" s="5">
        <v>120.203</v>
      </c>
      <c r="LJ64" s="45"/>
      <c r="LK64" s="23"/>
      <c r="LL64" s="24" t="s">
        <v>19</v>
      </c>
      <c r="LM64" s="5">
        <v>123.36</v>
      </c>
      <c r="LN64" s="45"/>
      <c r="LO64" s="5">
        <v>120.438</v>
      </c>
      <c r="LP64" s="45"/>
      <c r="LQ64" s="5">
        <v>120.045</v>
      </c>
      <c r="LR64" s="45"/>
      <c r="LS64" s="23"/>
      <c r="LT64" s="24" t="s">
        <v>19</v>
      </c>
      <c r="LU64" s="5">
        <v>96.792000000000002</v>
      </c>
      <c r="LV64" s="45"/>
      <c r="LW64" s="5">
        <v>84.856999999999999</v>
      </c>
      <c r="LX64" s="45"/>
      <c r="LY64" s="5">
        <v>113.31699999999999</v>
      </c>
      <c r="LZ64" s="45"/>
      <c r="MA64" s="23"/>
      <c r="MB64" s="24" t="s">
        <v>19</v>
      </c>
      <c r="MC64" s="5">
        <v>95.903000000000006</v>
      </c>
      <c r="MD64" s="45"/>
      <c r="ME64" s="5">
        <v>98.093000000000004</v>
      </c>
      <c r="MF64" s="45"/>
      <c r="MG64" s="5">
        <v>112.209</v>
      </c>
      <c r="MH64" s="45"/>
      <c r="MI64" s="23"/>
      <c r="MJ64" s="24" t="s">
        <v>19</v>
      </c>
      <c r="MK64" s="5">
        <v>113.11499999999999</v>
      </c>
      <c r="ML64" s="45"/>
      <c r="MM64" s="5">
        <v>92.638999999999996</v>
      </c>
      <c r="MN64" s="45"/>
      <c r="MO64" s="5">
        <v>119.455</v>
      </c>
      <c r="MP64" s="45"/>
      <c r="MW64" s="37"/>
    </row>
    <row r="65" spans="1:361" ht="15" hidden="1" customHeight="1" x14ac:dyDescent="0.25">
      <c r="A65" s="23"/>
      <c r="B65" s="24" t="s">
        <v>20</v>
      </c>
      <c r="C65" s="5">
        <v>96.051000000000002</v>
      </c>
      <c r="D65" s="45"/>
      <c r="E65" s="495">
        <v>100.31399999999999</v>
      </c>
      <c r="F65" s="45"/>
      <c r="G65" s="495">
        <v>92.019000000000005</v>
      </c>
      <c r="H65" s="45"/>
      <c r="I65" s="23"/>
      <c r="J65" s="24" t="s">
        <v>20</v>
      </c>
      <c r="K65" s="5">
        <v>101.803</v>
      </c>
      <c r="L65" s="45"/>
      <c r="M65" s="5">
        <v>112.277</v>
      </c>
      <c r="N65" s="45"/>
      <c r="O65" s="5">
        <v>96.007999999999996</v>
      </c>
      <c r="P65" s="45"/>
      <c r="Q65" s="23"/>
      <c r="R65" s="24" t="s">
        <v>20</v>
      </c>
      <c r="S65" s="5">
        <v>92.251000000000005</v>
      </c>
      <c r="T65" s="45"/>
      <c r="U65" s="5">
        <v>96.698999999999998</v>
      </c>
      <c r="V65" s="45"/>
      <c r="W65" s="5">
        <v>105.568</v>
      </c>
      <c r="X65" s="45"/>
      <c r="Y65" s="23"/>
      <c r="Z65" s="24" t="s">
        <v>20</v>
      </c>
      <c r="AA65" s="5">
        <v>104.09</v>
      </c>
      <c r="AB65" s="45"/>
      <c r="AC65" s="5">
        <v>94.504999999999995</v>
      </c>
      <c r="AD65" s="45"/>
      <c r="AE65" s="5">
        <v>91.653999999999996</v>
      </c>
      <c r="AF65" s="45"/>
      <c r="AG65" s="23"/>
      <c r="AH65" s="24" t="s">
        <v>20</v>
      </c>
      <c r="AI65" s="5">
        <v>100.858</v>
      </c>
      <c r="AJ65" s="45"/>
      <c r="AK65" s="5">
        <v>92.504000000000005</v>
      </c>
      <c r="AL65" s="45"/>
      <c r="AM65" s="5">
        <v>76.503</v>
      </c>
      <c r="AN65" s="45"/>
      <c r="AO65" s="23"/>
      <c r="AP65" s="24" t="s">
        <v>20</v>
      </c>
      <c r="AQ65" s="5">
        <v>97.542000000000002</v>
      </c>
      <c r="AR65" s="45"/>
      <c r="AS65" s="5">
        <v>109.113</v>
      </c>
      <c r="AT65" s="45"/>
      <c r="AU65" s="5">
        <v>93.265000000000001</v>
      </c>
      <c r="AV65" s="45"/>
      <c r="AW65" s="23"/>
      <c r="AX65" s="24" t="s">
        <v>20</v>
      </c>
      <c r="AY65" s="5">
        <v>106.26</v>
      </c>
      <c r="AZ65" s="45"/>
      <c r="BA65" s="5">
        <v>101.16800000000001</v>
      </c>
      <c r="BB65" s="45"/>
      <c r="BC65" s="5">
        <v>92.150999999999996</v>
      </c>
      <c r="BD65" s="45"/>
      <c r="BE65" s="23"/>
      <c r="BF65" s="24" t="s">
        <v>20</v>
      </c>
      <c r="BG65" s="5">
        <v>101.68</v>
      </c>
      <c r="BH65" s="45"/>
      <c r="BI65" s="5">
        <v>94.811000000000007</v>
      </c>
      <c r="BJ65" s="45"/>
      <c r="BK65" s="5">
        <v>95.837999999999994</v>
      </c>
      <c r="BL65" s="45"/>
      <c r="BM65" s="23"/>
      <c r="BN65" s="24" t="s">
        <v>20</v>
      </c>
      <c r="BO65" s="5">
        <v>103.35899999999999</v>
      </c>
      <c r="BP65" s="45"/>
      <c r="BQ65" s="5">
        <v>105.14100000000001</v>
      </c>
      <c r="BR65" s="45"/>
      <c r="BS65" s="5">
        <v>94.899000000000001</v>
      </c>
      <c r="BT65" s="45"/>
      <c r="BU65" s="23"/>
      <c r="BV65" s="24" t="s">
        <v>20</v>
      </c>
      <c r="BW65" s="5">
        <v>102.48399999999999</v>
      </c>
      <c r="BX65" s="45"/>
      <c r="BY65" s="5">
        <v>97.64</v>
      </c>
      <c r="BZ65" s="45"/>
      <c r="CA65" s="5">
        <v>118.244</v>
      </c>
      <c r="CB65" s="45"/>
      <c r="CC65" s="23"/>
      <c r="CD65" s="24" t="s">
        <v>20</v>
      </c>
      <c r="CE65" s="5">
        <v>94.289000000000001</v>
      </c>
      <c r="CF65" s="45"/>
      <c r="CG65" s="5">
        <v>109.485</v>
      </c>
      <c r="CH65" s="45"/>
      <c r="CI65" s="5">
        <v>100.438</v>
      </c>
      <c r="CJ65" s="45"/>
      <c r="CK65" s="23"/>
      <c r="CL65" s="24" t="s">
        <v>20</v>
      </c>
      <c r="CM65" s="5">
        <v>86.147000000000006</v>
      </c>
      <c r="CN65" s="45"/>
      <c r="CO65" s="5">
        <v>92.061000000000007</v>
      </c>
      <c r="CP65" s="45"/>
      <c r="CQ65" s="5">
        <v>111.538</v>
      </c>
      <c r="CR65" s="45"/>
      <c r="CS65" s="23"/>
      <c r="CT65" s="24" t="s">
        <v>20</v>
      </c>
      <c r="CU65" s="5">
        <v>90.856999999999999</v>
      </c>
      <c r="CV65" s="45"/>
      <c r="CW65" s="5">
        <v>127.599</v>
      </c>
      <c r="CX65" s="45"/>
      <c r="CY65" s="5">
        <v>90.947999999999993</v>
      </c>
      <c r="CZ65" s="45"/>
      <c r="DA65" s="23"/>
      <c r="DB65" s="24" t="s">
        <v>20</v>
      </c>
      <c r="DC65" s="5">
        <v>97.983000000000004</v>
      </c>
      <c r="DD65" s="45"/>
      <c r="DE65" s="5">
        <v>107.797</v>
      </c>
      <c r="DF65" s="45"/>
      <c r="DG65" s="5">
        <v>97.628</v>
      </c>
      <c r="DH65" s="45"/>
      <c r="DI65" s="23"/>
      <c r="DJ65" s="24" t="s">
        <v>20</v>
      </c>
      <c r="DK65" s="5">
        <v>100.22499999999999</v>
      </c>
      <c r="DL65" s="45"/>
      <c r="DM65" s="5">
        <v>93.885000000000005</v>
      </c>
      <c r="DN65" s="45"/>
      <c r="DO65" s="5">
        <v>107.292</v>
      </c>
      <c r="DP65" s="45"/>
      <c r="DQ65" s="23"/>
      <c r="DR65" s="24" t="s">
        <v>20</v>
      </c>
      <c r="DS65" s="5">
        <v>97.900999999999996</v>
      </c>
      <c r="DT65" s="45"/>
      <c r="DU65" s="5">
        <v>103.08799999999999</v>
      </c>
      <c r="DV65" s="45"/>
      <c r="DW65" s="5">
        <v>96.378</v>
      </c>
      <c r="DX65" s="45"/>
      <c r="DY65" s="23"/>
      <c r="DZ65" s="24" t="s">
        <v>20</v>
      </c>
      <c r="EA65" s="5">
        <v>91.09</v>
      </c>
      <c r="EB65" s="45"/>
      <c r="EC65" s="5">
        <v>110.779</v>
      </c>
      <c r="ED65" s="45"/>
      <c r="EE65" s="5">
        <v>91.722999999999999</v>
      </c>
      <c r="EF65" s="45"/>
      <c r="EG65" s="23"/>
      <c r="EH65" s="24" t="s">
        <v>20</v>
      </c>
      <c r="EI65" s="5">
        <v>97.876000000000005</v>
      </c>
      <c r="EJ65" s="45"/>
      <c r="EK65" s="5">
        <v>111.971</v>
      </c>
      <c r="EL65" s="45"/>
      <c r="EM65" s="5">
        <v>101.458</v>
      </c>
      <c r="EN65" s="45"/>
      <c r="EO65" s="23"/>
      <c r="EP65" s="24" t="s">
        <v>20</v>
      </c>
      <c r="EQ65" s="5">
        <v>100.476</v>
      </c>
      <c r="ER65" s="45"/>
      <c r="ES65" s="5">
        <v>105.20399999999999</v>
      </c>
      <c r="ET65" s="45"/>
      <c r="EU65" s="5">
        <v>95.174999999999997</v>
      </c>
      <c r="EV65" s="45"/>
      <c r="EW65" s="23"/>
      <c r="EX65" s="24" t="s">
        <v>20</v>
      </c>
      <c r="EY65" s="5">
        <v>83.453000000000003</v>
      </c>
      <c r="EZ65" s="45"/>
      <c r="FA65" s="5">
        <v>94.298000000000002</v>
      </c>
      <c r="FB65" s="45"/>
      <c r="FC65" s="5">
        <v>80.251999999999995</v>
      </c>
      <c r="FD65" s="45"/>
      <c r="FE65" s="23"/>
      <c r="FF65" s="24" t="s">
        <v>20</v>
      </c>
      <c r="FG65" s="5">
        <v>97.227999999999994</v>
      </c>
      <c r="FH65" s="45"/>
      <c r="FI65" s="5">
        <v>101.746</v>
      </c>
      <c r="FJ65" s="45"/>
      <c r="FK65" s="5">
        <v>105.148</v>
      </c>
      <c r="FL65" s="45"/>
      <c r="FM65" s="23"/>
      <c r="FN65" s="24" t="s">
        <v>20</v>
      </c>
      <c r="FO65" s="5">
        <v>103.23699999999999</v>
      </c>
      <c r="FP65" s="45"/>
      <c r="FQ65" s="5">
        <v>101.866</v>
      </c>
      <c r="FR65" s="45"/>
      <c r="FS65" s="5">
        <v>86.628</v>
      </c>
      <c r="FT65" s="45"/>
      <c r="FU65" s="23"/>
      <c r="FV65" s="24" t="s">
        <v>20</v>
      </c>
      <c r="FW65" s="5">
        <v>95.433999999999997</v>
      </c>
      <c r="FX65" s="45"/>
      <c r="FY65" s="5">
        <v>78.617999999999995</v>
      </c>
      <c r="FZ65" s="45"/>
      <c r="GA65" s="5">
        <v>81.816999999999993</v>
      </c>
      <c r="GB65" s="45"/>
      <c r="GC65" s="23"/>
      <c r="GD65" s="24" t="s">
        <v>20</v>
      </c>
      <c r="GE65" s="5">
        <v>97.433000000000007</v>
      </c>
      <c r="GF65" s="45"/>
      <c r="GG65" s="5">
        <v>97.932000000000002</v>
      </c>
      <c r="GH65" s="45"/>
      <c r="GI65" s="5">
        <v>96.07</v>
      </c>
      <c r="GJ65" s="45"/>
      <c r="GK65" s="23"/>
      <c r="GL65" s="24" t="s">
        <v>20</v>
      </c>
      <c r="GM65" s="5">
        <v>90.257999999999996</v>
      </c>
      <c r="GN65" s="45"/>
      <c r="GO65" s="5">
        <v>82.653999999999996</v>
      </c>
      <c r="GP65" s="45"/>
      <c r="GQ65" s="5">
        <v>92.915999999999997</v>
      </c>
      <c r="GR65" s="45"/>
      <c r="GS65" s="23"/>
      <c r="GT65" s="24" t="s">
        <v>20</v>
      </c>
      <c r="GU65" s="5">
        <v>94.081999999999994</v>
      </c>
      <c r="GV65" s="45"/>
      <c r="GW65" s="5">
        <v>108.86799999999999</v>
      </c>
      <c r="GX65" s="45"/>
      <c r="GY65" s="5">
        <v>89.706999999999994</v>
      </c>
      <c r="GZ65" s="45"/>
      <c r="HA65" s="23"/>
      <c r="HB65" s="24" t="s">
        <v>20</v>
      </c>
      <c r="HC65" s="5">
        <v>92.72</v>
      </c>
      <c r="HD65" s="45"/>
      <c r="HE65" s="5">
        <v>101.77800000000001</v>
      </c>
      <c r="HF65" s="45"/>
      <c r="HG65" s="5">
        <v>101.11199999999999</v>
      </c>
      <c r="HH65" s="45"/>
      <c r="HI65" s="23"/>
      <c r="HJ65" s="24" t="s">
        <v>20</v>
      </c>
      <c r="HK65" s="5">
        <v>111.455</v>
      </c>
      <c r="HL65" s="45"/>
      <c r="HM65" s="5">
        <v>111.48399999999999</v>
      </c>
      <c r="HN65" s="45"/>
      <c r="HO65" s="5">
        <v>93.369</v>
      </c>
      <c r="HP65" s="45"/>
      <c r="HQ65" s="23"/>
      <c r="HR65" s="24" t="s">
        <v>20</v>
      </c>
      <c r="HS65" s="5">
        <v>89.924999999999997</v>
      </c>
      <c r="HT65" s="45"/>
      <c r="HU65" s="5">
        <v>121.127</v>
      </c>
      <c r="HV65" s="45"/>
      <c r="HW65" s="5">
        <v>106.40300000000001</v>
      </c>
      <c r="HX65" s="45"/>
      <c r="HY65" s="23"/>
      <c r="HZ65" s="24" t="s">
        <v>20</v>
      </c>
      <c r="IA65" s="5">
        <v>77.941000000000003</v>
      </c>
      <c r="IB65" s="45"/>
      <c r="IC65" s="5">
        <v>99.052000000000007</v>
      </c>
      <c r="ID65" s="45"/>
      <c r="IE65" s="5">
        <v>106.149</v>
      </c>
      <c r="IF65" s="45"/>
      <c r="IG65" s="23"/>
      <c r="IH65" s="24" t="s">
        <v>20</v>
      </c>
      <c r="II65" s="5">
        <v>97.26</v>
      </c>
      <c r="IJ65" s="45"/>
      <c r="IK65" s="5">
        <v>111.24</v>
      </c>
      <c r="IL65" s="45"/>
      <c r="IM65" s="5">
        <v>87.662999999999997</v>
      </c>
      <c r="IN65" s="45"/>
      <c r="IO65" s="5">
        <v>122.39100000000001</v>
      </c>
      <c r="IP65" s="45"/>
      <c r="IQ65" s="23"/>
      <c r="IR65" s="24" t="s">
        <v>20</v>
      </c>
      <c r="IS65" s="5">
        <v>105.06100000000001</v>
      </c>
      <c r="IT65" s="45"/>
      <c r="IU65" s="5">
        <v>93.744</v>
      </c>
      <c r="IV65" s="45"/>
      <c r="IW65" s="5">
        <v>94.988</v>
      </c>
      <c r="IX65" s="45"/>
      <c r="IY65" s="23"/>
      <c r="IZ65" s="24" t="s">
        <v>20</v>
      </c>
      <c r="JA65" s="5">
        <v>108.67400000000001</v>
      </c>
      <c r="JB65" s="45"/>
      <c r="JC65" s="5">
        <v>96.418000000000006</v>
      </c>
      <c r="JD65" s="45"/>
      <c r="JE65" s="5">
        <v>88.867000000000004</v>
      </c>
      <c r="JF65" s="45"/>
      <c r="JG65" s="23"/>
      <c r="JH65" s="24" t="s">
        <v>20</v>
      </c>
      <c r="JI65" s="5">
        <v>100.252</v>
      </c>
      <c r="JJ65" s="45"/>
      <c r="JK65" s="5">
        <v>74.445999999999998</v>
      </c>
      <c r="JL65" s="45"/>
      <c r="JM65" s="5">
        <v>91.510999999999996</v>
      </c>
      <c r="JN65" s="45"/>
      <c r="JO65" s="23"/>
      <c r="JP65" s="24" t="s">
        <v>20</v>
      </c>
      <c r="JQ65" s="5">
        <v>97.369</v>
      </c>
      <c r="JR65" s="45"/>
      <c r="JS65" s="5">
        <v>121.038</v>
      </c>
      <c r="JT65" s="45"/>
      <c r="JU65" s="5">
        <v>90.299000000000007</v>
      </c>
      <c r="JV65" s="45"/>
      <c r="JW65" s="23"/>
      <c r="JX65" s="24" t="s">
        <v>20</v>
      </c>
      <c r="JY65" s="5">
        <v>113.142</v>
      </c>
      <c r="JZ65" s="45"/>
      <c r="KA65" s="5">
        <v>66.867999999999995</v>
      </c>
      <c r="KB65" s="45"/>
      <c r="KC65" s="5">
        <v>102.852</v>
      </c>
      <c r="KD65" s="45"/>
      <c r="KE65" s="23"/>
      <c r="KF65" s="24" t="s">
        <v>20</v>
      </c>
      <c r="KG65" s="5">
        <v>86.120999999999995</v>
      </c>
      <c r="KH65" s="45"/>
      <c r="KI65" s="5">
        <v>83.323999999999998</v>
      </c>
      <c r="KJ65" s="45"/>
      <c r="KK65" s="5">
        <v>83.632000000000005</v>
      </c>
      <c r="KL65" s="45"/>
      <c r="KM65" s="23"/>
      <c r="KN65" s="24" t="s">
        <v>20</v>
      </c>
      <c r="KO65" s="5">
        <v>81.349999999999994</v>
      </c>
      <c r="KP65" s="45"/>
      <c r="KQ65" s="5">
        <v>103.557</v>
      </c>
      <c r="KR65" s="45"/>
      <c r="KS65" s="5">
        <v>110.41500000000001</v>
      </c>
      <c r="KT65" s="45"/>
      <c r="KU65" s="23"/>
      <c r="KV65" s="24" t="s">
        <v>20</v>
      </c>
      <c r="KW65" s="5">
        <v>113.714</v>
      </c>
      <c r="KX65" s="45"/>
      <c r="KY65" s="5">
        <v>108.062</v>
      </c>
      <c r="KZ65" s="45"/>
      <c r="LA65" s="5">
        <v>77.94</v>
      </c>
      <c r="LB65" s="45"/>
      <c r="LC65" s="23"/>
      <c r="LD65" s="24" t="s">
        <v>20</v>
      </c>
      <c r="LE65" s="5">
        <v>86.403999999999996</v>
      </c>
      <c r="LF65" s="45"/>
      <c r="LG65" s="5">
        <v>136.155</v>
      </c>
      <c r="LH65" s="45"/>
      <c r="LI65" s="5">
        <v>117.682</v>
      </c>
      <c r="LJ65" s="45"/>
      <c r="LK65" s="23"/>
      <c r="LL65" s="24" t="s">
        <v>20</v>
      </c>
      <c r="LM65" s="5">
        <v>116.736</v>
      </c>
      <c r="LN65" s="45"/>
      <c r="LO65" s="5">
        <v>115.783</v>
      </c>
      <c r="LP65" s="45"/>
      <c r="LQ65" s="5">
        <v>149.84800000000001</v>
      </c>
      <c r="LR65" s="45"/>
      <c r="LS65" s="23"/>
      <c r="LT65" s="24" t="s">
        <v>20</v>
      </c>
      <c r="LU65" s="5">
        <v>92.816000000000003</v>
      </c>
      <c r="LV65" s="45"/>
      <c r="LW65" s="5">
        <v>70.141000000000005</v>
      </c>
      <c r="LX65" s="45"/>
      <c r="LY65" s="5">
        <v>121.325</v>
      </c>
      <c r="LZ65" s="45"/>
      <c r="MA65" s="23"/>
      <c r="MB65" s="24" t="s">
        <v>20</v>
      </c>
      <c r="MC65" s="5">
        <v>101.55</v>
      </c>
      <c r="MD65" s="45"/>
      <c r="ME65" s="5">
        <v>73.036000000000001</v>
      </c>
      <c r="MF65" s="45"/>
      <c r="MG65" s="5">
        <v>86.6</v>
      </c>
      <c r="MH65" s="45"/>
      <c r="MI65" s="23"/>
      <c r="MJ65" s="24" t="s">
        <v>20</v>
      </c>
      <c r="MK65" s="5">
        <v>98.497</v>
      </c>
      <c r="ML65" s="45"/>
      <c r="MM65" s="5">
        <v>91.546000000000006</v>
      </c>
      <c r="MN65" s="45"/>
      <c r="MO65" s="5">
        <v>86.093000000000004</v>
      </c>
      <c r="MP65" s="45"/>
    </row>
    <row r="66" spans="1:361" ht="15" hidden="1" customHeight="1" x14ac:dyDescent="0.25">
      <c r="A66" s="23"/>
      <c r="B66" s="24" t="s">
        <v>21</v>
      </c>
      <c r="C66" s="5">
        <v>103.504</v>
      </c>
      <c r="D66" s="45"/>
      <c r="E66" s="495">
        <v>105.98099999999999</v>
      </c>
      <c r="F66" s="45"/>
      <c r="G66" s="495">
        <v>101.16200000000001</v>
      </c>
      <c r="H66" s="45"/>
      <c r="I66" s="23"/>
      <c r="J66" s="24" t="s">
        <v>21</v>
      </c>
      <c r="K66" s="5">
        <v>108.854</v>
      </c>
      <c r="L66" s="45"/>
      <c r="M66" s="5">
        <v>107.99299999999999</v>
      </c>
      <c r="N66" s="45"/>
      <c r="O66" s="5">
        <v>115.26300000000001</v>
      </c>
      <c r="P66" s="45"/>
      <c r="Q66" s="23"/>
      <c r="R66" s="24" t="s">
        <v>21</v>
      </c>
      <c r="S66" s="5">
        <v>92.375</v>
      </c>
      <c r="T66" s="45"/>
      <c r="U66" s="5">
        <v>92.528999999999996</v>
      </c>
      <c r="V66" s="45"/>
      <c r="W66" s="5">
        <v>99.945999999999998</v>
      </c>
      <c r="X66" s="45"/>
      <c r="Y66" s="23"/>
      <c r="Z66" s="24" t="s">
        <v>21</v>
      </c>
      <c r="AA66" s="5">
        <v>95.058999999999997</v>
      </c>
      <c r="AB66" s="45"/>
      <c r="AC66" s="5">
        <v>92.799000000000007</v>
      </c>
      <c r="AD66" s="45"/>
      <c r="AE66" s="5">
        <v>92.597999999999999</v>
      </c>
      <c r="AF66" s="45"/>
      <c r="AG66" s="23"/>
      <c r="AH66" s="24" t="s">
        <v>21</v>
      </c>
      <c r="AI66" s="5">
        <v>100.06399999999999</v>
      </c>
      <c r="AJ66" s="45"/>
      <c r="AK66" s="5">
        <v>92.623999999999995</v>
      </c>
      <c r="AL66" s="45"/>
      <c r="AM66" s="5">
        <v>83.129000000000005</v>
      </c>
      <c r="AN66" s="45"/>
      <c r="AO66" s="23"/>
      <c r="AP66" s="24" t="s">
        <v>21</v>
      </c>
      <c r="AQ66" s="5">
        <v>94.245999999999995</v>
      </c>
      <c r="AR66" s="45"/>
      <c r="AS66" s="5">
        <v>99.007999999999996</v>
      </c>
      <c r="AT66" s="45"/>
      <c r="AU66" s="5">
        <v>98.974999999999994</v>
      </c>
      <c r="AV66" s="45"/>
      <c r="AW66" s="23"/>
      <c r="AX66" s="24" t="s">
        <v>21</v>
      </c>
      <c r="AY66" s="5">
        <v>88.415000000000006</v>
      </c>
      <c r="AZ66" s="45"/>
      <c r="BA66" s="5">
        <v>106.276</v>
      </c>
      <c r="BB66" s="45"/>
      <c r="BC66" s="5">
        <v>95.265000000000001</v>
      </c>
      <c r="BD66" s="45"/>
      <c r="BE66" s="23"/>
      <c r="BF66" s="24" t="s">
        <v>21</v>
      </c>
      <c r="BG66" s="5">
        <v>99.331000000000003</v>
      </c>
      <c r="BH66" s="45"/>
      <c r="BI66" s="5">
        <v>99.477999999999994</v>
      </c>
      <c r="BJ66" s="45"/>
      <c r="BK66" s="5">
        <v>88.894999999999996</v>
      </c>
      <c r="BL66" s="45"/>
      <c r="BM66" s="23"/>
      <c r="BN66" s="24" t="s">
        <v>21</v>
      </c>
      <c r="BO66" s="5">
        <v>96.225999999999999</v>
      </c>
      <c r="BP66" s="45"/>
      <c r="BQ66" s="5">
        <v>98.033000000000001</v>
      </c>
      <c r="BR66" s="45"/>
      <c r="BS66" s="5">
        <v>102.181</v>
      </c>
      <c r="BT66" s="45"/>
      <c r="BU66" s="23"/>
      <c r="BV66" s="24" t="s">
        <v>21</v>
      </c>
      <c r="BW66" s="5">
        <v>99.790999999999997</v>
      </c>
      <c r="BX66" s="45"/>
      <c r="BY66" s="5">
        <v>101.393</v>
      </c>
      <c r="BZ66" s="45"/>
      <c r="CA66" s="5">
        <v>105.544</v>
      </c>
      <c r="CB66" s="45"/>
      <c r="CC66" s="23"/>
      <c r="CD66" s="24" t="s">
        <v>21</v>
      </c>
      <c r="CE66" s="5">
        <v>105.40300000000001</v>
      </c>
      <c r="CF66" s="45"/>
      <c r="CG66" s="5">
        <v>107.473</v>
      </c>
      <c r="CH66" s="45"/>
      <c r="CI66" s="5">
        <v>119.176</v>
      </c>
      <c r="CJ66" s="45"/>
      <c r="CK66" s="23"/>
      <c r="CL66" s="24" t="s">
        <v>21</v>
      </c>
      <c r="CM66" s="5">
        <v>101.45399999999999</v>
      </c>
      <c r="CN66" s="45"/>
      <c r="CO66" s="5">
        <v>107.76</v>
      </c>
      <c r="CP66" s="45"/>
      <c r="CQ66" s="5">
        <v>116.907</v>
      </c>
      <c r="CR66" s="45"/>
      <c r="CS66" s="23"/>
      <c r="CT66" s="24" t="s">
        <v>21</v>
      </c>
      <c r="CU66" s="5">
        <v>89.3</v>
      </c>
      <c r="CV66" s="45"/>
      <c r="CW66" s="5">
        <v>89.971999999999994</v>
      </c>
      <c r="CX66" s="45"/>
      <c r="CY66" s="5">
        <v>93.972999999999999</v>
      </c>
      <c r="CZ66" s="45"/>
      <c r="DA66" s="23"/>
      <c r="DB66" s="24" t="s">
        <v>21</v>
      </c>
      <c r="DC66" s="5">
        <v>97.582999999999998</v>
      </c>
      <c r="DD66" s="45"/>
      <c r="DE66" s="5">
        <v>130.74100000000001</v>
      </c>
      <c r="DF66" s="45"/>
      <c r="DG66" s="5">
        <v>102.538</v>
      </c>
      <c r="DH66" s="45"/>
      <c r="DI66" s="23"/>
      <c r="DJ66" s="24" t="s">
        <v>21</v>
      </c>
      <c r="DK66" s="5">
        <v>92.962999999999994</v>
      </c>
      <c r="DL66" s="45"/>
      <c r="DM66" s="5">
        <v>95.46</v>
      </c>
      <c r="DN66" s="45"/>
      <c r="DO66" s="5">
        <v>84.882000000000005</v>
      </c>
      <c r="DP66" s="45"/>
      <c r="DQ66" s="23"/>
      <c r="DR66" s="24" t="s">
        <v>21</v>
      </c>
      <c r="DS66" s="5">
        <v>94.090999999999994</v>
      </c>
      <c r="DT66" s="45"/>
      <c r="DU66" s="5">
        <v>102.33799999999999</v>
      </c>
      <c r="DV66" s="45"/>
      <c r="DW66" s="5">
        <v>98.924000000000007</v>
      </c>
      <c r="DX66" s="45"/>
      <c r="DY66" s="23"/>
      <c r="DZ66" s="24" t="s">
        <v>21</v>
      </c>
      <c r="EA66" s="5">
        <v>100.57</v>
      </c>
      <c r="EB66" s="45"/>
      <c r="EC66" s="5">
        <v>103.65</v>
      </c>
      <c r="ED66" s="45"/>
      <c r="EE66" s="5">
        <v>98.426000000000002</v>
      </c>
      <c r="EF66" s="45"/>
      <c r="EG66" s="23"/>
      <c r="EH66" s="24" t="s">
        <v>21</v>
      </c>
      <c r="EI66" s="5">
        <v>98.655000000000001</v>
      </c>
      <c r="EJ66" s="45"/>
      <c r="EK66" s="5">
        <v>96.802999999999997</v>
      </c>
      <c r="EL66" s="45"/>
      <c r="EM66" s="5">
        <v>102.114</v>
      </c>
      <c r="EN66" s="45"/>
      <c r="EO66" s="23"/>
      <c r="EP66" s="24" t="s">
        <v>21</v>
      </c>
      <c r="EQ66" s="5">
        <v>96.054000000000002</v>
      </c>
      <c r="ER66" s="45"/>
      <c r="ES66" s="5">
        <v>112.252</v>
      </c>
      <c r="ET66" s="45"/>
      <c r="EU66" s="5">
        <v>95.71</v>
      </c>
      <c r="EV66" s="45"/>
      <c r="EW66" s="23"/>
      <c r="EX66" s="24" t="s">
        <v>21</v>
      </c>
      <c r="EY66" s="5">
        <v>99.423000000000002</v>
      </c>
      <c r="EZ66" s="45"/>
      <c r="FA66" s="5">
        <v>110.64100000000001</v>
      </c>
      <c r="FB66" s="45"/>
      <c r="FC66" s="5">
        <v>75.177000000000007</v>
      </c>
      <c r="FD66" s="45"/>
      <c r="FE66" s="23"/>
      <c r="FF66" s="24" t="s">
        <v>21</v>
      </c>
      <c r="FG66" s="5">
        <v>99.537000000000006</v>
      </c>
      <c r="FH66" s="45"/>
      <c r="FI66" s="5">
        <v>120.81</v>
      </c>
      <c r="FJ66" s="45"/>
      <c r="FK66" s="5">
        <v>106.45099999999999</v>
      </c>
      <c r="FL66" s="45"/>
      <c r="FM66" s="23"/>
      <c r="FN66" s="24" t="s">
        <v>21</v>
      </c>
      <c r="FO66" s="5">
        <v>100.024</v>
      </c>
      <c r="FP66" s="45"/>
      <c r="FQ66" s="5">
        <v>96.63</v>
      </c>
      <c r="FR66" s="45"/>
      <c r="FS66" s="5">
        <v>90.727000000000004</v>
      </c>
      <c r="FT66" s="45"/>
      <c r="FU66" s="23"/>
      <c r="FV66" s="24" t="s">
        <v>21</v>
      </c>
      <c r="FW66" s="5">
        <v>100.74299999999999</v>
      </c>
      <c r="FX66" s="45"/>
      <c r="FY66" s="5">
        <v>104.953</v>
      </c>
      <c r="FZ66" s="45"/>
      <c r="GA66" s="5">
        <v>104.997</v>
      </c>
      <c r="GB66" s="45"/>
      <c r="GC66" s="23"/>
      <c r="GD66" s="24" t="s">
        <v>21</v>
      </c>
      <c r="GE66" s="5">
        <v>102.794</v>
      </c>
      <c r="GF66" s="45"/>
      <c r="GG66" s="5">
        <v>104.77500000000001</v>
      </c>
      <c r="GH66" s="45"/>
      <c r="GI66" s="5">
        <v>162.06299999999999</v>
      </c>
      <c r="GJ66" s="45"/>
      <c r="GK66" s="23"/>
      <c r="GL66" s="24" t="s">
        <v>21</v>
      </c>
      <c r="GM66" s="5">
        <v>93.722999999999999</v>
      </c>
      <c r="GN66" s="45"/>
      <c r="GO66" s="5">
        <v>102.557</v>
      </c>
      <c r="GP66" s="45"/>
      <c r="GQ66" s="5">
        <v>96.590999999999994</v>
      </c>
      <c r="GR66" s="45"/>
      <c r="GS66" s="23"/>
      <c r="GT66" s="24" t="s">
        <v>21</v>
      </c>
      <c r="GU66" s="5">
        <v>94.242999999999995</v>
      </c>
      <c r="GV66" s="45"/>
      <c r="GW66" s="5">
        <v>103.795</v>
      </c>
      <c r="GX66" s="45"/>
      <c r="GY66" s="5">
        <v>95.534000000000006</v>
      </c>
      <c r="GZ66" s="45"/>
      <c r="HA66" s="23"/>
      <c r="HB66" s="24" t="s">
        <v>21</v>
      </c>
      <c r="HC66" s="5">
        <v>91.81</v>
      </c>
      <c r="HD66" s="45"/>
      <c r="HE66" s="5">
        <v>97.504000000000005</v>
      </c>
      <c r="HF66" s="45"/>
      <c r="HG66" s="5">
        <v>105.236</v>
      </c>
      <c r="HH66" s="45"/>
      <c r="HI66" s="23"/>
      <c r="HJ66" s="24" t="s">
        <v>21</v>
      </c>
      <c r="HK66" s="5">
        <v>86.453000000000003</v>
      </c>
      <c r="HL66" s="45"/>
      <c r="HM66" s="5">
        <v>101.97199999999999</v>
      </c>
      <c r="HN66" s="45"/>
      <c r="HO66" s="5">
        <v>111.02800000000001</v>
      </c>
      <c r="HP66" s="45"/>
      <c r="HQ66" s="23"/>
      <c r="HR66" s="24" t="s">
        <v>21</v>
      </c>
      <c r="HS66" s="5">
        <v>92</v>
      </c>
      <c r="HT66" s="45"/>
      <c r="HU66" s="5">
        <v>111.81</v>
      </c>
      <c r="HV66" s="45"/>
      <c r="HW66" s="5">
        <v>112.108</v>
      </c>
      <c r="HX66" s="45"/>
      <c r="HY66" s="23"/>
      <c r="HZ66" s="24" t="s">
        <v>21</v>
      </c>
      <c r="IA66" s="5">
        <v>68.525999999999996</v>
      </c>
      <c r="IB66" s="45"/>
      <c r="IC66" s="5">
        <v>96.382000000000005</v>
      </c>
      <c r="ID66" s="45"/>
      <c r="IE66" s="5">
        <v>101.798</v>
      </c>
      <c r="IF66" s="45"/>
      <c r="IG66" s="23"/>
      <c r="IH66" s="24" t="s">
        <v>21</v>
      </c>
      <c r="II66" s="5">
        <v>89.036000000000001</v>
      </c>
      <c r="IJ66" s="45"/>
      <c r="IK66" s="5">
        <v>105.152</v>
      </c>
      <c r="IL66" s="45"/>
      <c r="IM66" s="5">
        <v>95.97</v>
      </c>
      <c r="IN66" s="45"/>
      <c r="IO66" s="5">
        <v>121.011</v>
      </c>
      <c r="IP66" s="45"/>
      <c r="IQ66" s="23"/>
      <c r="IR66" s="24" t="s">
        <v>21</v>
      </c>
      <c r="IS66" s="5">
        <v>101.946</v>
      </c>
      <c r="IT66" s="45"/>
      <c r="IU66" s="5">
        <v>91.947999999999993</v>
      </c>
      <c r="IV66" s="45"/>
      <c r="IW66" s="5">
        <v>98.516999999999996</v>
      </c>
      <c r="IX66" s="45"/>
      <c r="IY66" s="23"/>
      <c r="IZ66" s="24" t="s">
        <v>21</v>
      </c>
      <c r="JA66" s="5">
        <v>110.7</v>
      </c>
      <c r="JB66" s="45"/>
      <c r="JC66" s="5">
        <v>101.711</v>
      </c>
      <c r="JD66" s="45"/>
      <c r="JE66" s="5">
        <v>99.111000000000004</v>
      </c>
      <c r="JF66" s="45"/>
      <c r="JG66" s="23"/>
      <c r="JH66" s="24" t="s">
        <v>21</v>
      </c>
      <c r="JI66" s="5">
        <v>92.394999999999996</v>
      </c>
      <c r="JJ66" s="45"/>
      <c r="JK66" s="5">
        <v>82.962000000000003</v>
      </c>
      <c r="JL66" s="45"/>
      <c r="JM66" s="5">
        <v>74.605000000000004</v>
      </c>
      <c r="JN66" s="45"/>
      <c r="JO66" s="23"/>
      <c r="JP66" s="24" t="s">
        <v>21</v>
      </c>
      <c r="JQ66" s="5">
        <v>103.233</v>
      </c>
      <c r="JR66" s="45"/>
      <c r="JS66" s="5">
        <v>88.936000000000007</v>
      </c>
      <c r="JT66" s="45"/>
      <c r="JU66" s="5">
        <v>103.94199999999999</v>
      </c>
      <c r="JV66" s="45"/>
      <c r="JW66" s="23"/>
      <c r="JX66" s="24" t="s">
        <v>21</v>
      </c>
      <c r="JY66" s="5">
        <v>87.141999999999996</v>
      </c>
      <c r="JZ66" s="45"/>
      <c r="KA66" s="5">
        <v>86.543999999999997</v>
      </c>
      <c r="KB66" s="45"/>
      <c r="KC66" s="5">
        <v>106.306</v>
      </c>
      <c r="KD66" s="45"/>
      <c r="KE66" s="23"/>
      <c r="KF66" s="24" t="s">
        <v>21</v>
      </c>
      <c r="KG66" s="5">
        <v>99.105000000000004</v>
      </c>
      <c r="KH66" s="45"/>
      <c r="KI66" s="5">
        <v>80.692999999999998</v>
      </c>
      <c r="KJ66" s="45"/>
      <c r="KK66" s="5">
        <v>84.542000000000002</v>
      </c>
      <c r="KL66" s="45"/>
      <c r="KM66" s="23"/>
      <c r="KN66" s="24" t="s">
        <v>21</v>
      </c>
      <c r="KO66" s="5">
        <v>82.236000000000004</v>
      </c>
      <c r="KP66" s="45"/>
      <c r="KQ66" s="5">
        <v>95.918000000000006</v>
      </c>
      <c r="KR66" s="45"/>
      <c r="KS66" s="5">
        <v>99.385999999999996</v>
      </c>
      <c r="KT66" s="45"/>
      <c r="KU66" s="23"/>
      <c r="KV66" s="24" t="s">
        <v>21</v>
      </c>
      <c r="KW66" s="5">
        <v>109.747</v>
      </c>
      <c r="KX66" s="45"/>
      <c r="KY66" s="5">
        <v>106.077</v>
      </c>
      <c r="KZ66" s="45"/>
      <c r="LA66" s="5">
        <v>107.044</v>
      </c>
      <c r="LB66" s="45"/>
      <c r="LC66" s="23"/>
      <c r="LD66" s="24" t="s">
        <v>21</v>
      </c>
      <c r="LE66" s="5">
        <v>94.52</v>
      </c>
      <c r="LF66" s="45"/>
      <c r="LG66" s="5">
        <v>97.694000000000003</v>
      </c>
      <c r="LH66" s="45"/>
      <c r="LI66" s="5">
        <v>111.678</v>
      </c>
      <c r="LJ66" s="45"/>
      <c r="LK66" s="23"/>
      <c r="LL66" s="24" t="s">
        <v>21</v>
      </c>
      <c r="LM66" s="5">
        <v>122.749</v>
      </c>
      <c r="LN66" s="45"/>
      <c r="LO66" s="5">
        <v>104.175</v>
      </c>
      <c r="LP66" s="45"/>
      <c r="LQ66" s="5">
        <v>137.953</v>
      </c>
      <c r="LR66" s="45"/>
      <c r="LS66" s="23"/>
      <c r="LT66" s="24" t="s">
        <v>21</v>
      </c>
      <c r="LU66" s="5">
        <v>93.075999999999993</v>
      </c>
      <c r="LV66" s="45"/>
      <c r="LW66" s="5">
        <v>82.022999999999996</v>
      </c>
      <c r="LX66" s="45"/>
      <c r="LY66" s="5">
        <v>99.055999999999997</v>
      </c>
      <c r="LZ66" s="45"/>
      <c r="MA66" s="23"/>
      <c r="MB66" s="24" t="s">
        <v>21</v>
      </c>
      <c r="MC66" s="5">
        <v>96.751000000000005</v>
      </c>
      <c r="MD66" s="45"/>
      <c r="ME66" s="5">
        <v>112.923</v>
      </c>
      <c r="MF66" s="45"/>
      <c r="MG66" s="5">
        <v>93.3</v>
      </c>
      <c r="MH66" s="45"/>
      <c r="MI66" s="23"/>
      <c r="MJ66" s="24" t="s">
        <v>21</v>
      </c>
      <c r="MK66" s="5">
        <v>104.03700000000001</v>
      </c>
      <c r="ML66" s="45"/>
      <c r="MM66" s="5">
        <v>96.986999999999995</v>
      </c>
      <c r="MN66" s="45"/>
      <c r="MO66" s="5">
        <v>53.912999999999997</v>
      </c>
      <c r="MP66" s="45"/>
    </row>
    <row r="67" spans="1:361" ht="15" hidden="1" customHeight="1" x14ac:dyDescent="0.25">
      <c r="A67" s="23"/>
      <c r="B67" s="24" t="s">
        <v>22</v>
      </c>
      <c r="C67" s="5">
        <v>96.875</v>
      </c>
      <c r="D67" s="45"/>
      <c r="E67" s="495">
        <v>92.411000000000001</v>
      </c>
      <c r="F67" s="45"/>
      <c r="G67" s="495">
        <v>101.09699999999999</v>
      </c>
      <c r="H67" s="45"/>
      <c r="I67" s="23"/>
      <c r="J67" s="24" t="s">
        <v>22</v>
      </c>
      <c r="K67" s="5">
        <v>106.042</v>
      </c>
      <c r="L67" s="45"/>
      <c r="M67" s="5">
        <v>131.43199999999999</v>
      </c>
      <c r="N67" s="45"/>
      <c r="O67" s="5">
        <v>104.173</v>
      </c>
      <c r="P67" s="45"/>
      <c r="Q67" s="23"/>
      <c r="R67" s="24" t="s">
        <v>22</v>
      </c>
      <c r="S67" s="5">
        <v>92.2</v>
      </c>
      <c r="T67" s="45"/>
      <c r="U67" s="5">
        <v>87.13</v>
      </c>
      <c r="V67" s="45"/>
      <c r="W67" s="5">
        <v>100.057</v>
      </c>
      <c r="X67" s="45"/>
      <c r="Y67" s="23"/>
      <c r="Z67" s="24" t="s">
        <v>22</v>
      </c>
      <c r="AA67" s="5">
        <v>94.873999999999995</v>
      </c>
      <c r="AB67" s="45"/>
      <c r="AC67" s="5">
        <v>91.781000000000006</v>
      </c>
      <c r="AD67" s="45"/>
      <c r="AE67" s="5">
        <v>95.638999999999996</v>
      </c>
      <c r="AF67" s="45"/>
      <c r="AG67" s="23"/>
      <c r="AH67" s="24" t="s">
        <v>22</v>
      </c>
      <c r="AI67" s="5">
        <v>97.004999999999995</v>
      </c>
      <c r="AJ67" s="45"/>
      <c r="AK67" s="5">
        <v>86.147999999999996</v>
      </c>
      <c r="AL67" s="45"/>
      <c r="AM67" s="5">
        <v>84.822999999999993</v>
      </c>
      <c r="AN67" s="45"/>
      <c r="AO67" s="23"/>
      <c r="AP67" s="24" t="s">
        <v>22</v>
      </c>
      <c r="AQ67" s="5">
        <v>102.22799999999999</v>
      </c>
      <c r="AR67" s="45"/>
      <c r="AS67" s="5">
        <v>91.513999999999996</v>
      </c>
      <c r="AT67" s="45"/>
      <c r="AU67" s="5">
        <v>102.789</v>
      </c>
      <c r="AV67" s="45"/>
      <c r="AW67" s="23"/>
      <c r="AX67" s="24" t="s">
        <v>22</v>
      </c>
      <c r="AY67" s="5">
        <v>86.004000000000005</v>
      </c>
      <c r="AZ67" s="45"/>
      <c r="BA67" s="5">
        <v>89.661000000000001</v>
      </c>
      <c r="BB67" s="45"/>
      <c r="BC67" s="5">
        <v>95.548000000000002</v>
      </c>
      <c r="BD67" s="45"/>
      <c r="BE67" s="23"/>
      <c r="BF67" s="24" t="s">
        <v>22</v>
      </c>
      <c r="BG67" s="5">
        <v>96.534999999999997</v>
      </c>
      <c r="BH67" s="45"/>
      <c r="BI67" s="5">
        <v>101.456</v>
      </c>
      <c r="BJ67" s="45"/>
      <c r="BK67" s="5">
        <v>94.694999999999993</v>
      </c>
      <c r="BL67" s="45"/>
      <c r="BM67" s="23"/>
      <c r="BN67" s="24" t="s">
        <v>22</v>
      </c>
      <c r="BO67" s="5">
        <v>91.957999999999998</v>
      </c>
      <c r="BP67" s="45"/>
      <c r="BQ67" s="5">
        <v>96.52</v>
      </c>
      <c r="BR67" s="45"/>
      <c r="BS67" s="5">
        <v>110.072</v>
      </c>
      <c r="BT67" s="45"/>
      <c r="BU67" s="23"/>
      <c r="BV67" s="24" t="s">
        <v>22</v>
      </c>
      <c r="BW67" s="5">
        <v>97.834999999999994</v>
      </c>
      <c r="BX67" s="45"/>
      <c r="BY67" s="5">
        <v>103.541</v>
      </c>
      <c r="BZ67" s="45"/>
      <c r="CA67" s="5">
        <v>84.763999999999996</v>
      </c>
      <c r="CB67" s="45"/>
      <c r="CC67" s="23"/>
      <c r="CD67" s="24" t="s">
        <v>22</v>
      </c>
      <c r="CE67" s="5">
        <v>101.63800000000001</v>
      </c>
      <c r="CF67" s="45"/>
      <c r="CG67" s="5">
        <v>101.072</v>
      </c>
      <c r="CH67" s="45"/>
      <c r="CI67" s="5">
        <v>86.222999999999999</v>
      </c>
      <c r="CJ67" s="45"/>
      <c r="CK67" s="23"/>
      <c r="CL67" s="24" t="s">
        <v>22</v>
      </c>
      <c r="CM67" s="5">
        <v>104.428</v>
      </c>
      <c r="CN67" s="45"/>
      <c r="CO67" s="5">
        <v>106.581</v>
      </c>
      <c r="CP67" s="45"/>
      <c r="CQ67" s="5">
        <v>109.31100000000001</v>
      </c>
      <c r="CR67" s="45"/>
      <c r="CS67" s="23"/>
      <c r="CT67" s="24" t="s">
        <v>22</v>
      </c>
      <c r="CU67" s="5">
        <v>94.335999999999999</v>
      </c>
      <c r="CV67" s="45"/>
      <c r="CW67" s="5">
        <v>92.009</v>
      </c>
      <c r="CX67" s="45"/>
      <c r="CY67" s="5">
        <v>97.566000000000003</v>
      </c>
      <c r="CZ67" s="45"/>
      <c r="DA67" s="23"/>
      <c r="DB67" s="24" t="s">
        <v>22</v>
      </c>
      <c r="DC67" s="5">
        <v>114.607</v>
      </c>
      <c r="DD67" s="45"/>
      <c r="DE67" s="5">
        <v>130.46100000000001</v>
      </c>
      <c r="DF67" s="45"/>
      <c r="DG67" s="5">
        <v>98.225999999999999</v>
      </c>
      <c r="DH67" s="45"/>
      <c r="DI67" s="23"/>
      <c r="DJ67" s="24" t="s">
        <v>22</v>
      </c>
      <c r="DK67" s="5">
        <v>99.393000000000001</v>
      </c>
      <c r="DL67" s="45"/>
      <c r="DM67" s="5">
        <v>88.918000000000006</v>
      </c>
      <c r="DN67" s="45"/>
      <c r="DO67" s="5">
        <v>85.576999999999998</v>
      </c>
      <c r="DP67" s="45"/>
      <c r="DQ67" s="23"/>
      <c r="DR67" s="24" t="s">
        <v>22</v>
      </c>
      <c r="DS67" s="5">
        <v>98.97</v>
      </c>
      <c r="DT67" s="45"/>
      <c r="DU67" s="5">
        <v>109.93899999999999</v>
      </c>
      <c r="DV67" s="45"/>
      <c r="DW67" s="5">
        <v>101.68</v>
      </c>
      <c r="DX67" s="45"/>
      <c r="DY67" s="23"/>
      <c r="DZ67" s="24" t="s">
        <v>22</v>
      </c>
      <c r="EA67" s="5">
        <v>102.619</v>
      </c>
      <c r="EB67" s="45"/>
      <c r="EC67" s="5">
        <v>105.378</v>
      </c>
      <c r="ED67" s="45"/>
      <c r="EE67" s="5">
        <v>97.144999999999996</v>
      </c>
      <c r="EF67" s="45"/>
      <c r="EG67" s="23"/>
      <c r="EH67" s="24" t="s">
        <v>22</v>
      </c>
      <c r="EI67" s="5">
        <v>112.928</v>
      </c>
      <c r="EJ67" s="45"/>
      <c r="EK67" s="5">
        <v>106.527</v>
      </c>
      <c r="EL67" s="45"/>
      <c r="EM67" s="5">
        <v>103.22</v>
      </c>
      <c r="EN67" s="45"/>
      <c r="EO67" s="23"/>
      <c r="EP67" s="24" t="s">
        <v>22</v>
      </c>
      <c r="EQ67" s="5">
        <v>92.451999999999998</v>
      </c>
      <c r="ER67" s="45"/>
      <c r="ES67" s="5">
        <v>113.997</v>
      </c>
      <c r="ET67" s="45"/>
      <c r="EU67" s="5">
        <v>100.16200000000001</v>
      </c>
      <c r="EV67" s="45"/>
      <c r="EW67" s="23"/>
      <c r="EX67" s="24" t="s">
        <v>22</v>
      </c>
      <c r="EY67" s="5">
        <v>103.652</v>
      </c>
      <c r="EZ67" s="45"/>
      <c r="FA67" s="5">
        <v>107.693</v>
      </c>
      <c r="FB67" s="45"/>
      <c r="FC67" s="5">
        <v>104.613</v>
      </c>
      <c r="FD67" s="45"/>
      <c r="FE67" s="23"/>
      <c r="FF67" s="24" t="s">
        <v>22</v>
      </c>
      <c r="FG67" s="5">
        <v>102.97499999999999</v>
      </c>
      <c r="FH67" s="45"/>
      <c r="FI67" s="5">
        <v>90.701999999999998</v>
      </c>
      <c r="FJ67" s="45"/>
      <c r="FK67" s="5">
        <v>101.126</v>
      </c>
      <c r="FL67" s="45"/>
      <c r="FM67" s="23"/>
      <c r="FN67" s="24" t="s">
        <v>22</v>
      </c>
      <c r="FO67" s="5">
        <v>98.215999999999994</v>
      </c>
      <c r="FP67" s="45"/>
      <c r="FQ67" s="5">
        <v>88.804000000000002</v>
      </c>
      <c r="FR67" s="45"/>
      <c r="FS67" s="5">
        <v>100.161</v>
      </c>
      <c r="FT67" s="45"/>
      <c r="FU67" s="23"/>
      <c r="FV67" s="24" t="s">
        <v>22</v>
      </c>
      <c r="FW67" s="5">
        <v>100.6</v>
      </c>
      <c r="FX67" s="45"/>
      <c r="FY67" s="5">
        <v>106.52800000000001</v>
      </c>
      <c r="FZ67" s="45"/>
      <c r="GA67" s="5">
        <v>99.009</v>
      </c>
      <c r="GB67" s="45"/>
      <c r="GC67" s="23"/>
      <c r="GD67" s="24" t="s">
        <v>22</v>
      </c>
      <c r="GE67" s="5">
        <v>97.906000000000006</v>
      </c>
      <c r="GF67" s="45"/>
      <c r="GG67" s="5">
        <v>82.772000000000006</v>
      </c>
      <c r="GH67" s="45"/>
      <c r="GI67" s="5">
        <v>97.795000000000002</v>
      </c>
      <c r="GJ67" s="45"/>
      <c r="GK67" s="23"/>
      <c r="GL67" s="24" t="s">
        <v>22</v>
      </c>
      <c r="GM67" s="5">
        <v>100.922</v>
      </c>
      <c r="GN67" s="45"/>
      <c r="GO67" s="5">
        <v>95.76</v>
      </c>
      <c r="GP67" s="45"/>
      <c r="GQ67" s="5">
        <v>97.445999999999998</v>
      </c>
      <c r="GR67" s="45"/>
      <c r="GS67" s="23"/>
      <c r="GT67" s="24" t="s">
        <v>22</v>
      </c>
      <c r="GU67" s="5">
        <v>95.694999999999993</v>
      </c>
      <c r="GV67" s="45"/>
      <c r="GW67" s="5">
        <v>100.872</v>
      </c>
      <c r="GX67" s="45"/>
      <c r="GY67" s="5">
        <v>108.673</v>
      </c>
      <c r="GZ67" s="45"/>
      <c r="HA67" s="23"/>
      <c r="HB67" s="24" t="s">
        <v>22</v>
      </c>
      <c r="HC67" s="5">
        <v>93</v>
      </c>
      <c r="HD67" s="45"/>
      <c r="HE67" s="5">
        <v>99.063999999999993</v>
      </c>
      <c r="HF67" s="45"/>
      <c r="HG67" s="5">
        <v>110.64100000000001</v>
      </c>
      <c r="HH67" s="45"/>
      <c r="HI67" s="23"/>
      <c r="HJ67" s="24" t="s">
        <v>22</v>
      </c>
      <c r="HK67" s="5">
        <v>97.754000000000005</v>
      </c>
      <c r="HL67" s="45"/>
      <c r="HM67" s="5">
        <v>94.147000000000006</v>
      </c>
      <c r="HN67" s="45"/>
      <c r="HO67" s="5">
        <v>108.027</v>
      </c>
      <c r="HP67" s="45"/>
      <c r="HQ67" s="23"/>
      <c r="HR67" s="24" t="s">
        <v>22</v>
      </c>
      <c r="HS67" s="5">
        <v>94.001999999999995</v>
      </c>
      <c r="HT67" s="45"/>
      <c r="HU67" s="5">
        <v>104.182</v>
      </c>
      <c r="HV67" s="45"/>
      <c r="HW67" s="5">
        <v>118.866</v>
      </c>
      <c r="HX67" s="45"/>
      <c r="HY67" s="23"/>
      <c r="HZ67" s="24" t="s">
        <v>22</v>
      </c>
      <c r="IA67" s="5">
        <v>116.435</v>
      </c>
      <c r="IB67" s="45"/>
      <c r="IC67" s="5">
        <v>101.351</v>
      </c>
      <c r="ID67" s="45"/>
      <c r="IE67" s="5">
        <v>108.16500000000001</v>
      </c>
      <c r="IF67" s="45"/>
      <c r="IG67" s="23"/>
      <c r="IH67" s="24" t="s">
        <v>22</v>
      </c>
      <c r="II67" s="5">
        <v>93.893000000000001</v>
      </c>
      <c r="IJ67" s="45"/>
      <c r="IK67" s="5">
        <v>117.452</v>
      </c>
      <c r="IL67" s="45"/>
      <c r="IM67" s="5">
        <v>106.47199999999999</v>
      </c>
      <c r="IN67" s="45"/>
      <c r="IO67" s="5">
        <v>108.857</v>
      </c>
      <c r="IP67" s="45"/>
      <c r="IQ67" s="23"/>
      <c r="IR67" s="24" t="s">
        <v>22</v>
      </c>
      <c r="IS67" s="5">
        <v>103.595</v>
      </c>
      <c r="IT67" s="45"/>
      <c r="IU67" s="5">
        <v>92.067999999999998</v>
      </c>
      <c r="IV67" s="45"/>
      <c r="IW67" s="5">
        <v>116.32299999999999</v>
      </c>
      <c r="IX67" s="45"/>
      <c r="IY67" s="23"/>
      <c r="IZ67" s="24" t="s">
        <v>22</v>
      </c>
      <c r="JA67" s="5">
        <v>104.111</v>
      </c>
      <c r="JB67" s="45"/>
      <c r="JC67" s="5">
        <v>115.741</v>
      </c>
      <c r="JD67" s="45"/>
      <c r="JE67" s="5">
        <v>101.31399999999999</v>
      </c>
      <c r="JF67" s="45"/>
      <c r="JG67" s="23"/>
      <c r="JH67" s="24" t="s">
        <v>22</v>
      </c>
      <c r="JI67" s="5">
        <v>89.775000000000006</v>
      </c>
      <c r="JJ67" s="45"/>
      <c r="JK67" s="5">
        <v>102.04300000000001</v>
      </c>
      <c r="JL67" s="45"/>
      <c r="JM67" s="5">
        <v>115.47</v>
      </c>
      <c r="JN67" s="45"/>
      <c r="JO67" s="23"/>
      <c r="JP67" s="24" t="s">
        <v>22</v>
      </c>
      <c r="JQ67" s="5">
        <v>104.629</v>
      </c>
      <c r="JR67" s="45"/>
      <c r="JS67" s="5">
        <v>111.518</v>
      </c>
      <c r="JT67" s="45"/>
      <c r="JU67" s="5">
        <v>107.569</v>
      </c>
      <c r="JV67" s="45"/>
      <c r="JW67" s="23"/>
      <c r="JX67" s="24" t="s">
        <v>22</v>
      </c>
      <c r="JY67" s="5">
        <v>101.361</v>
      </c>
      <c r="JZ67" s="45"/>
      <c r="KA67" s="5">
        <v>93.638999999999996</v>
      </c>
      <c r="KB67" s="45"/>
      <c r="KC67" s="5">
        <v>109.779</v>
      </c>
      <c r="KD67" s="45"/>
      <c r="KE67" s="23"/>
      <c r="KF67" s="24" t="s">
        <v>22</v>
      </c>
      <c r="KG67" s="5">
        <v>102.033</v>
      </c>
      <c r="KH67" s="45"/>
      <c r="KI67" s="5">
        <v>81.349999999999994</v>
      </c>
      <c r="KJ67" s="45"/>
      <c r="KK67" s="5">
        <v>99.888000000000005</v>
      </c>
      <c r="KL67" s="45"/>
      <c r="KM67" s="23"/>
      <c r="KN67" s="24" t="s">
        <v>22</v>
      </c>
      <c r="KO67" s="5">
        <v>104.884</v>
      </c>
      <c r="KP67" s="45"/>
      <c r="KQ67" s="5">
        <v>102.432</v>
      </c>
      <c r="KR67" s="45"/>
      <c r="KS67" s="5">
        <v>99.891999999999996</v>
      </c>
      <c r="KT67" s="45"/>
      <c r="KU67" s="23"/>
      <c r="KV67" s="24" t="s">
        <v>22</v>
      </c>
      <c r="KW67" s="5">
        <v>102.15600000000001</v>
      </c>
      <c r="KX67" s="45"/>
      <c r="KY67" s="5">
        <v>95.373000000000005</v>
      </c>
      <c r="KZ67" s="45"/>
      <c r="LA67" s="5">
        <v>116.614</v>
      </c>
      <c r="LB67" s="45"/>
      <c r="LC67" s="23"/>
      <c r="LD67" s="24" t="s">
        <v>22</v>
      </c>
      <c r="LE67" s="5">
        <v>82.658000000000001</v>
      </c>
      <c r="LF67" s="45"/>
      <c r="LG67" s="5">
        <v>92.641000000000005</v>
      </c>
      <c r="LH67" s="45"/>
      <c r="LI67" s="5">
        <v>102.889</v>
      </c>
      <c r="LJ67" s="45"/>
      <c r="LK67" s="23"/>
      <c r="LL67" s="24" t="s">
        <v>22</v>
      </c>
      <c r="LM67" s="5">
        <v>114.55500000000001</v>
      </c>
      <c r="LN67" s="45"/>
      <c r="LO67" s="5">
        <v>105.91500000000001</v>
      </c>
      <c r="LP67" s="45"/>
      <c r="LQ67" s="5">
        <v>115.298</v>
      </c>
      <c r="LR67" s="45"/>
      <c r="LS67" s="23"/>
      <c r="LT67" s="24" t="s">
        <v>22</v>
      </c>
      <c r="LU67" s="5">
        <v>94.025000000000006</v>
      </c>
      <c r="LV67" s="45"/>
      <c r="LW67" s="5">
        <v>80.691000000000003</v>
      </c>
      <c r="LX67" s="45"/>
      <c r="LY67" s="5">
        <v>99.257999999999996</v>
      </c>
      <c r="LZ67" s="45"/>
      <c r="MA67" s="23"/>
      <c r="MB67" s="24" t="s">
        <v>22</v>
      </c>
      <c r="MC67" s="5">
        <v>107.913</v>
      </c>
      <c r="MD67" s="45"/>
      <c r="ME67" s="5">
        <v>96.718999999999994</v>
      </c>
      <c r="MF67" s="45"/>
      <c r="MG67" s="5">
        <v>108.19799999999999</v>
      </c>
      <c r="MH67" s="45"/>
      <c r="MI67" s="23"/>
      <c r="MJ67" s="24" t="s">
        <v>22</v>
      </c>
      <c r="MK67" s="5">
        <v>107.687</v>
      </c>
      <c r="ML67" s="45"/>
      <c r="MM67" s="5">
        <v>93.483999999999995</v>
      </c>
      <c r="MN67" s="45"/>
      <c r="MO67" s="5">
        <v>92.864000000000004</v>
      </c>
      <c r="MP67" s="45"/>
    </row>
    <row r="68" spans="1:361" ht="15" hidden="1" customHeight="1" x14ac:dyDescent="0.25">
      <c r="A68" s="23"/>
      <c r="B68" s="24" t="s">
        <v>23</v>
      </c>
      <c r="C68" s="5">
        <v>100.081</v>
      </c>
      <c r="D68" s="45"/>
      <c r="E68" s="495">
        <v>95.266999999999996</v>
      </c>
      <c r="F68" s="45"/>
      <c r="G68" s="495">
        <v>104.633</v>
      </c>
      <c r="H68" s="45"/>
      <c r="I68" s="23"/>
      <c r="J68" s="24" t="s">
        <v>23</v>
      </c>
      <c r="K68" s="5">
        <v>109.15</v>
      </c>
      <c r="L68" s="45"/>
      <c r="M68" s="5">
        <v>90.278999999999996</v>
      </c>
      <c r="N68" s="45"/>
      <c r="O68" s="5">
        <v>96.626000000000005</v>
      </c>
      <c r="P68" s="45"/>
      <c r="Q68" s="23"/>
      <c r="R68" s="24" t="s">
        <v>23</v>
      </c>
      <c r="S68" s="5">
        <v>92.016999999999996</v>
      </c>
      <c r="T68" s="45"/>
      <c r="U68" s="5">
        <v>88.593000000000004</v>
      </c>
      <c r="V68" s="45"/>
      <c r="W68" s="5">
        <v>95.588999999999999</v>
      </c>
      <c r="X68" s="45"/>
      <c r="Y68" s="23"/>
      <c r="Z68" s="24" t="s">
        <v>23</v>
      </c>
      <c r="AA68" s="5">
        <v>98.331999999999994</v>
      </c>
      <c r="AB68" s="45"/>
      <c r="AC68" s="5">
        <v>88.197999999999993</v>
      </c>
      <c r="AD68" s="45"/>
      <c r="AE68" s="5">
        <v>85.366</v>
      </c>
      <c r="AF68" s="45"/>
      <c r="AG68" s="23"/>
      <c r="AH68" s="24" t="s">
        <v>23</v>
      </c>
      <c r="AI68" s="5">
        <v>93.418999999999997</v>
      </c>
      <c r="AJ68" s="45"/>
      <c r="AK68" s="5">
        <v>86.1</v>
      </c>
      <c r="AL68" s="45"/>
      <c r="AM68" s="5">
        <v>83.451999999999998</v>
      </c>
      <c r="AN68" s="45"/>
      <c r="AO68" s="23"/>
      <c r="AP68" s="24" t="s">
        <v>23</v>
      </c>
      <c r="AQ68" s="5">
        <v>100.254</v>
      </c>
      <c r="AR68" s="45"/>
      <c r="AS68" s="5">
        <v>101.33199999999999</v>
      </c>
      <c r="AT68" s="45"/>
      <c r="AU68" s="5">
        <v>104.916</v>
      </c>
      <c r="AV68" s="45"/>
      <c r="AW68" s="23"/>
      <c r="AX68" s="24" t="s">
        <v>23</v>
      </c>
      <c r="AY68" s="5">
        <v>87.137</v>
      </c>
      <c r="AZ68" s="45"/>
      <c r="BA68" s="5">
        <v>100.986</v>
      </c>
      <c r="BB68" s="45"/>
      <c r="BC68" s="5">
        <v>103.672</v>
      </c>
      <c r="BD68" s="45"/>
      <c r="BE68" s="23"/>
      <c r="BF68" s="24" t="s">
        <v>23</v>
      </c>
      <c r="BG68" s="5">
        <v>92.167000000000002</v>
      </c>
      <c r="BH68" s="45"/>
      <c r="BI68" s="5">
        <v>98.152000000000001</v>
      </c>
      <c r="BJ68" s="45"/>
      <c r="BK68" s="5">
        <v>89.480999999999995</v>
      </c>
      <c r="BL68" s="45"/>
      <c r="BM68" s="23"/>
      <c r="BN68" s="24" t="s">
        <v>23</v>
      </c>
      <c r="BO68" s="5">
        <v>95.337999999999994</v>
      </c>
      <c r="BP68" s="45"/>
      <c r="BQ68" s="5">
        <v>92.563000000000002</v>
      </c>
      <c r="BR68" s="45"/>
      <c r="BS68" s="5">
        <v>108.39400000000001</v>
      </c>
      <c r="BT68" s="45"/>
      <c r="BU68" s="23"/>
      <c r="BV68" s="24" t="s">
        <v>23</v>
      </c>
      <c r="BW68" s="5">
        <v>96.659000000000006</v>
      </c>
      <c r="BX68" s="45"/>
      <c r="BY68" s="5">
        <v>99.858000000000004</v>
      </c>
      <c r="BZ68" s="45"/>
      <c r="CA68" s="5">
        <v>108.242</v>
      </c>
      <c r="CB68" s="45"/>
      <c r="CC68" s="23"/>
      <c r="CD68" s="24" t="s">
        <v>23</v>
      </c>
      <c r="CE68" s="5">
        <v>102.658</v>
      </c>
      <c r="CF68" s="45"/>
      <c r="CG68" s="5">
        <v>95.382000000000005</v>
      </c>
      <c r="CH68" s="45"/>
      <c r="CI68" s="5">
        <v>87.513999999999996</v>
      </c>
      <c r="CJ68" s="45"/>
      <c r="CK68" s="23"/>
      <c r="CL68" s="24" t="s">
        <v>23</v>
      </c>
      <c r="CM68" s="5">
        <v>108.82899999999999</v>
      </c>
      <c r="CN68" s="45"/>
      <c r="CO68" s="5">
        <v>79.353999999999999</v>
      </c>
      <c r="CP68" s="45"/>
      <c r="CQ68" s="5">
        <v>91.344999999999999</v>
      </c>
      <c r="CR68" s="45"/>
      <c r="CS68" s="23"/>
      <c r="CT68" s="24" t="s">
        <v>23</v>
      </c>
      <c r="CU68" s="5">
        <v>107.53100000000001</v>
      </c>
      <c r="CV68" s="45"/>
      <c r="CW68" s="5">
        <v>89.471999999999994</v>
      </c>
      <c r="CX68" s="45"/>
      <c r="CY68" s="5">
        <v>99.7</v>
      </c>
      <c r="CZ68" s="45"/>
      <c r="DA68" s="23"/>
      <c r="DB68" s="24" t="s">
        <v>23</v>
      </c>
      <c r="DC68" s="5">
        <v>95.677000000000007</v>
      </c>
      <c r="DD68" s="45"/>
      <c r="DE68" s="5">
        <v>98.893000000000001</v>
      </c>
      <c r="DF68" s="45"/>
      <c r="DG68" s="5">
        <v>100.873</v>
      </c>
      <c r="DH68" s="45"/>
      <c r="DI68" s="23"/>
      <c r="DJ68" s="24" t="s">
        <v>23</v>
      </c>
      <c r="DK68" s="5">
        <v>99.22</v>
      </c>
      <c r="DL68" s="45"/>
      <c r="DM68" s="5">
        <v>108.64100000000001</v>
      </c>
      <c r="DN68" s="45"/>
      <c r="DO68" s="5">
        <v>82.811999999999998</v>
      </c>
      <c r="DP68" s="45"/>
      <c r="DQ68" s="23"/>
      <c r="DR68" s="24" t="s">
        <v>23</v>
      </c>
      <c r="DS68" s="5">
        <v>98.39</v>
      </c>
      <c r="DT68" s="45"/>
      <c r="DU68" s="5">
        <v>107.788</v>
      </c>
      <c r="DV68" s="45"/>
      <c r="DW68" s="5">
        <v>97.373999999999995</v>
      </c>
      <c r="DX68" s="45"/>
      <c r="DY68" s="23"/>
      <c r="DZ68" s="24" t="s">
        <v>23</v>
      </c>
      <c r="EA68" s="5">
        <v>98.96</v>
      </c>
      <c r="EB68" s="45"/>
      <c r="EC68" s="5">
        <v>98.662000000000006</v>
      </c>
      <c r="ED68" s="45"/>
      <c r="EE68" s="5">
        <v>105.68300000000001</v>
      </c>
      <c r="EF68" s="45"/>
      <c r="EG68" s="23"/>
      <c r="EH68" s="24" t="s">
        <v>23</v>
      </c>
      <c r="EI68" s="5">
        <v>98.501000000000005</v>
      </c>
      <c r="EJ68" s="45"/>
      <c r="EK68" s="5">
        <v>109.56399999999999</v>
      </c>
      <c r="EL68" s="45"/>
      <c r="EM68" s="5">
        <v>99.16</v>
      </c>
      <c r="EN68" s="45"/>
      <c r="EO68" s="23"/>
      <c r="EP68" s="24" t="s">
        <v>23</v>
      </c>
      <c r="EQ68" s="5">
        <v>93.902000000000001</v>
      </c>
      <c r="ER68" s="45"/>
      <c r="ES68" s="5">
        <v>102.77200000000001</v>
      </c>
      <c r="ET68" s="45"/>
      <c r="EU68" s="5">
        <v>100.711</v>
      </c>
      <c r="EV68" s="45"/>
      <c r="EW68" s="23"/>
      <c r="EX68" s="24" t="s">
        <v>23</v>
      </c>
      <c r="EY68" s="5">
        <v>102.229</v>
      </c>
      <c r="EZ68" s="45"/>
      <c r="FA68" s="5">
        <v>99.272000000000006</v>
      </c>
      <c r="FB68" s="45"/>
      <c r="FC68" s="5">
        <v>94.405000000000001</v>
      </c>
      <c r="FD68" s="45"/>
      <c r="FE68" s="23"/>
      <c r="FF68" s="24" t="s">
        <v>23</v>
      </c>
      <c r="FG68" s="5">
        <v>100.48399999999999</v>
      </c>
      <c r="FH68" s="45"/>
      <c r="FI68" s="5">
        <v>108.96599999999999</v>
      </c>
      <c r="FJ68" s="45"/>
      <c r="FK68" s="5">
        <v>93.516000000000005</v>
      </c>
      <c r="FL68" s="45"/>
      <c r="FM68" s="23"/>
      <c r="FN68" s="24" t="s">
        <v>23</v>
      </c>
      <c r="FO68" s="5">
        <v>102.492</v>
      </c>
      <c r="FP68" s="45"/>
      <c r="FQ68" s="5">
        <v>105.099</v>
      </c>
      <c r="FR68" s="45"/>
      <c r="FS68" s="5">
        <v>99.850999999999999</v>
      </c>
      <c r="FT68" s="45"/>
      <c r="FU68" s="23"/>
      <c r="FV68" s="24" t="s">
        <v>23</v>
      </c>
      <c r="FW68" s="5">
        <v>101.485</v>
      </c>
      <c r="FX68" s="45"/>
      <c r="FY68" s="5">
        <v>105.35599999999999</v>
      </c>
      <c r="FZ68" s="45"/>
      <c r="GA68" s="5">
        <v>98.984999999999999</v>
      </c>
      <c r="GB68" s="45"/>
      <c r="GC68" s="23"/>
      <c r="GD68" s="24" t="s">
        <v>23</v>
      </c>
      <c r="GE68" s="5">
        <v>103.46599999999999</v>
      </c>
      <c r="GF68" s="45"/>
      <c r="GG68" s="5">
        <v>95.664000000000001</v>
      </c>
      <c r="GH68" s="45"/>
      <c r="GI68" s="5">
        <v>100.465</v>
      </c>
      <c r="GJ68" s="45"/>
      <c r="GK68" s="23"/>
      <c r="GL68" s="24" t="s">
        <v>23</v>
      </c>
      <c r="GM68" s="5">
        <v>104.661</v>
      </c>
      <c r="GN68" s="45"/>
      <c r="GO68" s="5">
        <v>99.974000000000004</v>
      </c>
      <c r="GP68" s="45"/>
      <c r="GQ68" s="5">
        <v>102.033</v>
      </c>
      <c r="GR68" s="45"/>
      <c r="GS68" s="23"/>
      <c r="GT68" s="24" t="s">
        <v>23</v>
      </c>
      <c r="GU68" s="5">
        <v>104.496</v>
      </c>
      <c r="GV68" s="45"/>
      <c r="GW68" s="5">
        <v>103.822</v>
      </c>
      <c r="GX68" s="45"/>
      <c r="GY68" s="5">
        <v>101.584</v>
      </c>
      <c r="GZ68" s="45"/>
      <c r="HA68" s="23"/>
      <c r="HB68" s="24" t="s">
        <v>23</v>
      </c>
      <c r="HC68" s="5">
        <v>92.061000000000007</v>
      </c>
      <c r="HD68" s="45"/>
      <c r="HE68" s="5">
        <v>100.152</v>
      </c>
      <c r="HF68" s="45"/>
      <c r="HG68" s="5">
        <v>103.139</v>
      </c>
      <c r="HH68" s="45"/>
      <c r="HI68" s="23"/>
      <c r="HJ68" s="24" t="s">
        <v>23</v>
      </c>
      <c r="HK68" s="5">
        <v>93.494</v>
      </c>
      <c r="HL68" s="45"/>
      <c r="HM68" s="5">
        <v>86.628</v>
      </c>
      <c r="HN68" s="45"/>
      <c r="HO68" s="5">
        <v>96.034999999999997</v>
      </c>
      <c r="HP68" s="45"/>
      <c r="HQ68" s="23"/>
      <c r="HR68" s="24" t="s">
        <v>23</v>
      </c>
      <c r="HS68" s="5">
        <v>113.55500000000001</v>
      </c>
      <c r="HT68" s="45"/>
      <c r="HU68" s="5">
        <v>106.852</v>
      </c>
      <c r="HV68" s="45"/>
      <c r="HW68" s="5">
        <v>106.239</v>
      </c>
      <c r="HX68" s="45"/>
      <c r="HY68" s="23"/>
      <c r="HZ68" s="24" t="s">
        <v>23</v>
      </c>
      <c r="IA68" s="5">
        <v>108.108</v>
      </c>
      <c r="IB68" s="45"/>
      <c r="IC68" s="5">
        <v>107.83799999999999</v>
      </c>
      <c r="ID68" s="45"/>
      <c r="IE68" s="5">
        <v>109.21599999999999</v>
      </c>
      <c r="IF68" s="45"/>
      <c r="IG68" s="23"/>
      <c r="IH68" s="24" t="s">
        <v>23</v>
      </c>
      <c r="II68" s="5">
        <v>88.992999999999995</v>
      </c>
      <c r="IJ68" s="45"/>
      <c r="IK68" s="5">
        <v>111.706</v>
      </c>
      <c r="IL68" s="45"/>
      <c r="IM68" s="5">
        <v>106.033</v>
      </c>
      <c r="IN68" s="45"/>
      <c r="IO68" s="5">
        <v>95.361000000000004</v>
      </c>
      <c r="IP68" s="45"/>
      <c r="IQ68" s="23"/>
      <c r="IR68" s="24" t="s">
        <v>23</v>
      </c>
      <c r="IS68" s="5">
        <v>99.79</v>
      </c>
      <c r="IT68" s="45"/>
      <c r="IU68" s="5">
        <v>84.813000000000002</v>
      </c>
      <c r="IV68" s="45"/>
      <c r="IW68" s="5">
        <v>110.621</v>
      </c>
      <c r="IX68" s="45"/>
      <c r="IY68" s="23"/>
      <c r="IZ68" s="24" t="s">
        <v>23</v>
      </c>
      <c r="JA68" s="5">
        <v>100.91800000000001</v>
      </c>
      <c r="JB68" s="45"/>
      <c r="JC68" s="5">
        <v>96.935000000000002</v>
      </c>
      <c r="JD68" s="45"/>
      <c r="JE68" s="5">
        <v>110.461</v>
      </c>
      <c r="JF68" s="45"/>
      <c r="JG68" s="23"/>
      <c r="JH68" s="24" t="s">
        <v>23</v>
      </c>
      <c r="JI68" s="5">
        <v>97.643000000000001</v>
      </c>
      <c r="JJ68" s="45"/>
      <c r="JK68" s="5">
        <v>98.563999999999993</v>
      </c>
      <c r="JL68" s="45"/>
      <c r="JM68" s="5">
        <v>77.207999999999998</v>
      </c>
      <c r="JN68" s="45"/>
      <c r="JO68" s="23"/>
      <c r="JP68" s="24" t="s">
        <v>23</v>
      </c>
      <c r="JQ68" s="5">
        <v>99.08</v>
      </c>
      <c r="JR68" s="45"/>
      <c r="JS68" s="5">
        <v>124.947</v>
      </c>
      <c r="JT68" s="45"/>
      <c r="JU68" s="5">
        <v>112.658</v>
      </c>
      <c r="JV68" s="45"/>
      <c r="JW68" s="23"/>
      <c r="JX68" s="24" t="s">
        <v>23</v>
      </c>
      <c r="JY68" s="5">
        <v>94.900999999999996</v>
      </c>
      <c r="JZ68" s="45"/>
      <c r="KA68" s="5">
        <v>110.34</v>
      </c>
      <c r="KB68" s="45"/>
      <c r="KC68" s="5">
        <v>110.688</v>
      </c>
      <c r="KD68" s="45"/>
      <c r="KE68" s="23"/>
      <c r="KF68" s="24" t="s">
        <v>23</v>
      </c>
      <c r="KG68" s="5">
        <v>95.605000000000004</v>
      </c>
      <c r="KH68" s="45"/>
      <c r="KI68" s="5">
        <v>110.447</v>
      </c>
      <c r="KJ68" s="45"/>
      <c r="KK68" s="5">
        <v>98.122</v>
      </c>
      <c r="KL68" s="45"/>
      <c r="KM68" s="23"/>
      <c r="KN68" s="24" t="s">
        <v>23</v>
      </c>
      <c r="KO68" s="5">
        <v>89.721000000000004</v>
      </c>
      <c r="KP68" s="45"/>
      <c r="KQ68" s="5">
        <v>98.9</v>
      </c>
      <c r="KR68" s="45"/>
      <c r="KS68" s="5">
        <v>100.78100000000001</v>
      </c>
      <c r="KT68" s="45"/>
      <c r="KU68" s="23"/>
      <c r="KV68" s="24" t="s">
        <v>23</v>
      </c>
      <c r="KW68" s="5">
        <v>94.855999999999995</v>
      </c>
      <c r="KX68" s="45"/>
      <c r="KY68" s="5">
        <v>93.552000000000007</v>
      </c>
      <c r="KZ68" s="45"/>
      <c r="LA68" s="5">
        <v>104.38</v>
      </c>
      <c r="LB68" s="45"/>
      <c r="LC68" s="23"/>
      <c r="LD68" s="24" t="s">
        <v>23</v>
      </c>
      <c r="LE68" s="5">
        <v>100.506</v>
      </c>
      <c r="LF68" s="45"/>
      <c r="LG68" s="5">
        <v>72.542000000000002</v>
      </c>
      <c r="LH68" s="45"/>
      <c r="LI68" s="5">
        <v>83.072999999999993</v>
      </c>
      <c r="LJ68" s="45"/>
      <c r="LK68" s="23"/>
      <c r="LL68" s="24" t="s">
        <v>23</v>
      </c>
      <c r="LM68" s="5">
        <v>82.388000000000005</v>
      </c>
      <c r="LN68" s="45"/>
      <c r="LO68" s="5">
        <v>100.214</v>
      </c>
      <c r="LP68" s="45"/>
      <c r="LQ68" s="5">
        <v>81.616</v>
      </c>
      <c r="LR68" s="45"/>
      <c r="LS68" s="23"/>
      <c r="LT68" s="24" t="s">
        <v>23</v>
      </c>
      <c r="LU68" s="5">
        <v>117.748</v>
      </c>
      <c r="LV68" s="45"/>
      <c r="LW68" s="5">
        <v>194.09299999999999</v>
      </c>
      <c r="LX68" s="45"/>
      <c r="LY68" s="5">
        <v>79.155000000000001</v>
      </c>
      <c r="LZ68" s="45"/>
      <c r="MA68" s="23"/>
      <c r="MB68" s="24" t="s">
        <v>23</v>
      </c>
      <c r="MC68" s="5">
        <v>101.73099999999999</v>
      </c>
      <c r="MD68" s="45"/>
      <c r="ME68" s="5">
        <v>70.611000000000004</v>
      </c>
      <c r="MF68" s="45"/>
      <c r="MG68" s="5">
        <v>88.192999999999998</v>
      </c>
      <c r="MH68" s="45"/>
      <c r="MI68" s="23"/>
      <c r="MJ68" s="24" t="s">
        <v>23</v>
      </c>
      <c r="MK68" s="5">
        <v>103.07599999999999</v>
      </c>
      <c r="ML68" s="45"/>
      <c r="MM68" s="5">
        <v>96.685000000000002</v>
      </c>
      <c r="MN68" s="45"/>
      <c r="MO68" s="5">
        <v>92.034999999999997</v>
      </c>
      <c r="MP68" s="45"/>
    </row>
    <row r="69" spans="1:361" ht="15" hidden="1" customHeight="1" x14ac:dyDescent="0.25">
      <c r="A69" s="23"/>
      <c r="B69" s="24" t="s">
        <v>24</v>
      </c>
      <c r="C69" s="5">
        <v>91.268000000000001</v>
      </c>
      <c r="D69" s="45"/>
      <c r="E69" s="495">
        <v>90.287999999999997</v>
      </c>
      <c r="F69" s="45"/>
      <c r="G69" s="495">
        <v>92.194999999999993</v>
      </c>
      <c r="H69" s="45"/>
      <c r="I69" s="23"/>
      <c r="J69" s="24" t="s">
        <v>25</v>
      </c>
      <c r="K69" s="5">
        <v>123.3</v>
      </c>
      <c r="L69" s="45"/>
      <c r="M69" s="5">
        <v>136.626</v>
      </c>
      <c r="N69" s="45"/>
      <c r="O69" s="5">
        <v>124.75700000000001</v>
      </c>
      <c r="P69" s="45"/>
      <c r="Q69" s="23"/>
      <c r="R69" s="24" t="s">
        <v>25</v>
      </c>
      <c r="S69" s="5">
        <v>102.429</v>
      </c>
      <c r="T69" s="45"/>
      <c r="U69" s="5">
        <v>92.558999999999997</v>
      </c>
      <c r="V69" s="45"/>
      <c r="W69" s="5">
        <v>104.05500000000001</v>
      </c>
      <c r="X69" s="45"/>
      <c r="Y69" s="23"/>
      <c r="Z69" s="24" t="s">
        <v>25</v>
      </c>
      <c r="AA69" s="5">
        <v>101.446</v>
      </c>
      <c r="AB69" s="45"/>
      <c r="AC69" s="5">
        <v>95.165000000000006</v>
      </c>
      <c r="AD69" s="45"/>
      <c r="AE69" s="5">
        <v>85.516000000000005</v>
      </c>
      <c r="AF69" s="45"/>
      <c r="AG69" s="23"/>
      <c r="AH69" s="24" t="s">
        <v>25</v>
      </c>
      <c r="AI69" s="5">
        <v>93.766999999999996</v>
      </c>
      <c r="AJ69" s="45"/>
      <c r="AK69" s="5">
        <v>84.131</v>
      </c>
      <c r="AL69" s="45"/>
      <c r="AM69" s="5">
        <v>85.837999999999994</v>
      </c>
      <c r="AN69" s="45"/>
      <c r="AO69" s="23"/>
      <c r="AP69" s="24" t="s">
        <v>25</v>
      </c>
      <c r="AQ69" s="5">
        <v>96.06</v>
      </c>
      <c r="AR69" s="45"/>
      <c r="AS69" s="5">
        <v>109.871</v>
      </c>
      <c r="AT69" s="45"/>
      <c r="AU69" s="5">
        <v>109.12</v>
      </c>
      <c r="AV69" s="45"/>
      <c r="AW69" s="23"/>
      <c r="AX69" s="24" t="s">
        <v>25</v>
      </c>
      <c r="AY69" s="5">
        <v>92.492000000000004</v>
      </c>
      <c r="AZ69" s="45"/>
      <c r="BA69" s="5">
        <v>101.13</v>
      </c>
      <c r="BB69" s="45"/>
      <c r="BC69" s="5">
        <v>101.52500000000001</v>
      </c>
      <c r="BD69" s="45"/>
      <c r="BE69" s="23"/>
      <c r="BF69" s="24" t="s">
        <v>25</v>
      </c>
      <c r="BG69" s="5">
        <v>91.623999999999995</v>
      </c>
      <c r="BH69" s="45"/>
      <c r="BI69" s="5">
        <v>99.317999999999998</v>
      </c>
      <c r="BJ69" s="45"/>
      <c r="BK69" s="5">
        <v>87.373999999999995</v>
      </c>
      <c r="BL69" s="45"/>
      <c r="BM69" s="23"/>
      <c r="BN69" s="24" t="s">
        <v>25</v>
      </c>
      <c r="BO69" s="5">
        <v>99.995000000000005</v>
      </c>
      <c r="BP69" s="45"/>
      <c r="BQ69" s="5">
        <v>95.882999999999996</v>
      </c>
      <c r="BR69" s="45"/>
      <c r="BS69" s="5">
        <v>96.256</v>
      </c>
      <c r="BT69" s="45"/>
      <c r="BU69" s="23"/>
      <c r="BV69" s="24" t="s">
        <v>25</v>
      </c>
      <c r="BW69" s="5">
        <v>108.678</v>
      </c>
      <c r="BX69" s="45"/>
      <c r="BY69" s="5">
        <v>108.17400000000001</v>
      </c>
      <c r="BZ69" s="45"/>
      <c r="CA69" s="5">
        <v>107.51300000000001</v>
      </c>
      <c r="CB69" s="45"/>
      <c r="CC69" s="23"/>
      <c r="CD69" s="24" t="s">
        <v>25</v>
      </c>
      <c r="CE69" s="5">
        <v>93.747</v>
      </c>
      <c r="CF69" s="45"/>
      <c r="CG69" s="5">
        <v>97.742999999999995</v>
      </c>
      <c r="CH69" s="45"/>
      <c r="CI69" s="5">
        <v>86.760999999999996</v>
      </c>
      <c r="CJ69" s="45"/>
      <c r="CK69" s="23"/>
      <c r="CL69" s="24" t="s">
        <v>25</v>
      </c>
      <c r="CM69" s="5">
        <v>100.492</v>
      </c>
      <c r="CN69" s="45"/>
      <c r="CO69" s="5">
        <v>98.227999999999994</v>
      </c>
      <c r="CP69" s="45"/>
      <c r="CQ69" s="5">
        <v>86.825000000000003</v>
      </c>
      <c r="CR69" s="45"/>
      <c r="CS69" s="23"/>
      <c r="CT69" s="24" t="s">
        <v>25</v>
      </c>
      <c r="CU69" s="5">
        <v>107.504</v>
      </c>
      <c r="CV69" s="45"/>
      <c r="CW69" s="5">
        <v>90.918999999999997</v>
      </c>
      <c r="CX69" s="45"/>
      <c r="CY69" s="5">
        <v>97.474999999999994</v>
      </c>
      <c r="CZ69" s="45"/>
      <c r="DA69" s="23"/>
      <c r="DB69" s="24" t="s">
        <v>25</v>
      </c>
      <c r="DC69" s="5">
        <v>91.691999999999993</v>
      </c>
      <c r="DD69" s="45"/>
      <c r="DE69" s="5">
        <v>97.564999999999998</v>
      </c>
      <c r="DF69" s="45"/>
      <c r="DG69" s="5">
        <v>98.004000000000005</v>
      </c>
      <c r="DH69" s="45"/>
      <c r="DI69" s="23"/>
      <c r="DJ69" s="24" t="s">
        <v>25</v>
      </c>
      <c r="DK69" s="5">
        <v>99.733999999999995</v>
      </c>
      <c r="DL69" s="45"/>
      <c r="DM69" s="5">
        <v>107.708</v>
      </c>
      <c r="DN69" s="45"/>
      <c r="DO69" s="5">
        <v>82.013999999999996</v>
      </c>
      <c r="DP69" s="45"/>
      <c r="DQ69" s="23"/>
      <c r="DR69" s="24" t="s">
        <v>25</v>
      </c>
      <c r="DS69" s="5">
        <v>101.76</v>
      </c>
      <c r="DT69" s="45"/>
      <c r="DU69" s="5">
        <v>101.994</v>
      </c>
      <c r="DV69" s="45"/>
      <c r="DW69" s="5">
        <v>97.149000000000001</v>
      </c>
      <c r="DX69" s="45"/>
      <c r="DY69" s="23"/>
      <c r="DZ69" s="24" t="s">
        <v>25</v>
      </c>
      <c r="EA69" s="5">
        <v>88.552000000000007</v>
      </c>
      <c r="EB69" s="45"/>
      <c r="EC69" s="5">
        <v>98.194999999999993</v>
      </c>
      <c r="ED69" s="45"/>
      <c r="EE69" s="5">
        <v>105.60899999999999</v>
      </c>
      <c r="EF69" s="45"/>
      <c r="EG69" s="23"/>
      <c r="EH69" s="24" t="s">
        <v>25</v>
      </c>
      <c r="EI69" s="5">
        <v>104.19499999999999</v>
      </c>
      <c r="EJ69" s="45"/>
      <c r="EK69" s="5">
        <v>111.762</v>
      </c>
      <c r="EL69" s="45"/>
      <c r="EM69" s="5">
        <v>97.998000000000005</v>
      </c>
      <c r="EN69" s="45"/>
      <c r="EO69" s="23"/>
      <c r="EP69" s="24" t="s">
        <v>25</v>
      </c>
      <c r="EQ69" s="5">
        <v>94.412000000000006</v>
      </c>
      <c r="ER69" s="45"/>
      <c r="ES69" s="5">
        <v>90.584000000000003</v>
      </c>
      <c r="ET69" s="45"/>
      <c r="EU69" s="5">
        <v>90.412999999999997</v>
      </c>
      <c r="EV69" s="45"/>
      <c r="EW69" s="23"/>
      <c r="EX69" s="24" t="s">
        <v>25</v>
      </c>
      <c r="EY69" s="5">
        <v>100.511</v>
      </c>
      <c r="EZ69" s="45"/>
      <c r="FA69" s="5">
        <v>105.372</v>
      </c>
      <c r="FB69" s="45"/>
      <c r="FC69" s="5">
        <v>93.248000000000005</v>
      </c>
      <c r="FD69" s="45"/>
      <c r="FE69" s="23"/>
      <c r="FF69" s="24" t="s">
        <v>25</v>
      </c>
      <c r="FG69" s="5">
        <v>101.876</v>
      </c>
      <c r="FH69" s="45"/>
      <c r="FI69" s="5">
        <v>100.026</v>
      </c>
      <c r="FJ69" s="45"/>
      <c r="FK69" s="5">
        <v>106.15</v>
      </c>
      <c r="FL69" s="45"/>
      <c r="FM69" s="23"/>
      <c r="FN69" s="24" t="s">
        <v>25</v>
      </c>
      <c r="FO69" s="5">
        <v>107.77800000000001</v>
      </c>
      <c r="FP69" s="45"/>
      <c r="FQ69" s="5">
        <v>101.479</v>
      </c>
      <c r="FR69" s="45"/>
      <c r="FS69" s="5">
        <v>111.27800000000001</v>
      </c>
      <c r="FT69" s="45"/>
      <c r="FU69" s="23"/>
      <c r="FV69" s="24" t="s">
        <v>25</v>
      </c>
      <c r="FW69" s="5">
        <v>110.288</v>
      </c>
      <c r="FX69" s="45"/>
      <c r="FY69" s="5">
        <v>103.5</v>
      </c>
      <c r="FZ69" s="45"/>
      <c r="GA69" s="5">
        <v>110.116</v>
      </c>
      <c r="GB69" s="45"/>
      <c r="GC69" s="23"/>
      <c r="GD69" s="24" t="s">
        <v>25</v>
      </c>
      <c r="GE69" s="5">
        <v>104.291</v>
      </c>
      <c r="GF69" s="45"/>
      <c r="GG69" s="5">
        <v>101.404</v>
      </c>
      <c r="GH69" s="45"/>
      <c r="GI69" s="5">
        <v>85.881</v>
      </c>
      <c r="GJ69" s="45"/>
      <c r="GK69" s="23"/>
      <c r="GL69" s="24" t="s">
        <v>25</v>
      </c>
      <c r="GM69" s="5">
        <v>100.63800000000001</v>
      </c>
      <c r="GN69" s="45"/>
      <c r="GO69" s="5">
        <v>104.375</v>
      </c>
      <c r="GP69" s="45"/>
      <c r="GQ69" s="5">
        <v>107.68600000000001</v>
      </c>
      <c r="GR69" s="45"/>
      <c r="GS69" s="23"/>
      <c r="GT69" s="24" t="s">
        <v>25</v>
      </c>
      <c r="GU69" s="5">
        <v>94.244</v>
      </c>
      <c r="GV69" s="45"/>
      <c r="GW69" s="5">
        <v>99.302000000000007</v>
      </c>
      <c r="GX69" s="45"/>
      <c r="GY69" s="5">
        <v>102.03100000000001</v>
      </c>
      <c r="GZ69" s="45"/>
      <c r="HA69" s="23"/>
      <c r="HB69" s="24" t="s">
        <v>25</v>
      </c>
      <c r="HC69" s="5">
        <v>97.129000000000005</v>
      </c>
      <c r="HD69" s="45"/>
      <c r="HE69" s="5">
        <v>105.747</v>
      </c>
      <c r="HF69" s="45"/>
      <c r="HG69" s="5">
        <v>99.284000000000006</v>
      </c>
      <c r="HH69" s="45"/>
      <c r="HI69" s="23"/>
      <c r="HJ69" s="24" t="s">
        <v>25</v>
      </c>
      <c r="HK69" s="5">
        <v>102.087</v>
      </c>
      <c r="HL69" s="45"/>
      <c r="HM69" s="5">
        <v>87.965999999999994</v>
      </c>
      <c r="HN69" s="45"/>
      <c r="HO69" s="5">
        <v>90.945999999999998</v>
      </c>
      <c r="HP69" s="45"/>
      <c r="HQ69" s="23"/>
      <c r="HR69" s="24" t="s">
        <v>25</v>
      </c>
      <c r="HS69" s="5">
        <v>87.450999999999993</v>
      </c>
      <c r="HT69" s="45"/>
      <c r="HU69" s="5">
        <v>91.018000000000001</v>
      </c>
      <c r="HV69" s="45"/>
      <c r="HW69" s="5">
        <v>104.819</v>
      </c>
      <c r="HX69" s="45"/>
      <c r="HY69" s="23"/>
      <c r="HZ69" s="24" t="s">
        <v>25</v>
      </c>
      <c r="IA69" s="5">
        <v>92.879000000000005</v>
      </c>
      <c r="IB69" s="45"/>
      <c r="IC69" s="5">
        <v>122.26600000000001</v>
      </c>
      <c r="ID69" s="45"/>
      <c r="IE69" s="5">
        <v>101.398</v>
      </c>
      <c r="IF69" s="45"/>
      <c r="IG69" s="23"/>
      <c r="IH69" s="24" t="s">
        <v>25</v>
      </c>
      <c r="II69" s="5">
        <v>87.269000000000005</v>
      </c>
      <c r="IJ69" s="45"/>
      <c r="IK69" s="5">
        <v>94.745999999999995</v>
      </c>
      <c r="IL69" s="45"/>
      <c r="IM69" s="5">
        <v>110.34399999999999</v>
      </c>
      <c r="IN69" s="45"/>
      <c r="IO69" s="5">
        <v>93.073999999999998</v>
      </c>
      <c r="IP69" s="45"/>
      <c r="IQ69" s="23"/>
      <c r="IR69" s="24" t="s">
        <v>25</v>
      </c>
      <c r="IS69" s="5">
        <v>98.748000000000005</v>
      </c>
      <c r="IT69" s="45"/>
      <c r="IU69" s="5">
        <v>89.947999999999993</v>
      </c>
      <c r="IV69" s="45"/>
      <c r="IW69" s="5">
        <v>93.614999999999995</v>
      </c>
      <c r="IX69" s="45"/>
      <c r="IY69" s="23"/>
      <c r="IZ69" s="24" t="s">
        <v>25</v>
      </c>
      <c r="JA69" s="5">
        <v>97.188000000000002</v>
      </c>
      <c r="JB69" s="45"/>
      <c r="JC69" s="5">
        <v>98.084000000000003</v>
      </c>
      <c r="JD69" s="45"/>
      <c r="JE69" s="5">
        <v>99.575999999999993</v>
      </c>
      <c r="JF69" s="45"/>
      <c r="JG69" s="23"/>
      <c r="JH69" s="24" t="s">
        <v>25</v>
      </c>
      <c r="JI69" s="5">
        <v>110.489</v>
      </c>
      <c r="JJ69" s="45"/>
      <c r="JK69" s="5">
        <v>106.44799999999999</v>
      </c>
      <c r="JL69" s="45"/>
      <c r="JM69" s="5">
        <v>82.298000000000002</v>
      </c>
      <c r="JN69" s="45"/>
      <c r="JO69" s="23"/>
      <c r="JP69" s="24" t="s">
        <v>25</v>
      </c>
      <c r="JQ69" s="5">
        <v>95.350999999999999</v>
      </c>
      <c r="JR69" s="45"/>
      <c r="JS69" s="5">
        <v>75.566999999999993</v>
      </c>
      <c r="JT69" s="45"/>
      <c r="JU69" s="5">
        <v>116.732</v>
      </c>
      <c r="JV69" s="45"/>
      <c r="JW69" s="23"/>
      <c r="JX69" s="24" t="s">
        <v>25</v>
      </c>
      <c r="JY69" s="5">
        <v>89.456999999999994</v>
      </c>
      <c r="JZ69" s="45"/>
      <c r="KA69" s="5">
        <v>114.99</v>
      </c>
      <c r="KB69" s="45"/>
      <c r="KC69" s="5">
        <v>70.498000000000005</v>
      </c>
      <c r="KD69" s="45"/>
      <c r="KE69" s="23"/>
      <c r="KF69" s="24" t="s">
        <v>25</v>
      </c>
      <c r="KG69" s="5">
        <v>72.341999999999999</v>
      </c>
      <c r="KH69" s="45"/>
      <c r="KI69" s="5">
        <v>138.31899999999999</v>
      </c>
      <c r="KJ69" s="45"/>
      <c r="KK69" s="5">
        <v>114.203</v>
      </c>
      <c r="KL69" s="45"/>
      <c r="KM69" s="23"/>
      <c r="KN69" s="24" t="s">
        <v>25</v>
      </c>
      <c r="KO69" s="5">
        <v>97.191000000000003</v>
      </c>
      <c r="KP69" s="45"/>
      <c r="KQ69" s="5">
        <v>100.732</v>
      </c>
      <c r="KR69" s="45"/>
      <c r="KS69" s="5">
        <v>92.549000000000007</v>
      </c>
      <c r="KT69" s="45"/>
      <c r="KU69" s="23"/>
      <c r="KV69" s="24" t="s">
        <v>25</v>
      </c>
      <c r="KW69" s="5">
        <v>104.90600000000001</v>
      </c>
      <c r="KX69" s="45"/>
      <c r="KY69" s="5">
        <v>99.81</v>
      </c>
      <c r="KZ69" s="45"/>
      <c r="LA69" s="5">
        <v>102.46</v>
      </c>
      <c r="LB69" s="45"/>
      <c r="LC69" s="23"/>
      <c r="LD69" s="24" t="s">
        <v>25</v>
      </c>
      <c r="LE69" s="5">
        <v>90.097999999999999</v>
      </c>
      <c r="LF69" s="45"/>
      <c r="LG69" s="5">
        <v>87.790999999999997</v>
      </c>
      <c r="LH69" s="45"/>
      <c r="LI69" s="5">
        <v>86.257000000000005</v>
      </c>
      <c r="LJ69" s="45"/>
      <c r="LK69" s="23"/>
      <c r="LL69" s="24" t="s">
        <v>25</v>
      </c>
      <c r="LM69" s="5">
        <v>98.597999999999999</v>
      </c>
      <c r="LN69" s="45"/>
      <c r="LO69" s="5">
        <v>106.306</v>
      </c>
      <c r="LP69" s="45"/>
      <c r="LQ69" s="5">
        <v>100.666</v>
      </c>
      <c r="LR69" s="45"/>
      <c r="LS69" s="23"/>
      <c r="LT69" s="24" t="s">
        <v>25</v>
      </c>
      <c r="LU69" s="5">
        <v>124.801</v>
      </c>
      <c r="LV69" s="45"/>
      <c r="LW69" s="5">
        <v>124.429</v>
      </c>
      <c r="LX69" s="45"/>
      <c r="LY69" s="5">
        <v>93.926000000000002</v>
      </c>
      <c r="LZ69" s="45"/>
      <c r="MA69" s="23"/>
      <c r="MB69" s="24" t="s">
        <v>25</v>
      </c>
      <c r="MC69" s="5">
        <v>104.496</v>
      </c>
      <c r="MD69" s="45"/>
      <c r="ME69" s="5">
        <v>124.014</v>
      </c>
      <c r="MF69" s="45"/>
      <c r="MG69" s="5">
        <v>98.022999999999996</v>
      </c>
      <c r="MH69" s="45"/>
      <c r="MI69" s="23"/>
      <c r="MJ69" s="24" t="s">
        <v>25</v>
      </c>
      <c r="MK69" s="5">
        <v>100.23699999999999</v>
      </c>
      <c r="ML69" s="45"/>
      <c r="MM69" s="5">
        <v>98.95</v>
      </c>
      <c r="MN69" s="45"/>
      <c r="MO69" s="5">
        <v>72.423000000000002</v>
      </c>
      <c r="MP69" s="45"/>
    </row>
    <row r="70" spans="1:361" ht="15" hidden="1" customHeight="1" x14ac:dyDescent="0.25">
      <c r="A70" s="23"/>
      <c r="B70" s="24" t="s">
        <v>25</v>
      </c>
      <c r="C70" s="5">
        <v>96.826999999999998</v>
      </c>
      <c r="D70" s="45"/>
      <c r="E70" s="495">
        <v>96.727000000000004</v>
      </c>
      <c r="F70" s="45"/>
      <c r="G70" s="495">
        <v>96.921000000000006</v>
      </c>
      <c r="H70" s="45"/>
      <c r="I70" s="23"/>
      <c r="J70" s="24" t="s">
        <v>25</v>
      </c>
      <c r="K70" s="5">
        <v>117.773</v>
      </c>
      <c r="L70" s="45"/>
      <c r="M70" s="5">
        <v>109.10299999999999</v>
      </c>
      <c r="N70" s="45"/>
      <c r="O70" s="5">
        <v>114.08799999999999</v>
      </c>
      <c r="P70" s="45"/>
      <c r="Q70" s="23"/>
      <c r="R70" s="24" t="s">
        <v>25</v>
      </c>
      <c r="S70" s="5">
        <v>100.504</v>
      </c>
      <c r="T70" s="45"/>
      <c r="U70" s="5">
        <v>104.495</v>
      </c>
      <c r="V70" s="45"/>
      <c r="W70" s="5">
        <v>106.27</v>
      </c>
      <c r="X70" s="45"/>
      <c r="Y70" s="23"/>
      <c r="Z70" s="24" t="s">
        <v>25</v>
      </c>
      <c r="AA70" s="5">
        <v>104.642</v>
      </c>
      <c r="AB70" s="45"/>
      <c r="AC70" s="5">
        <v>111.11</v>
      </c>
      <c r="AD70" s="45"/>
      <c r="AE70" s="5">
        <v>102.657</v>
      </c>
      <c r="AF70" s="45"/>
      <c r="AG70" s="23"/>
      <c r="AH70" s="24" t="s">
        <v>25</v>
      </c>
      <c r="AI70" s="5">
        <v>102.3</v>
      </c>
      <c r="AJ70" s="45"/>
      <c r="AK70" s="5">
        <v>113.44799999999999</v>
      </c>
      <c r="AL70" s="45"/>
      <c r="AM70" s="5">
        <v>101.544</v>
      </c>
      <c r="AN70" s="45"/>
      <c r="AO70" s="23"/>
      <c r="AP70" s="24" t="s">
        <v>25</v>
      </c>
      <c r="AQ70" s="5">
        <v>99.320999999999998</v>
      </c>
      <c r="AR70" s="45"/>
      <c r="AS70" s="5">
        <v>108.63500000000001</v>
      </c>
      <c r="AT70" s="45"/>
      <c r="AU70" s="5">
        <v>105.06100000000001</v>
      </c>
      <c r="AV70" s="45"/>
      <c r="AW70" s="23"/>
      <c r="AX70" s="24" t="s">
        <v>25</v>
      </c>
      <c r="AY70" s="5">
        <v>94.069000000000003</v>
      </c>
      <c r="AZ70" s="45"/>
      <c r="BA70" s="5">
        <v>96.619</v>
      </c>
      <c r="BB70" s="45"/>
      <c r="BC70" s="5">
        <v>102.024</v>
      </c>
      <c r="BD70" s="45"/>
      <c r="BE70" s="23"/>
      <c r="BF70" s="24" t="s">
        <v>25</v>
      </c>
      <c r="BG70" s="5">
        <v>91.92</v>
      </c>
      <c r="BH70" s="45"/>
      <c r="BI70" s="5">
        <v>106.23</v>
      </c>
      <c r="BJ70" s="45"/>
      <c r="BK70" s="5">
        <v>94.938999999999993</v>
      </c>
      <c r="BL70" s="45"/>
      <c r="BM70" s="23"/>
      <c r="BN70" s="24" t="s">
        <v>25</v>
      </c>
      <c r="BO70" s="5">
        <v>101.75</v>
      </c>
      <c r="BP70" s="45"/>
      <c r="BQ70" s="5">
        <v>101.121</v>
      </c>
      <c r="BR70" s="45"/>
      <c r="BS70" s="5">
        <v>99.135000000000005</v>
      </c>
      <c r="BT70" s="45"/>
      <c r="BU70" s="23"/>
      <c r="BV70" s="24" t="s">
        <v>25</v>
      </c>
      <c r="BW70" s="5">
        <v>100.399</v>
      </c>
      <c r="BX70" s="45"/>
      <c r="BY70" s="5">
        <v>101.26900000000001</v>
      </c>
      <c r="BZ70" s="45"/>
      <c r="CA70" s="5">
        <v>108.43600000000001</v>
      </c>
      <c r="CB70" s="45"/>
      <c r="CC70" s="23"/>
      <c r="CD70" s="24" t="s">
        <v>25</v>
      </c>
      <c r="CE70" s="5">
        <v>99.51</v>
      </c>
      <c r="CF70" s="45"/>
      <c r="CG70" s="5">
        <v>99.138000000000005</v>
      </c>
      <c r="CH70" s="45"/>
      <c r="CI70" s="5">
        <v>102.658</v>
      </c>
      <c r="CJ70" s="45"/>
      <c r="CK70" s="23"/>
      <c r="CL70" s="24" t="s">
        <v>25</v>
      </c>
      <c r="CM70" s="5">
        <v>108.70699999999999</v>
      </c>
      <c r="CN70" s="45"/>
      <c r="CO70" s="5">
        <v>87.334999999999994</v>
      </c>
      <c r="CP70" s="45"/>
      <c r="CQ70" s="5">
        <v>85.715000000000003</v>
      </c>
      <c r="CR70" s="45"/>
      <c r="CS70" s="23"/>
      <c r="CT70" s="24" t="s">
        <v>25</v>
      </c>
      <c r="CU70" s="5">
        <v>110.51600000000001</v>
      </c>
      <c r="CV70" s="45"/>
      <c r="CW70" s="5">
        <v>101.009</v>
      </c>
      <c r="CX70" s="45"/>
      <c r="CY70" s="5">
        <v>98.582999999999998</v>
      </c>
      <c r="CZ70" s="45"/>
      <c r="DA70" s="23"/>
      <c r="DB70" s="24" t="s">
        <v>25</v>
      </c>
      <c r="DC70" s="5">
        <v>94.991</v>
      </c>
      <c r="DD70" s="45"/>
      <c r="DE70" s="5">
        <v>95.682000000000002</v>
      </c>
      <c r="DF70" s="45"/>
      <c r="DG70" s="5">
        <v>101.443</v>
      </c>
      <c r="DH70" s="45"/>
      <c r="DI70" s="23"/>
      <c r="DJ70" s="24" t="s">
        <v>25</v>
      </c>
      <c r="DK70" s="5">
        <v>105.626</v>
      </c>
      <c r="DL70" s="45"/>
      <c r="DM70" s="5">
        <v>109.41800000000001</v>
      </c>
      <c r="DN70" s="45"/>
      <c r="DO70" s="5">
        <v>159.11099999999999</v>
      </c>
      <c r="DP70" s="45"/>
      <c r="DQ70" s="23"/>
      <c r="DR70" s="24" t="s">
        <v>25</v>
      </c>
      <c r="DS70" s="5">
        <v>107.31100000000001</v>
      </c>
      <c r="DT70" s="45"/>
      <c r="DU70" s="5">
        <v>105.96</v>
      </c>
      <c r="DV70" s="45"/>
      <c r="DW70" s="5">
        <v>94.39</v>
      </c>
      <c r="DX70" s="45"/>
      <c r="DY70" s="23"/>
      <c r="DZ70" s="24" t="s">
        <v>25</v>
      </c>
      <c r="EA70" s="5">
        <v>94.632999999999996</v>
      </c>
      <c r="EB70" s="45"/>
      <c r="EC70" s="5">
        <v>85.012</v>
      </c>
      <c r="ED70" s="45"/>
      <c r="EE70" s="5">
        <v>103.693</v>
      </c>
      <c r="EF70" s="45"/>
      <c r="EG70" s="23"/>
      <c r="EH70" s="24" t="s">
        <v>25</v>
      </c>
      <c r="EI70" s="5">
        <v>100.667</v>
      </c>
      <c r="EJ70" s="45"/>
      <c r="EK70" s="5">
        <v>112.32299999999999</v>
      </c>
      <c r="EL70" s="45"/>
      <c r="EM70" s="5">
        <v>101.581</v>
      </c>
      <c r="EN70" s="45"/>
      <c r="EO70" s="23"/>
      <c r="EP70" s="24" t="s">
        <v>25</v>
      </c>
      <c r="EQ70" s="5">
        <v>115.126</v>
      </c>
      <c r="ER70" s="45"/>
      <c r="ES70" s="5">
        <v>88.888000000000005</v>
      </c>
      <c r="ET70" s="45"/>
      <c r="EU70" s="5">
        <v>98.864000000000004</v>
      </c>
      <c r="EV70" s="45"/>
      <c r="EW70" s="23"/>
      <c r="EX70" s="24" t="s">
        <v>25</v>
      </c>
      <c r="EY70" s="5">
        <v>129.92699999999999</v>
      </c>
      <c r="EZ70" s="45"/>
      <c r="FA70" s="5">
        <v>106.075</v>
      </c>
      <c r="FB70" s="45"/>
      <c r="FC70" s="5">
        <v>170.04499999999999</v>
      </c>
      <c r="FD70" s="45"/>
      <c r="FE70" s="23"/>
      <c r="FF70" s="24" t="s">
        <v>25</v>
      </c>
      <c r="FG70" s="5">
        <v>101.68600000000001</v>
      </c>
      <c r="FH70" s="45"/>
      <c r="FI70" s="5">
        <v>121.142</v>
      </c>
      <c r="FJ70" s="45"/>
      <c r="FK70" s="5">
        <v>107.72799999999999</v>
      </c>
      <c r="FL70" s="45"/>
      <c r="FM70" s="23"/>
      <c r="FN70" s="24" t="s">
        <v>25</v>
      </c>
      <c r="FO70" s="5">
        <v>109.26300000000001</v>
      </c>
      <c r="FP70" s="45"/>
      <c r="FQ70" s="5">
        <v>101.831</v>
      </c>
      <c r="FR70" s="45"/>
      <c r="FS70" s="5">
        <v>121.693</v>
      </c>
      <c r="FT70" s="45"/>
      <c r="FU70" s="23"/>
      <c r="FV70" s="24" t="s">
        <v>25</v>
      </c>
      <c r="FW70" s="5">
        <v>108.249</v>
      </c>
      <c r="FX70" s="45"/>
      <c r="FY70" s="5">
        <v>106.04600000000001</v>
      </c>
      <c r="FZ70" s="45"/>
      <c r="GA70" s="5">
        <v>106.714</v>
      </c>
      <c r="GB70" s="45"/>
      <c r="GC70" s="23"/>
      <c r="GD70" s="24" t="s">
        <v>25</v>
      </c>
      <c r="GE70" s="5">
        <v>105.116</v>
      </c>
      <c r="GF70" s="45"/>
      <c r="GG70" s="5">
        <v>108.467</v>
      </c>
      <c r="GH70" s="45"/>
      <c r="GI70" s="5">
        <v>100.282</v>
      </c>
      <c r="GJ70" s="45"/>
      <c r="GK70" s="23"/>
      <c r="GL70" s="24" t="s">
        <v>25</v>
      </c>
      <c r="GM70" s="5">
        <v>104.297</v>
      </c>
      <c r="GN70" s="45"/>
      <c r="GO70" s="5">
        <v>118.622</v>
      </c>
      <c r="GP70" s="45"/>
      <c r="GQ70" s="5">
        <v>108.589</v>
      </c>
      <c r="GR70" s="45"/>
      <c r="GS70" s="23"/>
      <c r="GT70" s="24" t="s">
        <v>25</v>
      </c>
      <c r="GU70" s="5">
        <v>93.45</v>
      </c>
      <c r="GV70" s="45"/>
      <c r="GW70" s="5">
        <v>92.728999999999999</v>
      </c>
      <c r="GX70" s="45"/>
      <c r="GY70" s="5">
        <v>99.62</v>
      </c>
      <c r="GZ70" s="45"/>
      <c r="HA70" s="23"/>
      <c r="HB70" s="24" t="s">
        <v>25</v>
      </c>
      <c r="HC70" s="5">
        <v>115.619</v>
      </c>
      <c r="HD70" s="45"/>
      <c r="HE70" s="5">
        <v>99.796999999999997</v>
      </c>
      <c r="HF70" s="45"/>
      <c r="HG70" s="5">
        <v>97.941999999999993</v>
      </c>
      <c r="HH70" s="45"/>
      <c r="HI70" s="23"/>
      <c r="HJ70" s="24" t="s">
        <v>25</v>
      </c>
      <c r="HK70" s="5">
        <v>107.898</v>
      </c>
      <c r="HL70" s="45"/>
      <c r="HM70" s="5">
        <v>90</v>
      </c>
      <c r="HN70" s="45"/>
      <c r="HO70" s="5">
        <v>104.928</v>
      </c>
      <c r="HP70" s="45"/>
      <c r="HQ70" s="23"/>
      <c r="HR70" s="24" t="s">
        <v>25</v>
      </c>
      <c r="HS70" s="5">
        <v>88.968000000000004</v>
      </c>
      <c r="HT70" s="45"/>
      <c r="HU70" s="5">
        <v>100.465</v>
      </c>
      <c r="HV70" s="45"/>
      <c r="HW70" s="5">
        <v>99.855999999999995</v>
      </c>
      <c r="HX70" s="45"/>
      <c r="HY70" s="23"/>
      <c r="HZ70" s="24" t="s">
        <v>25</v>
      </c>
      <c r="IA70" s="5">
        <v>104.729</v>
      </c>
      <c r="IB70" s="45"/>
      <c r="IC70" s="5">
        <v>115.366</v>
      </c>
      <c r="ID70" s="45"/>
      <c r="IE70" s="5">
        <v>119.378</v>
      </c>
      <c r="IF70" s="45"/>
      <c r="IG70" s="23"/>
      <c r="IH70" s="24" t="s">
        <v>25</v>
      </c>
      <c r="II70" s="5">
        <v>100.706</v>
      </c>
      <c r="IJ70" s="45"/>
      <c r="IK70" s="5">
        <v>96.725999999999999</v>
      </c>
      <c r="IL70" s="45"/>
      <c r="IM70" s="5">
        <v>111.03</v>
      </c>
      <c r="IN70" s="45"/>
      <c r="IO70" s="5">
        <v>88.27</v>
      </c>
      <c r="IP70" s="45"/>
      <c r="IQ70" s="23"/>
      <c r="IR70" s="24" t="s">
        <v>25</v>
      </c>
      <c r="IS70" s="5">
        <v>104.339</v>
      </c>
      <c r="IT70" s="45"/>
      <c r="IU70" s="5">
        <v>85.596999999999994</v>
      </c>
      <c r="IV70" s="45"/>
      <c r="IW70" s="5">
        <v>99.760999999999996</v>
      </c>
      <c r="IX70" s="45"/>
      <c r="IY70" s="23"/>
      <c r="IZ70" s="24" t="s">
        <v>25</v>
      </c>
      <c r="JA70" s="5">
        <v>96.483999999999995</v>
      </c>
      <c r="JB70" s="45"/>
      <c r="JC70" s="5">
        <v>96.652000000000001</v>
      </c>
      <c r="JD70" s="45"/>
      <c r="JE70" s="5">
        <v>107.633</v>
      </c>
      <c r="JF70" s="45"/>
      <c r="JG70" s="23"/>
      <c r="JH70" s="24" t="s">
        <v>25</v>
      </c>
      <c r="JI70" s="5">
        <v>111.97499999999999</v>
      </c>
      <c r="JJ70" s="45"/>
      <c r="JK70" s="5">
        <v>121.499</v>
      </c>
      <c r="JL70" s="45"/>
      <c r="JM70" s="5">
        <v>82.957999999999998</v>
      </c>
      <c r="JN70" s="45"/>
      <c r="JO70" s="23"/>
      <c r="JP70" s="24" t="s">
        <v>25</v>
      </c>
      <c r="JQ70" s="5">
        <v>102.767</v>
      </c>
      <c r="JR70" s="45"/>
      <c r="JS70" s="5">
        <v>90.512</v>
      </c>
      <c r="JT70" s="45"/>
      <c r="JU70" s="5">
        <v>108.976</v>
      </c>
      <c r="JV70" s="45"/>
      <c r="JW70" s="23"/>
      <c r="JX70" s="24" t="s">
        <v>25</v>
      </c>
      <c r="JY70" s="5">
        <v>116.267</v>
      </c>
      <c r="JZ70" s="45"/>
      <c r="KA70" s="5">
        <v>133.303</v>
      </c>
      <c r="KB70" s="45"/>
      <c r="KC70" s="5">
        <v>117.658</v>
      </c>
      <c r="KD70" s="45"/>
      <c r="KE70" s="23"/>
      <c r="KF70" s="24" t="s">
        <v>25</v>
      </c>
      <c r="KG70" s="5">
        <v>85.356999999999999</v>
      </c>
      <c r="KH70" s="45"/>
      <c r="KI70" s="5">
        <v>85.573999999999998</v>
      </c>
      <c r="KJ70" s="45"/>
      <c r="KK70" s="5">
        <v>121.053</v>
      </c>
      <c r="KL70" s="45"/>
      <c r="KM70" s="23"/>
      <c r="KN70" s="24" t="s">
        <v>25</v>
      </c>
      <c r="KO70" s="5">
        <v>143.89099999999999</v>
      </c>
      <c r="KP70" s="45"/>
      <c r="KQ70" s="5">
        <v>100.142</v>
      </c>
      <c r="KR70" s="45"/>
      <c r="KS70" s="5">
        <v>105.526</v>
      </c>
      <c r="KT70" s="45"/>
      <c r="KU70" s="23"/>
      <c r="KV70" s="24" t="s">
        <v>25</v>
      </c>
      <c r="KW70" s="5">
        <v>89.53</v>
      </c>
      <c r="KX70" s="45"/>
      <c r="KY70" s="5">
        <v>103.06</v>
      </c>
      <c r="KZ70" s="45"/>
      <c r="LA70" s="5">
        <v>115.845</v>
      </c>
      <c r="LB70" s="45"/>
      <c r="LC70" s="23"/>
      <c r="LD70" s="24" t="s">
        <v>25</v>
      </c>
      <c r="LE70" s="5">
        <v>95.974999999999994</v>
      </c>
      <c r="LF70" s="45"/>
      <c r="LG70" s="5">
        <v>102.666</v>
      </c>
      <c r="LH70" s="45"/>
      <c r="LI70" s="5">
        <v>91.929000000000002</v>
      </c>
      <c r="LJ70" s="45"/>
      <c r="LK70" s="23"/>
      <c r="LL70" s="24" t="s">
        <v>25</v>
      </c>
      <c r="LM70" s="5">
        <v>82.69</v>
      </c>
      <c r="LN70" s="45"/>
      <c r="LO70" s="5">
        <v>89.954999999999998</v>
      </c>
      <c r="LP70" s="45"/>
      <c r="LQ70" s="5">
        <v>83.296000000000006</v>
      </c>
      <c r="LR70" s="45"/>
      <c r="LS70" s="23"/>
      <c r="LT70" s="24" t="s">
        <v>25</v>
      </c>
      <c r="LU70" s="5">
        <v>111.66500000000001</v>
      </c>
      <c r="LV70" s="45"/>
      <c r="LW70" s="5">
        <v>93.953999999999994</v>
      </c>
      <c r="LX70" s="45"/>
      <c r="LY70" s="5">
        <v>88.156000000000006</v>
      </c>
      <c r="LZ70" s="45"/>
      <c r="MA70" s="23"/>
      <c r="MB70" s="24" t="s">
        <v>25</v>
      </c>
      <c r="MC70" s="5">
        <v>98.51</v>
      </c>
      <c r="MD70" s="45"/>
      <c r="ME70" s="5">
        <v>124.386</v>
      </c>
      <c r="MF70" s="45"/>
      <c r="MG70" s="5">
        <v>116.29600000000001</v>
      </c>
      <c r="MH70" s="45"/>
      <c r="MI70" s="23"/>
      <c r="MJ70" s="24" t="s">
        <v>25</v>
      </c>
      <c r="MK70" s="5">
        <v>81.733999999999995</v>
      </c>
      <c r="ML70" s="45"/>
      <c r="MM70" s="5">
        <v>100.36499999999999</v>
      </c>
      <c r="MN70" s="45"/>
      <c r="MO70" s="5">
        <v>81.123999999999995</v>
      </c>
      <c r="MP70" s="45"/>
    </row>
    <row r="71" spans="1:361" ht="15" hidden="1" customHeight="1" x14ac:dyDescent="0.25">
      <c r="A71" s="23"/>
      <c r="B71" s="24" t="s">
        <v>26</v>
      </c>
      <c r="C71" s="5">
        <v>100.116</v>
      </c>
      <c r="D71" s="45"/>
      <c r="E71" s="495">
        <v>96.831000000000003</v>
      </c>
      <c r="F71" s="45"/>
      <c r="G71" s="495">
        <v>103.221</v>
      </c>
      <c r="H71" s="45"/>
      <c r="I71" s="23"/>
      <c r="J71" s="24" t="s">
        <v>26</v>
      </c>
      <c r="K71" s="5">
        <v>122.486</v>
      </c>
      <c r="L71" s="45"/>
      <c r="M71" s="5">
        <v>111.209</v>
      </c>
      <c r="N71" s="45"/>
      <c r="O71" s="5">
        <v>118.303</v>
      </c>
      <c r="P71" s="45"/>
      <c r="Q71" s="23"/>
      <c r="R71" s="24" t="s">
        <v>26</v>
      </c>
      <c r="S71" s="5">
        <v>106.303</v>
      </c>
      <c r="T71" s="45"/>
      <c r="U71" s="5">
        <v>110.346</v>
      </c>
      <c r="V71" s="45"/>
      <c r="W71" s="5">
        <v>101.324</v>
      </c>
      <c r="X71" s="45"/>
      <c r="Y71" s="23"/>
      <c r="Z71" s="24" t="s">
        <v>26</v>
      </c>
      <c r="AA71" s="5">
        <v>105.16200000000001</v>
      </c>
      <c r="AB71" s="45"/>
      <c r="AC71" s="5">
        <v>109.73399999999999</v>
      </c>
      <c r="AD71" s="45"/>
      <c r="AE71" s="5">
        <v>118.67400000000001</v>
      </c>
      <c r="AF71" s="45"/>
      <c r="AG71" s="23"/>
      <c r="AH71" s="24" t="s">
        <v>26</v>
      </c>
      <c r="AI71" s="5">
        <v>110.45099999999999</v>
      </c>
      <c r="AJ71" s="45"/>
      <c r="AK71" s="5">
        <v>115.217</v>
      </c>
      <c r="AL71" s="45"/>
      <c r="AM71" s="5">
        <v>120.917</v>
      </c>
      <c r="AN71" s="45"/>
      <c r="AO71" s="23"/>
      <c r="AP71" s="24" t="s">
        <v>26</v>
      </c>
      <c r="AQ71" s="5">
        <v>106.504</v>
      </c>
      <c r="AR71" s="45"/>
      <c r="AS71" s="5">
        <v>98.936000000000007</v>
      </c>
      <c r="AT71" s="45"/>
      <c r="AU71" s="5">
        <v>101.86</v>
      </c>
      <c r="AV71" s="45"/>
      <c r="AW71" s="23"/>
      <c r="AX71" s="24" t="s">
        <v>26</v>
      </c>
      <c r="AY71" s="5">
        <v>112.85</v>
      </c>
      <c r="AZ71" s="45"/>
      <c r="BA71" s="5">
        <v>104.375</v>
      </c>
      <c r="BB71" s="45"/>
      <c r="BC71" s="5">
        <v>107.053</v>
      </c>
      <c r="BD71" s="45"/>
      <c r="BE71" s="23"/>
      <c r="BF71" s="24" t="s">
        <v>26</v>
      </c>
      <c r="BG71" s="5">
        <v>94.188999999999993</v>
      </c>
      <c r="BH71" s="45"/>
      <c r="BI71" s="5">
        <v>105.09699999999999</v>
      </c>
      <c r="BJ71" s="45"/>
      <c r="BK71" s="5">
        <v>116.629</v>
      </c>
      <c r="BL71" s="45"/>
      <c r="BM71" s="23"/>
      <c r="BN71" s="24" t="s">
        <v>26</v>
      </c>
      <c r="BO71" s="5">
        <v>95.486999999999995</v>
      </c>
      <c r="BP71" s="45"/>
      <c r="BQ71" s="5">
        <v>105.337</v>
      </c>
      <c r="BR71" s="45"/>
      <c r="BS71" s="5">
        <v>105.82599999999999</v>
      </c>
      <c r="BT71" s="45"/>
      <c r="BU71" s="23"/>
      <c r="BV71" s="24" t="s">
        <v>26</v>
      </c>
      <c r="BW71" s="5">
        <v>109.473</v>
      </c>
      <c r="BX71" s="45"/>
      <c r="BY71" s="5">
        <v>103.31699999999999</v>
      </c>
      <c r="BZ71" s="45"/>
      <c r="CA71" s="5">
        <v>104.637</v>
      </c>
      <c r="CB71" s="45"/>
      <c r="CC71" s="23"/>
      <c r="CD71" s="24" t="s">
        <v>26</v>
      </c>
      <c r="CE71" s="5">
        <v>99.137</v>
      </c>
      <c r="CF71" s="45"/>
      <c r="CG71" s="5">
        <v>106.10299999999999</v>
      </c>
      <c r="CH71" s="45"/>
      <c r="CI71" s="5">
        <v>114.999</v>
      </c>
      <c r="CJ71" s="45"/>
      <c r="CK71" s="23"/>
      <c r="CL71" s="24" t="s">
        <v>26</v>
      </c>
      <c r="CM71" s="5">
        <v>111.227</v>
      </c>
      <c r="CN71" s="45"/>
      <c r="CO71" s="5">
        <v>86.036000000000001</v>
      </c>
      <c r="CP71" s="45"/>
      <c r="CQ71" s="5">
        <v>80.622</v>
      </c>
      <c r="CR71" s="45"/>
      <c r="CS71" s="23"/>
      <c r="CT71" s="24" t="s">
        <v>26</v>
      </c>
      <c r="CU71" s="5">
        <v>114.70099999999999</v>
      </c>
      <c r="CV71" s="45"/>
      <c r="CW71" s="5">
        <v>103.36</v>
      </c>
      <c r="CX71" s="45"/>
      <c r="CY71" s="5">
        <v>104.142</v>
      </c>
      <c r="CZ71" s="45"/>
      <c r="DA71" s="23"/>
      <c r="DB71" s="24" t="s">
        <v>26</v>
      </c>
      <c r="DC71" s="5">
        <v>107.95</v>
      </c>
      <c r="DD71" s="45"/>
      <c r="DE71" s="5">
        <v>97.198999999999998</v>
      </c>
      <c r="DF71" s="45"/>
      <c r="DG71" s="5">
        <v>98.811999999999998</v>
      </c>
      <c r="DH71" s="45"/>
      <c r="DI71" s="23"/>
      <c r="DJ71" s="24" t="s">
        <v>26</v>
      </c>
      <c r="DK71" s="5">
        <v>107.04900000000001</v>
      </c>
      <c r="DL71" s="45"/>
      <c r="DM71" s="5">
        <v>102.622</v>
      </c>
      <c r="DN71" s="45"/>
      <c r="DO71" s="5">
        <v>83.007999999999996</v>
      </c>
      <c r="DP71" s="45"/>
      <c r="DQ71" s="23"/>
      <c r="DR71" s="24" t="s">
        <v>26</v>
      </c>
      <c r="DS71" s="5">
        <v>110.417</v>
      </c>
      <c r="DT71" s="45"/>
      <c r="DU71" s="5">
        <v>112.794</v>
      </c>
      <c r="DV71" s="45"/>
      <c r="DW71" s="5">
        <v>103.458</v>
      </c>
      <c r="DX71" s="45"/>
      <c r="DY71" s="23"/>
      <c r="DZ71" s="24" t="s">
        <v>26</v>
      </c>
      <c r="EA71" s="5">
        <v>106.482</v>
      </c>
      <c r="EB71" s="45"/>
      <c r="EC71" s="5">
        <v>118.252</v>
      </c>
      <c r="ED71" s="45"/>
      <c r="EE71" s="5">
        <v>108.512</v>
      </c>
      <c r="EF71" s="45"/>
      <c r="EG71" s="23"/>
      <c r="EH71" s="24" t="s">
        <v>26</v>
      </c>
      <c r="EI71" s="5">
        <v>121.836</v>
      </c>
      <c r="EJ71" s="45"/>
      <c r="EK71" s="5">
        <v>116.142</v>
      </c>
      <c r="EL71" s="45"/>
      <c r="EM71" s="5">
        <v>101.327</v>
      </c>
      <c r="EN71" s="45"/>
      <c r="EO71" s="23"/>
      <c r="EP71" s="24" t="s">
        <v>26</v>
      </c>
      <c r="EQ71" s="5">
        <v>118.67400000000001</v>
      </c>
      <c r="ER71" s="45"/>
      <c r="ES71" s="5">
        <v>100.70699999999999</v>
      </c>
      <c r="ET71" s="45"/>
      <c r="EU71" s="5">
        <v>107.398</v>
      </c>
      <c r="EV71" s="45"/>
      <c r="EW71" s="23"/>
      <c r="EX71" s="24" t="s">
        <v>26</v>
      </c>
      <c r="EY71" s="5">
        <v>102.456</v>
      </c>
      <c r="EZ71" s="45"/>
      <c r="FA71" s="5">
        <v>116.804</v>
      </c>
      <c r="FB71" s="45"/>
      <c r="FC71" s="5">
        <v>98.268000000000001</v>
      </c>
      <c r="FD71" s="45"/>
      <c r="FE71" s="23"/>
      <c r="FF71" s="24" t="s">
        <v>26</v>
      </c>
      <c r="FG71" s="5">
        <v>104.30200000000001</v>
      </c>
      <c r="FH71" s="45"/>
      <c r="FI71" s="5">
        <v>104.733</v>
      </c>
      <c r="FJ71" s="45"/>
      <c r="FK71" s="5">
        <v>109.056</v>
      </c>
      <c r="FL71" s="45"/>
      <c r="FM71" s="23"/>
      <c r="FN71" s="24" t="s">
        <v>26</v>
      </c>
      <c r="FO71" s="5">
        <v>101.91200000000001</v>
      </c>
      <c r="FP71" s="45"/>
      <c r="FQ71" s="5">
        <v>103.73099999999999</v>
      </c>
      <c r="FR71" s="45"/>
      <c r="FS71" s="5">
        <v>104.26</v>
      </c>
      <c r="FT71" s="45"/>
      <c r="FU71" s="23"/>
      <c r="FV71" s="24" t="s">
        <v>26</v>
      </c>
      <c r="FW71" s="5">
        <v>104.199</v>
      </c>
      <c r="FX71" s="45"/>
      <c r="FY71" s="5">
        <v>112.154</v>
      </c>
      <c r="FZ71" s="45"/>
      <c r="GA71" s="5">
        <v>103.056</v>
      </c>
      <c r="GB71" s="45"/>
      <c r="GC71" s="23"/>
      <c r="GD71" s="24" t="s">
        <v>26</v>
      </c>
      <c r="GE71" s="5">
        <v>99.728999999999999</v>
      </c>
      <c r="GF71" s="45"/>
      <c r="GG71" s="5">
        <v>102.658</v>
      </c>
      <c r="GH71" s="45"/>
      <c r="GI71" s="5">
        <v>82.081000000000003</v>
      </c>
      <c r="GJ71" s="45"/>
      <c r="GK71" s="23"/>
      <c r="GL71" s="24" t="s">
        <v>26</v>
      </c>
      <c r="GM71" s="5">
        <v>105.857</v>
      </c>
      <c r="GN71" s="45"/>
      <c r="GO71" s="5">
        <v>105.432</v>
      </c>
      <c r="GP71" s="45"/>
      <c r="GQ71" s="5">
        <v>109.22</v>
      </c>
      <c r="GR71" s="45"/>
      <c r="GS71" s="23"/>
      <c r="GT71" s="24" t="s">
        <v>26</v>
      </c>
      <c r="GU71" s="5">
        <v>92.19</v>
      </c>
      <c r="GV71" s="45"/>
      <c r="GW71" s="5">
        <v>98.203000000000003</v>
      </c>
      <c r="GX71" s="45"/>
      <c r="GY71" s="5">
        <v>110.46299999999999</v>
      </c>
      <c r="GZ71" s="45"/>
      <c r="HA71" s="23"/>
      <c r="HB71" s="24" t="s">
        <v>26</v>
      </c>
      <c r="HC71" s="5">
        <v>112.384</v>
      </c>
      <c r="HD71" s="45"/>
      <c r="HE71" s="5">
        <v>111.21299999999999</v>
      </c>
      <c r="HF71" s="45"/>
      <c r="HG71" s="5">
        <v>100.568</v>
      </c>
      <c r="HH71" s="45"/>
      <c r="HI71" s="23"/>
      <c r="HJ71" s="24" t="s">
        <v>26</v>
      </c>
      <c r="HK71" s="5">
        <v>109.952</v>
      </c>
      <c r="HL71" s="45"/>
      <c r="HM71" s="5">
        <v>94.721000000000004</v>
      </c>
      <c r="HN71" s="45"/>
      <c r="HO71" s="5">
        <v>106.794</v>
      </c>
      <c r="HP71" s="45"/>
      <c r="HQ71" s="23"/>
      <c r="HR71" s="24" t="s">
        <v>26</v>
      </c>
      <c r="HS71" s="5">
        <v>103.134</v>
      </c>
      <c r="HT71" s="45"/>
      <c r="HU71" s="5">
        <v>94.188999999999993</v>
      </c>
      <c r="HV71" s="45"/>
      <c r="HW71" s="5">
        <v>96.587999999999994</v>
      </c>
      <c r="HX71" s="45"/>
      <c r="HY71" s="23"/>
      <c r="HZ71" s="24" t="s">
        <v>26</v>
      </c>
      <c r="IA71" s="5">
        <v>91.891999999999996</v>
      </c>
      <c r="IB71" s="45"/>
      <c r="IC71" s="5">
        <v>111.813</v>
      </c>
      <c r="ID71" s="45"/>
      <c r="IE71" s="5">
        <v>91.364999999999995</v>
      </c>
      <c r="IF71" s="45"/>
      <c r="IG71" s="23"/>
      <c r="IH71" s="24" t="s">
        <v>26</v>
      </c>
      <c r="II71" s="5">
        <v>105.84699999999999</v>
      </c>
      <c r="IJ71" s="45"/>
      <c r="IK71" s="5">
        <v>86.024000000000001</v>
      </c>
      <c r="IL71" s="45"/>
      <c r="IM71" s="5">
        <v>111.101</v>
      </c>
      <c r="IN71" s="45"/>
      <c r="IO71" s="5">
        <v>85.573999999999998</v>
      </c>
      <c r="IP71" s="45"/>
      <c r="IQ71" s="23"/>
      <c r="IR71" s="24" t="s">
        <v>26</v>
      </c>
      <c r="IS71" s="5">
        <v>103.05500000000001</v>
      </c>
      <c r="IT71" s="45"/>
      <c r="IU71" s="5">
        <v>81.247</v>
      </c>
      <c r="IV71" s="45"/>
      <c r="IW71" s="5">
        <v>98.87</v>
      </c>
      <c r="IX71" s="45"/>
      <c r="IY71" s="23"/>
      <c r="IZ71" s="24" t="s">
        <v>26</v>
      </c>
      <c r="JA71" s="5">
        <v>99.251000000000005</v>
      </c>
      <c r="JB71" s="45"/>
      <c r="JC71" s="5">
        <v>101.66800000000001</v>
      </c>
      <c r="JD71" s="45"/>
      <c r="JE71" s="5">
        <v>110.054</v>
      </c>
      <c r="JF71" s="45"/>
      <c r="JG71" s="23"/>
      <c r="JH71" s="24" t="s">
        <v>26</v>
      </c>
      <c r="JI71" s="5">
        <v>112.202</v>
      </c>
      <c r="JJ71" s="45"/>
      <c r="JK71" s="5">
        <v>102.67700000000001</v>
      </c>
      <c r="JL71" s="45"/>
      <c r="JM71" s="5">
        <v>104.438</v>
      </c>
      <c r="JN71" s="45"/>
      <c r="JO71" s="23"/>
      <c r="JP71" s="24" t="s">
        <v>26</v>
      </c>
      <c r="JQ71" s="5">
        <v>109.80500000000001</v>
      </c>
      <c r="JR71" s="45"/>
      <c r="JS71" s="5">
        <v>112.432</v>
      </c>
      <c r="JT71" s="45"/>
      <c r="JU71" s="5">
        <v>106.02500000000001</v>
      </c>
      <c r="JV71" s="45"/>
      <c r="JW71" s="23"/>
      <c r="JX71" s="24" t="s">
        <v>26</v>
      </c>
      <c r="JY71" s="5">
        <v>106.873</v>
      </c>
      <c r="JZ71" s="45"/>
      <c r="KA71" s="5">
        <v>139.41900000000001</v>
      </c>
      <c r="KB71" s="45"/>
      <c r="KC71" s="5">
        <v>119.54600000000001</v>
      </c>
      <c r="KD71" s="45"/>
      <c r="KE71" s="23"/>
      <c r="KF71" s="24" t="s">
        <v>26</v>
      </c>
      <c r="KG71" s="5">
        <v>76.459999999999994</v>
      </c>
      <c r="KH71" s="45"/>
      <c r="KI71" s="5">
        <v>104.286</v>
      </c>
      <c r="KJ71" s="45"/>
      <c r="KK71" s="5">
        <v>117.98699999999999</v>
      </c>
      <c r="KL71" s="45"/>
      <c r="KM71" s="23"/>
      <c r="KN71" s="24" t="s">
        <v>26</v>
      </c>
      <c r="KO71" s="5">
        <v>114.76900000000001</v>
      </c>
      <c r="KP71" s="45"/>
      <c r="KQ71" s="5">
        <v>103.581</v>
      </c>
      <c r="KR71" s="45"/>
      <c r="KS71" s="5">
        <v>98.424000000000007</v>
      </c>
      <c r="KT71" s="45"/>
      <c r="KU71" s="23"/>
      <c r="KV71" s="24" t="s">
        <v>26</v>
      </c>
      <c r="KW71" s="5">
        <v>93.77</v>
      </c>
      <c r="KX71" s="45"/>
      <c r="KY71" s="5">
        <v>100.363</v>
      </c>
      <c r="KZ71" s="45"/>
      <c r="LA71" s="5">
        <v>117.288</v>
      </c>
      <c r="LB71" s="45"/>
      <c r="LC71" s="23"/>
      <c r="LD71" s="24" t="s">
        <v>26</v>
      </c>
      <c r="LE71" s="5">
        <v>90.046000000000006</v>
      </c>
      <c r="LF71" s="45"/>
      <c r="LG71" s="5">
        <v>85.902000000000001</v>
      </c>
      <c r="LH71" s="45"/>
      <c r="LI71" s="5">
        <v>92.195999999999998</v>
      </c>
      <c r="LJ71" s="45"/>
      <c r="LK71" s="23"/>
      <c r="LL71" s="24" t="s">
        <v>26</v>
      </c>
      <c r="LM71" s="5">
        <v>73.212000000000003</v>
      </c>
      <c r="LN71" s="45"/>
      <c r="LO71" s="5">
        <v>84.39</v>
      </c>
      <c r="LP71" s="45"/>
      <c r="LQ71" s="5">
        <v>69.537999999999997</v>
      </c>
      <c r="LR71" s="45"/>
      <c r="LS71" s="23"/>
      <c r="LT71" s="24" t="s">
        <v>26</v>
      </c>
      <c r="LU71" s="5">
        <v>103.676</v>
      </c>
      <c r="LV71" s="45"/>
      <c r="LW71" s="5">
        <v>94.218000000000004</v>
      </c>
      <c r="LX71" s="45"/>
      <c r="LY71" s="5">
        <v>107.658</v>
      </c>
      <c r="LZ71" s="45"/>
      <c r="MA71" s="23"/>
      <c r="MB71" s="24" t="s">
        <v>26</v>
      </c>
      <c r="MC71" s="5">
        <v>97.748999999999995</v>
      </c>
      <c r="MD71" s="45"/>
      <c r="ME71" s="5">
        <v>89.048000000000002</v>
      </c>
      <c r="MF71" s="45"/>
      <c r="MG71" s="5">
        <v>103.756</v>
      </c>
      <c r="MH71" s="45"/>
      <c r="MI71" s="23"/>
      <c r="MJ71" s="24" t="s">
        <v>26</v>
      </c>
      <c r="MK71" s="5">
        <v>97.867000000000004</v>
      </c>
      <c r="ML71" s="45"/>
      <c r="MM71" s="5">
        <v>108.04900000000001</v>
      </c>
      <c r="MN71" s="45"/>
      <c r="MO71" s="5">
        <v>111.881</v>
      </c>
      <c r="MP71" s="45"/>
    </row>
    <row r="72" spans="1:361" ht="15" hidden="1" customHeight="1" x14ac:dyDescent="0.25">
      <c r="A72" s="23"/>
      <c r="B72" s="24" t="s">
        <v>27</v>
      </c>
      <c r="C72" s="5">
        <v>98.745999999999995</v>
      </c>
      <c r="D72" s="45"/>
      <c r="E72" s="495">
        <v>99.846999999999994</v>
      </c>
      <c r="F72" s="45"/>
      <c r="G72" s="495">
        <v>97.704999999999998</v>
      </c>
      <c r="H72" s="45"/>
      <c r="I72" s="23"/>
      <c r="J72" s="24" t="s">
        <v>27</v>
      </c>
      <c r="K72" s="5">
        <v>99.376999999999995</v>
      </c>
      <c r="L72" s="45"/>
      <c r="M72" s="5">
        <v>100.14400000000001</v>
      </c>
      <c r="N72" s="45"/>
      <c r="O72" s="5">
        <v>106.92400000000001</v>
      </c>
      <c r="P72" s="45"/>
      <c r="Q72" s="23"/>
      <c r="R72" s="24" t="s">
        <v>27</v>
      </c>
      <c r="S72" s="5">
        <v>94.962000000000003</v>
      </c>
      <c r="T72" s="45"/>
      <c r="U72" s="5">
        <v>111.721</v>
      </c>
      <c r="V72" s="45"/>
      <c r="W72" s="5">
        <v>95.875</v>
      </c>
      <c r="X72" s="45"/>
      <c r="Y72" s="23"/>
      <c r="Z72" s="24" t="s">
        <v>27</v>
      </c>
      <c r="AA72" s="5">
        <v>103.80200000000001</v>
      </c>
      <c r="AB72" s="45"/>
      <c r="AC72" s="5">
        <v>105.449</v>
      </c>
      <c r="AD72" s="45"/>
      <c r="AE72" s="5">
        <v>115.931</v>
      </c>
      <c r="AF72" s="45"/>
      <c r="AG72" s="23"/>
      <c r="AH72" s="24" t="s">
        <v>27</v>
      </c>
      <c r="AI72" s="5">
        <v>114.02500000000001</v>
      </c>
      <c r="AJ72" s="45"/>
      <c r="AK72" s="5">
        <v>113.736</v>
      </c>
      <c r="AL72" s="45"/>
      <c r="AM72" s="5">
        <v>113.121</v>
      </c>
      <c r="AN72" s="45"/>
      <c r="AO72" s="23"/>
      <c r="AP72" s="24" t="s">
        <v>27</v>
      </c>
      <c r="AQ72" s="5">
        <v>111.163</v>
      </c>
      <c r="AR72" s="45"/>
      <c r="AS72" s="5">
        <v>83.643000000000001</v>
      </c>
      <c r="AT72" s="45"/>
      <c r="AU72" s="5">
        <v>104.69199999999999</v>
      </c>
      <c r="AV72" s="45"/>
      <c r="AW72" s="23"/>
      <c r="AX72" s="24" t="s">
        <v>27</v>
      </c>
      <c r="AY72" s="5">
        <v>112.88</v>
      </c>
      <c r="AZ72" s="45"/>
      <c r="BA72" s="5">
        <v>96.16</v>
      </c>
      <c r="BB72" s="45"/>
      <c r="BC72" s="5">
        <v>114.36499999999999</v>
      </c>
      <c r="BD72" s="45"/>
      <c r="BE72" s="23"/>
      <c r="BF72" s="24" t="s">
        <v>27</v>
      </c>
      <c r="BG72" s="5">
        <v>102.29300000000001</v>
      </c>
      <c r="BH72" s="45"/>
      <c r="BI72" s="5">
        <v>102.914</v>
      </c>
      <c r="BJ72" s="45"/>
      <c r="BK72" s="5">
        <v>120.717</v>
      </c>
      <c r="BL72" s="45"/>
      <c r="BM72" s="23"/>
      <c r="BN72" s="24" t="s">
        <v>27</v>
      </c>
      <c r="BO72" s="5">
        <v>106.581</v>
      </c>
      <c r="BP72" s="45"/>
      <c r="BQ72" s="5">
        <v>112.604</v>
      </c>
      <c r="BR72" s="45"/>
      <c r="BS72" s="5">
        <v>107.508</v>
      </c>
      <c r="BT72" s="45"/>
      <c r="BU72" s="23"/>
      <c r="BV72" s="24" t="s">
        <v>27</v>
      </c>
      <c r="BW72" s="5">
        <v>105.298</v>
      </c>
      <c r="BX72" s="45"/>
      <c r="BY72" s="5">
        <v>90.031999999999996</v>
      </c>
      <c r="BZ72" s="45"/>
      <c r="CA72" s="5">
        <v>97.385000000000005</v>
      </c>
      <c r="CB72" s="45"/>
      <c r="CC72" s="23"/>
      <c r="CD72" s="24" t="s">
        <v>27</v>
      </c>
      <c r="CE72" s="5">
        <v>118.53</v>
      </c>
      <c r="CF72" s="45"/>
      <c r="CG72" s="5">
        <v>103.803</v>
      </c>
      <c r="CH72" s="45"/>
      <c r="CI72" s="5">
        <v>108.389</v>
      </c>
      <c r="CJ72" s="45"/>
      <c r="CK72" s="23"/>
      <c r="CL72" s="24" t="s">
        <v>27</v>
      </c>
      <c r="CM72" s="5">
        <v>123.328</v>
      </c>
      <c r="CN72" s="45"/>
      <c r="CO72" s="5">
        <v>102.95699999999999</v>
      </c>
      <c r="CP72" s="45"/>
      <c r="CQ72" s="5">
        <v>89.134</v>
      </c>
      <c r="CR72" s="45"/>
      <c r="CS72" s="23"/>
      <c r="CT72" s="24" t="s">
        <v>27</v>
      </c>
      <c r="CU72" s="5">
        <v>115.1</v>
      </c>
      <c r="CV72" s="45"/>
      <c r="CW72" s="5">
        <v>104.005</v>
      </c>
      <c r="CX72" s="45"/>
      <c r="CY72" s="5">
        <v>98.198999999999998</v>
      </c>
      <c r="CZ72" s="45"/>
      <c r="DA72" s="23"/>
      <c r="DB72" s="24" t="s">
        <v>27</v>
      </c>
      <c r="DC72" s="5">
        <v>100.66200000000001</v>
      </c>
      <c r="DD72" s="45"/>
      <c r="DE72" s="5">
        <v>97.775000000000006</v>
      </c>
      <c r="DF72" s="45"/>
      <c r="DG72" s="5">
        <v>96.594999999999999</v>
      </c>
      <c r="DH72" s="45"/>
      <c r="DI72" s="23"/>
      <c r="DJ72" s="24" t="s">
        <v>27</v>
      </c>
      <c r="DK72" s="5">
        <v>108.333</v>
      </c>
      <c r="DL72" s="45"/>
      <c r="DM72" s="5">
        <v>100.208</v>
      </c>
      <c r="DN72" s="45"/>
      <c r="DO72" s="5">
        <v>112.895</v>
      </c>
      <c r="DP72" s="45"/>
      <c r="DQ72" s="23"/>
      <c r="DR72" s="24" t="s">
        <v>27</v>
      </c>
      <c r="DS72" s="5">
        <v>111.01900000000001</v>
      </c>
      <c r="DT72" s="45"/>
      <c r="DU72" s="5">
        <v>104.702</v>
      </c>
      <c r="DV72" s="45"/>
      <c r="DW72" s="5">
        <v>93.763999999999996</v>
      </c>
      <c r="DX72" s="45"/>
      <c r="DY72" s="23"/>
      <c r="DZ72" s="24" t="s">
        <v>27</v>
      </c>
      <c r="EA72" s="5">
        <v>95.893000000000001</v>
      </c>
      <c r="EB72" s="45"/>
      <c r="EC72" s="5">
        <v>114</v>
      </c>
      <c r="ED72" s="45"/>
      <c r="EE72" s="5">
        <v>84.908000000000001</v>
      </c>
      <c r="EF72" s="45"/>
      <c r="EG72" s="23"/>
      <c r="EH72" s="24" t="s">
        <v>27</v>
      </c>
      <c r="EI72" s="5">
        <v>96.162000000000006</v>
      </c>
      <c r="EJ72" s="45"/>
      <c r="EK72" s="5">
        <v>81.438000000000002</v>
      </c>
      <c r="EL72" s="45"/>
      <c r="EM72" s="5">
        <v>93.986000000000004</v>
      </c>
      <c r="EN72" s="45"/>
      <c r="EO72" s="23"/>
      <c r="EP72" s="24" t="s">
        <v>27</v>
      </c>
      <c r="EQ72" s="5">
        <v>89.549000000000007</v>
      </c>
      <c r="ER72" s="45"/>
      <c r="ES72" s="5">
        <v>95.418999999999997</v>
      </c>
      <c r="ET72" s="45"/>
      <c r="EU72" s="5">
        <v>98.905000000000001</v>
      </c>
      <c r="EV72" s="45"/>
      <c r="EW72" s="23"/>
      <c r="EX72" s="24" t="s">
        <v>27</v>
      </c>
      <c r="EY72" s="5">
        <v>83.977999999999994</v>
      </c>
      <c r="EZ72" s="45"/>
      <c r="FA72" s="5">
        <v>75.856999999999999</v>
      </c>
      <c r="FB72" s="45"/>
      <c r="FC72" s="5">
        <v>105.35</v>
      </c>
      <c r="FD72" s="45"/>
      <c r="FE72" s="23"/>
      <c r="FF72" s="24" t="s">
        <v>27</v>
      </c>
      <c r="FG72" s="5">
        <v>100.351</v>
      </c>
      <c r="FH72" s="45"/>
      <c r="FI72" s="5">
        <v>91.340999999999994</v>
      </c>
      <c r="FJ72" s="45"/>
      <c r="FK72" s="5">
        <v>105.22499999999999</v>
      </c>
      <c r="FL72" s="45"/>
      <c r="FM72" s="23"/>
      <c r="FN72" s="24" t="s">
        <v>27</v>
      </c>
      <c r="FO72" s="5">
        <v>96.902000000000001</v>
      </c>
      <c r="FP72" s="45"/>
      <c r="FQ72" s="5">
        <v>104.693</v>
      </c>
      <c r="FR72" s="45"/>
      <c r="FS72" s="5">
        <v>107.39100000000001</v>
      </c>
      <c r="FT72" s="45"/>
      <c r="FU72" s="23"/>
      <c r="FV72" s="24" t="s">
        <v>27</v>
      </c>
      <c r="FW72" s="5">
        <v>98.192999999999998</v>
      </c>
      <c r="FX72" s="45"/>
      <c r="FY72" s="5">
        <v>104.087</v>
      </c>
      <c r="FZ72" s="45"/>
      <c r="GA72" s="5">
        <v>104.821</v>
      </c>
      <c r="GB72" s="45"/>
      <c r="GC72" s="23"/>
      <c r="GD72" s="24" t="s">
        <v>27</v>
      </c>
      <c r="GE72" s="5">
        <v>90.358000000000004</v>
      </c>
      <c r="GF72" s="45"/>
      <c r="GG72" s="5">
        <v>110.44499999999999</v>
      </c>
      <c r="GH72" s="45"/>
      <c r="GI72" s="5">
        <v>105.209</v>
      </c>
      <c r="GJ72" s="45"/>
      <c r="GK72" s="23"/>
      <c r="GL72" s="24" t="s">
        <v>27</v>
      </c>
      <c r="GM72" s="5">
        <v>108.91500000000001</v>
      </c>
      <c r="GN72" s="45"/>
      <c r="GO72" s="5">
        <v>117.602</v>
      </c>
      <c r="GP72" s="45"/>
      <c r="GQ72" s="5">
        <v>109.36199999999999</v>
      </c>
      <c r="GR72" s="45"/>
      <c r="GS72" s="23"/>
      <c r="GT72" s="24" t="s">
        <v>27</v>
      </c>
      <c r="GU72" s="5">
        <v>91.171000000000006</v>
      </c>
      <c r="GV72" s="45"/>
      <c r="GW72" s="5">
        <v>95.150999999999996</v>
      </c>
      <c r="GX72" s="45"/>
      <c r="GY72" s="5">
        <v>106.999</v>
      </c>
      <c r="GZ72" s="45"/>
      <c r="HA72" s="23"/>
      <c r="HB72" s="24" t="s">
        <v>27</v>
      </c>
      <c r="HC72" s="5">
        <v>105.276</v>
      </c>
      <c r="HD72" s="45"/>
      <c r="HE72" s="5">
        <v>101.488</v>
      </c>
      <c r="HF72" s="45"/>
      <c r="HG72" s="5">
        <v>99.619</v>
      </c>
      <c r="HH72" s="45"/>
      <c r="HI72" s="23"/>
      <c r="HJ72" s="24" t="s">
        <v>27</v>
      </c>
      <c r="HK72" s="5">
        <v>113.22199999999999</v>
      </c>
      <c r="HL72" s="45"/>
      <c r="HM72" s="5">
        <v>95.001000000000005</v>
      </c>
      <c r="HN72" s="45"/>
      <c r="HO72" s="5">
        <v>111.14400000000001</v>
      </c>
      <c r="HP72" s="45"/>
      <c r="HQ72" s="23"/>
      <c r="HR72" s="24" t="s">
        <v>27</v>
      </c>
      <c r="HS72" s="5">
        <v>116.142</v>
      </c>
      <c r="HT72" s="45"/>
      <c r="HU72" s="5">
        <v>77.831000000000003</v>
      </c>
      <c r="HV72" s="45"/>
      <c r="HW72" s="5">
        <v>100.07899999999999</v>
      </c>
      <c r="HX72" s="45"/>
      <c r="HY72" s="23"/>
      <c r="HZ72" s="24" t="s">
        <v>27</v>
      </c>
      <c r="IA72" s="5">
        <v>99.037000000000006</v>
      </c>
      <c r="IB72" s="45"/>
      <c r="IC72" s="5">
        <v>101.77</v>
      </c>
      <c r="ID72" s="45"/>
      <c r="IE72" s="5">
        <v>100.845</v>
      </c>
      <c r="IF72" s="45"/>
      <c r="IG72" s="23"/>
      <c r="IH72" s="24" t="s">
        <v>27</v>
      </c>
      <c r="II72" s="5">
        <v>102.71599999999999</v>
      </c>
      <c r="IJ72" s="45"/>
      <c r="IK72" s="5">
        <v>89.641000000000005</v>
      </c>
      <c r="IL72" s="45"/>
      <c r="IM72" s="5">
        <v>105.181</v>
      </c>
      <c r="IN72" s="45"/>
      <c r="IO72" s="5">
        <v>86.846000000000004</v>
      </c>
      <c r="IP72" s="45"/>
      <c r="IQ72" s="23"/>
      <c r="IR72" s="24" t="s">
        <v>27</v>
      </c>
      <c r="IS72" s="5">
        <v>102.80500000000001</v>
      </c>
      <c r="IT72" s="45"/>
      <c r="IU72" s="5">
        <v>85.712999999999994</v>
      </c>
      <c r="IV72" s="45"/>
      <c r="IW72" s="5">
        <v>100.587</v>
      </c>
      <c r="IX72" s="45"/>
      <c r="IY72" s="23"/>
      <c r="IZ72" s="24" t="s">
        <v>27</v>
      </c>
      <c r="JA72" s="5">
        <v>102.46899999999999</v>
      </c>
      <c r="JB72" s="45"/>
      <c r="JC72" s="5">
        <v>101.047</v>
      </c>
      <c r="JD72" s="45"/>
      <c r="JE72" s="5">
        <v>99.67</v>
      </c>
      <c r="JF72" s="45"/>
      <c r="JG72" s="23"/>
      <c r="JH72" s="24" t="s">
        <v>27</v>
      </c>
      <c r="JI72" s="5">
        <v>112.45399999999999</v>
      </c>
      <c r="JJ72" s="45"/>
      <c r="JK72" s="5">
        <v>115.858</v>
      </c>
      <c r="JL72" s="45"/>
      <c r="JM72" s="5">
        <v>100.46299999999999</v>
      </c>
      <c r="JN72" s="45"/>
      <c r="JO72" s="23"/>
      <c r="JP72" s="24" t="s">
        <v>27</v>
      </c>
      <c r="JQ72" s="5">
        <v>109.867</v>
      </c>
      <c r="JR72" s="45"/>
      <c r="JS72" s="5">
        <v>82.605000000000004</v>
      </c>
      <c r="JT72" s="45"/>
      <c r="JU72" s="5">
        <v>93.771000000000001</v>
      </c>
      <c r="JV72" s="45"/>
      <c r="JW72" s="23"/>
      <c r="JX72" s="24" t="s">
        <v>27</v>
      </c>
      <c r="JY72" s="5">
        <v>86.638000000000005</v>
      </c>
      <c r="JZ72" s="45"/>
      <c r="KA72" s="5">
        <v>121.765</v>
      </c>
      <c r="KB72" s="45"/>
      <c r="KC72" s="5">
        <v>109.185</v>
      </c>
      <c r="KD72" s="45"/>
      <c r="KE72" s="23"/>
      <c r="KF72" s="24" t="s">
        <v>27</v>
      </c>
      <c r="KG72" s="5">
        <v>120.03</v>
      </c>
      <c r="KH72" s="45"/>
      <c r="KI72" s="5">
        <v>79.682000000000002</v>
      </c>
      <c r="KJ72" s="45"/>
      <c r="KK72" s="5">
        <v>122.1</v>
      </c>
      <c r="KL72" s="45"/>
      <c r="KM72" s="23"/>
      <c r="KN72" s="24" t="s">
        <v>27</v>
      </c>
      <c r="KO72" s="5">
        <v>151.04900000000001</v>
      </c>
      <c r="KP72" s="45"/>
      <c r="KQ72" s="5">
        <v>101.45399999999999</v>
      </c>
      <c r="KR72" s="45"/>
      <c r="KS72" s="5">
        <v>98.828999999999994</v>
      </c>
      <c r="KT72" s="45"/>
      <c r="KU72" s="23"/>
      <c r="KV72" s="24" t="s">
        <v>27</v>
      </c>
      <c r="KW72" s="5">
        <v>105.81399999999999</v>
      </c>
      <c r="KX72" s="45"/>
      <c r="KY72" s="5">
        <v>92.575000000000003</v>
      </c>
      <c r="KZ72" s="45"/>
      <c r="LA72" s="5">
        <v>87.347999999999999</v>
      </c>
      <c r="LB72" s="45"/>
      <c r="LC72" s="23"/>
      <c r="LD72" s="24" t="s">
        <v>27</v>
      </c>
      <c r="LE72" s="5">
        <v>138.732</v>
      </c>
      <c r="LF72" s="45"/>
      <c r="LG72" s="5">
        <v>88.453999999999994</v>
      </c>
      <c r="LH72" s="45"/>
      <c r="LI72" s="5">
        <v>92.302000000000007</v>
      </c>
      <c r="LJ72" s="45"/>
      <c r="LK72" s="23"/>
      <c r="LL72" s="24" t="s">
        <v>27</v>
      </c>
      <c r="LM72" s="5">
        <v>78.2</v>
      </c>
      <c r="LN72" s="45"/>
      <c r="LO72" s="5">
        <v>76.790999999999997</v>
      </c>
      <c r="LP72" s="45"/>
      <c r="LQ72" s="5">
        <v>67.513000000000005</v>
      </c>
      <c r="LR72" s="45"/>
      <c r="LS72" s="23"/>
      <c r="LT72" s="24" t="s">
        <v>27</v>
      </c>
      <c r="LU72" s="5">
        <v>96.948999999999998</v>
      </c>
      <c r="LV72" s="45"/>
      <c r="LW72" s="5">
        <v>95.706999999999994</v>
      </c>
      <c r="LX72" s="45"/>
      <c r="LY72" s="5">
        <v>97.816999999999993</v>
      </c>
      <c r="LZ72" s="45"/>
      <c r="MA72" s="23"/>
      <c r="MB72" s="24" t="s">
        <v>27</v>
      </c>
      <c r="MC72" s="5">
        <v>90.331000000000003</v>
      </c>
      <c r="MD72" s="45"/>
      <c r="ME72" s="5">
        <v>111.753</v>
      </c>
      <c r="MF72" s="45"/>
      <c r="MG72" s="5">
        <v>103.44799999999999</v>
      </c>
      <c r="MH72" s="45"/>
      <c r="MI72" s="23"/>
      <c r="MJ72" s="24" t="s">
        <v>27</v>
      </c>
      <c r="MK72" s="5">
        <v>93.447999999999993</v>
      </c>
      <c r="ML72" s="45"/>
      <c r="MM72" s="5">
        <v>106.262</v>
      </c>
      <c r="MN72" s="45"/>
      <c r="MO72" s="5">
        <v>106.21299999999999</v>
      </c>
      <c r="MP72" s="45"/>
    </row>
    <row r="73" spans="1:361" ht="15" hidden="1" customHeight="1" x14ac:dyDescent="0.25">
      <c r="A73" s="23"/>
      <c r="B73" s="24" t="s">
        <v>28</v>
      </c>
      <c r="C73" s="5">
        <v>105.29</v>
      </c>
      <c r="D73" s="45"/>
      <c r="E73" s="495">
        <v>104.464</v>
      </c>
      <c r="F73" s="45"/>
      <c r="G73" s="495">
        <v>106.071</v>
      </c>
      <c r="H73" s="45"/>
      <c r="I73" s="23"/>
      <c r="J73" s="24" t="s">
        <v>28</v>
      </c>
      <c r="K73" s="5">
        <v>84.126000000000005</v>
      </c>
      <c r="L73" s="45"/>
      <c r="M73" s="5">
        <v>82.718999999999994</v>
      </c>
      <c r="N73" s="45"/>
      <c r="O73" s="5">
        <v>93.524000000000001</v>
      </c>
      <c r="P73" s="45"/>
      <c r="Q73" s="23"/>
      <c r="R73" s="24" t="s">
        <v>28</v>
      </c>
      <c r="S73" s="5">
        <v>103.771</v>
      </c>
      <c r="T73" s="45"/>
      <c r="U73" s="5">
        <v>108.554</v>
      </c>
      <c r="V73" s="45"/>
      <c r="W73" s="5">
        <v>97.491</v>
      </c>
      <c r="X73" s="45"/>
      <c r="Y73" s="23"/>
      <c r="Z73" s="24" t="s">
        <v>28</v>
      </c>
      <c r="AA73" s="5">
        <v>105.361</v>
      </c>
      <c r="AB73" s="45"/>
      <c r="AC73" s="5">
        <v>108.983</v>
      </c>
      <c r="AD73" s="45"/>
      <c r="AE73" s="5">
        <v>123.288</v>
      </c>
      <c r="AF73" s="45"/>
      <c r="AG73" s="23"/>
      <c r="AH73" s="24" t="s">
        <v>28</v>
      </c>
      <c r="AI73" s="5">
        <v>117.529</v>
      </c>
      <c r="AJ73" s="45"/>
      <c r="AK73" s="5">
        <v>115.899</v>
      </c>
      <c r="AL73" s="45"/>
      <c r="AM73" s="5">
        <v>127.718</v>
      </c>
      <c r="AN73" s="45"/>
      <c r="AO73" s="23"/>
      <c r="AP73" s="24" t="s">
        <v>28</v>
      </c>
      <c r="AQ73" s="5">
        <v>108.06100000000001</v>
      </c>
      <c r="AR73" s="45"/>
      <c r="AS73" s="5">
        <v>101.75</v>
      </c>
      <c r="AT73" s="45"/>
      <c r="AU73" s="5">
        <v>112.876</v>
      </c>
      <c r="AV73" s="45"/>
      <c r="AW73" s="23"/>
      <c r="AX73" s="24" t="s">
        <v>28</v>
      </c>
      <c r="AY73" s="5">
        <v>119.575</v>
      </c>
      <c r="AZ73" s="45"/>
      <c r="BA73" s="5">
        <v>110.7</v>
      </c>
      <c r="BB73" s="45"/>
      <c r="BC73" s="5">
        <v>119.336</v>
      </c>
      <c r="BD73" s="45"/>
      <c r="BE73" s="23"/>
      <c r="BF73" s="24" t="s">
        <v>28</v>
      </c>
      <c r="BG73" s="5">
        <v>121.973</v>
      </c>
      <c r="BH73" s="45"/>
      <c r="BI73" s="5">
        <v>106.45399999999999</v>
      </c>
      <c r="BJ73" s="45"/>
      <c r="BK73" s="5">
        <v>122.988</v>
      </c>
      <c r="BL73" s="45"/>
      <c r="BM73" s="23"/>
      <c r="BN73" s="24" t="s">
        <v>28</v>
      </c>
      <c r="BO73" s="5">
        <v>102.434</v>
      </c>
      <c r="BP73" s="45"/>
      <c r="BQ73" s="5">
        <v>116.779</v>
      </c>
      <c r="BR73" s="45"/>
      <c r="BS73" s="5">
        <v>112.23</v>
      </c>
      <c r="BT73" s="45"/>
      <c r="BU73" s="23"/>
      <c r="BV73" s="24" t="s">
        <v>28</v>
      </c>
      <c r="BW73" s="5">
        <v>109.02</v>
      </c>
      <c r="BX73" s="45"/>
      <c r="BY73" s="5">
        <v>96.221000000000004</v>
      </c>
      <c r="BZ73" s="45"/>
      <c r="CA73" s="5">
        <v>88.981999999999999</v>
      </c>
      <c r="CB73" s="45"/>
      <c r="CC73" s="23"/>
      <c r="CD73" s="24" t="s">
        <v>28</v>
      </c>
      <c r="CE73" s="5">
        <v>95.478999999999999</v>
      </c>
      <c r="CF73" s="45"/>
      <c r="CG73" s="5">
        <v>103.142</v>
      </c>
      <c r="CH73" s="45"/>
      <c r="CI73" s="5">
        <v>118.184</v>
      </c>
      <c r="CJ73" s="45"/>
      <c r="CK73" s="23"/>
      <c r="CL73" s="24" t="s">
        <v>28</v>
      </c>
      <c r="CM73" s="5">
        <v>134.75299999999999</v>
      </c>
      <c r="CN73" s="45"/>
      <c r="CO73" s="5">
        <v>111.536</v>
      </c>
      <c r="CP73" s="45"/>
      <c r="CQ73" s="5">
        <v>103.244</v>
      </c>
      <c r="CR73" s="45"/>
      <c r="CS73" s="23"/>
      <c r="CT73" s="24" t="s">
        <v>28</v>
      </c>
      <c r="CU73" s="5">
        <v>116.729</v>
      </c>
      <c r="CV73" s="45"/>
      <c r="CW73" s="5">
        <v>96.156000000000006</v>
      </c>
      <c r="CX73" s="45"/>
      <c r="CY73" s="5">
        <v>116.054</v>
      </c>
      <c r="CZ73" s="45"/>
      <c r="DA73" s="23"/>
      <c r="DB73" s="24" t="s">
        <v>28</v>
      </c>
      <c r="DC73" s="5">
        <v>106.498</v>
      </c>
      <c r="DD73" s="45"/>
      <c r="DE73" s="5">
        <v>87.305999999999997</v>
      </c>
      <c r="DF73" s="45"/>
      <c r="DG73" s="5">
        <v>106.884</v>
      </c>
      <c r="DH73" s="45"/>
      <c r="DI73" s="23"/>
      <c r="DJ73" s="24" t="s">
        <v>28</v>
      </c>
      <c r="DK73" s="5">
        <v>110.041</v>
      </c>
      <c r="DL73" s="45"/>
      <c r="DM73" s="5">
        <v>88.290999999999997</v>
      </c>
      <c r="DN73" s="45"/>
      <c r="DO73" s="5">
        <v>116.545</v>
      </c>
      <c r="DP73" s="45"/>
      <c r="DQ73" s="23"/>
      <c r="DR73" s="24" t="s">
        <v>28</v>
      </c>
      <c r="DS73" s="5">
        <v>103.328</v>
      </c>
      <c r="DT73" s="45"/>
      <c r="DU73" s="5">
        <v>105.599</v>
      </c>
      <c r="DV73" s="45"/>
      <c r="DW73" s="5">
        <v>135.149</v>
      </c>
      <c r="DX73" s="45"/>
      <c r="DY73" s="23"/>
      <c r="DZ73" s="24" t="s">
        <v>28</v>
      </c>
      <c r="EA73" s="5">
        <v>106.514</v>
      </c>
      <c r="EB73" s="45"/>
      <c r="EC73" s="5">
        <v>92.265000000000001</v>
      </c>
      <c r="ED73" s="45"/>
      <c r="EE73" s="5">
        <v>109.735</v>
      </c>
      <c r="EF73" s="45"/>
      <c r="EG73" s="23"/>
      <c r="EH73" s="24" t="s">
        <v>28</v>
      </c>
      <c r="EI73" s="5">
        <v>97.587000000000003</v>
      </c>
      <c r="EJ73" s="45"/>
      <c r="EK73" s="5">
        <v>86.004999999999995</v>
      </c>
      <c r="EL73" s="45"/>
      <c r="EM73" s="5">
        <v>92.162000000000006</v>
      </c>
      <c r="EN73" s="45"/>
      <c r="EO73" s="23"/>
      <c r="EP73" s="24" t="s">
        <v>28</v>
      </c>
      <c r="EQ73" s="5">
        <v>89.866</v>
      </c>
      <c r="ER73" s="45"/>
      <c r="ES73" s="5">
        <v>90.897000000000006</v>
      </c>
      <c r="ET73" s="45"/>
      <c r="EU73" s="5">
        <v>102.489</v>
      </c>
      <c r="EV73" s="45"/>
      <c r="EW73" s="23"/>
      <c r="EX73" s="24" t="s">
        <v>28</v>
      </c>
      <c r="EY73" s="5">
        <v>83.082999999999998</v>
      </c>
      <c r="EZ73" s="45"/>
      <c r="FA73" s="5">
        <v>93.649000000000001</v>
      </c>
      <c r="FB73" s="45"/>
      <c r="FC73" s="5">
        <v>92.638000000000005</v>
      </c>
      <c r="FD73" s="45"/>
      <c r="FE73" s="23"/>
      <c r="FF73" s="24" t="s">
        <v>28</v>
      </c>
      <c r="FG73" s="5">
        <v>99.171999999999997</v>
      </c>
      <c r="FH73" s="45"/>
      <c r="FI73" s="5">
        <v>103.206</v>
      </c>
      <c r="FJ73" s="45"/>
      <c r="FK73" s="5">
        <v>99.68</v>
      </c>
      <c r="FL73" s="45"/>
      <c r="FM73" s="23"/>
      <c r="FN73" s="24" t="s">
        <v>28</v>
      </c>
      <c r="FO73" s="5">
        <v>87.947000000000003</v>
      </c>
      <c r="FP73" s="45"/>
      <c r="FQ73" s="5">
        <v>107.47</v>
      </c>
      <c r="FR73" s="45"/>
      <c r="FS73" s="5">
        <v>101.39100000000001</v>
      </c>
      <c r="FT73" s="45"/>
      <c r="FU73" s="23"/>
      <c r="FV73" s="24" t="s">
        <v>28</v>
      </c>
      <c r="FW73" s="5">
        <v>96.694999999999993</v>
      </c>
      <c r="FX73" s="45"/>
      <c r="FY73" s="5">
        <v>103.991</v>
      </c>
      <c r="FZ73" s="45"/>
      <c r="GA73" s="5">
        <v>98.186999999999998</v>
      </c>
      <c r="GB73" s="45"/>
      <c r="GC73" s="23"/>
      <c r="GD73" s="24" t="s">
        <v>28</v>
      </c>
      <c r="GE73" s="5">
        <v>93.507000000000005</v>
      </c>
      <c r="GF73" s="45"/>
      <c r="GG73" s="5">
        <v>106.13200000000001</v>
      </c>
      <c r="GH73" s="45"/>
      <c r="GI73" s="5">
        <v>85.876999999999995</v>
      </c>
      <c r="GJ73" s="45"/>
      <c r="GK73" s="23"/>
      <c r="GL73" s="24" t="s">
        <v>28</v>
      </c>
      <c r="GM73" s="5">
        <v>110.10899999999999</v>
      </c>
      <c r="GN73" s="45"/>
      <c r="GO73" s="5">
        <v>120.876</v>
      </c>
      <c r="GP73" s="45"/>
      <c r="GQ73" s="5">
        <v>112.69499999999999</v>
      </c>
      <c r="GR73" s="45"/>
      <c r="GS73" s="23"/>
      <c r="GT73" s="24" t="s">
        <v>28</v>
      </c>
      <c r="GU73" s="5">
        <v>94.067999999999998</v>
      </c>
      <c r="GV73" s="45"/>
      <c r="GW73" s="5">
        <v>103.33</v>
      </c>
      <c r="GX73" s="45"/>
      <c r="GY73" s="5">
        <v>110.848</v>
      </c>
      <c r="GZ73" s="45"/>
      <c r="HA73" s="23"/>
      <c r="HB73" s="24" t="s">
        <v>28</v>
      </c>
      <c r="HC73" s="5">
        <v>122.212</v>
      </c>
      <c r="HD73" s="45"/>
      <c r="HE73" s="5">
        <v>109.09699999999999</v>
      </c>
      <c r="HF73" s="45"/>
      <c r="HG73" s="5">
        <v>102.854</v>
      </c>
      <c r="HH73" s="45"/>
      <c r="HI73" s="23"/>
      <c r="HJ73" s="24" t="s">
        <v>28</v>
      </c>
      <c r="HK73" s="5">
        <v>114.194</v>
      </c>
      <c r="HL73" s="45"/>
      <c r="HM73" s="5">
        <v>100.131</v>
      </c>
      <c r="HN73" s="45"/>
      <c r="HO73" s="5">
        <v>112.631</v>
      </c>
      <c r="HP73" s="45"/>
      <c r="HQ73" s="23"/>
      <c r="HR73" s="24" t="s">
        <v>28</v>
      </c>
      <c r="HS73" s="5">
        <v>116.971</v>
      </c>
      <c r="HT73" s="45"/>
      <c r="HU73" s="5">
        <v>78.072999999999993</v>
      </c>
      <c r="HV73" s="45"/>
      <c r="HW73" s="5">
        <v>88.84</v>
      </c>
      <c r="HX73" s="45"/>
      <c r="HY73" s="23"/>
      <c r="HZ73" s="24" t="s">
        <v>28</v>
      </c>
      <c r="IA73" s="5">
        <v>101.81399999999999</v>
      </c>
      <c r="IB73" s="45"/>
      <c r="IC73" s="5">
        <v>103.004</v>
      </c>
      <c r="ID73" s="45"/>
      <c r="IE73" s="5">
        <v>105.998</v>
      </c>
      <c r="IF73" s="45"/>
      <c r="IG73" s="23"/>
      <c r="IH73" s="24" t="s">
        <v>28</v>
      </c>
      <c r="II73" s="5">
        <v>112.65</v>
      </c>
      <c r="IJ73" s="45"/>
      <c r="IK73" s="5">
        <v>127.577</v>
      </c>
      <c r="IL73" s="45"/>
      <c r="IM73" s="5">
        <v>108.774</v>
      </c>
      <c r="IN73" s="45"/>
      <c r="IO73" s="5">
        <v>94.936000000000007</v>
      </c>
      <c r="IP73" s="45"/>
      <c r="IQ73" s="23"/>
      <c r="IR73" s="24" t="s">
        <v>28</v>
      </c>
      <c r="IS73" s="5">
        <v>101.247</v>
      </c>
      <c r="IT73" s="45"/>
      <c r="IU73" s="5">
        <v>78.344999999999999</v>
      </c>
      <c r="IV73" s="45"/>
      <c r="IW73" s="5">
        <v>108.14100000000001</v>
      </c>
      <c r="IX73" s="45"/>
      <c r="IY73" s="23"/>
      <c r="IZ73" s="24" t="s">
        <v>28</v>
      </c>
      <c r="JA73" s="5">
        <v>100.81399999999999</v>
      </c>
      <c r="JB73" s="45"/>
      <c r="JC73" s="5">
        <v>106.01</v>
      </c>
      <c r="JD73" s="45"/>
      <c r="JE73" s="5">
        <v>113.102</v>
      </c>
      <c r="JF73" s="45"/>
      <c r="JG73" s="23"/>
      <c r="JH73" s="24" t="s">
        <v>28</v>
      </c>
      <c r="JI73" s="5">
        <v>94.399000000000001</v>
      </c>
      <c r="JJ73" s="45"/>
      <c r="JK73" s="5">
        <v>136.816</v>
      </c>
      <c r="JL73" s="45"/>
      <c r="JM73" s="5">
        <v>97.793000000000006</v>
      </c>
      <c r="JN73" s="45"/>
      <c r="JO73" s="23"/>
      <c r="JP73" s="24" t="s">
        <v>28</v>
      </c>
      <c r="JQ73" s="5">
        <v>114.77</v>
      </c>
      <c r="JR73" s="45"/>
      <c r="JS73" s="5">
        <v>83.331999999999994</v>
      </c>
      <c r="JT73" s="45"/>
      <c r="JU73" s="5">
        <v>100.78400000000001</v>
      </c>
      <c r="JV73" s="45"/>
      <c r="JW73" s="23"/>
      <c r="JX73" s="24" t="s">
        <v>28</v>
      </c>
      <c r="JY73" s="5">
        <v>101.831</v>
      </c>
      <c r="JZ73" s="45"/>
      <c r="KA73" s="5">
        <v>99.188999999999993</v>
      </c>
      <c r="KB73" s="45"/>
      <c r="KC73" s="5">
        <v>95.7</v>
      </c>
      <c r="KD73" s="45"/>
      <c r="KE73" s="23"/>
      <c r="KF73" s="24" t="s">
        <v>28</v>
      </c>
      <c r="KG73" s="5">
        <v>97.716999999999999</v>
      </c>
      <c r="KH73" s="45"/>
      <c r="KI73" s="5">
        <v>92.498000000000005</v>
      </c>
      <c r="KJ73" s="45"/>
      <c r="KK73" s="5">
        <v>100.905</v>
      </c>
      <c r="KL73" s="45"/>
      <c r="KM73" s="23"/>
      <c r="KN73" s="24" t="s">
        <v>28</v>
      </c>
      <c r="KO73" s="5">
        <v>98.153000000000006</v>
      </c>
      <c r="KP73" s="45"/>
      <c r="KQ73" s="5">
        <v>105.289</v>
      </c>
      <c r="KR73" s="45"/>
      <c r="KS73" s="5">
        <v>111.023</v>
      </c>
      <c r="KT73" s="45"/>
      <c r="KU73" s="23"/>
      <c r="KV73" s="24" t="s">
        <v>28</v>
      </c>
      <c r="KW73" s="5">
        <v>103.41</v>
      </c>
      <c r="KX73" s="45"/>
      <c r="KY73" s="5">
        <v>104.601</v>
      </c>
      <c r="KZ73" s="45"/>
      <c r="LA73" s="5">
        <v>106.45699999999999</v>
      </c>
      <c r="LB73" s="45"/>
      <c r="LC73" s="23"/>
      <c r="LD73" s="24" t="s">
        <v>28</v>
      </c>
      <c r="LE73" s="5">
        <v>101.962</v>
      </c>
      <c r="LF73" s="45"/>
      <c r="LG73" s="5">
        <v>93.507999999999996</v>
      </c>
      <c r="LH73" s="45"/>
      <c r="LI73" s="5">
        <v>93.344999999999999</v>
      </c>
      <c r="LJ73" s="45"/>
      <c r="LK73" s="23"/>
      <c r="LL73" s="24" t="s">
        <v>28</v>
      </c>
      <c r="LM73" s="5">
        <v>97.370999999999995</v>
      </c>
      <c r="LN73" s="45"/>
      <c r="LO73" s="5">
        <v>76.790999999999997</v>
      </c>
      <c r="LP73" s="45"/>
      <c r="LQ73" s="5">
        <v>80.855000000000004</v>
      </c>
      <c r="LR73" s="45"/>
      <c r="LS73" s="23"/>
      <c r="LT73" s="24" t="s">
        <v>28</v>
      </c>
      <c r="LU73" s="5">
        <v>102.917</v>
      </c>
      <c r="LV73" s="45"/>
      <c r="LW73" s="5">
        <v>106.55500000000001</v>
      </c>
      <c r="LX73" s="45"/>
      <c r="LY73" s="5">
        <v>95.953999999999994</v>
      </c>
      <c r="LZ73" s="45"/>
      <c r="MA73" s="23"/>
      <c r="MB73" s="24" t="s">
        <v>28</v>
      </c>
      <c r="MC73" s="5">
        <v>97.668000000000006</v>
      </c>
      <c r="MD73" s="45"/>
      <c r="ME73" s="5">
        <v>110.233</v>
      </c>
      <c r="MF73" s="45"/>
      <c r="MG73" s="5">
        <v>115.321</v>
      </c>
      <c r="MH73" s="45"/>
      <c r="MI73" s="23"/>
      <c r="MJ73" s="24" t="s">
        <v>28</v>
      </c>
      <c r="MK73" s="5">
        <v>95.763000000000005</v>
      </c>
      <c r="ML73" s="45"/>
      <c r="MM73" s="5">
        <v>113.14400000000001</v>
      </c>
      <c r="MN73" s="45"/>
      <c r="MO73" s="5">
        <v>126.337</v>
      </c>
      <c r="MP73" s="45"/>
    </row>
    <row r="74" spans="1:361" ht="15" hidden="1" customHeight="1" x14ac:dyDescent="0.25">
      <c r="A74" s="23"/>
      <c r="B74" s="24"/>
      <c r="C74" s="5"/>
      <c r="D74" s="45"/>
      <c r="E74" s="370"/>
      <c r="F74" s="45"/>
      <c r="G74" s="370"/>
      <c r="H74" s="45"/>
      <c r="I74" s="23"/>
      <c r="J74" s="24"/>
      <c r="K74" s="339"/>
      <c r="L74" s="45"/>
      <c r="M74" s="339"/>
      <c r="N74" s="45"/>
      <c r="O74" s="339"/>
      <c r="P74" s="45"/>
      <c r="Q74" s="23"/>
      <c r="R74" s="24"/>
      <c r="S74" s="339"/>
      <c r="T74" s="45"/>
      <c r="U74" s="339"/>
      <c r="V74" s="45"/>
      <c r="W74" s="339"/>
      <c r="X74" s="45"/>
      <c r="Y74" s="23"/>
      <c r="Z74" s="24"/>
      <c r="AA74" s="339"/>
      <c r="AB74" s="45"/>
      <c r="AC74" s="339"/>
      <c r="AD74" s="45"/>
      <c r="AE74" s="339"/>
      <c r="AF74" s="45"/>
      <c r="AG74" s="23"/>
      <c r="AH74" s="24"/>
      <c r="AI74" s="5"/>
      <c r="AJ74" s="45"/>
      <c r="AK74" s="5"/>
      <c r="AL74" s="45"/>
      <c r="AM74" s="5"/>
      <c r="AN74" s="45"/>
      <c r="AO74" s="23"/>
      <c r="AP74" s="24"/>
      <c r="AQ74" s="5"/>
      <c r="AR74" s="45"/>
      <c r="AS74" s="5"/>
      <c r="AT74" s="45"/>
      <c r="AU74" s="5"/>
      <c r="AV74" s="45"/>
      <c r="AW74" s="23"/>
      <c r="AX74" s="24"/>
      <c r="AY74" s="5"/>
      <c r="AZ74" s="45"/>
      <c r="BA74" s="5"/>
      <c r="BB74" s="45"/>
      <c r="BC74" s="5"/>
      <c r="BD74" s="45"/>
      <c r="BE74" s="23"/>
      <c r="BF74" s="24"/>
      <c r="BG74" s="5"/>
      <c r="BH74" s="45"/>
      <c r="BI74" s="5"/>
      <c r="BJ74" s="45"/>
      <c r="BK74" s="5"/>
      <c r="BL74" s="45"/>
      <c r="BM74" s="23"/>
      <c r="BN74" s="24"/>
      <c r="BO74" s="5"/>
      <c r="BP74" s="45"/>
      <c r="BQ74" s="5"/>
      <c r="BR74" s="45"/>
      <c r="BS74" s="5"/>
      <c r="BT74" s="45"/>
      <c r="BU74" s="23"/>
      <c r="BV74" s="24"/>
      <c r="BW74" s="5"/>
      <c r="BX74" s="45"/>
      <c r="BY74" s="5"/>
      <c r="BZ74" s="45"/>
      <c r="CA74" s="5"/>
      <c r="CB74" s="45"/>
      <c r="CC74" s="23"/>
      <c r="CD74" s="24"/>
      <c r="CE74" s="5"/>
      <c r="CF74" s="45"/>
      <c r="CG74" s="5"/>
      <c r="CH74" s="45"/>
      <c r="CI74" s="5"/>
      <c r="CJ74" s="45"/>
      <c r="CK74" s="23"/>
      <c r="CL74" s="24"/>
      <c r="CM74" s="5"/>
      <c r="CN74" s="45"/>
      <c r="CO74" s="5"/>
      <c r="CP74" s="45"/>
      <c r="CQ74" s="5"/>
      <c r="CR74" s="45"/>
      <c r="CS74" s="23"/>
      <c r="CT74" s="24"/>
      <c r="CU74" s="5"/>
      <c r="CV74" s="45"/>
      <c r="CW74" s="5"/>
      <c r="CX74" s="45"/>
      <c r="CY74" s="5"/>
      <c r="CZ74" s="45"/>
      <c r="DA74" s="23"/>
      <c r="DB74" s="24"/>
      <c r="DC74" s="5"/>
      <c r="DD74" s="45"/>
      <c r="DE74" s="5"/>
      <c r="DF74" s="45"/>
      <c r="DG74" s="5"/>
      <c r="DH74" s="45"/>
      <c r="DI74" s="23"/>
      <c r="DJ74" s="24"/>
      <c r="DK74" s="5"/>
      <c r="DL74" s="45"/>
      <c r="DM74" s="5"/>
      <c r="DN74" s="45"/>
      <c r="DO74" s="5"/>
      <c r="DP74" s="45"/>
      <c r="DQ74" s="23"/>
      <c r="DR74" s="24"/>
      <c r="DS74" s="5"/>
      <c r="DT74" s="45"/>
      <c r="DU74" s="5"/>
      <c r="DV74" s="45"/>
      <c r="DW74" s="5"/>
      <c r="DX74" s="45"/>
      <c r="DY74" s="23"/>
      <c r="DZ74" s="24"/>
      <c r="EA74" s="5"/>
      <c r="EB74" s="45"/>
      <c r="EC74" s="5"/>
      <c r="ED74" s="45"/>
      <c r="EE74" s="5"/>
      <c r="EF74" s="45"/>
      <c r="EG74" s="23"/>
      <c r="EH74" s="24"/>
      <c r="EI74" s="5"/>
      <c r="EJ74" s="45"/>
      <c r="EK74" s="5"/>
      <c r="EL74" s="45"/>
      <c r="EM74" s="5"/>
      <c r="EN74" s="45"/>
      <c r="EO74" s="23"/>
      <c r="EP74" s="24"/>
      <c r="EQ74" s="5"/>
      <c r="ER74" s="45"/>
      <c r="ES74" s="5"/>
      <c r="ET74" s="45"/>
      <c r="EU74" s="5"/>
      <c r="EV74" s="45"/>
      <c r="EW74" s="23"/>
      <c r="EX74" s="24"/>
      <c r="EY74" s="5"/>
      <c r="EZ74" s="45"/>
      <c r="FA74" s="5"/>
      <c r="FB74" s="45"/>
      <c r="FC74" s="5"/>
      <c r="FD74" s="45"/>
      <c r="FE74" s="23"/>
      <c r="FF74" s="24"/>
      <c r="FG74" s="5"/>
      <c r="FH74" s="45"/>
      <c r="FI74" s="5"/>
      <c r="FJ74" s="45"/>
      <c r="FK74" s="5"/>
      <c r="FL74" s="45"/>
      <c r="FM74" s="23"/>
      <c r="FN74" s="24"/>
      <c r="FO74" s="5"/>
      <c r="FP74" s="45"/>
      <c r="FQ74" s="5"/>
      <c r="FR74" s="45"/>
      <c r="FS74" s="5"/>
      <c r="FT74" s="45"/>
      <c r="FU74" s="23"/>
      <c r="FV74" s="24"/>
      <c r="FW74" s="5"/>
      <c r="FX74" s="45"/>
      <c r="FY74" s="5"/>
      <c r="FZ74" s="45"/>
      <c r="GA74" s="5"/>
      <c r="GB74" s="45"/>
      <c r="GC74" s="23"/>
      <c r="GD74" s="24"/>
      <c r="GE74" s="5"/>
      <c r="GF74" s="45"/>
      <c r="GG74" s="5"/>
      <c r="GH74" s="45"/>
      <c r="GI74" s="5"/>
      <c r="GJ74" s="45"/>
      <c r="GK74" s="23"/>
      <c r="GL74" s="24"/>
      <c r="GM74" s="5"/>
      <c r="GN74" s="45"/>
      <c r="GO74" s="5"/>
      <c r="GP74" s="45"/>
      <c r="GQ74" s="5"/>
      <c r="GR74" s="45"/>
      <c r="GS74" s="23"/>
      <c r="GT74" s="24"/>
      <c r="GU74" s="5"/>
      <c r="GV74" s="45"/>
      <c r="GW74" s="5"/>
      <c r="GX74" s="45"/>
      <c r="GY74" s="5"/>
      <c r="GZ74" s="45"/>
      <c r="HA74" s="23"/>
      <c r="HB74" s="24"/>
      <c r="HC74" s="5"/>
      <c r="HD74" s="45"/>
      <c r="HE74" s="5"/>
      <c r="HF74" s="45"/>
      <c r="HG74" s="5"/>
      <c r="HH74" s="45"/>
      <c r="HI74" s="23"/>
      <c r="HJ74" s="24"/>
      <c r="HK74" s="5"/>
      <c r="HL74" s="45"/>
      <c r="HM74" s="5"/>
      <c r="HN74" s="45"/>
      <c r="HO74" s="5"/>
      <c r="HP74" s="45"/>
      <c r="HQ74" s="23"/>
      <c r="HR74" s="24"/>
      <c r="HS74" s="5"/>
      <c r="HT74" s="45"/>
      <c r="HU74" s="5"/>
      <c r="HV74" s="45"/>
      <c r="HW74" s="5"/>
      <c r="HX74" s="45"/>
      <c r="HY74" s="23"/>
      <c r="HZ74" s="24"/>
      <c r="IA74" s="5"/>
      <c r="IB74" s="45"/>
      <c r="IC74" s="5"/>
      <c r="ID74" s="45"/>
      <c r="IE74" s="5"/>
      <c r="IF74" s="45"/>
      <c r="IG74" s="23"/>
      <c r="IH74" s="24"/>
      <c r="II74" s="5"/>
      <c r="IJ74" s="45"/>
      <c r="IK74" s="5"/>
      <c r="IL74" s="45"/>
      <c r="IM74" s="5"/>
      <c r="IN74" s="45"/>
      <c r="IO74" s="5"/>
      <c r="IP74" s="45"/>
      <c r="IQ74" s="23"/>
      <c r="IR74" s="24"/>
      <c r="IS74" s="5"/>
      <c r="IT74" s="45"/>
      <c r="IU74" s="5"/>
      <c r="IV74" s="45"/>
      <c r="IW74" s="5"/>
      <c r="IX74" s="45"/>
      <c r="IY74" s="23"/>
      <c r="IZ74" s="24"/>
      <c r="JA74" s="5"/>
      <c r="JB74" s="45"/>
      <c r="JC74" s="5"/>
      <c r="JD74" s="45"/>
      <c r="JE74" s="5"/>
      <c r="JF74" s="45"/>
      <c r="JG74" s="23"/>
      <c r="JH74" s="24"/>
      <c r="JI74" s="5"/>
      <c r="JJ74" s="45"/>
      <c r="JK74" s="5"/>
      <c r="JL74" s="45"/>
      <c r="JM74" s="5"/>
      <c r="JN74" s="45"/>
      <c r="JO74" s="23"/>
      <c r="JP74" s="24"/>
      <c r="JQ74" s="5"/>
      <c r="JR74" s="45"/>
      <c r="JS74" s="5"/>
      <c r="JT74" s="45"/>
      <c r="JU74" s="5"/>
      <c r="JV74" s="45"/>
      <c r="JW74" s="23"/>
      <c r="JX74" s="24"/>
      <c r="JY74" s="5"/>
      <c r="JZ74" s="45"/>
      <c r="KA74" s="5"/>
      <c r="KB74" s="45"/>
      <c r="KC74" s="5"/>
      <c r="KD74" s="45"/>
      <c r="KE74" s="23"/>
      <c r="KF74" s="24"/>
      <c r="KG74" s="5"/>
      <c r="KH74" s="45"/>
      <c r="KI74" s="5"/>
      <c r="KJ74" s="45"/>
      <c r="KK74" s="5"/>
      <c r="KL74" s="45"/>
      <c r="KM74" s="23"/>
      <c r="KN74" s="24"/>
      <c r="KO74" s="5"/>
      <c r="KP74" s="45"/>
      <c r="KQ74" s="5"/>
      <c r="KR74" s="45"/>
      <c r="KS74" s="5"/>
      <c r="KT74" s="45"/>
      <c r="KU74" s="23"/>
      <c r="KV74" s="24"/>
      <c r="KW74" s="5"/>
      <c r="KX74" s="45"/>
      <c r="KY74" s="5"/>
      <c r="KZ74" s="45"/>
      <c r="LA74" s="5"/>
      <c r="LB74" s="45"/>
      <c r="LC74" s="23"/>
      <c r="LD74" s="24"/>
      <c r="LE74" s="5"/>
      <c r="LF74" s="45"/>
      <c r="LG74" s="5"/>
      <c r="LH74" s="45"/>
      <c r="LI74" s="5"/>
      <c r="LJ74" s="45"/>
      <c r="LK74" s="23"/>
      <c r="LL74" s="24"/>
      <c r="LM74" s="5"/>
      <c r="LN74" s="45"/>
      <c r="LO74" s="5"/>
      <c r="LP74" s="45"/>
      <c r="LQ74" s="5"/>
      <c r="LR74" s="45"/>
      <c r="LS74" s="23"/>
      <c r="LT74" s="24"/>
      <c r="LU74" s="5"/>
      <c r="LV74" s="45"/>
      <c r="LW74" s="5"/>
      <c r="LX74" s="45"/>
      <c r="LY74" s="5"/>
      <c r="LZ74" s="45"/>
      <c r="MA74" s="23"/>
      <c r="MB74" s="24"/>
      <c r="MC74" s="5"/>
      <c r="MD74" s="45"/>
      <c r="ME74" s="5"/>
      <c r="MF74" s="45"/>
      <c r="MG74" s="5"/>
      <c r="MH74" s="45"/>
      <c r="MI74" s="23"/>
      <c r="MJ74" s="24"/>
      <c r="MK74" s="5"/>
      <c r="ML74" s="45"/>
      <c r="MM74" s="5"/>
      <c r="MN74" s="45"/>
      <c r="MO74" s="5"/>
      <c r="MP74" s="45"/>
    </row>
    <row r="75" spans="1:361" ht="15" hidden="1" customHeight="1" x14ac:dyDescent="0.25">
      <c r="A75" s="23">
        <v>2016</v>
      </c>
      <c r="B75" s="24" t="s">
        <v>17</v>
      </c>
      <c r="C75" s="5">
        <v>106.92700000000001</v>
      </c>
      <c r="D75" s="45">
        <v>-0.28799999999999998</v>
      </c>
      <c r="E75" s="495">
        <v>105.215</v>
      </c>
      <c r="F75" s="45">
        <v>-3.488</v>
      </c>
      <c r="G75" s="495">
        <v>108.54600000000001</v>
      </c>
      <c r="H75" s="45">
        <v>2.8380000000000001</v>
      </c>
      <c r="I75" s="23">
        <v>2016</v>
      </c>
      <c r="J75" s="24" t="s">
        <v>17</v>
      </c>
      <c r="K75" s="5">
        <v>67.921999999999997</v>
      </c>
      <c r="L75" s="45">
        <v>-2.6579999999999999</v>
      </c>
      <c r="M75" s="5">
        <v>76.456000000000003</v>
      </c>
      <c r="N75" s="45">
        <v>2.5419999999999998</v>
      </c>
      <c r="O75" s="5">
        <v>77.209000000000003</v>
      </c>
      <c r="P75" s="45">
        <v>0.47399999999999998</v>
      </c>
      <c r="Q75" s="23">
        <v>2016</v>
      </c>
      <c r="R75" s="24" t="s">
        <v>17</v>
      </c>
      <c r="S75" s="5">
        <v>127.26300000000001</v>
      </c>
      <c r="T75" s="45">
        <v>-0.59699999999999998</v>
      </c>
      <c r="U75" s="5">
        <v>114.124</v>
      </c>
      <c r="V75" s="45">
        <v>1.581</v>
      </c>
      <c r="W75" s="5">
        <v>98.78</v>
      </c>
      <c r="X75" s="45">
        <v>13.401</v>
      </c>
      <c r="Y75" s="23">
        <v>2016</v>
      </c>
      <c r="Z75" s="24" t="s">
        <v>17</v>
      </c>
      <c r="AA75" s="5">
        <v>108.848</v>
      </c>
      <c r="AB75" s="45">
        <v>9.2200000000000006</v>
      </c>
      <c r="AC75" s="5">
        <v>106.738</v>
      </c>
      <c r="AD75" s="45">
        <v>6.306</v>
      </c>
      <c r="AE75" s="5">
        <v>111.539</v>
      </c>
      <c r="AF75" s="45">
        <v>4.0060000000000002</v>
      </c>
      <c r="AG75" s="23">
        <v>2016</v>
      </c>
      <c r="AH75" s="24" t="s">
        <v>17</v>
      </c>
      <c r="AI75" s="5">
        <v>105.955</v>
      </c>
      <c r="AJ75" s="45">
        <v>10.263999999999999</v>
      </c>
      <c r="AK75" s="5">
        <v>114.408</v>
      </c>
      <c r="AL75" s="45">
        <v>-0.73099999999999998</v>
      </c>
      <c r="AM75" s="5">
        <v>137.68899999999999</v>
      </c>
      <c r="AN75" s="45">
        <v>0.76700000000000002</v>
      </c>
      <c r="AO75" s="23">
        <v>2016</v>
      </c>
      <c r="AP75" s="24" t="s">
        <v>17</v>
      </c>
      <c r="AQ75" s="5">
        <v>105.99</v>
      </c>
      <c r="AR75" s="45">
        <v>9.5109999999999992</v>
      </c>
      <c r="AS75" s="5">
        <v>94.399000000000001</v>
      </c>
      <c r="AT75" s="45">
        <v>-12.727</v>
      </c>
      <c r="AU75" s="5">
        <v>104.926</v>
      </c>
      <c r="AV75" s="45">
        <v>16.48</v>
      </c>
      <c r="AW75" s="23">
        <v>2016</v>
      </c>
      <c r="AX75" s="24" t="s">
        <v>17</v>
      </c>
      <c r="AY75" s="5">
        <v>118.327</v>
      </c>
      <c r="AZ75" s="45">
        <v>6.4560000000000004</v>
      </c>
      <c r="BA75" s="5">
        <v>107.89700000000001</v>
      </c>
      <c r="BB75" s="45">
        <v>9.1760000000000002</v>
      </c>
      <c r="BC75" s="5">
        <v>104.28400000000001</v>
      </c>
      <c r="BD75" s="45">
        <v>14.948</v>
      </c>
      <c r="BE75" s="23">
        <v>2016</v>
      </c>
      <c r="BF75" s="24" t="s">
        <v>17</v>
      </c>
      <c r="BG75" s="5">
        <v>126.005</v>
      </c>
      <c r="BH75" s="45">
        <v>5.375</v>
      </c>
      <c r="BI75" s="5">
        <v>100.86799999999999</v>
      </c>
      <c r="BJ75" s="45">
        <v>-0.34</v>
      </c>
      <c r="BK75" s="5">
        <v>128.56200000000001</v>
      </c>
      <c r="BL75" s="45">
        <v>9.1029999999999998</v>
      </c>
      <c r="BM75" s="23">
        <v>2016</v>
      </c>
      <c r="BN75" s="24" t="s">
        <v>17</v>
      </c>
      <c r="BO75" s="5">
        <v>111.744</v>
      </c>
      <c r="BP75" s="45">
        <v>-2.4740000000000002</v>
      </c>
      <c r="BQ75" s="5">
        <v>111.17100000000001</v>
      </c>
      <c r="BR75" s="45">
        <v>13.647</v>
      </c>
      <c r="BS75" s="5">
        <v>109.431</v>
      </c>
      <c r="BT75" s="45">
        <v>13.647</v>
      </c>
      <c r="BU75" s="23">
        <v>2016</v>
      </c>
      <c r="BV75" s="24" t="s">
        <v>17</v>
      </c>
      <c r="BW75" s="5">
        <v>110.70399999999999</v>
      </c>
      <c r="BX75" s="45">
        <v>13.647</v>
      </c>
      <c r="BY75" s="5">
        <v>106.866</v>
      </c>
      <c r="BZ75" s="45">
        <v>8.9440000000000008</v>
      </c>
      <c r="CA75" s="5">
        <v>76.445999999999998</v>
      </c>
      <c r="CB75" s="45">
        <v>4.5090000000000003</v>
      </c>
      <c r="CC75" s="23">
        <v>2016</v>
      </c>
      <c r="CD75" s="24" t="s">
        <v>17</v>
      </c>
      <c r="CE75" s="5">
        <v>100.319</v>
      </c>
      <c r="CF75" s="45">
        <v>4.5090000000000003</v>
      </c>
      <c r="CG75" s="5">
        <v>89.466999999999999</v>
      </c>
      <c r="CH75" s="45">
        <v>4.5090000000000003</v>
      </c>
      <c r="CI75" s="5">
        <v>99.706000000000003</v>
      </c>
      <c r="CJ75" s="45">
        <v>6.2889999999999997</v>
      </c>
      <c r="CK75" s="23">
        <v>2016</v>
      </c>
      <c r="CL75" s="24" t="s">
        <v>17</v>
      </c>
      <c r="CM75" s="5">
        <v>101.33199999999999</v>
      </c>
      <c r="CN75" s="45">
        <v>46.609000000000002</v>
      </c>
      <c r="CO75" s="5">
        <v>140.36500000000001</v>
      </c>
      <c r="CP75" s="45">
        <v>9.9000000000000005E-2</v>
      </c>
      <c r="CQ75" s="5">
        <v>113.07299999999999</v>
      </c>
      <c r="CR75" s="45">
        <v>9.9000000000000005E-2</v>
      </c>
      <c r="CS75" s="23">
        <v>2016</v>
      </c>
      <c r="CT75" s="24" t="s">
        <v>17</v>
      </c>
      <c r="CU75" s="5">
        <v>102.31399999999999</v>
      </c>
      <c r="CV75" s="45">
        <v>20.92</v>
      </c>
      <c r="CW75" s="5">
        <v>93.022000000000006</v>
      </c>
      <c r="CX75" s="45">
        <v>3.2850000000000001</v>
      </c>
      <c r="CY75" s="5">
        <v>101.65900000000001</v>
      </c>
      <c r="CZ75" s="45">
        <v>-2.1110000000000002</v>
      </c>
      <c r="DA75" s="23">
        <v>2016</v>
      </c>
      <c r="DB75" s="24" t="s">
        <v>17</v>
      </c>
      <c r="DC75" s="5">
        <v>121.69</v>
      </c>
      <c r="DD75" s="45">
        <v>19.100999999999999</v>
      </c>
      <c r="DE75" s="5">
        <v>93.465999999999994</v>
      </c>
      <c r="DF75" s="45">
        <v>14.241</v>
      </c>
      <c r="DG75" s="5">
        <v>113.31100000000001</v>
      </c>
      <c r="DH75" s="45">
        <v>17.640999999999998</v>
      </c>
      <c r="DI75" s="23">
        <v>2016</v>
      </c>
      <c r="DJ75" s="24" t="s">
        <v>17</v>
      </c>
      <c r="DK75" s="5">
        <v>100.44199999999999</v>
      </c>
      <c r="DL75" s="45">
        <v>21.106999999999999</v>
      </c>
      <c r="DM75" s="5">
        <v>100.59099999999999</v>
      </c>
      <c r="DN75" s="45">
        <v>13.243</v>
      </c>
      <c r="DO75" s="5">
        <v>117.143</v>
      </c>
      <c r="DP75" s="45">
        <v>3.754</v>
      </c>
      <c r="DQ75" s="23">
        <v>2016</v>
      </c>
      <c r="DR75" s="24" t="s">
        <v>17</v>
      </c>
      <c r="DS75" s="5">
        <v>104.357</v>
      </c>
      <c r="DT75" s="45">
        <v>11.135999999999999</v>
      </c>
      <c r="DU75" s="5">
        <v>98.481999999999999</v>
      </c>
      <c r="DV75" s="45">
        <v>3.8420000000000001</v>
      </c>
      <c r="DW75" s="5">
        <v>98.179000000000002</v>
      </c>
      <c r="DX75" s="45">
        <v>36.338000000000001</v>
      </c>
      <c r="DY75" s="23">
        <v>2016</v>
      </c>
      <c r="DZ75" s="24" t="s">
        <v>17</v>
      </c>
      <c r="EA75" s="5">
        <v>107.179</v>
      </c>
      <c r="EB75" s="45">
        <v>-0.59</v>
      </c>
      <c r="EC75" s="5">
        <v>86.052999999999997</v>
      </c>
      <c r="ED75" s="45">
        <v>3.8980000000000001</v>
      </c>
      <c r="EE75" s="5">
        <v>103.501</v>
      </c>
      <c r="EF75" s="45">
        <v>3.8980000000000001</v>
      </c>
      <c r="EG75" s="23">
        <v>2016</v>
      </c>
      <c r="EH75" s="24" t="s">
        <v>17</v>
      </c>
      <c r="EI75" s="5">
        <v>91.512</v>
      </c>
      <c r="EJ75" s="45">
        <v>3.8980000000000001</v>
      </c>
      <c r="EK75" s="5">
        <v>91.481999999999999</v>
      </c>
      <c r="EL75" s="45">
        <v>3.8980000000000001</v>
      </c>
      <c r="EM75" s="5">
        <v>107.74299999999999</v>
      </c>
      <c r="EN75" s="45">
        <v>3.8980000000000001</v>
      </c>
      <c r="EO75" s="23">
        <v>2016</v>
      </c>
      <c r="EP75" s="24" t="s">
        <v>17</v>
      </c>
      <c r="EQ75" s="5">
        <v>103.069</v>
      </c>
      <c r="ER75" s="45">
        <v>-0.14599999999999999</v>
      </c>
      <c r="ES75" s="5">
        <v>102.506</v>
      </c>
      <c r="ET75" s="45">
        <v>-0.14599999999999999</v>
      </c>
      <c r="EU75" s="5">
        <v>107.495</v>
      </c>
      <c r="EV75" s="45">
        <v>-0.14599999999999999</v>
      </c>
      <c r="EW75" s="23">
        <v>2016</v>
      </c>
      <c r="EX75" s="24" t="s">
        <v>17</v>
      </c>
      <c r="EY75" s="5">
        <v>118.571</v>
      </c>
      <c r="EZ75" s="45">
        <v>-0.14599999999999999</v>
      </c>
      <c r="FA75" s="5">
        <v>103.64</v>
      </c>
      <c r="FB75" s="45">
        <v>-0.14599999999999999</v>
      </c>
      <c r="FC75" s="5">
        <v>91.418999999999997</v>
      </c>
      <c r="FD75" s="45">
        <v>-0.14599999999999999</v>
      </c>
      <c r="FE75" s="23">
        <v>2016</v>
      </c>
      <c r="FF75" s="24" t="s">
        <v>17</v>
      </c>
      <c r="FG75" s="5">
        <v>88.498999999999995</v>
      </c>
      <c r="FH75" s="45">
        <v>-0.14599999999999999</v>
      </c>
      <c r="FI75" s="5">
        <v>80.337999999999994</v>
      </c>
      <c r="FJ75" s="45">
        <v>3.92</v>
      </c>
      <c r="FK75" s="5">
        <v>94.718999999999994</v>
      </c>
      <c r="FL75" s="45">
        <v>10.525</v>
      </c>
      <c r="FM75" s="23">
        <v>2016</v>
      </c>
      <c r="FN75" s="24" t="s">
        <v>17</v>
      </c>
      <c r="FO75" s="5">
        <v>97.486999999999995</v>
      </c>
      <c r="FP75" s="45">
        <v>1.4690000000000001</v>
      </c>
      <c r="FQ75" s="5">
        <v>104.25</v>
      </c>
      <c r="FR75" s="45">
        <v>8.6140000000000008</v>
      </c>
      <c r="FS75" s="5">
        <v>91.177000000000007</v>
      </c>
      <c r="FT75" s="45">
        <v>1.9139999999999999</v>
      </c>
      <c r="FU75" s="23">
        <v>2016</v>
      </c>
      <c r="FV75" s="24" t="s">
        <v>17</v>
      </c>
      <c r="FW75" s="5">
        <v>103.152</v>
      </c>
      <c r="FX75" s="45">
        <v>0.19800000000000001</v>
      </c>
      <c r="FY75" s="5">
        <v>102.17700000000001</v>
      </c>
      <c r="FZ75" s="45">
        <v>0.56399999999999995</v>
      </c>
      <c r="GA75" s="5">
        <v>102.30500000000001</v>
      </c>
      <c r="GB75" s="45">
        <v>0.56399999999999995</v>
      </c>
      <c r="GC75" s="23">
        <v>2016</v>
      </c>
      <c r="GD75" s="24" t="s">
        <v>17</v>
      </c>
      <c r="GE75" s="5">
        <v>107.68600000000001</v>
      </c>
      <c r="GF75" s="45">
        <v>0.56399999999999995</v>
      </c>
      <c r="GG75" s="5">
        <v>102.44799999999999</v>
      </c>
      <c r="GH75" s="45">
        <v>0.56399999999999995</v>
      </c>
      <c r="GI75" s="5">
        <v>91.873999999999995</v>
      </c>
      <c r="GJ75" s="45">
        <v>0.503</v>
      </c>
      <c r="GK75" s="23">
        <v>2016</v>
      </c>
      <c r="GL75" s="24" t="s">
        <v>17</v>
      </c>
      <c r="GM75" s="5">
        <v>92.888999999999996</v>
      </c>
      <c r="GN75" s="45">
        <v>0.56399999999999995</v>
      </c>
      <c r="GO75" s="5">
        <v>106.529</v>
      </c>
      <c r="GP75" s="45">
        <v>28.468</v>
      </c>
      <c r="GQ75" s="5">
        <v>107.7</v>
      </c>
      <c r="GR75" s="45">
        <v>28.468</v>
      </c>
      <c r="GS75" s="23">
        <v>2016</v>
      </c>
      <c r="GT75" s="24" t="s">
        <v>17</v>
      </c>
      <c r="GU75" s="5">
        <v>121.657</v>
      </c>
      <c r="GV75" s="45">
        <v>4.1689999999999996</v>
      </c>
      <c r="GW75" s="5">
        <v>104.378</v>
      </c>
      <c r="GX75" s="45">
        <v>3.1259999999999999</v>
      </c>
      <c r="GY75" s="5">
        <v>96.326999999999998</v>
      </c>
      <c r="GZ75" s="45">
        <v>4.1689999999999996</v>
      </c>
      <c r="HA75" s="23">
        <v>2016</v>
      </c>
      <c r="HB75" s="24" t="s">
        <v>17</v>
      </c>
      <c r="HC75" s="5">
        <v>96.242000000000004</v>
      </c>
      <c r="HD75" s="45">
        <v>4.1689999999999996</v>
      </c>
      <c r="HE75" s="5">
        <v>104.45099999999999</v>
      </c>
      <c r="HF75" s="45">
        <v>4.1689999999999996</v>
      </c>
      <c r="HG75" s="5">
        <v>96.29</v>
      </c>
      <c r="HH75" s="45">
        <v>9.3049999999999997</v>
      </c>
      <c r="HI75" s="23">
        <v>2016</v>
      </c>
      <c r="HJ75" s="24" t="s">
        <v>17</v>
      </c>
      <c r="HK75" s="5">
        <v>88.263000000000005</v>
      </c>
      <c r="HL75" s="45">
        <v>8.3140000000000001</v>
      </c>
      <c r="HM75" s="5">
        <v>115.697</v>
      </c>
      <c r="HN75" s="45">
        <v>-3.2610000000000001</v>
      </c>
      <c r="HO75" s="5">
        <v>91.138000000000005</v>
      </c>
      <c r="HP75" s="45">
        <v>4.1689999999999996</v>
      </c>
      <c r="HQ75" s="23">
        <v>2016</v>
      </c>
      <c r="HR75" s="24" t="s">
        <v>17</v>
      </c>
      <c r="HS75" s="5">
        <v>97.596000000000004</v>
      </c>
      <c r="HT75" s="45">
        <v>-6.383</v>
      </c>
      <c r="HU75" s="5">
        <v>91.6</v>
      </c>
      <c r="HV75" s="45">
        <v>-6.383</v>
      </c>
      <c r="HW75" s="5">
        <v>83.71</v>
      </c>
      <c r="HX75" s="45">
        <v>-6.383</v>
      </c>
      <c r="HY75" s="23">
        <v>2016</v>
      </c>
      <c r="HZ75" s="24" t="s">
        <v>17</v>
      </c>
      <c r="IA75" s="5">
        <v>96.674999999999997</v>
      </c>
      <c r="IB75" s="45">
        <v>-6.383</v>
      </c>
      <c r="IC75" s="5">
        <v>95.242999999999995</v>
      </c>
      <c r="ID75" s="45">
        <v>20.72</v>
      </c>
      <c r="IE75" s="5">
        <v>91.382999999999996</v>
      </c>
      <c r="IF75" s="45">
        <v>21.129000000000001</v>
      </c>
      <c r="IG75" s="23">
        <v>2016</v>
      </c>
      <c r="IH75" s="24" t="s">
        <v>17</v>
      </c>
      <c r="II75" s="5">
        <v>96.566000000000003</v>
      </c>
      <c r="IJ75" s="45">
        <v>-7.0090000000000003</v>
      </c>
      <c r="IK75" s="5">
        <v>89.888999999999996</v>
      </c>
      <c r="IL75" s="45">
        <v>-10.073</v>
      </c>
      <c r="IM75" s="5">
        <v>84.688000000000002</v>
      </c>
      <c r="IN75" s="45">
        <v>10.061999999999999</v>
      </c>
      <c r="IO75" s="5">
        <v>110.003</v>
      </c>
      <c r="IP75" s="45">
        <v>10.061999999999999</v>
      </c>
      <c r="IQ75" s="23">
        <v>2016</v>
      </c>
      <c r="IR75" s="24" t="s">
        <v>17</v>
      </c>
      <c r="IS75" s="5">
        <v>102.23399999999999</v>
      </c>
      <c r="IT75" s="45">
        <v>10.061999999999999</v>
      </c>
      <c r="IU75" s="5">
        <v>261.084</v>
      </c>
      <c r="IV75" s="45">
        <v>10.061999999999999</v>
      </c>
      <c r="IW75" s="5">
        <v>117.20699999999999</v>
      </c>
      <c r="IX75" s="45">
        <v>10.061999999999999</v>
      </c>
      <c r="IY75" s="23">
        <v>2016</v>
      </c>
      <c r="IZ75" s="24" t="s">
        <v>17</v>
      </c>
      <c r="JA75" s="5">
        <v>103.59399999999999</v>
      </c>
      <c r="JB75" s="45">
        <v>10.061999999999999</v>
      </c>
      <c r="JC75" s="5">
        <v>100.06399999999999</v>
      </c>
      <c r="JD75" s="45">
        <v>-7.1999999999999995E-2</v>
      </c>
      <c r="JE75" s="5">
        <v>109.17700000000001</v>
      </c>
      <c r="JF75" s="45">
        <v>3.468</v>
      </c>
      <c r="JG75" s="23">
        <v>2016</v>
      </c>
      <c r="JH75" s="24" t="s">
        <v>17</v>
      </c>
      <c r="JI75" s="5">
        <v>81.251000000000005</v>
      </c>
      <c r="JJ75" s="45">
        <v>-14.263999999999999</v>
      </c>
      <c r="JK75" s="5">
        <v>106.074</v>
      </c>
      <c r="JL75" s="45">
        <v>4.79</v>
      </c>
      <c r="JM75" s="5">
        <v>78.33</v>
      </c>
      <c r="JN75" s="45">
        <v>-3.492</v>
      </c>
      <c r="JO75" s="23">
        <v>2016</v>
      </c>
      <c r="JP75" s="24" t="s">
        <v>17</v>
      </c>
      <c r="JQ75" s="5">
        <v>115.121</v>
      </c>
      <c r="JR75" s="45">
        <v>25.6</v>
      </c>
      <c r="JS75" s="5">
        <v>116.199</v>
      </c>
      <c r="JT75" s="45">
        <v>-4.726</v>
      </c>
      <c r="JU75" s="5">
        <v>95.302999999999997</v>
      </c>
      <c r="JV75" s="45">
        <v>-4.726</v>
      </c>
      <c r="JW75" s="23">
        <v>2016</v>
      </c>
      <c r="JX75" s="24" t="s">
        <v>17</v>
      </c>
      <c r="JY75" s="5">
        <v>88.233000000000004</v>
      </c>
      <c r="JZ75" s="45">
        <v>-14.476000000000001</v>
      </c>
      <c r="KA75" s="5">
        <v>141.34700000000001</v>
      </c>
      <c r="KB75" s="45">
        <v>55.412999999999997</v>
      </c>
      <c r="KC75" s="5">
        <v>85.400999999999996</v>
      </c>
      <c r="KD75" s="45">
        <v>3.1789999999999998</v>
      </c>
      <c r="KE75" s="23">
        <v>2016</v>
      </c>
      <c r="KF75" s="24" t="s">
        <v>17</v>
      </c>
      <c r="KG75" s="5">
        <v>97.412999999999997</v>
      </c>
      <c r="KH75" s="45">
        <v>-5.859</v>
      </c>
      <c r="KI75" s="5">
        <v>101.977</v>
      </c>
      <c r="KJ75" s="45">
        <v>2.363</v>
      </c>
      <c r="KK75" s="5">
        <v>88.093000000000004</v>
      </c>
      <c r="KL75" s="45">
        <v>-0.23699999999999999</v>
      </c>
      <c r="KM75" s="23">
        <v>2016</v>
      </c>
      <c r="KN75" s="24" t="s">
        <v>17</v>
      </c>
      <c r="KO75" s="5">
        <v>85.69</v>
      </c>
      <c r="KP75" s="45">
        <v>-0.23699999999999999</v>
      </c>
      <c r="KQ75" s="5">
        <v>115.24</v>
      </c>
      <c r="KR75" s="45">
        <v>19.841000000000001</v>
      </c>
      <c r="KS75" s="5">
        <v>94.081999999999994</v>
      </c>
      <c r="KT75" s="45">
        <v>2.359</v>
      </c>
      <c r="KU75" s="23">
        <v>2016</v>
      </c>
      <c r="KV75" s="24" t="s">
        <v>17</v>
      </c>
      <c r="KW75" s="5">
        <v>83.950999999999993</v>
      </c>
      <c r="KX75" s="45">
        <v>-0.79200000000000004</v>
      </c>
      <c r="KY75" s="5">
        <v>96.572000000000003</v>
      </c>
      <c r="KZ75" s="45">
        <v>-1.9750000000000001</v>
      </c>
      <c r="LA75" s="5">
        <v>107.07299999999999</v>
      </c>
      <c r="LB75" s="45">
        <v>3.0630000000000002</v>
      </c>
      <c r="LC75" s="23">
        <v>2016</v>
      </c>
      <c r="LD75" s="24" t="s">
        <v>17</v>
      </c>
      <c r="LE75" s="5">
        <v>129.256</v>
      </c>
      <c r="LF75" s="45">
        <v>-5.6020000000000003</v>
      </c>
      <c r="LG75" s="5">
        <v>119.11499999999999</v>
      </c>
      <c r="LH75" s="45">
        <v>1.2E-2</v>
      </c>
      <c r="LI75" s="5">
        <v>104.31</v>
      </c>
      <c r="LJ75" s="45">
        <v>-2.1219999999999999</v>
      </c>
      <c r="LK75" s="23">
        <v>2016</v>
      </c>
      <c r="LL75" s="24" t="s">
        <v>17</v>
      </c>
      <c r="LM75" s="5">
        <v>89.32</v>
      </c>
      <c r="LN75" s="45">
        <v>1.2E-2</v>
      </c>
      <c r="LO75" s="5">
        <v>119.782</v>
      </c>
      <c r="LP75" s="45">
        <v>1.2E-2</v>
      </c>
      <c r="LQ75" s="5">
        <v>112.46299999999999</v>
      </c>
      <c r="LR75" s="45">
        <v>1.2E-2</v>
      </c>
      <c r="LS75" s="23">
        <v>2016</v>
      </c>
      <c r="LT75" s="24" t="s">
        <v>17</v>
      </c>
      <c r="LU75" s="5">
        <v>100.378</v>
      </c>
      <c r="LV75" s="45">
        <v>5.9820000000000002</v>
      </c>
      <c r="LW75" s="5">
        <v>64.42</v>
      </c>
      <c r="LX75" s="45">
        <v>-1.171</v>
      </c>
      <c r="LY75" s="5">
        <v>85.852999999999994</v>
      </c>
      <c r="LZ75" s="45">
        <v>-19.332000000000001</v>
      </c>
      <c r="MA75" s="23">
        <v>2016</v>
      </c>
      <c r="MB75" s="24" t="s">
        <v>17</v>
      </c>
      <c r="MC75" s="5">
        <v>128.875</v>
      </c>
      <c r="MD75" s="45">
        <v>18.664000000000001</v>
      </c>
      <c r="ME75" s="5">
        <v>101.495</v>
      </c>
      <c r="MF75" s="45">
        <v>1.2889999999999999</v>
      </c>
      <c r="MG75" s="5">
        <v>96.278999999999996</v>
      </c>
      <c r="MH75" s="45">
        <v>20.503</v>
      </c>
      <c r="MI75" s="23">
        <v>2016</v>
      </c>
      <c r="MJ75" s="24" t="s">
        <v>17</v>
      </c>
      <c r="MK75" s="5">
        <v>101.857</v>
      </c>
      <c r="ML75" s="45">
        <v>0.21199999999999999</v>
      </c>
      <c r="MM75" s="5">
        <v>111.14100000000001</v>
      </c>
      <c r="MN75" s="45">
        <v>8.17</v>
      </c>
      <c r="MO75" s="5">
        <v>134.33199999999999</v>
      </c>
      <c r="MP75" s="45">
        <v>3.8540000000000001</v>
      </c>
    </row>
    <row r="76" spans="1:361" ht="15" hidden="1" customHeight="1" x14ac:dyDescent="0.25">
      <c r="A76" s="23"/>
      <c r="B76" s="24" t="s">
        <v>18</v>
      </c>
      <c r="C76" s="5">
        <v>98.447999999999993</v>
      </c>
      <c r="D76" s="45">
        <v>2.2709999999999999</v>
      </c>
      <c r="E76" s="495">
        <v>98.036000000000001</v>
      </c>
      <c r="F76" s="45">
        <v>0.64800000000000002</v>
      </c>
      <c r="G76" s="495">
        <v>98.837999999999994</v>
      </c>
      <c r="H76" s="45">
        <v>3.8410000000000002</v>
      </c>
      <c r="I76" s="23"/>
      <c r="J76" s="24" t="s">
        <v>18</v>
      </c>
      <c r="K76" s="5">
        <v>62.692999999999998</v>
      </c>
      <c r="L76" s="45">
        <v>-7.0229999999999997</v>
      </c>
      <c r="M76" s="5">
        <v>70.513000000000005</v>
      </c>
      <c r="N76" s="45">
        <v>21.071999999999999</v>
      </c>
      <c r="O76" s="5">
        <v>61.667000000000002</v>
      </c>
      <c r="P76" s="45">
        <v>1.681</v>
      </c>
      <c r="Q76" s="23"/>
      <c r="R76" s="24" t="s">
        <v>18</v>
      </c>
      <c r="S76" s="5">
        <v>101.47</v>
      </c>
      <c r="T76" s="45">
        <v>-3.331</v>
      </c>
      <c r="U76" s="5">
        <v>101.91500000000001</v>
      </c>
      <c r="V76" s="45">
        <v>6.0549999999999997</v>
      </c>
      <c r="W76" s="5">
        <v>110.476</v>
      </c>
      <c r="X76" s="45">
        <v>11.157999999999999</v>
      </c>
      <c r="Y76" s="23"/>
      <c r="Z76" s="24" t="s">
        <v>18</v>
      </c>
      <c r="AA76" s="5">
        <v>96.863</v>
      </c>
      <c r="AB76" s="45">
        <v>8.298</v>
      </c>
      <c r="AC76" s="5">
        <v>104.289</v>
      </c>
      <c r="AD76" s="45">
        <v>7.23</v>
      </c>
      <c r="AE76" s="5">
        <v>86.97</v>
      </c>
      <c r="AF76" s="45">
        <v>4.5439999999999996</v>
      </c>
      <c r="AG76" s="23"/>
      <c r="AH76" s="24" t="s">
        <v>18</v>
      </c>
      <c r="AI76" s="5">
        <v>86.692999999999998</v>
      </c>
      <c r="AJ76" s="45">
        <v>12.002000000000001</v>
      </c>
      <c r="AK76" s="5">
        <v>95.266999999999996</v>
      </c>
      <c r="AL76" s="45">
        <v>4.21</v>
      </c>
      <c r="AM76" s="5">
        <v>112.413</v>
      </c>
      <c r="AN76" s="45">
        <v>4.8849999999999998</v>
      </c>
      <c r="AO76" s="23"/>
      <c r="AP76" s="24" t="s">
        <v>18</v>
      </c>
      <c r="AQ76" s="5">
        <v>96.834000000000003</v>
      </c>
      <c r="AR76" s="45">
        <v>8.77</v>
      </c>
      <c r="AS76" s="5">
        <v>93.838999999999999</v>
      </c>
      <c r="AT76" s="45">
        <v>13.747999999999999</v>
      </c>
      <c r="AU76" s="5">
        <v>92.992999999999995</v>
      </c>
      <c r="AV76" s="45">
        <v>10.603</v>
      </c>
      <c r="AW76" s="23"/>
      <c r="AX76" s="24" t="s">
        <v>18</v>
      </c>
      <c r="AY76" s="5">
        <v>101.786</v>
      </c>
      <c r="AZ76" s="45">
        <v>9.2690000000000001</v>
      </c>
      <c r="BA76" s="5">
        <v>101.73099999999999</v>
      </c>
      <c r="BB76" s="45">
        <v>8.0229999999999997</v>
      </c>
      <c r="BC76" s="5">
        <v>91.257000000000005</v>
      </c>
      <c r="BD76" s="45">
        <v>1.641</v>
      </c>
      <c r="BE76" s="23"/>
      <c r="BF76" s="24" t="s">
        <v>18</v>
      </c>
      <c r="BG76" s="5">
        <v>98.527000000000001</v>
      </c>
      <c r="BH76" s="45">
        <v>4.944</v>
      </c>
      <c r="BI76" s="5">
        <v>100.962</v>
      </c>
      <c r="BJ76" s="45">
        <v>9.2859999999999996</v>
      </c>
      <c r="BK76" s="5">
        <v>94.766000000000005</v>
      </c>
      <c r="BL76" s="45">
        <v>14.51</v>
      </c>
      <c r="BM76" s="23"/>
      <c r="BN76" s="24" t="s">
        <v>18</v>
      </c>
      <c r="BO76" s="5">
        <v>94.284999999999997</v>
      </c>
      <c r="BP76" s="45">
        <v>4.2839999999999998</v>
      </c>
      <c r="BQ76" s="5">
        <v>83.134</v>
      </c>
      <c r="BR76" s="45">
        <v>9.4039999999999999</v>
      </c>
      <c r="BS76" s="5">
        <v>88.441999999999993</v>
      </c>
      <c r="BT76" s="45">
        <v>9.4049999999999994</v>
      </c>
      <c r="BU76" s="23"/>
      <c r="BV76" s="24" t="s">
        <v>18</v>
      </c>
      <c r="BW76" s="5">
        <v>78.757000000000005</v>
      </c>
      <c r="BX76" s="45">
        <v>9.4039999999999999</v>
      </c>
      <c r="BY76" s="5">
        <v>106.774</v>
      </c>
      <c r="BZ76" s="45">
        <v>7.7039999999999997</v>
      </c>
      <c r="CA76" s="5">
        <v>88.531000000000006</v>
      </c>
      <c r="CB76" s="45">
        <v>4.6429999999999998</v>
      </c>
      <c r="CC76" s="23"/>
      <c r="CD76" s="24" t="s">
        <v>18</v>
      </c>
      <c r="CE76" s="5">
        <v>98.412000000000006</v>
      </c>
      <c r="CF76" s="45">
        <v>4.6429999999999998</v>
      </c>
      <c r="CG76" s="5">
        <v>94.558000000000007</v>
      </c>
      <c r="CH76" s="45">
        <v>4.6420000000000003</v>
      </c>
      <c r="CI76" s="5">
        <v>94.768000000000001</v>
      </c>
      <c r="CJ76" s="45">
        <v>8.8919999999999995</v>
      </c>
      <c r="CK76" s="23"/>
      <c r="CL76" s="24" t="s">
        <v>18</v>
      </c>
      <c r="CM76" s="5">
        <v>102.789</v>
      </c>
      <c r="CN76" s="45">
        <v>46.814</v>
      </c>
      <c r="CO76" s="5">
        <v>101.039</v>
      </c>
      <c r="CP76" s="45">
        <v>3.4249999999999998</v>
      </c>
      <c r="CQ76" s="5">
        <v>113.505</v>
      </c>
      <c r="CR76" s="45">
        <v>3.4249999999999998</v>
      </c>
      <c r="CS76" s="23"/>
      <c r="CT76" s="24" t="s">
        <v>18</v>
      </c>
      <c r="CU76" s="5">
        <v>105.221</v>
      </c>
      <c r="CV76" s="45">
        <v>28.527999999999999</v>
      </c>
      <c r="CW76" s="5">
        <v>87.378</v>
      </c>
      <c r="CX76" s="45">
        <v>-7.9610000000000003</v>
      </c>
      <c r="CY76" s="5">
        <v>102.203</v>
      </c>
      <c r="CZ76" s="45">
        <v>7.57</v>
      </c>
      <c r="DA76" s="23"/>
      <c r="DB76" s="24" t="s">
        <v>18</v>
      </c>
      <c r="DC76" s="5">
        <v>92.581999999999994</v>
      </c>
      <c r="DD76" s="45">
        <v>3.1269999999999998</v>
      </c>
      <c r="DE76" s="5">
        <v>103.878</v>
      </c>
      <c r="DF76" s="45">
        <v>28.651</v>
      </c>
      <c r="DG76" s="5">
        <v>100.545</v>
      </c>
      <c r="DH76" s="45">
        <v>10.39</v>
      </c>
      <c r="DI76" s="23"/>
      <c r="DJ76" s="24" t="s">
        <v>18</v>
      </c>
      <c r="DK76" s="5">
        <v>97.135000000000005</v>
      </c>
      <c r="DL76" s="45">
        <v>4.4210000000000003</v>
      </c>
      <c r="DM76" s="5">
        <v>102.581</v>
      </c>
      <c r="DN76" s="45">
        <v>-4.6680000000000001</v>
      </c>
      <c r="DO76" s="5">
        <v>94.143000000000001</v>
      </c>
      <c r="DP76" s="45">
        <v>26.236000000000001</v>
      </c>
      <c r="DQ76" s="23"/>
      <c r="DR76" s="24" t="s">
        <v>18</v>
      </c>
      <c r="DS76" s="5">
        <v>89.54</v>
      </c>
      <c r="DT76" s="45">
        <v>10.391</v>
      </c>
      <c r="DU76" s="5">
        <v>85.623000000000005</v>
      </c>
      <c r="DV76" s="45">
        <v>22.19</v>
      </c>
      <c r="DW76" s="5">
        <v>89.010999999999996</v>
      </c>
      <c r="DX76" s="45">
        <v>-21.65</v>
      </c>
      <c r="DY76" s="23"/>
      <c r="DZ76" s="24" t="s">
        <v>18</v>
      </c>
      <c r="EA76" s="5">
        <v>101.84</v>
      </c>
      <c r="EB76" s="45">
        <v>1.9610000000000001</v>
      </c>
      <c r="EC76" s="5">
        <v>99.444000000000003</v>
      </c>
      <c r="ED76" s="45">
        <v>3.3250000000000002</v>
      </c>
      <c r="EE76" s="5">
        <v>95.01</v>
      </c>
      <c r="EF76" s="45">
        <v>3.3250000000000002</v>
      </c>
      <c r="EG76" s="23"/>
      <c r="EH76" s="24" t="s">
        <v>18</v>
      </c>
      <c r="EI76" s="5">
        <v>91.587999999999994</v>
      </c>
      <c r="EJ76" s="45">
        <v>3.3250000000000002</v>
      </c>
      <c r="EK76" s="5">
        <v>88.165999999999997</v>
      </c>
      <c r="EL76" s="45">
        <v>3.3250000000000002</v>
      </c>
      <c r="EM76" s="5">
        <v>101.45099999999999</v>
      </c>
      <c r="EN76" s="45">
        <v>3.3250000000000002</v>
      </c>
      <c r="EO76" s="23"/>
      <c r="EP76" s="24" t="s">
        <v>18</v>
      </c>
      <c r="EQ76" s="5">
        <v>103.312</v>
      </c>
      <c r="ER76" s="45">
        <v>4.9000000000000004</v>
      </c>
      <c r="ES76" s="5">
        <v>92.494</v>
      </c>
      <c r="ET76" s="45">
        <v>4.9000000000000004</v>
      </c>
      <c r="EU76" s="5">
        <v>97.268000000000001</v>
      </c>
      <c r="EV76" s="45">
        <v>4.9000000000000004</v>
      </c>
      <c r="EW76" s="23"/>
      <c r="EX76" s="24" t="s">
        <v>18</v>
      </c>
      <c r="EY76" s="5">
        <v>103.70399999999999</v>
      </c>
      <c r="EZ76" s="45">
        <v>4.899</v>
      </c>
      <c r="FA76" s="5">
        <v>99.328000000000003</v>
      </c>
      <c r="FB76" s="45">
        <v>4.899</v>
      </c>
      <c r="FC76" s="5">
        <v>104.57899999999999</v>
      </c>
      <c r="FD76" s="45">
        <v>4.899</v>
      </c>
      <c r="FE76" s="23"/>
      <c r="FF76" s="24" t="s">
        <v>18</v>
      </c>
      <c r="FG76" s="5">
        <v>92.474000000000004</v>
      </c>
      <c r="FH76" s="45">
        <v>4.9000000000000004</v>
      </c>
      <c r="FI76" s="5">
        <v>90.516999999999996</v>
      </c>
      <c r="FJ76" s="45">
        <v>4.327</v>
      </c>
      <c r="FK76" s="5">
        <v>84.537999999999997</v>
      </c>
      <c r="FL76" s="45">
        <v>6.6040000000000001</v>
      </c>
      <c r="FM76" s="23"/>
      <c r="FN76" s="24" t="s">
        <v>18</v>
      </c>
      <c r="FO76" s="5">
        <v>95.221000000000004</v>
      </c>
      <c r="FP76" s="45">
        <v>6.8280000000000003</v>
      </c>
      <c r="FQ76" s="5">
        <v>92.21</v>
      </c>
      <c r="FR76" s="45">
        <v>4.24</v>
      </c>
      <c r="FS76" s="5">
        <v>93.572999999999993</v>
      </c>
      <c r="FT76" s="45">
        <v>3.7040000000000002</v>
      </c>
      <c r="FU76" s="23"/>
      <c r="FV76" s="24" t="s">
        <v>18</v>
      </c>
      <c r="FW76" s="5">
        <v>93.143000000000001</v>
      </c>
      <c r="FX76" s="45">
        <v>7.452</v>
      </c>
      <c r="FY76" s="5">
        <v>100.027</v>
      </c>
      <c r="FZ76" s="45">
        <v>4.0960000000000001</v>
      </c>
      <c r="GA76" s="5">
        <v>108.021</v>
      </c>
      <c r="GB76" s="45">
        <v>4.0960000000000001</v>
      </c>
      <c r="GC76" s="23"/>
      <c r="GD76" s="24" t="s">
        <v>18</v>
      </c>
      <c r="GE76" s="5">
        <v>100.20399999999999</v>
      </c>
      <c r="GF76" s="45">
        <v>4.0960000000000001</v>
      </c>
      <c r="GG76" s="5">
        <v>97.974000000000004</v>
      </c>
      <c r="GH76" s="45">
        <v>4.0960000000000001</v>
      </c>
      <c r="GI76" s="5">
        <v>82.052999999999997</v>
      </c>
      <c r="GJ76" s="45">
        <v>3.423</v>
      </c>
      <c r="GK76" s="23"/>
      <c r="GL76" s="24" t="s">
        <v>18</v>
      </c>
      <c r="GM76" s="5">
        <v>97.048000000000002</v>
      </c>
      <c r="GN76" s="45">
        <v>4.0960000000000001</v>
      </c>
      <c r="GO76" s="5">
        <v>103.64</v>
      </c>
      <c r="GP76" s="45">
        <v>25.033999999999999</v>
      </c>
      <c r="GQ76" s="5">
        <v>107.994</v>
      </c>
      <c r="GR76" s="45">
        <v>25.033999999999999</v>
      </c>
      <c r="GS76" s="23"/>
      <c r="GT76" s="24" t="s">
        <v>18</v>
      </c>
      <c r="GU76" s="5">
        <v>110.83799999999999</v>
      </c>
      <c r="GV76" s="45">
        <v>1.3919999999999999</v>
      </c>
      <c r="GW76" s="5">
        <v>91.072999999999993</v>
      </c>
      <c r="GX76" s="45">
        <v>-0.73699999999999999</v>
      </c>
      <c r="GY76" s="5">
        <v>80.599000000000004</v>
      </c>
      <c r="GZ76" s="45">
        <v>1.391</v>
      </c>
      <c r="HA76" s="23"/>
      <c r="HB76" s="24" t="s">
        <v>18</v>
      </c>
      <c r="HC76" s="5">
        <v>87.754999999999995</v>
      </c>
      <c r="HD76" s="45">
        <v>1.391</v>
      </c>
      <c r="HE76" s="5">
        <v>83.156999999999996</v>
      </c>
      <c r="HF76" s="45">
        <v>1.391</v>
      </c>
      <c r="HG76" s="5">
        <v>90.412999999999997</v>
      </c>
      <c r="HH76" s="45">
        <v>-4.9429999999999996</v>
      </c>
      <c r="HI76" s="23"/>
      <c r="HJ76" s="24" t="s">
        <v>18</v>
      </c>
      <c r="HK76" s="5">
        <v>77.429000000000002</v>
      </c>
      <c r="HL76" s="45">
        <v>3.1880000000000002</v>
      </c>
      <c r="HM76" s="5">
        <v>110.434</v>
      </c>
      <c r="HN76" s="45">
        <v>2.5819999999999999</v>
      </c>
      <c r="HO76" s="5">
        <v>85.23</v>
      </c>
      <c r="HP76" s="45">
        <v>1.391</v>
      </c>
      <c r="HQ76" s="23"/>
      <c r="HR76" s="24" t="s">
        <v>18</v>
      </c>
      <c r="HS76" s="5">
        <v>88.251000000000005</v>
      </c>
      <c r="HT76" s="45">
        <v>-12.349</v>
      </c>
      <c r="HU76" s="5">
        <v>88.451999999999998</v>
      </c>
      <c r="HV76" s="45">
        <v>-12.35</v>
      </c>
      <c r="HW76" s="5">
        <v>69.271000000000001</v>
      </c>
      <c r="HX76" s="45">
        <v>-12.349</v>
      </c>
      <c r="HY76" s="23"/>
      <c r="HZ76" s="24" t="s">
        <v>18</v>
      </c>
      <c r="IA76" s="5">
        <v>100.46899999999999</v>
      </c>
      <c r="IB76" s="45">
        <v>-12.349</v>
      </c>
      <c r="IC76" s="5">
        <v>99.302000000000007</v>
      </c>
      <c r="ID76" s="45">
        <v>22.654</v>
      </c>
      <c r="IE76" s="5">
        <v>83.686000000000007</v>
      </c>
      <c r="IF76" s="45">
        <v>3.0190000000000001</v>
      </c>
      <c r="IG76" s="23"/>
      <c r="IH76" s="24" t="s">
        <v>18</v>
      </c>
      <c r="II76" s="5">
        <v>99.879000000000005</v>
      </c>
      <c r="IJ76" s="45">
        <v>-3.2690000000000001</v>
      </c>
      <c r="IK76" s="5">
        <v>80.853999999999999</v>
      </c>
      <c r="IL76" s="45">
        <v>-2.5499999999999998</v>
      </c>
      <c r="IM76" s="5">
        <v>99.881</v>
      </c>
      <c r="IN76" s="45">
        <v>11.194000000000001</v>
      </c>
      <c r="IO76" s="5">
        <v>107.73099999999999</v>
      </c>
      <c r="IP76" s="45">
        <v>11.194000000000001</v>
      </c>
      <c r="IQ76" s="23"/>
      <c r="IR76" s="24" t="s">
        <v>18</v>
      </c>
      <c r="IS76" s="5">
        <v>93.284000000000006</v>
      </c>
      <c r="IT76" s="45">
        <v>11.193</v>
      </c>
      <c r="IU76" s="5">
        <v>94.123000000000005</v>
      </c>
      <c r="IV76" s="45">
        <v>11.194000000000001</v>
      </c>
      <c r="IW76" s="5">
        <v>84.822000000000003</v>
      </c>
      <c r="IX76" s="45">
        <v>11.193</v>
      </c>
      <c r="IY76" s="23"/>
      <c r="IZ76" s="24" t="s">
        <v>18</v>
      </c>
      <c r="JA76" s="5">
        <v>86.483000000000004</v>
      </c>
      <c r="JB76" s="45">
        <v>11.193</v>
      </c>
      <c r="JC76" s="5">
        <v>90.816000000000003</v>
      </c>
      <c r="JD76" s="45">
        <v>9.1300000000000008</v>
      </c>
      <c r="JE76" s="5">
        <v>66.793999999999997</v>
      </c>
      <c r="JF76" s="45">
        <v>12.151999999999999</v>
      </c>
      <c r="JG76" s="23"/>
      <c r="JH76" s="24" t="s">
        <v>18</v>
      </c>
      <c r="JI76" s="5">
        <v>72.832999999999998</v>
      </c>
      <c r="JJ76" s="45">
        <v>-6.9160000000000004</v>
      </c>
      <c r="JK76" s="5">
        <v>82.980999999999995</v>
      </c>
      <c r="JL76" s="45">
        <v>12.5</v>
      </c>
      <c r="JM76" s="5">
        <v>129.065</v>
      </c>
      <c r="JN76" s="45">
        <v>12.597</v>
      </c>
      <c r="JO76" s="23"/>
      <c r="JP76" s="24" t="s">
        <v>18</v>
      </c>
      <c r="JQ76" s="5">
        <v>113.607</v>
      </c>
      <c r="JR76" s="45">
        <v>33.216000000000001</v>
      </c>
      <c r="JS76" s="5">
        <v>99.688999999999993</v>
      </c>
      <c r="JT76" s="45">
        <v>9.9949999999999992</v>
      </c>
      <c r="JU76" s="5">
        <v>90.403000000000006</v>
      </c>
      <c r="JV76" s="45">
        <v>9.9960000000000004</v>
      </c>
      <c r="JW76" s="23"/>
      <c r="JX76" s="24" t="s">
        <v>18</v>
      </c>
      <c r="JY76" s="5">
        <v>78.284999999999997</v>
      </c>
      <c r="JZ76" s="45">
        <v>-2.117</v>
      </c>
      <c r="KA76" s="5">
        <v>74.94</v>
      </c>
      <c r="KB76" s="45">
        <v>-5.5510000000000002</v>
      </c>
      <c r="KC76" s="5">
        <v>83.513000000000005</v>
      </c>
      <c r="KD76" s="45">
        <v>14.983000000000001</v>
      </c>
      <c r="KE76" s="23"/>
      <c r="KF76" s="24" t="s">
        <v>18</v>
      </c>
      <c r="KG76" s="5">
        <v>162.85499999999999</v>
      </c>
      <c r="KH76" s="45">
        <v>-0.86699999999999999</v>
      </c>
      <c r="KI76" s="5">
        <v>121.28700000000001</v>
      </c>
      <c r="KJ76" s="45">
        <v>19.076000000000001</v>
      </c>
      <c r="KK76" s="5">
        <v>83.590999999999994</v>
      </c>
      <c r="KL76" s="45">
        <v>0.86899999999999999</v>
      </c>
      <c r="KM76" s="23"/>
      <c r="KN76" s="24" t="s">
        <v>18</v>
      </c>
      <c r="KO76" s="5">
        <v>86.171000000000006</v>
      </c>
      <c r="KP76" s="45">
        <v>18.222000000000001</v>
      </c>
      <c r="KQ76" s="5">
        <v>116.13500000000001</v>
      </c>
      <c r="KR76" s="45">
        <v>19.974</v>
      </c>
      <c r="KS76" s="5">
        <v>91.07</v>
      </c>
      <c r="KT76" s="45">
        <v>8.8040000000000003</v>
      </c>
      <c r="KU76" s="23"/>
      <c r="KV76" s="24" t="s">
        <v>18</v>
      </c>
      <c r="KW76" s="5">
        <v>80.103999999999999</v>
      </c>
      <c r="KX76" s="45">
        <v>-11.097</v>
      </c>
      <c r="KY76" s="5">
        <v>94.120999999999995</v>
      </c>
      <c r="KZ76" s="45">
        <v>1.323</v>
      </c>
      <c r="LA76" s="5">
        <v>68.798000000000002</v>
      </c>
      <c r="LB76" s="45">
        <v>2.1160000000000001</v>
      </c>
      <c r="LC76" s="23"/>
      <c r="LD76" s="24" t="s">
        <v>18</v>
      </c>
      <c r="LE76" s="5">
        <v>79.382000000000005</v>
      </c>
      <c r="LF76" s="45">
        <v>-5.5609999999999999</v>
      </c>
      <c r="LG76" s="5">
        <v>111.015</v>
      </c>
      <c r="LH76" s="45">
        <v>12.99</v>
      </c>
      <c r="LI76" s="5">
        <v>108.71299999999999</v>
      </c>
      <c r="LJ76" s="45">
        <v>6.7130000000000001</v>
      </c>
      <c r="LK76" s="23"/>
      <c r="LL76" s="24" t="s">
        <v>18</v>
      </c>
      <c r="LM76" s="5">
        <v>136.529</v>
      </c>
      <c r="LN76" s="45">
        <v>12.99</v>
      </c>
      <c r="LO76" s="5">
        <v>112.395</v>
      </c>
      <c r="LP76" s="45">
        <v>12.99</v>
      </c>
      <c r="LQ76" s="5">
        <v>91.433999999999997</v>
      </c>
      <c r="LR76" s="45">
        <v>12.99</v>
      </c>
      <c r="LS76" s="23"/>
      <c r="LT76" s="24" t="s">
        <v>18</v>
      </c>
      <c r="LU76" s="5">
        <v>73.231999999999999</v>
      </c>
      <c r="LV76" s="45">
        <v>3.4</v>
      </c>
      <c r="LW76" s="5">
        <v>105.34</v>
      </c>
      <c r="LX76" s="45">
        <v>-2.5979999999999999</v>
      </c>
      <c r="LY76" s="5">
        <v>80.525000000000006</v>
      </c>
      <c r="LZ76" s="45">
        <v>-17.79</v>
      </c>
      <c r="MA76" s="23"/>
      <c r="MB76" s="24" t="s">
        <v>18</v>
      </c>
      <c r="MC76" s="5">
        <v>115.03700000000001</v>
      </c>
      <c r="MD76" s="45">
        <v>16.445</v>
      </c>
      <c r="ME76" s="5">
        <v>95.007999999999996</v>
      </c>
      <c r="MF76" s="45">
        <v>6.7729999999999997</v>
      </c>
      <c r="MG76" s="5">
        <v>94.573999999999998</v>
      </c>
      <c r="MH76" s="45">
        <v>-0.19600000000000001</v>
      </c>
      <c r="MI76" s="23"/>
      <c r="MJ76" s="24" t="s">
        <v>18</v>
      </c>
      <c r="MK76" s="5">
        <v>99.183000000000007</v>
      </c>
      <c r="ML76" s="45">
        <v>-3.61</v>
      </c>
      <c r="MM76" s="5">
        <v>108.407</v>
      </c>
      <c r="MN76" s="45">
        <v>9.2899999999999991</v>
      </c>
      <c r="MO76" s="5">
        <v>123.43300000000001</v>
      </c>
      <c r="MP76" s="45">
        <v>-3.8039999999999998</v>
      </c>
    </row>
    <row r="77" spans="1:361" ht="15" hidden="1" customHeight="1" x14ac:dyDescent="0.25">
      <c r="A77" s="23"/>
      <c r="B77" s="24" t="s">
        <v>19</v>
      </c>
      <c r="C77" s="5">
        <v>104.027</v>
      </c>
      <c r="D77" s="45">
        <v>-3.45</v>
      </c>
      <c r="E77" s="495">
        <v>103.95699999999999</v>
      </c>
      <c r="F77" s="45">
        <v>-6.7220000000000004</v>
      </c>
      <c r="G77" s="495">
        <v>104.093</v>
      </c>
      <c r="H77" s="45">
        <v>-0.14299999999999999</v>
      </c>
      <c r="I77" s="23"/>
      <c r="J77" s="24" t="s">
        <v>19</v>
      </c>
      <c r="K77" s="5">
        <v>73.311000000000007</v>
      </c>
      <c r="L77" s="45">
        <v>-18.437999999999999</v>
      </c>
      <c r="M77" s="5">
        <v>137.12100000000001</v>
      </c>
      <c r="N77" s="45">
        <v>60.531999999999996</v>
      </c>
      <c r="O77" s="5">
        <v>76.754999999999995</v>
      </c>
      <c r="P77" s="45">
        <v>-17.327999999999999</v>
      </c>
      <c r="Q77" s="23"/>
      <c r="R77" s="24" t="s">
        <v>19</v>
      </c>
      <c r="S77" s="5">
        <v>92.141000000000005</v>
      </c>
      <c r="T77" s="45">
        <v>2.16</v>
      </c>
      <c r="U77" s="5">
        <v>104.09699999999999</v>
      </c>
      <c r="V77" s="45">
        <v>5.2229999999999999</v>
      </c>
      <c r="W77" s="5">
        <v>114.727</v>
      </c>
      <c r="X77" s="45">
        <v>6.8890000000000002</v>
      </c>
      <c r="Y77" s="23"/>
      <c r="Z77" s="24" t="s">
        <v>19</v>
      </c>
      <c r="AA77" s="5">
        <v>105.739</v>
      </c>
      <c r="AB77" s="45">
        <v>7.7519999999999998</v>
      </c>
      <c r="AC77" s="5">
        <v>115.527</v>
      </c>
      <c r="AD77" s="45">
        <v>10.433</v>
      </c>
      <c r="AE77" s="5">
        <v>99.06</v>
      </c>
      <c r="AF77" s="45">
        <v>0.82899999999999996</v>
      </c>
      <c r="AG77" s="23"/>
      <c r="AH77" s="24" t="s">
        <v>19</v>
      </c>
      <c r="AI77" s="5">
        <v>117.584</v>
      </c>
      <c r="AJ77" s="45">
        <v>21.111000000000001</v>
      </c>
      <c r="AK77" s="5">
        <v>109.58199999999999</v>
      </c>
      <c r="AL77" s="45">
        <v>17.167999999999999</v>
      </c>
      <c r="AM77" s="5">
        <v>88.533000000000001</v>
      </c>
      <c r="AN77" s="45">
        <v>11.874000000000001</v>
      </c>
      <c r="AO77" s="23"/>
      <c r="AP77" s="24" t="s">
        <v>19</v>
      </c>
      <c r="AQ77" s="5">
        <v>114.247</v>
      </c>
      <c r="AR77" s="45">
        <v>15.622999999999999</v>
      </c>
      <c r="AS77" s="5">
        <v>99.384</v>
      </c>
      <c r="AT77" s="45">
        <v>-5.8280000000000003</v>
      </c>
      <c r="AU77" s="5">
        <v>100.44799999999999</v>
      </c>
      <c r="AV77" s="45">
        <v>8.8420000000000005</v>
      </c>
      <c r="AW77" s="23"/>
      <c r="AX77" s="24" t="s">
        <v>19</v>
      </c>
      <c r="AY77" s="5">
        <v>107.372</v>
      </c>
      <c r="AZ77" s="45">
        <v>11.827999999999999</v>
      </c>
      <c r="BA77" s="5">
        <v>109.789</v>
      </c>
      <c r="BB77" s="45">
        <v>9.8719999999999999</v>
      </c>
      <c r="BC77" s="5">
        <v>97.521000000000001</v>
      </c>
      <c r="BD77" s="45">
        <v>10.127000000000001</v>
      </c>
      <c r="BE77" s="23"/>
      <c r="BF77" s="24" t="s">
        <v>19</v>
      </c>
      <c r="BG77" s="5">
        <v>93.313000000000002</v>
      </c>
      <c r="BH77" s="45">
        <v>-1.5940000000000001</v>
      </c>
      <c r="BI77" s="5">
        <v>99.968000000000004</v>
      </c>
      <c r="BJ77" s="45">
        <v>8.0790000000000006</v>
      </c>
      <c r="BK77" s="5">
        <v>101.458</v>
      </c>
      <c r="BL77" s="45">
        <v>15.488</v>
      </c>
      <c r="BM77" s="23"/>
      <c r="BN77" s="24" t="s">
        <v>19</v>
      </c>
      <c r="BO77" s="5">
        <v>105.953</v>
      </c>
      <c r="BP77" s="45">
        <v>3.996</v>
      </c>
      <c r="BQ77" s="5">
        <v>104.518</v>
      </c>
      <c r="BR77" s="45">
        <v>2.2599999999999998</v>
      </c>
      <c r="BS77" s="5">
        <v>88.322000000000003</v>
      </c>
      <c r="BT77" s="45">
        <v>2.2599999999999998</v>
      </c>
      <c r="BU77" s="23"/>
      <c r="BV77" s="24" t="s">
        <v>19</v>
      </c>
      <c r="BW77" s="5">
        <v>103.247</v>
      </c>
      <c r="BX77" s="45">
        <v>2.2599999999999998</v>
      </c>
      <c r="BY77" s="5">
        <v>108.075</v>
      </c>
      <c r="BZ77" s="45">
        <v>6.6609999999999996</v>
      </c>
      <c r="CA77" s="5">
        <v>122.96599999999999</v>
      </c>
      <c r="CB77" s="45">
        <v>3.7679999999999998</v>
      </c>
      <c r="CC77" s="23"/>
      <c r="CD77" s="24" t="s">
        <v>19</v>
      </c>
      <c r="CE77" s="5">
        <v>103.324</v>
      </c>
      <c r="CF77" s="45">
        <v>3.7679999999999998</v>
      </c>
      <c r="CG77" s="5">
        <v>104.483</v>
      </c>
      <c r="CH77" s="45">
        <v>3.7669999999999999</v>
      </c>
      <c r="CI77" s="5">
        <v>106.81399999999999</v>
      </c>
      <c r="CJ77" s="45">
        <v>12.647</v>
      </c>
      <c r="CK77" s="23"/>
      <c r="CL77" s="24" t="s">
        <v>19</v>
      </c>
      <c r="CM77" s="5">
        <v>127.675</v>
      </c>
      <c r="CN77" s="45">
        <v>56.645000000000003</v>
      </c>
      <c r="CO77" s="5">
        <v>87.841999999999999</v>
      </c>
      <c r="CP77" s="45">
        <v>-2.6509999999999998</v>
      </c>
      <c r="CQ77" s="5">
        <v>99.927000000000007</v>
      </c>
      <c r="CR77" s="45">
        <v>-2.6520000000000001</v>
      </c>
      <c r="CS77" s="23"/>
      <c r="CT77" s="24" t="s">
        <v>19</v>
      </c>
      <c r="CU77" s="5">
        <v>107.306</v>
      </c>
      <c r="CV77" s="45">
        <v>23.417999999999999</v>
      </c>
      <c r="CW77" s="5">
        <v>98.3</v>
      </c>
      <c r="CX77" s="45">
        <v>-18.422999999999998</v>
      </c>
      <c r="CY77" s="5">
        <v>104.479</v>
      </c>
      <c r="CZ77" s="45">
        <v>-1.7999999999999999E-2</v>
      </c>
      <c r="DA77" s="23"/>
      <c r="DB77" s="24" t="s">
        <v>19</v>
      </c>
      <c r="DC77" s="5">
        <v>100.67700000000001</v>
      </c>
      <c r="DD77" s="45">
        <v>0.26800000000000002</v>
      </c>
      <c r="DE77" s="5">
        <v>104.07</v>
      </c>
      <c r="DF77" s="45">
        <v>10.689</v>
      </c>
      <c r="DG77" s="5">
        <v>113.11499999999999</v>
      </c>
      <c r="DH77" s="45">
        <v>1.36</v>
      </c>
      <c r="DI77" s="23"/>
      <c r="DJ77" s="24" t="s">
        <v>19</v>
      </c>
      <c r="DK77" s="5">
        <v>102.837</v>
      </c>
      <c r="DL77" s="45">
        <v>1.36</v>
      </c>
      <c r="DM77" s="5">
        <v>107.247</v>
      </c>
      <c r="DN77" s="45">
        <v>-1.081</v>
      </c>
      <c r="DO77" s="5">
        <v>107.922</v>
      </c>
      <c r="DP77" s="45">
        <v>9.6969999999999992</v>
      </c>
      <c r="DQ77" s="23"/>
      <c r="DR77" s="24" t="s">
        <v>19</v>
      </c>
      <c r="DS77" s="5">
        <v>103.185</v>
      </c>
      <c r="DT77" s="45">
        <v>1.36</v>
      </c>
      <c r="DU77" s="5">
        <v>81.602999999999994</v>
      </c>
      <c r="DV77" s="45">
        <v>0.88500000000000001</v>
      </c>
      <c r="DW77" s="5">
        <v>99.588999999999999</v>
      </c>
      <c r="DX77" s="45">
        <v>3.6160000000000001</v>
      </c>
      <c r="DY77" s="23"/>
      <c r="DZ77" s="24" t="s">
        <v>19</v>
      </c>
      <c r="EA77" s="5">
        <v>109.47499999999999</v>
      </c>
      <c r="EB77" s="45">
        <v>2.3210000000000002</v>
      </c>
      <c r="EC77" s="5">
        <v>99.617000000000004</v>
      </c>
      <c r="ED77" s="45">
        <v>5.149</v>
      </c>
      <c r="EE77" s="5">
        <v>108.29900000000001</v>
      </c>
      <c r="EF77" s="45">
        <v>5.149</v>
      </c>
      <c r="EG77" s="23"/>
      <c r="EH77" s="24" t="s">
        <v>19</v>
      </c>
      <c r="EI77" s="5">
        <v>99.757000000000005</v>
      </c>
      <c r="EJ77" s="45">
        <v>5.149</v>
      </c>
      <c r="EK77" s="5">
        <v>98.93</v>
      </c>
      <c r="EL77" s="45">
        <v>5.149</v>
      </c>
      <c r="EM77" s="5">
        <v>110.518</v>
      </c>
      <c r="EN77" s="45">
        <v>5.149</v>
      </c>
      <c r="EO77" s="23"/>
      <c r="EP77" s="24" t="s">
        <v>19</v>
      </c>
      <c r="EQ77" s="5">
        <v>109.87</v>
      </c>
      <c r="ER77" s="45">
        <v>1.9370000000000001</v>
      </c>
      <c r="ES77" s="5">
        <v>110.551</v>
      </c>
      <c r="ET77" s="45">
        <v>1.9370000000000001</v>
      </c>
      <c r="EU77" s="5">
        <v>111.92</v>
      </c>
      <c r="EV77" s="45">
        <v>1.9370000000000001</v>
      </c>
      <c r="EW77" s="23"/>
      <c r="EX77" s="24" t="s">
        <v>19</v>
      </c>
      <c r="EY77" s="5">
        <v>95.497</v>
      </c>
      <c r="EZ77" s="45">
        <v>1.9370000000000001</v>
      </c>
      <c r="FA77" s="5">
        <v>93.638000000000005</v>
      </c>
      <c r="FB77" s="45">
        <v>1.9370000000000001</v>
      </c>
      <c r="FC77" s="5">
        <v>96.591999999999999</v>
      </c>
      <c r="FD77" s="45">
        <v>1.9370000000000001</v>
      </c>
      <c r="FE77" s="23"/>
      <c r="FF77" s="24" t="s">
        <v>19</v>
      </c>
      <c r="FG77" s="5">
        <v>117.846</v>
      </c>
      <c r="FH77" s="45">
        <v>1.9370000000000001</v>
      </c>
      <c r="FI77" s="5">
        <v>96.819000000000003</v>
      </c>
      <c r="FJ77" s="45">
        <v>3.819</v>
      </c>
      <c r="FK77" s="5">
        <v>102.572</v>
      </c>
      <c r="FL77" s="45">
        <v>1.6359999999999999</v>
      </c>
      <c r="FM77" s="23"/>
      <c r="FN77" s="24" t="s">
        <v>19</v>
      </c>
      <c r="FO77" s="5">
        <v>97.903999999999996</v>
      </c>
      <c r="FP77" s="45">
        <v>-8.516</v>
      </c>
      <c r="FQ77" s="5">
        <v>115.62</v>
      </c>
      <c r="FR77" s="45">
        <v>11.221</v>
      </c>
      <c r="FS77" s="5">
        <v>96.903999999999996</v>
      </c>
      <c r="FT77" s="45">
        <v>-2.1000000000000001E-2</v>
      </c>
      <c r="FU77" s="23"/>
      <c r="FV77" s="24" t="s">
        <v>19</v>
      </c>
      <c r="FW77" s="5">
        <v>97.376000000000005</v>
      </c>
      <c r="FX77" s="45">
        <v>3.0619999999999998</v>
      </c>
      <c r="FY77" s="5">
        <v>81.634</v>
      </c>
      <c r="FZ77" s="45">
        <v>5.9189999999999996</v>
      </c>
      <c r="GA77" s="5">
        <v>88.997</v>
      </c>
      <c r="GB77" s="45">
        <v>2.536</v>
      </c>
      <c r="GC77" s="23"/>
      <c r="GD77" s="24" t="s">
        <v>19</v>
      </c>
      <c r="GE77" s="5">
        <v>104.645</v>
      </c>
      <c r="GF77" s="45">
        <v>2.536</v>
      </c>
      <c r="GG77" s="5">
        <v>96.138000000000005</v>
      </c>
      <c r="GH77" s="45">
        <v>2.536</v>
      </c>
      <c r="GI77" s="5">
        <v>101.218</v>
      </c>
      <c r="GJ77" s="45">
        <v>-10.842000000000001</v>
      </c>
      <c r="GK77" s="23"/>
      <c r="GL77" s="24" t="s">
        <v>19</v>
      </c>
      <c r="GM77" s="5">
        <v>97.665000000000006</v>
      </c>
      <c r="GN77" s="45">
        <v>2.7789999999999999</v>
      </c>
      <c r="GO77" s="5">
        <v>106.89400000000001</v>
      </c>
      <c r="GP77" s="45">
        <v>23.811</v>
      </c>
      <c r="GQ77" s="5">
        <v>115.462</v>
      </c>
      <c r="GR77" s="45">
        <v>23.811</v>
      </c>
      <c r="GS77" s="23"/>
      <c r="GT77" s="24" t="s">
        <v>19</v>
      </c>
      <c r="GU77" s="5">
        <v>122.91</v>
      </c>
      <c r="GV77" s="45">
        <v>2.2050000000000001</v>
      </c>
      <c r="GW77" s="5">
        <v>103.309</v>
      </c>
      <c r="GX77" s="45">
        <v>2.3199999999999998</v>
      </c>
      <c r="GY77" s="5">
        <v>104.839</v>
      </c>
      <c r="GZ77" s="45">
        <v>2.2050000000000001</v>
      </c>
      <c r="HA77" s="23"/>
      <c r="HB77" s="24" t="s">
        <v>19</v>
      </c>
      <c r="HC77" s="5">
        <v>101.027</v>
      </c>
      <c r="HD77" s="45">
        <v>2.2050000000000001</v>
      </c>
      <c r="HE77" s="5">
        <v>93.899000000000001</v>
      </c>
      <c r="HF77" s="45">
        <v>2.2050000000000001</v>
      </c>
      <c r="HG77" s="5">
        <v>95.152000000000001</v>
      </c>
      <c r="HH77" s="45">
        <v>-1.292</v>
      </c>
      <c r="HI77" s="23"/>
      <c r="HJ77" s="24" t="s">
        <v>19</v>
      </c>
      <c r="HK77" s="5">
        <v>109.154</v>
      </c>
      <c r="HL77" s="45">
        <v>2.0449999999999999</v>
      </c>
      <c r="HM77" s="5">
        <v>106.446</v>
      </c>
      <c r="HN77" s="45">
        <v>-3.8420000000000001</v>
      </c>
      <c r="HO77" s="5">
        <v>95.61</v>
      </c>
      <c r="HP77" s="45">
        <v>2.2050000000000001</v>
      </c>
      <c r="HQ77" s="23"/>
      <c r="HR77" s="24" t="s">
        <v>19</v>
      </c>
      <c r="HS77" s="5">
        <v>91.003</v>
      </c>
      <c r="HT77" s="45">
        <v>-2.06</v>
      </c>
      <c r="HU77" s="5">
        <v>113.31</v>
      </c>
      <c r="HV77" s="45">
        <v>-2.0590000000000002</v>
      </c>
      <c r="HW77" s="5">
        <v>95.742000000000004</v>
      </c>
      <c r="HX77" s="45">
        <v>-2.0590000000000002</v>
      </c>
      <c r="HY77" s="23"/>
      <c r="HZ77" s="24" t="s">
        <v>19</v>
      </c>
      <c r="IA77" s="5">
        <v>118.261</v>
      </c>
      <c r="IB77" s="45">
        <v>-2.0590000000000002</v>
      </c>
      <c r="IC77" s="5">
        <v>87.055000000000007</v>
      </c>
      <c r="ID77" s="45">
        <v>7.0780000000000003</v>
      </c>
      <c r="IE77" s="5">
        <v>89.203000000000003</v>
      </c>
      <c r="IF77" s="45">
        <v>-9.9060000000000006</v>
      </c>
      <c r="IG77" s="23"/>
      <c r="IH77" s="24" t="s">
        <v>19</v>
      </c>
      <c r="II77" s="5">
        <v>118.294</v>
      </c>
      <c r="IJ77" s="45">
        <v>3.2850000000000001</v>
      </c>
      <c r="IK77" s="5">
        <v>74.593000000000004</v>
      </c>
      <c r="IL77" s="45">
        <v>-2.8839999999999999</v>
      </c>
      <c r="IM77" s="5">
        <v>97.888999999999996</v>
      </c>
      <c r="IN77" s="45">
        <v>7.9740000000000002</v>
      </c>
      <c r="IO77" s="5">
        <v>115.366</v>
      </c>
      <c r="IP77" s="45">
        <v>7.9740000000000002</v>
      </c>
      <c r="IQ77" s="23"/>
      <c r="IR77" s="24" t="s">
        <v>19</v>
      </c>
      <c r="IS77" s="5">
        <v>110.818</v>
      </c>
      <c r="IT77" s="45">
        <v>7.9740000000000002</v>
      </c>
      <c r="IU77" s="5">
        <v>102.267</v>
      </c>
      <c r="IV77" s="45">
        <v>7.9740000000000002</v>
      </c>
      <c r="IW77" s="5">
        <v>103.44199999999999</v>
      </c>
      <c r="IX77" s="45">
        <v>7.9740000000000002</v>
      </c>
      <c r="IY77" s="23"/>
      <c r="IZ77" s="24" t="s">
        <v>19</v>
      </c>
      <c r="JA77" s="5">
        <v>116.062</v>
      </c>
      <c r="JB77" s="45">
        <v>7.9740000000000002</v>
      </c>
      <c r="JC77" s="5">
        <v>104.65900000000001</v>
      </c>
      <c r="JD77" s="45">
        <v>2.2280000000000002</v>
      </c>
      <c r="JE77" s="5">
        <v>122.601</v>
      </c>
      <c r="JF77" s="45">
        <v>16.611000000000001</v>
      </c>
      <c r="JG77" s="23"/>
      <c r="JH77" s="24" t="s">
        <v>19</v>
      </c>
      <c r="JI77" s="5">
        <v>125.071</v>
      </c>
      <c r="JJ77" s="45">
        <v>18.658000000000001</v>
      </c>
      <c r="JK77" s="5">
        <v>86.741</v>
      </c>
      <c r="JL77" s="45">
        <v>3.6320000000000001</v>
      </c>
      <c r="JM77" s="5">
        <v>178.07</v>
      </c>
      <c r="JN77" s="45">
        <v>0.34</v>
      </c>
      <c r="JO77" s="23"/>
      <c r="JP77" s="24" t="s">
        <v>19</v>
      </c>
      <c r="JQ77" s="5">
        <v>108.05200000000001</v>
      </c>
      <c r="JR77" s="45">
        <v>25.361999999999998</v>
      </c>
      <c r="JS77" s="5">
        <v>113.012</v>
      </c>
      <c r="JT77" s="45">
        <v>17.085999999999999</v>
      </c>
      <c r="JU77" s="5">
        <v>90.185000000000002</v>
      </c>
      <c r="JV77" s="45">
        <v>17.085999999999999</v>
      </c>
      <c r="JW77" s="23"/>
      <c r="JX77" s="24" t="s">
        <v>19</v>
      </c>
      <c r="JY77" s="5">
        <v>112.307</v>
      </c>
      <c r="JZ77" s="45">
        <v>-5.8150000000000004</v>
      </c>
      <c r="KA77" s="5">
        <v>66.587000000000003</v>
      </c>
      <c r="KB77" s="45">
        <v>4.6139999999999999</v>
      </c>
      <c r="KC77" s="5">
        <v>125.306</v>
      </c>
      <c r="KD77" s="45">
        <v>22.382999999999999</v>
      </c>
      <c r="KE77" s="23"/>
      <c r="KF77" s="24" t="s">
        <v>19</v>
      </c>
      <c r="KG77" s="5">
        <v>101.76</v>
      </c>
      <c r="KH77" s="45">
        <v>4.3949999999999996</v>
      </c>
      <c r="KI77" s="5">
        <v>177.345</v>
      </c>
      <c r="KJ77" s="45">
        <v>24.585999999999999</v>
      </c>
      <c r="KK77" s="5">
        <v>89.176000000000002</v>
      </c>
      <c r="KL77" s="45">
        <v>3.22</v>
      </c>
      <c r="KM77" s="23"/>
      <c r="KN77" s="24" t="s">
        <v>19</v>
      </c>
      <c r="KO77" s="5">
        <v>86.66</v>
      </c>
      <c r="KP77" s="45">
        <v>11.141</v>
      </c>
      <c r="KQ77" s="5">
        <v>116.08799999999999</v>
      </c>
      <c r="KR77" s="45">
        <v>22.152999999999999</v>
      </c>
      <c r="KS77" s="5">
        <v>102.294</v>
      </c>
      <c r="KT77" s="45">
        <v>-4.8959999999999999</v>
      </c>
      <c r="KU77" s="23"/>
      <c r="KV77" s="24" t="s">
        <v>19</v>
      </c>
      <c r="KW77" s="5">
        <v>127.006</v>
      </c>
      <c r="KX77" s="45">
        <v>18.283999999999999</v>
      </c>
      <c r="KY77" s="5">
        <v>105.756</v>
      </c>
      <c r="KZ77" s="45">
        <v>0.60899999999999999</v>
      </c>
      <c r="LA77" s="5">
        <v>101.194</v>
      </c>
      <c r="LB77" s="45">
        <v>8.39</v>
      </c>
      <c r="LC77" s="23"/>
      <c r="LD77" s="24" t="s">
        <v>19</v>
      </c>
      <c r="LE77" s="5">
        <v>94.63</v>
      </c>
      <c r="LF77" s="45">
        <v>-3.5529999999999999</v>
      </c>
      <c r="LG77" s="5">
        <v>133.01900000000001</v>
      </c>
      <c r="LH77" s="45">
        <v>6.1669999999999998</v>
      </c>
      <c r="LI77" s="5">
        <v>123.074</v>
      </c>
      <c r="LJ77" s="45">
        <v>2.3889999999999998</v>
      </c>
      <c r="LK77" s="23"/>
      <c r="LL77" s="24" t="s">
        <v>19</v>
      </c>
      <c r="LM77" s="5">
        <v>130.96700000000001</v>
      </c>
      <c r="LN77" s="45">
        <v>6.1669999999999998</v>
      </c>
      <c r="LO77" s="5">
        <v>127.866</v>
      </c>
      <c r="LP77" s="45">
        <v>6.1669999999999998</v>
      </c>
      <c r="LQ77" s="5">
        <v>127.44799999999999</v>
      </c>
      <c r="LR77" s="45">
        <v>6.1669999999999998</v>
      </c>
      <c r="LS77" s="23"/>
      <c r="LT77" s="24" t="s">
        <v>19</v>
      </c>
      <c r="LU77" s="5">
        <v>96.968999999999994</v>
      </c>
      <c r="LV77" s="45">
        <v>0.183</v>
      </c>
      <c r="LW77" s="5">
        <v>85.004000000000005</v>
      </c>
      <c r="LX77" s="45">
        <v>0.17299999999999999</v>
      </c>
      <c r="LY77" s="5">
        <v>87.176000000000002</v>
      </c>
      <c r="LZ77" s="45">
        <v>-23.068999999999999</v>
      </c>
      <c r="MA77" s="23"/>
      <c r="MB77" s="24" t="s">
        <v>19</v>
      </c>
      <c r="MC77" s="5">
        <v>112.821</v>
      </c>
      <c r="MD77" s="45">
        <v>17.640999999999998</v>
      </c>
      <c r="ME77" s="5">
        <v>127.446</v>
      </c>
      <c r="MF77" s="45">
        <v>29.923999999999999</v>
      </c>
      <c r="MG77" s="5">
        <v>90.251000000000005</v>
      </c>
      <c r="MH77" s="45">
        <v>-19.568999999999999</v>
      </c>
      <c r="MI77" s="23"/>
      <c r="MJ77" s="24" t="s">
        <v>19</v>
      </c>
      <c r="MK77" s="5">
        <v>104.072</v>
      </c>
      <c r="ML77" s="45">
        <v>-7.9950000000000001</v>
      </c>
      <c r="MM77" s="5">
        <v>102.626</v>
      </c>
      <c r="MN77" s="45">
        <v>10.78</v>
      </c>
      <c r="MO77" s="5">
        <v>122.91200000000001</v>
      </c>
      <c r="MP77" s="45">
        <v>2.8940000000000001</v>
      </c>
      <c r="MW77" s="37"/>
    </row>
    <row r="78" spans="1:361" ht="15" hidden="1" customHeight="1" x14ac:dyDescent="0.25">
      <c r="A78" s="23"/>
      <c r="B78" s="24" t="s">
        <v>20</v>
      </c>
      <c r="C78" s="5">
        <v>97.691000000000003</v>
      </c>
      <c r="D78" s="45">
        <v>1.708</v>
      </c>
      <c r="E78" s="495">
        <v>98.591999999999999</v>
      </c>
      <c r="F78" s="45">
        <v>-1.7170000000000001</v>
      </c>
      <c r="G78" s="495">
        <v>96.84</v>
      </c>
      <c r="H78" s="45">
        <v>5.2389999999999999</v>
      </c>
      <c r="I78" s="23"/>
      <c r="J78" s="24" t="s">
        <v>20</v>
      </c>
      <c r="K78" s="5">
        <v>78.228999999999999</v>
      </c>
      <c r="L78" s="45">
        <v>-23.157</v>
      </c>
      <c r="M78" s="5">
        <v>82.426000000000002</v>
      </c>
      <c r="N78" s="45">
        <v>-26.587</v>
      </c>
      <c r="O78" s="5">
        <v>78.512</v>
      </c>
      <c r="P78" s="45">
        <v>-18.222999999999999</v>
      </c>
      <c r="Q78" s="23"/>
      <c r="R78" s="24" t="s">
        <v>20</v>
      </c>
      <c r="S78" s="5">
        <v>104.904</v>
      </c>
      <c r="T78" s="45">
        <v>13.715999999999999</v>
      </c>
      <c r="U78" s="5">
        <v>107.279</v>
      </c>
      <c r="V78" s="45">
        <v>10.941000000000001</v>
      </c>
      <c r="W78" s="5">
        <v>113.42400000000001</v>
      </c>
      <c r="X78" s="45">
        <v>7.4420000000000002</v>
      </c>
      <c r="Y78" s="23"/>
      <c r="Z78" s="24" t="s">
        <v>20</v>
      </c>
      <c r="AA78" s="5">
        <v>115.854</v>
      </c>
      <c r="AB78" s="45">
        <v>11.301</v>
      </c>
      <c r="AC78" s="5">
        <v>119.245</v>
      </c>
      <c r="AD78" s="45">
        <v>26.178000000000001</v>
      </c>
      <c r="AE78" s="5">
        <v>109.642</v>
      </c>
      <c r="AF78" s="45">
        <v>19.626000000000001</v>
      </c>
      <c r="AG78" s="23"/>
      <c r="AH78" s="24" t="s">
        <v>20</v>
      </c>
      <c r="AI78" s="5">
        <v>119.871</v>
      </c>
      <c r="AJ78" s="45">
        <v>18.850999999999999</v>
      </c>
      <c r="AK78" s="5">
        <v>116.464</v>
      </c>
      <c r="AL78" s="45">
        <v>25.902000000000001</v>
      </c>
      <c r="AM78" s="5">
        <v>87.72</v>
      </c>
      <c r="AN78" s="45">
        <v>14.662000000000001</v>
      </c>
      <c r="AO78" s="23"/>
      <c r="AP78" s="24" t="s">
        <v>20</v>
      </c>
      <c r="AQ78" s="5">
        <v>120.22499999999999</v>
      </c>
      <c r="AR78" s="45">
        <v>23.254999999999999</v>
      </c>
      <c r="AS78" s="5">
        <v>112.79</v>
      </c>
      <c r="AT78" s="45">
        <v>3.37</v>
      </c>
      <c r="AU78" s="5">
        <v>103.913</v>
      </c>
      <c r="AV78" s="45">
        <v>11.417</v>
      </c>
      <c r="AW78" s="23"/>
      <c r="AX78" s="24" t="s">
        <v>20</v>
      </c>
      <c r="AY78" s="5">
        <v>110.47799999999999</v>
      </c>
      <c r="AZ78" s="45">
        <v>3.9689999999999999</v>
      </c>
      <c r="BA78" s="5">
        <v>110.292</v>
      </c>
      <c r="BB78" s="45">
        <v>9.0190000000000001</v>
      </c>
      <c r="BC78" s="5">
        <v>99.897999999999996</v>
      </c>
      <c r="BD78" s="45">
        <v>8.407</v>
      </c>
      <c r="BE78" s="23"/>
      <c r="BF78" s="24" t="s">
        <v>20</v>
      </c>
      <c r="BG78" s="5">
        <v>105.443</v>
      </c>
      <c r="BH78" s="45">
        <v>3.7010000000000001</v>
      </c>
      <c r="BI78" s="5">
        <v>105.80500000000001</v>
      </c>
      <c r="BJ78" s="45">
        <v>11.596</v>
      </c>
      <c r="BK78" s="5">
        <v>114.53</v>
      </c>
      <c r="BL78" s="45">
        <v>19.504000000000001</v>
      </c>
      <c r="BM78" s="23"/>
      <c r="BN78" s="24" t="s">
        <v>20</v>
      </c>
      <c r="BO78" s="5">
        <v>106.343</v>
      </c>
      <c r="BP78" s="45">
        <v>2.887</v>
      </c>
      <c r="BQ78" s="5">
        <v>109.331</v>
      </c>
      <c r="BR78" s="45">
        <v>3.9849999999999999</v>
      </c>
      <c r="BS78" s="5">
        <v>98.680999999999997</v>
      </c>
      <c r="BT78" s="45">
        <v>3.9849999999999999</v>
      </c>
      <c r="BU78" s="23"/>
      <c r="BV78" s="24" t="s">
        <v>20</v>
      </c>
      <c r="BW78" s="5">
        <v>106.568</v>
      </c>
      <c r="BX78" s="45">
        <v>3.9849999999999999</v>
      </c>
      <c r="BY78" s="5">
        <v>103.08799999999999</v>
      </c>
      <c r="BZ78" s="45">
        <v>5.58</v>
      </c>
      <c r="CA78" s="5">
        <v>121.97199999999999</v>
      </c>
      <c r="CB78" s="45">
        <v>3.153</v>
      </c>
      <c r="CC78" s="23"/>
      <c r="CD78" s="24" t="s">
        <v>20</v>
      </c>
      <c r="CE78" s="5">
        <v>97.260999999999996</v>
      </c>
      <c r="CF78" s="45">
        <v>3.1520000000000001</v>
      </c>
      <c r="CG78" s="5">
        <v>112.937</v>
      </c>
      <c r="CH78" s="45">
        <v>3.153</v>
      </c>
      <c r="CI78" s="5">
        <v>106.901</v>
      </c>
      <c r="CJ78" s="45">
        <v>6.4349999999999996</v>
      </c>
      <c r="CK78" s="23"/>
      <c r="CL78" s="24" t="s">
        <v>20</v>
      </c>
      <c r="CM78" s="5">
        <v>110.651</v>
      </c>
      <c r="CN78" s="45">
        <v>28.445</v>
      </c>
      <c r="CO78" s="5">
        <v>94.759</v>
      </c>
      <c r="CP78" s="45">
        <v>2.931</v>
      </c>
      <c r="CQ78" s="5">
        <v>114.80800000000001</v>
      </c>
      <c r="CR78" s="45">
        <v>2.931</v>
      </c>
      <c r="CS78" s="23"/>
      <c r="CT78" s="24" t="s">
        <v>20</v>
      </c>
      <c r="CU78" s="5">
        <v>112.495</v>
      </c>
      <c r="CV78" s="45">
        <v>23.815999999999999</v>
      </c>
      <c r="CW78" s="5">
        <v>97.180999999999997</v>
      </c>
      <c r="CX78" s="45">
        <v>-23.838999999999999</v>
      </c>
      <c r="CY78" s="5">
        <v>107.083</v>
      </c>
      <c r="CZ78" s="45">
        <v>17.741</v>
      </c>
      <c r="DA78" s="23"/>
      <c r="DB78" s="24" t="s">
        <v>20</v>
      </c>
      <c r="DC78" s="5">
        <v>104.788</v>
      </c>
      <c r="DD78" s="45">
        <v>6.9450000000000003</v>
      </c>
      <c r="DE78" s="5">
        <v>105.086</v>
      </c>
      <c r="DF78" s="45">
        <v>-2.5150000000000001</v>
      </c>
      <c r="DG78" s="5">
        <v>102.958</v>
      </c>
      <c r="DH78" s="45">
        <v>5.46</v>
      </c>
      <c r="DI78" s="23"/>
      <c r="DJ78" s="24" t="s">
        <v>20</v>
      </c>
      <c r="DK78" s="5">
        <v>105.696</v>
      </c>
      <c r="DL78" s="45">
        <v>5.4589999999999996</v>
      </c>
      <c r="DM78" s="5">
        <v>99.691000000000003</v>
      </c>
      <c r="DN78" s="45">
        <v>6.1840000000000002</v>
      </c>
      <c r="DO78" s="5">
        <v>113.42100000000001</v>
      </c>
      <c r="DP78" s="45">
        <v>5.7119999999999997</v>
      </c>
      <c r="DQ78" s="23"/>
      <c r="DR78" s="24" t="s">
        <v>20</v>
      </c>
      <c r="DS78" s="5">
        <v>103.246</v>
      </c>
      <c r="DT78" s="45">
        <v>5.4589999999999996</v>
      </c>
      <c r="DU78" s="5">
        <v>100.464</v>
      </c>
      <c r="DV78" s="45">
        <v>-2.5449999999999999</v>
      </c>
      <c r="DW78" s="5">
        <v>113.56399999999999</v>
      </c>
      <c r="DX78" s="45">
        <v>17.832000000000001</v>
      </c>
      <c r="DY78" s="23"/>
      <c r="DZ78" s="24" t="s">
        <v>20</v>
      </c>
      <c r="EA78" s="5">
        <v>95.772000000000006</v>
      </c>
      <c r="EB78" s="45">
        <v>5.14</v>
      </c>
      <c r="EC78" s="5">
        <v>116.483</v>
      </c>
      <c r="ED78" s="45">
        <v>5.149</v>
      </c>
      <c r="EE78" s="5">
        <v>96.445999999999998</v>
      </c>
      <c r="EF78" s="45">
        <v>5.149</v>
      </c>
      <c r="EG78" s="23"/>
      <c r="EH78" s="24" t="s">
        <v>20</v>
      </c>
      <c r="EI78" s="5">
        <v>102.916</v>
      </c>
      <c r="EJ78" s="45">
        <v>5.149</v>
      </c>
      <c r="EK78" s="5">
        <v>117.736</v>
      </c>
      <c r="EL78" s="45">
        <v>5.149</v>
      </c>
      <c r="EM78" s="5">
        <v>106.682</v>
      </c>
      <c r="EN78" s="45">
        <v>5.149</v>
      </c>
      <c r="EO78" s="23"/>
      <c r="EP78" s="24" t="s">
        <v>20</v>
      </c>
      <c r="EQ78" s="5">
        <v>101.44499999999999</v>
      </c>
      <c r="ER78" s="45">
        <v>0.96399999999999997</v>
      </c>
      <c r="ES78" s="5">
        <v>106.218</v>
      </c>
      <c r="ET78" s="45">
        <v>0.96399999999999997</v>
      </c>
      <c r="EU78" s="5">
        <v>96.093000000000004</v>
      </c>
      <c r="EV78" s="45">
        <v>0.96499999999999997</v>
      </c>
      <c r="EW78" s="23"/>
      <c r="EX78" s="24" t="s">
        <v>20</v>
      </c>
      <c r="EY78" s="5">
        <v>84.257000000000005</v>
      </c>
      <c r="EZ78" s="45">
        <v>0.96399999999999997</v>
      </c>
      <c r="FA78" s="5">
        <v>95.207999999999998</v>
      </c>
      <c r="FB78" s="45">
        <v>0.96499999999999997</v>
      </c>
      <c r="FC78" s="5">
        <v>81.025999999999996</v>
      </c>
      <c r="FD78" s="45">
        <v>0.96399999999999997</v>
      </c>
      <c r="FE78" s="23"/>
      <c r="FF78" s="24" t="s">
        <v>20</v>
      </c>
      <c r="FG78" s="5">
        <v>98.165000000000006</v>
      </c>
      <c r="FH78" s="45">
        <v>0.96399999999999997</v>
      </c>
      <c r="FI78" s="5">
        <v>107.122</v>
      </c>
      <c r="FJ78" s="45">
        <v>5.2839999999999998</v>
      </c>
      <c r="FK78" s="5">
        <v>108.57599999999999</v>
      </c>
      <c r="FL78" s="45">
        <v>3.26</v>
      </c>
      <c r="FM78" s="23"/>
      <c r="FN78" s="24" t="s">
        <v>20</v>
      </c>
      <c r="FO78" s="5">
        <v>99.194000000000003</v>
      </c>
      <c r="FP78" s="45">
        <v>-3.9159999999999999</v>
      </c>
      <c r="FQ78" s="5">
        <v>111.717</v>
      </c>
      <c r="FR78" s="45">
        <v>9.67</v>
      </c>
      <c r="FS78" s="5">
        <v>94.927999999999997</v>
      </c>
      <c r="FT78" s="45">
        <v>9.5809999999999995</v>
      </c>
      <c r="FU78" s="23"/>
      <c r="FV78" s="24" t="s">
        <v>20</v>
      </c>
      <c r="FW78" s="5">
        <v>102.33799999999999</v>
      </c>
      <c r="FX78" s="45">
        <v>7.2350000000000003</v>
      </c>
      <c r="FY78" s="5">
        <v>80.313000000000002</v>
      </c>
      <c r="FZ78" s="45">
        <v>2.1560000000000001</v>
      </c>
      <c r="GA78" s="5">
        <v>83.581999999999994</v>
      </c>
      <c r="GB78" s="45">
        <v>2.157</v>
      </c>
      <c r="GC78" s="23"/>
      <c r="GD78" s="24" t="s">
        <v>20</v>
      </c>
      <c r="GE78" s="5">
        <v>99.534000000000006</v>
      </c>
      <c r="GF78" s="45">
        <v>2.157</v>
      </c>
      <c r="GG78" s="5">
        <v>100.044</v>
      </c>
      <c r="GH78" s="45">
        <v>2.1560000000000001</v>
      </c>
      <c r="GI78" s="5">
        <v>94.634</v>
      </c>
      <c r="GJ78" s="45">
        <v>-1.4950000000000001</v>
      </c>
      <c r="GK78" s="23"/>
      <c r="GL78" s="24" t="s">
        <v>20</v>
      </c>
      <c r="GM78" s="5">
        <v>92.204999999999998</v>
      </c>
      <c r="GN78" s="45">
        <v>2.157</v>
      </c>
      <c r="GO78" s="5">
        <v>101.02</v>
      </c>
      <c r="GP78" s="45">
        <v>22.22</v>
      </c>
      <c r="GQ78" s="5">
        <v>113.562</v>
      </c>
      <c r="GR78" s="45">
        <v>22.22</v>
      </c>
      <c r="GS78" s="23"/>
      <c r="GT78" s="24" t="s">
        <v>20</v>
      </c>
      <c r="GU78" s="5">
        <v>97.147999999999996</v>
      </c>
      <c r="GV78" s="45">
        <v>3.2589999999999999</v>
      </c>
      <c r="GW78" s="5">
        <v>112.503</v>
      </c>
      <c r="GX78" s="45">
        <v>3.339</v>
      </c>
      <c r="GY78" s="5">
        <v>92.631</v>
      </c>
      <c r="GZ78" s="45">
        <v>3.26</v>
      </c>
      <c r="HA78" s="23"/>
      <c r="HB78" s="24" t="s">
        <v>20</v>
      </c>
      <c r="HC78" s="5">
        <v>95.742000000000004</v>
      </c>
      <c r="HD78" s="45">
        <v>3.2589999999999999</v>
      </c>
      <c r="HE78" s="5">
        <v>105.096</v>
      </c>
      <c r="HF78" s="45">
        <v>3.26</v>
      </c>
      <c r="HG78" s="5">
        <v>94.878</v>
      </c>
      <c r="HH78" s="45">
        <v>-6.165</v>
      </c>
      <c r="HI78" s="23"/>
      <c r="HJ78" s="24" t="s">
        <v>20</v>
      </c>
      <c r="HK78" s="5">
        <v>116.417</v>
      </c>
      <c r="HL78" s="45">
        <v>4.452</v>
      </c>
      <c r="HM78" s="5">
        <v>116.699</v>
      </c>
      <c r="HN78" s="45">
        <v>4.6779999999999999</v>
      </c>
      <c r="HO78" s="5">
        <v>96.412000000000006</v>
      </c>
      <c r="HP78" s="45">
        <v>3.2589999999999999</v>
      </c>
      <c r="HQ78" s="23"/>
      <c r="HR78" s="24" t="s">
        <v>20</v>
      </c>
      <c r="HS78" s="5">
        <v>85.167000000000002</v>
      </c>
      <c r="HT78" s="45">
        <v>-5.2910000000000004</v>
      </c>
      <c r="HU78" s="5">
        <v>114.718</v>
      </c>
      <c r="HV78" s="45">
        <v>-5.2910000000000004</v>
      </c>
      <c r="HW78" s="5">
        <v>100.773</v>
      </c>
      <c r="HX78" s="45">
        <v>-5.2910000000000004</v>
      </c>
      <c r="HY78" s="23"/>
      <c r="HZ78" s="24" t="s">
        <v>20</v>
      </c>
      <c r="IA78" s="5">
        <v>73.817999999999998</v>
      </c>
      <c r="IB78" s="45">
        <v>-5.29</v>
      </c>
      <c r="IC78" s="5">
        <v>110.033</v>
      </c>
      <c r="ID78" s="45">
        <v>11.086</v>
      </c>
      <c r="IE78" s="5">
        <v>95.51</v>
      </c>
      <c r="IF78" s="45">
        <v>-10.023</v>
      </c>
      <c r="IG78" s="23"/>
      <c r="IH78" s="24" t="s">
        <v>20</v>
      </c>
      <c r="II78" s="5">
        <v>105.902</v>
      </c>
      <c r="IJ78" s="45">
        <v>8.8849999999999998</v>
      </c>
      <c r="IK78" s="5">
        <v>102.205</v>
      </c>
      <c r="IL78" s="45">
        <v>-8.1219999999999999</v>
      </c>
      <c r="IM78" s="5">
        <v>92.759</v>
      </c>
      <c r="IN78" s="45">
        <v>5.8129999999999997</v>
      </c>
      <c r="IO78" s="5">
        <v>129.506</v>
      </c>
      <c r="IP78" s="45">
        <v>5.8129999999999997</v>
      </c>
      <c r="IQ78" s="23"/>
      <c r="IR78" s="24" t="s">
        <v>20</v>
      </c>
      <c r="IS78" s="5">
        <v>111.167</v>
      </c>
      <c r="IT78" s="45">
        <v>5.8120000000000003</v>
      </c>
      <c r="IU78" s="5">
        <v>99.192999999999998</v>
      </c>
      <c r="IV78" s="45">
        <v>5.8129999999999997</v>
      </c>
      <c r="IW78" s="5">
        <v>100.509</v>
      </c>
      <c r="IX78" s="45">
        <v>5.8129999999999997</v>
      </c>
      <c r="IY78" s="23"/>
      <c r="IZ78" s="24" t="s">
        <v>20</v>
      </c>
      <c r="JA78" s="5">
        <v>114.991</v>
      </c>
      <c r="JB78" s="45">
        <v>5.8129999999999997</v>
      </c>
      <c r="JC78" s="5">
        <v>100.399</v>
      </c>
      <c r="JD78" s="45">
        <v>4.1289999999999996</v>
      </c>
      <c r="JE78" s="5">
        <v>112.97</v>
      </c>
      <c r="JF78" s="45">
        <v>27.123000000000001</v>
      </c>
      <c r="JG78" s="23"/>
      <c r="JH78" s="24" t="s">
        <v>20</v>
      </c>
      <c r="JI78" s="5">
        <v>122.973</v>
      </c>
      <c r="JJ78" s="45">
        <v>22.664000000000001</v>
      </c>
      <c r="JK78" s="5">
        <v>91.932000000000002</v>
      </c>
      <c r="JL78" s="45">
        <v>23.488</v>
      </c>
      <c r="JM78" s="5">
        <v>81.102000000000004</v>
      </c>
      <c r="JN78" s="45">
        <v>-11.375</v>
      </c>
      <c r="JO78" s="23"/>
      <c r="JP78" s="24" t="s">
        <v>20</v>
      </c>
      <c r="JQ78" s="5">
        <v>105.82</v>
      </c>
      <c r="JR78" s="45">
        <v>8.68</v>
      </c>
      <c r="JS78" s="5">
        <v>131.601</v>
      </c>
      <c r="JT78" s="45">
        <v>8.7270000000000003</v>
      </c>
      <c r="JU78" s="5">
        <v>98.18</v>
      </c>
      <c r="JV78" s="45">
        <v>8.7270000000000003</v>
      </c>
      <c r="JW78" s="23"/>
      <c r="JX78" s="24" t="s">
        <v>20</v>
      </c>
      <c r="JY78" s="5">
        <v>119.601</v>
      </c>
      <c r="JZ78" s="45">
        <v>5.7089999999999996</v>
      </c>
      <c r="KA78" s="5">
        <v>66.180999999999997</v>
      </c>
      <c r="KB78" s="45">
        <v>-1.028</v>
      </c>
      <c r="KC78" s="5">
        <v>110.36199999999999</v>
      </c>
      <c r="KD78" s="45">
        <v>7.3019999999999996</v>
      </c>
      <c r="KE78" s="23"/>
      <c r="KF78" s="24" t="s">
        <v>20</v>
      </c>
      <c r="KG78" s="5">
        <v>81.938999999999993</v>
      </c>
      <c r="KH78" s="45">
        <v>-4.8559999999999999</v>
      </c>
      <c r="KI78" s="5">
        <v>91.905000000000001</v>
      </c>
      <c r="KJ78" s="45">
        <v>10.298999999999999</v>
      </c>
      <c r="KK78" s="5">
        <v>93.152000000000001</v>
      </c>
      <c r="KL78" s="45">
        <v>11.384</v>
      </c>
      <c r="KM78" s="23"/>
      <c r="KN78" s="24" t="s">
        <v>20</v>
      </c>
      <c r="KO78" s="5">
        <v>88.641000000000005</v>
      </c>
      <c r="KP78" s="45">
        <v>8.9619999999999997</v>
      </c>
      <c r="KQ78" s="5">
        <v>120.729</v>
      </c>
      <c r="KR78" s="45">
        <v>16.582999999999998</v>
      </c>
      <c r="KS78" s="5">
        <v>99.432000000000002</v>
      </c>
      <c r="KT78" s="45">
        <v>-9.9469999999999992</v>
      </c>
      <c r="KU78" s="23"/>
      <c r="KV78" s="24" t="s">
        <v>20</v>
      </c>
      <c r="KW78" s="5">
        <v>125.517</v>
      </c>
      <c r="KX78" s="45">
        <v>10.38</v>
      </c>
      <c r="KY78" s="5">
        <v>109.46</v>
      </c>
      <c r="KZ78" s="45">
        <v>1.2929999999999999</v>
      </c>
      <c r="LA78" s="5">
        <v>92.832999999999998</v>
      </c>
      <c r="LB78" s="45">
        <v>19.108000000000001</v>
      </c>
      <c r="LC78" s="23"/>
      <c r="LD78" s="24" t="s">
        <v>20</v>
      </c>
      <c r="LE78" s="5">
        <v>90.537999999999997</v>
      </c>
      <c r="LF78" s="45">
        <v>4.7850000000000001</v>
      </c>
      <c r="LG78" s="5">
        <v>133.255</v>
      </c>
      <c r="LH78" s="45">
        <v>-2.13</v>
      </c>
      <c r="LI78" s="5">
        <v>112.486</v>
      </c>
      <c r="LJ78" s="45">
        <v>-4.4160000000000004</v>
      </c>
      <c r="LK78" s="23"/>
      <c r="LL78" s="24" t="s">
        <v>20</v>
      </c>
      <c r="LM78" s="5">
        <v>114.249</v>
      </c>
      <c r="LN78" s="45">
        <v>-2.1309999999999998</v>
      </c>
      <c r="LO78" s="5">
        <v>113.316</v>
      </c>
      <c r="LP78" s="45">
        <v>-2.1309999999999998</v>
      </c>
      <c r="LQ78" s="5">
        <v>146.655</v>
      </c>
      <c r="LR78" s="45">
        <v>-2.1309999999999998</v>
      </c>
      <c r="LS78" s="23"/>
      <c r="LT78" s="24" t="s">
        <v>20</v>
      </c>
      <c r="LU78" s="5">
        <v>100.45399999999999</v>
      </c>
      <c r="LV78" s="45">
        <v>8.23</v>
      </c>
      <c r="LW78" s="5">
        <v>77.102999999999994</v>
      </c>
      <c r="LX78" s="45">
        <v>9.9260000000000002</v>
      </c>
      <c r="LY78" s="5">
        <v>80.421000000000006</v>
      </c>
      <c r="LZ78" s="45">
        <v>-33.715000000000003</v>
      </c>
      <c r="MA78" s="23"/>
      <c r="MB78" s="24" t="s">
        <v>20</v>
      </c>
      <c r="MC78" s="5">
        <v>116.232</v>
      </c>
      <c r="MD78" s="45">
        <v>14.458</v>
      </c>
      <c r="ME78" s="5">
        <v>69.477000000000004</v>
      </c>
      <c r="MF78" s="45">
        <v>-4.8730000000000002</v>
      </c>
      <c r="MG78" s="5">
        <v>95.668000000000006</v>
      </c>
      <c r="MH78" s="45">
        <v>10.472</v>
      </c>
      <c r="MI78" s="23"/>
      <c r="MJ78" s="24" t="s">
        <v>20</v>
      </c>
      <c r="MK78" s="5">
        <v>100.52800000000001</v>
      </c>
      <c r="ML78" s="45">
        <v>2.0619999999999998</v>
      </c>
      <c r="MM78" s="5">
        <v>100.352</v>
      </c>
      <c r="MN78" s="45">
        <v>9.6189999999999998</v>
      </c>
      <c r="MO78" s="5">
        <v>84.608000000000004</v>
      </c>
      <c r="MP78" s="45">
        <v>-1.7250000000000001</v>
      </c>
    </row>
    <row r="79" spans="1:361" ht="15" hidden="1" customHeight="1" x14ac:dyDescent="0.25">
      <c r="A79" s="23"/>
      <c r="B79" s="24" t="s">
        <v>21</v>
      </c>
      <c r="C79" s="5">
        <v>102.428</v>
      </c>
      <c r="D79" s="45">
        <v>-1.0389999999999999</v>
      </c>
      <c r="E79" s="495">
        <v>100.328</v>
      </c>
      <c r="F79" s="45">
        <v>-5.3339999999999996</v>
      </c>
      <c r="G79" s="495">
        <v>104.414</v>
      </c>
      <c r="H79" s="45">
        <v>3.2149999999999999</v>
      </c>
      <c r="I79" s="23"/>
      <c r="J79" s="24" t="s">
        <v>21</v>
      </c>
      <c r="K79" s="5">
        <v>82.034000000000006</v>
      </c>
      <c r="L79" s="45">
        <v>-24.638999999999999</v>
      </c>
      <c r="M79" s="5">
        <v>94.734999999999999</v>
      </c>
      <c r="N79" s="45">
        <v>-12.276999999999999</v>
      </c>
      <c r="O79" s="5">
        <v>81.094999999999999</v>
      </c>
      <c r="P79" s="45">
        <v>-29.643000000000001</v>
      </c>
      <c r="Q79" s="23"/>
      <c r="R79" s="24" t="s">
        <v>21</v>
      </c>
      <c r="S79" s="5">
        <v>111.378</v>
      </c>
      <c r="T79" s="45">
        <v>20.571000000000002</v>
      </c>
      <c r="U79" s="5">
        <v>113.241</v>
      </c>
      <c r="V79" s="45">
        <v>22.384</v>
      </c>
      <c r="W79" s="5">
        <v>105.172</v>
      </c>
      <c r="X79" s="45">
        <v>5.2290000000000001</v>
      </c>
      <c r="Y79" s="23"/>
      <c r="Z79" s="24" t="s">
        <v>21</v>
      </c>
      <c r="AA79" s="5">
        <v>109.482</v>
      </c>
      <c r="AB79" s="45">
        <v>15.173</v>
      </c>
      <c r="AC79" s="5">
        <v>100.68899999999999</v>
      </c>
      <c r="AD79" s="45">
        <v>8.5020000000000007</v>
      </c>
      <c r="AE79" s="5">
        <v>103.01600000000001</v>
      </c>
      <c r="AF79" s="45">
        <v>11.250999999999999</v>
      </c>
      <c r="AG79" s="23"/>
      <c r="AH79" s="24" t="s">
        <v>21</v>
      </c>
      <c r="AI79" s="5">
        <v>136.27099999999999</v>
      </c>
      <c r="AJ79" s="45">
        <v>36.183</v>
      </c>
      <c r="AK79" s="5">
        <v>117.723</v>
      </c>
      <c r="AL79" s="45">
        <v>27.097999999999999</v>
      </c>
      <c r="AM79" s="5">
        <v>87.460999999999999</v>
      </c>
      <c r="AN79" s="45">
        <v>5.2110000000000003</v>
      </c>
      <c r="AO79" s="23"/>
      <c r="AP79" s="24" t="s">
        <v>21</v>
      </c>
      <c r="AQ79" s="5">
        <v>110.93300000000001</v>
      </c>
      <c r="AR79" s="45">
        <v>17.706</v>
      </c>
      <c r="AS79" s="5">
        <v>104.84099999999999</v>
      </c>
      <c r="AT79" s="45">
        <v>5.891</v>
      </c>
      <c r="AU79" s="5">
        <v>94.391999999999996</v>
      </c>
      <c r="AV79" s="45">
        <v>-4.63</v>
      </c>
      <c r="AW79" s="23"/>
      <c r="AX79" s="24" t="s">
        <v>21</v>
      </c>
      <c r="AY79" s="5">
        <v>130.755</v>
      </c>
      <c r="AZ79" s="45">
        <v>47.887999999999998</v>
      </c>
      <c r="BA79" s="5">
        <v>121.333</v>
      </c>
      <c r="BB79" s="45">
        <v>14.167999999999999</v>
      </c>
      <c r="BC79" s="5">
        <v>105.474</v>
      </c>
      <c r="BD79" s="45">
        <v>10.715999999999999</v>
      </c>
      <c r="BE79" s="23"/>
      <c r="BF79" s="24" t="s">
        <v>21</v>
      </c>
      <c r="BG79" s="5">
        <v>91.62</v>
      </c>
      <c r="BH79" s="45">
        <v>-7.7629999999999999</v>
      </c>
      <c r="BI79" s="5">
        <v>107.254</v>
      </c>
      <c r="BJ79" s="45">
        <v>7.8159999999999998</v>
      </c>
      <c r="BK79" s="5">
        <v>117.658</v>
      </c>
      <c r="BL79" s="45">
        <v>32.356000000000002</v>
      </c>
      <c r="BM79" s="23"/>
      <c r="BN79" s="24" t="s">
        <v>21</v>
      </c>
      <c r="BO79" s="5">
        <v>108.119</v>
      </c>
      <c r="BP79" s="45">
        <v>12.359</v>
      </c>
      <c r="BQ79" s="5">
        <v>107.31</v>
      </c>
      <c r="BR79" s="45">
        <v>9.4629999999999992</v>
      </c>
      <c r="BS79" s="5">
        <v>111.85</v>
      </c>
      <c r="BT79" s="45">
        <v>9.4629999999999992</v>
      </c>
      <c r="BU79" s="23"/>
      <c r="BV79" s="24" t="s">
        <v>21</v>
      </c>
      <c r="BW79" s="5">
        <v>109.23399999999999</v>
      </c>
      <c r="BX79" s="45">
        <v>9.4619999999999997</v>
      </c>
      <c r="BY79" s="5">
        <v>105.062</v>
      </c>
      <c r="BZ79" s="45">
        <v>3.6190000000000002</v>
      </c>
      <c r="CA79" s="5">
        <v>108.98099999999999</v>
      </c>
      <c r="CB79" s="45">
        <v>3.2570000000000001</v>
      </c>
      <c r="CC79" s="23"/>
      <c r="CD79" s="24" t="s">
        <v>21</v>
      </c>
      <c r="CE79" s="5">
        <v>108.83499999999999</v>
      </c>
      <c r="CF79" s="45">
        <v>3.2559999999999998</v>
      </c>
      <c r="CG79" s="5">
        <v>110.97199999999999</v>
      </c>
      <c r="CH79" s="45">
        <v>3.2559999999999998</v>
      </c>
      <c r="CI79" s="5">
        <v>127.57299999999999</v>
      </c>
      <c r="CJ79" s="45">
        <v>7.0460000000000003</v>
      </c>
      <c r="CK79" s="23"/>
      <c r="CL79" s="24" t="s">
        <v>21</v>
      </c>
      <c r="CM79" s="5">
        <v>106.602</v>
      </c>
      <c r="CN79" s="45">
        <v>5.0739999999999998</v>
      </c>
      <c r="CO79" s="5">
        <v>117.91</v>
      </c>
      <c r="CP79" s="45">
        <v>9.4190000000000005</v>
      </c>
      <c r="CQ79" s="5">
        <v>127.919</v>
      </c>
      <c r="CR79" s="45">
        <v>9.4190000000000005</v>
      </c>
      <c r="CS79" s="23"/>
      <c r="CT79" s="24" t="s">
        <v>21</v>
      </c>
      <c r="CU79" s="5">
        <v>102.81</v>
      </c>
      <c r="CV79" s="45">
        <v>15.129</v>
      </c>
      <c r="CW79" s="5">
        <v>95.45</v>
      </c>
      <c r="CX79" s="45">
        <v>6.0890000000000004</v>
      </c>
      <c r="CY79" s="5">
        <v>103.85599999999999</v>
      </c>
      <c r="CZ79" s="45">
        <v>10.516</v>
      </c>
      <c r="DA79" s="23"/>
      <c r="DB79" s="24" t="s">
        <v>21</v>
      </c>
      <c r="DC79" s="5">
        <v>98.018000000000001</v>
      </c>
      <c r="DD79" s="45">
        <v>0.44600000000000001</v>
      </c>
      <c r="DE79" s="5">
        <v>95.48</v>
      </c>
      <c r="DF79" s="45">
        <v>-26.97</v>
      </c>
      <c r="DG79" s="5">
        <v>107.795</v>
      </c>
      <c r="DH79" s="45">
        <v>5.1269999999999998</v>
      </c>
      <c r="DI79" s="23"/>
      <c r="DJ79" s="24" t="s">
        <v>21</v>
      </c>
      <c r="DK79" s="5">
        <v>97.728999999999999</v>
      </c>
      <c r="DL79" s="45">
        <v>5.1269999999999998</v>
      </c>
      <c r="DM79" s="5">
        <v>100.625</v>
      </c>
      <c r="DN79" s="45">
        <v>5.4109999999999996</v>
      </c>
      <c r="DO79" s="5">
        <v>90.988</v>
      </c>
      <c r="DP79" s="45">
        <v>7.1929999999999996</v>
      </c>
      <c r="DQ79" s="23"/>
      <c r="DR79" s="24" t="s">
        <v>21</v>
      </c>
      <c r="DS79" s="5">
        <v>98.915000000000006</v>
      </c>
      <c r="DT79" s="45">
        <v>5.1269999999999998</v>
      </c>
      <c r="DU79" s="5">
        <v>98.802000000000007</v>
      </c>
      <c r="DV79" s="45">
        <v>-3.4550000000000001</v>
      </c>
      <c r="DW79" s="5">
        <v>114.73099999999999</v>
      </c>
      <c r="DX79" s="45">
        <v>15.978</v>
      </c>
      <c r="DY79" s="23"/>
      <c r="DZ79" s="24" t="s">
        <v>21</v>
      </c>
      <c r="EA79" s="5">
        <v>105.336</v>
      </c>
      <c r="EB79" s="45">
        <v>4.7389999999999999</v>
      </c>
      <c r="EC79" s="5">
        <v>111.101</v>
      </c>
      <c r="ED79" s="45">
        <v>7.1890000000000001</v>
      </c>
      <c r="EE79" s="5">
        <v>105.502</v>
      </c>
      <c r="EF79" s="45">
        <v>7.1890000000000001</v>
      </c>
      <c r="EG79" s="23"/>
      <c r="EH79" s="24" t="s">
        <v>21</v>
      </c>
      <c r="EI79" s="5">
        <v>105.747</v>
      </c>
      <c r="EJ79" s="45">
        <v>7.1890000000000001</v>
      </c>
      <c r="EK79" s="5">
        <v>103.762</v>
      </c>
      <c r="EL79" s="45">
        <v>7.1890000000000001</v>
      </c>
      <c r="EM79" s="5">
        <v>109.455</v>
      </c>
      <c r="EN79" s="45">
        <v>7.1890000000000001</v>
      </c>
      <c r="EO79" s="23"/>
      <c r="EP79" s="24" t="s">
        <v>21</v>
      </c>
      <c r="EQ79" s="5">
        <v>100.765</v>
      </c>
      <c r="ER79" s="45">
        <v>4.9050000000000002</v>
      </c>
      <c r="ES79" s="5">
        <v>117.758</v>
      </c>
      <c r="ET79" s="45">
        <v>4.9050000000000002</v>
      </c>
      <c r="EU79" s="5">
        <v>100.40300000000001</v>
      </c>
      <c r="EV79" s="45">
        <v>4.9039999999999999</v>
      </c>
      <c r="EW79" s="23"/>
      <c r="EX79" s="24" t="s">
        <v>21</v>
      </c>
      <c r="EY79" s="5">
        <v>104.29900000000001</v>
      </c>
      <c r="EZ79" s="45">
        <v>4.9039999999999999</v>
      </c>
      <c r="FA79" s="5">
        <v>116.06699999999999</v>
      </c>
      <c r="FB79" s="45">
        <v>4.9039999999999999</v>
      </c>
      <c r="FC79" s="5">
        <v>78.863</v>
      </c>
      <c r="FD79" s="45">
        <v>4.9039999999999999</v>
      </c>
      <c r="FE79" s="23"/>
      <c r="FF79" s="24" t="s">
        <v>21</v>
      </c>
      <c r="FG79" s="5">
        <v>104.419</v>
      </c>
      <c r="FH79" s="45">
        <v>4.9050000000000002</v>
      </c>
      <c r="FI79" s="5">
        <v>124.482</v>
      </c>
      <c r="FJ79" s="45">
        <v>3.0390000000000001</v>
      </c>
      <c r="FK79" s="5">
        <v>111.81399999999999</v>
      </c>
      <c r="FL79" s="45">
        <v>5.0380000000000003</v>
      </c>
      <c r="FM79" s="23"/>
      <c r="FN79" s="24" t="s">
        <v>21</v>
      </c>
      <c r="FO79" s="5">
        <v>100.831</v>
      </c>
      <c r="FP79" s="45">
        <v>0.80700000000000005</v>
      </c>
      <c r="FQ79" s="5">
        <v>96.614000000000004</v>
      </c>
      <c r="FR79" s="45">
        <v>-1.7000000000000001E-2</v>
      </c>
      <c r="FS79" s="5">
        <v>101.67400000000001</v>
      </c>
      <c r="FT79" s="45">
        <v>12.065</v>
      </c>
      <c r="FU79" s="23"/>
      <c r="FV79" s="24" t="s">
        <v>21</v>
      </c>
      <c r="FW79" s="5">
        <v>100.874</v>
      </c>
      <c r="FX79" s="45">
        <v>0.13100000000000001</v>
      </c>
      <c r="FY79" s="5">
        <v>111.149</v>
      </c>
      <c r="FZ79" s="45">
        <v>5.9029999999999996</v>
      </c>
      <c r="GA79" s="5">
        <v>111.19499999999999</v>
      </c>
      <c r="GB79" s="45">
        <v>5.9029999999999996</v>
      </c>
      <c r="GC79" s="23"/>
      <c r="GD79" s="24" t="s">
        <v>21</v>
      </c>
      <c r="GE79" s="5">
        <v>108.863</v>
      </c>
      <c r="GF79" s="45">
        <v>5.9039999999999999</v>
      </c>
      <c r="GG79" s="5">
        <v>110.96</v>
      </c>
      <c r="GH79" s="45">
        <v>5.9029999999999996</v>
      </c>
      <c r="GI79" s="5">
        <v>167.49</v>
      </c>
      <c r="GJ79" s="45">
        <v>3.3479999999999999</v>
      </c>
      <c r="GK79" s="23"/>
      <c r="GL79" s="24" t="s">
        <v>21</v>
      </c>
      <c r="GM79" s="5">
        <v>99.256</v>
      </c>
      <c r="GN79" s="45">
        <v>5.9029999999999996</v>
      </c>
      <c r="GO79" s="5">
        <v>117.646</v>
      </c>
      <c r="GP79" s="45">
        <v>14.712999999999999</v>
      </c>
      <c r="GQ79" s="5">
        <v>110.803</v>
      </c>
      <c r="GR79" s="45">
        <v>14.712999999999999</v>
      </c>
      <c r="GS79" s="23"/>
      <c r="GT79" s="24" t="s">
        <v>21</v>
      </c>
      <c r="GU79" s="5">
        <v>97.304000000000002</v>
      </c>
      <c r="GV79" s="45">
        <v>3.2480000000000002</v>
      </c>
      <c r="GW79" s="5">
        <v>105.958</v>
      </c>
      <c r="GX79" s="45">
        <v>2.0840000000000001</v>
      </c>
      <c r="GY79" s="5">
        <v>98.638000000000005</v>
      </c>
      <c r="GZ79" s="45">
        <v>3.2490000000000001</v>
      </c>
      <c r="HA79" s="23"/>
      <c r="HB79" s="24" t="s">
        <v>21</v>
      </c>
      <c r="HC79" s="5">
        <v>94.793000000000006</v>
      </c>
      <c r="HD79" s="45">
        <v>3.2490000000000001</v>
      </c>
      <c r="HE79" s="5">
        <v>100.67100000000001</v>
      </c>
      <c r="HF79" s="45">
        <v>3.2490000000000001</v>
      </c>
      <c r="HG79" s="5">
        <v>99.47</v>
      </c>
      <c r="HH79" s="45">
        <v>-5.4790000000000001</v>
      </c>
      <c r="HI79" s="23"/>
      <c r="HJ79" s="24" t="s">
        <v>21</v>
      </c>
      <c r="HK79" s="5">
        <v>91.683999999999997</v>
      </c>
      <c r="HL79" s="45">
        <v>6.0510000000000002</v>
      </c>
      <c r="HM79" s="5">
        <v>110.6</v>
      </c>
      <c r="HN79" s="45">
        <v>8.4610000000000003</v>
      </c>
      <c r="HO79" s="5">
        <v>114.63500000000001</v>
      </c>
      <c r="HP79" s="45">
        <v>3.2490000000000001</v>
      </c>
      <c r="HQ79" s="23"/>
      <c r="HR79" s="24" t="s">
        <v>21</v>
      </c>
      <c r="HS79" s="5">
        <v>93.263999999999996</v>
      </c>
      <c r="HT79" s="45">
        <v>1.3740000000000001</v>
      </c>
      <c r="HU79" s="5">
        <v>113.34699999999999</v>
      </c>
      <c r="HV79" s="45">
        <v>1.3740000000000001</v>
      </c>
      <c r="HW79" s="5">
        <v>113.649</v>
      </c>
      <c r="HX79" s="45">
        <v>1.3740000000000001</v>
      </c>
      <c r="HY79" s="23"/>
      <c r="HZ79" s="24" t="s">
        <v>21</v>
      </c>
      <c r="IA79" s="5">
        <v>69.466999999999999</v>
      </c>
      <c r="IB79" s="45">
        <v>1.3740000000000001</v>
      </c>
      <c r="IC79" s="5">
        <v>105.158</v>
      </c>
      <c r="ID79" s="45">
        <v>9.1050000000000004</v>
      </c>
      <c r="IE79" s="5">
        <v>101.456</v>
      </c>
      <c r="IF79" s="45">
        <v>-0.33600000000000002</v>
      </c>
      <c r="IG79" s="23"/>
      <c r="IH79" s="24" t="s">
        <v>21</v>
      </c>
      <c r="II79" s="5">
        <v>111.494</v>
      </c>
      <c r="IJ79" s="45">
        <v>25.222999999999999</v>
      </c>
      <c r="IK79" s="5">
        <v>102.44499999999999</v>
      </c>
      <c r="IL79" s="45">
        <v>-2.5739999999999998</v>
      </c>
      <c r="IM79" s="5">
        <v>100.879</v>
      </c>
      <c r="IN79" s="45">
        <v>5.1150000000000002</v>
      </c>
      <c r="IO79" s="5">
        <v>127.202</v>
      </c>
      <c r="IP79" s="45">
        <v>5.1159999999999997</v>
      </c>
      <c r="IQ79" s="23"/>
      <c r="IR79" s="24" t="s">
        <v>21</v>
      </c>
      <c r="IS79" s="5">
        <v>107.16200000000001</v>
      </c>
      <c r="IT79" s="45">
        <v>5.1159999999999997</v>
      </c>
      <c r="IU79" s="5">
        <v>96.650999999999996</v>
      </c>
      <c r="IV79" s="45">
        <v>5.1150000000000002</v>
      </c>
      <c r="IW79" s="5">
        <v>103.556</v>
      </c>
      <c r="IX79" s="45">
        <v>5.1150000000000002</v>
      </c>
      <c r="IY79" s="23"/>
      <c r="IZ79" s="24" t="s">
        <v>21</v>
      </c>
      <c r="JA79" s="5">
        <v>116.363</v>
      </c>
      <c r="JB79" s="45">
        <v>5.1159999999999997</v>
      </c>
      <c r="JC79" s="5">
        <v>104.76</v>
      </c>
      <c r="JD79" s="45">
        <v>2.9980000000000002</v>
      </c>
      <c r="JE79" s="5">
        <v>111.563</v>
      </c>
      <c r="JF79" s="45">
        <v>12.564</v>
      </c>
      <c r="JG79" s="23"/>
      <c r="JH79" s="24" t="s">
        <v>21</v>
      </c>
      <c r="JI79" s="5">
        <v>118.849</v>
      </c>
      <c r="JJ79" s="45">
        <v>28.632000000000001</v>
      </c>
      <c r="JK79" s="5">
        <v>99.968999999999994</v>
      </c>
      <c r="JL79" s="45">
        <v>20.5</v>
      </c>
      <c r="JM79" s="5">
        <v>59.462000000000003</v>
      </c>
      <c r="JN79" s="45">
        <v>-20.297000000000001</v>
      </c>
      <c r="JO79" s="23"/>
      <c r="JP79" s="24" t="s">
        <v>21</v>
      </c>
      <c r="JQ79" s="5">
        <v>104.05800000000001</v>
      </c>
      <c r="JR79" s="45">
        <v>0.79900000000000004</v>
      </c>
      <c r="JS79" s="5">
        <v>91.438000000000002</v>
      </c>
      <c r="JT79" s="45">
        <v>2.8130000000000002</v>
      </c>
      <c r="JU79" s="5">
        <v>106.866</v>
      </c>
      <c r="JV79" s="45">
        <v>2.8130000000000002</v>
      </c>
      <c r="JW79" s="23"/>
      <c r="JX79" s="24" t="s">
        <v>21</v>
      </c>
      <c r="JY79" s="5">
        <v>91.686000000000007</v>
      </c>
      <c r="JZ79" s="45">
        <v>5.2140000000000004</v>
      </c>
      <c r="KA79" s="5">
        <v>99.47</v>
      </c>
      <c r="KB79" s="45">
        <v>14.936</v>
      </c>
      <c r="KC79" s="5">
        <v>120.96299999999999</v>
      </c>
      <c r="KD79" s="45">
        <v>13.788</v>
      </c>
      <c r="KE79" s="23"/>
      <c r="KF79" s="24" t="s">
        <v>21</v>
      </c>
      <c r="KG79" s="5">
        <v>101.024</v>
      </c>
      <c r="KH79" s="45">
        <v>1.9359999999999999</v>
      </c>
      <c r="KI79" s="5">
        <v>99.231999999999999</v>
      </c>
      <c r="KJ79" s="45">
        <v>22.975000000000001</v>
      </c>
      <c r="KK79" s="5">
        <v>85.884</v>
      </c>
      <c r="KL79" s="45">
        <v>1.5880000000000001</v>
      </c>
      <c r="KM79" s="23"/>
      <c r="KN79" s="24" t="s">
        <v>21</v>
      </c>
      <c r="KO79" s="5">
        <v>82.712999999999994</v>
      </c>
      <c r="KP79" s="45">
        <v>0.57999999999999996</v>
      </c>
      <c r="KQ79" s="5">
        <v>111.04</v>
      </c>
      <c r="KR79" s="45">
        <v>15.765000000000001</v>
      </c>
      <c r="KS79" s="5">
        <v>92.602000000000004</v>
      </c>
      <c r="KT79" s="45">
        <v>-6.8259999999999996</v>
      </c>
      <c r="KU79" s="23"/>
      <c r="KV79" s="24" t="s">
        <v>21</v>
      </c>
      <c r="KW79" s="5">
        <v>117.03400000000001</v>
      </c>
      <c r="KX79" s="45">
        <v>6.64</v>
      </c>
      <c r="KY79" s="5">
        <v>108.985</v>
      </c>
      <c r="KZ79" s="45">
        <v>2.7410000000000001</v>
      </c>
      <c r="LA79" s="5">
        <v>123.88200000000001</v>
      </c>
      <c r="LB79" s="45">
        <v>15.73</v>
      </c>
      <c r="LC79" s="23"/>
      <c r="LD79" s="24" t="s">
        <v>21</v>
      </c>
      <c r="LE79" s="5">
        <v>97.173000000000002</v>
      </c>
      <c r="LF79" s="45">
        <v>2.806</v>
      </c>
      <c r="LG79" s="5">
        <v>103.378</v>
      </c>
      <c r="LH79" s="45">
        <v>5.8179999999999996</v>
      </c>
      <c r="LI79" s="5">
        <v>114.834</v>
      </c>
      <c r="LJ79" s="45">
        <v>2.8260000000000001</v>
      </c>
      <c r="LK79" s="23"/>
      <c r="LL79" s="24" t="s">
        <v>21</v>
      </c>
      <c r="LM79" s="5">
        <v>129.88999999999999</v>
      </c>
      <c r="LN79" s="45">
        <v>5.8170000000000002</v>
      </c>
      <c r="LO79" s="5">
        <v>110.236</v>
      </c>
      <c r="LP79" s="45">
        <v>5.8179999999999996</v>
      </c>
      <c r="LQ79" s="5">
        <v>145.97900000000001</v>
      </c>
      <c r="LR79" s="45">
        <v>5.8179999999999996</v>
      </c>
      <c r="LS79" s="23"/>
      <c r="LT79" s="24" t="s">
        <v>21</v>
      </c>
      <c r="LU79" s="5">
        <v>93.903000000000006</v>
      </c>
      <c r="LV79" s="45">
        <v>0.88800000000000001</v>
      </c>
      <c r="LW79" s="5">
        <v>82.64</v>
      </c>
      <c r="LX79" s="45">
        <v>0.753</v>
      </c>
      <c r="LY79" s="5">
        <v>71.427000000000007</v>
      </c>
      <c r="LZ79" s="45">
        <v>-27.891999999999999</v>
      </c>
      <c r="MA79" s="23"/>
      <c r="MB79" s="24" t="s">
        <v>21</v>
      </c>
      <c r="MC79" s="5">
        <v>108.188</v>
      </c>
      <c r="MD79" s="45">
        <v>11.821</v>
      </c>
      <c r="ME79" s="5">
        <v>92.028999999999996</v>
      </c>
      <c r="MF79" s="45">
        <v>-18.503</v>
      </c>
      <c r="MG79" s="5">
        <v>89.995999999999995</v>
      </c>
      <c r="MH79" s="45">
        <v>-3.5419999999999998</v>
      </c>
      <c r="MI79" s="23"/>
      <c r="MJ79" s="24" t="s">
        <v>21</v>
      </c>
      <c r="MK79" s="5">
        <v>93.018000000000001</v>
      </c>
      <c r="ML79" s="45">
        <v>-10.592000000000001</v>
      </c>
      <c r="MM79" s="5">
        <v>103.514</v>
      </c>
      <c r="MN79" s="45">
        <v>6.73</v>
      </c>
      <c r="MO79" s="5">
        <v>62.371000000000002</v>
      </c>
      <c r="MP79" s="45">
        <v>15.689</v>
      </c>
    </row>
    <row r="80" spans="1:361" ht="15" hidden="1" customHeight="1" x14ac:dyDescent="0.25">
      <c r="A80" s="23"/>
      <c r="B80" s="24" t="s">
        <v>22</v>
      </c>
      <c r="C80" s="5">
        <v>103.72199999999999</v>
      </c>
      <c r="D80" s="45">
        <v>7.0679999999999996</v>
      </c>
      <c r="E80" s="495">
        <v>103.157</v>
      </c>
      <c r="F80" s="45">
        <v>11.629</v>
      </c>
      <c r="G80" s="495">
        <v>104.25700000000001</v>
      </c>
      <c r="H80" s="45">
        <v>3.1259999999999999</v>
      </c>
      <c r="I80" s="23"/>
      <c r="J80" s="24" t="s">
        <v>22</v>
      </c>
      <c r="K80" s="5">
        <v>92.135999999999996</v>
      </c>
      <c r="L80" s="45">
        <v>-13.113</v>
      </c>
      <c r="M80" s="5">
        <v>77.436999999999998</v>
      </c>
      <c r="N80" s="45">
        <v>-41.082000000000001</v>
      </c>
      <c r="O80" s="5">
        <v>86.725999999999999</v>
      </c>
      <c r="P80" s="45">
        <v>-16.748000000000001</v>
      </c>
      <c r="Q80" s="23"/>
      <c r="R80" s="24" t="s">
        <v>22</v>
      </c>
      <c r="S80" s="5">
        <v>111.271</v>
      </c>
      <c r="T80" s="45">
        <v>20.684000000000001</v>
      </c>
      <c r="U80" s="5">
        <v>106.751</v>
      </c>
      <c r="V80" s="45">
        <v>22.518999999999998</v>
      </c>
      <c r="W80" s="5">
        <v>107.108</v>
      </c>
      <c r="X80" s="45">
        <v>7.0469999999999997</v>
      </c>
      <c r="Y80" s="23"/>
      <c r="Z80" s="24" t="s">
        <v>22</v>
      </c>
      <c r="AA80" s="5">
        <v>114.874</v>
      </c>
      <c r="AB80" s="45">
        <v>21.08</v>
      </c>
      <c r="AC80" s="5">
        <v>109.554</v>
      </c>
      <c r="AD80" s="45">
        <v>19.364000000000001</v>
      </c>
      <c r="AE80" s="5">
        <v>105.61199999999999</v>
      </c>
      <c r="AF80" s="45">
        <v>10.428000000000001</v>
      </c>
      <c r="AG80" s="23"/>
      <c r="AH80" s="24" t="s">
        <v>22</v>
      </c>
      <c r="AI80" s="5">
        <v>113.28100000000001</v>
      </c>
      <c r="AJ80" s="45">
        <v>16.777999999999999</v>
      </c>
      <c r="AK80" s="5">
        <v>112.93899999999999</v>
      </c>
      <c r="AL80" s="45">
        <v>31.099</v>
      </c>
      <c r="AM80" s="5">
        <v>97.084999999999994</v>
      </c>
      <c r="AN80" s="45">
        <v>14.455</v>
      </c>
      <c r="AO80" s="23"/>
      <c r="AP80" s="24" t="s">
        <v>22</v>
      </c>
      <c r="AQ80" s="5">
        <v>125.70399999999999</v>
      </c>
      <c r="AR80" s="45">
        <v>22.965</v>
      </c>
      <c r="AS80" s="5">
        <v>97.295000000000002</v>
      </c>
      <c r="AT80" s="45">
        <v>6.3170000000000002</v>
      </c>
      <c r="AU80" s="5">
        <v>100.13200000000001</v>
      </c>
      <c r="AV80" s="45">
        <v>-2.585</v>
      </c>
      <c r="AW80" s="23"/>
      <c r="AX80" s="24" t="s">
        <v>22</v>
      </c>
      <c r="AY80" s="5">
        <v>119.85899999999999</v>
      </c>
      <c r="AZ80" s="45">
        <v>39.365000000000002</v>
      </c>
      <c r="BA80" s="5">
        <v>104.777</v>
      </c>
      <c r="BB80" s="45">
        <v>16.859000000000002</v>
      </c>
      <c r="BC80" s="5">
        <v>109.863</v>
      </c>
      <c r="BD80" s="45">
        <v>14.981999999999999</v>
      </c>
      <c r="BE80" s="23"/>
      <c r="BF80" s="24" t="s">
        <v>22</v>
      </c>
      <c r="BG80" s="5">
        <v>93.813999999999993</v>
      </c>
      <c r="BH80" s="45">
        <v>-2.819</v>
      </c>
      <c r="BI80" s="5">
        <v>118.806</v>
      </c>
      <c r="BJ80" s="45">
        <v>17.100999999999999</v>
      </c>
      <c r="BK80" s="5">
        <v>118.601</v>
      </c>
      <c r="BL80" s="45">
        <v>25.245999999999999</v>
      </c>
      <c r="BM80" s="23"/>
      <c r="BN80" s="24" t="s">
        <v>22</v>
      </c>
      <c r="BO80" s="5">
        <v>103.393</v>
      </c>
      <c r="BP80" s="45">
        <v>12.435</v>
      </c>
      <c r="BQ80" s="5">
        <v>108.91500000000001</v>
      </c>
      <c r="BR80" s="45">
        <v>12.840999999999999</v>
      </c>
      <c r="BS80" s="5">
        <v>124.20699999999999</v>
      </c>
      <c r="BT80" s="45">
        <v>12.840999999999999</v>
      </c>
      <c r="BU80" s="23"/>
      <c r="BV80" s="24" t="s">
        <v>22</v>
      </c>
      <c r="BW80" s="5">
        <v>110.399</v>
      </c>
      <c r="BX80" s="45">
        <v>12.842000000000001</v>
      </c>
      <c r="BY80" s="5">
        <v>107.98</v>
      </c>
      <c r="BZ80" s="45">
        <v>4.2869999999999999</v>
      </c>
      <c r="CA80" s="5">
        <v>91.347999999999999</v>
      </c>
      <c r="CB80" s="45">
        <v>7.7670000000000003</v>
      </c>
      <c r="CC80" s="23"/>
      <c r="CD80" s="24" t="s">
        <v>22</v>
      </c>
      <c r="CE80" s="5">
        <v>109.533</v>
      </c>
      <c r="CF80" s="45">
        <v>7.7670000000000003</v>
      </c>
      <c r="CG80" s="5">
        <v>108.922</v>
      </c>
      <c r="CH80" s="45">
        <v>7.7670000000000003</v>
      </c>
      <c r="CI80" s="5">
        <v>99.956000000000003</v>
      </c>
      <c r="CJ80" s="45">
        <v>15.928000000000001</v>
      </c>
      <c r="CK80" s="23"/>
      <c r="CL80" s="24" t="s">
        <v>22</v>
      </c>
      <c r="CM80" s="5">
        <v>94.938999999999993</v>
      </c>
      <c r="CN80" s="45">
        <v>-9.0860000000000003</v>
      </c>
      <c r="CO80" s="5">
        <v>120.999</v>
      </c>
      <c r="CP80" s="45">
        <v>13.528</v>
      </c>
      <c r="CQ80" s="5">
        <v>124.098</v>
      </c>
      <c r="CR80" s="45">
        <v>13.528</v>
      </c>
      <c r="CS80" s="23"/>
      <c r="CT80" s="24" t="s">
        <v>22</v>
      </c>
      <c r="CU80" s="5">
        <v>122.02500000000001</v>
      </c>
      <c r="CV80" s="45">
        <v>29.350999999999999</v>
      </c>
      <c r="CW80" s="5">
        <v>94.343000000000004</v>
      </c>
      <c r="CX80" s="45">
        <v>2.536</v>
      </c>
      <c r="CY80" s="5">
        <v>109.57899999999999</v>
      </c>
      <c r="CZ80" s="45">
        <v>12.313000000000001</v>
      </c>
      <c r="DA80" s="23"/>
      <c r="DB80" s="24" t="s">
        <v>22</v>
      </c>
      <c r="DC80" s="5">
        <v>115.51300000000001</v>
      </c>
      <c r="DD80" s="45">
        <v>0.79</v>
      </c>
      <c r="DE80" s="5">
        <v>127.498</v>
      </c>
      <c r="DF80" s="45">
        <v>-2.2709999999999999</v>
      </c>
      <c r="DG80" s="5">
        <v>103.892</v>
      </c>
      <c r="DH80" s="45">
        <v>5.7690000000000001</v>
      </c>
      <c r="DI80" s="23"/>
      <c r="DJ80" s="24" t="s">
        <v>22</v>
      </c>
      <c r="DK80" s="5">
        <v>105.126</v>
      </c>
      <c r="DL80" s="45">
        <v>5.7679999999999998</v>
      </c>
      <c r="DM80" s="5">
        <v>93.558999999999997</v>
      </c>
      <c r="DN80" s="45">
        <v>5.2190000000000003</v>
      </c>
      <c r="DO80" s="5">
        <v>88.647999999999996</v>
      </c>
      <c r="DP80" s="45">
        <v>3.589</v>
      </c>
      <c r="DQ80" s="23"/>
      <c r="DR80" s="24" t="s">
        <v>22</v>
      </c>
      <c r="DS80" s="5">
        <v>104.679</v>
      </c>
      <c r="DT80" s="45">
        <v>5.7679999999999998</v>
      </c>
      <c r="DU80" s="5">
        <v>111.35299999999999</v>
      </c>
      <c r="DV80" s="45">
        <v>1.286</v>
      </c>
      <c r="DW80" s="5">
        <v>132.86199999999999</v>
      </c>
      <c r="DX80" s="45">
        <v>30.667000000000002</v>
      </c>
      <c r="DY80" s="23"/>
      <c r="DZ80" s="24" t="s">
        <v>22</v>
      </c>
      <c r="EA80" s="5">
        <v>107.836</v>
      </c>
      <c r="EB80" s="45">
        <v>5.0839999999999996</v>
      </c>
      <c r="EC80" s="5">
        <v>111.253</v>
      </c>
      <c r="ED80" s="45">
        <v>5.5750000000000002</v>
      </c>
      <c r="EE80" s="5">
        <v>102.56100000000001</v>
      </c>
      <c r="EF80" s="45">
        <v>5.5750000000000002</v>
      </c>
      <c r="EG80" s="23"/>
      <c r="EH80" s="24" t="s">
        <v>22</v>
      </c>
      <c r="EI80" s="5">
        <v>119.224</v>
      </c>
      <c r="EJ80" s="45">
        <v>5.5750000000000002</v>
      </c>
      <c r="EK80" s="5">
        <v>112.46599999999999</v>
      </c>
      <c r="EL80" s="45">
        <v>5.5750000000000002</v>
      </c>
      <c r="EM80" s="5">
        <v>108.97499999999999</v>
      </c>
      <c r="EN80" s="45">
        <v>5.5750000000000002</v>
      </c>
      <c r="EO80" s="23"/>
      <c r="EP80" s="24" t="s">
        <v>22</v>
      </c>
      <c r="EQ80" s="5">
        <v>97.619</v>
      </c>
      <c r="ER80" s="45">
        <v>5.5890000000000004</v>
      </c>
      <c r="ES80" s="5">
        <v>120.369</v>
      </c>
      <c r="ET80" s="45">
        <v>5.5890000000000004</v>
      </c>
      <c r="EU80" s="5">
        <v>105.761</v>
      </c>
      <c r="EV80" s="45">
        <v>5.5890000000000004</v>
      </c>
      <c r="EW80" s="23"/>
      <c r="EX80" s="24" t="s">
        <v>22</v>
      </c>
      <c r="EY80" s="5">
        <v>109.44499999999999</v>
      </c>
      <c r="EZ80" s="45">
        <v>5.5890000000000004</v>
      </c>
      <c r="FA80" s="5">
        <v>113.71299999999999</v>
      </c>
      <c r="FB80" s="45">
        <v>5.5890000000000004</v>
      </c>
      <c r="FC80" s="5">
        <v>110.46</v>
      </c>
      <c r="FD80" s="45">
        <v>5.5890000000000004</v>
      </c>
      <c r="FE80" s="23"/>
      <c r="FF80" s="24" t="s">
        <v>22</v>
      </c>
      <c r="FG80" s="5">
        <v>108.73</v>
      </c>
      <c r="FH80" s="45">
        <v>5.5890000000000004</v>
      </c>
      <c r="FI80" s="5">
        <v>93.691999999999993</v>
      </c>
      <c r="FJ80" s="45">
        <v>3.2970000000000002</v>
      </c>
      <c r="FK80" s="5">
        <v>106.28100000000001</v>
      </c>
      <c r="FL80" s="45">
        <v>5.0970000000000004</v>
      </c>
      <c r="FM80" s="23"/>
      <c r="FN80" s="24" t="s">
        <v>22</v>
      </c>
      <c r="FO80" s="5">
        <v>95.006</v>
      </c>
      <c r="FP80" s="45">
        <v>-3.2690000000000001</v>
      </c>
      <c r="FQ80" s="5">
        <v>94.816000000000003</v>
      </c>
      <c r="FR80" s="45">
        <v>6.77</v>
      </c>
      <c r="FS80" s="5">
        <v>106.657</v>
      </c>
      <c r="FT80" s="45">
        <v>6.4859999999999998</v>
      </c>
      <c r="FU80" s="23"/>
      <c r="FV80" s="24" t="s">
        <v>22</v>
      </c>
      <c r="FW80" s="5">
        <v>101.97</v>
      </c>
      <c r="FX80" s="45">
        <v>1.361</v>
      </c>
      <c r="FY80" s="5">
        <v>110.318</v>
      </c>
      <c r="FZ80" s="45">
        <v>3.5579999999999998</v>
      </c>
      <c r="GA80" s="5">
        <v>102.532</v>
      </c>
      <c r="GB80" s="45">
        <v>3.5579999999999998</v>
      </c>
      <c r="GC80" s="23"/>
      <c r="GD80" s="24" t="s">
        <v>22</v>
      </c>
      <c r="GE80" s="5">
        <v>101.39</v>
      </c>
      <c r="GF80" s="45">
        <v>3.5579999999999998</v>
      </c>
      <c r="GG80" s="5">
        <v>85.716999999999999</v>
      </c>
      <c r="GH80" s="45">
        <v>3.5579999999999998</v>
      </c>
      <c r="GI80" s="5">
        <v>101.3</v>
      </c>
      <c r="GJ80" s="45">
        <v>3.5840000000000001</v>
      </c>
      <c r="GK80" s="23"/>
      <c r="GL80" s="24" t="s">
        <v>22</v>
      </c>
      <c r="GM80" s="5">
        <v>104.51300000000001</v>
      </c>
      <c r="GN80" s="45">
        <v>3.5579999999999998</v>
      </c>
      <c r="GO80" s="5">
        <v>115.623</v>
      </c>
      <c r="GP80" s="45">
        <v>20.742999999999999</v>
      </c>
      <c r="GQ80" s="5">
        <v>117.65900000000001</v>
      </c>
      <c r="GR80" s="45">
        <v>20.742999999999999</v>
      </c>
      <c r="GS80" s="23"/>
      <c r="GT80" s="24" t="s">
        <v>22</v>
      </c>
      <c r="GU80" s="5">
        <v>98.594999999999999</v>
      </c>
      <c r="GV80" s="45">
        <v>3.03</v>
      </c>
      <c r="GW80" s="5">
        <v>111.742</v>
      </c>
      <c r="GX80" s="45">
        <v>10.776</v>
      </c>
      <c r="GY80" s="5">
        <v>111.96599999999999</v>
      </c>
      <c r="GZ80" s="45">
        <v>3.03</v>
      </c>
      <c r="HA80" s="23"/>
      <c r="HB80" s="24" t="s">
        <v>22</v>
      </c>
      <c r="HC80" s="5">
        <v>95.816999999999993</v>
      </c>
      <c r="HD80" s="45">
        <v>3.03</v>
      </c>
      <c r="HE80" s="5">
        <v>102.066</v>
      </c>
      <c r="HF80" s="45">
        <v>3.03</v>
      </c>
      <c r="HG80" s="5">
        <v>103.339</v>
      </c>
      <c r="HH80" s="45">
        <v>-6.6</v>
      </c>
      <c r="HI80" s="23"/>
      <c r="HJ80" s="24" t="s">
        <v>22</v>
      </c>
      <c r="HK80" s="5">
        <v>105.911</v>
      </c>
      <c r="HL80" s="45">
        <v>8.3450000000000006</v>
      </c>
      <c r="HM80" s="5">
        <v>97.796000000000006</v>
      </c>
      <c r="HN80" s="45">
        <v>3.8759999999999999</v>
      </c>
      <c r="HO80" s="5">
        <v>111.3</v>
      </c>
      <c r="HP80" s="45">
        <v>3.03</v>
      </c>
      <c r="HQ80" s="23"/>
      <c r="HR80" s="24" t="s">
        <v>22</v>
      </c>
      <c r="HS80" s="5">
        <v>98.417000000000002</v>
      </c>
      <c r="HT80" s="45">
        <v>4.6959999999999997</v>
      </c>
      <c r="HU80" s="5">
        <v>109.074</v>
      </c>
      <c r="HV80" s="45">
        <v>4.6950000000000003</v>
      </c>
      <c r="HW80" s="5">
        <v>124.447</v>
      </c>
      <c r="HX80" s="45">
        <v>4.6959999999999997</v>
      </c>
      <c r="HY80" s="23"/>
      <c r="HZ80" s="24" t="s">
        <v>22</v>
      </c>
      <c r="IA80" s="5">
        <v>121.90300000000001</v>
      </c>
      <c r="IB80" s="45">
        <v>4.6959999999999997</v>
      </c>
      <c r="IC80" s="5">
        <v>103.973</v>
      </c>
      <c r="ID80" s="45">
        <v>2.5859999999999999</v>
      </c>
      <c r="IE80" s="5">
        <v>107.98399999999999</v>
      </c>
      <c r="IF80" s="45">
        <v>-0.16800000000000001</v>
      </c>
      <c r="IG80" s="23"/>
      <c r="IH80" s="24" t="s">
        <v>22</v>
      </c>
      <c r="II80" s="5">
        <v>110.465</v>
      </c>
      <c r="IJ80" s="45">
        <v>17.649999999999999</v>
      </c>
      <c r="IK80" s="5">
        <v>146.75</v>
      </c>
      <c r="IL80" s="45">
        <v>24.945</v>
      </c>
      <c r="IM80" s="5">
        <v>107.17400000000001</v>
      </c>
      <c r="IN80" s="45">
        <v>0.65900000000000003</v>
      </c>
      <c r="IO80" s="5">
        <v>109.575</v>
      </c>
      <c r="IP80" s="45">
        <v>0.66</v>
      </c>
      <c r="IQ80" s="23"/>
      <c r="IR80" s="24" t="s">
        <v>22</v>
      </c>
      <c r="IS80" s="5">
        <v>104.27800000000001</v>
      </c>
      <c r="IT80" s="45">
        <v>0.66</v>
      </c>
      <c r="IU80" s="5">
        <v>92.674999999999997</v>
      </c>
      <c r="IV80" s="45">
        <v>0.65900000000000003</v>
      </c>
      <c r="IW80" s="5">
        <v>117.09099999999999</v>
      </c>
      <c r="IX80" s="45">
        <v>0.66</v>
      </c>
      <c r="IY80" s="23"/>
      <c r="IZ80" s="24" t="s">
        <v>22</v>
      </c>
      <c r="JA80" s="5">
        <v>104.797</v>
      </c>
      <c r="JB80" s="45">
        <v>0.65900000000000003</v>
      </c>
      <c r="JC80" s="5">
        <v>127.36499999999999</v>
      </c>
      <c r="JD80" s="45">
        <v>10.042999999999999</v>
      </c>
      <c r="JE80" s="5">
        <v>122.47499999999999</v>
      </c>
      <c r="JF80" s="45">
        <v>20.887</v>
      </c>
      <c r="JG80" s="23"/>
      <c r="JH80" s="24" t="s">
        <v>22</v>
      </c>
      <c r="JI80" s="5">
        <v>118.84</v>
      </c>
      <c r="JJ80" s="45">
        <v>32.375999999999998</v>
      </c>
      <c r="JK80" s="5">
        <v>111.42100000000001</v>
      </c>
      <c r="JL80" s="45">
        <v>9.19</v>
      </c>
      <c r="JM80" s="5">
        <v>117.02200000000001</v>
      </c>
      <c r="JN80" s="45">
        <v>1.3440000000000001</v>
      </c>
      <c r="JO80" s="23"/>
      <c r="JP80" s="24" t="s">
        <v>22</v>
      </c>
      <c r="JQ80" s="5">
        <v>105.786</v>
      </c>
      <c r="JR80" s="45">
        <v>1.1060000000000001</v>
      </c>
      <c r="JS80" s="5">
        <v>112.67700000000001</v>
      </c>
      <c r="JT80" s="45">
        <v>1.04</v>
      </c>
      <c r="JU80" s="5">
        <v>108.688</v>
      </c>
      <c r="JV80" s="45">
        <v>1.04</v>
      </c>
      <c r="JW80" s="23"/>
      <c r="JX80" s="24" t="s">
        <v>22</v>
      </c>
      <c r="JY80" s="5">
        <v>101.71</v>
      </c>
      <c r="JZ80" s="45">
        <v>0.34499999999999997</v>
      </c>
      <c r="KA80" s="5">
        <v>102.837</v>
      </c>
      <c r="KB80" s="45">
        <v>9.8230000000000004</v>
      </c>
      <c r="KC80" s="5">
        <v>125.331</v>
      </c>
      <c r="KD80" s="45">
        <v>14.166</v>
      </c>
      <c r="KE80" s="23"/>
      <c r="KF80" s="24" t="s">
        <v>22</v>
      </c>
      <c r="KG80" s="5">
        <v>106.045</v>
      </c>
      <c r="KH80" s="45">
        <v>3.9319999999999999</v>
      </c>
      <c r="KI80" s="5">
        <v>100.123</v>
      </c>
      <c r="KJ80" s="45">
        <v>23.077000000000002</v>
      </c>
      <c r="KK80" s="5">
        <v>97.67</v>
      </c>
      <c r="KL80" s="45">
        <v>-2.2200000000000002</v>
      </c>
      <c r="KM80" s="23"/>
      <c r="KN80" s="24" t="s">
        <v>22</v>
      </c>
      <c r="KO80" s="5">
        <v>93.863</v>
      </c>
      <c r="KP80" s="45">
        <v>-10.507999999999999</v>
      </c>
      <c r="KQ80" s="5">
        <v>114.003</v>
      </c>
      <c r="KR80" s="45">
        <v>11.295999999999999</v>
      </c>
      <c r="KS80" s="5">
        <v>99.644000000000005</v>
      </c>
      <c r="KT80" s="45">
        <v>-0.248</v>
      </c>
      <c r="KU80" s="23"/>
      <c r="KV80" s="24" t="s">
        <v>22</v>
      </c>
      <c r="KW80" s="5">
        <v>100.113</v>
      </c>
      <c r="KX80" s="45">
        <v>-2</v>
      </c>
      <c r="KY80" s="5">
        <v>109.331</v>
      </c>
      <c r="KZ80" s="45">
        <v>14.635</v>
      </c>
      <c r="LA80" s="5">
        <v>132.20599999999999</v>
      </c>
      <c r="LB80" s="45">
        <v>13.37</v>
      </c>
      <c r="LC80" s="23"/>
      <c r="LD80" s="24" t="s">
        <v>22</v>
      </c>
      <c r="LE80" s="5">
        <v>95.536000000000001</v>
      </c>
      <c r="LF80" s="45">
        <v>15.58</v>
      </c>
      <c r="LG80" s="5">
        <v>103.193</v>
      </c>
      <c r="LH80" s="45">
        <v>11.39</v>
      </c>
      <c r="LI80" s="5">
        <v>111.685</v>
      </c>
      <c r="LJ80" s="45">
        <v>8.5489999999999995</v>
      </c>
      <c r="LK80" s="23"/>
      <c r="LL80" s="24" t="s">
        <v>22</v>
      </c>
      <c r="LM80" s="5">
        <v>127.60299999999999</v>
      </c>
      <c r="LN80" s="45">
        <v>11.391</v>
      </c>
      <c r="LO80" s="5">
        <v>117.979</v>
      </c>
      <c r="LP80" s="45">
        <v>11.39</v>
      </c>
      <c r="LQ80" s="5">
        <v>128.43100000000001</v>
      </c>
      <c r="LR80" s="45">
        <v>11.391</v>
      </c>
      <c r="LS80" s="23"/>
      <c r="LT80" s="24" t="s">
        <v>22</v>
      </c>
      <c r="LU80" s="5">
        <v>95.022000000000006</v>
      </c>
      <c r="LV80" s="45">
        <v>1.0609999999999999</v>
      </c>
      <c r="LW80" s="5">
        <v>82.350999999999999</v>
      </c>
      <c r="LX80" s="45">
        <v>2.0569999999999999</v>
      </c>
      <c r="LY80" s="5">
        <v>84.71</v>
      </c>
      <c r="LZ80" s="45">
        <v>-14.656000000000001</v>
      </c>
      <c r="MA80" s="23"/>
      <c r="MB80" s="24" t="s">
        <v>22</v>
      </c>
      <c r="MC80" s="5">
        <v>119.986</v>
      </c>
      <c r="MD80" s="45">
        <v>11.188000000000001</v>
      </c>
      <c r="ME80" s="5">
        <v>91.869</v>
      </c>
      <c r="MF80" s="45">
        <v>-5.0140000000000002</v>
      </c>
      <c r="MG80" s="5">
        <v>110.01900000000001</v>
      </c>
      <c r="MH80" s="45">
        <v>1.6830000000000001</v>
      </c>
      <c r="MI80" s="23"/>
      <c r="MJ80" s="24" t="s">
        <v>22</v>
      </c>
      <c r="MK80" s="5">
        <v>91.778000000000006</v>
      </c>
      <c r="ML80" s="45">
        <v>-14.773</v>
      </c>
      <c r="MM80" s="5">
        <v>105.02800000000001</v>
      </c>
      <c r="MN80" s="45">
        <v>12.349</v>
      </c>
      <c r="MO80" s="5">
        <v>97.537999999999997</v>
      </c>
      <c r="MP80" s="45">
        <v>5.0330000000000004</v>
      </c>
    </row>
    <row r="81" spans="1:384" ht="15" hidden="1" customHeight="1" x14ac:dyDescent="0.25">
      <c r="A81" s="23"/>
      <c r="B81" s="24" t="s">
        <v>23</v>
      </c>
      <c r="C81" s="5">
        <v>103.31</v>
      </c>
      <c r="D81" s="45">
        <v>3.2269999999999999</v>
      </c>
      <c r="E81" s="495">
        <v>106.235</v>
      </c>
      <c r="F81" s="45">
        <v>11.513</v>
      </c>
      <c r="G81" s="495">
        <v>100.545</v>
      </c>
      <c r="H81" s="45">
        <v>-3.907</v>
      </c>
      <c r="I81" s="23"/>
      <c r="J81" s="24" t="s">
        <v>23</v>
      </c>
      <c r="K81" s="5">
        <v>95.305999999999997</v>
      </c>
      <c r="L81" s="45">
        <v>-12.683999999999999</v>
      </c>
      <c r="M81" s="5">
        <v>113.496</v>
      </c>
      <c r="N81" s="45">
        <v>25.716999999999999</v>
      </c>
      <c r="O81" s="5">
        <v>86.965999999999994</v>
      </c>
      <c r="P81" s="45">
        <v>-9.9969999999999999</v>
      </c>
      <c r="Q81" s="23"/>
      <c r="R81" s="24" t="s">
        <v>23</v>
      </c>
      <c r="S81" s="5">
        <v>98.567999999999998</v>
      </c>
      <c r="T81" s="45">
        <v>7.1189999999999998</v>
      </c>
      <c r="U81" s="5">
        <v>93.096999999999994</v>
      </c>
      <c r="V81" s="45">
        <v>5.0839999999999996</v>
      </c>
      <c r="W81" s="5">
        <v>104.563</v>
      </c>
      <c r="X81" s="45">
        <v>9.3879999999999999</v>
      </c>
      <c r="Y81" s="23"/>
      <c r="Z81" s="24" t="s">
        <v>23</v>
      </c>
      <c r="AA81" s="5">
        <v>102.349</v>
      </c>
      <c r="AB81" s="45">
        <v>4.0860000000000003</v>
      </c>
      <c r="AC81" s="5">
        <v>95.706999999999994</v>
      </c>
      <c r="AD81" s="45">
        <v>8.5139999999999993</v>
      </c>
      <c r="AE81" s="5">
        <v>85.751999999999995</v>
      </c>
      <c r="AF81" s="45">
        <v>0.45300000000000001</v>
      </c>
      <c r="AG81" s="23"/>
      <c r="AH81" s="24" t="s">
        <v>23</v>
      </c>
      <c r="AI81" s="5">
        <v>106.26900000000001</v>
      </c>
      <c r="AJ81" s="45">
        <v>13.755000000000001</v>
      </c>
      <c r="AK81" s="5">
        <v>108.482</v>
      </c>
      <c r="AL81" s="45">
        <v>25.995000000000001</v>
      </c>
      <c r="AM81" s="5">
        <v>92.215999999999994</v>
      </c>
      <c r="AN81" s="45">
        <v>10.502000000000001</v>
      </c>
      <c r="AO81" s="23"/>
      <c r="AP81" s="24" t="s">
        <v>23</v>
      </c>
      <c r="AQ81" s="5">
        <v>93.135000000000005</v>
      </c>
      <c r="AR81" s="45">
        <v>-7.101</v>
      </c>
      <c r="AS81" s="5">
        <v>106.38</v>
      </c>
      <c r="AT81" s="45">
        <v>4.9820000000000002</v>
      </c>
      <c r="AU81" s="5">
        <v>101.843</v>
      </c>
      <c r="AV81" s="45">
        <v>-2.9289999999999998</v>
      </c>
      <c r="AW81" s="23"/>
      <c r="AX81" s="24" t="s">
        <v>23</v>
      </c>
      <c r="AY81" s="5">
        <v>119.6</v>
      </c>
      <c r="AZ81" s="45">
        <v>37.255000000000003</v>
      </c>
      <c r="BA81" s="5">
        <v>118.643</v>
      </c>
      <c r="BB81" s="45">
        <v>17.484999999999999</v>
      </c>
      <c r="BC81" s="5">
        <v>121.19799999999999</v>
      </c>
      <c r="BD81" s="45">
        <v>16.905999999999999</v>
      </c>
      <c r="BE81" s="23"/>
      <c r="BF81" s="24" t="s">
        <v>23</v>
      </c>
      <c r="BG81" s="5">
        <v>81.873999999999995</v>
      </c>
      <c r="BH81" s="45">
        <v>-11.167</v>
      </c>
      <c r="BI81" s="5">
        <v>114.273</v>
      </c>
      <c r="BJ81" s="45">
        <v>16.425000000000001</v>
      </c>
      <c r="BK81" s="5">
        <v>107.36</v>
      </c>
      <c r="BL81" s="45">
        <v>19.981000000000002</v>
      </c>
      <c r="BM81" s="23"/>
      <c r="BN81" s="24" t="s">
        <v>23</v>
      </c>
      <c r="BO81" s="5">
        <v>96.801000000000002</v>
      </c>
      <c r="BP81" s="45">
        <v>1.534</v>
      </c>
      <c r="BQ81" s="5">
        <v>100.64400000000001</v>
      </c>
      <c r="BR81" s="45">
        <v>8.73</v>
      </c>
      <c r="BS81" s="5">
        <v>117.85599999999999</v>
      </c>
      <c r="BT81" s="45">
        <v>8.73</v>
      </c>
      <c r="BU81" s="23"/>
      <c r="BV81" s="24" t="s">
        <v>23</v>
      </c>
      <c r="BW81" s="5">
        <v>105.098</v>
      </c>
      <c r="BX81" s="45">
        <v>8.73</v>
      </c>
      <c r="BY81" s="5">
        <v>101.961</v>
      </c>
      <c r="BZ81" s="45">
        <v>2.1059999999999999</v>
      </c>
      <c r="CA81" s="5">
        <v>112.108</v>
      </c>
      <c r="CB81" s="45">
        <v>3.5710000000000002</v>
      </c>
      <c r="CC81" s="23"/>
      <c r="CD81" s="24" t="s">
        <v>23</v>
      </c>
      <c r="CE81" s="5">
        <v>106.325</v>
      </c>
      <c r="CF81" s="45">
        <v>3.5720000000000001</v>
      </c>
      <c r="CG81" s="5">
        <v>98.789000000000001</v>
      </c>
      <c r="CH81" s="45">
        <v>3.5710000000000002</v>
      </c>
      <c r="CI81" s="5">
        <v>93.567999999999998</v>
      </c>
      <c r="CJ81" s="45">
        <v>6.9180000000000001</v>
      </c>
      <c r="CK81" s="23"/>
      <c r="CL81" s="24" t="s">
        <v>23</v>
      </c>
      <c r="CM81" s="5">
        <v>99.905000000000001</v>
      </c>
      <c r="CN81" s="45">
        <v>-8.1999999999999993</v>
      </c>
      <c r="CO81" s="5">
        <v>94.031000000000006</v>
      </c>
      <c r="CP81" s="45">
        <v>18.495999999999999</v>
      </c>
      <c r="CQ81" s="5">
        <v>108.241</v>
      </c>
      <c r="CR81" s="45">
        <v>18.495999999999999</v>
      </c>
      <c r="CS81" s="23"/>
      <c r="CT81" s="24" t="s">
        <v>23</v>
      </c>
      <c r="CU81" s="5">
        <v>102.941</v>
      </c>
      <c r="CV81" s="45">
        <v>-4.2690000000000001</v>
      </c>
      <c r="CW81" s="5">
        <v>86.343000000000004</v>
      </c>
      <c r="CX81" s="45">
        <v>-3.4969999999999999</v>
      </c>
      <c r="CY81" s="5">
        <v>118.836</v>
      </c>
      <c r="CZ81" s="45">
        <v>19.193999999999999</v>
      </c>
      <c r="DA81" s="23"/>
      <c r="DB81" s="24" t="s">
        <v>23</v>
      </c>
      <c r="DC81" s="5">
        <v>122.376</v>
      </c>
      <c r="DD81" s="45">
        <v>27.905000000000001</v>
      </c>
      <c r="DE81" s="5">
        <v>110.53400000000001</v>
      </c>
      <c r="DF81" s="45">
        <v>11.771000000000001</v>
      </c>
      <c r="DG81" s="5">
        <v>102.976</v>
      </c>
      <c r="DH81" s="45">
        <v>2.085</v>
      </c>
      <c r="DI81" s="23"/>
      <c r="DJ81" s="24" t="s">
        <v>23</v>
      </c>
      <c r="DK81" s="5">
        <v>101.288</v>
      </c>
      <c r="DL81" s="45">
        <v>2.085</v>
      </c>
      <c r="DM81" s="5">
        <v>92.856999999999999</v>
      </c>
      <c r="DN81" s="45">
        <v>-14.529</v>
      </c>
      <c r="DO81" s="5">
        <v>85.7</v>
      </c>
      <c r="DP81" s="45">
        <v>3.4870000000000001</v>
      </c>
      <c r="DQ81" s="23"/>
      <c r="DR81" s="24" t="s">
        <v>23</v>
      </c>
      <c r="DS81" s="5">
        <v>100.441</v>
      </c>
      <c r="DT81" s="45">
        <v>2.085</v>
      </c>
      <c r="DU81" s="5">
        <v>108.437</v>
      </c>
      <c r="DV81" s="45">
        <v>0.60199999999999998</v>
      </c>
      <c r="DW81" s="5">
        <v>126.101</v>
      </c>
      <c r="DX81" s="45">
        <v>29.501999999999999</v>
      </c>
      <c r="DY81" s="23"/>
      <c r="DZ81" s="24" t="s">
        <v>23</v>
      </c>
      <c r="EA81" s="5">
        <v>102.53100000000001</v>
      </c>
      <c r="EB81" s="45">
        <v>3.609</v>
      </c>
      <c r="EC81" s="5">
        <v>104.208</v>
      </c>
      <c r="ED81" s="45">
        <v>5.6210000000000004</v>
      </c>
      <c r="EE81" s="5">
        <v>111.625</v>
      </c>
      <c r="EF81" s="45">
        <v>5.6219999999999999</v>
      </c>
      <c r="EG81" s="23"/>
      <c r="EH81" s="24" t="s">
        <v>23</v>
      </c>
      <c r="EI81" s="5">
        <v>104.038</v>
      </c>
      <c r="EJ81" s="45">
        <v>5.6210000000000004</v>
      </c>
      <c r="EK81" s="5">
        <v>115.723</v>
      </c>
      <c r="EL81" s="45">
        <v>5.6219999999999999</v>
      </c>
      <c r="EM81" s="5">
        <v>104.735</v>
      </c>
      <c r="EN81" s="45">
        <v>5.6219999999999999</v>
      </c>
      <c r="EO81" s="23"/>
      <c r="EP81" s="24" t="s">
        <v>23</v>
      </c>
      <c r="EQ81" s="5">
        <v>95.421999999999997</v>
      </c>
      <c r="ER81" s="45">
        <v>1.6180000000000001</v>
      </c>
      <c r="ES81" s="5">
        <v>104.435</v>
      </c>
      <c r="ET81" s="45">
        <v>1.6180000000000001</v>
      </c>
      <c r="EU81" s="5">
        <v>102.34099999999999</v>
      </c>
      <c r="EV81" s="45">
        <v>1.6180000000000001</v>
      </c>
      <c r="EW81" s="23"/>
      <c r="EX81" s="24" t="s">
        <v>23</v>
      </c>
      <c r="EY81" s="5">
        <v>103.883</v>
      </c>
      <c r="EZ81" s="45">
        <v>1.6180000000000001</v>
      </c>
      <c r="FA81" s="5">
        <v>100.878</v>
      </c>
      <c r="FB81" s="45">
        <v>1.6180000000000001</v>
      </c>
      <c r="FC81" s="5">
        <v>95.932000000000002</v>
      </c>
      <c r="FD81" s="45">
        <v>1.6180000000000001</v>
      </c>
      <c r="FE81" s="23"/>
      <c r="FF81" s="24" t="s">
        <v>23</v>
      </c>
      <c r="FG81" s="5">
        <v>102.11</v>
      </c>
      <c r="FH81" s="45">
        <v>1.6180000000000001</v>
      </c>
      <c r="FI81" s="5">
        <v>111.303</v>
      </c>
      <c r="FJ81" s="45">
        <v>2.145</v>
      </c>
      <c r="FK81" s="5">
        <v>98.936999999999998</v>
      </c>
      <c r="FL81" s="45">
        <v>5.7969999999999997</v>
      </c>
      <c r="FM81" s="23"/>
      <c r="FN81" s="24" t="s">
        <v>23</v>
      </c>
      <c r="FO81" s="5">
        <v>98.376999999999995</v>
      </c>
      <c r="FP81" s="45">
        <v>-4.0149999999999997</v>
      </c>
      <c r="FQ81" s="5">
        <v>109.376</v>
      </c>
      <c r="FR81" s="45">
        <v>4.069</v>
      </c>
      <c r="FS81" s="5">
        <v>100.767</v>
      </c>
      <c r="FT81" s="45">
        <v>0.91700000000000004</v>
      </c>
      <c r="FU81" s="23"/>
      <c r="FV81" s="24" t="s">
        <v>23</v>
      </c>
      <c r="FW81" s="5">
        <v>104.65</v>
      </c>
      <c r="FX81" s="45">
        <v>3.1190000000000002</v>
      </c>
      <c r="FY81" s="5">
        <v>106.057</v>
      </c>
      <c r="FZ81" s="45">
        <v>0.66500000000000004</v>
      </c>
      <c r="GA81" s="5">
        <v>99.644000000000005</v>
      </c>
      <c r="GB81" s="45">
        <v>0.66500000000000004</v>
      </c>
      <c r="GC81" s="23"/>
      <c r="GD81" s="24" t="s">
        <v>23</v>
      </c>
      <c r="GE81" s="5">
        <v>104.154</v>
      </c>
      <c r="GF81" s="45">
        <v>0.66500000000000004</v>
      </c>
      <c r="GG81" s="5">
        <v>96.3</v>
      </c>
      <c r="GH81" s="45">
        <v>0.66500000000000004</v>
      </c>
      <c r="GI81" s="5">
        <v>101.203</v>
      </c>
      <c r="GJ81" s="45">
        <v>0.73499999999999999</v>
      </c>
      <c r="GK81" s="23"/>
      <c r="GL81" s="24" t="s">
        <v>23</v>
      </c>
      <c r="GM81" s="5">
        <v>105.357</v>
      </c>
      <c r="GN81" s="45">
        <v>0.66500000000000004</v>
      </c>
      <c r="GO81" s="5">
        <v>119.803</v>
      </c>
      <c r="GP81" s="45">
        <v>19.834</v>
      </c>
      <c r="GQ81" s="5">
        <v>122.27</v>
      </c>
      <c r="GR81" s="45">
        <v>19.834</v>
      </c>
      <c r="GS81" s="23"/>
      <c r="GT81" s="24" t="s">
        <v>23</v>
      </c>
      <c r="GU81" s="5">
        <v>106.569</v>
      </c>
      <c r="GV81" s="45">
        <v>1.9830000000000001</v>
      </c>
      <c r="GW81" s="5">
        <v>109.999</v>
      </c>
      <c r="GX81" s="45">
        <v>5.95</v>
      </c>
      <c r="GY81" s="5">
        <v>103.598</v>
      </c>
      <c r="GZ81" s="45">
        <v>1.9830000000000001</v>
      </c>
      <c r="HA81" s="23"/>
      <c r="HB81" s="24" t="s">
        <v>23</v>
      </c>
      <c r="HC81" s="5">
        <v>93.887</v>
      </c>
      <c r="HD81" s="45">
        <v>1.9830000000000001</v>
      </c>
      <c r="HE81" s="5">
        <v>102.13800000000001</v>
      </c>
      <c r="HF81" s="45">
        <v>1.9830000000000001</v>
      </c>
      <c r="HG81" s="5">
        <v>95.364999999999995</v>
      </c>
      <c r="HH81" s="45">
        <v>-7.5369999999999999</v>
      </c>
      <c r="HI81" s="23"/>
      <c r="HJ81" s="24" t="s">
        <v>23</v>
      </c>
      <c r="HK81" s="5">
        <v>99.998000000000005</v>
      </c>
      <c r="HL81" s="45">
        <v>6.9569999999999999</v>
      </c>
      <c r="HM81" s="5">
        <v>95.126000000000005</v>
      </c>
      <c r="HN81" s="45">
        <v>9.81</v>
      </c>
      <c r="HO81" s="5">
        <v>97.94</v>
      </c>
      <c r="HP81" s="45">
        <v>1.9830000000000001</v>
      </c>
      <c r="HQ81" s="23"/>
      <c r="HR81" s="24" t="s">
        <v>23</v>
      </c>
      <c r="HS81" s="5">
        <v>112.72</v>
      </c>
      <c r="HT81" s="45">
        <v>-0.73599999999999999</v>
      </c>
      <c r="HU81" s="5">
        <v>106.066</v>
      </c>
      <c r="HV81" s="45">
        <v>-0.73499999999999999</v>
      </c>
      <c r="HW81" s="5">
        <v>105.45699999999999</v>
      </c>
      <c r="HX81" s="45">
        <v>-0.73599999999999999</v>
      </c>
      <c r="HY81" s="23"/>
      <c r="HZ81" s="24" t="s">
        <v>23</v>
      </c>
      <c r="IA81" s="5">
        <v>107.312</v>
      </c>
      <c r="IB81" s="45">
        <v>-0.73599999999999999</v>
      </c>
      <c r="IC81" s="5">
        <v>113.616</v>
      </c>
      <c r="ID81" s="45">
        <v>5.3579999999999997</v>
      </c>
      <c r="IE81" s="5">
        <v>102.85</v>
      </c>
      <c r="IF81" s="45">
        <v>-5.8289999999999997</v>
      </c>
      <c r="IG81" s="23"/>
      <c r="IH81" s="24" t="s">
        <v>23</v>
      </c>
      <c r="II81" s="5">
        <v>108.645</v>
      </c>
      <c r="IJ81" s="45">
        <v>22.082000000000001</v>
      </c>
      <c r="IK81" s="5">
        <v>117.447</v>
      </c>
      <c r="IL81" s="45">
        <v>5.1390000000000002</v>
      </c>
      <c r="IM81" s="5">
        <v>108.396</v>
      </c>
      <c r="IN81" s="45">
        <v>2.2290000000000001</v>
      </c>
      <c r="IO81" s="5">
        <v>97.486999999999995</v>
      </c>
      <c r="IP81" s="45">
        <v>2.2290000000000001</v>
      </c>
      <c r="IQ81" s="23"/>
      <c r="IR81" s="24" t="s">
        <v>23</v>
      </c>
      <c r="IS81" s="5">
        <v>102.014</v>
      </c>
      <c r="IT81" s="45">
        <v>2.2290000000000001</v>
      </c>
      <c r="IU81" s="5">
        <v>86.703000000000003</v>
      </c>
      <c r="IV81" s="45">
        <v>2.2290000000000001</v>
      </c>
      <c r="IW81" s="5">
        <v>113.086</v>
      </c>
      <c r="IX81" s="45">
        <v>2.2290000000000001</v>
      </c>
      <c r="IY81" s="23"/>
      <c r="IZ81" s="24" t="s">
        <v>23</v>
      </c>
      <c r="JA81" s="5">
        <v>103.167</v>
      </c>
      <c r="JB81" s="45">
        <v>2.2280000000000002</v>
      </c>
      <c r="JC81" s="5">
        <v>106.04600000000001</v>
      </c>
      <c r="JD81" s="45">
        <v>9.3989999999999991</v>
      </c>
      <c r="JE81" s="5">
        <v>122.473</v>
      </c>
      <c r="JF81" s="45">
        <v>10.874000000000001</v>
      </c>
      <c r="JG81" s="23"/>
      <c r="JH81" s="24" t="s">
        <v>23</v>
      </c>
      <c r="JI81" s="5">
        <v>121.8</v>
      </c>
      <c r="JJ81" s="45">
        <v>24.74</v>
      </c>
      <c r="JK81" s="5">
        <v>113.485</v>
      </c>
      <c r="JL81" s="45">
        <v>15.138</v>
      </c>
      <c r="JM81" s="5">
        <v>81.284000000000006</v>
      </c>
      <c r="JN81" s="45">
        <v>5.2789999999999999</v>
      </c>
      <c r="JO81" s="23"/>
      <c r="JP81" s="24" t="s">
        <v>23</v>
      </c>
      <c r="JQ81" s="5">
        <v>103.131</v>
      </c>
      <c r="JR81" s="45">
        <v>4.0890000000000004</v>
      </c>
      <c r="JS81" s="5">
        <v>117.596</v>
      </c>
      <c r="JT81" s="45">
        <v>-5.8840000000000003</v>
      </c>
      <c r="JU81" s="5">
        <v>106.029</v>
      </c>
      <c r="JV81" s="45">
        <v>-5.8840000000000003</v>
      </c>
      <c r="JW81" s="23"/>
      <c r="JX81" s="24" t="s">
        <v>23</v>
      </c>
      <c r="JY81" s="5">
        <v>105.056</v>
      </c>
      <c r="JZ81" s="45">
        <v>10.7</v>
      </c>
      <c r="KA81" s="5">
        <v>99.786000000000001</v>
      </c>
      <c r="KB81" s="45">
        <v>-9.5649999999999995</v>
      </c>
      <c r="KC81" s="5">
        <v>115.172</v>
      </c>
      <c r="KD81" s="45">
        <v>4.0510000000000002</v>
      </c>
      <c r="KE81" s="23"/>
      <c r="KF81" s="24" t="s">
        <v>23</v>
      </c>
      <c r="KG81" s="5">
        <v>98.450999999999993</v>
      </c>
      <c r="KH81" s="45">
        <v>2.9769999999999999</v>
      </c>
      <c r="KI81" s="5">
        <v>121.376</v>
      </c>
      <c r="KJ81" s="45">
        <v>9.8949999999999996</v>
      </c>
      <c r="KK81" s="5">
        <v>101.53400000000001</v>
      </c>
      <c r="KL81" s="45">
        <v>3.4769999999999999</v>
      </c>
      <c r="KM81" s="23"/>
      <c r="KN81" s="24" t="s">
        <v>23</v>
      </c>
      <c r="KO81" s="5">
        <v>97.459000000000003</v>
      </c>
      <c r="KP81" s="45">
        <v>8.625</v>
      </c>
      <c r="KQ81" s="5">
        <v>106.303</v>
      </c>
      <c r="KR81" s="45">
        <v>7.4850000000000003</v>
      </c>
      <c r="KS81" s="5">
        <v>96.161000000000001</v>
      </c>
      <c r="KT81" s="45">
        <v>-4.585</v>
      </c>
      <c r="KU81" s="23"/>
      <c r="KV81" s="24" t="s">
        <v>23</v>
      </c>
      <c r="KW81" s="5">
        <v>96.076999999999998</v>
      </c>
      <c r="KX81" s="45">
        <v>1.2869999999999999</v>
      </c>
      <c r="KY81" s="5">
        <v>104.73399999999999</v>
      </c>
      <c r="KZ81" s="45">
        <v>11.952</v>
      </c>
      <c r="LA81" s="5">
        <v>105.589</v>
      </c>
      <c r="LB81" s="45">
        <v>1.1579999999999999</v>
      </c>
      <c r="LC81" s="23"/>
      <c r="LD81" s="24" t="s">
        <v>23</v>
      </c>
      <c r="LE81" s="5">
        <v>112.488</v>
      </c>
      <c r="LF81" s="45">
        <v>11.922000000000001</v>
      </c>
      <c r="LG81" s="5">
        <v>79.608000000000004</v>
      </c>
      <c r="LH81" s="45">
        <v>9.74</v>
      </c>
      <c r="LI81" s="5">
        <v>89.320999999999998</v>
      </c>
      <c r="LJ81" s="45">
        <v>7.5209999999999999</v>
      </c>
      <c r="LK81" s="23"/>
      <c r="LL81" s="24" t="s">
        <v>23</v>
      </c>
      <c r="LM81" s="5">
        <v>90.412999999999997</v>
      </c>
      <c r="LN81" s="45">
        <v>9.7409999999999997</v>
      </c>
      <c r="LO81" s="5">
        <v>109.976</v>
      </c>
      <c r="LP81" s="45">
        <v>9.7409999999999997</v>
      </c>
      <c r="LQ81" s="5">
        <v>89.566000000000003</v>
      </c>
      <c r="LR81" s="45">
        <v>9.74</v>
      </c>
      <c r="LS81" s="23"/>
      <c r="LT81" s="24" t="s">
        <v>23</v>
      </c>
      <c r="LU81" s="5">
        <v>115.872</v>
      </c>
      <c r="LV81" s="45">
        <v>-1.593</v>
      </c>
      <c r="LW81" s="5">
        <v>193.28200000000001</v>
      </c>
      <c r="LX81" s="45">
        <v>-0.41799999999999998</v>
      </c>
      <c r="LY81" s="5">
        <v>67.391000000000005</v>
      </c>
      <c r="LZ81" s="45">
        <v>-14.862</v>
      </c>
      <c r="MA81" s="23"/>
      <c r="MB81" s="24" t="s">
        <v>23</v>
      </c>
      <c r="MC81" s="5">
        <v>103.119</v>
      </c>
      <c r="MD81" s="45">
        <v>1.3640000000000001</v>
      </c>
      <c r="ME81" s="5">
        <v>66.319000000000003</v>
      </c>
      <c r="MF81" s="45">
        <v>-6.0780000000000003</v>
      </c>
      <c r="MG81" s="5">
        <v>82.822000000000003</v>
      </c>
      <c r="MH81" s="45">
        <v>-6.09</v>
      </c>
      <c r="MI81" s="23"/>
      <c r="MJ81" s="24" t="s">
        <v>23</v>
      </c>
      <c r="MK81" s="5">
        <v>88.853999999999999</v>
      </c>
      <c r="ML81" s="45">
        <v>-13.798</v>
      </c>
      <c r="MM81" s="5">
        <v>107.48399999999999</v>
      </c>
      <c r="MN81" s="45">
        <v>11.169</v>
      </c>
      <c r="MO81" s="5">
        <v>123.214</v>
      </c>
      <c r="MP81" s="45">
        <v>33.877000000000002</v>
      </c>
    </row>
    <row r="82" spans="1:384" ht="15" hidden="1" customHeight="1" x14ac:dyDescent="0.25">
      <c r="A82" s="23"/>
      <c r="B82" s="24" t="s">
        <v>24</v>
      </c>
      <c r="C82" s="5">
        <v>94.822000000000003</v>
      </c>
      <c r="D82" s="45">
        <v>3.8929999999999998</v>
      </c>
      <c r="E82" s="495">
        <v>97.441999999999993</v>
      </c>
      <c r="F82" s="45">
        <v>7.9240000000000004</v>
      </c>
      <c r="G82" s="495">
        <v>92.343999999999994</v>
      </c>
      <c r="H82" s="45">
        <v>0.161</v>
      </c>
      <c r="I82" s="23"/>
      <c r="J82" s="24" t="s">
        <v>24</v>
      </c>
      <c r="K82" s="5">
        <v>102.309</v>
      </c>
      <c r="L82" s="45">
        <v>-17.024000000000001</v>
      </c>
      <c r="M82" s="5">
        <v>132.10300000000001</v>
      </c>
      <c r="N82" s="45">
        <v>-3.31</v>
      </c>
      <c r="O82" s="5">
        <v>101.78</v>
      </c>
      <c r="P82" s="45">
        <v>-18.417000000000002</v>
      </c>
      <c r="Q82" s="23"/>
      <c r="R82" s="24" t="s">
        <v>24</v>
      </c>
      <c r="S82" s="5">
        <v>109.411</v>
      </c>
      <c r="T82" s="45">
        <v>6.8170000000000002</v>
      </c>
      <c r="U82" s="5">
        <v>107.82</v>
      </c>
      <c r="V82" s="45">
        <v>16.488</v>
      </c>
      <c r="W82" s="5">
        <v>110.89700000000001</v>
      </c>
      <c r="X82" s="45">
        <v>6.5750000000000002</v>
      </c>
      <c r="Y82" s="23"/>
      <c r="Z82" s="24" t="s">
        <v>24</v>
      </c>
      <c r="AA82" s="5">
        <v>113.598</v>
      </c>
      <c r="AB82" s="45">
        <v>11.978999999999999</v>
      </c>
      <c r="AC82" s="5">
        <v>120.077</v>
      </c>
      <c r="AD82" s="45">
        <v>26.178000000000001</v>
      </c>
      <c r="AE82" s="5">
        <v>96.16</v>
      </c>
      <c r="AF82" s="45">
        <v>12.446999999999999</v>
      </c>
      <c r="AG82" s="23"/>
      <c r="AH82" s="24" t="s">
        <v>24</v>
      </c>
      <c r="AI82" s="5">
        <v>114.628</v>
      </c>
      <c r="AJ82" s="45">
        <v>22.248000000000001</v>
      </c>
      <c r="AK82" s="5">
        <v>111.316</v>
      </c>
      <c r="AL82" s="45">
        <v>32.313000000000002</v>
      </c>
      <c r="AM82" s="5">
        <v>99.129000000000005</v>
      </c>
      <c r="AN82" s="45">
        <v>15.484</v>
      </c>
      <c r="AO82" s="23"/>
      <c r="AP82" s="24" t="s">
        <v>24</v>
      </c>
      <c r="AQ82" s="5">
        <v>108.514</v>
      </c>
      <c r="AR82" s="45">
        <v>12.965</v>
      </c>
      <c r="AS82" s="5">
        <v>115.807</v>
      </c>
      <c r="AT82" s="45">
        <v>5.4020000000000001</v>
      </c>
      <c r="AU82" s="5">
        <v>104.205</v>
      </c>
      <c r="AV82" s="45">
        <v>-4.5039999999999996</v>
      </c>
      <c r="AW82" s="23"/>
      <c r="AX82" s="24" t="s">
        <v>24</v>
      </c>
      <c r="AY82" s="5">
        <v>124.276</v>
      </c>
      <c r="AZ82" s="45">
        <v>34.365000000000002</v>
      </c>
      <c r="BA82" s="5">
        <v>120.116</v>
      </c>
      <c r="BB82" s="45">
        <v>18.774000000000001</v>
      </c>
      <c r="BC82" s="5">
        <v>113.35299999999999</v>
      </c>
      <c r="BD82" s="45">
        <v>11.65</v>
      </c>
      <c r="BE82" s="23"/>
      <c r="BF82" s="24" t="s">
        <v>24</v>
      </c>
      <c r="BG82" s="5">
        <v>88.611999999999995</v>
      </c>
      <c r="BH82" s="45">
        <v>-3.2869999999999999</v>
      </c>
      <c r="BI82" s="5">
        <v>106.542</v>
      </c>
      <c r="BJ82" s="45">
        <v>7.274</v>
      </c>
      <c r="BK82" s="5">
        <v>106.09099999999999</v>
      </c>
      <c r="BL82" s="45">
        <v>21.422000000000001</v>
      </c>
      <c r="BM82" s="23"/>
      <c r="BN82" s="24" t="s">
        <v>24</v>
      </c>
      <c r="BO82" s="5">
        <v>102.681</v>
      </c>
      <c r="BP82" s="45">
        <v>2.6859999999999999</v>
      </c>
      <c r="BQ82" s="5">
        <v>108.032</v>
      </c>
      <c r="BR82" s="45">
        <v>12.670999999999999</v>
      </c>
      <c r="BS82" s="5">
        <v>108.453</v>
      </c>
      <c r="BT82" s="45">
        <v>12.670999999999999</v>
      </c>
      <c r="BU82" s="23"/>
      <c r="BV82" s="24" t="s">
        <v>24</v>
      </c>
      <c r="BW82" s="5">
        <v>122.449</v>
      </c>
      <c r="BX82" s="45">
        <v>12.670999999999999</v>
      </c>
      <c r="BY82" s="5">
        <v>109.947</v>
      </c>
      <c r="BZ82" s="45">
        <v>1.639</v>
      </c>
      <c r="CA82" s="5">
        <v>113.82299999999999</v>
      </c>
      <c r="CB82" s="45">
        <v>5.8689999999999998</v>
      </c>
      <c r="CC82" s="23"/>
      <c r="CD82" s="24" t="s">
        <v>24</v>
      </c>
      <c r="CE82" s="5">
        <v>99.248999999999995</v>
      </c>
      <c r="CF82" s="45">
        <v>5.8689999999999998</v>
      </c>
      <c r="CG82" s="5">
        <v>103.48</v>
      </c>
      <c r="CH82" s="45">
        <v>5.8689999999999998</v>
      </c>
      <c r="CI82" s="5">
        <v>95.816000000000003</v>
      </c>
      <c r="CJ82" s="45">
        <v>10.436999999999999</v>
      </c>
      <c r="CK82" s="23"/>
      <c r="CL82" s="24" t="s">
        <v>24</v>
      </c>
      <c r="CM82" s="5">
        <v>105.68</v>
      </c>
      <c r="CN82" s="45">
        <v>5.1630000000000003</v>
      </c>
      <c r="CO82" s="5">
        <v>111.40300000000001</v>
      </c>
      <c r="CP82" s="45">
        <v>13.413</v>
      </c>
      <c r="CQ82" s="5">
        <v>98.471000000000004</v>
      </c>
      <c r="CR82" s="45">
        <v>13.413</v>
      </c>
      <c r="CS82" s="23"/>
      <c r="CT82" s="24" t="s">
        <v>24</v>
      </c>
      <c r="CU82" s="5">
        <v>114.10299999999999</v>
      </c>
      <c r="CV82" s="45">
        <v>6.1379999999999999</v>
      </c>
      <c r="CW82" s="5">
        <v>86.307000000000002</v>
      </c>
      <c r="CX82" s="45">
        <v>-5.0730000000000004</v>
      </c>
      <c r="CY82" s="5">
        <v>118.831</v>
      </c>
      <c r="CZ82" s="45">
        <v>21.908999999999999</v>
      </c>
      <c r="DA82" s="23"/>
      <c r="DB82" s="24" t="s">
        <v>24</v>
      </c>
      <c r="DC82" s="5">
        <v>97.206000000000003</v>
      </c>
      <c r="DD82" s="45">
        <v>6.0129999999999999</v>
      </c>
      <c r="DE82" s="5">
        <v>124.86499999999999</v>
      </c>
      <c r="DF82" s="45">
        <v>27.981000000000002</v>
      </c>
      <c r="DG82" s="5">
        <v>101.49</v>
      </c>
      <c r="DH82" s="45">
        <v>3.5569999999999999</v>
      </c>
      <c r="DI82" s="23"/>
      <c r="DJ82" s="24" t="s">
        <v>24</v>
      </c>
      <c r="DK82" s="5">
        <v>103.282</v>
      </c>
      <c r="DL82" s="45">
        <v>3.5569999999999999</v>
      </c>
      <c r="DM82" s="5">
        <v>97.26</v>
      </c>
      <c r="DN82" s="45">
        <v>-9.6999999999999993</v>
      </c>
      <c r="DO82" s="5">
        <v>85.123999999999995</v>
      </c>
      <c r="DP82" s="45">
        <v>3.7930000000000001</v>
      </c>
      <c r="DQ82" s="23"/>
      <c r="DR82" s="24" t="s">
        <v>24</v>
      </c>
      <c r="DS82" s="5">
        <v>105.38</v>
      </c>
      <c r="DT82" s="45">
        <v>3.5569999999999999</v>
      </c>
      <c r="DU82" s="5">
        <v>104.70099999999999</v>
      </c>
      <c r="DV82" s="45">
        <v>2.6539999999999999</v>
      </c>
      <c r="DW82" s="5">
        <v>120.07</v>
      </c>
      <c r="DX82" s="45">
        <v>23.593</v>
      </c>
      <c r="DY82" s="23"/>
      <c r="DZ82" s="24" t="s">
        <v>24</v>
      </c>
      <c r="EA82" s="5">
        <v>90.426000000000002</v>
      </c>
      <c r="EB82" s="45">
        <v>2.1160000000000001</v>
      </c>
      <c r="EC82" s="5">
        <v>108.846</v>
      </c>
      <c r="ED82" s="45">
        <v>10.847</v>
      </c>
      <c r="EE82" s="5">
        <v>117.06399999999999</v>
      </c>
      <c r="EF82" s="45">
        <v>10.847</v>
      </c>
      <c r="EG82" s="23"/>
      <c r="EH82" s="24" t="s">
        <v>24</v>
      </c>
      <c r="EI82" s="5">
        <v>115.497</v>
      </c>
      <c r="EJ82" s="45">
        <v>10.847</v>
      </c>
      <c r="EK82" s="5">
        <v>123.88500000000001</v>
      </c>
      <c r="EL82" s="45">
        <v>10.847</v>
      </c>
      <c r="EM82" s="5">
        <v>108.628</v>
      </c>
      <c r="EN82" s="45">
        <v>10.848000000000001</v>
      </c>
      <c r="EO82" s="23"/>
      <c r="EP82" s="24" t="s">
        <v>24</v>
      </c>
      <c r="EQ82" s="5">
        <v>97.236999999999995</v>
      </c>
      <c r="ER82" s="45">
        <v>2.992</v>
      </c>
      <c r="ES82" s="5">
        <v>93.293999999999997</v>
      </c>
      <c r="ET82" s="45">
        <v>2.992</v>
      </c>
      <c r="EU82" s="5">
        <v>93.119</v>
      </c>
      <c r="EV82" s="45">
        <v>2.992</v>
      </c>
      <c r="EW82" s="23"/>
      <c r="EX82" s="24" t="s">
        <v>24</v>
      </c>
      <c r="EY82" s="5">
        <v>103.518</v>
      </c>
      <c r="EZ82" s="45">
        <v>2.992</v>
      </c>
      <c r="FA82" s="5">
        <v>108.52500000000001</v>
      </c>
      <c r="FB82" s="45">
        <v>2.992</v>
      </c>
      <c r="FC82" s="5">
        <v>96.037999999999997</v>
      </c>
      <c r="FD82" s="45">
        <v>2.992</v>
      </c>
      <c r="FE82" s="23"/>
      <c r="FF82" s="24" t="s">
        <v>24</v>
      </c>
      <c r="FG82" s="5">
        <v>104.92400000000001</v>
      </c>
      <c r="FH82" s="45">
        <v>2.992</v>
      </c>
      <c r="FI82" s="5">
        <v>106.384</v>
      </c>
      <c r="FJ82" s="45">
        <v>6.3559999999999999</v>
      </c>
      <c r="FK82" s="5">
        <v>111.423</v>
      </c>
      <c r="FL82" s="45">
        <v>4.968</v>
      </c>
      <c r="FM82" s="23"/>
      <c r="FN82" s="24" t="s">
        <v>24</v>
      </c>
      <c r="FO82" s="5">
        <v>102.544</v>
      </c>
      <c r="FP82" s="45">
        <v>-4.8570000000000002</v>
      </c>
      <c r="FQ82" s="5">
        <v>102.70699999999999</v>
      </c>
      <c r="FR82" s="45">
        <v>1.21</v>
      </c>
      <c r="FS82" s="5">
        <v>109.562</v>
      </c>
      <c r="FT82" s="45">
        <v>-1.542</v>
      </c>
      <c r="FU82" s="23"/>
      <c r="FV82" s="24" t="s">
        <v>24</v>
      </c>
      <c r="FW82" s="5">
        <v>114.84</v>
      </c>
      <c r="FX82" s="45">
        <v>4.1280000000000001</v>
      </c>
      <c r="FY82" s="5">
        <v>109.384</v>
      </c>
      <c r="FZ82" s="45">
        <v>5.6849999999999996</v>
      </c>
      <c r="GA82" s="5">
        <v>116.377</v>
      </c>
      <c r="GB82" s="45">
        <v>5.6859999999999999</v>
      </c>
      <c r="GC82" s="23"/>
      <c r="GD82" s="24" t="s">
        <v>24</v>
      </c>
      <c r="GE82" s="5">
        <v>110.22</v>
      </c>
      <c r="GF82" s="45">
        <v>5.6849999999999996</v>
      </c>
      <c r="GG82" s="5">
        <v>107.169</v>
      </c>
      <c r="GH82" s="45">
        <v>5.6849999999999996</v>
      </c>
      <c r="GI82" s="5">
        <v>88.941000000000003</v>
      </c>
      <c r="GJ82" s="45">
        <v>3.5630000000000002</v>
      </c>
      <c r="GK82" s="23"/>
      <c r="GL82" s="24" t="s">
        <v>24</v>
      </c>
      <c r="GM82" s="5">
        <v>106.36</v>
      </c>
      <c r="GN82" s="45">
        <v>5.6859999999999999</v>
      </c>
      <c r="GO82" s="5">
        <v>111.773</v>
      </c>
      <c r="GP82" s="45">
        <v>7.0880000000000001</v>
      </c>
      <c r="GQ82" s="5">
        <v>115.319</v>
      </c>
      <c r="GR82" s="45">
        <v>7.0880000000000001</v>
      </c>
      <c r="GS82" s="23"/>
      <c r="GT82" s="24" t="s">
        <v>24</v>
      </c>
      <c r="GU82" s="5">
        <v>100.08499999999999</v>
      </c>
      <c r="GV82" s="45">
        <v>6.1980000000000004</v>
      </c>
      <c r="GW82" s="5">
        <v>108.812</v>
      </c>
      <c r="GX82" s="45">
        <v>9.577</v>
      </c>
      <c r="GY82" s="5">
        <v>108.355</v>
      </c>
      <c r="GZ82" s="45">
        <v>6.1989999999999998</v>
      </c>
      <c r="HA82" s="23"/>
      <c r="HB82" s="24" t="s">
        <v>24</v>
      </c>
      <c r="HC82" s="5">
        <v>103.149</v>
      </c>
      <c r="HD82" s="45">
        <v>6.1980000000000004</v>
      </c>
      <c r="HE82" s="5">
        <v>112.30200000000001</v>
      </c>
      <c r="HF82" s="45">
        <v>6.1989999999999998</v>
      </c>
      <c r="HG82" s="5">
        <v>102.14400000000001</v>
      </c>
      <c r="HH82" s="45">
        <v>2.88</v>
      </c>
      <c r="HI82" s="23"/>
      <c r="HJ82" s="24" t="s">
        <v>24</v>
      </c>
      <c r="HK82" s="5">
        <v>112.599</v>
      </c>
      <c r="HL82" s="45">
        <v>10.297000000000001</v>
      </c>
      <c r="HM82" s="5">
        <v>94.924000000000007</v>
      </c>
      <c r="HN82" s="45">
        <v>7.9089999999999998</v>
      </c>
      <c r="HO82" s="5">
        <v>96.582999999999998</v>
      </c>
      <c r="HP82" s="45">
        <v>6.1980000000000004</v>
      </c>
      <c r="HQ82" s="23"/>
      <c r="HR82" s="24" t="s">
        <v>24</v>
      </c>
      <c r="HS82" s="5">
        <v>91.085999999999999</v>
      </c>
      <c r="HT82" s="45">
        <v>4.157</v>
      </c>
      <c r="HU82" s="5">
        <v>94.802000000000007</v>
      </c>
      <c r="HV82" s="45">
        <v>4.157</v>
      </c>
      <c r="HW82" s="5">
        <v>109.176</v>
      </c>
      <c r="HX82" s="45">
        <v>4.157</v>
      </c>
      <c r="HY82" s="23"/>
      <c r="HZ82" s="24" t="s">
        <v>24</v>
      </c>
      <c r="IA82" s="5">
        <v>96.741</v>
      </c>
      <c r="IB82" s="45">
        <v>4.1580000000000004</v>
      </c>
      <c r="IC82" s="5">
        <v>119.36799999999999</v>
      </c>
      <c r="ID82" s="45">
        <v>-2.37</v>
      </c>
      <c r="IE82" s="5">
        <v>102.871</v>
      </c>
      <c r="IF82" s="45">
        <v>1.4530000000000001</v>
      </c>
      <c r="IG82" s="23"/>
      <c r="IH82" s="24" t="s">
        <v>24</v>
      </c>
      <c r="II82" s="5">
        <v>99.757999999999996</v>
      </c>
      <c r="IJ82" s="45">
        <v>14.311</v>
      </c>
      <c r="IK82" s="5">
        <v>96.183999999999997</v>
      </c>
      <c r="IL82" s="45">
        <v>1.518</v>
      </c>
      <c r="IM82" s="5">
        <v>115.059</v>
      </c>
      <c r="IN82" s="45">
        <v>4.2729999999999997</v>
      </c>
      <c r="IO82" s="5">
        <v>97.051000000000002</v>
      </c>
      <c r="IP82" s="45">
        <v>4.2729999999999997</v>
      </c>
      <c r="IQ82" s="23"/>
      <c r="IR82" s="24" t="s">
        <v>24</v>
      </c>
      <c r="IS82" s="5">
        <v>102.967</v>
      </c>
      <c r="IT82" s="45">
        <v>4.2729999999999997</v>
      </c>
      <c r="IU82" s="5">
        <v>93.792000000000002</v>
      </c>
      <c r="IV82" s="45">
        <v>4.2729999999999997</v>
      </c>
      <c r="IW82" s="5">
        <v>97.614999999999995</v>
      </c>
      <c r="IX82" s="45">
        <v>4.2729999999999997</v>
      </c>
      <c r="IY82" s="23"/>
      <c r="IZ82" s="24" t="s">
        <v>24</v>
      </c>
      <c r="JA82" s="5">
        <v>101.34099999999999</v>
      </c>
      <c r="JB82" s="45">
        <v>4.2729999999999997</v>
      </c>
      <c r="JC82" s="5">
        <v>108.709</v>
      </c>
      <c r="JD82" s="45">
        <v>10.832000000000001</v>
      </c>
      <c r="JE82" s="5">
        <v>114.587</v>
      </c>
      <c r="JF82" s="45">
        <v>15.074999999999999</v>
      </c>
      <c r="JG82" s="23"/>
      <c r="JH82" s="24" t="s">
        <v>24</v>
      </c>
      <c r="JI82" s="5">
        <v>131.49100000000001</v>
      </c>
      <c r="JJ82" s="45">
        <v>19.007999999999999</v>
      </c>
      <c r="JK82" s="5">
        <v>116.55800000000001</v>
      </c>
      <c r="JL82" s="45">
        <v>9.4979999999999993</v>
      </c>
      <c r="JM82" s="5">
        <v>93.918000000000006</v>
      </c>
      <c r="JN82" s="45">
        <v>14.12</v>
      </c>
      <c r="JO82" s="23"/>
      <c r="JP82" s="24" t="s">
        <v>24</v>
      </c>
      <c r="JQ82" s="5">
        <v>98.959000000000003</v>
      </c>
      <c r="JR82" s="45">
        <v>3.7839999999999998</v>
      </c>
      <c r="JS82" s="5">
        <v>75.655000000000001</v>
      </c>
      <c r="JT82" s="45">
        <v>0.11600000000000001</v>
      </c>
      <c r="JU82" s="5">
        <v>116.86799999999999</v>
      </c>
      <c r="JV82" s="45">
        <v>0.11600000000000001</v>
      </c>
      <c r="JW82" s="23"/>
      <c r="JX82" s="24" t="s">
        <v>24</v>
      </c>
      <c r="JY82" s="5">
        <v>102.99</v>
      </c>
      <c r="JZ82" s="45">
        <v>15.128</v>
      </c>
      <c r="KA82" s="5">
        <v>115.328</v>
      </c>
      <c r="KB82" s="45">
        <v>0.29399999999999998</v>
      </c>
      <c r="KC82" s="5">
        <v>89.683000000000007</v>
      </c>
      <c r="KD82" s="45">
        <v>27.213999999999999</v>
      </c>
      <c r="KE82" s="23"/>
      <c r="KF82" s="24" t="s">
        <v>24</v>
      </c>
      <c r="KG82" s="5">
        <v>77.427999999999997</v>
      </c>
      <c r="KH82" s="45">
        <v>7.0309999999999997</v>
      </c>
      <c r="KI82" s="5">
        <v>154.64599999999999</v>
      </c>
      <c r="KJ82" s="45">
        <v>11.804</v>
      </c>
      <c r="KK82" s="5">
        <v>120.107</v>
      </c>
      <c r="KL82" s="45">
        <v>5.1689999999999996</v>
      </c>
      <c r="KM82" s="23"/>
      <c r="KN82" s="24" t="s">
        <v>24</v>
      </c>
      <c r="KO82" s="5">
        <v>119.604</v>
      </c>
      <c r="KP82" s="45">
        <v>23.061</v>
      </c>
      <c r="KQ82" s="5">
        <v>111.607</v>
      </c>
      <c r="KR82" s="45">
        <v>10.795999999999999</v>
      </c>
      <c r="KS82" s="5">
        <v>95.986999999999995</v>
      </c>
      <c r="KT82" s="45">
        <v>3.714</v>
      </c>
      <c r="KU82" s="23"/>
      <c r="KV82" s="24" t="s">
        <v>24</v>
      </c>
      <c r="KW82" s="5">
        <v>105.914</v>
      </c>
      <c r="KX82" s="45">
        <v>0.96099999999999997</v>
      </c>
      <c r="KY82" s="5">
        <v>114.777</v>
      </c>
      <c r="KZ82" s="45">
        <v>14.996</v>
      </c>
      <c r="LA82" s="5">
        <v>105.304</v>
      </c>
      <c r="LB82" s="45">
        <v>2.7759999999999998</v>
      </c>
      <c r="LC82" s="23"/>
      <c r="LD82" s="24" t="s">
        <v>24</v>
      </c>
      <c r="LE82" s="5">
        <v>101.72199999999999</v>
      </c>
      <c r="LF82" s="45">
        <v>12.901999999999999</v>
      </c>
      <c r="LG82" s="5">
        <v>97.284000000000006</v>
      </c>
      <c r="LH82" s="45">
        <v>10.813000000000001</v>
      </c>
      <c r="LI82" s="5">
        <v>94.308999999999997</v>
      </c>
      <c r="LJ82" s="45">
        <v>9.3339999999999996</v>
      </c>
      <c r="LK82" s="23"/>
      <c r="LL82" s="24" t="s">
        <v>24</v>
      </c>
      <c r="LM82" s="5">
        <v>109.259</v>
      </c>
      <c r="LN82" s="45">
        <v>10.813000000000001</v>
      </c>
      <c r="LO82" s="5">
        <v>117.8</v>
      </c>
      <c r="LP82" s="45">
        <v>10.813000000000001</v>
      </c>
      <c r="LQ82" s="5">
        <v>111.55</v>
      </c>
      <c r="LR82" s="45">
        <v>10.811999999999999</v>
      </c>
      <c r="LS82" s="23"/>
      <c r="LT82" s="24" t="s">
        <v>24</v>
      </c>
      <c r="LU82" s="5">
        <v>126.361</v>
      </c>
      <c r="LV82" s="45">
        <v>1.25</v>
      </c>
      <c r="LW82" s="5">
        <v>136.066</v>
      </c>
      <c r="LX82" s="45">
        <v>9.3520000000000003</v>
      </c>
      <c r="LY82" s="5">
        <v>72.593999999999994</v>
      </c>
      <c r="LZ82" s="45">
        <v>-22.712</v>
      </c>
      <c r="MA82" s="23"/>
      <c r="MB82" s="24" t="s">
        <v>24</v>
      </c>
      <c r="MC82" s="5">
        <v>118.71</v>
      </c>
      <c r="MD82" s="45">
        <v>13.602</v>
      </c>
      <c r="ME82" s="5">
        <v>138.91399999999999</v>
      </c>
      <c r="MF82" s="45">
        <v>12.015000000000001</v>
      </c>
      <c r="MG82" s="5">
        <v>93.322999999999993</v>
      </c>
      <c r="MH82" s="45">
        <v>-4.7949999999999999</v>
      </c>
      <c r="MI82" s="23"/>
      <c r="MJ82" s="24" t="s">
        <v>24</v>
      </c>
      <c r="MK82" s="5">
        <v>96.370999999999995</v>
      </c>
      <c r="ML82" s="45">
        <v>-3.8570000000000002</v>
      </c>
      <c r="MM82" s="5">
        <v>111.648</v>
      </c>
      <c r="MN82" s="45">
        <v>12.833</v>
      </c>
      <c r="MO82" s="5">
        <v>88.688999999999993</v>
      </c>
      <c r="MP82" s="45">
        <v>22.46</v>
      </c>
    </row>
    <row r="83" spans="1:384" ht="15" hidden="1" customHeight="1" x14ac:dyDescent="0.25">
      <c r="A83" s="23"/>
      <c r="B83" s="24" t="s">
        <v>25</v>
      </c>
      <c r="C83" s="5">
        <v>96.483000000000004</v>
      </c>
      <c r="D83" s="45">
        <v>-0.35499999999999998</v>
      </c>
      <c r="E83" s="495">
        <v>95.483000000000004</v>
      </c>
      <c r="F83" s="45">
        <v>-1.2869999999999999</v>
      </c>
      <c r="G83" s="495">
        <v>97.429000000000002</v>
      </c>
      <c r="H83" s="45">
        <v>0.52400000000000002</v>
      </c>
      <c r="I83" s="23"/>
      <c r="J83" s="24" t="s">
        <v>25</v>
      </c>
      <c r="K83" s="5">
        <v>103.108</v>
      </c>
      <c r="L83" s="45">
        <v>-12.452</v>
      </c>
      <c r="M83" s="5">
        <v>116.408</v>
      </c>
      <c r="N83" s="45">
        <v>6.6959999999999997</v>
      </c>
      <c r="O83" s="5">
        <v>94.924000000000007</v>
      </c>
      <c r="P83" s="45">
        <v>-16.797999999999998</v>
      </c>
      <c r="Q83" s="23"/>
      <c r="R83" s="24" t="s">
        <v>25</v>
      </c>
      <c r="S83" s="5">
        <v>100.307</v>
      </c>
      <c r="T83" s="45">
        <v>-0.19600000000000001</v>
      </c>
      <c r="U83" s="5">
        <v>100.75700000000001</v>
      </c>
      <c r="V83" s="45">
        <v>-3.577</v>
      </c>
      <c r="W83" s="5">
        <v>98.325999999999993</v>
      </c>
      <c r="X83" s="45">
        <v>-7.4749999999999996</v>
      </c>
      <c r="Y83" s="23"/>
      <c r="Z83" s="24" t="s">
        <v>25</v>
      </c>
      <c r="AA83" s="5">
        <v>110.027</v>
      </c>
      <c r="AB83" s="45">
        <v>5.1459999999999999</v>
      </c>
      <c r="AC83" s="5">
        <v>132.39400000000001</v>
      </c>
      <c r="AD83" s="45">
        <v>19.155999999999999</v>
      </c>
      <c r="AE83" s="5">
        <v>96.539000000000001</v>
      </c>
      <c r="AF83" s="45">
        <v>-5.96</v>
      </c>
      <c r="AG83" s="23"/>
      <c r="AH83" s="24" t="s">
        <v>25</v>
      </c>
      <c r="AI83" s="5">
        <v>120.33499999999999</v>
      </c>
      <c r="AJ83" s="45">
        <v>17.629000000000001</v>
      </c>
      <c r="AK83" s="5">
        <v>115.636</v>
      </c>
      <c r="AL83" s="45">
        <v>1.929</v>
      </c>
      <c r="AM83" s="5">
        <v>89.977999999999994</v>
      </c>
      <c r="AN83" s="45">
        <v>-11.39</v>
      </c>
      <c r="AO83" s="23"/>
      <c r="AP83" s="24" t="s">
        <v>25</v>
      </c>
      <c r="AQ83" s="5">
        <v>107.121</v>
      </c>
      <c r="AR83" s="45">
        <v>7.8529999999999998</v>
      </c>
      <c r="AS83" s="5">
        <v>98.754000000000005</v>
      </c>
      <c r="AT83" s="45">
        <v>-9.0960000000000001</v>
      </c>
      <c r="AU83" s="5">
        <v>96.224999999999994</v>
      </c>
      <c r="AV83" s="45">
        <v>-8.41</v>
      </c>
      <c r="AW83" s="23"/>
      <c r="AX83" s="24" t="s">
        <v>25</v>
      </c>
      <c r="AY83" s="5">
        <v>115.46299999999999</v>
      </c>
      <c r="AZ83" s="45">
        <v>22.742999999999999</v>
      </c>
      <c r="BA83" s="5">
        <v>110.477</v>
      </c>
      <c r="BB83" s="45">
        <v>14.343</v>
      </c>
      <c r="BC83" s="5">
        <v>132.27699999999999</v>
      </c>
      <c r="BD83" s="45">
        <v>29.652999999999999</v>
      </c>
      <c r="BE83" s="23"/>
      <c r="BF83" s="24" t="s">
        <v>25</v>
      </c>
      <c r="BG83" s="5">
        <v>80.174000000000007</v>
      </c>
      <c r="BH83" s="45">
        <v>-12.778</v>
      </c>
      <c r="BI83" s="5">
        <v>108.238</v>
      </c>
      <c r="BJ83" s="45">
        <v>1.89</v>
      </c>
      <c r="BK83" s="5">
        <v>112.946</v>
      </c>
      <c r="BL83" s="45">
        <v>18.966999999999999</v>
      </c>
      <c r="BM83" s="23"/>
      <c r="BN83" s="24" t="s">
        <v>25</v>
      </c>
      <c r="BO83" s="5">
        <v>103.399</v>
      </c>
      <c r="BP83" s="45">
        <v>1.621</v>
      </c>
      <c r="BQ83" s="5">
        <v>114.863</v>
      </c>
      <c r="BR83" s="45">
        <v>13.59</v>
      </c>
      <c r="BS83" s="5">
        <v>112.607</v>
      </c>
      <c r="BT83" s="45">
        <v>13.59</v>
      </c>
      <c r="BU83" s="23"/>
      <c r="BV83" s="24" t="s">
        <v>25</v>
      </c>
      <c r="BW83" s="5">
        <v>114.04300000000001</v>
      </c>
      <c r="BX83" s="45">
        <v>13.59</v>
      </c>
      <c r="BY83" s="5">
        <v>103.809</v>
      </c>
      <c r="BZ83" s="45">
        <v>2.508</v>
      </c>
      <c r="CA83" s="5">
        <v>114.782</v>
      </c>
      <c r="CB83" s="45">
        <v>5.8520000000000003</v>
      </c>
      <c r="CC83" s="23"/>
      <c r="CD83" s="24" t="s">
        <v>25</v>
      </c>
      <c r="CE83" s="5">
        <v>105.333</v>
      </c>
      <c r="CF83" s="45">
        <v>5.8520000000000003</v>
      </c>
      <c r="CG83" s="5">
        <v>104.94</v>
      </c>
      <c r="CH83" s="45">
        <v>5.8520000000000003</v>
      </c>
      <c r="CI83" s="5">
        <v>109.97199999999999</v>
      </c>
      <c r="CJ83" s="45">
        <v>7.1239999999999997</v>
      </c>
      <c r="CK83" s="23"/>
      <c r="CL83" s="24" t="s">
        <v>25</v>
      </c>
      <c r="CM83" s="5">
        <v>110.172</v>
      </c>
      <c r="CN83" s="45">
        <v>1.3480000000000001</v>
      </c>
      <c r="CO83" s="5">
        <v>92.322000000000003</v>
      </c>
      <c r="CP83" s="45">
        <v>5.7110000000000003</v>
      </c>
      <c r="CQ83" s="5">
        <v>90.61</v>
      </c>
      <c r="CR83" s="45">
        <v>5.71</v>
      </c>
      <c r="CS83" s="23"/>
      <c r="CT83" s="24" t="s">
        <v>25</v>
      </c>
      <c r="CU83" s="5">
        <v>125.16500000000001</v>
      </c>
      <c r="CV83" s="45">
        <v>13.255000000000001</v>
      </c>
      <c r="CW83" s="5">
        <v>76.819999999999993</v>
      </c>
      <c r="CX83" s="45">
        <v>-23.946999999999999</v>
      </c>
      <c r="CY83" s="5">
        <v>115.19199999999999</v>
      </c>
      <c r="CZ83" s="45">
        <v>16.847999999999999</v>
      </c>
      <c r="DA83" s="23"/>
      <c r="DB83" s="24" t="s">
        <v>25</v>
      </c>
      <c r="DC83" s="5">
        <v>99.486999999999995</v>
      </c>
      <c r="DD83" s="45">
        <v>4.7329999999999997</v>
      </c>
      <c r="DE83" s="5">
        <v>129.416</v>
      </c>
      <c r="DF83" s="45">
        <v>35.256</v>
      </c>
      <c r="DG83" s="5">
        <v>102.40900000000001</v>
      </c>
      <c r="DH83" s="45">
        <v>0.95199999999999996</v>
      </c>
      <c r="DI83" s="23"/>
      <c r="DJ83" s="24" t="s">
        <v>25</v>
      </c>
      <c r="DK83" s="5">
        <v>106.63200000000001</v>
      </c>
      <c r="DL83" s="45">
        <v>0.95199999999999996</v>
      </c>
      <c r="DM83" s="5">
        <v>97.218999999999994</v>
      </c>
      <c r="DN83" s="45">
        <v>-11.148999999999999</v>
      </c>
      <c r="DO83" s="5">
        <v>166.05</v>
      </c>
      <c r="DP83" s="45">
        <v>4.3609999999999998</v>
      </c>
      <c r="DQ83" s="23"/>
      <c r="DR83" s="24" t="s">
        <v>25</v>
      </c>
      <c r="DS83" s="5">
        <v>108.33199999999999</v>
      </c>
      <c r="DT83" s="45">
        <v>0.95099999999999996</v>
      </c>
      <c r="DU83" s="5">
        <v>102.245</v>
      </c>
      <c r="DV83" s="45">
        <v>-3.5059999999999998</v>
      </c>
      <c r="DW83" s="5">
        <v>123.479</v>
      </c>
      <c r="DX83" s="45">
        <v>30.818000000000001</v>
      </c>
      <c r="DY83" s="23"/>
      <c r="DZ83" s="24" t="s">
        <v>25</v>
      </c>
      <c r="EA83" s="5">
        <v>98.055000000000007</v>
      </c>
      <c r="EB83" s="45">
        <v>3.6160000000000001</v>
      </c>
      <c r="EC83" s="5">
        <v>92.459000000000003</v>
      </c>
      <c r="ED83" s="45">
        <v>8.76</v>
      </c>
      <c r="EE83" s="5">
        <v>112.776</v>
      </c>
      <c r="EF83" s="45">
        <v>8.76</v>
      </c>
      <c r="EG83" s="23"/>
      <c r="EH83" s="24" t="s">
        <v>25</v>
      </c>
      <c r="EI83" s="5">
        <v>109.485</v>
      </c>
      <c r="EJ83" s="45">
        <v>8.76</v>
      </c>
      <c r="EK83" s="5">
        <v>122.163</v>
      </c>
      <c r="EL83" s="45">
        <v>8.76</v>
      </c>
      <c r="EM83" s="5">
        <v>110.48</v>
      </c>
      <c r="EN83" s="45">
        <v>8.76</v>
      </c>
      <c r="EO83" s="23"/>
      <c r="EP83" s="24" t="s">
        <v>25</v>
      </c>
      <c r="EQ83" s="5">
        <v>119.142</v>
      </c>
      <c r="ER83" s="45">
        <v>3.488</v>
      </c>
      <c r="ES83" s="5">
        <v>91.988</v>
      </c>
      <c r="ET83" s="45">
        <v>3.488</v>
      </c>
      <c r="EU83" s="5">
        <v>102.313</v>
      </c>
      <c r="EV83" s="45">
        <v>3.488</v>
      </c>
      <c r="EW83" s="23"/>
      <c r="EX83" s="24" t="s">
        <v>25</v>
      </c>
      <c r="EY83" s="5">
        <v>134.459</v>
      </c>
      <c r="EZ83" s="45">
        <v>3.488</v>
      </c>
      <c r="FA83" s="5">
        <v>109.77500000000001</v>
      </c>
      <c r="FB83" s="45">
        <v>3.488</v>
      </c>
      <c r="FC83" s="5">
        <v>175.976</v>
      </c>
      <c r="FD83" s="45">
        <v>3.488</v>
      </c>
      <c r="FE83" s="23"/>
      <c r="FF83" s="24" t="s">
        <v>25</v>
      </c>
      <c r="FG83" s="5">
        <v>105.233</v>
      </c>
      <c r="FH83" s="45">
        <v>3.488</v>
      </c>
      <c r="FI83" s="5">
        <v>125.11499999999999</v>
      </c>
      <c r="FJ83" s="45">
        <v>3.2789999999999999</v>
      </c>
      <c r="FK83" s="5">
        <v>111.583</v>
      </c>
      <c r="FL83" s="45">
        <v>3.5790000000000002</v>
      </c>
      <c r="FM83" s="23"/>
      <c r="FN83" s="24" t="s">
        <v>25</v>
      </c>
      <c r="FO83" s="5">
        <v>98.98</v>
      </c>
      <c r="FP83" s="45">
        <v>-9.4109999999999996</v>
      </c>
      <c r="FQ83" s="5">
        <v>104.167</v>
      </c>
      <c r="FR83" s="45">
        <v>2.294</v>
      </c>
      <c r="FS83" s="5">
        <v>113.389</v>
      </c>
      <c r="FT83" s="45">
        <v>-6.8239999999999998</v>
      </c>
      <c r="FU83" s="23"/>
      <c r="FV83" s="24" t="s">
        <v>25</v>
      </c>
      <c r="FW83" s="5">
        <v>117.753</v>
      </c>
      <c r="FX83" s="45">
        <v>8.7799999999999994</v>
      </c>
      <c r="FY83" s="5">
        <v>108.548</v>
      </c>
      <c r="FZ83" s="45">
        <v>2.36</v>
      </c>
      <c r="GA83" s="5">
        <v>109.23099999999999</v>
      </c>
      <c r="GB83" s="45">
        <v>2.359</v>
      </c>
      <c r="GC83" s="23"/>
      <c r="GD83" s="24" t="s">
        <v>25</v>
      </c>
      <c r="GE83" s="5">
        <v>107.595</v>
      </c>
      <c r="GF83" s="45">
        <v>2.359</v>
      </c>
      <c r="GG83" s="5">
        <v>111.026</v>
      </c>
      <c r="GH83" s="45">
        <v>2.359</v>
      </c>
      <c r="GI83" s="5">
        <v>100.82299999999999</v>
      </c>
      <c r="GJ83" s="45">
        <v>0.54</v>
      </c>
      <c r="GK83" s="23"/>
      <c r="GL83" s="24" t="s">
        <v>25</v>
      </c>
      <c r="GM83" s="5">
        <v>106.75700000000001</v>
      </c>
      <c r="GN83" s="45">
        <v>2.359</v>
      </c>
      <c r="GO83" s="5">
        <v>124.959</v>
      </c>
      <c r="GP83" s="45">
        <v>5.3419999999999996</v>
      </c>
      <c r="GQ83" s="5">
        <v>114.39</v>
      </c>
      <c r="GR83" s="45">
        <v>5.3419999999999996</v>
      </c>
      <c r="GS83" s="23"/>
      <c r="GT83" s="24" t="s">
        <v>25</v>
      </c>
      <c r="GU83" s="5">
        <v>97.349000000000004</v>
      </c>
      <c r="GV83" s="45">
        <v>4.1719999999999997</v>
      </c>
      <c r="GW83" s="5">
        <v>98.206999999999994</v>
      </c>
      <c r="GX83" s="45">
        <v>5.9080000000000004</v>
      </c>
      <c r="GY83" s="5">
        <v>103.777</v>
      </c>
      <c r="GZ83" s="45">
        <v>4.1719999999999997</v>
      </c>
      <c r="HA83" s="23"/>
      <c r="HB83" s="24" t="s">
        <v>25</v>
      </c>
      <c r="HC83" s="5">
        <v>120.444</v>
      </c>
      <c r="HD83" s="45">
        <v>4.173</v>
      </c>
      <c r="HE83" s="5">
        <v>103.961</v>
      </c>
      <c r="HF83" s="45">
        <v>4.1719999999999997</v>
      </c>
      <c r="HG83" s="5">
        <v>100.279</v>
      </c>
      <c r="HH83" s="45">
        <v>2.3860000000000001</v>
      </c>
      <c r="HI83" s="23"/>
      <c r="HJ83" s="24" t="s">
        <v>25</v>
      </c>
      <c r="HK83" s="5">
        <v>114.56100000000001</v>
      </c>
      <c r="HL83" s="45">
        <v>6.1749999999999998</v>
      </c>
      <c r="HM83" s="5">
        <v>92.757999999999996</v>
      </c>
      <c r="HN83" s="45">
        <v>3.0649999999999999</v>
      </c>
      <c r="HO83" s="5">
        <v>109.306</v>
      </c>
      <c r="HP83" s="45">
        <v>4.1719999999999997</v>
      </c>
      <c r="HQ83" s="23"/>
      <c r="HR83" s="24" t="s">
        <v>25</v>
      </c>
      <c r="HS83" s="5">
        <v>91.284999999999997</v>
      </c>
      <c r="HT83" s="45">
        <v>2.6040000000000001</v>
      </c>
      <c r="HU83" s="5">
        <v>103.081</v>
      </c>
      <c r="HV83" s="45">
        <v>2.6040000000000001</v>
      </c>
      <c r="HW83" s="5">
        <v>102.45699999999999</v>
      </c>
      <c r="HX83" s="45">
        <v>2.6040000000000001</v>
      </c>
      <c r="HY83" s="23"/>
      <c r="HZ83" s="24" t="s">
        <v>25</v>
      </c>
      <c r="IA83" s="5">
        <v>107.456</v>
      </c>
      <c r="IB83" s="45">
        <v>2.6040000000000001</v>
      </c>
      <c r="IC83" s="5">
        <v>112.55800000000001</v>
      </c>
      <c r="ID83" s="45">
        <v>-2.4329999999999998</v>
      </c>
      <c r="IE83" s="5">
        <v>106.498</v>
      </c>
      <c r="IF83" s="45">
        <v>-10.79</v>
      </c>
      <c r="IG83" s="23"/>
      <c r="IH83" s="24" t="s">
        <v>25</v>
      </c>
      <c r="II83" s="5">
        <v>107.33799999999999</v>
      </c>
      <c r="IJ83" s="45">
        <v>6.5860000000000003</v>
      </c>
      <c r="IK83" s="5">
        <v>105.735</v>
      </c>
      <c r="IL83" s="45">
        <v>9.3140000000000001</v>
      </c>
      <c r="IM83" s="5">
        <v>116.72199999999999</v>
      </c>
      <c r="IN83" s="45">
        <v>5.1260000000000003</v>
      </c>
      <c r="IO83" s="5">
        <v>92.795000000000002</v>
      </c>
      <c r="IP83" s="45">
        <v>5.1260000000000003</v>
      </c>
      <c r="IQ83" s="23"/>
      <c r="IR83" s="24" t="s">
        <v>25</v>
      </c>
      <c r="IS83" s="5">
        <v>109.688</v>
      </c>
      <c r="IT83" s="45">
        <v>5.1269999999999998</v>
      </c>
      <c r="IU83" s="5">
        <v>89.984999999999999</v>
      </c>
      <c r="IV83" s="45">
        <v>5.1260000000000003</v>
      </c>
      <c r="IW83" s="5">
        <v>104.876</v>
      </c>
      <c r="IX83" s="45">
        <v>5.1269999999999998</v>
      </c>
      <c r="IY83" s="23"/>
      <c r="IZ83" s="24" t="s">
        <v>25</v>
      </c>
      <c r="JA83" s="5">
        <v>101.43</v>
      </c>
      <c r="JB83" s="45">
        <v>5.1260000000000003</v>
      </c>
      <c r="JC83" s="5">
        <v>105.464</v>
      </c>
      <c r="JD83" s="45">
        <v>9.1170000000000009</v>
      </c>
      <c r="JE83" s="5">
        <v>136.529</v>
      </c>
      <c r="JF83" s="45">
        <v>26.847000000000001</v>
      </c>
      <c r="JG83" s="23"/>
      <c r="JH83" s="24" t="s">
        <v>25</v>
      </c>
      <c r="JI83" s="5">
        <v>129.99</v>
      </c>
      <c r="JJ83" s="45">
        <v>16.088999999999999</v>
      </c>
      <c r="JK83" s="5">
        <v>124.788</v>
      </c>
      <c r="JL83" s="45">
        <v>2.7069999999999999</v>
      </c>
      <c r="JM83" s="5">
        <v>90.747</v>
      </c>
      <c r="JN83" s="45">
        <v>9.3889999999999993</v>
      </c>
      <c r="JO83" s="23"/>
      <c r="JP83" s="24" t="s">
        <v>25</v>
      </c>
      <c r="JQ83" s="5">
        <v>112.46</v>
      </c>
      <c r="JR83" s="45">
        <v>9.4320000000000004</v>
      </c>
      <c r="JS83" s="5">
        <v>92.225999999999999</v>
      </c>
      <c r="JT83" s="45">
        <v>1.8939999999999999</v>
      </c>
      <c r="JU83" s="5">
        <v>111.04</v>
      </c>
      <c r="JV83" s="45">
        <v>1.8939999999999999</v>
      </c>
      <c r="JW83" s="23"/>
      <c r="JX83" s="24" t="s">
        <v>25</v>
      </c>
      <c r="JY83" s="5">
        <v>118.871</v>
      </c>
      <c r="JZ83" s="45">
        <v>2.2400000000000002</v>
      </c>
      <c r="KA83" s="5">
        <v>133.00399999999999</v>
      </c>
      <c r="KB83" s="45">
        <v>-0.224</v>
      </c>
      <c r="KC83" s="5">
        <v>133.36500000000001</v>
      </c>
      <c r="KD83" s="45">
        <v>13.349</v>
      </c>
      <c r="KE83" s="23"/>
      <c r="KF83" s="24" t="s">
        <v>25</v>
      </c>
      <c r="KG83" s="5">
        <v>87.248999999999995</v>
      </c>
      <c r="KH83" s="45">
        <v>2.2170000000000001</v>
      </c>
      <c r="KI83" s="5">
        <v>85.662000000000006</v>
      </c>
      <c r="KJ83" s="45">
        <v>0.10299999999999999</v>
      </c>
      <c r="KK83" s="5">
        <v>123.886</v>
      </c>
      <c r="KL83" s="45">
        <v>2.3410000000000002</v>
      </c>
      <c r="KM83" s="23"/>
      <c r="KN83" s="24" t="s">
        <v>25</v>
      </c>
      <c r="KO83" s="5">
        <v>121.87</v>
      </c>
      <c r="KP83" s="45">
        <v>-15.304</v>
      </c>
      <c r="KQ83" s="5">
        <v>112.91200000000001</v>
      </c>
      <c r="KR83" s="45">
        <v>12.750999999999999</v>
      </c>
      <c r="KS83" s="5">
        <v>109.898</v>
      </c>
      <c r="KT83" s="45">
        <v>4.1429999999999998</v>
      </c>
      <c r="KU83" s="23"/>
      <c r="KV83" s="24" t="s">
        <v>25</v>
      </c>
      <c r="KW83" s="5">
        <v>85.081000000000003</v>
      </c>
      <c r="KX83" s="45">
        <v>-4.9690000000000003</v>
      </c>
      <c r="KY83" s="5">
        <v>120.143</v>
      </c>
      <c r="KZ83" s="45">
        <v>16.574999999999999</v>
      </c>
      <c r="LA83" s="5">
        <v>106.053</v>
      </c>
      <c r="LB83" s="45">
        <v>-8.4529999999999994</v>
      </c>
      <c r="LC83" s="23"/>
      <c r="LD83" s="24" t="s">
        <v>25</v>
      </c>
      <c r="LE83" s="5">
        <v>108.61199999999999</v>
      </c>
      <c r="LF83" s="45">
        <v>13.167</v>
      </c>
      <c r="LG83" s="5">
        <v>110.76600000000001</v>
      </c>
      <c r="LH83" s="45">
        <v>7.8890000000000002</v>
      </c>
      <c r="LI83" s="5">
        <v>93.379000000000005</v>
      </c>
      <c r="LJ83" s="45">
        <v>1.577</v>
      </c>
      <c r="LK83" s="23"/>
      <c r="LL83" s="24" t="s">
        <v>25</v>
      </c>
      <c r="LM83" s="5">
        <v>89.213999999999999</v>
      </c>
      <c r="LN83" s="45">
        <v>7.89</v>
      </c>
      <c r="LO83" s="5">
        <v>97.051000000000002</v>
      </c>
      <c r="LP83" s="45">
        <v>7.8890000000000002</v>
      </c>
      <c r="LQ83" s="5">
        <v>89.867999999999995</v>
      </c>
      <c r="LR83" s="45">
        <v>7.8890000000000002</v>
      </c>
      <c r="LS83" s="23"/>
      <c r="LT83" s="24" t="s">
        <v>25</v>
      </c>
      <c r="LU83" s="5">
        <v>112.5</v>
      </c>
      <c r="LV83" s="45">
        <v>0.748</v>
      </c>
      <c r="LW83" s="5">
        <v>114.759</v>
      </c>
      <c r="LX83" s="45">
        <v>22.143000000000001</v>
      </c>
      <c r="LY83" s="5">
        <v>72.510999999999996</v>
      </c>
      <c r="LZ83" s="45">
        <v>-17.747</v>
      </c>
      <c r="MA83" s="23"/>
      <c r="MB83" s="24" t="s">
        <v>25</v>
      </c>
      <c r="MC83" s="5">
        <v>111.098</v>
      </c>
      <c r="MD83" s="45">
        <v>12.778</v>
      </c>
      <c r="ME83" s="5">
        <v>127.687</v>
      </c>
      <c r="MF83" s="45">
        <v>2.6539999999999999</v>
      </c>
      <c r="MG83" s="5">
        <v>113.07599999999999</v>
      </c>
      <c r="MH83" s="45">
        <v>-2.7690000000000001</v>
      </c>
      <c r="MI83" s="23"/>
      <c r="MJ83" s="24" t="s">
        <v>25</v>
      </c>
      <c r="MK83" s="5">
        <v>80.980999999999995</v>
      </c>
      <c r="ML83" s="45">
        <v>-0.92100000000000004</v>
      </c>
      <c r="MM83" s="5">
        <v>109.34399999999999</v>
      </c>
      <c r="MN83" s="45">
        <v>8.9469999999999992</v>
      </c>
      <c r="MO83" s="5">
        <v>93.191000000000003</v>
      </c>
      <c r="MP83" s="45">
        <v>14.875</v>
      </c>
    </row>
    <row r="84" spans="1:384" ht="15" hidden="1" customHeight="1" x14ac:dyDescent="0.25">
      <c r="A84" s="23"/>
      <c r="B84" s="24" t="s">
        <v>26</v>
      </c>
      <c r="C84" s="5">
        <v>104.34699999999999</v>
      </c>
      <c r="D84" s="45">
        <v>4.2270000000000003</v>
      </c>
      <c r="E84" s="495">
        <v>101.706</v>
      </c>
      <c r="F84" s="45">
        <v>5.0339999999999998</v>
      </c>
      <c r="G84" s="495">
        <v>106.845</v>
      </c>
      <c r="H84" s="45">
        <v>3.5110000000000001</v>
      </c>
      <c r="I84" s="23"/>
      <c r="J84" s="24" t="s">
        <v>26</v>
      </c>
      <c r="K84" s="5">
        <v>100.86799999999999</v>
      </c>
      <c r="L84" s="45">
        <v>-17.649000000000001</v>
      </c>
      <c r="M84" s="5">
        <v>153.55199999999999</v>
      </c>
      <c r="N84" s="45">
        <v>38.075000000000003</v>
      </c>
      <c r="O84" s="5">
        <v>108.34399999999999</v>
      </c>
      <c r="P84" s="45">
        <v>-8.4179999999999993</v>
      </c>
      <c r="Q84" s="23"/>
      <c r="R84" s="24" t="s">
        <v>26</v>
      </c>
      <c r="S84" s="5">
        <v>109.012</v>
      </c>
      <c r="T84" s="45">
        <v>2.548</v>
      </c>
      <c r="U84" s="5">
        <v>108.31</v>
      </c>
      <c r="V84" s="45">
        <v>-1.845</v>
      </c>
      <c r="W84" s="5">
        <v>105.584</v>
      </c>
      <c r="X84" s="45">
        <v>4.2039999999999997</v>
      </c>
      <c r="Y84" s="23"/>
      <c r="Z84" s="24" t="s">
        <v>26</v>
      </c>
      <c r="AA84" s="5">
        <v>105.56100000000001</v>
      </c>
      <c r="AB84" s="45">
        <v>0.379</v>
      </c>
      <c r="AC84" s="5">
        <v>123.852</v>
      </c>
      <c r="AD84" s="45">
        <v>12.866</v>
      </c>
      <c r="AE84" s="5">
        <v>100.04300000000001</v>
      </c>
      <c r="AF84" s="45">
        <v>-15.699</v>
      </c>
      <c r="AG84" s="23"/>
      <c r="AH84" s="24" t="s">
        <v>26</v>
      </c>
      <c r="AI84" s="5">
        <v>130.88800000000001</v>
      </c>
      <c r="AJ84" s="45">
        <v>18.504000000000001</v>
      </c>
      <c r="AK84" s="5">
        <v>120.58799999999999</v>
      </c>
      <c r="AL84" s="45">
        <v>4.6609999999999996</v>
      </c>
      <c r="AM84" s="5">
        <v>95.186999999999998</v>
      </c>
      <c r="AN84" s="45">
        <v>-21.279</v>
      </c>
      <c r="AO84" s="23"/>
      <c r="AP84" s="24" t="s">
        <v>26</v>
      </c>
      <c r="AQ84" s="5">
        <v>110.20699999999999</v>
      </c>
      <c r="AR84" s="45">
        <v>3.4769999999999999</v>
      </c>
      <c r="AS84" s="5">
        <v>101.762</v>
      </c>
      <c r="AT84" s="45">
        <v>2.8559999999999999</v>
      </c>
      <c r="AU84" s="5">
        <v>95.259</v>
      </c>
      <c r="AV84" s="45">
        <v>-6.4809999999999999</v>
      </c>
      <c r="AW84" s="23"/>
      <c r="AX84" s="24" t="s">
        <v>26</v>
      </c>
      <c r="AY84" s="5">
        <v>112.47199999999999</v>
      </c>
      <c r="AZ84" s="45">
        <v>-0.33500000000000002</v>
      </c>
      <c r="BA84" s="5">
        <v>127.238</v>
      </c>
      <c r="BB84" s="45">
        <v>21.905000000000001</v>
      </c>
      <c r="BC84" s="5">
        <v>139.66399999999999</v>
      </c>
      <c r="BD84" s="45">
        <v>30.462</v>
      </c>
      <c r="BE84" s="23"/>
      <c r="BF84" s="24" t="s">
        <v>26</v>
      </c>
      <c r="BG84" s="5">
        <v>88.855000000000004</v>
      </c>
      <c r="BH84" s="45">
        <v>-5.6639999999999997</v>
      </c>
      <c r="BI84" s="5">
        <v>107.58799999999999</v>
      </c>
      <c r="BJ84" s="45">
        <v>2.37</v>
      </c>
      <c r="BK84" s="5">
        <v>130.148</v>
      </c>
      <c r="BL84" s="45">
        <v>11.590999999999999</v>
      </c>
      <c r="BM84" s="23"/>
      <c r="BN84" s="24" t="s">
        <v>26</v>
      </c>
      <c r="BO84" s="5">
        <v>90.427000000000007</v>
      </c>
      <c r="BP84" s="45">
        <v>-5.2990000000000004</v>
      </c>
      <c r="BQ84" s="5">
        <v>118.521</v>
      </c>
      <c r="BR84" s="45">
        <v>12.516</v>
      </c>
      <c r="BS84" s="5">
        <v>119.071</v>
      </c>
      <c r="BT84" s="45">
        <v>12.516</v>
      </c>
      <c r="BU84" s="23"/>
      <c r="BV84" s="24" t="s">
        <v>26</v>
      </c>
      <c r="BW84" s="5">
        <v>123.17400000000001</v>
      </c>
      <c r="BX84" s="45">
        <v>12.515000000000001</v>
      </c>
      <c r="BY84" s="5">
        <v>95.165000000000006</v>
      </c>
      <c r="BZ84" s="45">
        <v>-7.89</v>
      </c>
      <c r="CA84" s="5">
        <v>111.227</v>
      </c>
      <c r="CB84" s="45">
        <v>6.298</v>
      </c>
      <c r="CC84" s="23"/>
      <c r="CD84" s="24" t="s">
        <v>26</v>
      </c>
      <c r="CE84" s="5">
        <v>105.381</v>
      </c>
      <c r="CF84" s="45">
        <v>6.298</v>
      </c>
      <c r="CG84" s="5">
        <v>112.785</v>
      </c>
      <c r="CH84" s="45">
        <v>6.298</v>
      </c>
      <c r="CI84" s="5">
        <v>120.36199999999999</v>
      </c>
      <c r="CJ84" s="45">
        <v>4.6639999999999997</v>
      </c>
      <c r="CK84" s="23"/>
      <c r="CL84" s="24" t="s">
        <v>26</v>
      </c>
      <c r="CM84" s="5">
        <v>120.746</v>
      </c>
      <c r="CN84" s="45">
        <v>8.5579999999999998</v>
      </c>
      <c r="CO84" s="5">
        <v>87.138999999999996</v>
      </c>
      <c r="CP84" s="45">
        <v>1.282</v>
      </c>
      <c r="CQ84" s="5">
        <v>81.656000000000006</v>
      </c>
      <c r="CR84" s="45">
        <v>1.282</v>
      </c>
      <c r="CS84" s="23"/>
      <c r="CT84" s="24" t="s">
        <v>26</v>
      </c>
      <c r="CU84" s="5">
        <v>120.64100000000001</v>
      </c>
      <c r="CV84" s="45">
        <v>5.1779999999999999</v>
      </c>
      <c r="CW84" s="5">
        <v>84.085999999999999</v>
      </c>
      <c r="CX84" s="45">
        <v>-18.646999999999998</v>
      </c>
      <c r="CY84" s="5">
        <v>109.96</v>
      </c>
      <c r="CZ84" s="45">
        <v>5.5869999999999997</v>
      </c>
      <c r="DA84" s="23"/>
      <c r="DB84" s="24" t="s">
        <v>26</v>
      </c>
      <c r="DC84" s="5">
        <v>127.13500000000001</v>
      </c>
      <c r="DD84" s="45">
        <v>17.773</v>
      </c>
      <c r="DE84" s="5">
        <v>173.02</v>
      </c>
      <c r="DF84" s="45">
        <v>78.004999999999995</v>
      </c>
      <c r="DG84" s="5">
        <v>98.962999999999994</v>
      </c>
      <c r="DH84" s="45">
        <v>0.153</v>
      </c>
      <c r="DI84" s="23"/>
      <c r="DJ84" s="24" t="s">
        <v>26</v>
      </c>
      <c r="DK84" s="5">
        <v>107.21299999999999</v>
      </c>
      <c r="DL84" s="45">
        <v>0.153</v>
      </c>
      <c r="DM84" s="5">
        <v>91.53</v>
      </c>
      <c r="DN84" s="45">
        <v>-10.808</v>
      </c>
      <c r="DO84" s="5">
        <v>88.076999999999998</v>
      </c>
      <c r="DP84" s="45">
        <v>6.1070000000000002</v>
      </c>
      <c r="DQ84" s="23"/>
      <c r="DR84" s="24" t="s">
        <v>26</v>
      </c>
      <c r="DS84" s="5">
        <v>110.586</v>
      </c>
      <c r="DT84" s="45">
        <v>0.153</v>
      </c>
      <c r="DU84" s="5">
        <v>111.04300000000001</v>
      </c>
      <c r="DV84" s="45">
        <v>-1.552</v>
      </c>
      <c r="DW84" s="5">
        <v>119.749</v>
      </c>
      <c r="DX84" s="45">
        <v>15.747</v>
      </c>
      <c r="DY84" s="23"/>
      <c r="DZ84" s="24" t="s">
        <v>26</v>
      </c>
      <c r="EA84" s="5">
        <v>108.71899999999999</v>
      </c>
      <c r="EB84" s="45">
        <v>2.101</v>
      </c>
      <c r="EC84" s="5">
        <v>128.88200000000001</v>
      </c>
      <c r="ED84" s="45">
        <v>8.99</v>
      </c>
      <c r="EE84" s="5">
        <v>118.26600000000001</v>
      </c>
      <c r="EF84" s="45">
        <v>8.9890000000000008</v>
      </c>
      <c r="EG84" s="23"/>
      <c r="EH84" s="24" t="s">
        <v>26</v>
      </c>
      <c r="EI84" s="5">
        <v>132.78899999999999</v>
      </c>
      <c r="EJ84" s="45">
        <v>8.99</v>
      </c>
      <c r="EK84" s="5">
        <v>126.58199999999999</v>
      </c>
      <c r="EL84" s="45">
        <v>8.9890000000000008</v>
      </c>
      <c r="EM84" s="5">
        <v>110.43600000000001</v>
      </c>
      <c r="EN84" s="45">
        <v>8.99</v>
      </c>
      <c r="EO84" s="23"/>
      <c r="EP84" s="24" t="s">
        <v>26</v>
      </c>
      <c r="EQ84" s="5">
        <v>119.983</v>
      </c>
      <c r="ER84" s="45">
        <v>1.103</v>
      </c>
      <c r="ES84" s="5">
        <v>101.818</v>
      </c>
      <c r="ET84" s="45">
        <v>1.103</v>
      </c>
      <c r="EU84" s="5">
        <v>108.583</v>
      </c>
      <c r="EV84" s="45">
        <v>1.103</v>
      </c>
      <c r="EW84" s="23"/>
      <c r="EX84" s="24" t="s">
        <v>26</v>
      </c>
      <c r="EY84" s="5">
        <v>103.586</v>
      </c>
      <c r="EZ84" s="45">
        <v>1.103</v>
      </c>
      <c r="FA84" s="5">
        <v>118.093</v>
      </c>
      <c r="FB84" s="45">
        <v>1.103</v>
      </c>
      <c r="FC84" s="5">
        <v>99.352000000000004</v>
      </c>
      <c r="FD84" s="45">
        <v>1.103</v>
      </c>
      <c r="FE84" s="23"/>
      <c r="FF84" s="24" t="s">
        <v>26</v>
      </c>
      <c r="FG84" s="5">
        <v>105.452</v>
      </c>
      <c r="FH84" s="45">
        <v>1.103</v>
      </c>
      <c r="FI84" s="5">
        <v>110.09699999999999</v>
      </c>
      <c r="FJ84" s="45">
        <v>5.1219999999999999</v>
      </c>
      <c r="FK84" s="5">
        <v>115.096</v>
      </c>
      <c r="FL84" s="45">
        <v>5.5380000000000003</v>
      </c>
      <c r="FM84" s="23"/>
      <c r="FN84" s="24" t="s">
        <v>26</v>
      </c>
      <c r="FO84" s="5">
        <v>96.477000000000004</v>
      </c>
      <c r="FP84" s="45">
        <v>-5.3330000000000002</v>
      </c>
      <c r="FQ84" s="5">
        <v>97.468000000000004</v>
      </c>
      <c r="FR84" s="45">
        <v>-6.0369999999999999</v>
      </c>
      <c r="FS84" s="5">
        <v>102.78400000000001</v>
      </c>
      <c r="FT84" s="45">
        <v>-1.415</v>
      </c>
      <c r="FU84" s="23"/>
      <c r="FV84" s="24" t="s">
        <v>26</v>
      </c>
      <c r="FW84" s="5">
        <v>111.309</v>
      </c>
      <c r="FX84" s="45">
        <v>6.8239999999999998</v>
      </c>
      <c r="FY84" s="5">
        <v>120.41500000000001</v>
      </c>
      <c r="FZ84" s="45">
        <v>7.3650000000000002</v>
      </c>
      <c r="GA84" s="5">
        <v>110.64700000000001</v>
      </c>
      <c r="GB84" s="45">
        <v>7.3659999999999997</v>
      </c>
      <c r="GC84" s="23"/>
      <c r="GD84" s="24" t="s">
        <v>26</v>
      </c>
      <c r="GE84" s="5">
        <v>107.074</v>
      </c>
      <c r="GF84" s="45">
        <v>7.3650000000000002</v>
      </c>
      <c r="GG84" s="5">
        <v>110.21899999999999</v>
      </c>
      <c r="GH84" s="45">
        <v>7.3659999999999997</v>
      </c>
      <c r="GI84" s="5">
        <v>90.966999999999999</v>
      </c>
      <c r="GJ84" s="45">
        <v>10.826000000000001</v>
      </c>
      <c r="GK84" s="23"/>
      <c r="GL84" s="24" t="s">
        <v>26</v>
      </c>
      <c r="GM84" s="5">
        <v>113.65300000000001</v>
      </c>
      <c r="GN84" s="45">
        <v>7.3650000000000002</v>
      </c>
      <c r="GO84" s="5">
        <v>120.35899999999999</v>
      </c>
      <c r="GP84" s="45">
        <v>14.157999999999999</v>
      </c>
      <c r="GQ84" s="5">
        <v>124.682</v>
      </c>
      <c r="GR84" s="45">
        <v>14.157</v>
      </c>
      <c r="GS84" s="23"/>
      <c r="GT84" s="24" t="s">
        <v>26</v>
      </c>
      <c r="GU84" s="5">
        <v>94.477999999999994</v>
      </c>
      <c r="GV84" s="45">
        <v>2.4809999999999999</v>
      </c>
      <c r="GW84" s="5">
        <v>99.209000000000003</v>
      </c>
      <c r="GX84" s="45">
        <v>1.024</v>
      </c>
      <c r="GY84" s="5">
        <v>113.20399999999999</v>
      </c>
      <c r="GZ84" s="45">
        <v>2.4820000000000002</v>
      </c>
      <c r="HA84" s="23"/>
      <c r="HB84" s="24" t="s">
        <v>26</v>
      </c>
      <c r="HC84" s="5">
        <v>115.173</v>
      </c>
      <c r="HD84" s="45">
        <v>2.4820000000000002</v>
      </c>
      <c r="HE84" s="5">
        <v>113.973</v>
      </c>
      <c r="HF84" s="45">
        <v>2.4809999999999999</v>
      </c>
      <c r="HG84" s="5">
        <v>104.486</v>
      </c>
      <c r="HH84" s="45">
        <v>3.8959999999999999</v>
      </c>
      <c r="HI84" s="23"/>
      <c r="HJ84" s="24" t="s">
        <v>26</v>
      </c>
      <c r="HK84" s="5">
        <v>113.83499999999999</v>
      </c>
      <c r="HL84" s="45">
        <v>3.532</v>
      </c>
      <c r="HM84" s="5">
        <v>102.541</v>
      </c>
      <c r="HN84" s="45">
        <v>8.2560000000000002</v>
      </c>
      <c r="HO84" s="5">
        <v>109.44499999999999</v>
      </c>
      <c r="HP84" s="45">
        <v>2.4820000000000002</v>
      </c>
      <c r="HQ84" s="23"/>
      <c r="HR84" s="24" t="s">
        <v>26</v>
      </c>
      <c r="HS84" s="5">
        <v>102.839</v>
      </c>
      <c r="HT84" s="45">
        <v>-0.28599999999999998</v>
      </c>
      <c r="HU84" s="5">
        <v>93.918999999999997</v>
      </c>
      <c r="HV84" s="45">
        <v>-0.28599999999999998</v>
      </c>
      <c r="HW84" s="5">
        <v>96.311999999999998</v>
      </c>
      <c r="HX84" s="45">
        <v>-0.28599999999999998</v>
      </c>
      <c r="HY84" s="23"/>
      <c r="HZ84" s="24" t="s">
        <v>26</v>
      </c>
      <c r="IA84" s="5">
        <v>91.629000000000005</v>
      </c>
      <c r="IB84" s="45">
        <v>-0.28599999999999998</v>
      </c>
      <c r="IC84" s="5">
        <v>115.90300000000001</v>
      </c>
      <c r="ID84" s="45">
        <v>3.6579999999999999</v>
      </c>
      <c r="IE84" s="5">
        <v>100.157</v>
      </c>
      <c r="IF84" s="45">
        <v>9.6229999999999993</v>
      </c>
      <c r="IG84" s="23"/>
      <c r="IH84" s="24" t="s">
        <v>26</v>
      </c>
      <c r="II84" s="5">
        <v>101.40600000000001</v>
      </c>
      <c r="IJ84" s="45">
        <v>-4.1959999999999997</v>
      </c>
      <c r="IK84" s="5">
        <v>89.846999999999994</v>
      </c>
      <c r="IL84" s="45">
        <v>4.444</v>
      </c>
      <c r="IM84" s="5">
        <v>120.268</v>
      </c>
      <c r="IN84" s="45">
        <v>8.2509999999999994</v>
      </c>
      <c r="IO84" s="5">
        <v>92.635000000000005</v>
      </c>
      <c r="IP84" s="45">
        <v>8.2509999999999994</v>
      </c>
      <c r="IQ84" s="23"/>
      <c r="IR84" s="24" t="s">
        <v>26</v>
      </c>
      <c r="IS84" s="5">
        <v>111.55800000000001</v>
      </c>
      <c r="IT84" s="45">
        <v>8.2509999999999994</v>
      </c>
      <c r="IU84" s="5">
        <v>87.950999999999993</v>
      </c>
      <c r="IV84" s="45">
        <v>8.2520000000000007</v>
      </c>
      <c r="IW84" s="5">
        <v>107.02800000000001</v>
      </c>
      <c r="IX84" s="45">
        <v>8.2520000000000007</v>
      </c>
      <c r="IY84" s="23"/>
      <c r="IZ84" s="24" t="s">
        <v>26</v>
      </c>
      <c r="JA84" s="5">
        <v>107.441</v>
      </c>
      <c r="JB84" s="45">
        <v>8.2520000000000007</v>
      </c>
      <c r="JC84" s="5">
        <v>109.65</v>
      </c>
      <c r="JD84" s="45">
        <v>7.851</v>
      </c>
      <c r="JE84" s="5">
        <v>134.13200000000001</v>
      </c>
      <c r="JF84" s="45">
        <v>21.878</v>
      </c>
      <c r="JG84" s="23"/>
      <c r="JH84" s="24" t="s">
        <v>26</v>
      </c>
      <c r="JI84" s="5">
        <v>112.905</v>
      </c>
      <c r="JJ84" s="45">
        <v>0.627</v>
      </c>
      <c r="JK84" s="5">
        <v>130.078</v>
      </c>
      <c r="JL84" s="45">
        <v>26.687000000000001</v>
      </c>
      <c r="JM84" s="5">
        <v>118.717</v>
      </c>
      <c r="JN84" s="45">
        <v>13.672000000000001</v>
      </c>
      <c r="JO84" s="23"/>
      <c r="JP84" s="24" t="s">
        <v>26</v>
      </c>
      <c r="JQ84" s="5">
        <v>126.44799999999999</v>
      </c>
      <c r="JR84" s="45">
        <v>15.157</v>
      </c>
      <c r="JS84" s="5">
        <v>121.499</v>
      </c>
      <c r="JT84" s="45">
        <v>8.0649999999999995</v>
      </c>
      <c r="JU84" s="5">
        <v>114.57599999999999</v>
      </c>
      <c r="JV84" s="45">
        <v>8.0649999999999995</v>
      </c>
      <c r="JW84" s="23"/>
      <c r="JX84" s="24" t="s">
        <v>26</v>
      </c>
      <c r="JY84" s="5">
        <v>117.258</v>
      </c>
      <c r="JZ84" s="45">
        <v>9.7170000000000005</v>
      </c>
      <c r="KA84" s="5">
        <v>126.46899999999999</v>
      </c>
      <c r="KB84" s="45">
        <v>-9.2889999999999997</v>
      </c>
      <c r="KC84" s="5">
        <v>126.744</v>
      </c>
      <c r="KD84" s="45">
        <v>6.0209999999999999</v>
      </c>
      <c r="KE84" s="23"/>
      <c r="KF84" s="24" t="s">
        <v>26</v>
      </c>
      <c r="KG84" s="5">
        <v>73.221000000000004</v>
      </c>
      <c r="KH84" s="45">
        <v>-4.2359999999999998</v>
      </c>
      <c r="KI84" s="5">
        <v>98.12</v>
      </c>
      <c r="KJ84" s="45">
        <v>-5.9130000000000003</v>
      </c>
      <c r="KK84" s="5">
        <v>123.41500000000001</v>
      </c>
      <c r="KL84" s="45">
        <v>4.5999999999999996</v>
      </c>
      <c r="KM84" s="23"/>
      <c r="KN84" s="24" t="s">
        <v>26</v>
      </c>
      <c r="KO84" s="5">
        <v>119.346</v>
      </c>
      <c r="KP84" s="45">
        <v>3.988</v>
      </c>
      <c r="KQ84" s="5">
        <v>101.42</v>
      </c>
      <c r="KR84" s="45">
        <v>-2.0859999999999999</v>
      </c>
      <c r="KS84" s="5">
        <v>105.875</v>
      </c>
      <c r="KT84" s="45">
        <v>7.5709999999999997</v>
      </c>
      <c r="KU84" s="23"/>
      <c r="KV84" s="24" t="s">
        <v>26</v>
      </c>
      <c r="KW84" s="5">
        <v>87.316999999999993</v>
      </c>
      <c r="KX84" s="45">
        <v>-6.8819999999999997</v>
      </c>
      <c r="KY84" s="5">
        <v>117.88</v>
      </c>
      <c r="KZ84" s="45">
        <v>17.452999999999999</v>
      </c>
      <c r="LA84" s="5">
        <v>111.215</v>
      </c>
      <c r="LB84" s="45">
        <v>-5.1779999999999999</v>
      </c>
      <c r="LC84" s="23"/>
      <c r="LD84" s="24" t="s">
        <v>26</v>
      </c>
      <c r="LE84" s="5">
        <v>109.636</v>
      </c>
      <c r="LF84" s="45">
        <v>21.754999999999999</v>
      </c>
      <c r="LG84" s="5">
        <v>95.415999999999997</v>
      </c>
      <c r="LH84" s="45">
        <v>11.074999999999999</v>
      </c>
      <c r="LI84" s="5">
        <v>94.754999999999995</v>
      </c>
      <c r="LJ84" s="45">
        <v>2.7749999999999999</v>
      </c>
      <c r="LK84" s="23"/>
      <c r="LL84" s="24" t="s">
        <v>26</v>
      </c>
      <c r="LM84" s="5">
        <v>81.320999999999998</v>
      </c>
      <c r="LN84" s="45">
        <v>11.074999999999999</v>
      </c>
      <c r="LO84" s="5">
        <v>93.736999999999995</v>
      </c>
      <c r="LP84" s="45">
        <v>11.076000000000001</v>
      </c>
      <c r="LQ84" s="5">
        <v>77.239999999999995</v>
      </c>
      <c r="LR84" s="45">
        <v>11.076000000000001</v>
      </c>
      <c r="LS84" s="23"/>
      <c r="LT84" s="24" t="s">
        <v>26</v>
      </c>
      <c r="LU84" s="5">
        <v>103.988</v>
      </c>
      <c r="LV84" s="45">
        <v>0.30099999999999999</v>
      </c>
      <c r="LW84" s="5">
        <v>111.336</v>
      </c>
      <c r="LX84" s="45">
        <v>18.169</v>
      </c>
      <c r="LY84" s="5">
        <v>85.168999999999997</v>
      </c>
      <c r="LZ84" s="45">
        <v>-20.888999999999999</v>
      </c>
      <c r="MA84" s="23"/>
      <c r="MB84" s="24" t="s">
        <v>26</v>
      </c>
      <c r="MC84" s="5">
        <v>118.788</v>
      </c>
      <c r="MD84" s="45">
        <v>21.524000000000001</v>
      </c>
      <c r="ME84" s="5">
        <v>69.042000000000002</v>
      </c>
      <c r="MF84" s="45">
        <v>-22.466999999999999</v>
      </c>
      <c r="MG84" s="5">
        <v>107.422</v>
      </c>
      <c r="MH84" s="45">
        <v>3.5329999999999999</v>
      </c>
      <c r="MI84" s="23"/>
      <c r="MJ84" s="24" t="s">
        <v>26</v>
      </c>
      <c r="MK84" s="5">
        <v>93.768000000000001</v>
      </c>
      <c r="ML84" s="45">
        <v>-4.1879999999999997</v>
      </c>
      <c r="MM84" s="5">
        <v>113.804</v>
      </c>
      <c r="MN84" s="45">
        <v>5.327</v>
      </c>
      <c r="MO84" s="5">
        <v>116.85299999999999</v>
      </c>
      <c r="MP84" s="45">
        <v>4.444</v>
      </c>
    </row>
    <row r="85" spans="1:384" ht="15" hidden="1" customHeight="1" x14ac:dyDescent="0.25">
      <c r="A85" s="23"/>
      <c r="B85" s="24" t="s">
        <v>27</v>
      </c>
      <c r="C85" s="5">
        <v>104.533</v>
      </c>
      <c r="D85" s="45">
        <v>5.86</v>
      </c>
      <c r="E85" s="495">
        <v>100.685</v>
      </c>
      <c r="F85" s="45">
        <v>0.83899999999999997</v>
      </c>
      <c r="G85" s="495">
        <v>108.17100000000001</v>
      </c>
      <c r="H85" s="45">
        <v>10.712</v>
      </c>
      <c r="I85" s="23"/>
      <c r="J85" s="24" t="s">
        <v>27</v>
      </c>
      <c r="K85" s="5">
        <v>94.68</v>
      </c>
      <c r="L85" s="45">
        <v>-4.7270000000000003</v>
      </c>
      <c r="M85" s="5">
        <v>161.446</v>
      </c>
      <c r="N85" s="45">
        <v>61.213999999999999</v>
      </c>
      <c r="O85" s="5">
        <v>94.76</v>
      </c>
      <c r="P85" s="45">
        <v>-11.375999999999999</v>
      </c>
      <c r="Q85" s="23"/>
      <c r="R85" s="24" t="s">
        <v>27</v>
      </c>
      <c r="S85" s="5">
        <v>102.85</v>
      </c>
      <c r="T85" s="45">
        <v>8.3059999999999992</v>
      </c>
      <c r="U85" s="5">
        <v>109.75700000000001</v>
      </c>
      <c r="V85" s="45">
        <v>-1.758</v>
      </c>
      <c r="W85" s="5">
        <v>101.807</v>
      </c>
      <c r="X85" s="45">
        <v>6.1879999999999997</v>
      </c>
      <c r="Y85" s="23"/>
      <c r="Z85" s="24" t="s">
        <v>27</v>
      </c>
      <c r="AA85" s="5">
        <v>109.816</v>
      </c>
      <c r="AB85" s="45">
        <v>5.7939999999999996</v>
      </c>
      <c r="AC85" s="5">
        <v>121.331</v>
      </c>
      <c r="AD85" s="45">
        <v>15.061</v>
      </c>
      <c r="AE85" s="5">
        <v>104.709</v>
      </c>
      <c r="AF85" s="45">
        <v>-9.68</v>
      </c>
      <c r="AG85" s="23"/>
      <c r="AH85" s="24" t="s">
        <v>27</v>
      </c>
      <c r="AI85" s="5">
        <v>136.49600000000001</v>
      </c>
      <c r="AJ85" s="45">
        <v>19.707999999999998</v>
      </c>
      <c r="AK85" s="5">
        <v>115.749</v>
      </c>
      <c r="AL85" s="45">
        <v>1.77</v>
      </c>
      <c r="AM85" s="5">
        <v>98.168999999999997</v>
      </c>
      <c r="AN85" s="45">
        <v>-13.218</v>
      </c>
      <c r="AO85" s="23"/>
      <c r="AP85" s="24" t="s">
        <v>27</v>
      </c>
      <c r="AQ85" s="5">
        <v>109.057</v>
      </c>
      <c r="AR85" s="45">
        <v>-1.8939999999999999</v>
      </c>
      <c r="AS85" s="5">
        <v>88.126000000000005</v>
      </c>
      <c r="AT85" s="45">
        <v>5.359</v>
      </c>
      <c r="AU85" s="5">
        <v>99.323999999999998</v>
      </c>
      <c r="AV85" s="45">
        <v>-5.1269999999999998</v>
      </c>
      <c r="AW85" s="23"/>
      <c r="AX85" s="24" t="s">
        <v>27</v>
      </c>
      <c r="AY85" s="5">
        <v>106.623</v>
      </c>
      <c r="AZ85" s="45">
        <v>-5.5430000000000001</v>
      </c>
      <c r="BA85" s="5">
        <v>106.40900000000001</v>
      </c>
      <c r="BB85" s="45">
        <v>10.659000000000001</v>
      </c>
      <c r="BC85" s="5">
        <v>134.386</v>
      </c>
      <c r="BD85" s="45">
        <v>17.506</v>
      </c>
      <c r="BE85" s="23"/>
      <c r="BF85" s="24" t="s">
        <v>27</v>
      </c>
      <c r="BG85" s="5">
        <v>98.831999999999994</v>
      </c>
      <c r="BH85" s="45">
        <v>-3.383</v>
      </c>
      <c r="BI85" s="5">
        <v>108.036</v>
      </c>
      <c r="BJ85" s="45">
        <v>4.9770000000000003</v>
      </c>
      <c r="BK85" s="5">
        <v>127.85</v>
      </c>
      <c r="BL85" s="45">
        <v>5.9089999999999998</v>
      </c>
      <c r="BM85" s="23"/>
      <c r="BN85" s="24" t="s">
        <v>27</v>
      </c>
      <c r="BO85" s="5">
        <v>98.771000000000001</v>
      </c>
      <c r="BP85" s="45">
        <v>-7.3280000000000003</v>
      </c>
      <c r="BQ85" s="5">
        <v>123.754</v>
      </c>
      <c r="BR85" s="45">
        <v>9.9019999999999992</v>
      </c>
      <c r="BS85" s="5">
        <v>118.15300000000001</v>
      </c>
      <c r="BT85" s="45">
        <v>9.9019999999999992</v>
      </c>
      <c r="BU85" s="23"/>
      <c r="BV85" s="24" t="s">
        <v>27</v>
      </c>
      <c r="BW85" s="5">
        <v>115.724</v>
      </c>
      <c r="BX85" s="45">
        <v>9.9009999999999998</v>
      </c>
      <c r="BY85" s="5">
        <v>93.117000000000004</v>
      </c>
      <c r="BZ85" s="45">
        <v>3.4260000000000002</v>
      </c>
      <c r="CA85" s="5">
        <v>103.824</v>
      </c>
      <c r="CB85" s="45">
        <v>6.6120000000000001</v>
      </c>
      <c r="CC85" s="23"/>
      <c r="CD85" s="24" t="s">
        <v>27</v>
      </c>
      <c r="CE85" s="5">
        <v>126.367</v>
      </c>
      <c r="CF85" s="45">
        <v>6.6120000000000001</v>
      </c>
      <c r="CG85" s="5">
        <v>110.666</v>
      </c>
      <c r="CH85" s="45">
        <v>6.6120000000000001</v>
      </c>
      <c r="CI85" s="5">
        <v>116.386</v>
      </c>
      <c r="CJ85" s="45">
        <v>7.3780000000000001</v>
      </c>
      <c r="CK85" s="23"/>
      <c r="CL85" s="24" t="s">
        <v>27</v>
      </c>
      <c r="CM85" s="5">
        <v>130.52099999999999</v>
      </c>
      <c r="CN85" s="45">
        <v>5.8319999999999999</v>
      </c>
      <c r="CO85" s="5">
        <v>105.95699999999999</v>
      </c>
      <c r="CP85" s="45">
        <v>2.9140000000000001</v>
      </c>
      <c r="CQ85" s="5">
        <v>91.730999999999995</v>
      </c>
      <c r="CR85" s="45">
        <v>2.9129999999999998</v>
      </c>
      <c r="CS85" s="23"/>
      <c r="CT85" s="24" t="s">
        <v>27</v>
      </c>
      <c r="CU85" s="5">
        <v>117.39700000000001</v>
      </c>
      <c r="CV85" s="45">
        <v>1.996</v>
      </c>
      <c r="CW85" s="5">
        <v>91.152000000000001</v>
      </c>
      <c r="CX85" s="45">
        <v>-12.358000000000001</v>
      </c>
      <c r="CY85" s="5">
        <v>124.01900000000001</v>
      </c>
      <c r="CZ85" s="45">
        <v>26.294</v>
      </c>
      <c r="DA85" s="23"/>
      <c r="DB85" s="24" t="s">
        <v>27</v>
      </c>
      <c r="DC85" s="5">
        <v>107.002</v>
      </c>
      <c r="DD85" s="45">
        <v>6.298</v>
      </c>
      <c r="DE85" s="5">
        <v>173.43</v>
      </c>
      <c r="DF85" s="45">
        <v>77.376999999999995</v>
      </c>
      <c r="DG85" s="5">
        <v>99.320999999999998</v>
      </c>
      <c r="DH85" s="45">
        <v>2.8220000000000001</v>
      </c>
      <c r="DI85" s="23"/>
      <c r="DJ85" s="24" t="s">
        <v>27</v>
      </c>
      <c r="DK85" s="5">
        <v>111.39</v>
      </c>
      <c r="DL85" s="45">
        <v>2.8220000000000001</v>
      </c>
      <c r="DM85" s="5">
        <v>87.426000000000002</v>
      </c>
      <c r="DN85" s="45">
        <v>-12.755000000000001</v>
      </c>
      <c r="DO85" s="5">
        <v>126.232</v>
      </c>
      <c r="DP85" s="45">
        <v>11.813000000000001</v>
      </c>
      <c r="DQ85" s="23"/>
      <c r="DR85" s="24" t="s">
        <v>27</v>
      </c>
      <c r="DS85" s="5">
        <v>114.152</v>
      </c>
      <c r="DT85" s="45">
        <v>2.8220000000000001</v>
      </c>
      <c r="DU85" s="5">
        <v>107.47799999999999</v>
      </c>
      <c r="DV85" s="45">
        <v>2.6520000000000001</v>
      </c>
      <c r="DW85" s="5">
        <v>122.521</v>
      </c>
      <c r="DX85" s="45">
        <v>30.669</v>
      </c>
      <c r="DY85" s="23"/>
      <c r="DZ85" s="24" t="s">
        <v>27</v>
      </c>
      <c r="EA85" s="5">
        <v>100.93899999999999</v>
      </c>
      <c r="EB85" s="45">
        <v>5.2619999999999996</v>
      </c>
      <c r="EC85" s="5">
        <v>125.69199999999999</v>
      </c>
      <c r="ED85" s="45">
        <v>10.256</v>
      </c>
      <c r="EE85" s="5">
        <v>93.616</v>
      </c>
      <c r="EF85" s="45">
        <v>10.256</v>
      </c>
      <c r="EG85" s="23"/>
      <c r="EH85" s="24" t="s">
        <v>27</v>
      </c>
      <c r="EI85" s="5">
        <v>106.02500000000001</v>
      </c>
      <c r="EJ85" s="45">
        <v>10.256</v>
      </c>
      <c r="EK85" s="5">
        <v>89.79</v>
      </c>
      <c r="EL85" s="45">
        <v>10.256</v>
      </c>
      <c r="EM85" s="5">
        <v>103.626</v>
      </c>
      <c r="EN85" s="45">
        <v>10.256</v>
      </c>
      <c r="EO85" s="23"/>
      <c r="EP85" s="24" t="s">
        <v>27</v>
      </c>
      <c r="EQ85" s="5">
        <v>95.694999999999993</v>
      </c>
      <c r="ER85" s="45">
        <v>6.8639999999999999</v>
      </c>
      <c r="ES85" s="5">
        <v>101.968</v>
      </c>
      <c r="ET85" s="45">
        <v>6.8630000000000004</v>
      </c>
      <c r="EU85" s="5">
        <v>105.694</v>
      </c>
      <c r="EV85" s="45">
        <v>6.8639999999999999</v>
      </c>
      <c r="EW85" s="23"/>
      <c r="EX85" s="24" t="s">
        <v>27</v>
      </c>
      <c r="EY85" s="5">
        <v>89.742000000000004</v>
      </c>
      <c r="EZ85" s="45">
        <v>6.8630000000000004</v>
      </c>
      <c r="FA85" s="5">
        <v>81.063000000000002</v>
      </c>
      <c r="FB85" s="45">
        <v>6.8630000000000004</v>
      </c>
      <c r="FC85" s="5">
        <v>112.58</v>
      </c>
      <c r="FD85" s="45">
        <v>6.8630000000000004</v>
      </c>
      <c r="FE85" s="23"/>
      <c r="FF85" s="24" t="s">
        <v>27</v>
      </c>
      <c r="FG85" s="5">
        <v>107.238</v>
      </c>
      <c r="FH85" s="45">
        <v>6.8630000000000004</v>
      </c>
      <c r="FI85" s="5">
        <v>100.047</v>
      </c>
      <c r="FJ85" s="45">
        <v>9.5310000000000006</v>
      </c>
      <c r="FK85" s="5">
        <v>111.42</v>
      </c>
      <c r="FL85" s="45">
        <v>5.8879999999999999</v>
      </c>
      <c r="FM85" s="23"/>
      <c r="FN85" s="24" t="s">
        <v>27</v>
      </c>
      <c r="FO85" s="5">
        <v>97.013000000000005</v>
      </c>
      <c r="FP85" s="45">
        <v>0.114</v>
      </c>
      <c r="FQ85" s="5">
        <v>102.473</v>
      </c>
      <c r="FR85" s="45">
        <v>-2.121</v>
      </c>
      <c r="FS85" s="5">
        <v>105.15900000000001</v>
      </c>
      <c r="FT85" s="45">
        <v>-2.0779999999999998</v>
      </c>
      <c r="FU85" s="23"/>
      <c r="FV85" s="24" t="s">
        <v>27</v>
      </c>
      <c r="FW85" s="5">
        <v>108.54</v>
      </c>
      <c r="FX85" s="45">
        <v>10.537000000000001</v>
      </c>
      <c r="FY85" s="5">
        <v>110.961</v>
      </c>
      <c r="FZ85" s="45">
        <v>6.6040000000000001</v>
      </c>
      <c r="GA85" s="5">
        <v>111.74299999999999</v>
      </c>
      <c r="GB85" s="45">
        <v>6.6040000000000001</v>
      </c>
      <c r="GC85" s="23"/>
      <c r="GD85" s="24" t="s">
        <v>27</v>
      </c>
      <c r="GE85" s="5">
        <v>96.325999999999993</v>
      </c>
      <c r="GF85" s="45">
        <v>6.6040000000000001</v>
      </c>
      <c r="GG85" s="5">
        <v>117.739</v>
      </c>
      <c r="GH85" s="45">
        <v>6.6040000000000001</v>
      </c>
      <c r="GI85" s="5">
        <v>106.852</v>
      </c>
      <c r="GJ85" s="45">
        <v>1.5620000000000001</v>
      </c>
      <c r="GK85" s="23"/>
      <c r="GL85" s="24" t="s">
        <v>27</v>
      </c>
      <c r="GM85" s="5">
        <v>116.107</v>
      </c>
      <c r="GN85" s="45">
        <v>6.6040000000000001</v>
      </c>
      <c r="GO85" s="5">
        <v>125.916</v>
      </c>
      <c r="GP85" s="45">
        <v>7.069</v>
      </c>
      <c r="GQ85" s="5">
        <v>117.093</v>
      </c>
      <c r="GR85" s="45">
        <v>7.069</v>
      </c>
      <c r="GS85" s="23"/>
      <c r="GT85" s="24" t="s">
        <v>27</v>
      </c>
      <c r="GU85" s="5">
        <v>95.084000000000003</v>
      </c>
      <c r="GV85" s="45">
        <v>4.2919999999999998</v>
      </c>
      <c r="GW85" s="5">
        <v>97.367999999999995</v>
      </c>
      <c r="GX85" s="45">
        <v>2.33</v>
      </c>
      <c r="GY85" s="5">
        <v>111.592</v>
      </c>
      <c r="GZ85" s="45">
        <v>4.2930000000000001</v>
      </c>
      <c r="HA85" s="23"/>
      <c r="HB85" s="24" t="s">
        <v>27</v>
      </c>
      <c r="HC85" s="5">
        <v>109.794</v>
      </c>
      <c r="HD85" s="45">
        <v>4.2919999999999998</v>
      </c>
      <c r="HE85" s="5">
        <v>105.845</v>
      </c>
      <c r="HF85" s="45">
        <v>4.2930000000000001</v>
      </c>
      <c r="HG85" s="5">
        <v>102.193</v>
      </c>
      <c r="HH85" s="45">
        <v>2.5840000000000001</v>
      </c>
      <c r="HI85" s="23"/>
      <c r="HJ85" s="24" t="s">
        <v>27</v>
      </c>
      <c r="HK85" s="5">
        <v>117.979</v>
      </c>
      <c r="HL85" s="45">
        <v>4.202</v>
      </c>
      <c r="HM85" s="5">
        <v>106.744</v>
      </c>
      <c r="HN85" s="45">
        <v>12.361000000000001</v>
      </c>
      <c r="HO85" s="5">
        <v>115.91500000000001</v>
      </c>
      <c r="HP85" s="45">
        <v>4.2930000000000001</v>
      </c>
      <c r="HQ85" s="23"/>
      <c r="HR85" s="24" t="s">
        <v>27</v>
      </c>
      <c r="HS85" s="5">
        <v>130.44399999999999</v>
      </c>
      <c r="HT85" s="45">
        <v>12.315</v>
      </c>
      <c r="HU85" s="5">
        <v>87.415999999999997</v>
      </c>
      <c r="HV85" s="45">
        <v>12.315</v>
      </c>
      <c r="HW85" s="5">
        <v>112.402</v>
      </c>
      <c r="HX85" s="45">
        <v>12.314</v>
      </c>
      <c r="HY85" s="23"/>
      <c r="HZ85" s="24" t="s">
        <v>27</v>
      </c>
      <c r="IA85" s="5">
        <v>111.232</v>
      </c>
      <c r="IB85" s="45">
        <v>12.314</v>
      </c>
      <c r="IC85" s="5">
        <v>103.462</v>
      </c>
      <c r="ID85" s="45">
        <v>1.663</v>
      </c>
      <c r="IE85" s="5">
        <v>108.15</v>
      </c>
      <c r="IF85" s="45">
        <v>7.2439999999999998</v>
      </c>
      <c r="IG85" s="23"/>
      <c r="IH85" s="24" t="s">
        <v>27</v>
      </c>
      <c r="II85" s="5">
        <v>98.953000000000003</v>
      </c>
      <c r="IJ85" s="45">
        <v>-3.6640000000000001</v>
      </c>
      <c r="IK85" s="5">
        <v>97.641000000000005</v>
      </c>
      <c r="IL85" s="45">
        <v>8.9239999999999995</v>
      </c>
      <c r="IM85" s="5">
        <v>114.649</v>
      </c>
      <c r="IN85" s="45">
        <v>9.0009999999999994</v>
      </c>
      <c r="IO85" s="5">
        <v>94.662999999999997</v>
      </c>
      <c r="IP85" s="45">
        <v>9.0009999999999994</v>
      </c>
      <c r="IQ85" s="23"/>
      <c r="IR85" s="24" t="s">
        <v>27</v>
      </c>
      <c r="IS85" s="5">
        <v>112.059</v>
      </c>
      <c r="IT85" s="45">
        <v>9.0020000000000007</v>
      </c>
      <c r="IU85" s="5">
        <v>93.429000000000002</v>
      </c>
      <c r="IV85" s="45">
        <v>9.0020000000000007</v>
      </c>
      <c r="IW85" s="5">
        <v>109.64100000000001</v>
      </c>
      <c r="IX85" s="45">
        <v>9.0009999999999994</v>
      </c>
      <c r="IY85" s="23"/>
      <c r="IZ85" s="24" t="s">
        <v>27</v>
      </c>
      <c r="JA85" s="5">
        <v>111.69199999999999</v>
      </c>
      <c r="JB85" s="45">
        <v>9.0009999999999994</v>
      </c>
      <c r="JC85" s="5">
        <v>112.86</v>
      </c>
      <c r="JD85" s="45">
        <v>11.69</v>
      </c>
      <c r="JE85" s="5">
        <v>109.81399999999999</v>
      </c>
      <c r="JF85" s="45">
        <v>10.177</v>
      </c>
      <c r="JG85" s="23"/>
      <c r="JH85" s="24" t="s">
        <v>27</v>
      </c>
      <c r="JI85" s="5">
        <v>119.965</v>
      </c>
      <c r="JJ85" s="45">
        <v>6.6790000000000003</v>
      </c>
      <c r="JK85" s="5">
        <v>126.676</v>
      </c>
      <c r="JL85" s="45">
        <v>9.3369999999999997</v>
      </c>
      <c r="JM85" s="5">
        <v>109.157</v>
      </c>
      <c r="JN85" s="45">
        <v>8.6539999999999999</v>
      </c>
      <c r="JO85" s="23"/>
      <c r="JP85" s="24" t="s">
        <v>27</v>
      </c>
      <c r="JQ85" s="5">
        <v>116.05200000000001</v>
      </c>
      <c r="JR85" s="45">
        <v>5.6289999999999996</v>
      </c>
      <c r="JS85" s="5">
        <v>94.26</v>
      </c>
      <c r="JT85" s="45">
        <v>14.11</v>
      </c>
      <c r="JU85" s="5">
        <v>107.002</v>
      </c>
      <c r="JV85" s="45">
        <v>14.11</v>
      </c>
      <c r="JW85" s="23"/>
      <c r="JX85" s="24" t="s">
        <v>27</v>
      </c>
      <c r="JY85" s="5">
        <v>92.302000000000007</v>
      </c>
      <c r="JZ85" s="45">
        <v>6.5369999999999999</v>
      </c>
      <c r="KA85" s="5">
        <v>126.893</v>
      </c>
      <c r="KB85" s="45">
        <v>4.2119999999999997</v>
      </c>
      <c r="KC85" s="5">
        <v>130.625</v>
      </c>
      <c r="KD85" s="45">
        <v>19.637</v>
      </c>
      <c r="KE85" s="23"/>
      <c r="KF85" s="24" t="s">
        <v>27</v>
      </c>
      <c r="KG85" s="5">
        <v>127.327</v>
      </c>
      <c r="KH85" s="45">
        <v>6.0789999999999997</v>
      </c>
      <c r="KI85" s="5">
        <v>78.447999999999993</v>
      </c>
      <c r="KJ85" s="45">
        <v>-1.5489999999999999</v>
      </c>
      <c r="KK85" s="5">
        <v>110.20399999999999</v>
      </c>
      <c r="KL85" s="45">
        <v>-9.7430000000000003</v>
      </c>
      <c r="KM85" s="23"/>
      <c r="KN85" s="24" t="s">
        <v>27</v>
      </c>
      <c r="KO85" s="5">
        <v>108.348</v>
      </c>
      <c r="KP85" s="45">
        <v>-28.27</v>
      </c>
      <c r="KQ85" s="5">
        <v>108.176</v>
      </c>
      <c r="KR85" s="45">
        <v>6.625</v>
      </c>
      <c r="KS85" s="5">
        <v>95.334999999999994</v>
      </c>
      <c r="KT85" s="45">
        <v>-3.5350000000000001</v>
      </c>
      <c r="KU85" s="23"/>
      <c r="KV85" s="24" t="s">
        <v>27</v>
      </c>
      <c r="KW85" s="5">
        <v>110.71599999999999</v>
      </c>
      <c r="KX85" s="45">
        <v>4.6319999999999997</v>
      </c>
      <c r="KY85" s="5">
        <v>107.402</v>
      </c>
      <c r="KZ85" s="45">
        <v>16.015999999999998</v>
      </c>
      <c r="LA85" s="5">
        <v>98.266000000000005</v>
      </c>
      <c r="LB85" s="45">
        <v>12.5</v>
      </c>
      <c r="LC85" s="23"/>
      <c r="LD85" s="24" t="s">
        <v>27</v>
      </c>
      <c r="LE85" s="5">
        <v>186.47</v>
      </c>
      <c r="LF85" s="45">
        <v>34.409999999999997</v>
      </c>
      <c r="LG85" s="5">
        <v>98.736999999999995</v>
      </c>
      <c r="LH85" s="45">
        <v>11.625</v>
      </c>
      <c r="LI85" s="5">
        <v>98.069000000000003</v>
      </c>
      <c r="LJ85" s="45">
        <v>6.2480000000000002</v>
      </c>
      <c r="LK85" s="23"/>
      <c r="LL85" s="24" t="s">
        <v>27</v>
      </c>
      <c r="LM85" s="5">
        <v>87.290999999999997</v>
      </c>
      <c r="LN85" s="45">
        <v>11.625</v>
      </c>
      <c r="LO85" s="5">
        <v>85.718999999999994</v>
      </c>
      <c r="LP85" s="45">
        <v>11.625999999999999</v>
      </c>
      <c r="LQ85" s="5">
        <v>75.361999999999995</v>
      </c>
      <c r="LR85" s="45">
        <v>11.625</v>
      </c>
      <c r="LS85" s="23"/>
      <c r="LT85" s="24" t="s">
        <v>27</v>
      </c>
      <c r="LU85" s="5">
        <v>98.784999999999997</v>
      </c>
      <c r="LV85" s="45">
        <v>1.8939999999999999</v>
      </c>
      <c r="LW85" s="5">
        <v>106.76900000000001</v>
      </c>
      <c r="LX85" s="45">
        <v>11.558</v>
      </c>
      <c r="LY85" s="5">
        <v>73.962000000000003</v>
      </c>
      <c r="LZ85" s="45">
        <v>-24.387</v>
      </c>
      <c r="MA85" s="23"/>
      <c r="MB85" s="24" t="s">
        <v>27</v>
      </c>
      <c r="MC85" s="5">
        <v>118.39400000000001</v>
      </c>
      <c r="MD85" s="45">
        <v>31.067</v>
      </c>
      <c r="ME85" s="5">
        <v>82.043999999999997</v>
      </c>
      <c r="MF85" s="45">
        <v>-26.585000000000001</v>
      </c>
      <c r="MG85" s="5">
        <v>121.251</v>
      </c>
      <c r="MH85" s="45">
        <v>17.21</v>
      </c>
      <c r="MI85" s="23"/>
      <c r="MJ85" s="24" t="s">
        <v>27</v>
      </c>
      <c r="MK85" s="5">
        <v>90.370999999999995</v>
      </c>
      <c r="ML85" s="45">
        <v>-3.2930000000000001</v>
      </c>
      <c r="MM85" s="5">
        <v>119.36799999999999</v>
      </c>
      <c r="MN85" s="45">
        <v>12.333</v>
      </c>
      <c r="MO85" s="5">
        <v>112.426</v>
      </c>
      <c r="MP85" s="45">
        <v>5.85</v>
      </c>
    </row>
    <row r="86" spans="1:384" ht="15" hidden="1" customHeight="1" x14ac:dyDescent="0.25">
      <c r="A86" s="23"/>
      <c r="B86" s="24" t="s">
        <v>28</v>
      </c>
      <c r="C86" s="5">
        <v>111.825</v>
      </c>
      <c r="D86" s="45">
        <v>6.2060000000000004</v>
      </c>
      <c r="E86" s="495">
        <v>103.63800000000001</v>
      </c>
      <c r="F86" s="45">
        <v>-0.79</v>
      </c>
      <c r="G86" s="495">
        <v>119.565</v>
      </c>
      <c r="H86" s="45">
        <v>12.721</v>
      </c>
      <c r="I86" s="23"/>
      <c r="J86" s="24" t="s">
        <v>28</v>
      </c>
      <c r="K86" s="5">
        <v>88.594999999999999</v>
      </c>
      <c r="L86" s="45">
        <v>5.3120000000000003</v>
      </c>
      <c r="M86" s="5">
        <v>121.575</v>
      </c>
      <c r="N86" s="45">
        <v>46.973999999999997</v>
      </c>
      <c r="O86" s="5">
        <v>84.284999999999997</v>
      </c>
      <c r="P86" s="45">
        <v>-9.8789999999999996</v>
      </c>
      <c r="Q86" s="23"/>
      <c r="R86" s="24" t="s">
        <v>28</v>
      </c>
      <c r="S86" s="5">
        <v>109.627</v>
      </c>
      <c r="T86" s="45">
        <v>5.6429999999999998</v>
      </c>
      <c r="U86" s="5">
        <v>107.358</v>
      </c>
      <c r="V86" s="45">
        <v>-1.1020000000000001</v>
      </c>
      <c r="W86" s="5">
        <v>102.929</v>
      </c>
      <c r="X86" s="45">
        <v>5.5780000000000003</v>
      </c>
      <c r="Y86" s="23"/>
      <c r="Z86" s="24" t="s">
        <v>28</v>
      </c>
      <c r="AA86" s="5">
        <v>105.61799999999999</v>
      </c>
      <c r="AB86" s="45">
        <v>0.24399999999999999</v>
      </c>
      <c r="AC86" s="5">
        <v>119.821</v>
      </c>
      <c r="AD86" s="45">
        <v>9.9450000000000003</v>
      </c>
      <c r="AE86" s="5">
        <v>107.71599999999999</v>
      </c>
      <c r="AF86" s="45">
        <v>-12.631</v>
      </c>
      <c r="AG86" s="23"/>
      <c r="AH86" s="24" t="s">
        <v>28</v>
      </c>
      <c r="AI86" s="5">
        <v>136.892</v>
      </c>
      <c r="AJ86" s="45">
        <v>16.475000000000001</v>
      </c>
      <c r="AK86" s="5">
        <v>117.26</v>
      </c>
      <c r="AL86" s="45">
        <v>1.1739999999999999</v>
      </c>
      <c r="AM86" s="5">
        <v>105.655</v>
      </c>
      <c r="AN86" s="45">
        <v>-17.274999999999999</v>
      </c>
      <c r="AO86" s="23"/>
      <c r="AP86" s="24" t="s">
        <v>28</v>
      </c>
      <c r="AQ86" s="5">
        <v>114.08199999999999</v>
      </c>
      <c r="AR86" s="45">
        <v>5.5720000000000001</v>
      </c>
      <c r="AS86" s="5">
        <v>105.541</v>
      </c>
      <c r="AT86" s="45">
        <v>3.7250000000000001</v>
      </c>
      <c r="AU86" s="5">
        <v>105.855</v>
      </c>
      <c r="AV86" s="45">
        <v>-6.22</v>
      </c>
      <c r="AW86" s="23"/>
      <c r="AX86" s="24" t="s">
        <v>28</v>
      </c>
      <c r="AY86" s="5">
        <v>119.83</v>
      </c>
      <c r="AZ86" s="45">
        <v>0.21299999999999999</v>
      </c>
      <c r="BA86" s="5">
        <v>121.916</v>
      </c>
      <c r="BB86" s="45">
        <v>10.132</v>
      </c>
      <c r="BC86" s="5">
        <v>137.29599999999999</v>
      </c>
      <c r="BD86" s="45">
        <v>15.05</v>
      </c>
      <c r="BE86" s="23"/>
      <c r="BF86" s="24" t="s">
        <v>28</v>
      </c>
      <c r="BG86" s="5">
        <v>109.708</v>
      </c>
      <c r="BH86" s="45">
        <v>-10.055999999999999</v>
      </c>
      <c r="BI86" s="5">
        <v>112.312</v>
      </c>
      <c r="BJ86" s="45">
        <v>5.5030000000000001</v>
      </c>
      <c r="BK86" s="5">
        <v>126.46299999999999</v>
      </c>
      <c r="BL86" s="45">
        <v>2.8250000000000002</v>
      </c>
      <c r="BM86" s="23"/>
      <c r="BN86" s="24" t="s">
        <v>28</v>
      </c>
      <c r="BO86" s="5">
        <v>98.325000000000003</v>
      </c>
      <c r="BP86" s="45">
        <v>-4.0110000000000001</v>
      </c>
      <c r="BQ86" s="5">
        <v>127.875</v>
      </c>
      <c r="BR86" s="45">
        <v>9.5020000000000007</v>
      </c>
      <c r="BS86" s="5">
        <v>122.893</v>
      </c>
      <c r="BT86" s="45">
        <v>9.5009999999999994</v>
      </c>
      <c r="BU86" s="23"/>
      <c r="BV86" s="24" t="s">
        <v>28</v>
      </c>
      <c r="BW86" s="5">
        <v>119.378</v>
      </c>
      <c r="BX86" s="45">
        <v>9.5009999999999994</v>
      </c>
      <c r="BY86" s="5">
        <v>96.947000000000003</v>
      </c>
      <c r="BZ86" s="45">
        <v>0.754</v>
      </c>
      <c r="CA86" s="5">
        <v>93.165000000000006</v>
      </c>
      <c r="CB86" s="45">
        <v>4.7009999999999996</v>
      </c>
      <c r="CC86" s="23"/>
      <c r="CD86" s="24" t="s">
        <v>28</v>
      </c>
      <c r="CE86" s="5">
        <v>99.968000000000004</v>
      </c>
      <c r="CF86" s="45">
        <v>4.702</v>
      </c>
      <c r="CG86" s="5">
        <v>107.991</v>
      </c>
      <c r="CH86" s="45">
        <v>4.702</v>
      </c>
      <c r="CI86" s="5">
        <v>126.788</v>
      </c>
      <c r="CJ86" s="45">
        <v>7.28</v>
      </c>
      <c r="CK86" s="23"/>
      <c r="CL86" s="24" t="s">
        <v>28</v>
      </c>
      <c r="CM86" s="5">
        <v>133.446</v>
      </c>
      <c r="CN86" s="45">
        <v>-0.97</v>
      </c>
      <c r="CO86" s="5">
        <v>112.55200000000001</v>
      </c>
      <c r="CP86" s="45">
        <v>0.91100000000000003</v>
      </c>
      <c r="CQ86" s="5">
        <v>104.184</v>
      </c>
      <c r="CR86" s="45">
        <v>0.91100000000000003</v>
      </c>
      <c r="CS86" s="23"/>
      <c r="CT86" s="24" t="s">
        <v>28</v>
      </c>
      <c r="CU86" s="5">
        <v>118.54600000000001</v>
      </c>
      <c r="CV86" s="45">
        <v>1.556</v>
      </c>
      <c r="CW86" s="5">
        <v>90.704999999999998</v>
      </c>
      <c r="CX86" s="45">
        <v>-5.6689999999999996</v>
      </c>
      <c r="CY86" s="5">
        <v>135.18100000000001</v>
      </c>
      <c r="CZ86" s="45">
        <v>16.481000000000002</v>
      </c>
      <c r="DA86" s="23"/>
      <c r="DB86" s="24" t="s">
        <v>28</v>
      </c>
      <c r="DC86" s="5">
        <v>108.979</v>
      </c>
      <c r="DD86" s="45">
        <v>2.33</v>
      </c>
      <c r="DE86" s="5">
        <v>178.941</v>
      </c>
      <c r="DF86" s="45">
        <v>104.958</v>
      </c>
      <c r="DG86" s="5">
        <v>106.58499999999999</v>
      </c>
      <c r="DH86" s="45">
        <v>-0.28000000000000003</v>
      </c>
      <c r="DI86" s="23"/>
      <c r="DJ86" s="24" t="s">
        <v>28</v>
      </c>
      <c r="DK86" s="5">
        <v>109.73399999999999</v>
      </c>
      <c r="DL86" s="45">
        <v>-0.27900000000000003</v>
      </c>
      <c r="DM86" s="5">
        <v>82.192999999999998</v>
      </c>
      <c r="DN86" s="45">
        <v>-6.907</v>
      </c>
      <c r="DO86" s="5">
        <v>130.536</v>
      </c>
      <c r="DP86" s="45">
        <v>12.005000000000001</v>
      </c>
      <c r="DQ86" s="23"/>
      <c r="DR86" s="24" t="s">
        <v>28</v>
      </c>
      <c r="DS86" s="5">
        <v>103.039</v>
      </c>
      <c r="DT86" s="45">
        <v>-0.27900000000000003</v>
      </c>
      <c r="DU86" s="5">
        <v>123.99</v>
      </c>
      <c r="DV86" s="45">
        <v>17.416</v>
      </c>
      <c r="DW86" s="5">
        <v>117.057</v>
      </c>
      <c r="DX86" s="45">
        <v>-13.387</v>
      </c>
      <c r="DY86" s="23"/>
      <c r="DZ86" s="24" t="s">
        <v>28</v>
      </c>
      <c r="EA86" s="5">
        <v>108.919</v>
      </c>
      <c r="EB86" s="45">
        <v>2.258</v>
      </c>
      <c r="EC86" s="5">
        <v>97.816999999999993</v>
      </c>
      <c r="ED86" s="45">
        <v>6.0179999999999998</v>
      </c>
      <c r="EE86" s="5">
        <v>116.33799999999999</v>
      </c>
      <c r="EF86" s="45">
        <v>6.0170000000000003</v>
      </c>
      <c r="EG86" s="23"/>
      <c r="EH86" s="24" t="s">
        <v>28</v>
      </c>
      <c r="EI86" s="5">
        <v>103.46</v>
      </c>
      <c r="EJ86" s="45">
        <v>6.0179999999999998</v>
      </c>
      <c r="EK86" s="5">
        <v>91.180999999999997</v>
      </c>
      <c r="EL86" s="45">
        <v>6.0179999999999998</v>
      </c>
      <c r="EM86" s="5">
        <v>97.707999999999998</v>
      </c>
      <c r="EN86" s="45">
        <v>6.0170000000000003</v>
      </c>
      <c r="EO86" s="23"/>
      <c r="EP86" s="24" t="s">
        <v>28</v>
      </c>
      <c r="EQ86" s="5">
        <v>95.509</v>
      </c>
      <c r="ER86" s="45">
        <v>6.2789999999999999</v>
      </c>
      <c r="ES86" s="5">
        <v>96.603999999999999</v>
      </c>
      <c r="ET86" s="45">
        <v>6.2789999999999999</v>
      </c>
      <c r="EU86" s="5">
        <v>108.92400000000001</v>
      </c>
      <c r="EV86" s="45">
        <v>6.2789999999999999</v>
      </c>
      <c r="EW86" s="23"/>
      <c r="EX86" s="24" t="s">
        <v>28</v>
      </c>
      <c r="EY86" s="5">
        <v>88.3</v>
      </c>
      <c r="EZ86" s="45">
        <v>6.2789999999999999</v>
      </c>
      <c r="FA86" s="5">
        <v>99.528999999999996</v>
      </c>
      <c r="FB86" s="45">
        <v>6.2789999999999999</v>
      </c>
      <c r="FC86" s="5">
        <v>98.453999999999994</v>
      </c>
      <c r="FD86" s="45">
        <v>6.2789999999999999</v>
      </c>
      <c r="FE86" s="23"/>
      <c r="FF86" s="24" t="s">
        <v>28</v>
      </c>
      <c r="FG86" s="5">
        <v>105.399</v>
      </c>
      <c r="FH86" s="45">
        <v>6.2789999999999999</v>
      </c>
      <c r="FI86" s="5">
        <v>107.245</v>
      </c>
      <c r="FJ86" s="45">
        <v>3.9140000000000001</v>
      </c>
      <c r="FK86" s="5">
        <v>104.15600000000001</v>
      </c>
      <c r="FL86" s="45">
        <v>4.49</v>
      </c>
      <c r="FM86" s="23"/>
      <c r="FN86" s="24" t="s">
        <v>28</v>
      </c>
      <c r="FO86" s="5">
        <v>98.29</v>
      </c>
      <c r="FP86" s="45">
        <v>11.760999999999999</v>
      </c>
      <c r="FQ86" s="5">
        <v>115.178</v>
      </c>
      <c r="FR86" s="45">
        <v>7.1719999999999997</v>
      </c>
      <c r="FS86" s="5">
        <v>95.046999999999997</v>
      </c>
      <c r="FT86" s="45">
        <v>-6.2569999999999997</v>
      </c>
      <c r="FU86" s="23"/>
      <c r="FV86" s="24" t="s">
        <v>28</v>
      </c>
      <c r="FW86" s="5">
        <v>101.151</v>
      </c>
      <c r="FX86" s="45">
        <v>4.6079999999999997</v>
      </c>
      <c r="FY86" s="5">
        <v>107.688</v>
      </c>
      <c r="FZ86" s="45">
        <v>3.5550000000000002</v>
      </c>
      <c r="GA86" s="5">
        <v>101.67700000000001</v>
      </c>
      <c r="GB86" s="45">
        <v>3.5550000000000002</v>
      </c>
      <c r="GC86" s="23"/>
      <c r="GD86" s="24" t="s">
        <v>28</v>
      </c>
      <c r="GE86" s="5">
        <v>96.831000000000003</v>
      </c>
      <c r="GF86" s="45">
        <v>3.5550000000000002</v>
      </c>
      <c r="GG86" s="5">
        <v>109.905</v>
      </c>
      <c r="GH86" s="45">
        <v>3.5550000000000002</v>
      </c>
      <c r="GI86" s="5">
        <v>88.406000000000006</v>
      </c>
      <c r="GJ86" s="45">
        <v>2.944</v>
      </c>
      <c r="GK86" s="23"/>
      <c r="GL86" s="24" t="s">
        <v>28</v>
      </c>
      <c r="GM86" s="5">
        <v>114.023</v>
      </c>
      <c r="GN86" s="45">
        <v>3.5550000000000002</v>
      </c>
      <c r="GO86" s="5">
        <v>129.429</v>
      </c>
      <c r="GP86" s="45">
        <v>7.0759999999999996</v>
      </c>
      <c r="GQ86" s="5">
        <v>120.669</v>
      </c>
      <c r="GR86" s="45">
        <v>7.0759999999999996</v>
      </c>
      <c r="GS86" s="23"/>
      <c r="GT86" s="24" t="s">
        <v>28</v>
      </c>
      <c r="GU86" s="5">
        <v>95.504999999999995</v>
      </c>
      <c r="GV86" s="45">
        <v>1.528</v>
      </c>
      <c r="GW86" s="5">
        <v>103.986</v>
      </c>
      <c r="GX86" s="45">
        <v>0.63500000000000001</v>
      </c>
      <c r="GY86" s="5">
        <v>112.541</v>
      </c>
      <c r="GZ86" s="45">
        <v>1.528</v>
      </c>
      <c r="HA86" s="23"/>
      <c r="HB86" s="24" t="s">
        <v>28</v>
      </c>
      <c r="HC86" s="5">
        <v>124.07899999999999</v>
      </c>
      <c r="HD86" s="45">
        <v>1.5269999999999999</v>
      </c>
      <c r="HE86" s="5">
        <v>110.76300000000001</v>
      </c>
      <c r="HF86" s="45">
        <v>1.5269999999999999</v>
      </c>
      <c r="HG86" s="5">
        <v>101.26900000000001</v>
      </c>
      <c r="HH86" s="45">
        <v>-1.5409999999999999</v>
      </c>
      <c r="HI86" s="23"/>
      <c r="HJ86" s="24" t="s">
        <v>28</v>
      </c>
      <c r="HK86" s="5">
        <v>116.846</v>
      </c>
      <c r="HL86" s="45">
        <v>2.323</v>
      </c>
      <c r="HM86" s="5">
        <v>105.39400000000001</v>
      </c>
      <c r="HN86" s="45">
        <v>5.2560000000000002</v>
      </c>
      <c r="HO86" s="5">
        <v>114.351</v>
      </c>
      <c r="HP86" s="45">
        <v>1.5269999999999999</v>
      </c>
      <c r="HQ86" s="23"/>
      <c r="HR86" s="24" t="s">
        <v>28</v>
      </c>
      <c r="HS86" s="5">
        <v>128.149</v>
      </c>
      <c r="HT86" s="45">
        <v>9.5559999999999992</v>
      </c>
      <c r="HU86" s="5">
        <v>85.534000000000006</v>
      </c>
      <c r="HV86" s="45">
        <v>9.5570000000000004</v>
      </c>
      <c r="HW86" s="5">
        <v>97.331000000000003</v>
      </c>
      <c r="HX86" s="45">
        <v>9.5570000000000004</v>
      </c>
      <c r="HY86" s="23"/>
      <c r="HZ86" s="24" t="s">
        <v>28</v>
      </c>
      <c r="IA86" s="5">
        <v>111.544</v>
      </c>
      <c r="IB86" s="45">
        <v>9.5570000000000004</v>
      </c>
      <c r="IC86" s="5">
        <v>100.946</v>
      </c>
      <c r="ID86" s="45">
        <v>-1.998</v>
      </c>
      <c r="IE86" s="5">
        <v>99.715000000000003</v>
      </c>
      <c r="IF86" s="45">
        <v>-5.9269999999999996</v>
      </c>
      <c r="IG86" s="23"/>
      <c r="IH86" s="24" t="s">
        <v>28</v>
      </c>
      <c r="II86" s="5">
        <v>101.931</v>
      </c>
      <c r="IJ86" s="45">
        <v>-9.5150000000000006</v>
      </c>
      <c r="IK86" s="5">
        <v>129.49199999999999</v>
      </c>
      <c r="IL86" s="45">
        <v>1.5009999999999999</v>
      </c>
      <c r="IM86" s="5">
        <v>113.93899999999999</v>
      </c>
      <c r="IN86" s="45">
        <v>4.7480000000000002</v>
      </c>
      <c r="IO86" s="5">
        <v>99.444000000000003</v>
      </c>
      <c r="IP86" s="45">
        <v>4.7480000000000002</v>
      </c>
      <c r="IQ86" s="23"/>
      <c r="IR86" s="24" t="s">
        <v>28</v>
      </c>
      <c r="IS86" s="5">
        <v>106.054</v>
      </c>
      <c r="IT86" s="45">
        <v>4.7480000000000002</v>
      </c>
      <c r="IU86" s="5">
        <v>82.064999999999998</v>
      </c>
      <c r="IV86" s="45">
        <v>4.7480000000000002</v>
      </c>
      <c r="IW86" s="5">
        <v>113.276</v>
      </c>
      <c r="IX86" s="45">
        <v>4.7489999999999997</v>
      </c>
      <c r="IY86" s="23"/>
      <c r="IZ86" s="24" t="s">
        <v>28</v>
      </c>
      <c r="JA86" s="5">
        <v>105.601</v>
      </c>
      <c r="JB86" s="45">
        <v>4.7480000000000002</v>
      </c>
      <c r="JC86" s="5">
        <v>114.919</v>
      </c>
      <c r="JD86" s="45">
        <v>8.4039999999999999</v>
      </c>
      <c r="JE86" s="5">
        <v>127.895</v>
      </c>
      <c r="JF86" s="45">
        <v>13.08</v>
      </c>
      <c r="JG86" s="23"/>
      <c r="JH86" s="24" t="s">
        <v>28</v>
      </c>
      <c r="JI86" s="5">
        <v>126.268</v>
      </c>
      <c r="JJ86" s="45">
        <v>33.76</v>
      </c>
      <c r="JK86" s="5">
        <v>137.429</v>
      </c>
      <c r="JL86" s="45">
        <v>0.44800000000000001</v>
      </c>
      <c r="JM86" s="5">
        <v>108.03400000000001</v>
      </c>
      <c r="JN86" s="45">
        <v>10.473000000000001</v>
      </c>
      <c r="JO86" s="23"/>
      <c r="JP86" s="24" t="s">
        <v>28</v>
      </c>
      <c r="JQ86" s="5">
        <v>158.17099999999999</v>
      </c>
      <c r="JR86" s="45">
        <v>37.816000000000003</v>
      </c>
      <c r="JS86" s="5">
        <v>86.058999999999997</v>
      </c>
      <c r="JT86" s="45">
        <v>3.2730000000000001</v>
      </c>
      <c r="JU86" s="5">
        <v>104.08199999999999</v>
      </c>
      <c r="JV86" s="45">
        <v>3.2719999999999998</v>
      </c>
      <c r="JW86" s="23"/>
      <c r="JX86" s="24" t="s">
        <v>28</v>
      </c>
      <c r="JY86" s="5">
        <v>107.80200000000001</v>
      </c>
      <c r="JZ86" s="45">
        <v>5.8639999999999999</v>
      </c>
      <c r="KA86" s="5">
        <v>97.918999999999997</v>
      </c>
      <c r="KB86" s="45">
        <v>-1.28</v>
      </c>
      <c r="KC86" s="5">
        <v>118.273</v>
      </c>
      <c r="KD86" s="45">
        <v>23.587</v>
      </c>
      <c r="KE86" s="23"/>
      <c r="KF86" s="24" t="s">
        <v>28</v>
      </c>
      <c r="KG86" s="5">
        <v>104.727</v>
      </c>
      <c r="KH86" s="45">
        <v>7.1740000000000004</v>
      </c>
      <c r="KI86" s="5">
        <v>92.013999999999996</v>
      </c>
      <c r="KJ86" s="45">
        <v>-0.52300000000000002</v>
      </c>
      <c r="KK86" s="5">
        <v>86.701999999999998</v>
      </c>
      <c r="KL86" s="45">
        <v>-14.076000000000001</v>
      </c>
      <c r="KM86" s="23"/>
      <c r="KN86" s="24" t="s">
        <v>28</v>
      </c>
      <c r="KO86" s="5">
        <v>97.98</v>
      </c>
      <c r="KP86" s="45">
        <v>-0.17599999999999999</v>
      </c>
      <c r="KQ86" s="5">
        <v>111.873</v>
      </c>
      <c r="KR86" s="45">
        <v>6.2539999999999996</v>
      </c>
      <c r="KS86" s="5">
        <v>108.09699999999999</v>
      </c>
      <c r="KT86" s="45">
        <v>-2.6349999999999998</v>
      </c>
      <c r="KU86" s="23"/>
      <c r="KV86" s="24" t="s">
        <v>28</v>
      </c>
      <c r="KW86" s="5">
        <v>107.80800000000001</v>
      </c>
      <c r="KX86" s="45">
        <v>4.2530000000000001</v>
      </c>
      <c r="KY86" s="5">
        <v>112.527</v>
      </c>
      <c r="KZ86" s="45">
        <v>7.5780000000000003</v>
      </c>
      <c r="LA86" s="5">
        <v>122.254</v>
      </c>
      <c r="LB86" s="45">
        <v>14.837999999999999</v>
      </c>
      <c r="LC86" s="23"/>
      <c r="LD86" s="24" t="s">
        <v>28</v>
      </c>
      <c r="LE86" s="5">
        <v>132.52600000000001</v>
      </c>
      <c r="LF86" s="45">
        <v>29.975999999999999</v>
      </c>
      <c r="LG86" s="5">
        <v>102.77</v>
      </c>
      <c r="LH86" s="45">
        <v>9.9049999999999994</v>
      </c>
      <c r="LI86" s="5">
        <v>97.847999999999999</v>
      </c>
      <c r="LJ86" s="45">
        <v>4.8239999999999998</v>
      </c>
      <c r="LK86" s="23"/>
      <c r="LL86" s="24" t="s">
        <v>28</v>
      </c>
      <c r="LM86" s="5">
        <v>107.01600000000001</v>
      </c>
      <c r="LN86" s="45">
        <v>9.9060000000000006</v>
      </c>
      <c r="LO86" s="5">
        <v>84.397999999999996</v>
      </c>
      <c r="LP86" s="45">
        <v>9.9060000000000006</v>
      </c>
      <c r="LQ86" s="5">
        <v>88.864000000000004</v>
      </c>
      <c r="LR86" s="45">
        <v>9.9049999999999994</v>
      </c>
      <c r="LS86" s="23"/>
      <c r="LT86" s="24" t="s">
        <v>28</v>
      </c>
      <c r="LU86" s="5">
        <v>103.105</v>
      </c>
      <c r="LV86" s="45">
        <v>0.183</v>
      </c>
      <c r="LW86" s="5">
        <v>110.887</v>
      </c>
      <c r="LX86" s="45">
        <v>4.0659999999999998</v>
      </c>
      <c r="LY86" s="5">
        <v>82.105999999999995</v>
      </c>
      <c r="LZ86" s="45">
        <v>-14.432</v>
      </c>
      <c r="MA86" s="23"/>
      <c r="MB86" s="24" t="s">
        <v>28</v>
      </c>
      <c r="MC86" s="5">
        <v>118.53400000000001</v>
      </c>
      <c r="MD86" s="45">
        <v>21.364999999999998</v>
      </c>
      <c r="ME86" s="5">
        <v>105.13800000000001</v>
      </c>
      <c r="MF86" s="45">
        <v>-4.6219999999999999</v>
      </c>
      <c r="MG86" s="5">
        <v>113.102</v>
      </c>
      <c r="MH86" s="45">
        <v>-1.9239999999999999</v>
      </c>
      <c r="MI86" s="23"/>
      <c r="MJ86" s="24" t="s">
        <v>28</v>
      </c>
      <c r="MK86" s="5">
        <v>85.379000000000005</v>
      </c>
      <c r="ML86" s="45">
        <v>-10.843</v>
      </c>
      <c r="MM86" s="5">
        <v>125.408</v>
      </c>
      <c r="MN86" s="45">
        <v>10.839</v>
      </c>
      <c r="MO86" s="5">
        <v>107.438</v>
      </c>
      <c r="MP86" s="45">
        <v>-14.959</v>
      </c>
    </row>
    <row r="87" spans="1:384" s="29" customFormat="1" ht="15" hidden="1" customHeight="1" x14ac:dyDescent="0.25">
      <c r="A87" s="51"/>
      <c r="B87" s="51"/>
      <c r="C87" s="5"/>
      <c r="D87" s="51"/>
      <c r="E87" s="370"/>
      <c r="F87" s="496"/>
      <c r="G87" s="370"/>
      <c r="H87" s="51"/>
      <c r="I87" s="51"/>
      <c r="J87" s="51"/>
      <c r="K87" s="5"/>
      <c r="L87" s="51"/>
      <c r="M87" s="5"/>
      <c r="N87" s="51"/>
      <c r="O87" s="5"/>
      <c r="P87" s="51"/>
      <c r="Q87" s="51"/>
      <c r="R87" s="51"/>
      <c r="S87" s="5"/>
      <c r="T87" s="51"/>
      <c r="U87" s="5"/>
      <c r="V87" s="51"/>
      <c r="W87" s="5"/>
      <c r="X87" s="51"/>
      <c r="Y87" s="51"/>
      <c r="Z87" s="51"/>
      <c r="AA87" s="5"/>
      <c r="AB87" s="51"/>
      <c r="AC87" s="5"/>
      <c r="AD87" s="51"/>
      <c r="AE87" s="5"/>
      <c r="AF87" s="51"/>
      <c r="AG87" s="51"/>
      <c r="AH87" s="51"/>
      <c r="AI87" s="5"/>
      <c r="AJ87" s="334"/>
      <c r="AK87" s="5"/>
      <c r="AL87" s="334"/>
      <c r="AM87" s="5"/>
      <c r="AN87" s="334"/>
      <c r="AO87" s="51"/>
      <c r="AP87" s="51"/>
      <c r="AQ87" s="5"/>
      <c r="AR87" s="334"/>
      <c r="AS87" s="5"/>
      <c r="AT87" s="334"/>
      <c r="AU87" s="5"/>
      <c r="AV87" s="334"/>
      <c r="AW87" s="51"/>
      <c r="AX87" s="51"/>
      <c r="AY87" s="5"/>
      <c r="AZ87" s="334"/>
      <c r="BA87" s="5"/>
      <c r="BB87" s="334"/>
      <c r="BC87" s="5"/>
      <c r="BD87" s="334"/>
      <c r="BE87" s="51"/>
      <c r="BF87" s="51"/>
      <c r="BG87" s="5"/>
      <c r="BH87" s="334"/>
      <c r="BI87" s="5"/>
      <c r="BJ87" s="334"/>
      <c r="BK87" s="5"/>
      <c r="BL87" s="334"/>
      <c r="BM87" s="51"/>
      <c r="BN87" s="51"/>
      <c r="BO87" s="5"/>
      <c r="BP87" s="334"/>
      <c r="BQ87" s="5"/>
      <c r="BR87" s="334"/>
      <c r="BS87" s="5"/>
      <c r="BT87" s="334"/>
      <c r="BU87" s="51"/>
      <c r="BV87" s="51"/>
      <c r="BW87" s="5"/>
      <c r="BX87" s="334"/>
      <c r="BY87" s="5"/>
      <c r="BZ87" s="334"/>
      <c r="CA87" s="5"/>
      <c r="CB87" s="334"/>
      <c r="CC87" s="51"/>
      <c r="CD87" s="51"/>
      <c r="CE87" s="5"/>
      <c r="CF87" s="334"/>
      <c r="CG87" s="5"/>
      <c r="CH87" s="334"/>
      <c r="CI87" s="5"/>
      <c r="CJ87" s="334"/>
      <c r="CK87" s="51"/>
      <c r="CL87" s="51"/>
      <c r="CM87" s="5"/>
      <c r="CN87" s="334"/>
      <c r="CO87" s="5"/>
      <c r="CP87" s="334"/>
      <c r="CQ87" s="5"/>
      <c r="CR87" s="334"/>
      <c r="CS87" s="51"/>
      <c r="CT87" s="51"/>
      <c r="CU87" s="5"/>
      <c r="CV87" s="334"/>
      <c r="CW87" s="5"/>
      <c r="CX87" s="334"/>
      <c r="CY87" s="5"/>
      <c r="CZ87" s="334"/>
      <c r="DA87" s="51"/>
      <c r="DB87" s="51"/>
      <c r="DC87" s="5"/>
      <c r="DD87" s="334"/>
      <c r="DE87" s="5"/>
      <c r="DF87" s="334"/>
      <c r="DG87" s="5"/>
      <c r="DH87" s="334"/>
      <c r="DI87" s="51"/>
      <c r="DJ87" s="51"/>
      <c r="DK87" s="5"/>
      <c r="DL87" s="334"/>
      <c r="DM87" s="5"/>
      <c r="DN87" s="334"/>
      <c r="DO87" s="5"/>
      <c r="DP87" s="334"/>
      <c r="DQ87" s="51"/>
      <c r="DR87" s="51"/>
      <c r="DS87" s="5"/>
      <c r="DT87" s="334"/>
      <c r="DU87" s="5"/>
      <c r="DV87" s="334"/>
      <c r="DW87" s="5"/>
      <c r="DX87" s="334"/>
      <c r="DY87" s="51"/>
      <c r="DZ87" s="51"/>
      <c r="EA87" s="5"/>
      <c r="EB87" s="334"/>
      <c r="EC87" s="5"/>
      <c r="ED87" s="334"/>
      <c r="EE87" s="5"/>
      <c r="EF87" s="334"/>
      <c r="EG87" s="51"/>
      <c r="EH87" s="51"/>
      <c r="EI87" s="5"/>
      <c r="EJ87" s="334"/>
      <c r="EK87" s="5"/>
      <c r="EL87" s="334"/>
      <c r="EM87" s="5"/>
      <c r="EN87" s="334"/>
      <c r="EO87" s="51"/>
      <c r="EP87" s="51"/>
      <c r="EQ87" s="5"/>
      <c r="ER87" s="334"/>
      <c r="ES87" s="5"/>
      <c r="ET87" s="334"/>
      <c r="EU87" s="5"/>
      <c r="EV87" s="334"/>
      <c r="EW87" s="51"/>
      <c r="EX87" s="51"/>
      <c r="EY87" s="5"/>
      <c r="EZ87" s="334"/>
      <c r="FA87" s="5"/>
      <c r="FB87" s="334"/>
      <c r="FC87" s="5"/>
      <c r="FD87" s="334"/>
      <c r="FE87" s="51"/>
      <c r="FF87" s="51"/>
      <c r="FG87" s="5"/>
      <c r="FH87" s="334"/>
      <c r="FI87" s="5"/>
      <c r="FJ87" s="334"/>
      <c r="FK87" s="5"/>
      <c r="FL87" s="334"/>
      <c r="FM87" s="51"/>
      <c r="FN87" s="51"/>
      <c r="FO87" s="5"/>
      <c r="FP87" s="334"/>
      <c r="FQ87" s="5"/>
      <c r="FR87" s="334"/>
      <c r="FS87" s="5"/>
      <c r="FT87" s="334"/>
      <c r="FU87" s="51"/>
      <c r="FV87" s="51"/>
      <c r="FW87" s="5"/>
      <c r="FX87" s="334"/>
      <c r="FY87" s="5"/>
      <c r="FZ87" s="334"/>
      <c r="GA87" s="5"/>
      <c r="GB87" s="334"/>
      <c r="GC87" s="51"/>
      <c r="GD87" s="51"/>
      <c r="GE87" s="5"/>
      <c r="GF87" s="334"/>
      <c r="GG87" s="5"/>
      <c r="GH87" s="334"/>
      <c r="GI87" s="5"/>
      <c r="GJ87" s="334"/>
      <c r="GK87" s="51"/>
      <c r="GL87" s="51"/>
      <c r="GM87" s="5"/>
      <c r="GN87" s="334"/>
      <c r="GO87" s="5"/>
      <c r="GP87" s="334"/>
      <c r="GQ87" s="5"/>
      <c r="GR87" s="334"/>
      <c r="GS87" s="51"/>
      <c r="GT87" s="51"/>
      <c r="GU87" s="5"/>
      <c r="GV87" s="334"/>
      <c r="GW87" s="5"/>
      <c r="GX87" s="334"/>
      <c r="GY87" s="5"/>
      <c r="GZ87" s="334"/>
      <c r="HA87" s="51"/>
      <c r="HB87" s="51"/>
      <c r="HC87" s="5"/>
      <c r="HD87" s="334"/>
      <c r="HE87" s="5"/>
      <c r="HF87" s="334"/>
      <c r="HG87" s="5"/>
      <c r="HH87" s="334"/>
      <c r="HI87" s="51"/>
      <c r="HJ87" s="51"/>
      <c r="HK87" s="5"/>
      <c r="HL87" s="334"/>
      <c r="HM87" s="5"/>
      <c r="HN87" s="334"/>
      <c r="HO87" s="5"/>
      <c r="HP87" s="334"/>
      <c r="HQ87" s="51"/>
      <c r="HR87" s="51"/>
      <c r="HS87" s="5"/>
      <c r="HT87" s="334"/>
      <c r="HU87" s="5"/>
      <c r="HV87" s="334"/>
      <c r="HW87" s="5"/>
      <c r="HX87" s="334"/>
      <c r="HY87" s="51"/>
      <c r="HZ87" s="51"/>
      <c r="IA87" s="5"/>
      <c r="IB87" s="334"/>
      <c r="IC87" s="5"/>
      <c r="ID87" s="334"/>
      <c r="IE87" s="5"/>
      <c r="IF87" s="334"/>
      <c r="IG87" s="334"/>
      <c r="IH87" s="334"/>
      <c r="II87" s="5"/>
      <c r="IJ87" s="334"/>
      <c r="IK87" s="5"/>
      <c r="IL87" s="334"/>
      <c r="IM87" s="5"/>
      <c r="IN87" s="334"/>
      <c r="IO87" s="5"/>
      <c r="IP87" s="51"/>
      <c r="IQ87" s="51"/>
      <c r="IR87" s="51"/>
      <c r="IS87" s="5"/>
      <c r="IT87" s="334"/>
      <c r="IU87" s="5"/>
      <c r="IV87" s="334"/>
      <c r="IW87" s="5"/>
      <c r="IX87" s="334"/>
      <c r="IY87" s="51"/>
      <c r="IZ87" s="51"/>
      <c r="JA87" s="5"/>
      <c r="JB87" s="334"/>
      <c r="JC87" s="5"/>
      <c r="JD87" s="334"/>
      <c r="JE87" s="5"/>
      <c r="JF87" s="334"/>
      <c r="JG87" s="51"/>
      <c r="JH87" s="51"/>
      <c r="JI87" s="5"/>
      <c r="JJ87" s="334"/>
      <c r="JK87" s="5"/>
      <c r="JL87" s="334"/>
      <c r="JM87" s="5"/>
      <c r="JN87" s="334"/>
      <c r="JO87" s="51"/>
      <c r="JP87" s="51"/>
      <c r="JQ87" s="5"/>
      <c r="JR87" s="334"/>
      <c r="JS87" s="5"/>
      <c r="JT87" s="334"/>
      <c r="JU87" s="5"/>
      <c r="JV87" s="334"/>
      <c r="JW87" s="51"/>
      <c r="JX87" s="51"/>
      <c r="JY87" s="5"/>
      <c r="JZ87" s="334"/>
      <c r="KA87" s="5"/>
      <c r="KB87" s="334"/>
      <c r="KC87" s="5"/>
      <c r="KD87" s="334"/>
      <c r="KE87" s="51"/>
      <c r="KF87" s="51"/>
      <c r="KG87" s="5"/>
      <c r="KH87" s="334"/>
      <c r="KI87" s="5"/>
      <c r="KJ87" s="334"/>
      <c r="KK87" s="5"/>
      <c r="KL87" s="334"/>
      <c r="KM87" s="51"/>
      <c r="KN87" s="51"/>
      <c r="KO87" s="5"/>
      <c r="KP87" s="334"/>
      <c r="KQ87" s="5"/>
      <c r="KR87" s="334"/>
      <c r="KS87" s="5"/>
      <c r="KT87" s="334"/>
      <c r="KU87" s="51"/>
      <c r="KV87" s="51"/>
      <c r="KW87" s="5"/>
      <c r="KX87" s="334"/>
      <c r="KY87" s="5"/>
      <c r="KZ87" s="334"/>
      <c r="LA87" s="5"/>
      <c r="LB87" s="334"/>
      <c r="LC87" s="51"/>
      <c r="LD87" s="51"/>
      <c r="LE87" s="5"/>
      <c r="LF87" s="334"/>
      <c r="LG87" s="5"/>
      <c r="LH87" s="334"/>
      <c r="LI87" s="5"/>
      <c r="LJ87" s="334"/>
      <c r="LK87" s="51"/>
      <c r="LL87" s="51"/>
      <c r="LM87" s="5"/>
      <c r="LN87" s="334"/>
      <c r="LO87" s="5"/>
      <c r="LP87" s="334"/>
      <c r="LQ87" s="5"/>
      <c r="LR87" s="334"/>
      <c r="LS87" s="51"/>
      <c r="LT87" s="51"/>
      <c r="LU87" s="5"/>
      <c r="LV87" s="334"/>
      <c r="LW87" s="5"/>
      <c r="LX87" s="334"/>
      <c r="LY87" s="5"/>
      <c r="LZ87" s="334"/>
      <c r="MA87" s="51"/>
      <c r="MB87" s="51"/>
      <c r="MC87" s="5"/>
      <c r="MD87" s="334"/>
      <c r="ME87" s="5"/>
      <c r="MF87" s="334"/>
      <c r="MG87" s="5"/>
      <c r="MH87" s="334"/>
      <c r="MI87" s="51"/>
      <c r="MJ87" s="51"/>
      <c r="MK87" s="5"/>
      <c r="ML87" s="334"/>
      <c r="MM87" s="5"/>
      <c r="MN87" s="334"/>
      <c r="MO87" s="5"/>
      <c r="MP87" s="334"/>
      <c r="MQ87" s="44"/>
      <c r="MR87" s="44"/>
      <c r="MS87" s="44"/>
      <c r="MT87" s="44"/>
      <c r="MU87" s="44"/>
      <c r="MV87" s="44"/>
      <c r="MW87" s="44"/>
      <c r="MX87" s="44"/>
      <c r="MY87" s="44"/>
      <c r="MZ87" s="44"/>
      <c r="NA87" s="44"/>
      <c r="NB87" s="44"/>
      <c r="NC87" s="44"/>
      <c r="ND87" s="44"/>
      <c r="NE87" s="44"/>
      <c r="NF87" s="44"/>
      <c r="NG87" s="44"/>
      <c r="NH87" s="44"/>
      <c r="NI87" s="44"/>
      <c r="NJ87" s="44"/>
      <c r="NK87" s="44"/>
      <c r="NL87" s="44"/>
      <c r="NM87" s="44"/>
      <c r="NN87" s="44"/>
      <c r="NO87" s="44"/>
      <c r="NP87" s="44"/>
      <c r="NQ87" s="44"/>
      <c r="NR87" s="44"/>
      <c r="NS87" s="44"/>
      <c r="NT87" s="44"/>
    </row>
    <row r="88" spans="1:384" ht="15" hidden="1" customHeight="1" x14ac:dyDescent="0.25">
      <c r="A88" s="23">
        <v>2017</v>
      </c>
      <c r="B88" s="24" t="s">
        <v>17</v>
      </c>
      <c r="C88" s="5">
        <v>108.584</v>
      </c>
      <c r="D88" s="45">
        <v>1.55</v>
      </c>
      <c r="E88" s="495">
        <v>106.848</v>
      </c>
      <c r="F88" s="45">
        <v>1.552</v>
      </c>
      <c r="G88" s="495">
        <v>110.22499999999999</v>
      </c>
      <c r="H88" s="45">
        <v>1.5469999999999999</v>
      </c>
      <c r="I88" s="23">
        <v>2017</v>
      </c>
      <c r="J88" s="24" t="s">
        <v>17</v>
      </c>
      <c r="K88" s="5">
        <v>76.760000000000005</v>
      </c>
      <c r="L88" s="45">
        <v>13.012</v>
      </c>
      <c r="M88" s="5">
        <v>95.626000000000005</v>
      </c>
      <c r="N88" s="45">
        <v>25.073</v>
      </c>
      <c r="O88" s="5">
        <v>76.242000000000004</v>
      </c>
      <c r="P88" s="45">
        <v>-1.252</v>
      </c>
      <c r="Q88" s="23">
        <v>2017</v>
      </c>
      <c r="R88" s="24" t="s">
        <v>17</v>
      </c>
      <c r="S88" s="5">
        <v>113.43</v>
      </c>
      <c r="T88" s="45">
        <v>-10.87</v>
      </c>
      <c r="U88" s="5">
        <v>117.636</v>
      </c>
      <c r="V88" s="45">
        <v>3.0779999999999998</v>
      </c>
      <c r="W88" s="5">
        <v>98.93</v>
      </c>
      <c r="X88" s="45">
        <v>0.152</v>
      </c>
      <c r="Y88" s="23">
        <v>2017</v>
      </c>
      <c r="Z88" s="24" t="s">
        <v>17</v>
      </c>
      <c r="AA88" s="5">
        <v>92.540999999999997</v>
      </c>
      <c r="AB88" s="45">
        <v>-14.981</v>
      </c>
      <c r="AC88" s="5">
        <v>131.33699999999999</v>
      </c>
      <c r="AD88" s="45">
        <v>23.045999999999999</v>
      </c>
      <c r="AE88" s="5">
        <v>102.893</v>
      </c>
      <c r="AF88" s="45">
        <v>-7.7510000000000003</v>
      </c>
      <c r="AG88" s="23">
        <v>2017</v>
      </c>
      <c r="AH88" s="24" t="s">
        <v>17</v>
      </c>
      <c r="AI88" s="5">
        <v>127.121</v>
      </c>
      <c r="AJ88" s="45">
        <v>19.975999999999999</v>
      </c>
      <c r="AK88" s="5">
        <v>122.194</v>
      </c>
      <c r="AL88" s="45">
        <v>6.806</v>
      </c>
      <c r="AM88" s="5">
        <v>123.88</v>
      </c>
      <c r="AN88" s="45">
        <v>-10.029</v>
      </c>
      <c r="AO88" s="23">
        <v>2017</v>
      </c>
      <c r="AP88" s="24" t="s">
        <v>17</v>
      </c>
      <c r="AQ88" s="5">
        <v>111.652</v>
      </c>
      <c r="AR88" s="45">
        <v>5.3419999999999996</v>
      </c>
      <c r="AS88" s="5">
        <v>97.778000000000006</v>
      </c>
      <c r="AT88" s="45">
        <v>3.5790000000000002</v>
      </c>
      <c r="AU88" s="5">
        <v>106.827</v>
      </c>
      <c r="AV88" s="45">
        <v>1.8109999999999999</v>
      </c>
      <c r="AW88" s="23">
        <v>2017</v>
      </c>
      <c r="AX88" s="24" t="s">
        <v>17</v>
      </c>
      <c r="AY88" s="5">
        <v>98.926000000000002</v>
      </c>
      <c r="AZ88" s="45">
        <v>-16.396000000000001</v>
      </c>
      <c r="BA88" s="5">
        <v>119.898</v>
      </c>
      <c r="BB88" s="45">
        <v>11.122999999999999</v>
      </c>
      <c r="BC88" s="5">
        <v>128.50200000000001</v>
      </c>
      <c r="BD88" s="45">
        <v>23.222999999999999</v>
      </c>
      <c r="BE88" s="23">
        <v>2017</v>
      </c>
      <c r="BF88" s="24" t="s">
        <v>17</v>
      </c>
      <c r="BG88" s="5">
        <v>109.682</v>
      </c>
      <c r="BH88" s="45">
        <v>-12.954000000000001</v>
      </c>
      <c r="BI88" s="5">
        <v>102.084</v>
      </c>
      <c r="BJ88" s="45">
        <v>1.2050000000000001</v>
      </c>
      <c r="BK88" s="5">
        <v>136.58799999999999</v>
      </c>
      <c r="BL88" s="45">
        <v>6.2430000000000003</v>
      </c>
      <c r="BM88" s="23">
        <v>2017</v>
      </c>
      <c r="BN88" s="24" t="s">
        <v>17</v>
      </c>
      <c r="BO88" s="5">
        <v>116.023</v>
      </c>
      <c r="BP88" s="45">
        <v>3.8290000000000002</v>
      </c>
      <c r="BQ88" s="5">
        <v>117.04900000000001</v>
      </c>
      <c r="BR88" s="45">
        <v>5.2869999999999999</v>
      </c>
      <c r="BS88" s="5">
        <v>115.21599999999999</v>
      </c>
      <c r="BT88" s="45">
        <v>5.2869999999999999</v>
      </c>
      <c r="BU88" s="23">
        <v>2017</v>
      </c>
      <c r="BV88" s="24" t="s">
        <v>17</v>
      </c>
      <c r="BW88" s="5">
        <v>116.556</v>
      </c>
      <c r="BX88" s="45">
        <v>5.2869999999999999</v>
      </c>
      <c r="BY88" s="5">
        <v>109.702</v>
      </c>
      <c r="BZ88" s="45">
        <v>2.6539999999999999</v>
      </c>
      <c r="CA88" s="5">
        <v>79.98</v>
      </c>
      <c r="CB88" s="45">
        <v>4.6230000000000002</v>
      </c>
      <c r="CC88" s="23">
        <v>2017</v>
      </c>
      <c r="CD88" s="24" t="s">
        <v>17</v>
      </c>
      <c r="CE88" s="5">
        <v>104.95699999999999</v>
      </c>
      <c r="CF88" s="45">
        <v>4.6230000000000002</v>
      </c>
      <c r="CG88" s="5">
        <v>93.602000000000004</v>
      </c>
      <c r="CH88" s="45">
        <v>4.6219999999999999</v>
      </c>
      <c r="CI88" s="5">
        <v>107.803</v>
      </c>
      <c r="CJ88" s="45">
        <v>8.1210000000000004</v>
      </c>
      <c r="CK88" s="23">
        <v>2017</v>
      </c>
      <c r="CL88" s="24" t="s">
        <v>17</v>
      </c>
      <c r="CM88" s="5">
        <v>133.23099999999999</v>
      </c>
      <c r="CN88" s="45">
        <v>31.48</v>
      </c>
      <c r="CO88" s="5">
        <v>139.417</v>
      </c>
      <c r="CP88" s="45">
        <v>-0.67500000000000004</v>
      </c>
      <c r="CQ88" s="5">
        <v>112.31</v>
      </c>
      <c r="CR88" s="45">
        <v>-0.67500000000000004</v>
      </c>
      <c r="CS88" s="23">
        <v>2017</v>
      </c>
      <c r="CT88" s="24" t="s">
        <v>17</v>
      </c>
      <c r="CU88" s="5">
        <v>136.327</v>
      </c>
      <c r="CV88" s="45">
        <v>33.244</v>
      </c>
      <c r="CW88" s="5">
        <v>80.542000000000002</v>
      </c>
      <c r="CX88" s="45">
        <v>-13.416</v>
      </c>
      <c r="CY88" s="5">
        <v>108.145</v>
      </c>
      <c r="CZ88" s="45">
        <v>6.38</v>
      </c>
      <c r="DA88" s="23">
        <v>2017</v>
      </c>
      <c r="DB88" s="24" t="s">
        <v>17</v>
      </c>
      <c r="DC88" s="5">
        <v>81.292000000000002</v>
      </c>
      <c r="DD88" s="45">
        <v>-33.198</v>
      </c>
      <c r="DE88" s="5">
        <v>184.31700000000001</v>
      </c>
      <c r="DF88" s="45">
        <v>97.203000000000003</v>
      </c>
      <c r="DG88" s="5">
        <v>117.714</v>
      </c>
      <c r="DH88" s="45">
        <v>3.8860000000000001</v>
      </c>
      <c r="DI88" s="23">
        <v>2017</v>
      </c>
      <c r="DJ88" s="24" t="s">
        <v>17</v>
      </c>
      <c r="DK88" s="5">
        <v>105.5</v>
      </c>
      <c r="DL88" s="45">
        <v>5.0359999999999996</v>
      </c>
      <c r="DM88" s="5">
        <v>88.707999999999998</v>
      </c>
      <c r="DN88" s="45">
        <v>-11.813000000000001</v>
      </c>
      <c r="DO88" s="5">
        <v>122.533</v>
      </c>
      <c r="DP88" s="45">
        <v>4.601</v>
      </c>
      <c r="DQ88" s="23">
        <v>2017</v>
      </c>
      <c r="DR88" s="24" t="s">
        <v>17</v>
      </c>
      <c r="DS88" s="5">
        <v>108.413</v>
      </c>
      <c r="DT88" s="45">
        <v>3.8860000000000001</v>
      </c>
      <c r="DU88" s="5">
        <v>107.369</v>
      </c>
      <c r="DV88" s="45">
        <v>9.0239999999999991</v>
      </c>
      <c r="DW88" s="5">
        <v>121.33799999999999</v>
      </c>
      <c r="DX88" s="45">
        <v>23.588999999999999</v>
      </c>
      <c r="DY88" s="23">
        <v>2017</v>
      </c>
      <c r="DZ88" s="24" t="s">
        <v>17</v>
      </c>
      <c r="EA88" s="5">
        <v>109.066</v>
      </c>
      <c r="EB88" s="45">
        <v>1.76</v>
      </c>
      <c r="EC88" s="5">
        <v>87.629000000000005</v>
      </c>
      <c r="ED88" s="45">
        <v>1.831</v>
      </c>
      <c r="EE88" s="5">
        <v>105.395</v>
      </c>
      <c r="EF88" s="45">
        <v>1.83</v>
      </c>
      <c r="EG88" s="23">
        <v>2017</v>
      </c>
      <c r="EH88" s="24" t="s">
        <v>17</v>
      </c>
      <c r="EI88" s="5">
        <v>93.186999999999998</v>
      </c>
      <c r="EJ88" s="45">
        <v>1.83</v>
      </c>
      <c r="EK88" s="5">
        <v>93.156999999999996</v>
      </c>
      <c r="EL88" s="45">
        <v>1.831</v>
      </c>
      <c r="EM88" s="5">
        <v>109.715</v>
      </c>
      <c r="EN88" s="45">
        <v>1.831</v>
      </c>
      <c r="EO88" s="23">
        <v>2017</v>
      </c>
      <c r="EP88" s="24" t="s">
        <v>17</v>
      </c>
      <c r="EQ88" s="5">
        <v>107.946</v>
      </c>
      <c r="ER88" s="45">
        <v>4.7320000000000002</v>
      </c>
      <c r="ES88" s="5">
        <v>107.35599999999999</v>
      </c>
      <c r="ET88" s="45">
        <v>4.7309999999999999</v>
      </c>
      <c r="EU88" s="5">
        <v>112.581</v>
      </c>
      <c r="EV88" s="45">
        <v>4.7309999999999999</v>
      </c>
      <c r="EW88" s="23">
        <v>2017</v>
      </c>
      <c r="EX88" s="24" t="s">
        <v>17</v>
      </c>
      <c r="EY88" s="5">
        <v>124.181</v>
      </c>
      <c r="EZ88" s="45">
        <v>4.7309999999999999</v>
      </c>
      <c r="FA88" s="5">
        <v>108.54300000000001</v>
      </c>
      <c r="FB88" s="45">
        <v>4.7309999999999999</v>
      </c>
      <c r="FC88" s="5">
        <v>95.745000000000005</v>
      </c>
      <c r="FD88" s="45">
        <v>4.7320000000000002</v>
      </c>
      <c r="FE88" s="23">
        <v>2017</v>
      </c>
      <c r="FF88" s="24" t="s">
        <v>17</v>
      </c>
      <c r="FG88" s="5">
        <v>92.686999999999998</v>
      </c>
      <c r="FH88" s="45">
        <v>4.7320000000000002</v>
      </c>
      <c r="FI88" s="5">
        <v>82.44</v>
      </c>
      <c r="FJ88" s="45">
        <v>2.6160000000000001</v>
      </c>
      <c r="FK88" s="5">
        <v>97.352000000000004</v>
      </c>
      <c r="FL88" s="45">
        <v>2.78</v>
      </c>
      <c r="FM88" s="23">
        <v>2017</v>
      </c>
      <c r="FN88" s="24" t="s">
        <v>17</v>
      </c>
      <c r="FO88" s="5">
        <v>100.401</v>
      </c>
      <c r="FP88" s="45">
        <v>2.9889999999999999</v>
      </c>
      <c r="FQ88" s="5">
        <v>111.134</v>
      </c>
      <c r="FR88" s="45">
        <v>6.6040000000000001</v>
      </c>
      <c r="FS88" s="5">
        <v>95.561999999999998</v>
      </c>
      <c r="FT88" s="45">
        <v>4.8090000000000002</v>
      </c>
      <c r="FU88" s="23">
        <v>2017</v>
      </c>
      <c r="FV88" s="24" t="s">
        <v>17</v>
      </c>
      <c r="FW88" s="5">
        <v>106.251</v>
      </c>
      <c r="FX88" s="45">
        <v>3.004</v>
      </c>
      <c r="FY88" s="5">
        <v>103.752</v>
      </c>
      <c r="FZ88" s="45">
        <v>1.5409999999999999</v>
      </c>
      <c r="GA88" s="5">
        <v>103.881</v>
      </c>
      <c r="GB88" s="45">
        <v>1.5409999999999999</v>
      </c>
      <c r="GC88" s="23">
        <v>2017</v>
      </c>
      <c r="GD88" s="24" t="s">
        <v>17</v>
      </c>
      <c r="GE88" s="5">
        <v>109.346</v>
      </c>
      <c r="GF88" s="45">
        <v>1.5409999999999999</v>
      </c>
      <c r="GG88" s="5">
        <v>104.026</v>
      </c>
      <c r="GH88" s="45">
        <v>1.5409999999999999</v>
      </c>
      <c r="GI88" s="5">
        <v>92.153999999999996</v>
      </c>
      <c r="GJ88" s="45">
        <v>0.30399999999999999</v>
      </c>
      <c r="GK88" s="23">
        <v>2017</v>
      </c>
      <c r="GL88" s="24" t="s">
        <v>17</v>
      </c>
      <c r="GM88" s="5">
        <v>94.32</v>
      </c>
      <c r="GN88" s="45">
        <v>1.5409999999999999</v>
      </c>
      <c r="GO88" s="5">
        <v>108.45399999999999</v>
      </c>
      <c r="GP88" s="45">
        <v>1.8069999999999999</v>
      </c>
      <c r="GQ88" s="5">
        <v>109.646</v>
      </c>
      <c r="GR88" s="45">
        <v>1.8069999999999999</v>
      </c>
      <c r="GS88" s="23">
        <v>2017</v>
      </c>
      <c r="GT88" s="24" t="s">
        <v>17</v>
      </c>
      <c r="GU88" s="5">
        <v>124.568</v>
      </c>
      <c r="GV88" s="45">
        <v>2.3929999999999998</v>
      </c>
      <c r="GW88" s="5">
        <v>103.61199999999999</v>
      </c>
      <c r="GX88" s="45">
        <v>-0.73399999999999999</v>
      </c>
      <c r="GY88" s="5">
        <v>98.632000000000005</v>
      </c>
      <c r="GZ88" s="45">
        <v>2.3929999999999998</v>
      </c>
      <c r="HA88" s="23">
        <v>2017</v>
      </c>
      <c r="HB88" s="24" t="s">
        <v>17</v>
      </c>
      <c r="HC88" s="5">
        <v>98.545000000000002</v>
      </c>
      <c r="HD88" s="45">
        <v>2.3929999999999998</v>
      </c>
      <c r="HE88" s="5">
        <v>106.95</v>
      </c>
      <c r="HF88" s="45">
        <v>2.3929999999999998</v>
      </c>
      <c r="HG88" s="5">
        <v>96.528000000000006</v>
      </c>
      <c r="HH88" s="45">
        <v>0.247</v>
      </c>
      <c r="HI88" s="23">
        <v>2017</v>
      </c>
      <c r="HJ88" s="24" t="s">
        <v>17</v>
      </c>
      <c r="HK88" s="5">
        <v>88.153999999999996</v>
      </c>
      <c r="HL88" s="45">
        <v>-0.124</v>
      </c>
      <c r="HM88" s="5">
        <v>124.571</v>
      </c>
      <c r="HN88" s="45">
        <v>7.67</v>
      </c>
      <c r="HO88" s="5">
        <v>93.319000000000003</v>
      </c>
      <c r="HP88" s="45">
        <v>2.3929999999999998</v>
      </c>
      <c r="HQ88" s="23">
        <v>2017</v>
      </c>
      <c r="HR88" s="24" t="s">
        <v>17</v>
      </c>
      <c r="HS88" s="5">
        <v>105.10899999999999</v>
      </c>
      <c r="HT88" s="45">
        <v>7.6980000000000004</v>
      </c>
      <c r="HU88" s="5">
        <v>98.652000000000001</v>
      </c>
      <c r="HV88" s="45">
        <v>7.6980000000000004</v>
      </c>
      <c r="HW88" s="5">
        <v>90.153999999999996</v>
      </c>
      <c r="HX88" s="45">
        <v>7.6980000000000004</v>
      </c>
      <c r="HY88" s="23">
        <v>2017</v>
      </c>
      <c r="HZ88" s="24" t="s">
        <v>17</v>
      </c>
      <c r="IA88" s="5">
        <v>104.11799999999999</v>
      </c>
      <c r="IB88" s="45">
        <v>7.6989999999999998</v>
      </c>
      <c r="IC88" s="5">
        <v>94.058999999999997</v>
      </c>
      <c r="ID88" s="45">
        <v>-1.2430000000000001</v>
      </c>
      <c r="IE88" s="5">
        <v>95.376999999999995</v>
      </c>
      <c r="IF88" s="45">
        <v>4.3710000000000004</v>
      </c>
      <c r="IG88" s="23">
        <v>2017</v>
      </c>
      <c r="IH88" s="24" t="s">
        <v>17</v>
      </c>
      <c r="II88" s="5">
        <v>94.49</v>
      </c>
      <c r="IJ88" s="45">
        <v>-2.15</v>
      </c>
      <c r="IK88" s="5">
        <v>88.134</v>
      </c>
      <c r="IL88" s="45">
        <v>-1.952</v>
      </c>
      <c r="IM88" s="5">
        <v>88.753</v>
      </c>
      <c r="IN88" s="45">
        <v>4.8</v>
      </c>
      <c r="IO88" s="5">
        <v>115.283</v>
      </c>
      <c r="IP88" s="45">
        <v>4.7990000000000004</v>
      </c>
      <c r="IQ88" s="23">
        <v>2017</v>
      </c>
      <c r="IR88" s="24" t="s">
        <v>17</v>
      </c>
      <c r="IS88" s="5">
        <v>107.14</v>
      </c>
      <c r="IT88" s="45">
        <v>4.7990000000000004</v>
      </c>
      <c r="IU88" s="5">
        <v>273.61500000000001</v>
      </c>
      <c r="IV88" s="45">
        <v>4.8</v>
      </c>
      <c r="IW88" s="5">
        <v>122.833</v>
      </c>
      <c r="IX88" s="45">
        <v>4.8</v>
      </c>
      <c r="IY88" s="23">
        <v>2017</v>
      </c>
      <c r="IZ88" s="24" t="s">
        <v>17</v>
      </c>
      <c r="JA88" s="5">
        <v>108.566</v>
      </c>
      <c r="JB88" s="45">
        <v>4.7990000000000004</v>
      </c>
      <c r="JC88" s="5">
        <v>109.128</v>
      </c>
      <c r="JD88" s="45">
        <v>9.0579999999999998</v>
      </c>
      <c r="JE88" s="5">
        <v>132.233</v>
      </c>
      <c r="JF88" s="45">
        <v>21.117999999999999</v>
      </c>
      <c r="JG88" s="23">
        <v>2017</v>
      </c>
      <c r="JH88" s="24" t="s">
        <v>17</v>
      </c>
      <c r="JI88" s="5">
        <v>87.738</v>
      </c>
      <c r="JJ88" s="45">
        <v>7.984</v>
      </c>
      <c r="JK88" s="5">
        <v>115.077</v>
      </c>
      <c r="JL88" s="45">
        <v>8.4879999999999995</v>
      </c>
      <c r="JM88" s="5">
        <v>78.2</v>
      </c>
      <c r="JN88" s="45">
        <v>-0.16600000000000001</v>
      </c>
      <c r="JO88" s="23">
        <v>2017</v>
      </c>
      <c r="JP88" s="24" t="s">
        <v>17</v>
      </c>
      <c r="JQ88" s="5">
        <v>119.605</v>
      </c>
      <c r="JR88" s="45">
        <v>3.895</v>
      </c>
      <c r="JS88" s="5">
        <v>107.994</v>
      </c>
      <c r="JT88" s="45">
        <v>-7.0609999999999999</v>
      </c>
      <c r="JU88" s="5">
        <v>88.573999999999998</v>
      </c>
      <c r="JV88" s="45">
        <v>-7.0609999999999999</v>
      </c>
      <c r="JW88" s="23">
        <v>2017</v>
      </c>
      <c r="JX88" s="24" t="s">
        <v>17</v>
      </c>
      <c r="JY88" s="5">
        <v>93.155000000000001</v>
      </c>
      <c r="JZ88" s="45">
        <v>5.5789999999999997</v>
      </c>
      <c r="KA88" s="5">
        <v>144.65700000000001</v>
      </c>
      <c r="KB88" s="45">
        <v>2.3420000000000001</v>
      </c>
      <c r="KC88" s="5">
        <v>84.025000000000006</v>
      </c>
      <c r="KD88" s="45">
        <v>-1.611</v>
      </c>
      <c r="KE88" s="23">
        <v>2017</v>
      </c>
      <c r="KF88" s="24" t="s">
        <v>17</v>
      </c>
      <c r="KG88" s="5">
        <v>92.867999999999995</v>
      </c>
      <c r="KH88" s="45">
        <v>-4.6660000000000004</v>
      </c>
      <c r="KI88" s="5">
        <v>101.55</v>
      </c>
      <c r="KJ88" s="45">
        <v>-0.41899999999999998</v>
      </c>
      <c r="KK88" s="5">
        <v>94.296999999999997</v>
      </c>
      <c r="KL88" s="45">
        <v>7.0419999999999998</v>
      </c>
      <c r="KM88" s="23">
        <v>2017</v>
      </c>
      <c r="KN88" s="24" t="s">
        <v>17</v>
      </c>
      <c r="KO88" s="5">
        <v>91.724999999999994</v>
      </c>
      <c r="KP88" s="45">
        <v>7.0419999999999998</v>
      </c>
      <c r="KQ88" s="5">
        <v>110.756</v>
      </c>
      <c r="KR88" s="45">
        <v>-3.891</v>
      </c>
      <c r="KS88" s="5">
        <v>98.733000000000004</v>
      </c>
      <c r="KT88" s="45">
        <v>4.944</v>
      </c>
      <c r="KU88" s="23">
        <v>2017</v>
      </c>
      <c r="KV88" s="24" t="s">
        <v>17</v>
      </c>
      <c r="KW88" s="5">
        <v>84.59</v>
      </c>
      <c r="KX88" s="45">
        <v>0.76200000000000001</v>
      </c>
      <c r="KY88" s="5">
        <v>111.634</v>
      </c>
      <c r="KZ88" s="45">
        <v>15.596</v>
      </c>
      <c r="LA88" s="5">
        <v>116.977</v>
      </c>
      <c r="LB88" s="45">
        <v>9.25</v>
      </c>
      <c r="LC88" s="23">
        <v>2017</v>
      </c>
      <c r="LD88" s="24" t="s">
        <v>17</v>
      </c>
      <c r="LE88" s="5">
        <v>140.82499999999999</v>
      </c>
      <c r="LF88" s="45">
        <v>8.9510000000000005</v>
      </c>
      <c r="LG88" s="5">
        <v>121.65900000000001</v>
      </c>
      <c r="LH88" s="45">
        <v>2.1360000000000001</v>
      </c>
      <c r="LI88" s="5">
        <v>105.958</v>
      </c>
      <c r="LJ88" s="45">
        <v>1.58</v>
      </c>
      <c r="LK88" s="23">
        <v>2017</v>
      </c>
      <c r="LL88" s="24" t="s">
        <v>17</v>
      </c>
      <c r="LM88" s="5">
        <v>91.227999999999994</v>
      </c>
      <c r="LN88" s="45">
        <v>2.137</v>
      </c>
      <c r="LO88" s="5">
        <v>122.34099999999999</v>
      </c>
      <c r="LP88" s="45">
        <v>2.1360000000000001</v>
      </c>
      <c r="LQ88" s="5">
        <v>114.866</v>
      </c>
      <c r="LR88" s="45">
        <v>2.1360000000000001</v>
      </c>
      <c r="LS88" s="23">
        <v>2017</v>
      </c>
      <c r="LT88" s="24" t="s">
        <v>17</v>
      </c>
      <c r="LU88" s="5">
        <v>109.349</v>
      </c>
      <c r="LV88" s="45">
        <v>8.9380000000000006</v>
      </c>
      <c r="LW88" s="5">
        <v>79.649000000000001</v>
      </c>
      <c r="LX88" s="45">
        <v>23.640999999999998</v>
      </c>
      <c r="LY88" s="5">
        <v>87.581000000000003</v>
      </c>
      <c r="LZ88" s="45">
        <v>2.0129999999999999</v>
      </c>
      <c r="MA88" s="23">
        <v>2017</v>
      </c>
      <c r="MB88" s="24" t="s">
        <v>17</v>
      </c>
      <c r="MC88" s="5">
        <v>159.97800000000001</v>
      </c>
      <c r="MD88" s="45">
        <v>24.134</v>
      </c>
      <c r="ME88" s="5">
        <v>85.899000000000001</v>
      </c>
      <c r="MF88" s="45">
        <v>-15.366</v>
      </c>
      <c r="MG88" s="5">
        <v>108.083</v>
      </c>
      <c r="MH88" s="45">
        <v>12.26</v>
      </c>
      <c r="MI88" s="23">
        <v>2017</v>
      </c>
      <c r="MJ88" s="24" t="s">
        <v>17</v>
      </c>
      <c r="MK88" s="5">
        <v>83.793000000000006</v>
      </c>
      <c r="ML88" s="45">
        <v>-17.734000000000002</v>
      </c>
      <c r="MM88" s="5">
        <v>126.33799999999999</v>
      </c>
      <c r="MN88" s="45">
        <v>13.673999999999999</v>
      </c>
      <c r="MO88" s="5">
        <v>116.471</v>
      </c>
      <c r="MP88" s="45">
        <v>-13.295999999999999</v>
      </c>
    </row>
    <row r="89" spans="1:384" ht="15" hidden="1" customHeight="1" x14ac:dyDescent="0.25">
      <c r="A89" s="23"/>
      <c r="B89" s="24" t="s">
        <v>18</v>
      </c>
      <c r="C89" s="5">
        <v>98.906999999999996</v>
      </c>
      <c r="D89" s="45">
        <v>0.46600000000000003</v>
      </c>
      <c r="E89" s="495">
        <v>96.486000000000004</v>
      </c>
      <c r="F89" s="45">
        <v>-1.581</v>
      </c>
      <c r="G89" s="495">
        <v>101.196</v>
      </c>
      <c r="H89" s="45">
        <v>2.3849999999999998</v>
      </c>
      <c r="I89" s="23"/>
      <c r="J89" s="24" t="s">
        <v>18</v>
      </c>
      <c r="K89" s="5">
        <v>75.659000000000006</v>
      </c>
      <c r="L89" s="45">
        <v>20.681999999999999</v>
      </c>
      <c r="M89" s="5">
        <v>95.543999999999997</v>
      </c>
      <c r="N89" s="45">
        <v>35.497999999999998</v>
      </c>
      <c r="O89" s="5">
        <v>77.941000000000003</v>
      </c>
      <c r="P89" s="45">
        <v>26.39</v>
      </c>
      <c r="Q89" s="23"/>
      <c r="R89" s="24" t="s">
        <v>18</v>
      </c>
      <c r="S89" s="5">
        <v>102.679</v>
      </c>
      <c r="T89" s="45">
        <v>1.1910000000000001</v>
      </c>
      <c r="U89" s="5">
        <v>108.205</v>
      </c>
      <c r="V89" s="45">
        <v>6.1719999999999997</v>
      </c>
      <c r="W89" s="5">
        <v>114.032</v>
      </c>
      <c r="X89" s="45">
        <v>3.2189999999999999</v>
      </c>
      <c r="Y89" s="23"/>
      <c r="Z89" s="24" t="s">
        <v>18</v>
      </c>
      <c r="AA89" s="5">
        <v>97.814999999999998</v>
      </c>
      <c r="AB89" s="45">
        <v>0.98299999999999998</v>
      </c>
      <c r="AC89" s="5">
        <v>119.55800000000001</v>
      </c>
      <c r="AD89" s="45">
        <v>14.641</v>
      </c>
      <c r="AE89" s="5">
        <v>92.24</v>
      </c>
      <c r="AF89" s="45">
        <v>6.06</v>
      </c>
      <c r="AG89" s="23"/>
      <c r="AH89" s="24" t="s">
        <v>18</v>
      </c>
      <c r="AI89" s="5">
        <v>104.349</v>
      </c>
      <c r="AJ89" s="45">
        <v>20.366</v>
      </c>
      <c r="AK89" s="5">
        <v>109.532</v>
      </c>
      <c r="AL89" s="45">
        <v>14.974</v>
      </c>
      <c r="AM89" s="5">
        <v>114.869</v>
      </c>
      <c r="AN89" s="45">
        <v>2.1850000000000001</v>
      </c>
      <c r="AO89" s="23"/>
      <c r="AP89" s="24" t="s">
        <v>18</v>
      </c>
      <c r="AQ89" s="5">
        <v>105.027</v>
      </c>
      <c r="AR89" s="45">
        <v>8.4610000000000003</v>
      </c>
      <c r="AS89" s="5">
        <v>99.491</v>
      </c>
      <c r="AT89" s="45">
        <v>6.0229999999999997</v>
      </c>
      <c r="AU89" s="5">
        <v>99.664000000000001</v>
      </c>
      <c r="AV89" s="45">
        <v>7.1740000000000004</v>
      </c>
      <c r="AW89" s="23"/>
      <c r="AX89" s="24" t="s">
        <v>18</v>
      </c>
      <c r="AY89" s="5">
        <v>105.749</v>
      </c>
      <c r="AZ89" s="45">
        <v>3.8929999999999998</v>
      </c>
      <c r="BA89" s="5">
        <v>114.53100000000001</v>
      </c>
      <c r="BB89" s="45">
        <v>12.582000000000001</v>
      </c>
      <c r="BC89" s="5">
        <v>104.21299999999999</v>
      </c>
      <c r="BD89" s="45">
        <v>14.196999999999999</v>
      </c>
      <c r="BE89" s="23"/>
      <c r="BF89" s="24" t="s">
        <v>18</v>
      </c>
      <c r="BG89" s="5">
        <v>98.795000000000002</v>
      </c>
      <c r="BH89" s="45">
        <v>0.27200000000000002</v>
      </c>
      <c r="BI89" s="5">
        <v>104.28400000000001</v>
      </c>
      <c r="BJ89" s="45">
        <v>3.29</v>
      </c>
      <c r="BK89" s="5">
        <v>102.77500000000001</v>
      </c>
      <c r="BL89" s="45">
        <v>8.4510000000000005</v>
      </c>
      <c r="BM89" s="23"/>
      <c r="BN89" s="24" t="s">
        <v>18</v>
      </c>
      <c r="BO89" s="5">
        <v>97.328999999999994</v>
      </c>
      <c r="BP89" s="45">
        <v>3.2290000000000001</v>
      </c>
      <c r="BQ89" s="5">
        <v>97.355000000000004</v>
      </c>
      <c r="BR89" s="45">
        <v>17.106000000000002</v>
      </c>
      <c r="BS89" s="5">
        <v>103.57</v>
      </c>
      <c r="BT89" s="45">
        <v>17.105</v>
      </c>
      <c r="BU89" s="23"/>
      <c r="BV89" s="24" t="s">
        <v>18</v>
      </c>
      <c r="BW89" s="5">
        <v>92.228999999999999</v>
      </c>
      <c r="BX89" s="45">
        <v>17.106000000000002</v>
      </c>
      <c r="BY89" s="5">
        <v>109.32</v>
      </c>
      <c r="BZ89" s="45">
        <v>2.3839999999999999</v>
      </c>
      <c r="CA89" s="5">
        <v>93.953000000000003</v>
      </c>
      <c r="CB89" s="45">
        <v>6.1239999999999997</v>
      </c>
      <c r="CC89" s="23"/>
      <c r="CD89" s="24" t="s">
        <v>18</v>
      </c>
      <c r="CE89" s="5">
        <v>104.44</v>
      </c>
      <c r="CF89" s="45">
        <v>6.125</v>
      </c>
      <c r="CG89" s="5">
        <v>100.35</v>
      </c>
      <c r="CH89" s="45">
        <v>6.125</v>
      </c>
      <c r="CI89" s="5">
        <v>104.03700000000001</v>
      </c>
      <c r="CJ89" s="45">
        <v>9.7810000000000006</v>
      </c>
      <c r="CK89" s="23"/>
      <c r="CL89" s="24" t="s">
        <v>18</v>
      </c>
      <c r="CM89" s="5">
        <v>117.73399999999999</v>
      </c>
      <c r="CN89" s="45">
        <v>14.539</v>
      </c>
      <c r="CO89" s="5">
        <v>105.27200000000001</v>
      </c>
      <c r="CP89" s="45">
        <v>4.1890000000000001</v>
      </c>
      <c r="CQ89" s="5">
        <v>118.26</v>
      </c>
      <c r="CR89" s="45">
        <v>4.1890000000000001</v>
      </c>
      <c r="CS89" s="23"/>
      <c r="CT89" s="24" t="s">
        <v>18</v>
      </c>
      <c r="CU89" s="5">
        <v>129.12</v>
      </c>
      <c r="CV89" s="45">
        <v>22.713000000000001</v>
      </c>
      <c r="CW89" s="5">
        <v>82.373999999999995</v>
      </c>
      <c r="CX89" s="45">
        <v>-5.7270000000000003</v>
      </c>
      <c r="CY89" s="5">
        <v>110.56699999999999</v>
      </c>
      <c r="CZ89" s="45">
        <v>8.1839999999999993</v>
      </c>
      <c r="DA89" s="23"/>
      <c r="DB89" s="24" t="s">
        <v>18</v>
      </c>
      <c r="DC89" s="5">
        <v>75.703000000000003</v>
      </c>
      <c r="DD89" s="45">
        <v>-18.231000000000002</v>
      </c>
      <c r="DE89" s="5">
        <v>186.375</v>
      </c>
      <c r="DF89" s="45">
        <v>79.417000000000002</v>
      </c>
      <c r="DG89" s="5">
        <v>111.117</v>
      </c>
      <c r="DH89" s="45">
        <v>10.515000000000001</v>
      </c>
      <c r="DI89" s="23"/>
      <c r="DJ89" s="24" t="s">
        <v>18</v>
      </c>
      <c r="DK89" s="5">
        <v>113.485</v>
      </c>
      <c r="DL89" s="45">
        <v>16.832000000000001</v>
      </c>
      <c r="DM89" s="5">
        <v>89.994</v>
      </c>
      <c r="DN89" s="45">
        <v>-12.27</v>
      </c>
      <c r="DO89" s="5">
        <v>106.42700000000001</v>
      </c>
      <c r="DP89" s="45">
        <v>13.048</v>
      </c>
      <c r="DQ89" s="23"/>
      <c r="DR89" s="24" t="s">
        <v>18</v>
      </c>
      <c r="DS89" s="5">
        <v>98.954999999999998</v>
      </c>
      <c r="DT89" s="45">
        <v>10.515000000000001</v>
      </c>
      <c r="DU89" s="5">
        <v>100.562</v>
      </c>
      <c r="DV89" s="45">
        <v>17.446999999999999</v>
      </c>
      <c r="DW89" s="5">
        <v>108.77</v>
      </c>
      <c r="DX89" s="45">
        <v>22.198</v>
      </c>
      <c r="DY89" s="23"/>
      <c r="DZ89" s="24" t="s">
        <v>18</v>
      </c>
      <c r="EA89" s="5">
        <v>104.084</v>
      </c>
      <c r="EB89" s="45">
        <v>2.2029999999999998</v>
      </c>
      <c r="EC89" s="5">
        <v>103.218</v>
      </c>
      <c r="ED89" s="45">
        <v>3.7949999999999999</v>
      </c>
      <c r="EE89" s="5">
        <v>98.616</v>
      </c>
      <c r="EF89" s="45">
        <v>3.7949999999999999</v>
      </c>
      <c r="EG89" s="23"/>
      <c r="EH89" s="24" t="s">
        <v>18</v>
      </c>
      <c r="EI89" s="5">
        <v>95.064999999999998</v>
      </c>
      <c r="EJ89" s="45">
        <v>3.7959999999999998</v>
      </c>
      <c r="EK89" s="5">
        <v>91.513000000000005</v>
      </c>
      <c r="EL89" s="45">
        <v>3.7959999999999998</v>
      </c>
      <c r="EM89" s="5">
        <v>105.30200000000001</v>
      </c>
      <c r="EN89" s="45">
        <v>3.7959999999999998</v>
      </c>
      <c r="EO89" s="23"/>
      <c r="EP89" s="24" t="s">
        <v>18</v>
      </c>
      <c r="EQ89" s="5">
        <v>111.801</v>
      </c>
      <c r="ER89" s="45">
        <v>8.2170000000000005</v>
      </c>
      <c r="ES89" s="5">
        <v>100.09399999999999</v>
      </c>
      <c r="ET89" s="45">
        <v>8.2170000000000005</v>
      </c>
      <c r="EU89" s="5">
        <v>105.26</v>
      </c>
      <c r="EV89" s="45">
        <v>8.2159999999999993</v>
      </c>
      <c r="EW89" s="23"/>
      <c r="EX89" s="24" t="s">
        <v>18</v>
      </c>
      <c r="EY89" s="5">
        <v>112.22499999999999</v>
      </c>
      <c r="EZ89" s="45">
        <v>8.2170000000000005</v>
      </c>
      <c r="FA89" s="5">
        <v>107.49</v>
      </c>
      <c r="FB89" s="45">
        <v>8.2170000000000005</v>
      </c>
      <c r="FC89" s="5">
        <v>113.172</v>
      </c>
      <c r="FD89" s="45">
        <v>8.2170000000000005</v>
      </c>
      <c r="FE89" s="23"/>
      <c r="FF89" s="24" t="s">
        <v>18</v>
      </c>
      <c r="FG89" s="5">
        <v>100.072</v>
      </c>
      <c r="FH89" s="45">
        <v>8.2159999999999993</v>
      </c>
      <c r="FI89" s="5">
        <v>94.019000000000005</v>
      </c>
      <c r="FJ89" s="45">
        <v>3.8690000000000002</v>
      </c>
      <c r="FK89" s="5">
        <v>79.492000000000004</v>
      </c>
      <c r="FL89" s="45">
        <v>-5.9690000000000003</v>
      </c>
      <c r="FM89" s="23"/>
      <c r="FN89" s="24" t="s">
        <v>18</v>
      </c>
      <c r="FO89" s="5">
        <v>91.991</v>
      </c>
      <c r="FP89" s="45">
        <v>-3.3919999999999999</v>
      </c>
      <c r="FQ89" s="5">
        <v>104.76900000000001</v>
      </c>
      <c r="FR89" s="45">
        <v>13.62</v>
      </c>
      <c r="FS89" s="5">
        <v>107.554</v>
      </c>
      <c r="FT89" s="45">
        <v>14.941000000000001</v>
      </c>
      <c r="FU89" s="23"/>
      <c r="FV89" s="24" t="s">
        <v>18</v>
      </c>
      <c r="FW89" s="5">
        <v>102.324</v>
      </c>
      <c r="FX89" s="45">
        <v>9.8569999999999993</v>
      </c>
      <c r="FY89" s="5">
        <v>102.426</v>
      </c>
      <c r="FZ89" s="45">
        <v>2.3980000000000001</v>
      </c>
      <c r="GA89" s="5">
        <v>110.61199999999999</v>
      </c>
      <c r="GB89" s="45">
        <v>2.399</v>
      </c>
      <c r="GC89" s="23"/>
      <c r="GD89" s="24" t="s">
        <v>18</v>
      </c>
      <c r="GE89" s="5">
        <v>102.607</v>
      </c>
      <c r="GF89" s="45">
        <v>2.3980000000000001</v>
      </c>
      <c r="GG89" s="5">
        <v>100.32299999999999</v>
      </c>
      <c r="GH89" s="45">
        <v>2.3980000000000001</v>
      </c>
      <c r="GI89" s="5">
        <v>84.203999999999994</v>
      </c>
      <c r="GJ89" s="45">
        <v>2.621</v>
      </c>
      <c r="GK89" s="23"/>
      <c r="GL89" s="24" t="s">
        <v>18</v>
      </c>
      <c r="GM89" s="5">
        <v>99.375</v>
      </c>
      <c r="GN89" s="45">
        <v>2.3980000000000001</v>
      </c>
      <c r="GO89" s="5">
        <v>107.592</v>
      </c>
      <c r="GP89" s="45">
        <v>3.8130000000000002</v>
      </c>
      <c r="GQ89" s="5">
        <v>112.11199999999999</v>
      </c>
      <c r="GR89" s="45">
        <v>3.8130000000000002</v>
      </c>
      <c r="GS89" s="23"/>
      <c r="GT89" s="24" t="s">
        <v>18</v>
      </c>
      <c r="GU89" s="5">
        <v>118.271</v>
      </c>
      <c r="GV89" s="45">
        <v>6.7060000000000004</v>
      </c>
      <c r="GW89" s="5">
        <v>95.061999999999998</v>
      </c>
      <c r="GX89" s="45">
        <v>4.38</v>
      </c>
      <c r="GY89" s="5">
        <v>86.004999999999995</v>
      </c>
      <c r="GZ89" s="45">
        <v>6.7069999999999999</v>
      </c>
      <c r="HA89" s="23"/>
      <c r="HB89" s="24" t="s">
        <v>18</v>
      </c>
      <c r="HC89" s="5">
        <v>93.641000000000005</v>
      </c>
      <c r="HD89" s="45">
        <v>6.7069999999999999</v>
      </c>
      <c r="HE89" s="5">
        <v>88.734999999999999</v>
      </c>
      <c r="HF89" s="45">
        <v>6.7080000000000002</v>
      </c>
      <c r="HG89" s="5">
        <v>94.727000000000004</v>
      </c>
      <c r="HH89" s="45">
        <v>4.7709999999999999</v>
      </c>
      <c r="HI89" s="23"/>
      <c r="HJ89" s="24" t="s">
        <v>18</v>
      </c>
      <c r="HK89" s="5">
        <v>81.447000000000003</v>
      </c>
      <c r="HL89" s="45">
        <v>5.1890000000000001</v>
      </c>
      <c r="HM89" s="5">
        <v>120.624</v>
      </c>
      <c r="HN89" s="45">
        <v>9.2270000000000003</v>
      </c>
      <c r="HO89" s="5">
        <v>90.947000000000003</v>
      </c>
      <c r="HP89" s="45">
        <v>6.7080000000000002</v>
      </c>
      <c r="HQ89" s="23"/>
      <c r="HR89" s="24" t="s">
        <v>18</v>
      </c>
      <c r="HS89" s="5">
        <v>95.575999999999993</v>
      </c>
      <c r="HT89" s="45">
        <v>8.3000000000000007</v>
      </c>
      <c r="HU89" s="5">
        <v>95.793999999999997</v>
      </c>
      <c r="HV89" s="45">
        <v>8.3010000000000002</v>
      </c>
      <c r="HW89" s="5">
        <v>75.021000000000001</v>
      </c>
      <c r="HX89" s="45">
        <v>8.3010000000000002</v>
      </c>
      <c r="HY89" s="23"/>
      <c r="HZ89" s="24" t="s">
        <v>18</v>
      </c>
      <c r="IA89" s="5">
        <v>108.809</v>
      </c>
      <c r="IB89" s="45">
        <v>8.3010000000000002</v>
      </c>
      <c r="IC89" s="5">
        <v>94.766999999999996</v>
      </c>
      <c r="ID89" s="45">
        <v>-4.5670000000000002</v>
      </c>
      <c r="IE89" s="5">
        <v>87.554000000000002</v>
      </c>
      <c r="IF89" s="45">
        <v>4.6219999999999999</v>
      </c>
      <c r="IG89" s="23"/>
      <c r="IH89" s="24" t="s">
        <v>18</v>
      </c>
      <c r="II89" s="5">
        <v>99.165999999999997</v>
      </c>
      <c r="IJ89" s="45">
        <v>-0.71399999999999997</v>
      </c>
      <c r="IK89" s="5">
        <v>76.664000000000001</v>
      </c>
      <c r="IL89" s="45">
        <v>-5.1820000000000004</v>
      </c>
      <c r="IM89" s="5">
        <v>105.066</v>
      </c>
      <c r="IN89" s="45">
        <v>5.1909999999999998</v>
      </c>
      <c r="IO89" s="5">
        <v>113.32299999999999</v>
      </c>
      <c r="IP89" s="45">
        <v>5.1909999999999998</v>
      </c>
      <c r="IQ89" s="23"/>
      <c r="IR89" s="24" t="s">
        <v>18</v>
      </c>
      <c r="IS89" s="5">
        <v>98.126999999999995</v>
      </c>
      <c r="IT89" s="45">
        <v>5.1920000000000002</v>
      </c>
      <c r="IU89" s="5">
        <v>99.009</v>
      </c>
      <c r="IV89" s="45">
        <v>5.1909999999999998</v>
      </c>
      <c r="IW89" s="5">
        <v>89.224999999999994</v>
      </c>
      <c r="IX89" s="45">
        <v>5.1909999999999998</v>
      </c>
      <c r="IY89" s="23"/>
      <c r="IZ89" s="24" t="s">
        <v>18</v>
      </c>
      <c r="JA89" s="5">
        <v>90.971999999999994</v>
      </c>
      <c r="JB89" s="45">
        <v>5.1909999999999998</v>
      </c>
      <c r="JC89" s="5">
        <v>103.71</v>
      </c>
      <c r="JD89" s="45">
        <v>14.198</v>
      </c>
      <c r="JE89" s="5">
        <v>80.739000000000004</v>
      </c>
      <c r="JF89" s="45">
        <v>20.878</v>
      </c>
      <c r="JG89" s="23"/>
      <c r="JH89" s="24" t="s">
        <v>18</v>
      </c>
      <c r="JI89" s="5">
        <v>83.96</v>
      </c>
      <c r="JJ89" s="45">
        <v>15.276999999999999</v>
      </c>
      <c r="JK89" s="5">
        <v>99.715000000000003</v>
      </c>
      <c r="JL89" s="45">
        <v>20.166</v>
      </c>
      <c r="JM89" s="5">
        <v>118.432</v>
      </c>
      <c r="JN89" s="45">
        <v>-8.2379999999999995</v>
      </c>
      <c r="JO89" s="23"/>
      <c r="JP89" s="24" t="s">
        <v>18</v>
      </c>
      <c r="JQ89" s="5">
        <v>116.691</v>
      </c>
      <c r="JR89" s="45">
        <v>2.7149999999999999</v>
      </c>
      <c r="JS89" s="5">
        <v>103.785</v>
      </c>
      <c r="JT89" s="45">
        <v>4.109</v>
      </c>
      <c r="JU89" s="5">
        <v>94.117000000000004</v>
      </c>
      <c r="JV89" s="45">
        <v>4.1079999999999997</v>
      </c>
      <c r="JW89" s="23"/>
      <c r="JX89" s="24" t="s">
        <v>18</v>
      </c>
      <c r="JY89" s="5">
        <v>79.441999999999993</v>
      </c>
      <c r="JZ89" s="45">
        <v>1.478</v>
      </c>
      <c r="KA89" s="5">
        <v>68.326999999999998</v>
      </c>
      <c r="KB89" s="45">
        <v>-8.8239999999999998</v>
      </c>
      <c r="KC89" s="5">
        <v>83.894000000000005</v>
      </c>
      <c r="KD89" s="45">
        <v>0.45600000000000002</v>
      </c>
      <c r="KE89" s="23"/>
      <c r="KF89" s="24" t="s">
        <v>18</v>
      </c>
      <c r="KG89" s="5">
        <v>169.78100000000001</v>
      </c>
      <c r="KH89" s="45">
        <v>4.2530000000000001</v>
      </c>
      <c r="KI89" s="5">
        <v>129.946</v>
      </c>
      <c r="KJ89" s="45">
        <v>7.1390000000000002</v>
      </c>
      <c r="KK89" s="5">
        <v>97.024000000000001</v>
      </c>
      <c r="KL89" s="45">
        <v>16.07</v>
      </c>
      <c r="KM89" s="23"/>
      <c r="KN89" s="24" t="s">
        <v>18</v>
      </c>
      <c r="KO89" s="5">
        <v>95.537999999999997</v>
      </c>
      <c r="KP89" s="45">
        <v>10.87</v>
      </c>
      <c r="KQ89" s="5">
        <v>120.741</v>
      </c>
      <c r="KR89" s="45">
        <v>3.9660000000000002</v>
      </c>
      <c r="KS89" s="5">
        <v>98.015000000000001</v>
      </c>
      <c r="KT89" s="45">
        <v>7.6260000000000003</v>
      </c>
      <c r="KU89" s="23"/>
      <c r="KV89" s="24" t="s">
        <v>18</v>
      </c>
      <c r="KW89" s="5">
        <v>78.67</v>
      </c>
      <c r="KX89" s="45">
        <v>-1.79</v>
      </c>
      <c r="KY89" s="5">
        <v>110.00700000000001</v>
      </c>
      <c r="KZ89" s="45">
        <v>16.878</v>
      </c>
      <c r="LA89" s="5">
        <v>76.287000000000006</v>
      </c>
      <c r="LB89" s="45">
        <v>10.885</v>
      </c>
      <c r="LC89" s="23"/>
      <c r="LD89" s="24" t="s">
        <v>18</v>
      </c>
      <c r="LE89" s="5">
        <v>86.251999999999995</v>
      </c>
      <c r="LF89" s="45">
        <v>8.6539999999999999</v>
      </c>
      <c r="LG89" s="5">
        <v>114.014</v>
      </c>
      <c r="LH89" s="45">
        <v>2.7010000000000001</v>
      </c>
      <c r="LI89" s="5">
        <v>111.59399999999999</v>
      </c>
      <c r="LJ89" s="45">
        <v>2.65</v>
      </c>
      <c r="LK89" s="23"/>
      <c r="LL89" s="24" t="s">
        <v>18</v>
      </c>
      <c r="LM89" s="5">
        <v>140.21799999999999</v>
      </c>
      <c r="LN89" s="45">
        <v>2.702</v>
      </c>
      <c r="LO89" s="5">
        <v>115.431</v>
      </c>
      <c r="LP89" s="45">
        <v>2.7010000000000001</v>
      </c>
      <c r="LQ89" s="5">
        <v>93.903999999999996</v>
      </c>
      <c r="LR89" s="45">
        <v>2.7010000000000001</v>
      </c>
      <c r="LS89" s="23"/>
      <c r="LT89" s="24" t="s">
        <v>18</v>
      </c>
      <c r="LU89" s="5">
        <v>83.649000000000001</v>
      </c>
      <c r="LV89" s="45">
        <v>14.225</v>
      </c>
      <c r="LW89" s="5">
        <v>139.93700000000001</v>
      </c>
      <c r="LX89" s="45">
        <v>32.843000000000004</v>
      </c>
      <c r="LY89" s="5">
        <v>91.421999999999997</v>
      </c>
      <c r="LZ89" s="45">
        <v>13.532</v>
      </c>
      <c r="MA89" s="23"/>
      <c r="MB89" s="24" t="s">
        <v>18</v>
      </c>
      <c r="MC89" s="5">
        <v>135.506</v>
      </c>
      <c r="MD89" s="45">
        <v>17.792999999999999</v>
      </c>
      <c r="ME89" s="5">
        <v>80.912000000000006</v>
      </c>
      <c r="MF89" s="45">
        <v>-14.837</v>
      </c>
      <c r="MG89" s="5">
        <v>91.025000000000006</v>
      </c>
      <c r="MH89" s="45">
        <v>-3.7530000000000001</v>
      </c>
      <c r="MI89" s="23"/>
      <c r="MJ89" s="24" t="s">
        <v>18</v>
      </c>
      <c r="MK89" s="5">
        <v>81.614000000000004</v>
      </c>
      <c r="ML89" s="45">
        <v>-17.713999999999999</v>
      </c>
      <c r="MM89" s="5">
        <v>118.696</v>
      </c>
      <c r="MN89" s="45">
        <v>9.4920000000000009</v>
      </c>
      <c r="MO89" s="5">
        <v>112.057</v>
      </c>
      <c r="MP89" s="45">
        <v>-9.2159999999999993</v>
      </c>
    </row>
    <row r="90" spans="1:384" ht="15" hidden="1" customHeight="1" x14ac:dyDescent="0.25">
      <c r="A90" s="23"/>
      <c r="B90" s="24" t="s">
        <v>19</v>
      </c>
      <c r="C90" s="5">
        <v>107.309</v>
      </c>
      <c r="D90" s="45">
        <v>3.1560000000000001</v>
      </c>
      <c r="E90" s="495">
        <v>104.746</v>
      </c>
      <c r="F90" s="45">
        <v>0.75900000000000001</v>
      </c>
      <c r="G90" s="495">
        <v>109.733</v>
      </c>
      <c r="H90" s="45">
        <v>5.4180000000000001</v>
      </c>
      <c r="I90" s="23"/>
      <c r="J90" s="24" t="s">
        <v>19</v>
      </c>
      <c r="K90" s="5">
        <v>88.012</v>
      </c>
      <c r="L90" s="45">
        <v>20.053000000000001</v>
      </c>
      <c r="M90" s="5">
        <v>110.89</v>
      </c>
      <c r="N90" s="45">
        <v>-19.13</v>
      </c>
      <c r="O90" s="5">
        <v>89.832999999999998</v>
      </c>
      <c r="P90" s="45">
        <v>17.039000000000001</v>
      </c>
      <c r="Q90" s="23"/>
      <c r="R90" s="24" t="s">
        <v>19</v>
      </c>
      <c r="S90" s="5">
        <v>107.06699999999999</v>
      </c>
      <c r="T90" s="45">
        <v>16.199000000000002</v>
      </c>
      <c r="U90" s="5">
        <v>107.435</v>
      </c>
      <c r="V90" s="45">
        <v>3.2069999999999999</v>
      </c>
      <c r="W90" s="5">
        <v>121.327</v>
      </c>
      <c r="X90" s="45">
        <v>5.7530000000000001</v>
      </c>
      <c r="Y90" s="23"/>
      <c r="Z90" s="24" t="s">
        <v>19</v>
      </c>
      <c r="AA90" s="5">
        <v>109.27500000000001</v>
      </c>
      <c r="AB90" s="45">
        <v>3.3439999999999999</v>
      </c>
      <c r="AC90" s="5">
        <v>118.94799999999999</v>
      </c>
      <c r="AD90" s="45">
        <v>2.9609999999999999</v>
      </c>
      <c r="AE90" s="5">
        <v>107.45099999999999</v>
      </c>
      <c r="AF90" s="45">
        <v>8.4710000000000001</v>
      </c>
      <c r="AG90" s="23"/>
      <c r="AH90" s="24" t="s">
        <v>19</v>
      </c>
      <c r="AI90" s="5">
        <v>124.75700000000001</v>
      </c>
      <c r="AJ90" s="45">
        <v>6.1</v>
      </c>
      <c r="AK90" s="5">
        <v>125.76300000000001</v>
      </c>
      <c r="AL90" s="45">
        <v>14.766</v>
      </c>
      <c r="AM90" s="5">
        <v>96.900999999999996</v>
      </c>
      <c r="AN90" s="45">
        <v>9.452</v>
      </c>
      <c r="AO90" s="23"/>
      <c r="AP90" s="24" t="s">
        <v>19</v>
      </c>
      <c r="AQ90" s="5">
        <v>106.831</v>
      </c>
      <c r="AR90" s="45">
        <v>-6.4909999999999997</v>
      </c>
      <c r="AS90" s="5">
        <v>106.95</v>
      </c>
      <c r="AT90" s="45">
        <v>7.6130000000000004</v>
      </c>
      <c r="AU90" s="5">
        <v>97.501999999999995</v>
      </c>
      <c r="AV90" s="45">
        <v>-2.9329999999999998</v>
      </c>
      <c r="AW90" s="23"/>
      <c r="AX90" s="24" t="s">
        <v>19</v>
      </c>
      <c r="AY90" s="5">
        <v>119.267</v>
      </c>
      <c r="AZ90" s="45">
        <v>11.077999999999999</v>
      </c>
      <c r="BA90" s="5">
        <v>113.845</v>
      </c>
      <c r="BB90" s="45">
        <v>3.694</v>
      </c>
      <c r="BC90" s="5">
        <v>118.72499999999999</v>
      </c>
      <c r="BD90" s="45">
        <v>21.742999999999999</v>
      </c>
      <c r="BE90" s="23"/>
      <c r="BF90" s="24" t="s">
        <v>19</v>
      </c>
      <c r="BG90" s="5">
        <v>96.786000000000001</v>
      </c>
      <c r="BH90" s="45">
        <v>3.722</v>
      </c>
      <c r="BI90" s="5">
        <v>114.042</v>
      </c>
      <c r="BJ90" s="45">
        <v>14.079000000000001</v>
      </c>
      <c r="BK90" s="5">
        <v>118.461</v>
      </c>
      <c r="BL90" s="45">
        <v>16.759</v>
      </c>
      <c r="BM90" s="23"/>
      <c r="BN90" s="24" t="s">
        <v>19</v>
      </c>
      <c r="BO90" s="5">
        <v>122.747</v>
      </c>
      <c r="BP90" s="45">
        <v>15.85</v>
      </c>
      <c r="BQ90" s="5">
        <v>124.056</v>
      </c>
      <c r="BR90" s="45">
        <v>18.693000000000001</v>
      </c>
      <c r="BS90" s="5">
        <v>104.831</v>
      </c>
      <c r="BT90" s="45">
        <v>18.692</v>
      </c>
      <c r="BU90" s="23"/>
      <c r="BV90" s="24" t="s">
        <v>19</v>
      </c>
      <c r="BW90" s="5">
        <v>122.54600000000001</v>
      </c>
      <c r="BX90" s="45">
        <v>18.692</v>
      </c>
      <c r="BY90" s="5">
        <v>111.64400000000001</v>
      </c>
      <c r="BZ90" s="45">
        <v>3.302</v>
      </c>
      <c r="CA90" s="5">
        <v>127.935</v>
      </c>
      <c r="CB90" s="45">
        <v>4.0410000000000004</v>
      </c>
      <c r="CC90" s="23"/>
      <c r="CD90" s="24" t="s">
        <v>19</v>
      </c>
      <c r="CE90" s="5">
        <v>107.5</v>
      </c>
      <c r="CF90" s="45">
        <v>4.0419999999999998</v>
      </c>
      <c r="CG90" s="5">
        <v>108.706</v>
      </c>
      <c r="CH90" s="45">
        <v>4.0419999999999998</v>
      </c>
      <c r="CI90" s="5">
        <v>117.613</v>
      </c>
      <c r="CJ90" s="45">
        <v>10.11</v>
      </c>
      <c r="CK90" s="23"/>
      <c r="CL90" s="24" t="s">
        <v>19</v>
      </c>
      <c r="CM90" s="5">
        <v>138.66900000000001</v>
      </c>
      <c r="CN90" s="45">
        <v>8.6110000000000007</v>
      </c>
      <c r="CO90" s="5">
        <v>90.768000000000001</v>
      </c>
      <c r="CP90" s="45">
        <v>3.331</v>
      </c>
      <c r="CQ90" s="5">
        <v>103.256</v>
      </c>
      <c r="CR90" s="45">
        <v>3.331</v>
      </c>
      <c r="CS90" s="23"/>
      <c r="CT90" s="24" t="s">
        <v>19</v>
      </c>
      <c r="CU90" s="5">
        <v>134.33500000000001</v>
      </c>
      <c r="CV90" s="45">
        <v>25.189</v>
      </c>
      <c r="CW90" s="5">
        <v>93.42</v>
      </c>
      <c r="CX90" s="45">
        <v>-4.9640000000000004</v>
      </c>
      <c r="CY90" s="5">
        <v>115.509</v>
      </c>
      <c r="CZ90" s="45">
        <v>10.557</v>
      </c>
      <c r="DA90" s="23"/>
      <c r="DB90" s="24" t="s">
        <v>19</v>
      </c>
      <c r="DC90" s="5">
        <v>82.441999999999993</v>
      </c>
      <c r="DD90" s="45">
        <v>-18.111999999999998</v>
      </c>
      <c r="DE90" s="5">
        <v>184.55699999999999</v>
      </c>
      <c r="DF90" s="45">
        <v>77.338999999999999</v>
      </c>
      <c r="DG90" s="5">
        <v>118.56699999999999</v>
      </c>
      <c r="DH90" s="45">
        <v>4.82</v>
      </c>
      <c r="DI90" s="23"/>
      <c r="DJ90" s="24" t="s">
        <v>19</v>
      </c>
      <c r="DK90" s="5">
        <v>107.794</v>
      </c>
      <c r="DL90" s="45">
        <v>4.82</v>
      </c>
      <c r="DM90" s="5">
        <v>86.004000000000005</v>
      </c>
      <c r="DN90" s="45">
        <v>-19.808</v>
      </c>
      <c r="DO90" s="5">
        <v>113.944</v>
      </c>
      <c r="DP90" s="45">
        <v>5.58</v>
      </c>
      <c r="DQ90" s="23"/>
      <c r="DR90" s="24" t="s">
        <v>19</v>
      </c>
      <c r="DS90" s="5">
        <v>108.15900000000001</v>
      </c>
      <c r="DT90" s="45">
        <v>4.82</v>
      </c>
      <c r="DU90" s="5">
        <v>93.507999999999996</v>
      </c>
      <c r="DV90" s="45">
        <v>14.589</v>
      </c>
      <c r="DW90" s="5">
        <v>109.52</v>
      </c>
      <c r="DX90" s="45">
        <v>9.9719999999999995</v>
      </c>
      <c r="DY90" s="23"/>
      <c r="DZ90" s="24" t="s">
        <v>19</v>
      </c>
      <c r="EA90" s="5">
        <v>113.139</v>
      </c>
      <c r="EB90" s="45">
        <v>3.347</v>
      </c>
      <c r="EC90" s="5">
        <v>103.90600000000001</v>
      </c>
      <c r="ED90" s="45">
        <v>4.3049999999999997</v>
      </c>
      <c r="EE90" s="5">
        <v>112.961</v>
      </c>
      <c r="EF90" s="45">
        <v>4.3049999999999997</v>
      </c>
      <c r="EG90" s="23"/>
      <c r="EH90" s="24" t="s">
        <v>19</v>
      </c>
      <c r="EI90" s="5">
        <v>104.05200000000001</v>
      </c>
      <c r="EJ90" s="45">
        <v>4.3049999999999997</v>
      </c>
      <c r="EK90" s="5">
        <v>103.18899999999999</v>
      </c>
      <c r="EL90" s="45">
        <v>4.3049999999999997</v>
      </c>
      <c r="EM90" s="5">
        <v>115.276</v>
      </c>
      <c r="EN90" s="45">
        <v>4.3049999999999997</v>
      </c>
      <c r="EO90" s="23"/>
      <c r="EP90" s="24" t="s">
        <v>19</v>
      </c>
      <c r="EQ90" s="5">
        <v>113.203</v>
      </c>
      <c r="ER90" s="45">
        <v>3.0339999999999998</v>
      </c>
      <c r="ES90" s="5">
        <v>113.90600000000001</v>
      </c>
      <c r="ET90" s="45">
        <v>3.0350000000000001</v>
      </c>
      <c r="EU90" s="5">
        <v>115.316</v>
      </c>
      <c r="EV90" s="45">
        <v>3.0339999999999998</v>
      </c>
      <c r="EW90" s="23"/>
      <c r="EX90" s="24" t="s">
        <v>19</v>
      </c>
      <c r="EY90" s="5">
        <v>98.394999999999996</v>
      </c>
      <c r="EZ90" s="45">
        <v>3.0350000000000001</v>
      </c>
      <c r="FA90" s="5">
        <v>96.478999999999999</v>
      </c>
      <c r="FB90" s="45">
        <v>3.0339999999999998</v>
      </c>
      <c r="FC90" s="5">
        <v>99.522999999999996</v>
      </c>
      <c r="FD90" s="45">
        <v>3.0339999999999998</v>
      </c>
      <c r="FE90" s="23"/>
      <c r="FF90" s="24" t="s">
        <v>19</v>
      </c>
      <c r="FG90" s="5">
        <v>121.42100000000001</v>
      </c>
      <c r="FH90" s="45">
        <v>3.0339999999999998</v>
      </c>
      <c r="FI90" s="5">
        <v>104.14100000000001</v>
      </c>
      <c r="FJ90" s="45">
        <v>7.5629999999999997</v>
      </c>
      <c r="FK90" s="5">
        <v>95.391000000000005</v>
      </c>
      <c r="FL90" s="45">
        <v>-7.0010000000000003</v>
      </c>
      <c r="FM90" s="23"/>
      <c r="FN90" s="24" t="s">
        <v>19</v>
      </c>
      <c r="FO90" s="5">
        <v>96.763999999999996</v>
      </c>
      <c r="FP90" s="45">
        <v>-1.1639999999999999</v>
      </c>
      <c r="FQ90" s="5">
        <v>120.229</v>
      </c>
      <c r="FR90" s="45">
        <v>3.9860000000000002</v>
      </c>
      <c r="FS90" s="5">
        <v>110.654</v>
      </c>
      <c r="FT90" s="45">
        <v>14.189</v>
      </c>
      <c r="FU90" s="23"/>
      <c r="FV90" s="24" t="s">
        <v>19</v>
      </c>
      <c r="FW90" s="5">
        <v>106.047</v>
      </c>
      <c r="FX90" s="45">
        <v>8.9049999999999994</v>
      </c>
      <c r="FY90" s="5">
        <v>80.772000000000006</v>
      </c>
      <c r="FZ90" s="45">
        <v>-1.056</v>
      </c>
      <c r="GA90" s="5">
        <v>90.962999999999994</v>
      </c>
      <c r="GB90" s="45">
        <v>2.2090000000000001</v>
      </c>
      <c r="GC90" s="23"/>
      <c r="GD90" s="24" t="s">
        <v>19</v>
      </c>
      <c r="GE90" s="5">
        <v>108.91500000000001</v>
      </c>
      <c r="GF90" s="45">
        <v>4.08</v>
      </c>
      <c r="GG90" s="5">
        <v>98.260999999999996</v>
      </c>
      <c r="GH90" s="45">
        <v>2.2080000000000002</v>
      </c>
      <c r="GI90" s="5">
        <v>98.066000000000003</v>
      </c>
      <c r="GJ90" s="45">
        <v>-3.1139999999999999</v>
      </c>
      <c r="GK90" s="23"/>
      <c r="GL90" s="24" t="s">
        <v>19</v>
      </c>
      <c r="GM90" s="5">
        <v>99.585999999999999</v>
      </c>
      <c r="GN90" s="45">
        <v>1.9670000000000001</v>
      </c>
      <c r="GO90" s="5">
        <v>112.553</v>
      </c>
      <c r="GP90" s="45">
        <v>5.2939999999999996</v>
      </c>
      <c r="GQ90" s="5">
        <v>121.575</v>
      </c>
      <c r="GR90" s="45">
        <v>5.2939999999999996</v>
      </c>
      <c r="GS90" s="23"/>
      <c r="GT90" s="24" t="s">
        <v>19</v>
      </c>
      <c r="GU90" s="5">
        <v>129.392</v>
      </c>
      <c r="GV90" s="45">
        <v>5.274</v>
      </c>
      <c r="GW90" s="5">
        <v>104.967</v>
      </c>
      <c r="GX90" s="45">
        <v>1.605</v>
      </c>
      <c r="GY90" s="5">
        <v>110.369</v>
      </c>
      <c r="GZ90" s="45">
        <v>5.2750000000000004</v>
      </c>
      <c r="HA90" s="23"/>
      <c r="HB90" s="24" t="s">
        <v>19</v>
      </c>
      <c r="HC90" s="5">
        <v>106.355</v>
      </c>
      <c r="HD90" s="45">
        <v>5.274</v>
      </c>
      <c r="HE90" s="5">
        <v>98.850999999999999</v>
      </c>
      <c r="HF90" s="45">
        <v>5.274</v>
      </c>
      <c r="HG90" s="5">
        <v>94.290999999999997</v>
      </c>
      <c r="HH90" s="45">
        <v>-0.90500000000000003</v>
      </c>
      <c r="HI90" s="23"/>
      <c r="HJ90" s="24" t="s">
        <v>19</v>
      </c>
      <c r="HK90" s="5">
        <v>113.98399999999999</v>
      </c>
      <c r="HL90" s="45">
        <v>4.4249999999999998</v>
      </c>
      <c r="HM90" s="5">
        <v>117.111</v>
      </c>
      <c r="HN90" s="45">
        <v>10.019</v>
      </c>
      <c r="HO90" s="5">
        <v>100.652</v>
      </c>
      <c r="HP90" s="45">
        <v>5.274</v>
      </c>
      <c r="HQ90" s="23"/>
      <c r="HR90" s="24" t="s">
        <v>19</v>
      </c>
      <c r="HS90" s="5">
        <v>96.966999999999999</v>
      </c>
      <c r="HT90" s="45">
        <v>6.5540000000000003</v>
      </c>
      <c r="HU90" s="5">
        <v>120.736</v>
      </c>
      <c r="HV90" s="45">
        <v>6.5540000000000003</v>
      </c>
      <c r="HW90" s="5">
        <v>102.01600000000001</v>
      </c>
      <c r="HX90" s="45">
        <v>6.5529999999999999</v>
      </c>
      <c r="HY90" s="23"/>
      <c r="HZ90" s="24" t="s">
        <v>19</v>
      </c>
      <c r="IA90" s="5">
        <v>126.011</v>
      </c>
      <c r="IB90" s="45">
        <v>6.5529999999999999</v>
      </c>
      <c r="IC90" s="5">
        <v>89.26</v>
      </c>
      <c r="ID90" s="45">
        <v>2.532</v>
      </c>
      <c r="IE90" s="5">
        <v>91.784000000000006</v>
      </c>
      <c r="IF90" s="45">
        <v>2.8929999999999998</v>
      </c>
      <c r="IG90" s="23"/>
      <c r="IH90" s="24" t="s">
        <v>19</v>
      </c>
      <c r="II90" s="5">
        <v>121.99</v>
      </c>
      <c r="IJ90" s="45">
        <v>3.1240000000000001</v>
      </c>
      <c r="IK90" s="5">
        <v>76.021000000000001</v>
      </c>
      <c r="IL90" s="45">
        <v>1.9139999999999999</v>
      </c>
      <c r="IM90" s="5">
        <v>100.369</v>
      </c>
      <c r="IN90" s="45">
        <v>2.5329999999999999</v>
      </c>
      <c r="IO90" s="5">
        <v>118.289</v>
      </c>
      <c r="IP90" s="45">
        <v>2.5339999999999998</v>
      </c>
      <c r="IQ90" s="23"/>
      <c r="IR90" s="24" t="s">
        <v>19</v>
      </c>
      <c r="IS90" s="5">
        <v>113.626</v>
      </c>
      <c r="IT90" s="45">
        <v>2.5339999999999998</v>
      </c>
      <c r="IU90" s="5">
        <v>104.858</v>
      </c>
      <c r="IV90" s="45">
        <v>2.5339999999999998</v>
      </c>
      <c r="IW90" s="5">
        <v>106.063</v>
      </c>
      <c r="IX90" s="45">
        <v>2.5339999999999998</v>
      </c>
      <c r="IY90" s="23"/>
      <c r="IZ90" s="24" t="s">
        <v>19</v>
      </c>
      <c r="JA90" s="5">
        <v>119.003</v>
      </c>
      <c r="JB90" s="45">
        <v>2.5339999999999998</v>
      </c>
      <c r="JC90" s="5">
        <v>111.813</v>
      </c>
      <c r="JD90" s="45">
        <v>6.8360000000000003</v>
      </c>
      <c r="JE90" s="5">
        <v>129.91399999999999</v>
      </c>
      <c r="JF90" s="45">
        <v>5.9649999999999999</v>
      </c>
      <c r="JG90" s="23"/>
      <c r="JH90" s="24" t="s">
        <v>19</v>
      </c>
      <c r="JI90" s="5">
        <v>126.134</v>
      </c>
      <c r="JJ90" s="45">
        <v>0.85</v>
      </c>
      <c r="JK90" s="5">
        <v>121.182</v>
      </c>
      <c r="JL90" s="45">
        <v>39.706000000000003</v>
      </c>
      <c r="JM90" s="5">
        <v>174.34100000000001</v>
      </c>
      <c r="JN90" s="45">
        <v>-2.0939999999999999</v>
      </c>
      <c r="JO90" s="23"/>
      <c r="JP90" s="24" t="s">
        <v>19</v>
      </c>
      <c r="JQ90" s="5">
        <v>110.017</v>
      </c>
      <c r="JR90" s="45">
        <v>1.819</v>
      </c>
      <c r="JS90" s="5">
        <v>114.387</v>
      </c>
      <c r="JT90" s="45">
        <v>1.2170000000000001</v>
      </c>
      <c r="JU90" s="5">
        <v>91.281999999999996</v>
      </c>
      <c r="JV90" s="45">
        <v>1.216</v>
      </c>
      <c r="JW90" s="23"/>
      <c r="JX90" s="24" t="s">
        <v>19</v>
      </c>
      <c r="JY90" s="5">
        <v>111.069</v>
      </c>
      <c r="JZ90" s="45">
        <v>-1.1020000000000001</v>
      </c>
      <c r="KA90" s="5">
        <v>67.974000000000004</v>
      </c>
      <c r="KB90" s="45">
        <v>2.0830000000000002</v>
      </c>
      <c r="KC90" s="5">
        <v>127.511</v>
      </c>
      <c r="KD90" s="45">
        <v>1.76</v>
      </c>
      <c r="KE90" s="23"/>
      <c r="KF90" s="24" t="s">
        <v>19</v>
      </c>
      <c r="KG90" s="5">
        <v>105.014</v>
      </c>
      <c r="KH90" s="45">
        <v>3.198</v>
      </c>
      <c r="KI90" s="5">
        <v>155.273</v>
      </c>
      <c r="KJ90" s="45">
        <v>-12.446</v>
      </c>
      <c r="KK90" s="5">
        <v>93.941999999999993</v>
      </c>
      <c r="KL90" s="45">
        <v>5.3440000000000003</v>
      </c>
      <c r="KM90" s="23"/>
      <c r="KN90" s="24" t="s">
        <v>19</v>
      </c>
      <c r="KO90" s="5">
        <v>91.290999999999997</v>
      </c>
      <c r="KP90" s="45">
        <v>5.3440000000000003</v>
      </c>
      <c r="KQ90" s="5">
        <v>125.742</v>
      </c>
      <c r="KR90" s="45">
        <v>8.3160000000000007</v>
      </c>
      <c r="KS90" s="5">
        <v>110.974</v>
      </c>
      <c r="KT90" s="45">
        <v>8.4849999999999994</v>
      </c>
      <c r="KU90" s="23"/>
      <c r="KV90" s="24" t="s">
        <v>19</v>
      </c>
      <c r="KW90" s="5">
        <v>116.342</v>
      </c>
      <c r="KX90" s="45">
        <v>-8.3960000000000008</v>
      </c>
      <c r="KY90" s="5">
        <v>121.937</v>
      </c>
      <c r="KZ90" s="45">
        <v>15.3</v>
      </c>
      <c r="LA90" s="5">
        <v>98.563999999999993</v>
      </c>
      <c r="LB90" s="45">
        <v>-2.5990000000000002</v>
      </c>
      <c r="LC90" s="23"/>
      <c r="LD90" s="24" t="s">
        <v>19</v>
      </c>
      <c r="LE90" s="5">
        <v>96.456000000000003</v>
      </c>
      <c r="LF90" s="45">
        <v>1.93</v>
      </c>
      <c r="LG90" s="5">
        <v>135.21899999999999</v>
      </c>
      <c r="LH90" s="45">
        <v>1.6539999999999999</v>
      </c>
      <c r="LI90" s="5">
        <v>124.23099999999999</v>
      </c>
      <c r="LJ90" s="45">
        <v>0.94</v>
      </c>
      <c r="LK90" s="23"/>
      <c r="LL90" s="24" t="s">
        <v>19</v>
      </c>
      <c r="LM90" s="5">
        <v>133.13300000000001</v>
      </c>
      <c r="LN90" s="45">
        <v>1.6539999999999999</v>
      </c>
      <c r="LO90" s="5">
        <v>129.97999999999999</v>
      </c>
      <c r="LP90" s="45">
        <v>1.653</v>
      </c>
      <c r="LQ90" s="5">
        <v>129.55600000000001</v>
      </c>
      <c r="LR90" s="45">
        <v>1.6539999999999999</v>
      </c>
      <c r="LS90" s="23"/>
      <c r="LT90" s="24" t="s">
        <v>19</v>
      </c>
      <c r="LU90" s="5">
        <v>110.229</v>
      </c>
      <c r="LV90" s="45">
        <v>13.673999999999999</v>
      </c>
      <c r="LW90" s="5">
        <v>97.010999999999996</v>
      </c>
      <c r="LX90" s="45">
        <v>14.125</v>
      </c>
      <c r="LY90" s="5">
        <v>87.79</v>
      </c>
      <c r="LZ90" s="45">
        <v>0.70399999999999996</v>
      </c>
      <c r="MA90" s="23"/>
      <c r="MB90" s="24" t="s">
        <v>19</v>
      </c>
      <c r="MC90" s="5">
        <v>133.69200000000001</v>
      </c>
      <c r="MD90" s="45">
        <v>18.498999999999999</v>
      </c>
      <c r="ME90" s="5">
        <v>126.339</v>
      </c>
      <c r="MF90" s="45">
        <v>-0.86899999999999999</v>
      </c>
      <c r="MG90" s="5">
        <v>115.623</v>
      </c>
      <c r="MH90" s="45">
        <v>28.113</v>
      </c>
      <c r="MI90" s="23"/>
      <c r="MJ90" s="24" t="s">
        <v>19</v>
      </c>
      <c r="MK90" s="5">
        <v>77.263999999999996</v>
      </c>
      <c r="ML90" s="45">
        <v>-25.759</v>
      </c>
      <c r="MM90" s="5">
        <v>115.91800000000001</v>
      </c>
      <c r="MN90" s="45">
        <v>12.952</v>
      </c>
      <c r="MO90" s="5">
        <v>139.77799999999999</v>
      </c>
      <c r="MP90" s="45">
        <v>13.722</v>
      </c>
      <c r="MW90" s="37"/>
    </row>
    <row r="91" spans="1:384" ht="15" hidden="1" customHeight="1" x14ac:dyDescent="0.25">
      <c r="A91" s="23"/>
      <c r="B91" s="24" t="s">
        <v>20</v>
      </c>
      <c r="C91" s="5">
        <v>96.864000000000004</v>
      </c>
      <c r="D91" s="45">
        <v>-0.84699999999999998</v>
      </c>
      <c r="E91" s="495">
        <v>95.314999999999998</v>
      </c>
      <c r="F91" s="45">
        <v>-3.3239999999999998</v>
      </c>
      <c r="G91" s="495">
        <v>98.328999999999994</v>
      </c>
      <c r="H91" s="45">
        <v>1.538</v>
      </c>
      <c r="I91" s="23"/>
      <c r="J91" s="24" t="s">
        <v>20</v>
      </c>
      <c r="K91" s="5">
        <v>93.063999999999993</v>
      </c>
      <c r="L91" s="45">
        <v>18.963999999999999</v>
      </c>
      <c r="M91" s="5">
        <v>128.37100000000001</v>
      </c>
      <c r="N91" s="45">
        <v>55.741</v>
      </c>
      <c r="O91" s="5">
        <v>89.643000000000001</v>
      </c>
      <c r="P91" s="45">
        <v>14.177</v>
      </c>
      <c r="Q91" s="23"/>
      <c r="R91" s="24" t="s">
        <v>20</v>
      </c>
      <c r="S91" s="5">
        <v>110.20399999999999</v>
      </c>
      <c r="T91" s="45">
        <v>5.0519999999999996</v>
      </c>
      <c r="U91" s="5">
        <v>108.18899999999999</v>
      </c>
      <c r="V91" s="45">
        <v>0.84799999999999998</v>
      </c>
      <c r="W91" s="5">
        <v>115.34399999999999</v>
      </c>
      <c r="X91" s="45">
        <v>1.6930000000000001</v>
      </c>
      <c r="Y91" s="23"/>
      <c r="Z91" s="24" t="s">
        <v>20</v>
      </c>
      <c r="AA91" s="5">
        <v>109.387</v>
      </c>
      <c r="AB91" s="45">
        <v>-5.5819999999999999</v>
      </c>
      <c r="AC91" s="5">
        <v>123.34699999999999</v>
      </c>
      <c r="AD91" s="45">
        <v>3.44</v>
      </c>
      <c r="AE91" s="5">
        <v>114.044</v>
      </c>
      <c r="AF91" s="45">
        <v>4.0149999999999997</v>
      </c>
      <c r="AG91" s="23"/>
      <c r="AH91" s="24" t="s">
        <v>20</v>
      </c>
      <c r="AI91" s="5">
        <v>129.65799999999999</v>
      </c>
      <c r="AJ91" s="45">
        <v>8.1649999999999991</v>
      </c>
      <c r="AK91" s="5">
        <v>132.298</v>
      </c>
      <c r="AL91" s="45">
        <v>13.596</v>
      </c>
      <c r="AM91" s="5">
        <v>89.466999999999999</v>
      </c>
      <c r="AN91" s="45">
        <v>1.992</v>
      </c>
      <c r="AO91" s="23"/>
      <c r="AP91" s="24" t="s">
        <v>20</v>
      </c>
      <c r="AQ91" s="5">
        <v>109.538</v>
      </c>
      <c r="AR91" s="45">
        <v>-8.8889999999999993</v>
      </c>
      <c r="AS91" s="5">
        <v>113.663</v>
      </c>
      <c r="AT91" s="45">
        <v>0.77400000000000002</v>
      </c>
      <c r="AU91" s="5">
        <v>103.27200000000001</v>
      </c>
      <c r="AV91" s="45">
        <v>-0.61699999999999999</v>
      </c>
      <c r="AW91" s="23"/>
      <c r="AX91" s="24" t="s">
        <v>20</v>
      </c>
      <c r="AY91" s="5">
        <v>109.639</v>
      </c>
      <c r="AZ91" s="45">
        <v>-0.75900000000000001</v>
      </c>
      <c r="BA91" s="5">
        <v>108.17</v>
      </c>
      <c r="BB91" s="45">
        <v>-1.9239999999999999</v>
      </c>
      <c r="BC91" s="5">
        <v>94.682000000000002</v>
      </c>
      <c r="BD91" s="45">
        <v>-5.2210000000000001</v>
      </c>
      <c r="BE91" s="23"/>
      <c r="BF91" s="24" t="s">
        <v>20</v>
      </c>
      <c r="BG91" s="5">
        <v>92.058999999999997</v>
      </c>
      <c r="BH91" s="45">
        <v>-12.693</v>
      </c>
      <c r="BI91" s="5">
        <v>104.78100000000001</v>
      </c>
      <c r="BJ91" s="45">
        <v>-0.96799999999999997</v>
      </c>
      <c r="BK91" s="5">
        <v>126.312</v>
      </c>
      <c r="BL91" s="45">
        <v>10.287000000000001</v>
      </c>
      <c r="BM91" s="23"/>
      <c r="BN91" s="24" t="s">
        <v>20</v>
      </c>
      <c r="BO91" s="5">
        <v>127.67100000000001</v>
      </c>
      <c r="BP91" s="45">
        <v>20.056000000000001</v>
      </c>
      <c r="BQ91" s="5">
        <v>119.77200000000001</v>
      </c>
      <c r="BR91" s="45">
        <v>9.5500000000000007</v>
      </c>
      <c r="BS91" s="5">
        <v>108.105</v>
      </c>
      <c r="BT91" s="45">
        <v>9.5500000000000007</v>
      </c>
      <c r="BU91" s="23"/>
      <c r="BV91" s="24" t="s">
        <v>20</v>
      </c>
      <c r="BW91" s="5">
        <v>116.746</v>
      </c>
      <c r="BX91" s="45">
        <v>9.5510000000000002</v>
      </c>
      <c r="BY91" s="5">
        <v>105.249</v>
      </c>
      <c r="BZ91" s="45">
        <v>2.0960000000000001</v>
      </c>
      <c r="CA91" s="5">
        <v>126.33799999999999</v>
      </c>
      <c r="CB91" s="45">
        <v>3.58</v>
      </c>
      <c r="CC91" s="23"/>
      <c r="CD91" s="24" t="s">
        <v>20</v>
      </c>
      <c r="CE91" s="5">
        <v>100.74299999999999</v>
      </c>
      <c r="CF91" s="45">
        <v>3.58</v>
      </c>
      <c r="CG91" s="5">
        <v>116.98</v>
      </c>
      <c r="CH91" s="45">
        <v>3.58</v>
      </c>
      <c r="CI91" s="5">
        <v>115.71299999999999</v>
      </c>
      <c r="CJ91" s="45">
        <v>8.2430000000000003</v>
      </c>
      <c r="CK91" s="23"/>
      <c r="CL91" s="24" t="s">
        <v>20</v>
      </c>
      <c r="CM91" s="5">
        <v>127.944</v>
      </c>
      <c r="CN91" s="45">
        <v>15.628</v>
      </c>
      <c r="CO91" s="5">
        <v>99.405000000000001</v>
      </c>
      <c r="CP91" s="45">
        <v>4.9029999999999996</v>
      </c>
      <c r="CQ91" s="5">
        <v>120.43600000000001</v>
      </c>
      <c r="CR91" s="45">
        <v>4.9020000000000001</v>
      </c>
      <c r="CS91" s="23"/>
      <c r="CT91" s="24" t="s">
        <v>20</v>
      </c>
      <c r="CU91" s="5">
        <v>125.55500000000001</v>
      </c>
      <c r="CV91" s="45">
        <v>11.609</v>
      </c>
      <c r="CW91" s="5">
        <v>91.215000000000003</v>
      </c>
      <c r="CX91" s="45">
        <v>-6.1390000000000002</v>
      </c>
      <c r="CY91" s="5">
        <v>124.887</v>
      </c>
      <c r="CZ91" s="45">
        <v>16.626000000000001</v>
      </c>
      <c r="DA91" s="23"/>
      <c r="DB91" s="24" t="s">
        <v>20</v>
      </c>
      <c r="DC91" s="5">
        <v>91.483000000000004</v>
      </c>
      <c r="DD91" s="45">
        <v>-12.696999999999999</v>
      </c>
      <c r="DE91" s="5">
        <v>186.542</v>
      </c>
      <c r="DF91" s="45">
        <v>77.513999999999996</v>
      </c>
      <c r="DG91" s="5">
        <v>111.337</v>
      </c>
      <c r="DH91" s="45">
        <v>8.1379999999999999</v>
      </c>
      <c r="DI91" s="23"/>
      <c r="DJ91" s="24" t="s">
        <v>20</v>
      </c>
      <c r="DK91" s="5">
        <v>114.298</v>
      </c>
      <c r="DL91" s="45">
        <v>8.1379999999999999</v>
      </c>
      <c r="DM91" s="5">
        <v>95.575000000000003</v>
      </c>
      <c r="DN91" s="45">
        <v>-4.1289999999999996</v>
      </c>
      <c r="DO91" s="5">
        <v>125.17700000000001</v>
      </c>
      <c r="DP91" s="45">
        <v>10.365</v>
      </c>
      <c r="DQ91" s="23"/>
      <c r="DR91" s="24" t="s">
        <v>20</v>
      </c>
      <c r="DS91" s="5">
        <v>111.648</v>
      </c>
      <c r="DT91" s="45">
        <v>8.1379999999999999</v>
      </c>
      <c r="DU91" s="5">
        <v>104.845</v>
      </c>
      <c r="DV91" s="45">
        <v>4.3609999999999998</v>
      </c>
      <c r="DW91" s="5">
        <v>116.697</v>
      </c>
      <c r="DX91" s="45">
        <v>2.7589999999999999</v>
      </c>
      <c r="DY91" s="23"/>
      <c r="DZ91" s="24" t="s">
        <v>20</v>
      </c>
      <c r="EA91" s="5">
        <v>97.284000000000006</v>
      </c>
      <c r="EB91" s="45">
        <v>1.579</v>
      </c>
      <c r="EC91" s="5">
        <v>121.35</v>
      </c>
      <c r="ED91" s="45">
        <v>4.1779999999999999</v>
      </c>
      <c r="EE91" s="5">
        <v>100.476</v>
      </c>
      <c r="EF91" s="45">
        <v>4.1790000000000003</v>
      </c>
      <c r="EG91" s="23"/>
      <c r="EH91" s="24" t="s">
        <v>20</v>
      </c>
      <c r="EI91" s="5">
        <v>107.21599999999999</v>
      </c>
      <c r="EJ91" s="45">
        <v>4.1779999999999999</v>
      </c>
      <c r="EK91" s="5">
        <v>122.65600000000001</v>
      </c>
      <c r="EL91" s="45">
        <v>4.1790000000000003</v>
      </c>
      <c r="EM91" s="5">
        <v>111.14</v>
      </c>
      <c r="EN91" s="45">
        <v>4.1790000000000003</v>
      </c>
      <c r="EO91" s="23"/>
      <c r="EP91" s="24" t="s">
        <v>20</v>
      </c>
      <c r="EQ91" s="5">
        <v>106.476</v>
      </c>
      <c r="ER91" s="45">
        <v>4.9589999999999996</v>
      </c>
      <c r="ES91" s="5">
        <v>111.485</v>
      </c>
      <c r="ET91" s="45">
        <v>4.9589999999999996</v>
      </c>
      <c r="EU91" s="5">
        <v>100.858</v>
      </c>
      <c r="EV91" s="45">
        <v>4.9589999999999996</v>
      </c>
      <c r="EW91" s="23"/>
      <c r="EX91" s="24" t="s">
        <v>20</v>
      </c>
      <c r="EY91" s="5">
        <v>88.436000000000007</v>
      </c>
      <c r="EZ91" s="45">
        <v>4.96</v>
      </c>
      <c r="FA91" s="5">
        <v>99.929000000000002</v>
      </c>
      <c r="FB91" s="45">
        <v>4.9589999999999996</v>
      </c>
      <c r="FC91" s="5">
        <v>85.043999999999997</v>
      </c>
      <c r="FD91" s="45">
        <v>4.9589999999999996</v>
      </c>
      <c r="FE91" s="23"/>
      <c r="FF91" s="24" t="s">
        <v>20</v>
      </c>
      <c r="FG91" s="5">
        <v>103.033</v>
      </c>
      <c r="FH91" s="45">
        <v>4.9589999999999996</v>
      </c>
      <c r="FI91" s="5">
        <v>114.063</v>
      </c>
      <c r="FJ91" s="45">
        <v>6.48</v>
      </c>
      <c r="FK91" s="5">
        <v>101.242</v>
      </c>
      <c r="FL91" s="45">
        <v>-6.7549999999999999</v>
      </c>
      <c r="FM91" s="23"/>
      <c r="FN91" s="24" t="s">
        <v>20</v>
      </c>
      <c r="FO91" s="5">
        <v>95.31</v>
      </c>
      <c r="FP91" s="45">
        <v>-3.9159999999999999</v>
      </c>
      <c r="FQ91" s="5">
        <v>121.074</v>
      </c>
      <c r="FR91" s="45">
        <v>8.3759999999999994</v>
      </c>
      <c r="FS91" s="5">
        <v>105.08199999999999</v>
      </c>
      <c r="FT91" s="45">
        <v>10.696999999999999</v>
      </c>
      <c r="FU91" s="23"/>
      <c r="FV91" s="24" t="s">
        <v>20</v>
      </c>
      <c r="FW91" s="5">
        <v>111.3</v>
      </c>
      <c r="FX91" s="45">
        <v>8.7569999999999997</v>
      </c>
      <c r="FY91" s="5">
        <v>81.734999999999999</v>
      </c>
      <c r="FZ91" s="45">
        <v>1.7709999999999999</v>
      </c>
      <c r="GA91" s="5">
        <v>85.061999999999998</v>
      </c>
      <c r="GB91" s="45">
        <v>1.7709999999999999</v>
      </c>
      <c r="GC91" s="23"/>
      <c r="GD91" s="24" t="s">
        <v>20</v>
      </c>
      <c r="GE91" s="5">
        <v>101.297</v>
      </c>
      <c r="GF91" s="45">
        <v>1.7709999999999999</v>
      </c>
      <c r="GG91" s="5">
        <v>101.816</v>
      </c>
      <c r="GH91" s="45">
        <v>1.7709999999999999</v>
      </c>
      <c r="GI91" s="5">
        <v>91.596000000000004</v>
      </c>
      <c r="GJ91" s="45">
        <v>-3.21</v>
      </c>
      <c r="GK91" s="23"/>
      <c r="GL91" s="24" t="s">
        <v>20</v>
      </c>
      <c r="GM91" s="5">
        <v>93.837000000000003</v>
      </c>
      <c r="GN91" s="45">
        <v>1.77</v>
      </c>
      <c r="GO91" s="5">
        <v>109.68300000000001</v>
      </c>
      <c r="GP91" s="45">
        <v>8.5760000000000005</v>
      </c>
      <c r="GQ91" s="5">
        <v>123.301</v>
      </c>
      <c r="GR91" s="45">
        <v>8.5760000000000005</v>
      </c>
      <c r="GS91" s="23"/>
      <c r="GT91" s="24" t="s">
        <v>20</v>
      </c>
      <c r="GU91" s="5">
        <v>101.423</v>
      </c>
      <c r="GV91" s="45">
        <v>4.4009999999999998</v>
      </c>
      <c r="GW91" s="5">
        <v>116.274</v>
      </c>
      <c r="GX91" s="45">
        <v>3.3519999999999999</v>
      </c>
      <c r="GY91" s="5">
        <v>96.706999999999994</v>
      </c>
      <c r="GZ91" s="45">
        <v>4.4000000000000004</v>
      </c>
      <c r="HA91" s="23"/>
      <c r="HB91" s="24" t="s">
        <v>20</v>
      </c>
      <c r="HC91" s="5">
        <v>99.954999999999998</v>
      </c>
      <c r="HD91" s="45">
        <v>4.4000000000000004</v>
      </c>
      <c r="HE91" s="5">
        <v>109.72</v>
      </c>
      <c r="HF91" s="45">
        <v>4.4000000000000004</v>
      </c>
      <c r="HG91" s="5">
        <v>94.37</v>
      </c>
      <c r="HH91" s="45">
        <v>-0.53500000000000003</v>
      </c>
      <c r="HI91" s="23"/>
      <c r="HJ91" s="24" t="s">
        <v>20</v>
      </c>
      <c r="HK91" s="5">
        <v>119.242</v>
      </c>
      <c r="HL91" s="45">
        <v>2.427</v>
      </c>
      <c r="HM91" s="5">
        <v>129.02099999999999</v>
      </c>
      <c r="HN91" s="45">
        <v>10.558999999999999</v>
      </c>
      <c r="HO91" s="5">
        <v>100.654</v>
      </c>
      <c r="HP91" s="45">
        <v>4.4000000000000004</v>
      </c>
      <c r="HQ91" s="23"/>
      <c r="HR91" s="24" t="s">
        <v>20</v>
      </c>
      <c r="HS91" s="5">
        <v>92.123999999999995</v>
      </c>
      <c r="HT91" s="45">
        <v>8.1690000000000005</v>
      </c>
      <c r="HU91" s="5">
        <v>124.089</v>
      </c>
      <c r="HV91" s="45">
        <v>8.1690000000000005</v>
      </c>
      <c r="HW91" s="5">
        <v>109.005</v>
      </c>
      <c r="HX91" s="45">
        <v>8.1690000000000005</v>
      </c>
      <c r="HY91" s="23"/>
      <c r="HZ91" s="24" t="s">
        <v>20</v>
      </c>
      <c r="IA91" s="5">
        <v>79.846999999999994</v>
      </c>
      <c r="IB91" s="45">
        <v>8.1669999999999998</v>
      </c>
      <c r="IC91" s="5">
        <v>109.01</v>
      </c>
      <c r="ID91" s="45">
        <v>-0.93</v>
      </c>
      <c r="IE91" s="5">
        <v>98.061000000000007</v>
      </c>
      <c r="IF91" s="45">
        <v>2.6709999999999998</v>
      </c>
      <c r="IG91" s="23"/>
      <c r="IH91" s="24" t="s">
        <v>20</v>
      </c>
      <c r="II91" s="5">
        <v>109.64</v>
      </c>
      <c r="IJ91" s="45">
        <v>3.53</v>
      </c>
      <c r="IK91" s="5">
        <v>107.545</v>
      </c>
      <c r="IL91" s="45">
        <v>5.2249999999999996</v>
      </c>
      <c r="IM91" s="5">
        <v>96.120999999999995</v>
      </c>
      <c r="IN91" s="45">
        <v>3.6240000000000001</v>
      </c>
      <c r="IO91" s="5">
        <v>134.19999999999999</v>
      </c>
      <c r="IP91" s="45">
        <v>3.625</v>
      </c>
      <c r="IQ91" s="23"/>
      <c r="IR91" s="24" t="s">
        <v>20</v>
      </c>
      <c r="IS91" s="5">
        <v>115.197</v>
      </c>
      <c r="IT91" s="45">
        <v>3.625</v>
      </c>
      <c r="IU91" s="5">
        <v>102.788</v>
      </c>
      <c r="IV91" s="45">
        <v>3.6240000000000001</v>
      </c>
      <c r="IW91" s="5">
        <v>104.152</v>
      </c>
      <c r="IX91" s="45">
        <v>3.625</v>
      </c>
      <c r="IY91" s="23"/>
      <c r="IZ91" s="24" t="s">
        <v>20</v>
      </c>
      <c r="JA91" s="5">
        <v>119.15900000000001</v>
      </c>
      <c r="JB91" s="45">
        <v>3.625</v>
      </c>
      <c r="JC91" s="5">
        <v>113.023</v>
      </c>
      <c r="JD91" s="45">
        <v>12.574</v>
      </c>
      <c r="JE91" s="5">
        <v>129.649</v>
      </c>
      <c r="JF91" s="45">
        <v>14.763999999999999</v>
      </c>
      <c r="JG91" s="23"/>
      <c r="JH91" s="24" t="s">
        <v>20</v>
      </c>
      <c r="JI91" s="5">
        <v>116.901</v>
      </c>
      <c r="JJ91" s="45">
        <v>-4.9379999999999997</v>
      </c>
      <c r="JK91" s="5">
        <v>122.414</v>
      </c>
      <c r="JL91" s="45">
        <v>33.156999999999996</v>
      </c>
      <c r="JM91" s="5">
        <v>90.406000000000006</v>
      </c>
      <c r="JN91" s="45">
        <v>11.472</v>
      </c>
      <c r="JO91" s="23"/>
      <c r="JP91" s="24" t="s">
        <v>20</v>
      </c>
      <c r="JQ91" s="5">
        <v>109.40600000000001</v>
      </c>
      <c r="JR91" s="45">
        <v>3.3889999999999998</v>
      </c>
      <c r="JS91" s="5">
        <v>117.881</v>
      </c>
      <c r="JT91" s="45">
        <v>-10.425000000000001</v>
      </c>
      <c r="JU91" s="5">
        <v>87.944000000000003</v>
      </c>
      <c r="JV91" s="45">
        <v>-10.426</v>
      </c>
      <c r="JW91" s="23"/>
      <c r="JX91" s="24" t="s">
        <v>20</v>
      </c>
      <c r="JY91" s="5">
        <v>102.224</v>
      </c>
      <c r="JZ91" s="45">
        <v>-14.529</v>
      </c>
      <c r="KA91" s="5">
        <v>71.846999999999994</v>
      </c>
      <c r="KB91" s="45">
        <v>8.5609999999999999</v>
      </c>
      <c r="KC91" s="5">
        <v>105.959</v>
      </c>
      <c r="KD91" s="45">
        <v>-3.99</v>
      </c>
      <c r="KE91" s="23"/>
      <c r="KF91" s="24" t="s">
        <v>20</v>
      </c>
      <c r="KG91" s="5">
        <v>77.521000000000001</v>
      </c>
      <c r="KH91" s="45">
        <v>-5.3920000000000003</v>
      </c>
      <c r="KI91" s="5">
        <v>90.867000000000004</v>
      </c>
      <c r="KJ91" s="45">
        <v>-1.129</v>
      </c>
      <c r="KK91" s="5">
        <v>100.75700000000001</v>
      </c>
      <c r="KL91" s="45">
        <v>8.1639999999999997</v>
      </c>
      <c r="KM91" s="23"/>
      <c r="KN91" s="24" t="s">
        <v>20</v>
      </c>
      <c r="KO91" s="5">
        <v>95.879000000000005</v>
      </c>
      <c r="KP91" s="45">
        <v>8.1660000000000004</v>
      </c>
      <c r="KQ91" s="5">
        <v>137.03200000000001</v>
      </c>
      <c r="KR91" s="45">
        <v>13.504</v>
      </c>
      <c r="KS91" s="5">
        <v>110.58199999999999</v>
      </c>
      <c r="KT91" s="45">
        <v>11.214</v>
      </c>
      <c r="KU91" s="23"/>
      <c r="KV91" s="24" t="s">
        <v>20</v>
      </c>
      <c r="KW91" s="5">
        <v>119.708</v>
      </c>
      <c r="KX91" s="45">
        <v>-4.6280000000000001</v>
      </c>
      <c r="KY91" s="5">
        <v>122.69199999999999</v>
      </c>
      <c r="KZ91" s="45">
        <v>12.087999999999999</v>
      </c>
      <c r="LA91" s="5">
        <v>89.808000000000007</v>
      </c>
      <c r="LB91" s="45">
        <v>-3.2589999999999999</v>
      </c>
      <c r="LC91" s="23"/>
      <c r="LD91" s="24" t="s">
        <v>20</v>
      </c>
      <c r="LE91" s="5">
        <v>91.816999999999993</v>
      </c>
      <c r="LF91" s="45">
        <v>1.413</v>
      </c>
      <c r="LG91" s="5">
        <v>135.328</v>
      </c>
      <c r="LH91" s="45">
        <v>1.556</v>
      </c>
      <c r="LI91" s="5">
        <v>113.508</v>
      </c>
      <c r="LJ91" s="45">
        <v>0.90900000000000003</v>
      </c>
      <c r="LK91" s="23"/>
      <c r="LL91" s="24" t="s">
        <v>20</v>
      </c>
      <c r="LM91" s="5">
        <v>116.027</v>
      </c>
      <c r="LN91" s="45">
        <v>1.556</v>
      </c>
      <c r="LO91" s="5">
        <v>115.08</v>
      </c>
      <c r="LP91" s="45">
        <v>1.5569999999999999</v>
      </c>
      <c r="LQ91" s="5">
        <v>148.93700000000001</v>
      </c>
      <c r="LR91" s="45">
        <v>1.556</v>
      </c>
      <c r="LS91" s="23"/>
      <c r="LT91" s="24" t="s">
        <v>20</v>
      </c>
      <c r="LU91" s="5">
        <v>115.072</v>
      </c>
      <c r="LV91" s="45">
        <v>14.552</v>
      </c>
      <c r="LW91" s="5">
        <v>83.644999999999996</v>
      </c>
      <c r="LX91" s="45">
        <v>8.4849999999999994</v>
      </c>
      <c r="LY91" s="5">
        <v>74.796000000000006</v>
      </c>
      <c r="LZ91" s="45">
        <v>-6.9939999999999998</v>
      </c>
      <c r="MA91" s="23"/>
      <c r="MB91" s="24" t="s">
        <v>20</v>
      </c>
      <c r="MC91" s="5">
        <v>128.786</v>
      </c>
      <c r="MD91" s="45">
        <v>10.801</v>
      </c>
      <c r="ME91" s="5">
        <v>76.256</v>
      </c>
      <c r="MF91" s="45">
        <v>9.7569999999999997</v>
      </c>
      <c r="MG91" s="5">
        <v>110.703</v>
      </c>
      <c r="MH91" s="45">
        <v>15.715999999999999</v>
      </c>
      <c r="MI91" s="23"/>
      <c r="MJ91" s="24" t="s">
        <v>20</v>
      </c>
      <c r="MK91" s="5">
        <v>91.414000000000001</v>
      </c>
      <c r="ML91" s="45">
        <v>-9.0660000000000007</v>
      </c>
      <c r="MM91" s="5">
        <v>109.31699999999999</v>
      </c>
      <c r="MN91" s="45">
        <v>8.9329999999999998</v>
      </c>
      <c r="MO91" s="5">
        <v>96.72</v>
      </c>
      <c r="MP91" s="45">
        <v>14.315</v>
      </c>
    </row>
    <row r="92" spans="1:384" ht="15" hidden="1" customHeight="1" x14ac:dyDescent="0.25">
      <c r="A92" s="23"/>
      <c r="B92" s="24" t="s">
        <v>21</v>
      </c>
      <c r="C92" s="5">
        <v>98.635000000000005</v>
      </c>
      <c r="D92" s="45">
        <v>-3.7040000000000002</v>
      </c>
      <c r="E92" s="495">
        <v>95.772999999999996</v>
      </c>
      <c r="F92" s="45">
        <v>-4.54</v>
      </c>
      <c r="G92" s="495">
        <v>101.34</v>
      </c>
      <c r="H92" s="45">
        <v>-2.944</v>
      </c>
      <c r="I92" s="23"/>
      <c r="J92" s="24" t="s">
        <v>21</v>
      </c>
      <c r="K92" s="5">
        <v>99.462999999999994</v>
      </c>
      <c r="L92" s="45">
        <v>21.245999999999999</v>
      </c>
      <c r="M92" s="5">
        <v>112.596</v>
      </c>
      <c r="N92" s="45">
        <v>18.853999999999999</v>
      </c>
      <c r="O92" s="5">
        <v>102.392</v>
      </c>
      <c r="P92" s="45">
        <v>26.262</v>
      </c>
      <c r="Q92" s="23"/>
      <c r="R92" s="24" t="s">
        <v>21</v>
      </c>
      <c r="S92" s="5">
        <v>109.901</v>
      </c>
      <c r="T92" s="45">
        <v>-1.3260000000000001</v>
      </c>
      <c r="U92" s="5">
        <v>124.949</v>
      </c>
      <c r="V92" s="45">
        <v>10.339</v>
      </c>
      <c r="W92" s="5">
        <v>113.377</v>
      </c>
      <c r="X92" s="45">
        <v>7.8019999999999996</v>
      </c>
      <c r="Y92" s="23"/>
      <c r="Z92" s="24" t="s">
        <v>21</v>
      </c>
      <c r="AA92" s="5">
        <v>114.426</v>
      </c>
      <c r="AB92" s="45">
        <v>4.516</v>
      </c>
      <c r="AC92" s="5">
        <v>105.31399999999999</v>
      </c>
      <c r="AD92" s="45">
        <v>4.593</v>
      </c>
      <c r="AE92" s="5">
        <v>106.626</v>
      </c>
      <c r="AF92" s="45">
        <v>3.504</v>
      </c>
      <c r="AG92" s="23"/>
      <c r="AH92" s="24" t="s">
        <v>21</v>
      </c>
      <c r="AI92" s="5">
        <v>144.346</v>
      </c>
      <c r="AJ92" s="45">
        <v>5.9260000000000002</v>
      </c>
      <c r="AK92" s="5">
        <v>138.71899999999999</v>
      </c>
      <c r="AL92" s="45">
        <v>17.835000000000001</v>
      </c>
      <c r="AM92" s="5">
        <v>95.596999999999994</v>
      </c>
      <c r="AN92" s="45">
        <v>9.3019999999999996</v>
      </c>
      <c r="AO92" s="23"/>
      <c r="AP92" s="24" t="s">
        <v>21</v>
      </c>
      <c r="AQ92" s="5">
        <v>95.906000000000006</v>
      </c>
      <c r="AR92" s="45">
        <v>-13.545999999999999</v>
      </c>
      <c r="AS92" s="5">
        <v>109.65</v>
      </c>
      <c r="AT92" s="45">
        <v>4.5869999999999997</v>
      </c>
      <c r="AU92" s="5">
        <v>96.957999999999998</v>
      </c>
      <c r="AV92" s="45">
        <v>2.718</v>
      </c>
      <c r="AW92" s="23"/>
      <c r="AX92" s="24" t="s">
        <v>21</v>
      </c>
      <c r="AY92" s="5">
        <v>126.444</v>
      </c>
      <c r="AZ92" s="45">
        <v>-3.2970000000000002</v>
      </c>
      <c r="BA92" s="5">
        <v>126.753</v>
      </c>
      <c r="BB92" s="45">
        <v>4.4669999999999996</v>
      </c>
      <c r="BC92" s="5">
        <v>87.41</v>
      </c>
      <c r="BD92" s="45">
        <v>-17.126000000000001</v>
      </c>
      <c r="BE92" s="23"/>
      <c r="BF92" s="24" t="s">
        <v>21</v>
      </c>
      <c r="BG92" s="5">
        <v>96.856999999999999</v>
      </c>
      <c r="BH92" s="45">
        <v>5.7160000000000002</v>
      </c>
      <c r="BI92" s="5">
        <v>127.517</v>
      </c>
      <c r="BJ92" s="45">
        <v>18.893000000000001</v>
      </c>
      <c r="BK92" s="5">
        <v>122.586</v>
      </c>
      <c r="BL92" s="45">
        <v>4.1879999999999997</v>
      </c>
      <c r="BM92" s="23"/>
      <c r="BN92" s="24" t="s">
        <v>21</v>
      </c>
      <c r="BO92" s="5">
        <v>129.69900000000001</v>
      </c>
      <c r="BP92" s="45">
        <v>19.959</v>
      </c>
      <c r="BQ92" s="5">
        <v>119.95099999999999</v>
      </c>
      <c r="BR92" s="45">
        <v>11.78</v>
      </c>
      <c r="BS92" s="5">
        <v>125.026</v>
      </c>
      <c r="BT92" s="45">
        <v>11.78</v>
      </c>
      <c r="BU92" s="23"/>
      <c r="BV92" s="24" t="s">
        <v>21</v>
      </c>
      <c r="BW92" s="5">
        <v>122.102</v>
      </c>
      <c r="BX92" s="45">
        <v>11.78</v>
      </c>
      <c r="BY92" s="5">
        <v>107.72799999999999</v>
      </c>
      <c r="BZ92" s="45">
        <v>2.5379999999999998</v>
      </c>
      <c r="CA92" s="5">
        <v>115.255</v>
      </c>
      <c r="CB92" s="45">
        <v>5.7569999999999997</v>
      </c>
      <c r="CC92" s="23"/>
      <c r="CD92" s="24" t="s">
        <v>21</v>
      </c>
      <c r="CE92" s="5">
        <v>115.101</v>
      </c>
      <c r="CF92" s="45">
        <v>5.7569999999999997</v>
      </c>
      <c r="CG92" s="5">
        <v>117.361</v>
      </c>
      <c r="CH92" s="45">
        <v>5.7569999999999997</v>
      </c>
      <c r="CI92" s="5">
        <v>139.28299999999999</v>
      </c>
      <c r="CJ92" s="45">
        <v>9.1790000000000003</v>
      </c>
      <c r="CK92" s="23"/>
      <c r="CL92" s="24" t="s">
        <v>21</v>
      </c>
      <c r="CM92" s="5">
        <v>122.477</v>
      </c>
      <c r="CN92" s="45">
        <v>14.891999999999999</v>
      </c>
      <c r="CO92" s="5">
        <v>124.645</v>
      </c>
      <c r="CP92" s="45">
        <v>5.7119999999999997</v>
      </c>
      <c r="CQ92" s="5">
        <v>135.226</v>
      </c>
      <c r="CR92" s="45">
        <v>5.7119999999999997</v>
      </c>
      <c r="CS92" s="23"/>
      <c r="CT92" s="24" t="s">
        <v>21</v>
      </c>
      <c r="CU92" s="5">
        <v>116.29600000000001</v>
      </c>
      <c r="CV92" s="45">
        <v>13.117000000000001</v>
      </c>
      <c r="CW92" s="5">
        <v>90</v>
      </c>
      <c r="CX92" s="45">
        <v>-5.71</v>
      </c>
      <c r="CY92" s="5">
        <v>119.84099999999999</v>
      </c>
      <c r="CZ92" s="45">
        <v>15.391999999999999</v>
      </c>
      <c r="DA92" s="23"/>
      <c r="DB92" s="24" t="s">
        <v>21</v>
      </c>
      <c r="DC92" s="5">
        <v>96.798000000000002</v>
      </c>
      <c r="DD92" s="45">
        <v>-1.2450000000000001</v>
      </c>
      <c r="DE92" s="5">
        <v>176.29499999999999</v>
      </c>
      <c r="DF92" s="45">
        <v>84.641000000000005</v>
      </c>
      <c r="DG92" s="5">
        <v>119.435</v>
      </c>
      <c r="DH92" s="45">
        <v>10.798</v>
      </c>
      <c r="DI92" s="23"/>
      <c r="DJ92" s="24" t="s">
        <v>21</v>
      </c>
      <c r="DK92" s="5">
        <v>108.283</v>
      </c>
      <c r="DL92" s="45">
        <v>10.798999999999999</v>
      </c>
      <c r="DM92" s="5">
        <v>106.499</v>
      </c>
      <c r="DN92" s="45">
        <v>5.8380000000000001</v>
      </c>
      <c r="DO92" s="5">
        <v>102.604</v>
      </c>
      <c r="DP92" s="45">
        <v>12.766999999999999</v>
      </c>
      <c r="DQ92" s="23"/>
      <c r="DR92" s="24" t="s">
        <v>21</v>
      </c>
      <c r="DS92" s="5">
        <v>109.596</v>
      </c>
      <c r="DT92" s="45">
        <v>10.798</v>
      </c>
      <c r="DU92" s="5">
        <v>102.137</v>
      </c>
      <c r="DV92" s="45">
        <v>3.375</v>
      </c>
      <c r="DW92" s="5">
        <v>117.31</v>
      </c>
      <c r="DX92" s="45">
        <v>2.2480000000000002</v>
      </c>
      <c r="DY92" s="23"/>
      <c r="DZ92" s="24" t="s">
        <v>21</v>
      </c>
      <c r="EA92" s="5">
        <v>107.742</v>
      </c>
      <c r="EB92" s="45">
        <v>2.2839999999999998</v>
      </c>
      <c r="EC92" s="5">
        <v>115.65300000000001</v>
      </c>
      <c r="ED92" s="45">
        <v>4.0970000000000004</v>
      </c>
      <c r="EE92" s="5">
        <v>109.825</v>
      </c>
      <c r="EF92" s="45">
        <v>4.0979999999999999</v>
      </c>
      <c r="EG92" s="23"/>
      <c r="EH92" s="24" t="s">
        <v>21</v>
      </c>
      <c r="EI92" s="5">
        <v>110.07899999999999</v>
      </c>
      <c r="EJ92" s="45">
        <v>4.0970000000000004</v>
      </c>
      <c r="EK92" s="5">
        <v>108.01300000000001</v>
      </c>
      <c r="EL92" s="45">
        <v>4.0970000000000004</v>
      </c>
      <c r="EM92" s="5">
        <v>113.94</v>
      </c>
      <c r="EN92" s="45">
        <v>4.0979999999999999</v>
      </c>
      <c r="EO92" s="23"/>
      <c r="EP92" s="24" t="s">
        <v>21</v>
      </c>
      <c r="EQ92" s="5">
        <v>102.456</v>
      </c>
      <c r="ER92" s="45">
        <v>1.6779999999999999</v>
      </c>
      <c r="ES92" s="5">
        <v>119.73399999999999</v>
      </c>
      <c r="ET92" s="45">
        <v>1.6779999999999999</v>
      </c>
      <c r="EU92" s="5">
        <v>102.089</v>
      </c>
      <c r="EV92" s="45">
        <v>1.679</v>
      </c>
      <c r="EW92" s="23"/>
      <c r="EX92" s="24" t="s">
        <v>21</v>
      </c>
      <c r="EY92" s="5">
        <v>106.05</v>
      </c>
      <c r="EZ92" s="45">
        <v>1.679</v>
      </c>
      <c r="FA92" s="5">
        <v>118.015</v>
      </c>
      <c r="FB92" s="45">
        <v>1.6779999999999999</v>
      </c>
      <c r="FC92" s="5">
        <v>80.186999999999998</v>
      </c>
      <c r="FD92" s="45">
        <v>1.679</v>
      </c>
      <c r="FE92" s="23"/>
      <c r="FF92" s="24" t="s">
        <v>21</v>
      </c>
      <c r="FG92" s="5">
        <v>106.17100000000001</v>
      </c>
      <c r="FH92" s="45">
        <v>1.6779999999999999</v>
      </c>
      <c r="FI92" s="5">
        <v>131.84200000000001</v>
      </c>
      <c r="FJ92" s="45">
        <v>5.9130000000000003</v>
      </c>
      <c r="FK92" s="5">
        <v>105.152</v>
      </c>
      <c r="FL92" s="45">
        <v>-5.9580000000000002</v>
      </c>
      <c r="FM92" s="23"/>
      <c r="FN92" s="24" t="s">
        <v>21</v>
      </c>
      <c r="FO92" s="5">
        <v>92.475999999999999</v>
      </c>
      <c r="FP92" s="45">
        <v>-8.2859999999999996</v>
      </c>
      <c r="FQ92" s="5">
        <v>108.929</v>
      </c>
      <c r="FR92" s="45">
        <v>12.747</v>
      </c>
      <c r="FS92" s="5">
        <v>112.914</v>
      </c>
      <c r="FT92" s="45">
        <v>11.055</v>
      </c>
      <c r="FU92" s="23"/>
      <c r="FV92" s="24" t="s">
        <v>21</v>
      </c>
      <c r="FW92" s="5">
        <v>112.624</v>
      </c>
      <c r="FX92" s="45">
        <v>11.648</v>
      </c>
      <c r="FY92" s="5">
        <v>110.848</v>
      </c>
      <c r="FZ92" s="45">
        <v>-0.27100000000000002</v>
      </c>
      <c r="GA92" s="5">
        <v>110.89400000000001</v>
      </c>
      <c r="GB92" s="45">
        <v>-0.27100000000000002</v>
      </c>
      <c r="GC92" s="23"/>
      <c r="GD92" s="24" t="s">
        <v>21</v>
      </c>
      <c r="GE92" s="5">
        <v>108.568</v>
      </c>
      <c r="GF92" s="45">
        <v>-0.27100000000000002</v>
      </c>
      <c r="GG92" s="5">
        <v>110.66</v>
      </c>
      <c r="GH92" s="45">
        <v>-0.27</v>
      </c>
      <c r="GI92" s="5">
        <v>157.03100000000001</v>
      </c>
      <c r="GJ92" s="45">
        <v>-6.2450000000000001</v>
      </c>
      <c r="GK92" s="23"/>
      <c r="GL92" s="24" t="s">
        <v>21</v>
      </c>
      <c r="GM92" s="5">
        <v>98.988</v>
      </c>
      <c r="GN92" s="45">
        <v>-0.27</v>
      </c>
      <c r="GO92" s="5">
        <v>127.663</v>
      </c>
      <c r="GP92" s="45">
        <v>8.5150000000000006</v>
      </c>
      <c r="GQ92" s="5">
        <v>120.238</v>
      </c>
      <c r="GR92" s="45">
        <v>8.5150000000000006</v>
      </c>
      <c r="GS92" s="23"/>
      <c r="GT92" s="24" t="s">
        <v>21</v>
      </c>
      <c r="GU92" s="5">
        <v>101.855</v>
      </c>
      <c r="GV92" s="45">
        <v>4.6769999999999996</v>
      </c>
      <c r="GW92" s="5">
        <v>109.139</v>
      </c>
      <c r="GX92" s="45">
        <v>3.0019999999999998</v>
      </c>
      <c r="GY92" s="5">
        <v>103.251</v>
      </c>
      <c r="GZ92" s="45">
        <v>4.6769999999999996</v>
      </c>
      <c r="HA92" s="23"/>
      <c r="HB92" s="24" t="s">
        <v>21</v>
      </c>
      <c r="HC92" s="5">
        <v>99.225999999999999</v>
      </c>
      <c r="HD92" s="45">
        <v>4.6769999999999996</v>
      </c>
      <c r="HE92" s="5">
        <v>105.38</v>
      </c>
      <c r="HF92" s="45">
        <v>4.6779999999999999</v>
      </c>
      <c r="HG92" s="5">
        <v>100.48099999999999</v>
      </c>
      <c r="HH92" s="45">
        <v>1.016</v>
      </c>
      <c r="HI92" s="23"/>
      <c r="HJ92" s="24" t="s">
        <v>21</v>
      </c>
      <c r="HK92" s="5">
        <v>94.766000000000005</v>
      </c>
      <c r="HL92" s="45">
        <v>3.3620000000000001</v>
      </c>
      <c r="HM92" s="5">
        <v>121.672</v>
      </c>
      <c r="HN92" s="45">
        <v>10.010999999999999</v>
      </c>
      <c r="HO92" s="5">
        <v>119.996</v>
      </c>
      <c r="HP92" s="45">
        <v>4.6769999999999996</v>
      </c>
      <c r="HQ92" s="23"/>
      <c r="HR92" s="24" t="s">
        <v>21</v>
      </c>
      <c r="HS92" s="5">
        <v>100.889</v>
      </c>
      <c r="HT92" s="45">
        <v>8.1760000000000002</v>
      </c>
      <c r="HU92" s="5">
        <v>122.613</v>
      </c>
      <c r="HV92" s="45">
        <v>8.1750000000000007</v>
      </c>
      <c r="HW92" s="5">
        <v>122.94</v>
      </c>
      <c r="HX92" s="45">
        <v>8.1750000000000007</v>
      </c>
      <c r="HY92" s="23"/>
      <c r="HZ92" s="24" t="s">
        <v>21</v>
      </c>
      <c r="IA92" s="5">
        <v>75.147000000000006</v>
      </c>
      <c r="IB92" s="45">
        <v>8.1769999999999996</v>
      </c>
      <c r="IC92" s="5">
        <v>104.986</v>
      </c>
      <c r="ID92" s="45">
        <v>-0.16300000000000001</v>
      </c>
      <c r="IE92" s="5">
        <v>103.923</v>
      </c>
      <c r="IF92" s="45">
        <v>2.4319999999999999</v>
      </c>
      <c r="IG92" s="23"/>
      <c r="IH92" s="24" t="s">
        <v>21</v>
      </c>
      <c r="II92" s="5">
        <v>115.60899999999999</v>
      </c>
      <c r="IJ92" s="45">
        <v>3.6909999999999998</v>
      </c>
      <c r="IK92" s="5">
        <v>105.67100000000001</v>
      </c>
      <c r="IL92" s="45">
        <v>3.149</v>
      </c>
      <c r="IM92" s="5">
        <v>104.56699999999999</v>
      </c>
      <c r="IN92" s="45">
        <v>3.6560000000000001</v>
      </c>
      <c r="IO92" s="5">
        <v>131.851</v>
      </c>
      <c r="IP92" s="45">
        <v>3.6549999999999998</v>
      </c>
      <c r="IQ92" s="23"/>
      <c r="IR92" s="24" t="s">
        <v>21</v>
      </c>
      <c r="IS92" s="5">
        <v>111.07899999999999</v>
      </c>
      <c r="IT92" s="45">
        <v>3.6549999999999998</v>
      </c>
      <c r="IU92" s="5">
        <v>100.184</v>
      </c>
      <c r="IV92" s="45">
        <v>3.6549999999999998</v>
      </c>
      <c r="IW92" s="5">
        <v>107.342</v>
      </c>
      <c r="IX92" s="45">
        <v>3.6560000000000001</v>
      </c>
      <c r="IY92" s="23"/>
      <c r="IZ92" s="24" t="s">
        <v>21</v>
      </c>
      <c r="JA92" s="5">
        <v>120.617</v>
      </c>
      <c r="JB92" s="45">
        <v>3.6560000000000001</v>
      </c>
      <c r="JC92" s="5">
        <v>121.57299999999999</v>
      </c>
      <c r="JD92" s="45">
        <v>16.048999999999999</v>
      </c>
      <c r="JE92" s="5">
        <v>134.44800000000001</v>
      </c>
      <c r="JF92" s="45">
        <v>20.513000000000002</v>
      </c>
      <c r="JG92" s="23"/>
      <c r="JH92" s="24" t="s">
        <v>21</v>
      </c>
      <c r="JI92" s="5">
        <v>125.014</v>
      </c>
      <c r="JJ92" s="45">
        <v>5.1870000000000003</v>
      </c>
      <c r="JK92" s="5">
        <v>129.06399999999999</v>
      </c>
      <c r="JL92" s="45">
        <v>29.103999999999999</v>
      </c>
      <c r="JM92" s="5">
        <v>72.424999999999997</v>
      </c>
      <c r="JN92" s="45">
        <v>21.8</v>
      </c>
      <c r="JO92" s="23"/>
      <c r="JP92" s="24" t="s">
        <v>21</v>
      </c>
      <c r="JQ92" s="5">
        <v>110.327</v>
      </c>
      <c r="JR92" s="45">
        <v>6.0250000000000004</v>
      </c>
      <c r="JS92" s="5">
        <v>83.537000000000006</v>
      </c>
      <c r="JT92" s="45">
        <v>-8.641</v>
      </c>
      <c r="JU92" s="5">
        <v>97.632000000000005</v>
      </c>
      <c r="JV92" s="45">
        <v>-8.641</v>
      </c>
      <c r="JW92" s="23"/>
      <c r="JX92" s="24" t="s">
        <v>21</v>
      </c>
      <c r="JY92" s="5">
        <v>87.86</v>
      </c>
      <c r="JZ92" s="45">
        <v>-4.173</v>
      </c>
      <c r="KA92" s="5">
        <v>103.94199999999999</v>
      </c>
      <c r="KB92" s="45">
        <v>4.4960000000000004</v>
      </c>
      <c r="KC92" s="5">
        <v>119.55</v>
      </c>
      <c r="KD92" s="45">
        <v>-1.1679999999999999</v>
      </c>
      <c r="KE92" s="23"/>
      <c r="KF92" s="24" t="s">
        <v>21</v>
      </c>
      <c r="KG92" s="5">
        <v>97.736999999999995</v>
      </c>
      <c r="KH92" s="45">
        <v>-3.254</v>
      </c>
      <c r="KI92" s="5">
        <v>102.49</v>
      </c>
      <c r="KJ92" s="45">
        <v>3.2829999999999999</v>
      </c>
      <c r="KK92" s="5">
        <v>102.876</v>
      </c>
      <c r="KL92" s="45">
        <v>19.785</v>
      </c>
      <c r="KM92" s="23"/>
      <c r="KN92" s="24" t="s">
        <v>21</v>
      </c>
      <c r="KO92" s="5">
        <v>99.078000000000003</v>
      </c>
      <c r="KP92" s="45">
        <v>19.785</v>
      </c>
      <c r="KQ92" s="5">
        <v>129.58000000000001</v>
      </c>
      <c r="KR92" s="45">
        <v>16.696999999999999</v>
      </c>
      <c r="KS92" s="5">
        <v>108.325</v>
      </c>
      <c r="KT92" s="45">
        <v>16.978999999999999</v>
      </c>
      <c r="KU92" s="23"/>
      <c r="KV92" s="24" t="s">
        <v>21</v>
      </c>
      <c r="KW92" s="5">
        <v>122.746</v>
      </c>
      <c r="KX92" s="45">
        <v>4.8810000000000002</v>
      </c>
      <c r="KY92" s="5">
        <v>123.995</v>
      </c>
      <c r="KZ92" s="45">
        <v>13.773</v>
      </c>
      <c r="LA92" s="5">
        <v>122.636</v>
      </c>
      <c r="LB92" s="45">
        <v>-1.006</v>
      </c>
      <c r="LC92" s="23"/>
      <c r="LD92" s="24" t="s">
        <v>21</v>
      </c>
      <c r="LE92" s="5">
        <v>99.599000000000004</v>
      </c>
      <c r="LF92" s="45">
        <v>2.4969999999999999</v>
      </c>
      <c r="LG92" s="5">
        <v>102.026</v>
      </c>
      <c r="LH92" s="45">
        <v>-1.3080000000000001</v>
      </c>
      <c r="LI92" s="5">
        <v>112.33</v>
      </c>
      <c r="LJ92" s="45">
        <v>-2.181</v>
      </c>
      <c r="LK92" s="23"/>
      <c r="LL92" s="24" t="s">
        <v>21</v>
      </c>
      <c r="LM92" s="5">
        <v>128.19200000000001</v>
      </c>
      <c r="LN92" s="45">
        <v>-1.3069999999999999</v>
      </c>
      <c r="LO92" s="5">
        <v>108.794</v>
      </c>
      <c r="LP92" s="45">
        <v>-1.3080000000000001</v>
      </c>
      <c r="LQ92" s="5">
        <v>144.07</v>
      </c>
      <c r="LR92" s="45">
        <v>-1.3080000000000001</v>
      </c>
      <c r="LS92" s="23"/>
      <c r="LT92" s="24" t="s">
        <v>21</v>
      </c>
      <c r="LU92" s="5">
        <v>109.251</v>
      </c>
      <c r="LV92" s="45">
        <v>16.344999999999999</v>
      </c>
      <c r="LW92" s="5">
        <v>93.070999999999998</v>
      </c>
      <c r="LX92" s="45">
        <v>12.622</v>
      </c>
      <c r="LY92" s="5">
        <v>70.069999999999993</v>
      </c>
      <c r="LZ92" s="45">
        <v>-1.9</v>
      </c>
      <c r="MA92" s="23"/>
      <c r="MB92" s="24" t="s">
        <v>21</v>
      </c>
      <c r="MC92" s="5">
        <v>122.869</v>
      </c>
      <c r="MD92" s="45">
        <v>13.57</v>
      </c>
      <c r="ME92" s="5">
        <v>98.555000000000007</v>
      </c>
      <c r="MF92" s="45">
        <v>7.0910000000000002</v>
      </c>
      <c r="MG92" s="5">
        <v>91.488</v>
      </c>
      <c r="MH92" s="45">
        <v>1.6579999999999999</v>
      </c>
      <c r="MI92" s="23"/>
      <c r="MJ92" s="24" t="s">
        <v>21</v>
      </c>
      <c r="MK92" s="5">
        <v>95.317999999999998</v>
      </c>
      <c r="ML92" s="45">
        <v>2.4729999999999999</v>
      </c>
      <c r="MM92" s="5">
        <v>112.322</v>
      </c>
      <c r="MN92" s="45">
        <v>8.5090000000000003</v>
      </c>
      <c r="MO92" s="5">
        <v>85.355000000000004</v>
      </c>
      <c r="MP92" s="45">
        <v>36.85</v>
      </c>
    </row>
    <row r="93" spans="1:384" ht="15" hidden="1" customHeight="1" x14ac:dyDescent="0.25">
      <c r="A93" s="23"/>
      <c r="B93" s="24" t="s">
        <v>22</v>
      </c>
      <c r="C93" s="5">
        <v>103.227</v>
      </c>
      <c r="D93" s="45">
        <v>-0.47699999999999998</v>
      </c>
      <c r="E93" s="495">
        <v>100.583</v>
      </c>
      <c r="F93" s="45">
        <v>-2.4950000000000001</v>
      </c>
      <c r="G93" s="495">
        <v>105.727</v>
      </c>
      <c r="H93" s="45">
        <v>1.41</v>
      </c>
      <c r="I93" s="23"/>
      <c r="J93" s="24" t="s">
        <v>22</v>
      </c>
      <c r="K93" s="5">
        <v>91.027000000000001</v>
      </c>
      <c r="L93" s="45">
        <v>-1.204</v>
      </c>
      <c r="M93" s="5">
        <v>102.999</v>
      </c>
      <c r="N93" s="45">
        <v>33.01</v>
      </c>
      <c r="O93" s="5">
        <v>90.396000000000001</v>
      </c>
      <c r="P93" s="45">
        <v>4.2320000000000002</v>
      </c>
      <c r="Q93" s="23"/>
      <c r="R93" s="24" t="s">
        <v>22</v>
      </c>
      <c r="S93" s="5">
        <v>106.542</v>
      </c>
      <c r="T93" s="45">
        <v>-4.25</v>
      </c>
      <c r="U93" s="5">
        <v>112.752</v>
      </c>
      <c r="V93" s="45">
        <v>5.6210000000000004</v>
      </c>
      <c r="W93" s="5">
        <v>105.819</v>
      </c>
      <c r="X93" s="45">
        <v>-1.2030000000000001</v>
      </c>
      <c r="Y93" s="23"/>
      <c r="Z93" s="24" t="s">
        <v>22</v>
      </c>
      <c r="AA93" s="5">
        <v>110.29</v>
      </c>
      <c r="AB93" s="45">
        <v>-3.99</v>
      </c>
      <c r="AC93" s="5">
        <v>114.392</v>
      </c>
      <c r="AD93" s="45">
        <v>4.4160000000000004</v>
      </c>
      <c r="AE93" s="5">
        <v>110.152</v>
      </c>
      <c r="AF93" s="45">
        <v>4.2990000000000004</v>
      </c>
      <c r="AG93" s="23"/>
      <c r="AH93" s="24" t="s">
        <v>22</v>
      </c>
      <c r="AI93" s="5">
        <v>131.47399999999999</v>
      </c>
      <c r="AJ93" s="45">
        <v>16.059999999999999</v>
      </c>
      <c r="AK93" s="5">
        <v>135.47200000000001</v>
      </c>
      <c r="AL93" s="45">
        <v>19.951000000000001</v>
      </c>
      <c r="AM93" s="5">
        <v>102.245</v>
      </c>
      <c r="AN93" s="45">
        <v>5.3150000000000004</v>
      </c>
      <c r="AO93" s="23"/>
      <c r="AP93" s="24" t="s">
        <v>22</v>
      </c>
      <c r="AQ93" s="5">
        <v>97.18</v>
      </c>
      <c r="AR93" s="45">
        <v>-22.690999999999999</v>
      </c>
      <c r="AS93" s="5">
        <v>102.76900000000001</v>
      </c>
      <c r="AT93" s="45">
        <v>5.6260000000000003</v>
      </c>
      <c r="AU93" s="5">
        <v>102.24</v>
      </c>
      <c r="AV93" s="45">
        <v>2.105</v>
      </c>
      <c r="AW93" s="23"/>
      <c r="AX93" s="24" t="s">
        <v>22</v>
      </c>
      <c r="AY93" s="5">
        <v>122.926</v>
      </c>
      <c r="AZ93" s="45">
        <v>2.5590000000000002</v>
      </c>
      <c r="BA93" s="5">
        <v>111.21299999999999</v>
      </c>
      <c r="BB93" s="45">
        <v>6.1429999999999998</v>
      </c>
      <c r="BC93" s="5">
        <v>86.055999999999997</v>
      </c>
      <c r="BD93" s="45">
        <v>-21.67</v>
      </c>
      <c r="BE93" s="23"/>
      <c r="BF93" s="24" t="s">
        <v>22</v>
      </c>
      <c r="BG93" s="5">
        <v>85.543000000000006</v>
      </c>
      <c r="BH93" s="45">
        <v>-8.8160000000000007</v>
      </c>
      <c r="BI93" s="5">
        <v>129.59</v>
      </c>
      <c r="BJ93" s="45">
        <v>9.077</v>
      </c>
      <c r="BK93" s="5">
        <v>150.851</v>
      </c>
      <c r="BL93" s="45">
        <v>27.192</v>
      </c>
      <c r="BM93" s="23"/>
      <c r="BN93" s="24" t="s">
        <v>22</v>
      </c>
      <c r="BO93" s="5">
        <v>121.76</v>
      </c>
      <c r="BP93" s="45">
        <v>17.763999999999999</v>
      </c>
      <c r="BQ93" s="5">
        <v>117.334</v>
      </c>
      <c r="BR93" s="45">
        <v>7.73</v>
      </c>
      <c r="BS93" s="5">
        <v>133.809</v>
      </c>
      <c r="BT93" s="45">
        <v>7.7309999999999999</v>
      </c>
      <c r="BU93" s="23"/>
      <c r="BV93" s="24" t="s">
        <v>22</v>
      </c>
      <c r="BW93" s="5">
        <v>118.932</v>
      </c>
      <c r="BX93" s="45">
        <v>7.7290000000000001</v>
      </c>
      <c r="BY93" s="5">
        <v>110.18300000000001</v>
      </c>
      <c r="BZ93" s="45">
        <v>2.04</v>
      </c>
      <c r="CA93" s="5">
        <v>95.47</v>
      </c>
      <c r="CB93" s="45">
        <v>4.5119999999999996</v>
      </c>
      <c r="CC93" s="23"/>
      <c r="CD93" s="24" t="s">
        <v>22</v>
      </c>
      <c r="CE93" s="5">
        <v>114.47499999999999</v>
      </c>
      <c r="CF93" s="45">
        <v>4.5119999999999996</v>
      </c>
      <c r="CG93" s="5">
        <v>113.837</v>
      </c>
      <c r="CH93" s="45">
        <v>4.5119999999999996</v>
      </c>
      <c r="CI93" s="5">
        <v>113.76300000000001</v>
      </c>
      <c r="CJ93" s="45">
        <v>13.813000000000001</v>
      </c>
      <c r="CK93" s="23"/>
      <c r="CL93" s="24" t="s">
        <v>22</v>
      </c>
      <c r="CM93" s="5">
        <v>94.674999999999997</v>
      </c>
      <c r="CN93" s="45">
        <v>-0.27800000000000002</v>
      </c>
      <c r="CO93" s="5">
        <v>125.727</v>
      </c>
      <c r="CP93" s="45">
        <v>3.907</v>
      </c>
      <c r="CQ93" s="5">
        <v>128.94800000000001</v>
      </c>
      <c r="CR93" s="45">
        <v>3.9079999999999999</v>
      </c>
      <c r="CS93" s="23"/>
      <c r="CT93" s="24" t="s">
        <v>22</v>
      </c>
      <c r="CU93" s="5">
        <v>132.459</v>
      </c>
      <c r="CV93" s="45">
        <v>8.5510000000000002</v>
      </c>
      <c r="CW93" s="5">
        <v>71.66</v>
      </c>
      <c r="CX93" s="45">
        <v>-24.042999999999999</v>
      </c>
      <c r="CY93" s="5">
        <v>122.276</v>
      </c>
      <c r="CZ93" s="45">
        <v>11.587</v>
      </c>
      <c r="DA93" s="23"/>
      <c r="DB93" s="24" t="s">
        <v>22</v>
      </c>
      <c r="DC93" s="5">
        <v>105.682</v>
      </c>
      <c r="DD93" s="45">
        <v>-8.5109999999999992</v>
      </c>
      <c r="DE93" s="5">
        <v>234.03899999999999</v>
      </c>
      <c r="DF93" s="45">
        <v>83.563000000000002</v>
      </c>
      <c r="DG93" s="5">
        <v>104.581</v>
      </c>
      <c r="DH93" s="45">
        <v>0.66300000000000003</v>
      </c>
      <c r="DI93" s="23"/>
      <c r="DJ93" s="24" t="s">
        <v>22</v>
      </c>
      <c r="DK93" s="5">
        <v>105.824</v>
      </c>
      <c r="DL93" s="45">
        <v>0.66400000000000003</v>
      </c>
      <c r="DM93" s="5">
        <v>91.838999999999999</v>
      </c>
      <c r="DN93" s="45">
        <v>-1.8380000000000001</v>
      </c>
      <c r="DO93" s="5">
        <v>98.521000000000001</v>
      </c>
      <c r="DP93" s="45">
        <v>11.137</v>
      </c>
      <c r="DQ93" s="23"/>
      <c r="DR93" s="24" t="s">
        <v>22</v>
      </c>
      <c r="DS93" s="5">
        <v>105.374</v>
      </c>
      <c r="DT93" s="45">
        <v>0.66400000000000003</v>
      </c>
      <c r="DU93" s="5">
        <v>116.27200000000001</v>
      </c>
      <c r="DV93" s="45">
        <v>4.4169999999999998</v>
      </c>
      <c r="DW93" s="5">
        <v>117.236</v>
      </c>
      <c r="DX93" s="45">
        <v>-11.760999999999999</v>
      </c>
      <c r="DY93" s="23"/>
      <c r="DZ93" s="24" t="s">
        <v>22</v>
      </c>
      <c r="EA93" s="5">
        <v>109.407</v>
      </c>
      <c r="EB93" s="45">
        <v>1.4570000000000001</v>
      </c>
      <c r="EC93" s="5">
        <v>117.383</v>
      </c>
      <c r="ED93" s="45">
        <v>5.51</v>
      </c>
      <c r="EE93" s="5">
        <v>108.212</v>
      </c>
      <c r="EF93" s="45">
        <v>5.51</v>
      </c>
      <c r="EG93" s="23"/>
      <c r="EH93" s="24" t="s">
        <v>22</v>
      </c>
      <c r="EI93" s="5">
        <v>125.794</v>
      </c>
      <c r="EJ93" s="45">
        <v>5.5110000000000001</v>
      </c>
      <c r="EK93" s="5">
        <v>118.663</v>
      </c>
      <c r="EL93" s="45">
        <v>5.51</v>
      </c>
      <c r="EM93" s="5">
        <v>114.979</v>
      </c>
      <c r="EN93" s="45">
        <v>5.51</v>
      </c>
      <c r="EO93" s="23"/>
      <c r="EP93" s="24" t="s">
        <v>22</v>
      </c>
      <c r="EQ93" s="5">
        <v>96.191000000000003</v>
      </c>
      <c r="ER93" s="45">
        <v>-1.4630000000000001</v>
      </c>
      <c r="ES93" s="5">
        <v>118.608</v>
      </c>
      <c r="ET93" s="45">
        <v>-1.4630000000000001</v>
      </c>
      <c r="EU93" s="5">
        <v>104.214</v>
      </c>
      <c r="EV93" s="45">
        <v>-1.4630000000000001</v>
      </c>
      <c r="EW93" s="23"/>
      <c r="EX93" s="24" t="s">
        <v>22</v>
      </c>
      <c r="EY93" s="5">
        <v>107.84399999999999</v>
      </c>
      <c r="EZ93" s="45">
        <v>-1.4630000000000001</v>
      </c>
      <c r="FA93" s="5">
        <v>112.04900000000001</v>
      </c>
      <c r="FB93" s="45">
        <v>-1.4630000000000001</v>
      </c>
      <c r="FC93" s="5">
        <v>108.84399999999999</v>
      </c>
      <c r="FD93" s="45">
        <v>-1.4630000000000001</v>
      </c>
      <c r="FE93" s="23"/>
      <c r="FF93" s="24" t="s">
        <v>22</v>
      </c>
      <c r="FG93" s="5">
        <v>107.14</v>
      </c>
      <c r="FH93" s="45">
        <v>-1.462</v>
      </c>
      <c r="FI93" s="5">
        <v>95.147999999999996</v>
      </c>
      <c r="FJ93" s="45">
        <v>1.554</v>
      </c>
      <c r="FK93" s="5">
        <v>104.44199999999999</v>
      </c>
      <c r="FL93" s="45">
        <v>-1.73</v>
      </c>
      <c r="FM93" s="23"/>
      <c r="FN93" s="24" t="s">
        <v>22</v>
      </c>
      <c r="FO93" s="5">
        <v>93.742000000000004</v>
      </c>
      <c r="FP93" s="45">
        <v>-1.33</v>
      </c>
      <c r="FQ93" s="5">
        <v>101.462</v>
      </c>
      <c r="FR93" s="45">
        <v>7.0090000000000003</v>
      </c>
      <c r="FS93" s="5">
        <v>115.446</v>
      </c>
      <c r="FT93" s="45">
        <v>8.24</v>
      </c>
      <c r="FU93" s="23"/>
      <c r="FV93" s="24" t="s">
        <v>22</v>
      </c>
      <c r="FW93" s="5">
        <v>104.861</v>
      </c>
      <c r="FX93" s="45">
        <v>2.835</v>
      </c>
      <c r="FY93" s="5">
        <v>115.30200000000001</v>
      </c>
      <c r="FZ93" s="45">
        <v>4.5179999999999998</v>
      </c>
      <c r="GA93" s="5">
        <v>107.164</v>
      </c>
      <c r="GB93" s="45">
        <v>4.5179999999999998</v>
      </c>
      <c r="GC93" s="23"/>
      <c r="GD93" s="24" t="s">
        <v>22</v>
      </c>
      <c r="GE93" s="5">
        <v>105.97</v>
      </c>
      <c r="GF93" s="45">
        <v>4.5170000000000003</v>
      </c>
      <c r="GG93" s="5">
        <v>89.588999999999999</v>
      </c>
      <c r="GH93" s="45">
        <v>4.5170000000000003</v>
      </c>
      <c r="GI93" s="5">
        <v>104.488</v>
      </c>
      <c r="GJ93" s="45">
        <v>3.1469999999999998</v>
      </c>
      <c r="GK93" s="23"/>
      <c r="GL93" s="24" t="s">
        <v>22</v>
      </c>
      <c r="GM93" s="5">
        <v>109.23399999999999</v>
      </c>
      <c r="GN93" s="45">
        <v>4.5170000000000003</v>
      </c>
      <c r="GO93" s="5">
        <v>124.911</v>
      </c>
      <c r="GP93" s="45">
        <v>8.0329999999999995</v>
      </c>
      <c r="GQ93" s="5">
        <v>127.11</v>
      </c>
      <c r="GR93" s="45">
        <v>8.0329999999999995</v>
      </c>
      <c r="GS93" s="23"/>
      <c r="GT93" s="24" t="s">
        <v>22</v>
      </c>
      <c r="GU93" s="5">
        <v>102.959</v>
      </c>
      <c r="GV93" s="45">
        <v>4.4260000000000002</v>
      </c>
      <c r="GW93" s="5">
        <v>116.129</v>
      </c>
      <c r="GX93" s="45">
        <v>3.9260000000000002</v>
      </c>
      <c r="GY93" s="5">
        <v>116.922</v>
      </c>
      <c r="GZ93" s="45">
        <v>4.4260000000000002</v>
      </c>
      <c r="HA93" s="23"/>
      <c r="HB93" s="24" t="s">
        <v>22</v>
      </c>
      <c r="HC93" s="5">
        <v>100.059</v>
      </c>
      <c r="HD93" s="45">
        <v>4.4269999999999996</v>
      </c>
      <c r="HE93" s="5">
        <v>106.584</v>
      </c>
      <c r="HF93" s="45">
        <v>4.4269999999999996</v>
      </c>
      <c r="HG93" s="5">
        <v>101.471</v>
      </c>
      <c r="HH93" s="45">
        <v>-1.8080000000000001</v>
      </c>
      <c r="HI93" s="23"/>
      <c r="HJ93" s="24" t="s">
        <v>22</v>
      </c>
      <c r="HK93" s="5">
        <v>107.023</v>
      </c>
      <c r="HL93" s="45">
        <v>1.05</v>
      </c>
      <c r="HM93" s="5">
        <v>102.526</v>
      </c>
      <c r="HN93" s="45">
        <v>4.8369999999999997</v>
      </c>
      <c r="HO93" s="5">
        <v>116.227</v>
      </c>
      <c r="HP93" s="45">
        <v>4.4269999999999996</v>
      </c>
      <c r="HQ93" s="23"/>
      <c r="HR93" s="24" t="s">
        <v>22</v>
      </c>
      <c r="HS93" s="5">
        <v>103.871</v>
      </c>
      <c r="HT93" s="45">
        <v>5.5419999999999998</v>
      </c>
      <c r="HU93" s="5">
        <v>115.12</v>
      </c>
      <c r="HV93" s="45">
        <v>5.5430000000000001</v>
      </c>
      <c r="HW93" s="5">
        <v>131.345</v>
      </c>
      <c r="HX93" s="45">
        <v>5.5430000000000001</v>
      </c>
      <c r="HY93" s="23"/>
      <c r="HZ93" s="24" t="s">
        <v>22</v>
      </c>
      <c r="IA93" s="5">
        <v>128.65899999999999</v>
      </c>
      <c r="IB93" s="45">
        <v>5.5419999999999998</v>
      </c>
      <c r="IC93" s="5">
        <v>104.69799999999999</v>
      </c>
      <c r="ID93" s="45">
        <v>0.69799999999999995</v>
      </c>
      <c r="IE93" s="5">
        <v>113.04900000000001</v>
      </c>
      <c r="IF93" s="45">
        <v>4.6909999999999998</v>
      </c>
      <c r="IG93" s="23"/>
      <c r="IH93" s="24" t="s">
        <v>22</v>
      </c>
      <c r="II93" s="5">
        <v>116.937</v>
      </c>
      <c r="IJ93" s="45">
        <v>5.859</v>
      </c>
      <c r="IK93" s="5">
        <v>135.24199999999999</v>
      </c>
      <c r="IL93" s="45">
        <v>-7.8419999999999996</v>
      </c>
      <c r="IM93" s="5">
        <v>111.84099999999999</v>
      </c>
      <c r="IN93" s="45">
        <v>4.3550000000000004</v>
      </c>
      <c r="IO93" s="5">
        <v>114.34699999999999</v>
      </c>
      <c r="IP93" s="45">
        <v>4.3550000000000004</v>
      </c>
      <c r="IQ93" s="23"/>
      <c r="IR93" s="24" t="s">
        <v>22</v>
      </c>
      <c r="IS93" s="5">
        <v>108.819</v>
      </c>
      <c r="IT93" s="45">
        <v>4.3550000000000004</v>
      </c>
      <c r="IU93" s="5">
        <v>96.710999999999999</v>
      </c>
      <c r="IV93" s="45">
        <v>4.3550000000000004</v>
      </c>
      <c r="IW93" s="5">
        <v>122.18899999999999</v>
      </c>
      <c r="IX93" s="45">
        <v>4.3540000000000001</v>
      </c>
      <c r="IY93" s="23"/>
      <c r="IZ93" s="24" t="s">
        <v>22</v>
      </c>
      <c r="JA93" s="5">
        <v>109.361</v>
      </c>
      <c r="JB93" s="45">
        <v>4.3550000000000004</v>
      </c>
      <c r="JC93" s="5">
        <v>138.55000000000001</v>
      </c>
      <c r="JD93" s="45">
        <v>8.782</v>
      </c>
      <c r="JE93" s="5">
        <v>142.88900000000001</v>
      </c>
      <c r="JF93" s="45">
        <v>16.667999999999999</v>
      </c>
      <c r="JG93" s="23"/>
      <c r="JH93" s="24" t="s">
        <v>22</v>
      </c>
      <c r="JI93" s="5">
        <v>128.56100000000001</v>
      </c>
      <c r="JJ93" s="45">
        <v>8.18</v>
      </c>
      <c r="JK93" s="5">
        <v>137.46899999999999</v>
      </c>
      <c r="JL93" s="45">
        <v>23.378</v>
      </c>
      <c r="JM93" s="5">
        <v>141.44800000000001</v>
      </c>
      <c r="JN93" s="45">
        <v>20.873000000000001</v>
      </c>
      <c r="JO93" s="23"/>
      <c r="JP93" s="24" t="s">
        <v>22</v>
      </c>
      <c r="JQ93" s="5">
        <v>110.88800000000001</v>
      </c>
      <c r="JR93" s="45">
        <v>4.8230000000000004</v>
      </c>
      <c r="JS93" s="5">
        <v>106.131</v>
      </c>
      <c r="JT93" s="45">
        <v>-5.81</v>
      </c>
      <c r="JU93" s="5">
        <v>102.373</v>
      </c>
      <c r="JV93" s="45">
        <v>-5.81</v>
      </c>
      <c r="JW93" s="23"/>
      <c r="JX93" s="24" t="s">
        <v>22</v>
      </c>
      <c r="JY93" s="5">
        <v>102.496</v>
      </c>
      <c r="JZ93" s="45">
        <v>0.77300000000000002</v>
      </c>
      <c r="KA93" s="5">
        <v>105.175</v>
      </c>
      <c r="KB93" s="45">
        <v>2.274</v>
      </c>
      <c r="KC93" s="5">
        <v>118.61</v>
      </c>
      <c r="KD93" s="45">
        <v>-5.3630000000000004</v>
      </c>
      <c r="KE93" s="23"/>
      <c r="KF93" s="24" t="s">
        <v>22</v>
      </c>
      <c r="KG93" s="5">
        <v>97.932000000000002</v>
      </c>
      <c r="KH93" s="45">
        <v>-7.6509999999999998</v>
      </c>
      <c r="KI93" s="5">
        <v>102.756</v>
      </c>
      <c r="KJ93" s="45">
        <v>2.63</v>
      </c>
      <c r="KK93" s="5">
        <v>116.869</v>
      </c>
      <c r="KL93" s="45">
        <v>19.657</v>
      </c>
      <c r="KM93" s="23"/>
      <c r="KN93" s="24" t="s">
        <v>22</v>
      </c>
      <c r="KO93" s="5">
        <v>112.313</v>
      </c>
      <c r="KP93" s="45">
        <v>19.655999999999999</v>
      </c>
      <c r="KQ93" s="5">
        <v>124.43300000000001</v>
      </c>
      <c r="KR93" s="45">
        <v>9.1489999999999991</v>
      </c>
      <c r="KS93" s="5">
        <v>108.81100000000001</v>
      </c>
      <c r="KT93" s="45">
        <v>9.1999999999999993</v>
      </c>
      <c r="KU93" s="23"/>
      <c r="KV93" s="24" t="s">
        <v>22</v>
      </c>
      <c r="KW93" s="5">
        <v>107.58799999999999</v>
      </c>
      <c r="KX93" s="45">
        <v>7.4669999999999996</v>
      </c>
      <c r="KY93" s="5">
        <v>123.685</v>
      </c>
      <c r="KZ93" s="45">
        <v>13.129</v>
      </c>
      <c r="LA93" s="5">
        <v>123.553</v>
      </c>
      <c r="LB93" s="45">
        <v>-6.5449999999999999</v>
      </c>
      <c r="LC93" s="23"/>
      <c r="LD93" s="24" t="s">
        <v>22</v>
      </c>
      <c r="LE93" s="5">
        <v>88.74</v>
      </c>
      <c r="LF93" s="45">
        <v>-7.1139999999999999</v>
      </c>
      <c r="LG93" s="5">
        <v>98.605999999999995</v>
      </c>
      <c r="LH93" s="45">
        <v>-4.4450000000000003</v>
      </c>
      <c r="LI93" s="5">
        <v>105.783</v>
      </c>
      <c r="LJ93" s="45">
        <v>-5.2850000000000001</v>
      </c>
      <c r="LK93" s="23"/>
      <c r="LL93" s="24" t="s">
        <v>22</v>
      </c>
      <c r="LM93" s="5">
        <v>121.931</v>
      </c>
      <c r="LN93" s="45">
        <v>-4.4450000000000003</v>
      </c>
      <c r="LO93" s="5">
        <v>112.735</v>
      </c>
      <c r="LP93" s="45">
        <v>-4.4450000000000003</v>
      </c>
      <c r="LQ93" s="5">
        <v>122.72199999999999</v>
      </c>
      <c r="LR93" s="45">
        <v>-4.4450000000000003</v>
      </c>
      <c r="LS93" s="23"/>
      <c r="LT93" s="24" t="s">
        <v>22</v>
      </c>
      <c r="LU93" s="5">
        <v>108.697</v>
      </c>
      <c r="LV93" s="45">
        <v>14.391</v>
      </c>
      <c r="LW93" s="5">
        <v>91.192999999999998</v>
      </c>
      <c r="LX93" s="45">
        <v>10.737</v>
      </c>
      <c r="LY93" s="5">
        <v>69.054000000000002</v>
      </c>
      <c r="LZ93" s="45">
        <v>-18.481999999999999</v>
      </c>
      <c r="MA93" s="23"/>
      <c r="MB93" s="24" t="s">
        <v>22</v>
      </c>
      <c r="MC93" s="5">
        <v>122.21</v>
      </c>
      <c r="MD93" s="45">
        <v>1.8540000000000001</v>
      </c>
      <c r="ME93" s="5">
        <v>101.172</v>
      </c>
      <c r="MF93" s="45">
        <v>10.125999999999999</v>
      </c>
      <c r="MG93" s="5">
        <v>101.05800000000001</v>
      </c>
      <c r="MH93" s="45">
        <v>-8.1449999999999996</v>
      </c>
      <c r="MI93" s="23"/>
      <c r="MJ93" s="24" t="s">
        <v>22</v>
      </c>
      <c r="MK93" s="5">
        <v>90.727000000000004</v>
      </c>
      <c r="ML93" s="45">
        <v>-1.145</v>
      </c>
      <c r="MM93" s="5">
        <v>110.889</v>
      </c>
      <c r="MN93" s="45">
        <v>5.5810000000000004</v>
      </c>
      <c r="MO93" s="5">
        <v>124.938</v>
      </c>
      <c r="MP93" s="45">
        <v>28.091999999999999</v>
      </c>
    </row>
    <row r="94" spans="1:384" ht="15" hidden="1" customHeight="1" x14ac:dyDescent="0.25">
      <c r="A94" s="23"/>
      <c r="B94" s="24" t="s">
        <v>23</v>
      </c>
      <c r="C94" s="5">
        <v>101.303</v>
      </c>
      <c r="D94" s="45">
        <v>-1.9430000000000001</v>
      </c>
      <c r="E94" s="495">
        <v>99.01</v>
      </c>
      <c r="F94" s="45">
        <v>-6.8010000000000002</v>
      </c>
      <c r="G94" s="495">
        <v>103.471</v>
      </c>
      <c r="H94" s="45">
        <v>2.91</v>
      </c>
      <c r="I94" s="23"/>
      <c r="J94" s="24" t="s">
        <v>23</v>
      </c>
      <c r="K94" s="5">
        <v>109.84</v>
      </c>
      <c r="L94" s="45">
        <v>15.25</v>
      </c>
      <c r="M94" s="5">
        <v>183.322</v>
      </c>
      <c r="N94" s="45">
        <v>61.523000000000003</v>
      </c>
      <c r="O94" s="5">
        <v>110.411</v>
      </c>
      <c r="P94" s="45">
        <v>26.959</v>
      </c>
      <c r="Q94" s="23"/>
      <c r="R94" s="24" t="s">
        <v>23</v>
      </c>
      <c r="S94" s="5">
        <v>101.583</v>
      </c>
      <c r="T94" s="45">
        <v>3.0590000000000002</v>
      </c>
      <c r="U94" s="5">
        <v>102.294</v>
      </c>
      <c r="V94" s="45">
        <v>9.8789999999999996</v>
      </c>
      <c r="W94" s="5">
        <v>101.955</v>
      </c>
      <c r="X94" s="45">
        <v>-2.4940000000000002</v>
      </c>
      <c r="Y94" s="23"/>
      <c r="Z94" s="24" t="s">
        <v>23</v>
      </c>
      <c r="AA94" s="5">
        <v>105.886</v>
      </c>
      <c r="AB94" s="45">
        <v>3.456</v>
      </c>
      <c r="AC94" s="5">
        <v>103.675</v>
      </c>
      <c r="AD94" s="45">
        <v>8.3249999999999993</v>
      </c>
      <c r="AE94" s="5">
        <v>96.933999999999997</v>
      </c>
      <c r="AF94" s="45">
        <v>13.04</v>
      </c>
      <c r="AG94" s="23"/>
      <c r="AH94" s="24" t="s">
        <v>23</v>
      </c>
      <c r="AI94" s="5">
        <v>122.337</v>
      </c>
      <c r="AJ94" s="45">
        <v>15.12</v>
      </c>
      <c r="AK94" s="5">
        <v>128.37299999999999</v>
      </c>
      <c r="AL94" s="45">
        <v>18.335999999999999</v>
      </c>
      <c r="AM94" s="5">
        <v>103.20099999999999</v>
      </c>
      <c r="AN94" s="45">
        <v>11.912000000000001</v>
      </c>
      <c r="AO94" s="23"/>
      <c r="AP94" s="24" t="s">
        <v>23</v>
      </c>
      <c r="AQ94" s="5">
        <v>90.611000000000004</v>
      </c>
      <c r="AR94" s="45">
        <v>-2.71</v>
      </c>
      <c r="AS94" s="5">
        <v>114.30800000000001</v>
      </c>
      <c r="AT94" s="45">
        <v>7.4530000000000003</v>
      </c>
      <c r="AU94" s="5">
        <v>107.83</v>
      </c>
      <c r="AV94" s="45">
        <v>5.8789999999999996</v>
      </c>
      <c r="AW94" s="23"/>
      <c r="AX94" s="24" t="s">
        <v>23</v>
      </c>
      <c r="AY94" s="5">
        <v>135.047</v>
      </c>
      <c r="AZ94" s="45">
        <v>12.916</v>
      </c>
      <c r="BA94" s="5">
        <v>130.82300000000001</v>
      </c>
      <c r="BB94" s="45">
        <v>10.266</v>
      </c>
      <c r="BC94" s="5">
        <v>86.781999999999996</v>
      </c>
      <c r="BD94" s="45">
        <v>-28.396999999999998</v>
      </c>
      <c r="BE94" s="23"/>
      <c r="BF94" s="24" t="s">
        <v>23</v>
      </c>
      <c r="BG94" s="5">
        <v>88.162999999999997</v>
      </c>
      <c r="BH94" s="45">
        <v>7.681</v>
      </c>
      <c r="BI94" s="5">
        <v>116.30800000000001</v>
      </c>
      <c r="BJ94" s="45">
        <v>1.7809999999999999</v>
      </c>
      <c r="BK94" s="5">
        <v>137.773</v>
      </c>
      <c r="BL94" s="45">
        <v>28.327999999999999</v>
      </c>
      <c r="BM94" s="23"/>
      <c r="BN94" s="24" t="s">
        <v>23</v>
      </c>
      <c r="BO94" s="5">
        <v>121.014</v>
      </c>
      <c r="BP94" s="45">
        <v>25.013000000000002</v>
      </c>
      <c r="BQ94" s="5">
        <v>109.273</v>
      </c>
      <c r="BR94" s="45">
        <v>8.5739999999999998</v>
      </c>
      <c r="BS94" s="5">
        <v>127.961</v>
      </c>
      <c r="BT94" s="45">
        <v>8.5739999999999998</v>
      </c>
      <c r="BU94" s="23"/>
      <c r="BV94" s="24" t="s">
        <v>23</v>
      </c>
      <c r="BW94" s="5">
        <v>114.10899999999999</v>
      </c>
      <c r="BX94" s="45">
        <v>8.5739999999999998</v>
      </c>
      <c r="BY94" s="5">
        <v>104.583</v>
      </c>
      <c r="BZ94" s="45">
        <v>2.5720000000000001</v>
      </c>
      <c r="CA94" s="5">
        <v>117.664</v>
      </c>
      <c r="CB94" s="45">
        <v>4.9560000000000004</v>
      </c>
      <c r="CC94" s="23"/>
      <c r="CD94" s="24" t="s">
        <v>23</v>
      </c>
      <c r="CE94" s="5">
        <v>111.59399999999999</v>
      </c>
      <c r="CF94" s="45">
        <v>4.9560000000000004</v>
      </c>
      <c r="CG94" s="5">
        <v>103.685</v>
      </c>
      <c r="CH94" s="45">
        <v>4.9560000000000004</v>
      </c>
      <c r="CI94" s="5">
        <v>107.244</v>
      </c>
      <c r="CJ94" s="45">
        <v>14.616</v>
      </c>
      <c r="CK94" s="23"/>
      <c r="CL94" s="24" t="s">
        <v>23</v>
      </c>
      <c r="CM94" s="5">
        <v>100.90900000000001</v>
      </c>
      <c r="CN94" s="45">
        <v>1.0049999999999999</v>
      </c>
      <c r="CO94" s="5">
        <v>101.44499999999999</v>
      </c>
      <c r="CP94" s="45">
        <v>7.8849999999999998</v>
      </c>
      <c r="CQ94" s="5">
        <v>116.77500000000001</v>
      </c>
      <c r="CR94" s="45">
        <v>7.8840000000000003</v>
      </c>
      <c r="CS94" s="23"/>
      <c r="CT94" s="24" t="s">
        <v>23</v>
      </c>
      <c r="CU94" s="5">
        <v>112.96</v>
      </c>
      <c r="CV94" s="45">
        <v>9.7330000000000005</v>
      </c>
      <c r="CW94" s="5">
        <v>82.424999999999997</v>
      </c>
      <c r="CX94" s="45">
        <v>-4.5380000000000003</v>
      </c>
      <c r="CY94" s="5">
        <v>126.093</v>
      </c>
      <c r="CZ94" s="45">
        <v>6.1070000000000002</v>
      </c>
      <c r="DA94" s="23"/>
      <c r="DB94" s="24" t="s">
        <v>23</v>
      </c>
      <c r="DC94" s="5">
        <v>96.126000000000005</v>
      </c>
      <c r="DD94" s="45">
        <v>-21.45</v>
      </c>
      <c r="DE94" s="5">
        <v>170.36</v>
      </c>
      <c r="DF94" s="45">
        <v>54.125</v>
      </c>
      <c r="DG94" s="5">
        <v>106.428</v>
      </c>
      <c r="DH94" s="45">
        <v>3.3519999999999999</v>
      </c>
      <c r="DI94" s="23"/>
      <c r="DJ94" s="24" t="s">
        <v>23</v>
      </c>
      <c r="DK94" s="5">
        <v>104.684</v>
      </c>
      <c r="DL94" s="45">
        <v>3.3530000000000002</v>
      </c>
      <c r="DM94" s="5">
        <v>92.643000000000001</v>
      </c>
      <c r="DN94" s="45">
        <v>-0.23</v>
      </c>
      <c r="DO94" s="5">
        <v>98.406000000000006</v>
      </c>
      <c r="DP94" s="45">
        <v>14.826000000000001</v>
      </c>
      <c r="DQ94" s="23"/>
      <c r="DR94" s="24" t="s">
        <v>23</v>
      </c>
      <c r="DS94" s="5">
        <v>103.80800000000001</v>
      </c>
      <c r="DT94" s="45">
        <v>3.3519999999999999</v>
      </c>
      <c r="DU94" s="5">
        <v>113.274</v>
      </c>
      <c r="DV94" s="45">
        <v>4.4610000000000003</v>
      </c>
      <c r="DW94" s="5">
        <v>121.419</v>
      </c>
      <c r="DX94" s="45">
        <v>-3.7130000000000001</v>
      </c>
      <c r="DY94" s="23"/>
      <c r="DZ94" s="24" t="s">
        <v>23</v>
      </c>
      <c r="EA94" s="5">
        <v>105.78</v>
      </c>
      <c r="EB94" s="45">
        <v>3.169</v>
      </c>
      <c r="EC94" s="5">
        <v>107.321</v>
      </c>
      <c r="ED94" s="45">
        <v>2.9870000000000001</v>
      </c>
      <c r="EE94" s="5">
        <v>114.959</v>
      </c>
      <c r="EF94" s="45">
        <v>2.9870000000000001</v>
      </c>
      <c r="EG94" s="23"/>
      <c r="EH94" s="24" t="s">
        <v>23</v>
      </c>
      <c r="EI94" s="5">
        <v>107.146</v>
      </c>
      <c r="EJ94" s="45">
        <v>2.9870000000000001</v>
      </c>
      <c r="EK94" s="5">
        <v>119.18</v>
      </c>
      <c r="EL94" s="45">
        <v>2.9870000000000001</v>
      </c>
      <c r="EM94" s="5">
        <v>107.863</v>
      </c>
      <c r="EN94" s="45">
        <v>2.9870000000000001</v>
      </c>
      <c r="EO94" s="23"/>
      <c r="EP94" s="24" t="s">
        <v>23</v>
      </c>
      <c r="EQ94" s="5">
        <v>99.177999999999997</v>
      </c>
      <c r="ER94" s="45">
        <v>3.9359999999999999</v>
      </c>
      <c r="ES94" s="5">
        <v>108.54600000000001</v>
      </c>
      <c r="ET94" s="45">
        <v>3.9359999999999999</v>
      </c>
      <c r="EU94" s="5">
        <v>106.37</v>
      </c>
      <c r="EV94" s="45">
        <v>3.9369999999999998</v>
      </c>
      <c r="EW94" s="23"/>
      <c r="EX94" s="24" t="s">
        <v>23</v>
      </c>
      <c r="EY94" s="5">
        <v>107.973</v>
      </c>
      <c r="EZ94" s="45">
        <v>3.9369999999999998</v>
      </c>
      <c r="FA94" s="5">
        <v>104.849</v>
      </c>
      <c r="FB94" s="45">
        <v>3.9359999999999999</v>
      </c>
      <c r="FC94" s="5">
        <v>99.709000000000003</v>
      </c>
      <c r="FD94" s="45">
        <v>3.9369999999999998</v>
      </c>
      <c r="FE94" s="23"/>
      <c r="FF94" s="24" t="s">
        <v>23</v>
      </c>
      <c r="FG94" s="5">
        <v>106.13</v>
      </c>
      <c r="FH94" s="45">
        <v>3.9369999999999998</v>
      </c>
      <c r="FI94" s="5">
        <v>115.53100000000001</v>
      </c>
      <c r="FJ94" s="45">
        <v>3.7989999999999999</v>
      </c>
      <c r="FK94" s="5">
        <v>99.483999999999995</v>
      </c>
      <c r="FL94" s="45">
        <v>0.55300000000000005</v>
      </c>
      <c r="FM94" s="23"/>
      <c r="FN94" s="24" t="s">
        <v>23</v>
      </c>
      <c r="FO94" s="5">
        <v>96.179000000000002</v>
      </c>
      <c r="FP94" s="45">
        <v>-2.234</v>
      </c>
      <c r="FQ94" s="5">
        <v>115.523</v>
      </c>
      <c r="FR94" s="45">
        <v>5.62</v>
      </c>
      <c r="FS94" s="5">
        <v>112.443</v>
      </c>
      <c r="FT94" s="45">
        <v>11.587</v>
      </c>
      <c r="FU94" s="23"/>
      <c r="FV94" s="24" t="s">
        <v>23</v>
      </c>
      <c r="FW94" s="5">
        <v>111.134</v>
      </c>
      <c r="FX94" s="45">
        <v>6.1959999999999997</v>
      </c>
      <c r="FY94" s="5">
        <v>113.27200000000001</v>
      </c>
      <c r="FZ94" s="45">
        <v>6.8029999999999999</v>
      </c>
      <c r="GA94" s="5">
        <v>106.423</v>
      </c>
      <c r="GB94" s="45">
        <v>6.8029999999999999</v>
      </c>
      <c r="GC94" s="23"/>
      <c r="GD94" s="24" t="s">
        <v>23</v>
      </c>
      <c r="GE94" s="5">
        <v>111.24</v>
      </c>
      <c r="GF94" s="45">
        <v>6.8029999999999999</v>
      </c>
      <c r="GG94" s="5">
        <v>102.851</v>
      </c>
      <c r="GH94" s="45">
        <v>6.8029999999999999</v>
      </c>
      <c r="GI94" s="5">
        <v>107.395</v>
      </c>
      <c r="GJ94" s="45">
        <v>6.1180000000000003</v>
      </c>
      <c r="GK94" s="23"/>
      <c r="GL94" s="24" t="s">
        <v>23</v>
      </c>
      <c r="GM94" s="5">
        <v>112.52500000000001</v>
      </c>
      <c r="GN94" s="45">
        <v>6.8040000000000003</v>
      </c>
      <c r="GO94" s="5">
        <v>132.03800000000001</v>
      </c>
      <c r="GP94" s="45">
        <v>10.212999999999999</v>
      </c>
      <c r="GQ94" s="5">
        <v>134.75700000000001</v>
      </c>
      <c r="GR94" s="45">
        <v>10.212999999999999</v>
      </c>
      <c r="GS94" s="23"/>
      <c r="GT94" s="24" t="s">
        <v>23</v>
      </c>
      <c r="GU94" s="5">
        <v>113.60299999999999</v>
      </c>
      <c r="GV94" s="45">
        <v>6.6</v>
      </c>
      <c r="GW94" s="5">
        <v>102.961</v>
      </c>
      <c r="GX94" s="45">
        <v>-6.3979999999999997</v>
      </c>
      <c r="GY94" s="5">
        <v>110.43600000000001</v>
      </c>
      <c r="GZ94" s="45">
        <v>6.601</v>
      </c>
      <c r="HA94" s="23"/>
      <c r="HB94" s="24" t="s">
        <v>23</v>
      </c>
      <c r="HC94" s="5">
        <v>100.084</v>
      </c>
      <c r="HD94" s="45">
        <v>6.6</v>
      </c>
      <c r="HE94" s="5">
        <v>108.879</v>
      </c>
      <c r="HF94" s="45">
        <v>6.6</v>
      </c>
      <c r="HG94" s="5">
        <v>98.105999999999995</v>
      </c>
      <c r="HH94" s="45">
        <v>2.8740000000000001</v>
      </c>
      <c r="HI94" s="23"/>
      <c r="HJ94" s="24" t="s">
        <v>23</v>
      </c>
      <c r="HK94" s="5">
        <v>103.459</v>
      </c>
      <c r="HL94" s="45">
        <v>3.4609999999999999</v>
      </c>
      <c r="HM94" s="5">
        <v>102.997</v>
      </c>
      <c r="HN94" s="45">
        <v>8.2739999999999991</v>
      </c>
      <c r="HO94" s="5">
        <v>104.404</v>
      </c>
      <c r="HP94" s="45">
        <v>6.6</v>
      </c>
      <c r="HQ94" s="23"/>
      <c r="HR94" s="24" t="s">
        <v>23</v>
      </c>
      <c r="HS94" s="5">
        <v>126.973</v>
      </c>
      <c r="HT94" s="45">
        <v>12.645</v>
      </c>
      <c r="HU94" s="5">
        <v>119.47799999999999</v>
      </c>
      <c r="HV94" s="45">
        <v>12.645</v>
      </c>
      <c r="HW94" s="5">
        <v>118.792</v>
      </c>
      <c r="HX94" s="45">
        <v>12.645</v>
      </c>
      <c r="HY94" s="23"/>
      <c r="HZ94" s="24" t="s">
        <v>23</v>
      </c>
      <c r="IA94" s="5">
        <v>120.88200000000001</v>
      </c>
      <c r="IB94" s="45">
        <v>12.645</v>
      </c>
      <c r="IC94" s="5">
        <v>114.20399999999999</v>
      </c>
      <c r="ID94" s="45">
        <v>0.51700000000000002</v>
      </c>
      <c r="IE94" s="5">
        <v>121.842</v>
      </c>
      <c r="IF94" s="45">
        <v>18.466000000000001</v>
      </c>
      <c r="IG94" s="23"/>
      <c r="IH94" s="24" t="s">
        <v>23</v>
      </c>
      <c r="II94" s="5">
        <v>109.46</v>
      </c>
      <c r="IJ94" s="45">
        <v>0.75</v>
      </c>
      <c r="IK94" s="5">
        <v>144.58699999999999</v>
      </c>
      <c r="IL94" s="45">
        <v>23.108000000000001</v>
      </c>
      <c r="IM94" s="5">
        <v>117.619</v>
      </c>
      <c r="IN94" s="45">
        <v>8.5090000000000003</v>
      </c>
      <c r="IO94" s="5">
        <v>105.782</v>
      </c>
      <c r="IP94" s="45">
        <v>8.5090000000000003</v>
      </c>
      <c r="IQ94" s="23"/>
      <c r="IR94" s="24" t="s">
        <v>23</v>
      </c>
      <c r="IS94" s="5">
        <v>110.694</v>
      </c>
      <c r="IT94" s="45">
        <v>8.5090000000000003</v>
      </c>
      <c r="IU94" s="5">
        <v>94.08</v>
      </c>
      <c r="IV94" s="45">
        <v>8.5079999999999991</v>
      </c>
      <c r="IW94" s="5">
        <v>122.708</v>
      </c>
      <c r="IX94" s="45">
        <v>8.5090000000000003</v>
      </c>
      <c r="IY94" s="23"/>
      <c r="IZ94" s="24" t="s">
        <v>23</v>
      </c>
      <c r="JA94" s="5">
        <v>111.946</v>
      </c>
      <c r="JB94" s="45">
        <v>8.51</v>
      </c>
      <c r="JC94" s="5">
        <v>124.85</v>
      </c>
      <c r="JD94" s="45">
        <v>17.731999999999999</v>
      </c>
      <c r="JE94" s="5">
        <v>147.66499999999999</v>
      </c>
      <c r="JF94" s="45">
        <v>20.568999999999999</v>
      </c>
      <c r="JG94" s="23"/>
      <c r="JH94" s="24" t="s">
        <v>23</v>
      </c>
      <c r="JI94" s="5">
        <v>129.21</v>
      </c>
      <c r="JJ94" s="45">
        <v>6.0839999999999996</v>
      </c>
      <c r="JK94" s="5">
        <v>138.62700000000001</v>
      </c>
      <c r="JL94" s="45">
        <v>22.154</v>
      </c>
      <c r="JM94" s="5">
        <v>90.491</v>
      </c>
      <c r="JN94" s="45">
        <v>11.327</v>
      </c>
      <c r="JO94" s="23"/>
      <c r="JP94" s="24" t="s">
        <v>23</v>
      </c>
      <c r="JQ94" s="5">
        <v>109.607</v>
      </c>
      <c r="JR94" s="45">
        <v>6.2789999999999999</v>
      </c>
      <c r="JS94" s="5">
        <v>100.84</v>
      </c>
      <c r="JT94" s="45">
        <v>-14.249000000000001</v>
      </c>
      <c r="JU94" s="5">
        <v>90.921000000000006</v>
      </c>
      <c r="JV94" s="45">
        <v>-14.249000000000001</v>
      </c>
      <c r="JW94" s="23"/>
      <c r="JX94" s="24" t="s">
        <v>23</v>
      </c>
      <c r="JY94" s="5">
        <v>111.545</v>
      </c>
      <c r="JZ94" s="45">
        <v>6.1769999999999996</v>
      </c>
      <c r="KA94" s="5">
        <v>101.395</v>
      </c>
      <c r="KB94" s="45">
        <v>1.6120000000000001</v>
      </c>
      <c r="KC94" s="5">
        <v>115.989</v>
      </c>
      <c r="KD94" s="45">
        <v>0.70899999999999996</v>
      </c>
      <c r="KE94" s="23"/>
      <c r="KF94" s="24" t="s">
        <v>23</v>
      </c>
      <c r="KG94" s="5">
        <v>94.954999999999998</v>
      </c>
      <c r="KH94" s="45">
        <v>-3.5510000000000002</v>
      </c>
      <c r="KI94" s="5">
        <v>131.63499999999999</v>
      </c>
      <c r="KJ94" s="45">
        <v>8.452</v>
      </c>
      <c r="KK94" s="5">
        <v>109.461</v>
      </c>
      <c r="KL94" s="45">
        <v>7.8070000000000004</v>
      </c>
      <c r="KM94" s="23"/>
      <c r="KN94" s="24" t="s">
        <v>23</v>
      </c>
      <c r="KO94" s="5">
        <v>105.068</v>
      </c>
      <c r="KP94" s="45">
        <v>7.8070000000000004</v>
      </c>
      <c r="KQ94" s="5">
        <v>113.779</v>
      </c>
      <c r="KR94" s="45">
        <v>7.0330000000000004</v>
      </c>
      <c r="KS94" s="5">
        <v>106.78400000000001</v>
      </c>
      <c r="KT94" s="45">
        <v>11.047000000000001</v>
      </c>
      <c r="KU94" s="23"/>
      <c r="KV94" s="24" t="s">
        <v>23</v>
      </c>
      <c r="KW94" s="5">
        <v>100.28</v>
      </c>
      <c r="KX94" s="45">
        <v>4.375</v>
      </c>
      <c r="KY94" s="5">
        <v>119.517</v>
      </c>
      <c r="KZ94" s="45">
        <v>14.115</v>
      </c>
      <c r="LA94" s="5">
        <v>107.95399999999999</v>
      </c>
      <c r="LB94" s="45">
        <v>2.2400000000000002</v>
      </c>
      <c r="LC94" s="23"/>
      <c r="LD94" s="24" t="s">
        <v>23</v>
      </c>
      <c r="LE94" s="5">
        <v>103.02500000000001</v>
      </c>
      <c r="LF94" s="45">
        <v>-8.4120000000000008</v>
      </c>
      <c r="LG94" s="5">
        <v>93.120999999999995</v>
      </c>
      <c r="LH94" s="45">
        <v>16.974</v>
      </c>
      <c r="LI94" s="5">
        <v>105.139</v>
      </c>
      <c r="LJ94" s="45">
        <v>17.709</v>
      </c>
      <c r="LK94" s="23"/>
      <c r="LL94" s="24" t="s">
        <v>23</v>
      </c>
      <c r="LM94" s="5">
        <v>105.76</v>
      </c>
      <c r="LN94" s="45">
        <v>16.974</v>
      </c>
      <c r="LO94" s="5">
        <v>128.643</v>
      </c>
      <c r="LP94" s="45">
        <v>16.974</v>
      </c>
      <c r="LQ94" s="5">
        <v>104.76900000000001</v>
      </c>
      <c r="LR94" s="45">
        <v>16.974</v>
      </c>
      <c r="LS94" s="23"/>
      <c r="LT94" s="24" t="s">
        <v>23</v>
      </c>
      <c r="LU94" s="5">
        <v>117.857</v>
      </c>
      <c r="LV94" s="45">
        <v>1.7130000000000001</v>
      </c>
      <c r="LW94" s="5">
        <v>202.001</v>
      </c>
      <c r="LX94" s="45">
        <v>4.5110000000000001</v>
      </c>
      <c r="LY94" s="5">
        <v>65.093999999999994</v>
      </c>
      <c r="LZ94" s="45">
        <v>-3.4079999999999999</v>
      </c>
      <c r="MA94" s="23"/>
      <c r="MB94" s="24" t="s">
        <v>23</v>
      </c>
      <c r="MC94" s="5">
        <v>115.36799999999999</v>
      </c>
      <c r="MD94" s="45">
        <v>11.879</v>
      </c>
      <c r="ME94" s="5">
        <v>73.17</v>
      </c>
      <c r="MF94" s="45">
        <v>10.33</v>
      </c>
      <c r="MG94" s="5">
        <v>84.094999999999999</v>
      </c>
      <c r="MH94" s="45">
        <v>1.5369999999999999</v>
      </c>
      <c r="MI94" s="23"/>
      <c r="MJ94" s="24" t="s">
        <v>23</v>
      </c>
      <c r="MK94" s="5">
        <v>94.486000000000004</v>
      </c>
      <c r="ML94" s="45">
        <v>6.3380000000000001</v>
      </c>
      <c r="MM94" s="5">
        <v>116.08</v>
      </c>
      <c r="MN94" s="45">
        <v>7.9980000000000002</v>
      </c>
      <c r="MO94" s="5">
        <v>134.792</v>
      </c>
      <c r="MP94" s="45">
        <v>9.3970000000000002</v>
      </c>
    </row>
    <row r="95" spans="1:384" ht="15" hidden="1" customHeight="1" x14ac:dyDescent="0.25">
      <c r="A95" s="23"/>
      <c r="B95" s="24" t="s">
        <v>24</v>
      </c>
      <c r="C95" s="5">
        <v>101.066</v>
      </c>
      <c r="D95" s="45">
        <v>6.585</v>
      </c>
      <c r="E95" s="495">
        <v>97.284999999999997</v>
      </c>
      <c r="F95" s="45">
        <v>-0.161</v>
      </c>
      <c r="G95" s="495">
        <v>104.64100000000001</v>
      </c>
      <c r="H95" s="45">
        <v>13.316000000000001</v>
      </c>
      <c r="I95" s="23"/>
      <c r="J95" s="24" t="s">
        <v>24</v>
      </c>
      <c r="K95" s="5">
        <v>108.84699999999999</v>
      </c>
      <c r="L95" s="45">
        <v>6.391</v>
      </c>
      <c r="M95" s="5">
        <v>158.90600000000001</v>
      </c>
      <c r="N95" s="45">
        <v>20.29</v>
      </c>
      <c r="O95" s="5">
        <v>108.114</v>
      </c>
      <c r="P95" s="45">
        <v>6.2240000000000002</v>
      </c>
      <c r="Q95" s="23"/>
      <c r="R95" s="24" t="s">
        <v>24</v>
      </c>
      <c r="S95" s="5">
        <v>111.52200000000001</v>
      </c>
      <c r="T95" s="45">
        <v>1.93</v>
      </c>
      <c r="U95" s="5">
        <v>107.70399999999999</v>
      </c>
      <c r="V95" s="45">
        <v>-0.108</v>
      </c>
      <c r="W95" s="5">
        <v>110.009</v>
      </c>
      <c r="X95" s="45">
        <v>-0.8</v>
      </c>
      <c r="Y95" s="23"/>
      <c r="Z95" s="24" t="s">
        <v>24</v>
      </c>
      <c r="AA95" s="5">
        <v>114.595</v>
      </c>
      <c r="AB95" s="45">
        <v>0.878</v>
      </c>
      <c r="AC95" s="5">
        <v>143.68600000000001</v>
      </c>
      <c r="AD95" s="45">
        <v>19.661000000000001</v>
      </c>
      <c r="AE95" s="5">
        <v>106.06100000000001</v>
      </c>
      <c r="AF95" s="45">
        <v>10.295999999999999</v>
      </c>
      <c r="AG95" s="23"/>
      <c r="AH95" s="24" t="s">
        <v>24</v>
      </c>
      <c r="AI95" s="5">
        <v>123.81699999999999</v>
      </c>
      <c r="AJ95" s="45">
        <v>8.0169999999999995</v>
      </c>
      <c r="AK95" s="5">
        <v>132.57499999999999</v>
      </c>
      <c r="AL95" s="45">
        <v>19.097999999999999</v>
      </c>
      <c r="AM95" s="5">
        <v>107.327</v>
      </c>
      <c r="AN95" s="45">
        <v>8.27</v>
      </c>
      <c r="AO95" s="23"/>
      <c r="AP95" s="24" t="s">
        <v>24</v>
      </c>
      <c r="AQ95" s="5">
        <v>106.44499999999999</v>
      </c>
      <c r="AR95" s="45">
        <v>-1.9059999999999999</v>
      </c>
      <c r="AS95" s="5">
        <v>117.691</v>
      </c>
      <c r="AT95" s="45">
        <v>1.627</v>
      </c>
      <c r="AU95" s="5">
        <v>112.251</v>
      </c>
      <c r="AV95" s="45">
        <v>7.7220000000000004</v>
      </c>
      <c r="AW95" s="23"/>
      <c r="AX95" s="24" t="s">
        <v>24</v>
      </c>
      <c r="AY95" s="5">
        <v>141.33600000000001</v>
      </c>
      <c r="AZ95" s="45">
        <v>13.727</v>
      </c>
      <c r="BA95" s="5">
        <v>132.078</v>
      </c>
      <c r="BB95" s="45">
        <v>9.9589999999999996</v>
      </c>
      <c r="BC95" s="5">
        <v>81.853999999999999</v>
      </c>
      <c r="BD95" s="45">
        <v>-27.789000000000001</v>
      </c>
      <c r="BE95" s="23"/>
      <c r="BF95" s="24" t="s">
        <v>24</v>
      </c>
      <c r="BG95" s="5">
        <v>89.492999999999995</v>
      </c>
      <c r="BH95" s="45">
        <v>0.99399999999999999</v>
      </c>
      <c r="BI95" s="5">
        <v>116.47499999999999</v>
      </c>
      <c r="BJ95" s="45">
        <v>9.3230000000000004</v>
      </c>
      <c r="BK95" s="5">
        <v>128.517</v>
      </c>
      <c r="BL95" s="45">
        <v>21.138000000000002</v>
      </c>
      <c r="BM95" s="23"/>
      <c r="BN95" s="24" t="s">
        <v>24</v>
      </c>
      <c r="BO95" s="5">
        <v>126.036</v>
      </c>
      <c r="BP95" s="45">
        <v>22.745000000000001</v>
      </c>
      <c r="BQ95" s="5">
        <v>120.089</v>
      </c>
      <c r="BR95" s="45">
        <v>11.16</v>
      </c>
      <c r="BS95" s="5">
        <v>120.557</v>
      </c>
      <c r="BT95" s="45">
        <v>11.161</v>
      </c>
      <c r="BU95" s="23"/>
      <c r="BV95" s="24" t="s">
        <v>24</v>
      </c>
      <c r="BW95" s="5">
        <v>136.114</v>
      </c>
      <c r="BX95" s="45">
        <v>11.16</v>
      </c>
      <c r="BY95" s="5">
        <v>107.456</v>
      </c>
      <c r="BZ95" s="45">
        <v>-2.266</v>
      </c>
      <c r="CA95" s="5">
        <v>119.661</v>
      </c>
      <c r="CB95" s="45">
        <v>5.1289999999999996</v>
      </c>
      <c r="CC95" s="23"/>
      <c r="CD95" s="24" t="s">
        <v>24</v>
      </c>
      <c r="CE95" s="5">
        <v>104.339</v>
      </c>
      <c r="CF95" s="45">
        <v>5.1289999999999996</v>
      </c>
      <c r="CG95" s="5">
        <v>108.78700000000001</v>
      </c>
      <c r="CH95" s="45">
        <v>5.1289999999999996</v>
      </c>
      <c r="CI95" s="5">
        <v>108.836</v>
      </c>
      <c r="CJ95" s="45">
        <v>13.589</v>
      </c>
      <c r="CK95" s="23"/>
      <c r="CL95" s="24" t="s">
        <v>24</v>
      </c>
      <c r="CM95" s="5">
        <v>100.494</v>
      </c>
      <c r="CN95" s="45">
        <v>-4.907</v>
      </c>
      <c r="CO95" s="5">
        <v>123.444</v>
      </c>
      <c r="CP95" s="45">
        <v>10.808</v>
      </c>
      <c r="CQ95" s="5">
        <v>109.114</v>
      </c>
      <c r="CR95" s="45">
        <v>10.808</v>
      </c>
      <c r="CS95" s="23"/>
      <c r="CT95" s="24" t="s">
        <v>24</v>
      </c>
      <c r="CU95" s="5">
        <v>110.595</v>
      </c>
      <c r="CV95" s="45">
        <v>-3.0739999999999998</v>
      </c>
      <c r="CW95" s="5">
        <v>82.587999999999994</v>
      </c>
      <c r="CX95" s="45">
        <v>-4.3090000000000002</v>
      </c>
      <c r="CY95" s="5">
        <v>129.279</v>
      </c>
      <c r="CZ95" s="45">
        <v>8.7929999999999993</v>
      </c>
      <c r="DA95" s="23"/>
      <c r="DB95" s="24" t="s">
        <v>24</v>
      </c>
      <c r="DC95" s="5">
        <v>86.674000000000007</v>
      </c>
      <c r="DD95" s="45">
        <v>-10.835000000000001</v>
      </c>
      <c r="DE95" s="5">
        <v>180.69800000000001</v>
      </c>
      <c r="DF95" s="45">
        <v>44.713999999999999</v>
      </c>
      <c r="DG95" s="5">
        <v>101.164</v>
      </c>
      <c r="DH95" s="45">
        <v>-0.32100000000000001</v>
      </c>
      <c r="DI95" s="23"/>
      <c r="DJ95" s="24" t="s">
        <v>24</v>
      </c>
      <c r="DK95" s="5">
        <v>102.95</v>
      </c>
      <c r="DL95" s="45">
        <v>-0.32100000000000001</v>
      </c>
      <c r="DM95" s="5">
        <v>91.528000000000006</v>
      </c>
      <c r="DN95" s="45">
        <v>-5.8929999999999998</v>
      </c>
      <c r="DO95" s="5">
        <v>93.331000000000003</v>
      </c>
      <c r="DP95" s="45">
        <v>9.641</v>
      </c>
      <c r="DQ95" s="23"/>
      <c r="DR95" s="24" t="s">
        <v>24</v>
      </c>
      <c r="DS95" s="5">
        <v>105.041</v>
      </c>
      <c r="DT95" s="45">
        <v>-0.32100000000000001</v>
      </c>
      <c r="DU95" s="5">
        <v>106.714</v>
      </c>
      <c r="DV95" s="45">
        <v>1.923</v>
      </c>
      <c r="DW95" s="5">
        <v>119.715</v>
      </c>
      <c r="DX95" s="45">
        <v>-0.29499999999999998</v>
      </c>
      <c r="DY95" s="23"/>
      <c r="DZ95" s="24" t="s">
        <v>24</v>
      </c>
      <c r="EA95" s="5">
        <v>99.694999999999993</v>
      </c>
      <c r="EB95" s="45">
        <v>10.25</v>
      </c>
      <c r="EC95" s="5">
        <v>111.973</v>
      </c>
      <c r="ED95" s="45">
        <v>2.8730000000000002</v>
      </c>
      <c r="EE95" s="5">
        <v>120.428</v>
      </c>
      <c r="EF95" s="45">
        <v>2.8730000000000002</v>
      </c>
      <c r="EG95" s="23"/>
      <c r="EH95" s="24" t="s">
        <v>24</v>
      </c>
      <c r="EI95" s="5">
        <v>118.816</v>
      </c>
      <c r="EJ95" s="45">
        <v>2.8730000000000002</v>
      </c>
      <c r="EK95" s="5">
        <v>127.44499999999999</v>
      </c>
      <c r="EL95" s="45">
        <v>2.8740000000000001</v>
      </c>
      <c r="EM95" s="5">
        <v>111.749</v>
      </c>
      <c r="EN95" s="45">
        <v>2.8730000000000002</v>
      </c>
      <c r="EO95" s="23"/>
      <c r="EP95" s="24" t="s">
        <v>24</v>
      </c>
      <c r="EQ95" s="5">
        <v>103.08799999999999</v>
      </c>
      <c r="ER95" s="45">
        <v>6.0170000000000003</v>
      </c>
      <c r="ES95" s="5">
        <v>98.908000000000001</v>
      </c>
      <c r="ET95" s="45">
        <v>6.0179999999999998</v>
      </c>
      <c r="EU95" s="5">
        <v>98.721999999999994</v>
      </c>
      <c r="EV95" s="45">
        <v>6.0170000000000003</v>
      </c>
      <c r="EW95" s="23"/>
      <c r="EX95" s="24" t="s">
        <v>24</v>
      </c>
      <c r="EY95" s="5">
        <v>109.747</v>
      </c>
      <c r="EZ95" s="45">
        <v>6.0179999999999998</v>
      </c>
      <c r="FA95" s="5">
        <v>115.056</v>
      </c>
      <c r="FB95" s="45">
        <v>6.0179999999999998</v>
      </c>
      <c r="FC95" s="5">
        <v>101.81699999999999</v>
      </c>
      <c r="FD95" s="45">
        <v>6.0179999999999998</v>
      </c>
      <c r="FE95" s="23"/>
      <c r="FF95" s="24" t="s">
        <v>24</v>
      </c>
      <c r="FG95" s="5">
        <v>111.238</v>
      </c>
      <c r="FH95" s="45">
        <v>6.0179999999999998</v>
      </c>
      <c r="FI95" s="5">
        <v>110.233</v>
      </c>
      <c r="FJ95" s="45">
        <v>3.6179999999999999</v>
      </c>
      <c r="FK95" s="5">
        <v>111.96599999999999</v>
      </c>
      <c r="FL95" s="45">
        <v>0.48699999999999999</v>
      </c>
      <c r="FM95" s="23"/>
      <c r="FN95" s="24" t="s">
        <v>24</v>
      </c>
      <c r="FO95" s="5">
        <v>101.57899999999999</v>
      </c>
      <c r="FP95" s="45">
        <v>-0.94099999999999995</v>
      </c>
      <c r="FQ95" s="5">
        <v>111.55</v>
      </c>
      <c r="FR95" s="45">
        <v>8.61</v>
      </c>
      <c r="FS95" s="5">
        <v>113.956</v>
      </c>
      <c r="FT95" s="45">
        <v>4.01</v>
      </c>
      <c r="FU95" s="23"/>
      <c r="FV95" s="24" t="s">
        <v>24</v>
      </c>
      <c r="FW95" s="5">
        <v>120.648</v>
      </c>
      <c r="FX95" s="45">
        <v>5.0570000000000004</v>
      </c>
      <c r="FY95" s="5">
        <v>112.248</v>
      </c>
      <c r="FZ95" s="45">
        <v>2.6190000000000002</v>
      </c>
      <c r="GA95" s="5">
        <v>119.42400000000001</v>
      </c>
      <c r="GB95" s="45">
        <v>2.6179999999999999</v>
      </c>
      <c r="GC95" s="23"/>
      <c r="GD95" s="24" t="s">
        <v>24</v>
      </c>
      <c r="GE95" s="5">
        <v>113.107</v>
      </c>
      <c r="GF95" s="45">
        <v>2.6190000000000002</v>
      </c>
      <c r="GG95" s="5">
        <v>109.97499999999999</v>
      </c>
      <c r="GH95" s="45">
        <v>2.6190000000000002</v>
      </c>
      <c r="GI95" s="5">
        <v>93.367999999999995</v>
      </c>
      <c r="GJ95" s="45">
        <v>4.9770000000000003</v>
      </c>
      <c r="GK95" s="23"/>
      <c r="GL95" s="24" t="s">
        <v>24</v>
      </c>
      <c r="GM95" s="5">
        <v>109.145</v>
      </c>
      <c r="GN95" s="45">
        <v>2.6179999999999999</v>
      </c>
      <c r="GO95" s="5">
        <v>124.581</v>
      </c>
      <c r="GP95" s="45">
        <v>11.459</v>
      </c>
      <c r="GQ95" s="5">
        <v>128.53200000000001</v>
      </c>
      <c r="GR95" s="45">
        <v>11.458</v>
      </c>
      <c r="GS95" s="23"/>
      <c r="GT95" s="24" t="s">
        <v>24</v>
      </c>
      <c r="GU95" s="5">
        <v>105.678</v>
      </c>
      <c r="GV95" s="45">
        <v>5.5890000000000004</v>
      </c>
      <c r="GW95" s="5">
        <v>105.593</v>
      </c>
      <c r="GX95" s="45">
        <v>-2.9590000000000001</v>
      </c>
      <c r="GY95" s="5">
        <v>114.41</v>
      </c>
      <c r="GZ95" s="45">
        <v>5.5880000000000001</v>
      </c>
      <c r="HA95" s="23"/>
      <c r="HB95" s="24" t="s">
        <v>24</v>
      </c>
      <c r="HC95" s="5">
        <v>108.914</v>
      </c>
      <c r="HD95" s="45">
        <v>5.5890000000000004</v>
      </c>
      <c r="HE95" s="5">
        <v>118.578</v>
      </c>
      <c r="HF95" s="45">
        <v>5.5880000000000001</v>
      </c>
      <c r="HG95" s="5">
        <v>103.35</v>
      </c>
      <c r="HH95" s="45">
        <v>1.181</v>
      </c>
      <c r="HI95" s="23"/>
      <c r="HJ95" s="24" t="s">
        <v>24</v>
      </c>
      <c r="HK95" s="5">
        <v>114.96</v>
      </c>
      <c r="HL95" s="45">
        <v>2.097</v>
      </c>
      <c r="HM95" s="5">
        <v>102.629</v>
      </c>
      <c r="HN95" s="45">
        <v>8.1170000000000009</v>
      </c>
      <c r="HO95" s="5">
        <v>101.98099999999999</v>
      </c>
      <c r="HP95" s="45">
        <v>5.5890000000000004</v>
      </c>
      <c r="HQ95" s="23"/>
      <c r="HR95" s="24" t="s">
        <v>24</v>
      </c>
      <c r="HS95" s="5">
        <v>103.05800000000001</v>
      </c>
      <c r="HT95" s="45">
        <v>13.144</v>
      </c>
      <c r="HU95" s="5">
        <v>107.262</v>
      </c>
      <c r="HV95" s="45">
        <v>13.143000000000001</v>
      </c>
      <c r="HW95" s="5">
        <v>123.526</v>
      </c>
      <c r="HX95" s="45">
        <v>13.144</v>
      </c>
      <c r="HY95" s="23"/>
      <c r="HZ95" s="24" t="s">
        <v>24</v>
      </c>
      <c r="IA95" s="5">
        <v>109.456</v>
      </c>
      <c r="IB95" s="45">
        <v>13.143000000000001</v>
      </c>
      <c r="IC95" s="5">
        <v>118.239</v>
      </c>
      <c r="ID95" s="45">
        <v>-0.94599999999999995</v>
      </c>
      <c r="IE95" s="5">
        <v>109.08499999999999</v>
      </c>
      <c r="IF95" s="45">
        <v>6.0410000000000004</v>
      </c>
      <c r="IG95" s="23"/>
      <c r="IH95" s="24" t="s">
        <v>24</v>
      </c>
      <c r="II95" s="5">
        <v>97.677000000000007</v>
      </c>
      <c r="IJ95" s="45">
        <v>-2.0859999999999999</v>
      </c>
      <c r="IK95" s="5">
        <v>115.148</v>
      </c>
      <c r="IL95" s="45">
        <v>19.716999999999999</v>
      </c>
      <c r="IM95" s="5">
        <v>128.07400000000001</v>
      </c>
      <c r="IN95" s="45">
        <v>11.311999999999999</v>
      </c>
      <c r="IO95" s="5">
        <v>108.03</v>
      </c>
      <c r="IP95" s="45">
        <v>11.311999999999999</v>
      </c>
      <c r="IQ95" s="23"/>
      <c r="IR95" s="24" t="s">
        <v>24</v>
      </c>
      <c r="IS95" s="5">
        <v>114.61499999999999</v>
      </c>
      <c r="IT95" s="45">
        <v>11.311999999999999</v>
      </c>
      <c r="IU95" s="5">
        <v>104.402</v>
      </c>
      <c r="IV95" s="45">
        <v>11.311999999999999</v>
      </c>
      <c r="IW95" s="5">
        <v>108.658</v>
      </c>
      <c r="IX95" s="45">
        <v>11.311999999999999</v>
      </c>
      <c r="IY95" s="23"/>
      <c r="IZ95" s="24" t="s">
        <v>24</v>
      </c>
      <c r="JA95" s="5">
        <v>112.80500000000001</v>
      </c>
      <c r="JB95" s="45">
        <v>11.311999999999999</v>
      </c>
      <c r="JC95" s="5">
        <v>120.361</v>
      </c>
      <c r="JD95" s="45">
        <v>10.718</v>
      </c>
      <c r="JE95" s="5">
        <v>136.934</v>
      </c>
      <c r="JF95" s="45">
        <v>19.501999999999999</v>
      </c>
      <c r="JG95" s="23"/>
      <c r="JH95" s="24" t="s">
        <v>24</v>
      </c>
      <c r="JI95" s="5">
        <v>122.283</v>
      </c>
      <c r="JJ95" s="45">
        <v>-7.0019999999999998</v>
      </c>
      <c r="JK95" s="5">
        <v>143.25200000000001</v>
      </c>
      <c r="JL95" s="45">
        <v>22.902000000000001</v>
      </c>
      <c r="JM95" s="5">
        <v>100.726</v>
      </c>
      <c r="JN95" s="45">
        <v>7.2480000000000002</v>
      </c>
      <c r="JO95" s="23"/>
      <c r="JP95" s="24" t="s">
        <v>24</v>
      </c>
      <c r="JQ95" s="5">
        <v>104.333</v>
      </c>
      <c r="JR95" s="45">
        <v>5.431</v>
      </c>
      <c r="JS95" s="5">
        <v>61.838000000000001</v>
      </c>
      <c r="JT95" s="45">
        <v>-18.263999999999999</v>
      </c>
      <c r="JU95" s="5">
        <v>95.524000000000001</v>
      </c>
      <c r="JV95" s="45">
        <v>-18.263999999999999</v>
      </c>
      <c r="JW95" s="23"/>
      <c r="JX95" s="24" t="s">
        <v>24</v>
      </c>
      <c r="JY95" s="5">
        <v>101.42100000000001</v>
      </c>
      <c r="JZ95" s="45">
        <v>-1.524</v>
      </c>
      <c r="KA95" s="5">
        <v>125.967</v>
      </c>
      <c r="KB95" s="45">
        <v>9.2249999999999996</v>
      </c>
      <c r="KC95" s="5">
        <v>91.953999999999994</v>
      </c>
      <c r="KD95" s="45">
        <v>2.532</v>
      </c>
      <c r="KE95" s="23"/>
      <c r="KF95" s="24" t="s">
        <v>24</v>
      </c>
      <c r="KG95" s="5">
        <v>79.953000000000003</v>
      </c>
      <c r="KH95" s="45">
        <v>3.2610000000000001</v>
      </c>
      <c r="KI95" s="5">
        <v>149.00800000000001</v>
      </c>
      <c r="KJ95" s="45">
        <v>-3.645</v>
      </c>
      <c r="KK95" s="5">
        <v>122.878</v>
      </c>
      <c r="KL95" s="45">
        <v>2.3069999999999999</v>
      </c>
      <c r="KM95" s="23"/>
      <c r="KN95" s="24" t="s">
        <v>24</v>
      </c>
      <c r="KO95" s="5">
        <v>122.363</v>
      </c>
      <c r="KP95" s="45">
        <v>2.3069999999999999</v>
      </c>
      <c r="KQ95" s="5">
        <v>125.736</v>
      </c>
      <c r="KR95" s="45">
        <v>12.659000000000001</v>
      </c>
      <c r="KS95" s="5">
        <v>106.453</v>
      </c>
      <c r="KT95" s="45">
        <v>10.903</v>
      </c>
      <c r="KU95" s="23"/>
      <c r="KV95" s="24" t="s">
        <v>24</v>
      </c>
      <c r="KW95" s="5">
        <v>112.458</v>
      </c>
      <c r="KX95" s="45">
        <v>6.1790000000000003</v>
      </c>
      <c r="KY95" s="5">
        <v>129.12</v>
      </c>
      <c r="KZ95" s="45">
        <v>12.496</v>
      </c>
      <c r="LA95" s="5">
        <v>100.17700000000001</v>
      </c>
      <c r="LB95" s="45">
        <v>-4.8689999999999998</v>
      </c>
      <c r="LC95" s="23"/>
      <c r="LD95" s="24" t="s">
        <v>24</v>
      </c>
      <c r="LE95" s="5">
        <v>107.133</v>
      </c>
      <c r="LF95" s="45">
        <v>5.319</v>
      </c>
      <c r="LG95" s="5">
        <v>102.72</v>
      </c>
      <c r="LH95" s="45">
        <v>5.5880000000000001</v>
      </c>
      <c r="LI95" s="5">
        <v>99.691999999999993</v>
      </c>
      <c r="LJ95" s="45">
        <v>5.7080000000000002</v>
      </c>
      <c r="LK95" s="23"/>
      <c r="LL95" s="24" t="s">
        <v>24</v>
      </c>
      <c r="LM95" s="5">
        <v>115.36499999999999</v>
      </c>
      <c r="LN95" s="45">
        <v>5.5880000000000001</v>
      </c>
      <c r="LO95" s="5">
        <v>124.383</v>
      </c>
      <c r="LP95" s="45">
        <v>5.5890000000000004</v>
      </c>
      <c r="LQ95" s="5">
        <v>117.78400000000001</v>
      </c>
      <c r="LR95" s="45">
        <v>5.5890000000000004</v>
      </c>
      <c r="LS95" s="23"/>
      <c r="LT95" s="24" t="s">
        <v>24</v>
      </c>
      <c r="LU95" s="5">
        <v>130.81299999999999</v>
      </c>
      <c r="LV95" s="45">
        <v>3.5230000000000001</v>
      </c>
      <c r="LW95" s="5">
        <v>164.39400000000001</v>
      </c>
      <c r="LX95" s="45">
        <v>20.818999999999999</v>
      </c>
      <c r="LY95" s="5">
        <v>71.863</v>
      </c>
      <c r="LZ95" s="45">
        <v>-1.008</v>
      </c>
      <c r="MA95" s="23"/>
      <c r="MB95" s="24" t="s">
        <v>24</v>
      </c>
      <c r="MC95" s="5">
        <v>129.41999999999999</v>
      </c>
      <c r="MD95" s="45">
        <v>9.0220000000000002</v>
      </c>
      <c r="ME95" s="5">
        <v>171.685</v>
      </c>
      <c r="MF95" s="45">
        <v>23.591000000000001</v>
      </c>
      <c r="MG95" s="5">
        <v>89.92</v>
      </c>
      <c r="MH95" s="45">
        <v>-3.6459999999999999</v>
      </c>
      <c r="MI95" s="23"/>
      <c r="MJ95" s="24" t="s">
        <v>24</v>
      </c>
      <c r="MK95" s="5">
        <v>102.375</v>
      </c>
      <c r="ML95" s="45">
        <v>6.23</v>
      </c>
      <c r="MM95" s="5">
        <v>120.623</v>
      </c>
      <c r="MN95" s="45">
        <v>8.0389999999999997</v>
      </c>
      <c r="MO95" s="5">
        <v>108.515</v>
      </c>
      <c r="MP95" s="45">
        <v>22.353999999999999</v>
      </c>
    </row>
    <row r="96" spans="1:384" ht="15" hidden="1" customHeight="1" x14ac:dyDescent="0.25">
      <c r="A96" s="23"/>
      <c r="B96" s="24" t="s">
        <v>25</v>
      </c>
      <c r="C96" s="5">
        <v>98.254999999999995</v>
      </c>
      <c r="D96" s="45">
        <v>1.8360000000000001</v>
      </c>
      <c r="E96" s="495">
        <v>96.335999999999999</v>
      </c>
      <c r="F96" s="45">
        <v>0.89300000000000002</v>
      </c>
      <c r="G96" s="495">
        <v>100.07</v>
      </c>
      <c r="H96" s="45">
        <v>2.7109999999999999</v>
      </c>
      <c r="I96" s="23"/>
      <c r="J96" s="24" t="s">
        <v>25</v>
      </c>
      <c r="K96" s="5">
        <v>107.003</v>
      </c>
      <c r="L96" s="45">
        <v>3.778</v>
      </c>
      <c r="M96" s="5">
        <v>153.52099999999999</v>
      </c>
      <c r="N96" s="45">
        <v>31.882000000000001</v>
      </c>
      <c r="O96" s="5">
        <v>100.637</v>
      </c>
      <c r="P96" s="45">
        <v>6.0179999999999998</v>
      </c>
      <c r="Q96" s="23"/>
      <c r="R96" s="24" t="s">
        <v>25</v>
      </c>
      <c r="S96" s="5">
        <v>105.943</v>
      </c>
      <c r="T96" s="45">
        <v>5.6189999999999998</v>
      </c>
      <c r="U96" s="5">
        <v>106.268</v>
      </c>
      <c r="V96" s="45">
        <v>5.47</v>
      </c>
      <c r="W96" s="5">
        <v>95.427000000000007</v>
      </c>
      <c r="X96" s="45">
        <v>-2.948</v>
      </c>
      <c r="Y96" s="23"/>
      <c r="Z96" s="24" t="s">
        <v>25</v>
      </c>
      <c r="AA96" s="5">
        <v>107.497</v>
      </c>
      <c r="AB96" s="45">
        <v>-2.2989999999999999</v>
      </c>
      <c r="AC96" s="5">
        <v>111.221</v>
      </c>
      <c r="AD96" s="45">
        <v>-15.992000000000001</v>
      </c>
      <c r="AE96" s="5">
        <v>104.27800000000001</v>
      </c>
      <c r="AF96" s="45">
        <v>8.016</v>
      </c>
      <c r="AG96" s="23"/>
      <c r="AH96" s="24" t="s">
        <v>25</v>
      </c>
      <c r="AI96" s="5">
        <v>125.503</v>
      </c>
      <c r="AJ96" s="45">
        <v>4.2949999999999999</v>
      </c>
      <c r="AK96" s="5">
        <v>125.027</v>
      </c>
      <c r="AL96" s="45">
        <v>8.1210000000000004</v>
      </c>
      <c r="AM96" s="5">
        <v>96.414000000000001</v>
      </c>
      <c r="AN96" s="45">
        <v>7.1529999999999996</v>
      </c>
      <c r="AO96" s="23"/>
      <c r="AP96" s="24" t="s">
        <v>25</v>
      </c>
      <c r="AQ96" s="5">
        <v>97.643000000000001</v>
      </c>
      <c r="AR96" s="45">
        <v>-8.8480000000000008</v>
      </c>
      <c r="AS96" s="5">
        <v>101.152</v>
      </c>
      <c r="AT96" s="45">
        <v>2.4279999999999999</v>
      </c>
      <c r="AU96" s="5">
        <v>111.928</v>
      </c>
      <c r="AV96" s="45">
        <v>16.318999999999999</v>
      </c>
      <c r="AW96" s="23"/>
      <c r="AX96" s="24" t="s">
        <v>25</v>
      </c>
      <c r="AY96" s="5">
        <v>123.367</v>
      </c>
      <c r="AZ96" s="45">
        <v>6.8449999999999998</v>
      </c>
      <c r="BA96" s="5">
        <v>121.864</v>
      </c>
      <c r="BB96" s="45">
        <v>10.307</v>
      </c>
      <c r="BC96" s="5">
        <v>92.188999999999993</v>
      </c>
      <c r="BD96" s="45">
        <v>-30.306000000000001</v>
      </c>
      <c r="BE96" s="23"/>
      <c r="BF96" s="24" t="s">
        <v>25</v>
      </c>
      <c r="BG96" s="5">
        <v>90.840999999999994</v>
      </c>
      <c r="BH96" s="45">
        <v>13.305</v>
      </c>
      <c r="BI96" s="5">
        <v>121.143</v>
      </c>
      <c r="BJ96" s="45">
        <v>11.923</v>
      </c>
      <c r="BK96" s="5">
        <v>118.108</v>
      </c>
      <c r="BL96" s="45">
        <v>4.57</v>
      </c>
      <c r="BM96" s="23"/>
      <c r="BN96" s="24" t="s">
        <v>25</v>
      </c>
      <c r="BO96" s="5">
        <v>124.364</v>
      </c>
      <c r="BP96" s="45">
        <v>20.276</v>
      </c>
      <c r="BQ96" s="5">
        <v>121.435</v>
      </c>
      <c r="BR96" s="45">
        <v>5.7220000000000004</v>
      </c>
      <c r="BS96" s="5">
        <v>119.05</v>
      </c>
      <c r="BT96" s="45">
        <v>5.7220000000000004</v>
      </c>
      <c r="BU96" s="23"/>
      <c r="BV96" s="24" t="s">
        <v>25</v>
      </c>
      <c r="BW96" s="5">
        <v>120.568</v>
      </c>
      <c r="BX96" s="45">
        <v>5.7220000000000004</v>
      </c>
      <c r="BY96" s="5">
        <v>99.84</v>
      </c>
      <c r="BZ96" s="45">
        <v>-3.823</v>
      </c>
      <c r="CA96" s="5">
        <v>120.10899999999999</v>
      </c>
      <c r="CB96" s="45">
        <v>4.641</v>
      </c>
      <c r="CC96" s="23"/>
      <c r="CD96" s="24" t="s">
        <v>25</v>
      </c>
      <c r="CE96" s="5">
        <v>110.221</v>
      </c>
      <c r="CF96" s="45">
        <v>4.641</v>
      </c>
      <c r="CG96" s="5">
        <v>109.81</v>
      </c>
      <c r="CH96" s="45">
        <v>4.641</v>
      </c>
      <c r="CI96" s="5">
        <v>124.565</v>
      </c>
      <c r="CJ96" s="45">
        <v>13.27</v>
      </c>
      <c r="CK96" s="23"/>
      <c r="CL96" s="24" t="s">
        <v>25</v>
      </c>
      <c r="CM96" s="5">
        <v>122.752</v>
      </c>
      <c r="CN96" s="45">
        <v>11.419</v>
      </c>
      <c r="CO96" s="5">
        <v>94.802999999999997</v>
      </c>
      <c r="CP96" s="45">
        <v>2.6869999999999998</v>
      </c>
      <c r="CQ96" s="5">
        <v>93.046000000000006</v>
      </c>
      <c r="CR96" s="45">
        <v>2.6880000000000002</v>
      </c>
      <c r="CS96" s="23"/>
      <c r="CT96" s="24" t="s">
        <v>25</v>
      </c>
      <c r="CU96" s="5">
        <v>110.76300000000001</v>
      </c>
      <c r="CV96" s="45">
        <v>-11.506</v>
      </c>
      <c r="CW96" s="5">
        <v>80.03</v>
      </c>
      <c r="CX96" s="45">
        <v>4.1790000000000003</v>
      </c>
      <c r="CY96" s="5">
        <v>129.50700000000001</v>
      </c>
      <c r="CZ96" s="45">
        <v>12.427</v>
      </c>
      <c r="DA96" s="23"/>
      <c r="DB96" s="24" t="s">
        <v>25</v>
      </c>
      <c r="DC96" s="5">
        <v>90.421999999999997</v>
      </c>
      <c r="DD96" s="45">
        <v>-9.1120000000000001</v>
      </c>
      <c r="DE96" s="5">
        <v>199.387</v>
      </c>
      <c r="DF96" s="45">
        <v>54.067</v>
      </c>
      <c r="DG96" s="5">
        <v>101.905</v>
      </c>
      <c r="DH96" s="45">
        <v>-0.49199999999999999</v>
      </c>
      <c r="DI96" s="23"/>
      <c r="DJ96" s="24" t="s">
        <v>25</v>
      </c>
      <c r="DK96" s="5">
        <v>104.749</v>
      </c>
      <c r="DL96" s="45">
        <v>-1.766</v>
      </c>
      <c r="DM96" s="5">
        <v>92.040999999999997</v>
      </c>
      <c r="DN96" s="45">
        <v>-5.3259999999999996</v>
      </c>
      <c r="DO96" s="5">
        <v>173.203</v>
      </c>
      <c r="DP96" s="45">
        <v>4.3079999999999998</v>
      </c>
      <c r="DQ96" s="23"/>
      <c r="DR96" s="24" t="s">
        <v>25</v>
      </c>
      <c r="DS96" s="5">
        <v>107.8</v>
      </c>
      <c r="DT96" s="45">
        <v>-0.49099999999999999</v>
      </c>
      <c r="DU96" s="5">
        <v>104.503</v>
      </c>
      <c r="DV96" s="45">
        <v>2.2080000000000002</v>
      </c>
      <c r="DW96" s="5">
        <v>120.54900000000001</v>
      </c>
      <c r="DX96" s="45">
        <v>-2.3730000000000002</v>
      </c>
      <c r="DY96" s="23"/>
      <c r="DZ96" s="24" t="s">
        <v>25</v>
      </c>
      <c r="EA96" s="5">
        <v>103.03100000000001</v>
      </c>
      <c r="EB96" s="45">
        <v>5.0750000000000002</v>
      </c>
      <c r="EC96" s="5">
        <v>97.941999999999993</v>
      </c>
      <c r="ED96" s="45">
        <v>5.93</v>
      </c>
      <c r="EE96" s="5">
        <v>119.464</v>
      </c>
      <c r="EF96" s="45">
        <v>5.93</v>
      </c>
      <c r="EG96" s="23"/>
      <c r="EH96" s="24" t="s">
        <v>25</v>
      </c>
      <c r="EI96" s="5">
        <v>115.97799999999999</v>
      </c>
      <c r="EJ96" s="45">
        <v>5.93</v>
      </c>
      <c r="EK96" s="5">
        <v>129.40700000000001</v>
      </c>
      <c r="EL96" s="45">
        <v>5.93</v>
      </c>
      <c r="EM96" s="5">
        <v>117.03100000000001</v>
      </c>
      <c r="EN96" s="45">
        <v>5.93</v>
      </c>
      <c r="EO96" s="23"/>
      <c r="EP96" s="24" t="s">
        <v>25</v>
      </c>
      <c r="EQ96" s="5">
        <v>123.233</v>
      </c>
      <c r="ER96" s="45">
        <v>3.4340000000000002</v>
      </c>
      <c r="ES96" s="5">
        <v>95.147000000000006</v>
      </c>
      <c r="ET96" s="45">
        <v>3.4340000000000002</v>
      </c>
      <c r="EU96" s="5">
        <v>105.82599999999999</v>
      </c>
      <c r="EV96" s="45">
        <v>3.4340000000000002</v>
      </c>
      <c r="EW96" s="23"/>
      <c r="EX96" s="24" t="s">
        <v>25</v>
      </c>
      <c r="EY96" s="5">
        <v>139.07599999999999</v>
      </c>
      <c r="EZ96" s="45">
        <v>3.4340000000000002</v>
      </c>
      <c r="FA96" s="5">
        <v>113.544</v>
      </c>
      <c r="FB96" s="45">
        <v>3.4329999999999998</v>
      </c>
      <c r="FC96" s="5">
        <v>182.01900000000001</v>
      </c>
      <c r="FD96" s="45">
        <v>3.4340000000000002</v>
      </c>
      <c r="FE96" s="23"/>
      <c r="FF96" s="24" t="s">
        <v>25</v>
      </c>
      <c r="FG96" s="5">
        <v>108.84699999999999</v>
      </c>
      <c r="FH96" s="45">
        <v>3.4340000000000002</v>
      </c>
      <c r="FI96" s="5">
        <v>128.69300000000001</v>
      </c>
      <c r="FJ96" s="45">
        <v>2.86</v>
      </c>
      <c r="FK96" s="5">
        <v>118.018</v>
      </c>
      <c r="FL96" s="45">
        <v>5.7670000000000003</v>
      </c>
      <c r="FM96" s="23"/>
      <c r="FN96" s="24" t="s">
        <v>25</v>
      </c>
      <c r="FO96" s="5">
        <v>96.307000000000002</v>
      </c>
      <c r="FP96" s="45">
        <v>-2.7010000000000001</v>
      </c>
      <c r="FQ96" s="5">
        <v>108.905</v>
      </c>
      <c r="FR96" s="45">
        <v>4.548</v>
      </c>
      <c r="FS96" s="5">
        <v>117.676</v>
      </c>
      <c r="FT96" s="45">
        <v>3.7810000000000001</v>
      </c>
      <c r="FU96" s="23"/>
      <c r="FV96" s="24" t="s">
        <v>25</v>
      </c>
      <c r="FW96" s="5">
        <v>122.036</v>
      </c>
      <c r="FX96" s="45">
        <v>3.637</v>
      </c>
      <c r="FY96" s="5">
        <v>112.955</v>
      </c>
      <c r="FZ96" s="45">
        <v>4.0599999999999996</v>
      </c>
      <c r="GA96" s="5">
        <v>113.667</v>
      </c>
      <c r="GB96" s="45">
        <v>4.0609999999999999</v>
      </c>
      <c r="GC96" s="23"/>
      <c r="GD96" s="24" t="s">
        <v>25</v>
      </c>
      <c r="GE96" s="5">
        <v>111.964</v>
      </c>
      <c r="GF96" s="45">
        <v>4.0609999999999999</v>
      </c>
      <c r="GG96" s="5">
        <v>115.53400000000001</v>
      </c>
      <c r="GH96" s="45">
        <v>4.0599999999999996</v>
      </c>
      <c r="GI96" s="5">
        <v>102.07299999999999</v>
      </c>
      <c r="GJ96" s="45">
        <v>1.24</v>
      </c>
      <c r="GK96" s="23"/>
      <c r="GL96" s="24" t="s">
        <v>25</v>
      </c>
      <c r="GM96" s="5">
        <v>111.092</v>
      </c>
      <c r="GN96" s="45">
        <v>4.0609999999999999</v>
      </c>
      <c r="GO96" s="5">
        <v>137.96199999999999</v>
      </c>
      <c r="GP96" s="45">
        <v>10.406000000000001</v>
      </c>
      <c r="GQ96" s="5">
        <v>126.294</v>
      </c>
      <c r="GR96" s="45">
        <v>10.407</v>
      </c>
      <c r="GS96" s="23"/>
      <c r="GT96" s="24" t="s">
        <v>25</v>
      </c>
      <c r="GU96" s="5">
        <v>100.476</v>
      </c>
      <c r="GV96" s="45">
        <v>3.2120000000000002</v>
      </c>
      <c r="GW96" s="5">
        <v>94.317999999999998</v>
      </c>
      <c r="GX96" s="45">
        <v>-3.96</v>
      </c>
      <c r="GY96" s="5">
        <v>107.11</v>
      </c>
      <c r="GZ96" s="45">
        <v>3.2120000000000002</v>
      </c>
      <c r="HA96" s="23"/>
      <c r="HB96" s="24" t="s">
        <v>25</v>
      </c>
      <c r="HC96" s="5">
        <v>124.312</v>
      </c>
      <c r="HD96" s="45">
        <v>3.2109999999999999</v>
      </c>
      <c r="HE96" s="5">
        <v>107.3</v>
      </c>
      <c r="HF96" s="45">
        <v>3.2120000000000002</v>
      </c>
      <c r="HG96" s="5">
        <v>100.836</v>
      </c>
      <c r="HH96" s="45">
        <v>0.55500000000000005</v>
      </c>
      <c r="HI96" s="23"/>
      <c r="HJ96" s="24" t="s">
        <v>25</v>
      </c>
      <c r="HK96" s="5">
        <v>115.548</v>
      </c>
      <c r="HL96" s="45">
        <v>0.86199999999999999</v>
      </c>
      <c r="HM96" s="5">
        <v>99.111999999999995</v>
      </c>
      <c r="HN96" s="45">
        <v>6.85</v>
      </c>
      <c r="HO96" s="5">
        <v>112.81699999999999</v>
      </c>
      <c r="HP96" s="45">
        <v>3.2120000000000002</v>
      </c>
      <c r="HQ96" s="23"/>
      <c r="HR96" s="24" t="s">
        <v>25</v>
      </c>
      <c r="HS96" s="5">
        <v>99.284000000000006</v>
      </c>
      <c r="HT96" s="45">
        <v>8.7629999999999999</v>
      </c>
      <c r="HU96" s="5">
        <v>112.114</v>
      </c>
      <c r="HV96" s="45">
        <v>8.7629999999999999</v>
      </c>
      <c r="HW96" s="5">
        <v>111.435</v>
      </c>
      <c r="HX96" s="45">
        <v>8.7629999999999999</v>
      </c>
      <c r="HY96" s="23"/>
      <c r="HZ96" s="24" t="s">
        <v>25</v>
      </c>
      <c r="IA96" s="5">
        <v>116.873</v>
      </c>
      <c r="IB96" s="45">
        <v>8.7639999999999993</v>
      </c>
      <c r="IC96" s="5">
        <v>110.736</v>
      </c>
      <c r="ID96" s="45">
        <v>-1.619</v>
      </c>
      <c r="IE96" s="5">
        <v>111.146</v>
      </c>
      <c r="IF96" s="45">
        <v>4.3639999999999999</v>
      </c>
      <c r="IG96" s="23"/>
      <c r="IH96" s="24" t="s">
        <v>25</v>
      </c>
      <c r="II96" s="5">
        <v>101.17400000000001</v>
      </c>
      <c r="IJ96" s="45">
        <v>-5.7430000000000003</v>
      </c>
      <c r="IK96" s="5">
        <v>120.828</v>
      </c>
      <c r="IL96" s="45">
        <v>14.273999999999999</v>
      </c>
      <c r="IM96" s="5">
        <v>125.709</v>
      </c>
      <c r="IN96" s="45">
        <v>7.6989999999999998</v>
      </c>
      <c r="IO96" s="5">
        <v>99.94</v>
      </c>
      <c r="IP96" s="45">
        <v>7.7</v>
      </c>
      <c r="IQ96" s="23"/>
      <c r="IR96" s="24" t="s">
        <v>25</v>
      </c>
      <c r="IS96" s="5">
        <v>118.133</v>
      </c>
      <c r="IT96" s="45">
        <v>7.6989999999999998</v>
      </c>
      <c r="IU96" s="5">
        <v>96.912999999999997</v>
      </c>
      <c r="IV96" s="45">
        <v>7.6989999999999998</v>
      </c>
      <c r="IW96" s="5">
        <v>112.95</v>
      </c>
      <c r="IX96" s="45">
        <v>7.6989999999999998</v>
      </c>
      <c r="IY96" s="23"/>
      <c r="IZ96" s="24" t="s">
        <v>25</v>
      </c>
      <c r="JA96" s="5">
        <v>109.239</v>
      </c>
      <c r="JB96" s="45">
        <v>7.6989999999999998</v>
      </c>
      <c r="JC96" s="5">
        <v>118.581</v>
      </c>
      <c r="JD96" s="45">
        <v>12.436999999999999</v>
      </c>
      <c r="JE96" s="5">
        <v>159.11099999999999</v>
      </c>
      <c r="JF96" s="45">
        <v>16.54</v>
      </c>
      <c r="JG96" s="23"/>
      <c r="JH96" s="24" t="s">
        <v>25</v>
      </c>
      <c r="JI96" s="5">
        <v>141.286</v>
      </c>
      <c r="JJ96" s="45">
        <v>8.69</v>
      </c>
      <c r="JK96" s="5">
        <v>144.17099999999999</v>
      </c>
      <c r="JL96" s="45">
        <v>15.532999999999999</v>
      </c>
      <c r="JM96" s="5">
        <v>92.903999999999996</v>
      </c>
      <c r="JN96" s="45">
        <v>2.3769999999999998</v>
      </c>
      <c r="JO96" s="23"/>
      <c r="JP96" s="24" t="s">
        <v>25</v>
      </c>
      <c r="JQ96" s="5">
        <v>112.64700000000001</v>
      </c>
      <c r="JR96" s="45">
        <v>0.16600000000000001</v>
      </c>
      <c r="JS96" s="5">
        <v>80.873999999999995</v>
      </c>
      <c r="JT96" s="45">
        <v>-12.308999999999999</v>
      </c>
      <c r="JU96" s="5">
        <v>97.372</v>
      </c>
      <c r="JV96" s="45">
        <v>-12.308999999999999</v>
      </c>
      <c r="JW96" s="23"/>
      <c r="JX96" s="24" t="s">
        <v>25</v>
      </c>
      <c r="JY96" s="5">
        <v>115.596</v>
      </c>
      <c r="JZ96" s="45">
        <v>-2.7549999999999999</v>
      </c>
      <c r="KA96" s="5">
        <v>133.21100000000001</v>
      </c>
      <c r="KB96" s="45">
        <v>0.156</v>
      </c>
      <c r="KC96" s="5">
        <v>130.399</v>
      </c>
      <c r="KD96" s="45">
        <v>-2.2240000000000002</v>
      </c>
      <c r="KE96" s="23"/>
      <c r="KF96" s="24" t="s">
        <v>25</v>
      </c>
      <c r="KG96" s="5">
        <v>84.899000000000001</v>
      </c>
      <c r="KH96" s="45">
        <v>-2.6930000000000001</v>
      </c>
      <c r="KI96" s="5">
        <v>91.551000000000002</v>
      </c>
      <c r="KJ96" s="45">
        <v>6.875</v>
      </c>
      <c r="KK96" s="5">
        <v>121.52200000000001</v>
      </c>
      <c r="KL96" s="45">
        <v>-1.9079999999999999</v>
      </c>
      <c r="KM96" s="23"/>
      <c r="KN96" s="24" t="s">
        <v>25</v>
      </c>
      <c r="KO96" s="5">
        <v>119.545</v>
      </c>
      <c r="KP96" s="45">
        <v>-1.9079999999999999</v>
      </c>
      <c r="KQ96" s="5">
        <v>118.291</v>
      </c>
      <c r="KR96" s="45">
        <v>4.7640000000000002</v>
      </c>
      <c r="KS96" s="5">
        <v>116.053</v>
      </c>
      <c r="KT96" s="45">
        <v>5.601</v>
      </c>
      <c r="KU96" s="23"/>
      <c r="KV96" s="24" t="s">
        <v>25</v>
      </c>
      <c r="KW96" s="5">
        <v>99.373000000000005</v>
      </c>
      <c r="KX96" s="45">
        <v>16.797999999999998</v>
      </c>
      <c r="KY96" s="5">
        <v>129.316</v>
      </c>
      <c r="KZ96" s="45">
        <v>7.6349999999999998</v>
      </c>
      <c r="LA96" s="5">
        <v>102.021</v>
      </c>
      <c r="LB96" s="45">
        <v>-3.802</v>
      </c>
      <c r="LC96" s="23"/>
      <c r="LD96" s="24" t="s">
        <v>25</v>
      </c>
      <c r="LE96" s="5">
        <v>129.267</v>
      </c>
      <c r="LF96" s="45">
        <v>19.016999999999999</v>
      </c>
      <c r="LG96" s="5">
        <v>127.95399999999999</v>
      </c>
      <c r="LH96" s="45">
        <v>15.516999999999999</v>
      </c>
      <c r="LI96" s="5">
        <v>109.075</v>
      </c>
      <c r="LJ96" s="45">
        <v>16.809000000000001</v>
      </c>
      <c r="LK96" s="23"/>
      <c r="LL96" s="24" t="s">
        <v>25</v>
      </c>
      <c r="LM96" s="5">
        <v>103.057</v>
      </c>
      <c r="LN96" s="45">
        <v>15.516999999999999</v>
      </c>
      <c r="LO96" s="5">
        <v>112.111</v>
      </c>
      <c r="LP96" s="45">
        <v>15.518000000000001</v>
      </c>
      <c r="LQ96" s="5">
        <v>103.813</v>
      </c>
      <c r="LR96" s="45">
        <v>15.516999999999999</v>
      </c>
      <c r="LS96" s="23"/>
      <c r="LT96" s="24" t="s">
        <v>25</v>
      </c>
      <c r="LU96" s="5">
        <v>108.967</v>
      </c>
      <c r="LV96" s="45">
        <v>-3.14</v>
      </c>
      <c r="LW96" s="5">
        <v>115.64100000000001</v>
      </c>
      <c r="LX96" s="45">
        <v>0.76900000000000002</v>
      </c>
      <c r="LY96" s="5">
        <v>68.108000000000004</v>
      </c>
      <c r="LZ96" s="45">
        <v>-6.0720000000000001</v>
      </c>
      <c r="MA96" s="23"/>
      <c r="MB96" s="24" t="s">
        <v>25</v>
      </c>
      <c r="MC96" s="5">
        <v>123.246</v>
      </c>
      <c r="MD96" s="45">
        <v>10.933999999999999</v>
      </c>
      <c r="ME96" s="5">
        <v>151.755</v>
      </c>
      <c r="MF96" s="45">
        <v>18.849</v>
      </c>
      <c r="MG96" s="5">
        <v>113.434</v>
      </c>
      <c r="MH96" s="45">
        <v>0.317</v>
      </c>
      <c r="MI96" s="23"/>
      <c r="MJ96" s="24" t="s">
        <v>25</v>
      </c>
      <c r="MK96" s="5">
        <v>86.596999999999994</v>
      </c>
      <c r="ML96" s="45">
        <v>6.9349999999999996</v>
      </c>
      <c r="MM96" s="5">
        <v>115.437</v>
      </c>
      <c r="MN96" s="45">
        <v>5.5720000000000001</v>
      </c>
      <c r="MO96" s="5">
        <v>113.221</v>
      </c>
      <c r="MP96" s="45">
        <v>21.492999999999999</v>
      </c>
    </row>
    <row r="97" spans="1:360" ht="15" hidden="1" customHeight="1" x14ac:dyDescent="0.25">
      <c r="A97" s="23"/>
      <c r="B97" s="24" t="s">
        <v>26</v>
      </c>
      <c r="C97" s="5">
        <v>104.874</v>
      </c>
      <c r="D97" s="45">
        <v>0.504</v>
      </c>
      <c r="E97" s="495">
        <v>100.233</v>
      </c>
      <c r="F97" s="45">
        <v>-1.4490000000000001</v>
      </c>
      <c r="G97" s="495">
        <v>109.262</v>
      </c>
      <c r="H97" s="45">
        <v>2.262</v>
      </c>
      <c r="I97" s="23"/>
      <c r="J97" s="24" t="s">
        <v>26</v>
      </c>
      <c r="K97" s="5">
        <v>120.765</v>
      </c>
      <c r="L97" s="45">
        <v>19.725999999999999</v>
      </c>
      <c r="M97" s="5">
        <v>156.357</v>
      </c>
      <c r="N97" s="45">
        <v>1.8260000000000001</v>
      </c>
      <c r="O97" s="5">
        <v>117.78700000000001</v>
      </c>
      <c r="P97" s="45">
        <v>8.7149999999999999</v>
      </c>
      <c r="Q97" s="23"/>
      <c r="R97" s="24" t="s">
        <v>26</v>
      </c>
      <c r="S97" s="5">
        <v>107.833</v>
      </c>
      <c r="T97" s="45">
        <v>-1.0820000000000001</v>
      </c>
      <c r="U97" s="5">
        <v>109.613</v>
      </c>
      <c r="V97" s="45">
        <v>1.2030000000000001</v>
      </c>
      <c r="W97" s="5">
        <v>100.608</v>
      </c>
      <c r="X97" s="45">
        <v>-4.7130000000000001</v>
      </c>
      <c r="Y97" s="23"/>
      <c r="Z97" s="24" t="s">
        <v>26</v>
      </c>
      <c r="AA97" s="5">
        <v>109.205</v>
      </c>
      <c r="AB97" s="45">
        <v>3.452</v>
      </c>
      <c r="AC97" s="5">
        <v>117.87</v>
      </c>
      <c r="AD97" s="45">
        <v>-4.83</v>
      </c>
      <c r="AE97" s="5">
        <v>109.19499999999999</v>
      </c>
      <c r="AF97" s="45">
        <v>9.1479999999999997</v>
      </c>
      <c r="AG97" s="23"/>
      <c r="AH97" s="24" t="s">
        <v>26</v>
      </c>
      <c r="AI97" s="5">
        <v>128.577</v>
      </c>
      <c r="AJ97" s="45">
        <v>-1.766</v>
      </c>
      <c r="AK97" s="5">
        <v>125.94199999999999</v>
      </c>
      <c r="AL97" s="45">
        <v>4.4400000000000004</v>
      </c>
      <c r="AM97" s="5">
        <v>105.754</v>
      </c>
      <c r="AN97" s="45">
        <v>11.101000000000001</v>
      </c>
      <c r="AO97" s="23"/>
      <c r="AP97" s="24" t="s">
        <v>26</v>
      </c>
      <c r="AQ97" s="5">
        <v>109.58799999999999</v>
      </c>
      <c r="AR97" s="45">
        <v>-0.56200000000000006</v>
      </c>
      <c r="AS97" s="5">
        <v>100.62</v>
      </c>
      <c r="AT97" s="45">
        <v>-1.1220000000000001</v>
      </c>
      <c r="AU97" s="5">
        <v>111.38200000000001</v>
      </c>
      <c r="AV97" s="45">
        <v>16.925999999999998</v>
      </c>
      <c r="AW97" s="23"/>
      <c r="AX97" s="24" t="s">
        <v>26</v>
      </c>
      <c r="AY97" s="5">
        <v>122.929</v>
      </c>
      <c r="AZ97" s="45">
        <v>9.2970000000000006</v>
      </c>
      <c r="BA97" s="5">
        <v>126.101</v>
      </c>
      <c r="BB97" s="45">
        <v>-0.89300000000000002</v>
      </c>
      <c r="BC97" s="5">
        <v>110.447</v>
      </c>
      <c r="BD97" s="45">
        <v>-20.92</v>
      </c>
      <c r="BE97" s="23"/>
      <c r="BF97" s="24" t="s">
        <v>26</v>
      </c>
      <c r="BG97" s="5">
        <v>105.602</v>
      </c>
      <c r="BH97" s="45">
        <v>18.847999999999999</v>
      </c>
      <c r="BI97" s="5">
        <v>112.726</v>
      </c>
      <c r="BJ97" s="45">
        <v>4.7750000000000004</v>
      </c>
      <c r="BK97" s="5">
        <v>128.386</v>
      </c>
      <c r="BL97" s="45">
        <v>-1.3540000000000001</v>
      </c>
      <c r="BM97" s="23"/>
      <c r="BN97" s="24" t="s">
        <v>26</v>
      </c>
      <c r="BO97" s="5">
        <v>98.573999999999998</v>
      </c>
      <c r="BP97" s="45">
        <v>9.01</v>
      </c>
      <c r="BQ97" s="5">
        <v>126.405</v>
      </c>
      <c r="BR97" s="45">
        <v>6.6520000000000001</v>
      </c>
      <c r="BS97" s="5">
        <v>126.991</v>
      </c>
      <c r="BT97" s="45">
        <v>6.6520000000000001</v>
      </c>
      <c r="BU97" s="23"/>
      <c r="BV97" s="24" t="s">
        <v>26</v>
      </c>
      <c r="BW97" s="5">
        <v>131.36799999999999</v>
      </c>
      <c r="BX97" s="45">
        <v>6.6520000000000001</v>
      </c>
      <c r="BY97" s="5">
        <v>95.616</v>
      </c>
      <c r="BZ97" s="45">
        <v>0.47399999999999998</v>
      </c>
      <c r="CA97" s="5">
        <v>116.80800000000001</v>
      </c>
      <c r="CB97" s="45">
        <v>5.0179999999999998</v>
      </c>
      <c r="CC97" s="23"/>
      <c r="CD97" s="24" t="s">
        <v>26</v>
      </c>
      <c r="CE97" s="5">
        <v>110.66800000000001</v>
      </c>
      <c r="CF97" s="45">
        <v>5.0170000000000003</v>
      </c>
      <c r="CG97" s="5">
        <v>118.444</v>
      </c>
      <c r="CH97" s="45">
        <v>5.0170000000000003</v>
      </c>
      <c r="CI97" s="5">
        <v>137.15100000000001</v>
      </c>
      <c r="CJ97" s="45">
        <v>13.949</v>
      </c>
      <c r="CK97" s="23"/>
      <c r="CL97" s="24" t="s">
        <v>26</v>
      </c>
      <c r="CM97" s="5">
        <v>128.57300000000001</v>
      </c>
      <c r="CN97" s="45">
        <v>6.4820000000000002</v>
      </c>
      <c r="CO97" s="5">
        <v>91.600999999999999</v>
      </c>
      <c r="CP97" s="45">
        <v>5.1210000000000004</v>
      </c>
      <c r="CQ97" s="5">
        <v>85.837000000000003</v>
      </c>
      <c r="CR97" s="45">
        <v>5.1210000000000004</v>
      </c>
      <c r="CS97" s="23"/>
      <c r="CT97" s="24" t="s">
        <v>26</v>
      </c>
      <c r="CU97" s="5">
        <v>119.441</v>
      </c>
      <c r="CV97" s="45">
        <v>-0.995</v>
      </c>
      <c r="CW97" s="5">
        <v>83.789000000000001</v>
      </c>
      <c r="CX97" s="45">
        <v>-0.35399999999999998</v>
      </c>
      <c r="CY97" s="5">
        <v>103.45</v>
      </c>
      <c r="CZ97" s="45">
        <v>-5.92</v>
      </c>
      <c r="DA97" s="23"/>
      <c r="DB97" s="24" t="s">
        <v>26</v>
      </c>
      <c r="DC97" s="5">
        <v>103.877</v>
      </c>
      <c r="DD97" s="45">
        <v>-18.294</v>
      </c>
      <c r="DE97" s="5">
        <v>308.25799999999998</v>
      </c>
      <c r="DF97" s="45">
        <v>78.162999999999997</v>
      </c>
      <c r="DG97" s="5">
        <v>102.133</v>
      </c>
      <c r="DH97" s="45">
        <v>3.2040000000000002</v>
      </c>
      <c r="DI97" s="23"/>
      <c r="DJ97" s="24" t="s">
        <v>26</v>
      </c>
      <c r="DK97" s="5">
        <v>110.648</v>
      </c>
      <c r="DL97" s="45">
        <v>3.2029999999999998</v>
      </c>
      <c r="DM97" s="5">
        <v>94.388000000000005</v>
      </c>
      <c r="DN97" s="45">
        <v>3.1219999999999999</v>
      </c>
      <c r="DO97" s="5">
        <v>99.055999999999997</v>
      </c>
      <c r="DP97" s="45">
        <v>12.465</v>
      </c>
      <c r="DQ97" s="23"/>
      <c r="DR97" s="24" t="s">
        <v>26</v>
      </c>
      <c r="DS97" s="5">
        <v>114.128</v>
      </c>
      <c r="DT97" s="45">
        <v>3.2029999999999998</v>
      </c>
      <c r="DU97" s="5">
        <v>105.377</v>
      </c>
      <c r="DV97" s="45">
        <v>-5.1029999999999998</v>
      </c>
      <c r="DW97" s="5">
        <v>122.95699999999999</v>
      </c>
      <c r="DX97" s="45">
        <v>2.6789999999999998</v>
      </c>
      <c r="DY97" s="23"/>
      <c r="DZ97" s="24" t="s">
        <v>26</v>
      </c>
      <c r="EA97" s="5">
        <v>109.45399999999999</v>
      </c>
      <c r="EB97" s="45">
        <v>0.67600000000000005</v>
      </c>
      <c r="EC97" s="5">
        <v>131.72300000000001</v>
      </c>
      <c r="ED97" s="45">
        <v>2.2050000000000001</v>
      </c>
      <c r="EE97" s="5">
        <v>120.874</v>
      </c>
      <c r="EF97" s="45">
        <v>2.2050000000000001</v>
      </c>
      <c r="EG97" s="23"/>
      <c r="EH97" s="24" t="s">
        <v>26</v>
      </c>
      <c r="EI97" s="5">
        <v>135.71600000000001</v>
      </c>
      <c r="EJ97" s="45">
        <v>2.2040000000000002</v>
      </c>
      <c r="EK97" s="5">
        <v>129.37299999999999</v>
      </c>
      <c r="EL97" s="45">
        <v>2.2050000000000001</v>
      </c>
      <c r="EM97" s="5">
        <v>112.87</v>
      </c>
      <c r="EN97" s="45">
        <v>2.2040000000000002</v>
      </c>
      <c r="EO97" s="23"/>
      <c r="EP97" s="24" t="s">
        <v>26</v>
      </c>
      <c r="EQ97" s="5">
        <v>120.76900000000001</v>
      </c>
      <c r="ER97" s="45">
        <v>0.65500000000000003</v>
      </c>
      <c r="ES97" s="5">
        <v>102.485</v>
      </c>
      <c r="ET97" s="45">
        <v>0.65500000000000003</v>
      </c>
      <c r="EU97" s="5">
        <v>109.295</v>
      </c>
      <c r="EV97" s="45">
        <v>0.65600000000000003</v>
      </c>
      <c r="EW97" s="23"/>
      <c r="EX97" s="24" t="s">
        <v>26</v>
      </c>
      <c r="EY97" s="5">
        <v>104.265</v>
      </c>
      <c r="EZ97" s="45">
        <v>0.65600000000000003</v>
      </c>
      <c r="FA97" s="5">
        <v>118.867</v>
      </c>
      <c r="FB97" s="45">
        <v>0.65500000000000003</v>
      </c>
      <c r="FC97" s="5">
        <v>100.003</v>
      </c>
      <c r="FD97" s="45">
        <v>0.65600000000000003</v>
      </c>
      <c r="FE97" s="23"/>
      <c r="FF97" s="24" t="s">
        <v>26</v>
      </c>
      <c r="FG97" s="5">
        <v>106.143</v>
      </c>
      <c r="FH97" s="45">
        <v>0.65600000000000003</v>
      </c>
      <c r="FI97" s="5">
        <v>120.289</v>
      </c>
      <c r="FJ97" s="45">
        <v>9.2569999999999997</v>
      </c>
      <c r="FK97" s="5">
        <v>127.33799999999999</v>
      </c>
      <c r="FL97" s="45">
        <v>10.635999999999999</v>
      </c>
      <c r="FM97" s="23"/>
      <c r="FN97" s="24" t="s">
        <v>26</v>
      </c>
      <c r="FO97" s="5">
        <v>94.793999999999997</v>
      </c>
      <c r="FP97" s="45">
        <v>-1.744</v>
      </c>
      <c r="FQ97" s="5">
        <v>108.81</v>
      </c>
      <c r="FR97" s="45">
        <v>11.637</v>
      </c>
      <c r="FS97" s="5">
        <v>112.129</v>
      </c>
      <c r="FT97" s="45">
        <v>9.0920000000000005</v>
      </c>
      <c r="FU97" s="23"/>
      <c r="FV97" s="24" t="s">
        <v>26</v>
      </c>
      <c r="FW97" s="5">
        <v>117.09699999999999</v>
      </c>
      <c r="FX97" s="45">
        <v>5.2</v>
      </c>
      <c r="FY97" s="5">
        <v>123.738</v>
      </c>
      <c r="FZ97" s="45">
        <v>2.76</v>
      </c>
      <c r="GA97" s="5">
        <v>113.7</v>
      </c>
      <c r="GB97" s="45">
        <v>2.76</v>
      </c>
      <c r="GC97" s="23"/>
      <c r="GD97" s="24" t="s">
        <v>26</v>
      </c>
      <c r="GE97" s="5">
        <v>110.029</v>
      </c>
      <c r="GF97" s="45">
        <v>2.76</v>
      </c>
      <c r="GG97" s="5">
        <v>113.261</v>
      </c>
      <c r="GH97" s="45">
        <v>2.76</v>
      </c>
      <c r="GI97" s="5">
        <v>92.706999999999994</v>
      </c>
      <c r="GJ97" s="45">
        <v>1.9119999999999999</v>
      </c>
      <c r="GK97" s="23"/>
      <c r="GL97" s="24" t="s">
        <v>26</v>
      </c>
      <c r="GM97" s="5">
        <v>116.79</v>
      </c>
      <c r="GN97" s="45">
        <v>2.76</v>
      </c>
      <c r="GO97" s="5">
        <v>133.09700000000001</v>
      </c>
      <c r="GP97" s="45">
        <v>10.584</v>
      </c>
      <c r="GQ97" s="5">
        <v>137.87899999999999</v>
      </c>
      <c r="GR97" s="45">
        <v>10.584</v>
      </c>
      <c r="GS97" s="23"/>
      <c r="GT97" s="24" t="s">
        <v>26</v>
      </c>
      <c r="GU97" s="5">
        <v>97.656000000000006</v>
      </c>
      <c r="GV97" s="45">
        <v>3.363</v>
      </c>
      <c r="GW97" s="5">
        <v>97.747</v>
      </c>
      <c r="GX97" s="45">
        <v>-1.474</v>
      </c>
      <c r="GY97" s="5">
        <v>117.011</v>
      </c>
      <c r="GZ97" s="45">
        <v>3.363</v>
      </c>
      <c r="HA97" s="23"/>
      <c r="HB97" s="24" t="s">
        <v>26</v>
      </c>
      <c r="HC97" s="5">
        <v>119.04600000000001</v>
      </c>
      <c r="HD97" s="45">
        <v>3.363</v>
      </c>
      <c r="HE97" s="5">
        <v>117.806</v>
      </c>
      <c r="HF97" s="45">
        <v>3.363</v>
      </c>
      <c r="HG97" s="5">
        <v>104.495</v>
      </c>
      <c r="HH97" s="45">
        <v>8.9999999999999993E-3</v>
      </c>
      <c r="HI97" s="23"/>
      <c r="HJ97" s="24" t="s">
        <v>26</v>
      </c>
      <c r="HK97" s="5">
        <v>115.486</v>
      </c>
      <c r="HL97" s="45">
        <v>1.45</v>
      </c>
      <c r="HM97" s="5">
        <v>108.187</v>
      </c>
      <c r="HN97" s="45">
        <v>5.5060000000000002</v>
      </c>
      <c r="HO97" s="5">
        <v>113.125</v>
      </c>
      <c r="HP97" s="45">
        <v>3.363</v>
      </c>
      <c r="HQ97" s="23"/>
      <c r="HR97" s="24" t="s">
        <v>26</v>
      </c>
      <c r="HS97" s="5">
        <v>112.717</v>
      </c>
      <c r="HT97" s="45">
        <v>9.6050000000000004</v>
      </c>
      <c r="HU97" s="5">
        <v>102.941</v>
      </c>
      <c r="HV97" s="45">
        <v>9.6059999999999999</v>
      </c>
      <c r="HW97" s="5">
        <v>105.563</v>
      </c>
      <c r="HX97" s="45">
        <v>9.6050000000000004</v>
      </c>
      <c r="HY97" s="23"/>
      <c r="HZ97" s="24" t="s">
        <v>26</v>
      </c>
      <c r="IA97" s="5">
        <v>100.431</v>
      </c>
      <c r="IB97" s="45">
        <v>9.6059999999999999</v>
      </c>
      <c r="IC97" s="5">
        <v>114.623</v>
      </c>
      <c r="ID97" s="45">
        <v>-1.105</v>
      </c>
      <c r="IE97" s="5">
        <v>106.67100000000001</v>
      </c>
      <c r="IF97" s="45">
        <v>6.5039999999999996</v>
      </c>
      <c r="IG97" s="23"/>
      <c r="IH97" s="24" t="s">
        <v>26</v>
      </c>
      <c r="II97" s="5">
        <v>103.874</v>
      </c>
      <c r="IJ97" s="45">
        <v>2.4340000000000002</v>
      </c>
      <c r="IK97" s="5">
        <v>102.718</v>
      </c>
      <c r="IL97" s="45">
        <v>14.324999999999999</v>
      </c>
      <c r="IM97" s="5">
        <v>126.61799999999999</v>
      </c>
      <c r="IN97" s="45">
        <v>5.28</v>
      </c>
      <c r="IO97" s="5">
        <v>97.525999999999996</v>
      </c>
      <c r="IP97" s="45">
        <v>5.28</v>
      </c>
      <c r="IQ97" s="23"/>
      <c r="IR97" s="24" t="s">
        <v>26</v>
      </c>
      <c r="IS97" s="5">
        <v>117.44799999999999</v>
      </c>
      <c r="IT97" s="45">
        <v>5.28</v>
      </c>
      <c r="IU97" s="5">
        <v>92.593999999999994</v>
      </c>
      <c r="IV97" s="45">
        <v>5.28</v>
      </c>
      <c r="IW97" s="5">
        <v>112.679</v>
      </c>
      <c r="IX97" s="45">
        <v>5.28</v>
      </c>
      <c r="IY97" s="23"/>
      <c r="IZ97" s="24" t="s">
        <v>26</v>
      </c>
      <c r="JA97" s="5">
        <v>113.113</v>
      </c>
      <c r="JB97" s="45">
        <v>5.2789999999999999</v>
      </c>
      <c r="JC97" s="5">
        <v>124</v>
      </c>
      <c r="JD97" s="45">
        <v>13.087</v>
      </c>
      <c r="JE97" s="5">
        <v>159.571</v>
      </c>
      <c r="JF97" s="45">
        <v>18.966000000000001</v>
      </c>
      <c r="JG97" s="23"/>
      <c r="JH97" s="24" t="s">
        <v>26</v>
      </c>
      <c r="JI97" s="5">
        <v>137.65799999999999</v>
      </c>
      <c r="JJ97" s="45">
        <v>21.923999999999999</v>
      </c>
      <c r="JK97" s="5">
        <v>138.42699999999999</v>
      </c>
      <c r="JL97" s="45">
        <v>6.4180000000000001</v>
      </c>
      <c r="JM97" s="5">
        <v>117.85299999999999</v>
      </c>
      <c r="JN97" s="45">
        <v>-0.72799999999999998</v>
      </c>
      <c r="JO97" s="23"/>
      <c r="JP97" s="24" t="s">
        <v>26</v>
      </c>
      <c r="JQ97" s="5">
        <v>119.73699999999999</v>
      </c>
      <c r="JR97" s="45">
        <v>-5.3070000000000004</v>
      </c>
      <c r="JS97" s="5">
        <v>106.435</v>
      </c>
      <c r="JT97" s="45">
        <v>-12.398</v>
      </c>
      <c r="JU97" s="5">
        <v>100.37</v>
      </c>
      <c r="JV97" s="45">
        <v>-12.398999999999999</v>
      </c>
      <c r="JW97" s="23"/>
      <c r="JX97" s="24" t="s">
        <v>26</v>
      </c>
      <c r="JY97" s="5">
        <v>121.78100000000001</v>
      </c>
      <c r="JZ97" s="45">
        <v>3.8570000000000002</v>
      </c>
      <c r="KA97" s="5">
        <v>126.5</v>
      </c>
      <c r="KB97" s="45">
        <v>2.5000000000000001E-2</v>
      </c>
      <c r="KC97" s="5">
        <v>129.00700000000001</v>
      </c>
      <c r="KD97" s="45">
        <v>1.7849999999999999</v>
      </c>
      <c r="KE97" s="23"/>
      <c r="KF97" s="24" t="s">
        <v>26</v>
      </c>
      <c r="KG97" s="5">
        <v>74.372</v>
      </c>
      <c r="KH97" s="45">
        <v>1.5720000000000001</v>
      </c>
      <c r="KI97" s="5">
        <v>97.411000000000001</v>
      </c>
      <c r="KJ97" s="45">
        <v>-0.72199999999999998</v>
      </c>
      <c r="KK97" s="5">
        <v>126.414</v>
      </c>
      <c r="KL97" s="45">
        <v>2.4300000000000002</v>
      </c>
      <c r="KM97" s="23"/>
      <c r="KN97" s="24" t="s">
        <v>26</v>
      </c>
      <c r="KO97" s="5">
        <v>122.246</v>
      </c>
      <c r="KP97" s="45">
        <v>2.4300000000000002</v>
      </c>
      <c r="KQ97" s="5">
        <v>112.211</v>
      </c>
      <c r="KR97" s="45">
        <v>10.64</v>
      </c>
      <c r="KS97" s="5">
        <v>114.947</v>
      </c>
      <c r="KT97" s="45">
        <v>8.5690000000000008</v>
      </c>
      <c r="KU97" s="23"/>
      <c r="KV97" s="24" t="s">
        <v>26</v>
      </c>
      <c r="KW97" s="5">
        <v>103.373</v>
      </c>
      <c r="KX97" s="45">
        <v>18.388000000000002</v>
      </c>
      <c r="KY97" s="5">
        <v>120.39700000000001</v>
      </c>
      <c r="KZ97" s="45">
        <v>2.1360000000000001</v>
      </c>
      <c r="LA97" s="5">
        <v>108.161</v>
      </c>
      <c r="LB97" s="45">
        <v>-2.746</v>
      </c>
      <c r="LC97" s="23"/>
      <c r="LD97" s="24" t="s">
        <v>26</v>
      </c>
      <c r="LE97" s="5">
        <v>127.13200000000001</v>
      </c>
      <c r="LF97" s="45">
        <v>15.959</v>
      </c>
      <c r="LG97" s="5">
        <v>114.54600000000001</v>
      </c>
      <c r="LH97" s="45">
        <v>20.048999999999999</v>
      </c>
      <c r="LI97" s="5">
        <v>114.404</v>
      </c>
      <c r="LJ97" s="45">
        <v>20.736000000000001</v>
      </c>
      <c r="LK97" s="23"/>
      <c r="LL97" s="24" t="s">
        <v>26</v>
      </c>
      <c r="LM97" s="5">
        <v>97.625</v>
      </c>
      <c r="LN97" s="45">
        <v>20.048999999999999</v>
      </c>
      <c r="LO97" s="5">
        <v>112.53</v>
      </c>
      <c r="LP97" s="45">
        <v>20.047999999999998</v>
      </c>
      <c r="LQ97" s="5">
        <v>92.724999999999994</v>
      </c>
      <c r="LR97" s="45">
        <v>20.047999999999998</v>
      </c>
      <c r="LS97" s="23"/>
      <c r="LT97" s="24" t="s">
        <v>26</v>
      </c>
      <c r="LU97" s="5">
        <v>98.626000000000005</v>
      </c>
      <c r="LV97" s="45">
        <v>-5.1559999999999997</v>
      </c>
      <c r="LW97" s="5">
        <v>107.31</v>
      </c>
      <c r="LX97" s="45">
        <v>-3.6160000000000001</v>
      </c>
      <c r="LY97" s="5">
        <v>76.912999999999997</v>
      </c>
      <c r="LZ97" s="45">
        <v>-9.6940000000000008</v>
      </c>
      <c r="MA97" s="23"/>
      <c r="MB97" s="24" t="s">
        <v>26</v>
      </c>
      <c r="MC97" s="5">
        <v>128.488</v>
      </c>
      <c r="MD97" s="45">
        <v>8.1660000000000004</v>
      </c>
      <c r="ME97" s="5">
        <v>83.691999999999993</v>
      </c>
      <c r="MF97" s="45">
        <v>21.218</v>
      </c>
      <c r="MG97" s="5">
        <v>98.704999999999998</v>
      </c>
      <c r="MH97" s="45">
        <v>-8.1150000000000002</v>
      </c>
      <c r="MI97" s="23"/>
      <c r="MJ97" s="24" t="s">
        <v>26</v>
      </c>
      <c r="MK97" s="5">
        <v>96.016999999999996</v>
      </c>
      <c r="ML97" s="45">
        <v>2.399</v>
      </c>
      <c r="MM97" s="5">
        <v>113.461</v>
      </c>
      <c r="MN97" s="45">
        <v>-0.30099999999999999</v>
      </c>
      <c r="MO97" s="5">
        <v>126.035</v>
      </c>
      <c r="MP97" s="45">
        <v>7.8579999999999997</v>
      </c>
    </row>
    <row r="98" spans="1:360" ht="15" hidden="1" customHeight="1" x14ac:dyDescent="0.25">
      <c r="A98" s="23"/>
      <c r="B98" s="24" t="s">
        <v>27</v>
      </c>
      <c r="C98" s="5">
        <v>106.587</v>
      </c>
      <c r="D98" s="45">
        <v>1.9650000000000001</v>
      </c>
      <c r="E98" s="495">
        <v>103.324</v>
      </c>
      <c r="F98" s="45">
        <v>2.621</v>
      </c>
      <c r="G98" s="495">
        <v>109.672</v>
      </c>
      <c r="H98" s="45">
        <v>1.3879999999999999</v>
      </c>
      <c r="I98" s="23"/>
      <c r="J98" s="24" t="s">
        <v>27</v>
      </c>
      <c r="K98" s="5">
        <v>116.798</v>
      </c>
      <c r="L98" s="45">
        <v>23.361000000000001</v>
      </c>
      <c r="M98" s="5">
        <v>164.89699999999999</v>
      </c>
      <c r="N98" s="45">
        <v>2.137</v>
      </c>
      <c r="O98" s="5">
        <v>121.27</v>
      </c>
      <c r="P98" s="45">
        <v>27.975999999999999</v>
      </c>
      <c r="Q98" s="23"/>
      <c r="R98" s="24" t="s">
        <v>27</v>
      </c>
      <c r="S98" s="5">
        <v>99.346000000000004</v>
      </c>
      <c r="T98" s="45">
        <v>-3.407</v>
      </c>
      <c r="U98" s="5">
        <v>110.503</v>
      </c>
      <c r="V98" s="45">
        <v>0.68</v>
      </c>
      <c r="W98" s="5">
        <v>99.376000000000005</v>
      </c>
      <c r="X98" s="45">
        <v>-2.3879999999999999</v>
      </c>
      <c r="Y98" s="23"/>
      <c r="Z98" s="24" t="s">
        <v>27</v>
      </c>
      <c r="AA98" s="5">
        <v>108.246</v>
      </c>
      <c r="AB98" s="45">
        <v>-1.429</v>
      </c>
      <c r="AC98" s="5">
        <v>116.277</v>
      </c>
      <c r="AD98" s="45">
        <v>-4.165</v>
      </c>
      <c r="AE98" s="5">
        <v>106.70699999999999</v>
      </c>
      <c r="AF98" s="45">
        <v>1.9079999999999999</v>
      </c>
      <c r="AG98" s="23"/>
      <c r="AH98" s="24" t="s">
        <v>27</v>
      </c>
      <c r="AI98" s="5">
        <v>131.518</v>
      </c>
      <c r="AJ98" s="45">
        <v>-3.6469999999999998</v>
      </c>
      <c r="AK98" s="5">
        <v>113.48099999999999</v>
      </c>
      <c r="AL98" s="45">
        <v>-1.9590000000000001</v>
      </c>
      <c r="AM98" s="5">
        <v>97.93</v>
      </c>
      <c r="AN98" s="45">
        <v>-0.24399999999999999</v>
      </c>
      <c r="AO98" s="23"/>
      <c r="AP98" s="24" t="s">
        <v>27</v>
      </c>
      <c r="AQ98" s="5">
        <v>110.10299999999999</v>
      </c>
      <c r="AR98" s="45">
        <v>0.95899999999999996</v>
      </c>
      <c r="AS98" s="5">
        <v>89.498000000000005</v>
      </c>
      <c r="AT98" s="45">
        <v>1.5569999999999999</v>
      </c>
      <c r="AU98" s="5">
        <v>111.17</v>
      </c>
      <c r="AV98" s="45">
        <v>11.927</v>
      </c>
      <c r="AW98" s="23"/>
      <c r="AX98" s="24" t="s">
        <v>27</v>
      </c>
      <c r="AY98" s="5">
        <v>122.125</v>
      </c>
      <c r="AZ98" s="45">
        <v>14.539</v>
      </c>
      <c r="BA98" s="5">
        <v>115.852</v>
      </c>
      <c r="BB98" s="45">
        <v>8.8740000000000006</v>
      </c>
      <c r="BC98" s="5">
        <v>108.04900000000001</v>
      </c>
      <c r="BD98" s="45">
        <v>-19.597999999999999</v>
      </c>
      <c r="BE98" s="23"/>
      <c r="BF98" s="24" t="s">
        <v>27</v>
      </c>
      <c r="BG98" s="5">
        <v>102.627</v>
      </c>
      <c r="BH98" s="45">
        <v>3.84</v>
      </c>
      <c r="BI98" s="5">
        <v>110.85299999999999</v>
      </c>
      <c r="BJ98" s="45">
        <v>2.6070000000000002</v>
      </c>
      <c r="BK98" s="5">
        <v>121.47</v>
      </c>
      <c r="BL98" s="45">
        <v>-4.99</v>
      </c>
      <c r="BM98" s="23"/>
      <c r="BN98" s="24" t="s">
        <v>27</v>
      </c>
      <c r="BO98" s="5">
        <v>112.523</v>
      </c>
      <c r="BP98" s="45">
        <v>13.923</v>
      </c>
      <c r="BQ98" s="5">
        <v>131.749</v>
      </c>
      <c r="BR98" s="45">
        <v>6.46</v>
      </c>
      <c r="BS98" s="5">
        <v>125.785</v>
      </c>
      <c r="BT98" s="45">
        <v>6.46</v>
      </c>
      <c r="BU98" s="23"/>
      <c r="BV98" s="24" t="s">
        <v>27</v>
      </c>
      <c r="BW98" s="5">
        <v>123.2</v>
      </c>
      <c r="BX98" s="45">
        <v>6.46</v>
      </c>
      <c r="BY98" s="5">
        <v>103.67400000000001</v>
      </c>
      <c r="BZ98" s="45">
        <v>11.337</v>
      </c>
      <c r="CA98" s="5">
        <v>107.504</v>
      </c>
      <c r="CB98" s="45">
        <v>3.544</v>
      </c>
      <c r="CC98" s="23"/>
      <c r="CD98" s="24" t="s">
        <v>27</v>
      </c>
      <c r="CE98" s="5">
        <v>130.846</v>
      </c>
      <c r="CF98" s="45">
        <v>3.544</v>
      </c>
      <c r="CG98" s="5">
        <v>114.589</v>
      </c>
      <c r="CH98" s="45">
        <v>3.544</v>
      </c>
      <c r="CI98" s="5">
        <v>131.381</v>
      </c>
      <c r="CJ98" s="45">
        <v>12.884</v>
      </c>
      <c r="CK98" s="23"/>
      <c r="CL98" s="24" t="s">
        <v>27</v>
      </c>
      <c r="CM98" s="5">
        <v>139.41800000000001</v>
      </c>
      <c r="CN98" s="45">
        <v>6.8170000000000002</v>
      </c>
      <c r="CO98" s="5">
        <v>107.175</v>
      </c>
      <c r="CP98" s="45">
        <v>1.149</v>
      </c>
      <c r="CQ98" s="5">
        <v>92.786000000000001</v>
      </c>
      <c r="CR98" s="45">
        <v>1.1499999999999999</v>
      </c>
      <c r="CS98" s="23"/>
      <c r="CT98" s="24" t="s">
        <v>27</v>
      </c>
      <c r="CU98" s="5">
        <v>127.721</v>
      </c>
      <c r="CV98" s="45">
        <v>8.7940000000000005</v>
      </c>
      <c r="CW98" s="5">
        <v>88.608000000000004</v>
      </c>
      <c r="CX98" s="45">
        <v>-2.7909999999999999</v>
      </c>
      <c r="CY98" s="5">
        <v>103.804</v>
      </c>
      <c r="CZ98" s="45">
        <v>-16.3</v>
      </c>
      <c r="DA98" s="23"/>
      <c r="DB98" s="24" t="s">
        <v>27</v>
      </c>
      <c r="DC98" s="5">
        <v>105.43899999999999</v>
      </c>
      <c r="DD98" s="45">
        <v>-1.46</v>
      </c>
      <c r="DE98" s="5">
        <v>308.13299999999998</v>
      </c>
      <c r="DF98" s="45">
        <v>77.67</v>
      </c>
      <c r="DG98" s="5">
        <v>102.48099999999999</v>
      </c>
      <c r="DH98" s="45">
        <v>3.181</v>
      </c>
      <c r="DI98" s="23"/>
      <c r="DJ98" s="24" t="s">
        <v>27</v>
      </c>
      <c r="DK98" s="5">
        <v>113.575</v>
      </c>
      <c r="DL98" s="45">
        <v>1.962</v>
      </c>
      <c r="DM98" s="5">
        <v>96.024000000000001</v>
      </c>
      <c r="DN98" s="45">
        <v>9.8339999999999996</v>
      </c>
      <c r="DO98" s="5">
        <v>140.791</v>
      </c>
      <c r="DP98" s="45">
        <v>11.534000000000001</v>
      </c>
      <c r="DQ98" s="23"/>
      <c r="DR98" s="24" t="s">
        <v>27</v>
      </c>
      <c r="DS98" s="5">
        <v>117.783</v>
      </c>
      <c r="DT98" s="45">
        <v>3.181</v>
      </c>
      <c r="DU98" s="5">
        <v>109.803</v>
      </c>
      <c r="DV98" s="45">
        <v>2.1629999999999998</v>
      </c>
      <c r="DW98" s="5">
        <v>129.25700000000001</v>
      </c>
      <c r="DX98" s="45">
        <v>5.4980000000000002</v>
      </c>
      <c r="DY98" s="23"/>
      <c r="DZ98" s="24" t="s">
        <v>27</v>
      </c>
      <c r="EA98" s="5">
        <v>110.43300000000001</v>
      </c>
      <c r="EB98" s="45">
        <v>9.4060000000000006</v>
      </c>
      <c r="EC98" s="5">
        <v>135.98599999999999</v>
      </c>
      <c r="ED98" s="45">
        <v>8.1890000000000001</v>
      </c>
      <c r="EE98" s="5">
        <v>101.282</v>
      </c>
      <c r="EF98" s="45">
        <v>8.1890000000000001</v>
      </c>
      <c r="EG98" s="23"/>
      <c r="EH98" s="24" t="s">
        <v>27</v>
      </c>
      <c r="EI98" s="5">
        <v>114.70699999999999</v>
      </c>
      <c r="EJ98" s="45">
        <v>8.1890000000000001</v>
      </c>
      <c r="EK98" s="5">
        <v>97.143000000000001</v>
      </c>
      <c r="EL98" s="45">
        <v>8.1890000000000001</v>
      </c>
      <c r="EM98" s="5">
        <v>112.11199999999999</v>
      </c>
      <c r="EN98" s="45">
        <v>8.1890000000000001</v>
      </c>
      <c r="EO98" s="23"/>
      <c r="EP98" s="24" t="s">
        <v>27</v>
      </c>
      <c r="EQ98" s="5">
        <v>100.726</v>
      </c>
      <c r="ER98" s="45">
        <v>5.258</v>
      </c>
      <c r="ES98" s="5">
        <v>107.33</v>
      </c>
      <c r="ET98" s="45">
        <v>5.258</v>
      </c>
      <c r="EU98" s="5">
        <v>111.251</v>
      </c>
      <c r="EV98" s="45">
        <v>5.258</v>
      </c>
      <c r="EW98" s="23"/>
      <c r="EX98" s="24" t="s">
        <v>27</v>
      </c>
      <c r="EY98" s="5">
        <v>94.460999999999999</v>
      </c>
      <c r="EZ98" s="45">
        <v>5.258</v>
      </c>
      <c r="FA98" s="5">
        <v>85.325999999999993</v>
      </c>
      <c r="FB98" s="45">
        <v>5.2590000000000003</v>
      </c>
      <c r="FC98" s="5">
        <v>118.5</v>
      </c>
      <c r="FD98" s="45">
        <v>5.258</v>
      </c>
      <c r="FE98" s="23"/>
      <c r="FF98" s="24" t="s">
        <v>27</v>
      </c>
      <c r="FG98" s="5">
        <v>112.877</v>
      </c>
      <c r="FH98" s="45">
        <v>5.258</v>
      </c>
      <c r="FI98" s="5">
        <v>111.563</v>
      </c>
      <c r="FJ98" s="45">
        <v>11.51</v>
      </c>
      <c r="FK98" s="5">
        <v>127.167</v>
      </c>
      <c r="FL98" s="45">
        <v>14.132999999999999</v>
      </c>
      <c r="FM98" s="23"/>
      <c r="FN98" s="24" t="s">
        <v>27</v>
      </c>
      <c r="FO98" s="5">
        <v>93.628</v>
      </c>
      <c r="FP98" s="45">
        <v>-3.4889999999999999</v>
      </c>
      <c r="FQ98" s="5">
        <v>104.73099999999999</v>
      </c>
      <c r="FR98" s="45">
        <v>2.2029999999999998</v>
      </c>
      <c r="FS98" s="5">
        <v>105.17100000000001</v>
      </c>
      <c r="FT98" s="45">
        <v>1.2E-2</v>
      </c>
      <c r="FU98" s="23"/>
      <c r="FV98" s="24" t="s">
        <v>27</v>
      </c>
      <c r="FW98" s="5">
        <v>115.581</v>
      </c>
      <c r="FX98" s="45">
        <v>6.4870000000000001</v>
      </c>
      <c r="FY98" s="5">
        <v>114.087</v>
      </c>
      <c r="FZ98" s="45">
        <v>2.8180000000000001</v>
      </c>
      <c r="GA98" s="5">
        <v>114.892</v>
      </c>
      <c r="GB98" s="45">
        <v>2.8180000000000001</v>
      </c>
      <c r="GC98" s="23"/>
      <c r="GD98" s="24" t="s">
        <v>27</v>
      </c>
      <c r="GE98" s="5">
        <v>99.04</v>
      </c>
      <c r="GF98" s="45">
        <v>2.8170000000000002</v>
      </c>
      <c r="GG98" s="5">
        <v>121.056</v>
      </c>
      <c r="GH98" s="45">
        <v>2.8180000000000001</v>
      </c>
      <c r="GI98" s="5">
        <v>107.35899999999999</v>
      </c>
      <c r="GJ98" s="45">
        <v>0.47499999999999998</v>
      </c>
      <c r="GK98" s="23"/>
      <c r="GL98" s="24" t="s">
        <v>27</v>
      </c>
      <c r="GM98" s="5">
        <v>119.379</v>
      </c>
      <c r="GN98" s="45">
        <v>2.8180000000000001</v>
      </c>
      <c r="GO98" s="5">
        <v>137.85300000000001</v>
      </c>
      <c r="GP98" s="45">
        <v>9.48</v>
      </c>
      <c r="GQ98" s="5">
        <v>128.19399999999999</v>
      </c>
      <c r="GR98" s="45">
        <v>9.48</v>
      </c>
      <c r="GS98" s="23"/>
      <c r="GT98" s="24" t="s">
        <v>27</v>
      </c>
      <c r="GU98" s="5">
        <v>98.888000000000005</v>
      </c>
      <c r="GV98" s="45">
        <v>4.0010000000000003</v>
      </c>
      <c r="GW98" s="5">
        <v>97.617999999999995</v>
      </c>
      <c r="GX98" s="45">
        <v>0.25600000000000001</v>
      </c>
      <c r="GY98" s="5">
        <v>116.056</v>
      </c>
      <c r="GZ98" s="45">
        <v>4</v>
      </c>
      <c r="HA98" s="23"/>
      <c r="HB98" s="24" t="s">
        <v>27</v>
      </c>
      <c r="HC98" s="5">
        <v>114.187</v>
      </c>
      <c r="HD98" s="45">
        <v>4.0010000000000003</v>
      </c>
      <c r="HE98" s="5">
        <v>110.07899999999999</v>
      </c>
      <c r="HF98" s="45">
        <v>4</v>
      </c>
      <c r="HG98" s="5">
        <v>102.753</v>
      </c>
      <c r="HH98" s="45">
        <v>0.54800000000000004</v>
      </c>
      <c r="HI98" s="23"/>
      <c r="HJ98" s="24" t="s">
        <v>27</v>
      </c>
      <c r="HK98" s="5">
        <v>122.072</v>
      </c>
      <c r="HL98" s="45">
        <v>3.4689999999999999</v>
      </c>
      <c r="HM98" s="5">
        <v>109.492</v>
      </c>
      <c r="HN98" s="45">
        <v>2.5739999999999998</v>
      </c>
      <c r="HO98" s="5">
        <v>120.55200000000001</v>
      </c>
      <c r="HP98" s="45">
        <v>4</v>
      </c>
      <c r="HQ98" s="23"/>
      <c r="HR98" s="24" t="s">
        <v>27</v>
      </c>
      <c r="HS98" s="5">
        <v>139.91499999999999</v>
      </c>
      <c r="HT98" s="45">
        <v>7.2610000000000001</v>
      </c>
      <c r="HU98" s="5">
        <v>93.763000000000005</v>
      </c>
      <c r="HV98" s="45">
        <v>7.26</v>
      </c>
      <c r="HW98" s="5">
        <v>120.56399999999999</v>
      </c>
      <c r="HX98" s="45">
        <v>7.2610000000000001</v>
      </c>
      <c r="HY98" s="23"/>
      <c r="HZ98" s="24" t="s">
        <v>27</v>
      </c>
      <c r="IA98" s="5">
        <v>119.309</v>
      </c>
      <c r="IB98" s="45">
        <v>7.2610000000000001</v>
      </c>
      <c r="IC98" s="5">
        <v>104.197</v>
      </c>
      <c r="ID98" s="45">
        <v>0.71</v>
      </c>
      <c r="IE98" s="5">
        <v>112.788</v>
      </c>
      <c r="IF98" s="45">
        <v>4.2880000000000003</v>
      </c>
      <c r="IG98" s="23"/>
      <c r="IH98" s="24" t="s">
        <v>27</v>
      </c>
      <c r="II98" s="5">
        <v>100.937</v>
      </c>
      <c r="IJ98" s="45">
        <v>2.0049999999999999</v>
      </c>
      <c r="IK98" s="5">
        <v>109.7</v>
      </c>
      <c r="IL98" s="45">
        <v>12.351000000000001</v>
      </c>
      <c r="IM98" s="5">
        <v>120.255</v>
      </c>
      <c r="IN98" s="45">
        <v>4.8899999999999997</v>
      </c>
      <c r="IO98" s="5">
        <v>99.292000000000002</v>
      </c>
      <c r="IP98" s="45">
        <v>4.8899999999999997</v>
      </c>
      <c r="IQ98" s="23"/>
      <c r="IR98" s="24" t="s">
        <v>27</v>
      </c>
      <c r="IS98" s="5">
        <v>117.538</v>
      </c>
      <c r="IT98" s="45">
        <v>4.8890000000000002</v>
      </c>
      <c r="IU98" s="5">
        <v>97.997</v>
      </c>
      <c r="IV98" s="45">
        <v>4.8890000000000002</v>
      </c>
      <c r="IW98" s="5">
        <v>115.002</v>
      </c>
      <c r="IX98" s="45">
        <v>4.8890000000000002</v>
      </c>
      <c r="IY98" s="23"/>
      <c r="IZ98" s="24" t="s">
        <v>27</v>
      </c>
      <c r="JA98" s="5">
        <v>117.154</v>
      </c>
      <c r="JB98" s="45">
        <v>4.8899999999999997</v>
      </c>
      <c r="JC98" s="5">
        <v>122</v>
      </c>
      <c r="JD98" s="45">
        <v>8.0980000000000008</v>
      </c>
      <c r="JE98" s="5">
        <v>131.80199999999999</v>
      </c>
      <c r="JF98" s="45">
        <v>20.023</v>
      </c>
      <c r="JG98" s="23"/>
      <c r="JH98" s="24" t="s">
        <v>27</v>
      </c>
      <c r="JI98" s="5">
        <v>137.55099999999999</v>
      </c>
      <c r="JJ98" s="45">
        <v>14.659000000000001</v>
      </c>
      <c r="JK98" s="5">
        <v>135.63399999999999</v>
      </c>
      <c r="JL98" s="45">
        <v>7.0709999999999997</v>
      </c>
      <c r="JM98" s="5">
        <v>120.455</v>
      </c>
      <c r="JN98" s="45">
        <v>10.35</v>
      </c>
      <c r="JO98" s="23"/>
      <c r="JP98" s="24" t="s">
        <v>27</v>
      </c>
      <c r="JQ98" s="5">
        <v>120.64700000000001</v>
      </c>
      <c r="JR98" s="45">
        <v>3.9590000000000001</v>
      </c>
      <c r="JS98" s="5">
        <v>95.242000000000004</v>
      </c>
      <c r="JT98" s="45">
        <v>1.042</v>
      </c>
      <c r="JU98" s="5">
        <v>108.117</v>
      </c>
      <c r="JV98" s="45">
        <v>1.042</v>
      </c>
      <c r="JW98" s="23"/>
      <c r="JX98" s="24" t="s">
        <v>27</v>
      </c>
      <c r="JY98" s="5">
        <v>110.60299999999999</v>
      </c>
      <c r="JZ98" s="45">
        <v>19.827000000000002</v>
      </c>
      <c r="KA98" s="5">
        <v>125.998</v>
      </c>
      <c r="KB98" s="45">
        <v>-0.70499999999999996</v>
      </c>
      <c r="KC98" s="5">
        <v>132.38800000000001</v>
      </c>
      <c r="KD98" s="45">
        <v>1.35</v>
      </c>
      <c r="KE98" s="23"/>
      <c r="KF98" s="24" t="s">
        <v>27</v>
      </c>
      <c r="KG98" s="5">
        <v>129.59800000000001</v>
      </c>
      <c r="KH98" s="45">
        <v>1.784</v>
      </c>
      <c r="KI98" s="5">
        <v>88.001000000000005</v>
      </c>
      <c r="KJ98" s="45">
        <v>12.178000000000001</v>
      </c>
      <c r="KK98" s="5">
        <v>121.235</v>
      </c>
      <c r="KL98" s="45">
        <v>10.01</v>
      </c>
      <c r="KM98" s="23"/>
      <c r="KN98" s="24" t="s">
        <v>27</v>
      </c>
      <c r="KO98" s="5">
        <v>134.19399999999999</v>
      </c>
      <c r="KP98" s="45">
        <v>23.855</v>
      </c>
      <c r="KQ98" s="5">
        <v>116.878</v>
      </c>
      <c r="KR98" s="45">
        <v>8.0440000000000005</v>
      </c>
      <c r="KS98" s="5">
        <v>101.256</v>
      </c>
      <c r="KT98" s="45">
        <v>6.2110000000000003</v>
      </c>
      <c r="KU98" s="23"/>
      <c r="KV98" s="24" t="s">
        <v>27</v>
      </c>
      <c r="KW98" s="5">
        <v>113.872</v>
      </c>
      <c r="KX98" s="45">
        <v>2.85</v>
      </c>
      <c r="KY98" s="5">
        <v>107</v>
      </c>
      <c r="KZ98" s="45">
        <v>-0.375</v>
      </c>
      <c r="LA98" s="5">
        <v>102.361</v>
      </c>
      <c r="LB98" s="45">
        <v>4.1680000000000001</v>
      </c>
      <c r="LC98" s="23"/>
      <c r="LD98" s="24" t="s">
        <v>27</v>
      </c>
      <c r="LE98" s="5">
        <v>191.68799999999999</v>
      </c>
      <c r="LF98" s="45">
        <v>2.798</v>
      </c>
      <c r="LG98" s="5">
        <v>113.6</v>
      </c>
      <c r="LH98" s="45">
        <v>15.053000000000001</v>
      </c>
      <c r="LI98" s="5">
        <v>111.233</v>
      </c>
      <c r="LJ98" s="45">
        <v>13.423</v>
      </c>
      <c r="LK98" s="23"/>
      <c r="LL98" s="24" t="s">
        <v>27</v>
      </c>
      <c r="LM98" s="5">
        <v>100.43</v>
      </c>
      <c r="LN98" s="45">
        <v>15.052</v>
      </c>
      <c r="LO98" s="5">
        <v>98.620999999999995</v>
      </c>
      <c r="LP98" s="45">
        <v>15.052</v>
      </c>
      <c r="LQ98" s="5">
        <v>86.706000000000003</v>
      </c>
      <c r="LR98" s="45">
        <v>15.052</v>
      </c>
      <c r="LS98" s="23"/>
      <c r="LT98" s="24" t="s">
        <v>27</v>
      </c>
      <c r="LU98" s="5">
        <v>95.331999999999994</v>
      </c>
      <c r="LV98" s="45">
        <v>-3.4950000000000001</v>
      </c>
      <c r="LW98" s="5">
        <v>106.69199999999999</v>
      </c>
      <c r="LX98" s="45">
        <v>-7.1999999999999995E-2</v>
      </c>
      <c r="LY98" s="5">
        <v>68.307000000000002</v>
      </c>
      <c r="LZ98" s="45">
        <v>-7.6449999999999996</v>
      </c>
      <c r="MA98" s="23"/>
      <c r="MB98" s="24" t="s">
        <v>27</v>
      </c>
      <c r="MC98" s="5">
        <v>133.976</v>
      </c>
      <c r="MD98" s="45">
        <v>13.161</v>
      </c>
      <c r="ME98" s="5">
        <v>91.605000000000004</v>
      </c>
      <c r="MF98" s="45">
        <v>11.653</v>
      </c>
      <c r="MG98" s="5">
        <v>134.36000000000001</v>
      </c>
      <c r="MH98" s="45">
        <v>10.811999999999999</v>
      </c>
      <c r="MI98" s="23"/>
      <c r="MJ98" s="24" t="s">
        <v>27</v>
      </c>
      <c r="MK98" s="5">
        <v>92.715000000000003</v>
      </c>
      <c r="ML98" s="45">
        <v>2.5939999999999999</v>
      </c>
      <c r="MM98" s="5">
        <v>113.33</v>
      </c>
      <c r="MN98" s="45">
        <v>-5.0579999999999998</v>
      </c>
      <c r="MO98" s="5">
        <v>119.77500000000001</v>
      </c>
      <c r="MP98" s="45">
        <v>6.5369999999999999</v>
      </c>
    </row>
    <row r="99" spans="1:360" ht="15" hidden="1" customHeight="1" x14ac:dyDescent="0.25">
      <c r="A99" s="23"/>
      <c r="B99" s="24" t="s">
        <v>28</v>
      </c>
      <c r="C99" s="5">
        <v>107.254</v>
      </c>
      <c r="D99" s="45">
        <v>-4.0880000000000001</v>
      </c>
      <c r="E99" s="495">
        <v>98.236000000000004</v>
      </c>
      <c r="F99" s="45">
        <v>-5.2119999999999997</v>
      </c>
      <c r="G99" s="495">
        <v>115.78</v>
      </c>
      <c r="H99" s="45">
        <v>-3.1659999999999999</v>
      </c>
      <c r="I99" s="23"/>
      <c r="J99" s="24" t="s">
        <v>28</v>
      </c>
      <c r="K99" s="5">
        <v>110.264</v>
      </c>
      <c r="L99" s="45">
        <v>24.457999999999998</v>
      </c>
      <c r="M99" s="5">
        <v>187.11</v>
      </c>
      <c r="N99" s="45">
        <v>53.905000000000001</v>
      </c>
      <c r="O99" s="5">
        <v>117.83799999999999</v>
      </c>
      <c r="P99" s="45">
        <v>39.808999999999997</v>
      </c>
      <c r="Q99" s="23"/>
      <c r="R99" s="24" t="s">
        <v>28</v>
      </c>
      <c r="S99" s="5">
        <v>100.991</v>
      </c>
      <c r="T99" s="45">
        <v>-7.8780000000000001</v>
      </c>
      <c r="U99" s="5">
        <v>111.2</v>
      </c>
      <c r="V99" s="45">
        <v>3.5790000000000002</v>
      </c>
      <c r="W99" s="5">
        <v>100.307</v>
      </c>
      <c r="X99" s="45">
        <v>-2.5470000000000002</v>
      </c>
      <c r="Y99" s="23"/>
      <c r="Z99" s="24" t="s">
        <v>28</v>
      </c>
      <c r="AA99" s="5">
        <v>105.136</v>
      </c>
      <c r="AB99" s="45">
        <v>-0.45600000000000002</v>
      </c>
      <c r="AC99" s="5">
        <v>111.834</v>
      </c>
      <c r="AD99" s="45">
        <v>-6.6660000000000004</v>
      </c>
      <c r="AE99" s="5">
        <v>107.498</v>
      </c>
      <c r="AF99" s="45">
        <v>-0.20200000000000001</v>
      </c>
      <c r="AG99" s="23"/>
      <c r="AH99" s="24" t="s">
        <v>28</v>
      </c>
      <c r="AI99" s="5">
        <v>128.91800000000001</v>
      </c>
      <c r="AJ99" s="45">
        <v>-5.8250000000000002</v>
      </c>
      <c r="AK99" s="5">
        <v>114.111</v>
      </c>
      <c r="AL99" s="45">
        <v>-2.6850000000000001</v>
      </c>
      <c r="AM99" s="5">
        <v>103.379</v>
      </c>
      <c r="AN99" s="45">
        <v>-2.1539999999999999</v>
      </c>
      <c r="AO99" s="23"/>
      <c r="AP99" s="24" t="s">
        <v>28</v>
      </c>
      <c r="AQ99" s="5">
        <v>108.645</v>
      </c>
      <c r="AR99" s="45">
        <v>-4.766</v>
      </c>
      <c r="AS99" s="5">
        <v>104.476</v>
      </c>
      <c r="AT99" s="45">
        <v>-1.0089999999999999</v>
      </c>
      <c r="AU99" s="5">
        <v>108.92</v>
      </c>
      <c r="AV99" s="45">
        <v>2.895</v>
      </c>
      <c r="AW99" s="23"/>
      <c r="AX99" s="24" t="s">
        <v>28</v>
      </c>
      <c r="AY99" s="5">
        <v>116.93600000000001</v>
      </c>
      <c r="AZ99" s="45">
        <v>-2.415</v>
      </c>
      <c r="BA99" s="5">
        <v>122.75700000000001</v>
      </c>
      <c r="BB99" s="45">
        <v>0.69</v>
      </c>
      <c r="BC99" s="5">
        <v>105.309</v>
      </c>
      <c r="BD99" s="45">
        <v>-23.297999999999998</v>
      </c>
      <c r="BE99" s="23"/>
      <c r="BF99" s="24" t="s">
        <v>28</v>
      </c>
      <c r="BG99" s="5">
        <v>106.91200000000001</v>
      </c>
      <c r="BH99" s="45">
        <v>-2.5489999999999999</v>
      </c>
      <c r="BI99" s="5">
        <v>112.123</v>
      </c>
      <c r="BJ99" s="45">
        <v>-0.16800000000000001</v>
      </c>
      <c r="BK99" s="5">
        <v>115.16500000000001</v>
      </c>
      <c r="BL99" s="45">
        <v>-8.9339999999999993</v>
      </c>
      <c r="BM99" s="23"/>
      <c r="BN99" s="24" t="s">
        <v>28</v>
      </c>
      <c r="BO99" s="5">
        <v>102.613</v>
      </c>
      <c r="BP99" s="45">
        <v>4.3609999999999998</v>
      </c>
      <c r="BQ99" s="5">
        <v>133.85599999999999</v>
      </c>
      <c r="BR99" s="45">
        <v>4.6769999999999996</v>
      </c>
      <c r="BS99" s="5">
        <v>128.642</v>
      </c>
      <c r="BT99" s="45">
        <v>4.6779999999999999</v>
      </c>
      <c r="BU99" s="23"/>
      <c r="BV99" s="24" t="s">
        <v>28</v>
      </c>
      <c r="BW99" s="5">
        <v>124.962</v>
      </c>
      <c r="BX99" s="45">
        <v>4.6779999999999999</v>
      </c>
      <c r="BY99" s="5">
        <v>99.253</v>
      </c>
      <c r="BZ99" s="45">
        <v>2.379</v>
      </c>
      <c r="CA99" s="5">
        <v>95.918000000000006</v>
      </c>
      <c r="CB99" s="45">
        <v>2.9550000000000001</v>
      </c>
      <c r="CC99" s="23"/>
      <c r="CD99" s="24" t="s">
        <v>28</v>
      </c>
      <c r="CE99" s="5">
        <v>102.922</v>
      </c>
      <c r="CF99" s="45">
        <v>2.9550000000000001</v>
      </c>
      <c r="CG99" s="5">
        <v>111.182</v>
      </c>
      <c r="CH99" s="45">
        <v>2.9550000000000001</v>
      </c>
      <c r="CI99" s="5">
        <v>142.36600000000001</v>
      </c>
      <c r="CJ99" s="45">
        <v>12.287000000000001</v>
      </c>
      <c r="CK99" s="23"/>
      <c r="CL99" s="24" t="s">
        <v>28</v>
      </c>
      <c r="CM99" s="5">
        <v>151.42599999999999</v>
      </c>
      <c r="CN99" s="45">
        <v>13.474</v>
      </c>
      <c r="CO99" s="5">
        <v>108.22499999999999</v>
      </c>
      <c r="CP99" s="45">
        <v>-3.8439999999999999</v>
      </c>
      <c r="CQ99" s="5">
        <v>100.179</v>
      </c>
      <c r="CR99" s="45">
        <v>-3.8439999999999999</v>
      </c>
      <c r="CS99" s="23"/>
      <c r="CT99" s="24" t="s">
        <v>28</v>
      </c>
      <c r="CU99" s="5">
        <v>131.61000000000001</v>
      </c>
      <c r="CV99" s="45">
        <v>11.02</v>
      </c>
      <c r="CW99" s="5">
        <v>90.768000000000001</v>
      </c>
      <c r="CX99" s="45">
        <v>6.9000000000000006E-2</v>
      </c>
      <c r="CY99" s="5">
        <v>105.488</v>
      </c>
      <c r="CZ99" s="45">
        <v>-21.965</v>
      </c>
      <c r="DA99" s="23"/>
      <c r="DB99" s="24" t="s">
        <v>28</v>
      </c>
      <c r="DC99" s="5">
        <v>105.999</v>
      </c>
      <c r="DD99" s="45">
        <v>-2.734</v>
      </c>
      <c r="DE99" s="5">
        <v>309.61</v>
      </c>
      <c r="DF99" s="45">
        <v>73.024000000000001</v>
      </c>
      <c r="DG99" s="5">
        <v>113.05800000000001</v>
      </c>
      <c r="DH99" s="45">
        <v>6.0730000000000004</v>
      </c>
      <c r="DI99" s="23"/>
      <c r="DJ99" s="24" t="s">
        <v>28</v>
      </c>
      <c r="DK99" s="5">
        <v>116.39700000000001</v>
      </c>
      <c r="DL99" s="45">
        <v>6.0720000000000001</v>
      </c>
      <c r="DM99" s="5">
        <v>93.677000000000007</v>
      </c>
      <c r="DN99" s="45">
        <v>13.972</v>
      </c>
      <c r="DO99" s="5">
        <v>159.18299999999999</v>
      </c>
      <c r="DP99" s="45">
        <v>21.946000000000002</v>
      </c>
      <c r="DQ99" s="23"/>
      <c r="DR99" s="24" t="s">
        <v>28</v>
      </c>
      <c r="DS99" s="5">
        <v>109.29600000000001</v>
      </c>
      <c r="DT99" s="45">
        <v>6.0720000000000001</v>
      </c>
      <c r="DU99" s="5">
        <v>128.55699999999999</v>
      </c>
      <c r="DV99" s="45">
        <v>3.6829999999999998</v>
      </c>
      <c r="DW99" s="5">
        <v>127.304</v>
      </c>
      <c r="DX99" s="45">
        <v>8.7539999999999996</v>
      </c>
      <c r="DY99" s="23"/>
      <c r="DZ99" s="24" t="s">
        <v>28</v>
      </c>
      <c r="EA99" s="5">
        <v>110.718</v>
      </c>
      <c r="EB99" s="45">
        <v>1.6519999999999999</v>
      </c>
      <c r="EC99" s="5">
        <v>106.044</v>
      </c>
      <c r="ED99" s="45">
        <v>8.4109999999999996</v>
      </c>
      <c r="EE99" s="5">
        <v>126.123</v>
      </c>
      <c r="EF99" s="45">
        <v>8.4109999999999996</v>
      </c>
      <c r="EG99" s="23"/>
      <c r="EH99" s="24" t="s">
        <v>28</v>
      </c>
      <c r="EI99" s="5">
        <v>112.16200000000001</v>
      </c>
      <c r="EJ99" s="45">
        <v>8.4109999999999996</v>
      </c>
      <c r="EK99" s="5">
        <v>98.85</v>
      </c>
      <c r="EL99" s="45">
        <v>8.4109999999999996</v>
      </c>
      <c r="EM99" s="5">
        <v>105.926</v>
      </c>
      <c r="EN99" s="45">
        <v>8.4109999999999996</v>
      </c>
      <c r="EO99" s="23"/>
      <c r="EP99" s="24" t="s">
        <v>28</v>
      </c>
      <c r="EQ99" s="5">
        <v>99.418999999999997</v>
      </c>
      <c r="ER99" s="45">
        <v>4.0940000000000003</v>
      </c>
      <c r="ES99" s="5">
        <v>100.559</v>
      </c>
      <c r="ET99" s="45">
        <v>4.0940000000000003</v>
      </c>
      <c r="EU99" s="5">
        <v>113.383</v>
      </c>
      <c r="EV99" s="45">
        <v>4.0940000000000003</v>
      </c>
      <c r="EW99" s="23"/>
      <c r="EX99" s="24" t="s">
        <v>28</v>
      </c>
      <c r="EY99" s="5">
        <v>91.915000000000006</v>
      </c>
      <c r="EZ99" s="45">
        <v>4.0940000000000003</v>
      </c>
      <c r="FA99" s="5">
        <v>103.604</v>
      </c>
      <c r="FB99" s="45">
        <v>4.0940000000000003</v>
      </c>
      <c r="FC99" s="5">
        <v>102.485</v>
      </c>
      <c r="FD99" s="45">
        <v>4.0940000000000003</v>
      </c>
      <c r="FE99" s="23"/>
      <c r="FF99" s="24" t="s">
        <v>28</v>
      </c>
      <c r="FG99" s="5">
        <v>109.714</v>
      </c>
      <c r="FH99" s="45">
        <v>4.0940000000000003</v>
      </c>
      <c r="FI99" s="5">
        <v>105.55</v>
      </c>
      <c r="FJ99" s="45">
        <v>-1.58</v>
      </c>
      <c r="FK99" s="5">
        <v>106.709</v>
      </c>
      <c r="FL99" s="45">
        <v>2.4510000000000001</v>
      </c>
      <c r="FM99" s="23"/>
      <c r="FN99" s="24" t="s">
        <v>28</v>
      </c>
      <c r="FO99" s="5">
        <v>99.31</v>
      </c>
      <c r="FP99" s="45">
        <v>1.038</v>
      </c>
      <c r="FQ99" s="5">
        <v>114.345</v>
      </c>
      <c r="FR99" s="45">
        <v>-0.72299999999999998</v>
      </c>
      <c r="FS99" s="5">
        <v>97.391999999999996</v>
      </c>
      <c r="FT99" s="45">
        <v>2.4670000000000001</v>
      </c>
      <c r="FU99" s="23"/>
      <c r="FV99" s="24" t="s">
        <v>28</v>
      </c>
      <c r="FW99" s="5">
        <v>119.922</v>
      </c>
      <c r="FX99" s="45">
        <v>18.556999999999999</v>
      </c>
      <c r="FY99" s="5">
        <v>112.666</v>
      </c>
      <c r="FZ99" s="45">
        <v>4.6230000000000002</v>
      </c>
      <c r="GA99" s="5">
        <v>106.377</v>
      </c>
      <c r="GB99" s="45">
        <v>4.6219999999999999</v>
      </c>
      <c r="GC99" s="23"/>
      <c r="GD99" s="24" t="s">
        <v>28</v>
      </c>
      <c r="GE99" s="5">
        <v>101.307</v>
      </c>
      <c r="GF99" s="45">
        <v>4.6219999999999999</v>
      </c>
      <c r="GG99" s="5">
        <v>114.986</v>
      </c>
      <c r="GH99" s="45">
        <v>4.6230000000000002</v>
      </c>
      <c r="GI99" s="5">
        <v>91.364999999999995</v>
      </c>
      <c r="GJ99" s="45">
        <v>3.347</v>
      </c>
      <c r="GK99" s="23"/>
      <c r="GL99" s="24" t="s">
        <v>28</v>
      </c>
      <c r="GM99" s="5">
        <v>119.294</v>
      </c>
      <c r="GN99" s="45">
        <v>4.6230000000000002</v>
      </c>
      <c r="GO99" s="5">
        <v>145.05799999999999</v>
      </c>
      <c r="GP99" s="45">
        <v>12.074999999999999</v>
      </c>
      <c r="GQ99" s="5">
        <v>135.24100000000001</v>
      </c>
      <c r="GR99" s="45">
        <v>12.076000000000001</v>
      </c>
      <c r="GS99" s="23"/>
      <c r="GT99" s="24" t="s">
        <v>28</v>
      </c>
      <c r="GU99" s="5">
        <v>98.671999999999997</v>
      </c>
      <c r="GV99" s="45">
        <v>3.3159999999999998</v>
      </c>
      <c r="GW99" s="5">
        <v>104.47</v>
      </c>
      <c r="GX99" s="45">
        <v>0.46500000000000002</v>
      </c>
      <c r="GY99" s="5">
        <v>116.273</v>
      </c>
      <c r="GZ99" s="45">
        <v>3.3159999999999998</v>
      </c>
      <c r="HA99" s="23"/>
      <c r="HB99" s="24" t="s">
        <v>28</v>
      </c>
      <c r="HC99" s="5">
        <v>128.19399999999999</v>
      </c>
      <c r="HD99" s="45">
        <v>3.3159999999999998</v>
      </c>
      <c r="HE99" s="5">
        <v>114.437</v>
      </c>
      <c r="HF99" s="45">
        <v>3.3170000000000002</v>
      </c>
      <c r="HG99" s="5">
        <v>101.69199999999999</v>
      </c>
      <c r="HH99" s="45">
        <v>0.41799999999999998</v>
      </c>
      <c r="HI99" s="23"/>
      <c r="HJ99" s="24" t="s">
        <v>28</v>
      </c>
      <c r="HK99" s="5">
        <v>119.23399999999999</v>
      </c>
      <c r="HL99" s="45">
        <v>2.044</v>
      </c>
      <c r="HM99" s="5">
        <v>110.459</v>
      </c>
      <c r="HN99" s="45">
        <v>4.806</v>
      </c>
      <c r="HO99" s="5">
        <v>118.14400000000001</v>
      </c>
      <c r="HP99" s="45">
        <v>3.3170000000000002</v>
      </c>
      <c r="HQ99" s="23"/>
      <c r="HR99" s="24" t="s">
        <v>28</v>
      </c>
      <c r="HS99" s="5">
        <v>137.488</v>
      </c>
      <c r="HT99" s="45">
        <v>7.2880000000000003</v>
      </c>
      <c r="HU99" s="5">
        <v>91.766999999999996</v>
      </c>
      <c r="HV99" s="45">
        <v>7.2869999999999999</v>
      </c>
      <c r="HW99" s="5">
        <v>104.42400000000001</v>
      </c>
      <c r="HX99" s="45">
        <v>7.2880000000000003</v>
      </c>
      <c r="HY99" s="23"/>
      <c r="HZ99" s="24" t="s">
        <v>28</v>
      </c>
      <c r="IA99" s="5">
        <v>119.673</v>
      </c>
      <c r="IB99" s="45">
        <v>7.2880000000000003</v>
      </c>
      <c r="IC99" s="5">
        <v>102.983</v>
      </c>
      <c r="ID99" s="45">
        <v>2.0169999999999999</v>
      </c>
      <c r="IE99" s="5">
        <v>103.508</v>
      </c>
      <c r="IF99" s="45">
        <v>3.8039999999999998</v>
      </c>
      <c r="IG99" s="23"/>
      <c r="IH99" s="24" t="s">
        <v>28</v>
      </c>
      <c r="II99" s="5">
        <v>106.018</v>
      </c>
      <c r="IJ99" s="45">
        <v>4.01</v>
      </c>
      <c r="IK99" s="5">
        <v>132.24600000000001</v>
      </c>
      <c r="IL99" s="45">
        <v>2.1269999999999998</v>
      </c>
      <c r="IM99" s="5">
        <v>120.047</v>
      </c>
      <c r="IN99" s="45">
        <v>5.3609999999999998</v>
      </c>
      <c r="IO99" s="5">
        <v>104.77500000000001</v>
      </c>
      <c r="IP99" s="45">
        <v>5.3609999999999998</v>
      </c>
      <c r="IQ99" s="23"/>
      <c r="IR99" s="24" t="s">
        <v>28</v>
      </c>
      <c r="IS99" s="5">
        <v>111.739</v>
      </c>
      <c r="IT99" s="45">
        <v>5.36</v>
      </c>
      <c r="IU99" s="5">
        <v>86.463999999999999</v>
      </c>
      <c r="IV99" s="45">
        <v>5.36</v>
      </c>
      <c r="IW99" s="5">
        <v>119.348</v>
      </c>
      <c r="IX99" s="45">
        <v>5.36</v>
      </c>
      <c r="IY99" s="23"/>
      <c r="IZ99" s="24" t="s">
        <v>28</v>
      </c>
      <c r="JA99" s="5">
        <v>111.262</v>
      </c>
      <c r="JB99" s="45">
        <v>5.3609999999999998</v>
      </c>
      <c r="JC99" s="5">
        <v>119.423</v>
      </c>
      <c r="JD99" s="45">
        <v>3.919</v>
      </c>
      <c r="JE99" s="5">
        <v>145.81</v>
      </c>
      <c r="JF99" s="45">
        <v>14.007999999999999</v>
      </c>
      <c r="JG99" s="23"/>
      <c r="JH99" s="24" t="s">
        <v>28</v>
      </c>
      <c r="JI99" s="5">
        <v>141.71100000000001</v>
      </c>
      <c r="JJ99" s="45">
        <v>12.23</v>
      </c>
      <c r="JK99" s="5">
        <v>140.79900000000001</v>
      </c>
      <c r="JL99" s="45">
        <v>2.452</v>
      </c>
      <c r="JM99" s="5">
        <v>114.015</v>
      </c>
      <c r="JN99" s="45">
        <v>5.5359999999999996</v>
      </c>
      <c r="JO99" s="23"/>
      <c r="JP99" s="24" t="s">
        <v>28</v>
      </c>
      <c r="JQ99" s="5">
        <v>127.517</v>
      </c>
      <c r="JR99" s="45">
        <v>-19.38</v>
      </c>
      <c r="JS99" s="5">
        <v>87.506</v>
      </c>
      <c r="JT99" s="45">
        <v>1.681</v>
      </c>
      <c r="JU99" s="5">
        <v>105.83199999999999</v>
      </c>
      <c r="JV99" s="45">
        <v>1.681</v>
      </c>
      <c r="JW99" s="23"/>
      <c r="JX99" s="24" t="s">
        <v>28</v>
      </c>
      <c r="JY99" s="5">
        <v>109.13800000000001</v>
      </c>
      <c r="JZ99" s="45">
        <v>1.2390000000000001</v>
      </c>
      <c r="KA99" s="5">
        <v>104.395</v>
      </c>
      <c r="KB99" s="45">
        <v>6.6139999999999999</v>
      </c>
      <c r="KC99" s="5">
        <v>114.35</v>
      </c>
      <c r="KD99" s="45">
        <v>-3.3170000000000002</v>
      </c>
      <c r="KE99" s="23"/>
      <c r="KF99" s="24" t="s">
        <v>28</v>
      </c>
      <c r="KG99" s="5">
        <v>105.39</v>
      </c>
      <c r="KH99" s="45">
        <v>0.63300000000000001</v>
      </c>
      <c r="KI99" s="5">
        <v>80.334000000000003</v>
      </c>
      <c r="KJ99" s="45">
        <v>-12.694000000000001</v>
      </c>
      <c r="KK99" s="5">
        <v>114.40300000000001</v>
      </c>
      <c r="KL99" s="45">
        <v>31.95</v>
      </c>
      <c r="KM99" s="23"/>
      <c r="KN99" s="24" t="s">
        <v>28</v>
      </c>
      <c r="KO99" s="5">
        <v>114.003</v>
      </c>
      <c r="KP99" s="45">
        <v>16.353000000000002</v>
      </c>
      <c r="KQ99" s="5">
        <v>113.47</v>
      </c>
      <c r="KR99" s="45">
        <v>1.4279999999999999</v>
      </c>
      <c r="KS99" s="5">
        <v>113.97799999999999</v>
      </c>
      <c r="KT99" s="45">
        <v>5.44</v>
      </c>
      <c r="KU99" s="23"/>
      <c r="KV99" s="24" t="s">
        <v>28</v>
      </c>
      <c r="KW99" s="5">
        <v>114.872</v>
      </c>
      <c r="KX99" s="45">
        <v>6.5519999999999996</v>
      </c>
      <c r="KY99" s="5">
        <v>116.292</v>
      </c>
      <c r="KZ99" s="45">
        <v>3.3460000000000001</v>
      </c>
      <c r="LA99" s="5">
        <v>111.72799999999999</v>
      </c>
      <c r="LB99" s="45">
        <v>-8.61</v>
      </c>
      <c r="LC99" s="23"/>
      <c r="LD99" s="24" t="s">
        <v>28</v>
      </c>
      <c r="LE99" s="5">
        <v>136.393</v>
      </c>
      <c r="LF99" s="45">
        <v>2.9180000000000001</v>
      </c>
      <c r="LG99" s="5">
        <v>110.85599999999999</v>
      </c>
      <c r="LH99" s="45">
        <v>7.8680000000000003</v>
      </c>
      <c r="LI99" s="5">
        <v>104.77</v>
      </c>
      <c r="LJ99" s="45">
        <v>7.0739999999999998</v>
      </c>
      <c r="LK99" s="23"/>
      <c r="LL99" s="24" t="s">
        <v>28</v>
      </c>
      <c r="LM99" s="5">
        <v>115.435</v>
      </c>
      <c r="LN99" s="45">
        <v>7.867</v>
      </c>
      <c r="LO99" s="5">
        <v>91.037999999999997</v>
      </c>
      <c r="LP99" s="45">
        <v>7.867</v>
      </c>
      <c r="LQ99" s="5">
        <v>95.855999999999995</v>
      </c>
      <c r="LR99" s="45">
        <v>7.8680000000000003</v>
      </c>
      <c r="LS99" s="23"/>
      <c r="LT99" s="24" t="s">
        <v>28</v>
      </c>
      <c r="LU99" s="5">
        <v>102.854</v>
      </c>
      <c r="LV99" s="45">
        <v>-0.24299999999999999</v>
      </c>
      <c r="LW99" s="5">
        <v>110.358</v>
      </c>
      <c r="LX99" s="45">
        <v>-0.47699999999999998</v>
      </c>
      <c r="LY99" s="5">
        <v>71.951999999999998</v>
      </c>
      <c r="LZ99" s="45">
        <v>-12.367000000000001</v>
      </c>
      <c r="MA99" s="23"/>
      <c r="MB99" s="24" t="s">
        <v>28</v>
      </c>
      <c r="MC99" s="5">
        <v>129.982</v>
      </c>
      <c r="MD99" s="45">
        <v>9.6579999999999995</v>
      </c>
      <c r="ME99" s="5">
        <v>122.931</v>
      </c>
      <c r="MF99" s="45">
        <v>16.922999999999998</v>
      </c>
      <c r="MG99" s="5">
        <v>98.623999999999995</v>
      </c>
      <c r="MH99" s="45">
        <v>-12.801</v>
      </c>
      <c r="MI99" s="23"/>
      <c r="MJ99" s="24" t="s">
        <v>28</v>
      </c>
      <c r="MK99" s="5">
        <v>85.272000000000006</v>
      </c>
      <c r="ML99" s="45">
        <v>-0.125</v>
      </c>
      <c r="MM99" s="5">
        <v>119.559</v>
      </c>
      <c r="MN99" s="45">
        <v>-4.665</v>
      </c>
      <c r="MO99" s="5">
        <v>118.04600000000001</v>
      </c>
      <c r="MP99" s="45">
        <v>9.8740000000000006</v>
      </c>
    </row>
    <row r="100" spans="1:360" ht="15" hidden="1" customHeight="1" x14ac:dyDescent="0.25">
      <c r="A100" s="23"/>
      <c r="B100" s="24"/>
      <c r="C100" s="5"/>
      <c r="D100" s="45"/>
      <c r="E100" s="494"/>
      <c r="F100" s="45"/>
      <c r="G100" s="494"/>
      <c r="H100" s="45"/>
      <c r="I100" s="23"/>
      <c r="J100" s="24"/>
      <c r="K100" s="5"/>
      <c r="L100" s="45"/>
      <c r="M100" s="5"/>
      <c r="N100" s="45"/>
      <c r="O100" s="5"/>
      <c r="P100" s="45"/>
      <c r="Q100" s="23"/>
      <c r="R100" s="24"/>
      <c r="S100" s="5"/>
      <c r="T100" s="45"/>
      <c r="U100" s="5"/>
      <c r="V100" s="45"/>
      <c r="W100" s="5"/>
      <c r="X100" s="45"/>
      <c r="Y100" s="23"/>
      <c r="Z100" s="24"/>
      <c r="AA100" s="5"/>
      <c r="AB100" s="45"/>
      <c r="AC100" s="5"/>
      <c r="AD100" s="45"/>
      <c r="AE100" s="5"/>
      <c r="AF100" s="45"/>
      <c r="AG100" s="23"/>
      <c r="AH100" s="24"/>
      <c r="AI100" s="5"/>
      <c r="AJ100" s="45"/>
      <c r="AK100" s="5"/>
      <c r="AL100" s="45"/>
      <c r="AM100" s="5"/>
      <c r="AN100" s="45"/>
      <c r="AO100" s="23"/>
      <c r="AP100" s="24"/>
      <c r="AQ100" s="5"/>
      <c r="AR100" s="45"/>
      <c r="AS100" s="5"/>
      <c r="AT100" s="45"/>
      <c r="AU100" s="5"/>
      <c r="AV100" s="45"/>
      <c r="AW100" s="23"/>
      <c r="AX100" s="24"/>
      <c r="AY100" s="5"/>
      <c r="AZ100" s="45"/>
      <c r="BA100" s="5"/>
      <c r="BB100" s="45"/>
      <c r="BC100" s="5"/>
      <c r="BD100" s="45"/>
      <c r="BE100" s="23"/>
      <c r="BF100" s="24"/>
      <c r="BG100" s="5"/>
      <c r="BH100" s="45"/>
      <c r="BI100" s="5"/>
      <c r="BJ100" s="45"/>
      <c r="BK100" s="5"/>
      <c r="BL100" s="45"/>
      <c r="BM100" s="23"/>
      <c r="BN100" s="24"/>
      <c r="BO100" s="5"/>
      <c r="BP100" s="45"/>
      <c r="BQ100" s="5"/>
      <c r="BR100" s="45"/>
      <c r="BS100" s="5"/>
      <c r="BT100" s="45"/>
      <c r="BU100" s="23"/>
      <c r="BV100" s="24"/>
      <c r="BW100" s="5"/>
      <c r="BX100" s="45"/>
      <c r="BY100" s="5"/>
      <c r="BZ100" s="45"/>
      <c r="CA100" s="5"/>
      <c r="CB100" s="45"/>
      <c r="CC100" s="23"/>
      <c r="CD100" s="24"/>
      <c r="CE100" s="5"/>
      <c r="CF100" s="45"/>
      <c r="CG100" s="5"/>
      <c r="CH100" s="45"/>
      <c r="CI100" s="5"/>
      <c r="CJ100" s="45"/>
      <c r="CK100" s="23"/>
      <c r="CL100" s="24"/>
      <c r="CM100" s="5"/>
      <c r="CN100" s="45"/>
      <c r="CO100" s="5"/>
      <c r="CP100" s="45"/>
      <c r="CQ100" s="5"/>
      <c r="CR100" s="45"/>
      <c r="CS100" s="23"/>
      <c r="CT100" s="24"/>
      <c r="CU100" s="5"/>
      <c r="CV100" s="45"/>
      <c r="CW100" s="5"/>
      <c r="CX100" s="45"/>
      <c r="CY100" s="5"/>
      <c r="CZ100" s="45"/>
      <c r="DA100" s="23"/>
      <c r="DB100" s="24"/>
      <c r="DC100" s="5"/>
      <c r="DD100" s="45"/>
      <c r="DE100" s="5"/>
      <c r="DF100" s="45"/>
      <c r="DG100" s="5"/>
      <c r="DH100" s="45"/>
      <c r="DI100" s="23"/>
      <c r="DJ100" s="24"/>
      <c r="DK100" s="5"/>
      <c r="DL100" s="45"/>
      <c r="DM100" s="5"/>
      <c r="DN100" s="45"/>
      <c r="DO100" s="5"/>
      <c r="DP100" s="45"/>
      <c r="DQ100" s="23"/>
      <c r="DR100" s="24"/>
      <c r="DS100" s="5"/>
      <c r="DT100" s="45"/>
      <c r="DU100" s="5"/>
      <c r="DV100" s="45"/>
      <c r="DW100" s="5"/>
      <c r="DX100" s="45"/>
      <c r="DY100" s="23"/>
      <c r="DZ100" s="24"/>
      <c r="EA100" s="5"/>
      <c r="EB100" s="45"/>
      <c r="EC100" s="5"/>
      <c r="ED100" s="45"/>
      <c r="EE100" s="5"/>
      <c r="EF100" s="45"/>
      <c r="EG100" s="23"/>
      <c r="EH100" s="24"/>
      <c r="EI100" s="5"/>
      <c r="EJ100" s="45"/>
      <c r="EK100" s="5"/>
      <c r="EL100" s="45"/>
      <c r="EM100" s="5"/>
      <c r="EN100" s="45"/>
      <c r="EO100" s="23"/>
      <c r="EP100" s="24"/>
      <c r="EQ100" s="5"/>
      <c r="ER100" s="45"/>
      <c r="ES100" s="5"/>
      <c r="ET100" s="45"/>
      <c r="EU100" s="5"/>
      <c r="EV100" s="45"/>
      <c r="EW100" s="23"/>
      <c r="EX100" s="24"/>
      <c r="EY100" s="5"/>
      <c r="EZ100" s="45"/>
      <c r="FA100" s="5"/>
      <c r="FB100" s="45"/>
      <c r="FC100" s="5"/>
      <c r="FD100" s="45"/>
      <c r="FE100" s="23"/>
      <c r="FF100" s="24"/>
      <c r="FG100" s="5"/>
      <c r="FH100" s="45"/>
      <c r="FI100" s="5"/>
      <c r="FJ100" s="45"/>
      <c r="FK100" s="5"/>
      <c r="FL100" s="45"/>
      <c r="FM100" s="23"/>
      <c r="FN100" s="24"/>
      <c r="FO100" s="5"/>
      <c r="FP100" s="45"/>
      <c r="FQ100" s="5"/>
      <c r="FR100" s="45"/>
      <c r="FS100" s="5"/>
      <c r="FT100" s="45"/>
      <c r="FU100" s="23"/>
      <c r="FV100" s="24"/>
      <c r="FW100" s="5"/>
      <c r="FX100" s="45"/>
      <c r="FY100" s="5"/>
      <c r="FZ100" s="45"/>
      <c r="GA100" s="5"/>
      <c r="GB100" s="45"/>
      <c r="GC100" s="23"/>
      <c r="GD100" s="24"/>
      <c r="GE100" s="5"/>
      <c r="GF100" s="45"/>
      <c r="GG100" s="5"/>
      <c r="GH100" s="45"/>
      <c r="GI100" s="5"/>
      <c r="GJ100" s="45"/>
      <c r="GK100" s="23"/>
      <c r="GL100" s="24"/>
      <c r="GM100" s="5"/>
      <c r="GN100" s="45"/>
      <c r="GO100" s="5"/>
      <c r="GP100" s="45"/>
      <c r="GQ100" s="5"/>
      <c r="GR100" s="45"/>
      <c r="GS100" s="23"/>
      <c r="GT100" s="24"/>
      <c r="GU100" s="5"/>
      <c r="GV100" s="45"/>
      <c r="GW100" s="5"/>
      <c r="GX100" s="45"/>
      <c r="GY100" s="5"/>
      <c r="GZ100" s="45"/>
      <c r="HA100" s="23"/>
      <c r="HB100" s="24"/>
      <c r="HC100" s="5"/>
      <c r="HD100" s="45"/>
      <c r="HE100" s="5"/>
      <c r="HF100" s="45"/>
      <c r="HG100" s="5"/>
      <c r="HH100" s="45"/>
      <c r="HI100" s="23"/>
      <c r="HJ100" s="24"/>
      <c r="HK100" s="5"/>
      <c r="HL100" s="45"/>
      <c r="HM100" s="5"/>
      <c r="HN100" s="45"/>
      <c r="HO100" s="5"/>
      <c r="HP100" s="45"/>
      <c r="HQ100" s="23"/>
      <c r="HR100" s="24"/>
      <c r="HS100" s="5"/>
      <c r="HT100" s="45"/>
      <c r="HU100" s="5"/>
      <c r="HV100" s="45"/>
      <c r="HW100" s="5"/>
      <c r="HX100" s="45"/>
      <c r="HY100" s="23"/>
      <c r="HZ100" s="24"/>
      <c r="IA100" s="5"/>
      <c r="IB100" s="45"/>
      <c r="IC100" s="5"/>
      <c r="ID100" s="45"/>
      <c r="IE100" s="5"/>
      <c r="IF100" s="45"/>
      <c r="IG100" s="23"/>
      <c r="IH100" s="24"/>
      <c r="II100" s="5"/>
      <c r="IJ100" s="45"/>
      <c r="IK100" s="5"/>
      <c r="IL100" s="45"/>
      <c r="IM100" s="5"/>
      <c r="IN100" s="45"/>
      <c r="IO100" s="5"/>
      <c r="IP100" s="45"/>
      <c r="IQ100" s="23"/>
      <c r="IR100" s="24"/>
      <c r="IS100" s="5"/>
      <c r="IT100" s="45"/>
      <c r="IU100" s="5"/>
      <c r="IV100" s="45"/>
      <c r="IW100" s="5"/>
      <c r="IX100" s="45"/>
      <c r="IY100" s="23"/>
      <c r="IZ100" s="24"/>
      <c r="JA100" s="5"/>
      <c r="JB100" s="45"/>
      <c r="JC100" s="5"/>
      <c r="JD100" s="45"/>
      <c r="JE100" s="5"/>
      <c r="JF100" s="45"/>
      <c r="JG100" s="23"/>
      <c r="JH100" s="24"/>
      <c r="JI100" s="5"/>
      <c r="JJ100" s="45"/>
      <c r="JK100" s="5"/>
      <c r="JL100" s="45"/>
      <c r="JM100" s="5"/>
      <c r="JN100" s="45"/>
      <c r="JO100" s="23"/>
      <c r="JP100" s="24"/>
      <c r="JQ100" s="5"/>
      <c r="JR100" s="45"/>
      <c r="JS100" s="5"/>
      <c r="JT100" s="45"/>
      <c r="JU100" s="5"/>
      <c r="JV100" s="45"/>
      <c r="JW100" s="23"/>
      <c r="JX100" s="24"/>
      <c r="JY100" s="5"/>
      <c r="JZ100" s="45"/>
      <c r="KA100" s="5"/>
      <c r="KB100" s="45"/>
      <c r="KC100" s="5"/>
      <c r="KD100" s="45"/>
      <c r="KE100" s="23"/>
      <c r="KF100" s="24"/>
      <c r="KG100" s="5"/>
      <c r="KH100" s="45"/>
      <c r="KI100" s="5"/>
      <c r="KJ100" s="45"/>
      <c r="KK100" s="5"/>
      <c r="KL100" s="45"/>
      <c r="KM100" s="23"/>
      <c r="KN100" s="24"/>
      <c r="KO100" s="5"/>
      <c r="KP100" s="45"/>
      <c r="KQ100" s="5"/>
      <c r="KR100" s="45"/>
      <c r="KS100" s="5"/>
      <c r="KT100" s="45"/>
      <c r="KU100" s="23"/>
      <c r="KV100" s="24"/>
      <c r="KW100" s="5"/>
      <c r="KX100" s="45"/>
      <c r="KY100" s="5"/>
      <c r="KZ100" s="45"/>
      <c r="LA100" s="5"/>
      <c r="LB100" s="45"/>
      <c r="LC100" s="23"/>
      <c r="LD100" s="24"/>
      <c r="LE100" s="5"/>
      <c r="LF100" s="45"/>
      <c r="LG100" s="5"/>
      <c r="LH100" s="45"/>
      <c r="LI100" s="5"/>
      <c r="LJ100" s="45"/>
      <c r="LK100" s="23"/>
      <c r="LL100" s="24"/>
      <c r="LM100" s="5"/>
      <c r="LN100" s="45"/>
      <c r="LO100" s="5"/>
      <c r="LP100" s="45"/>
      <c r="LQ100" s="5"/>
      <c r="LR100" s="45"/>
      <c r="LS100" s="23"/>
      <c r="LT100" s="24"/>
      <c r="LU100" s="5"/>
      <c r="LV100" s="45"/>
      <c r="LW100" s="5"/>
      <c r="LX100" s="45"/>
      <c r="LY100" s="5"/>
      <c r="LZ100" s="45"/>
      <c r="MA100" s="23"/>
      <c r="MB100" s="24"/>
      <c r="MC100" s="5"/>
      <c r="MD100" s="45"/>
      <c r="ME100" s="5"/>
      <c r="MF100" s="45"/>
      <c r="MG100" s="5"/>
      <c r="MH100" s="45"/>
      <c r="MI100" s="23"/>
      <c r="MJ100" s="24"/>
      <c r="MK100" s="5"/>
      <c r="ML100" s="45"/>
      <c r="MM100" s="5"/>
      <c r="MN100" s="45"/>
      <c r="MO100" s="5"/>
      <c r="MP100" s="45"/>
    </row>
    <row r="101" spans="1:360" s="331" customFormat="1" ht="15" hidden="1" customHeight="1" x14ac:dyDescent="0.25">
      <c r="A101" s="445">
        <v>2018</v>
      </c>
      <c r="B101" s="24" t="s">
        <v>17</v>
      </c>
      <c r="C101" s="5">
        <v>107.634</v>
      </c>
      <c r="D101" s="45">
        <v>-0.875</v>
      </c>
      <c r="E101" s="495">
        <v>106.157</v>
      </c>
      <c r="F101" s="45">
        <v>-0.64700000000000002</v>
      </c>
      <c r="G101" s="495">
        <v>109.03</v>
      </c>
      <c r="H101" s="45">
        <v>-1.0840000000000001</v>
      </c>
      <c r="I101" s="445">
        <v>2018</v>
      </c>
      <c r="J101" s="24" t="s">
        <v>17</v>
      </c>
      <c r="K101" s="5">
        <v>95.385000000000005</v>
      </c>
      <c r="L101" s="45">
        <v>24.263999999999999</v>
      </c>
      <c r="M101" s="5">
        <v>144.262</v>
      </c>
      <c r="N101" s="45">
        <v>50.860999999999997</v>
      </c>
      <c r="O101" s="5">
        <v>108.91500000000001</v>
      </c>
      <c r="P101" s="45">
        <v>42.853999999999999</v>
      </c>
      <c r="Q101" s="445">
        <v>2018</v>
      </c>
      <c r="R101" s="24" t="s">
        <v>17</v>
      </c>
      <c r="S101" s="5">
        <v>120.58</v>
      </c>
      <c r="T101" s="45">
        <v>6.3029999999999999</v>
      </c>
      <c r="U101" s="5">
        <v>116.56100000000001</v>
      </c>
      <c r="V101" s="45">
        <v>-0.91400000000000003</v>
      </c>
      <c r="W101" s="5">
        <v>116.85</v>
      </c>
      <c r="X101" s="45">
        <v>18.114000000000001</v>
      </c>
      <c r="Y101" s="445">
        <v>2018</v>
      </c>
      <c r="Z101" s="24" t="s">
        <v>17</v>
      </c>
      <c r="AA101" s="5">
        <v>101.179</v>
      </c>
      <c r="AB101" s="45">
        <v>9.3350000000000009</v>
      </c>
      <c r="AC101" s="5">
        <v>124.465</v>
      </c>
      <c r="AD101" s="45">
        <v>-5.2320000000000002</v>
      </c>
      <c r="AE101" s="5">
        <v>108.733</v>
      </c>
      <c r="AF101" s="45">
        <v>5.6760000000000002</v>
      </c>
      <c r="AG101" s="445">
        <v>2018</v>
      </c>
      <c r="AH101" s="24" t="s">
        <v>17</v>
      </c>
      <c r="AI101" s="5">
        <v>127.1</v>
      </c>
      <c r="AJ101" s="45">
        <v>-1.6E-2</v>
      </c>
      <c r="AK101" s="5">
        <v>129.33199999999999</v>
      </c>
      <c r="AL101" s="45">
        <v>5.8419999999999996</v>
      </c>
      <c r="AM101" s="5">
        <v>119.407</v>
      </c>
      <c r="AN101" s="45">
        <v>-3.6110000000000002</v>
      </c>
      <c r="AO101" s="445">
        <v>2018</v>
      </c>
      <c r="AP101" s="24" t="s">
        <v>17</v>
      </c>
      <c r="AQ101" s="5">
        <v>145.05600000000001</v>
      </c>
      <c r="AR101" s="45">
        <v>29.917999999999999</v>
      </c>
      <c r="AS101" s="5">
        <v>102.962</v>
      </c>
      <c r="AT101" s="45">
        <v>5.3019999999999996</v>
      </c>
      <c r="AU101" s="5">
        <v>107.142</v>
      </c>
      <c r="AV101" s="45">
        <v>0.29499999999999998</v>
      </c>
      <c r="AW101" s="445">
        <v>2018</v>
      </c>
      <c r="AX101" s="24" t="s">
        <v>17</v>
      </c>
      <c r="AY101" s="5">
        <v>111.425</v>
      </c>
      <c r="AZ101" s="45">
        <v>12.635</v>
      </c>
      <c r="BA101" s="5">
        <v>120.07599999999999</v>
      </c>
      <c r="BB101" s="45">
        <v>0.14799999999999999</v>
      </c>
      <c r="BC101" s="5">
        <v>122.101</v>
      </c>
      <c r="BD101" s="45">
        <v>-4.9809999999999999</v>
      </c>
      <c r="BE101" s="445">
        <v>2018</v>
      </c>
      <c r="BF101" s="24" t="s">
        <v>17</v>
      </c>
      <c r="BG101" s="5">
        <v>107.172</v>
      </c>
      <c r="BH101" s="45">
        <v>-2.2890000000000001</v>
      </c>
      <c r="BI101" s="5">
        <v>110.40300000000001</v>
      </c>
      <c r="BJ101" s="45">
        <v>8.1489999999999991</v>
      </c>
      <c r="BK101" s="5">
        <v>131.31700000000001</v>
      </c>
      <c r="BL101" s="45">
        <v>-3.859</v>
      </c>
      <c r="BM101" s="445">
        <v>2018</v>
      </c>
      <c r="BN101" s="24" t="s">
        <v>17</v>
      </c>
      <c r="BO101" s="5">
        <v>137.649</v>
      </c>
      <c r="BP101" s="45">
        <v>18.64</v>
      </c>
      <c r="BQ101" s="5">
        <v>122.82299999999999</v>
      </c>
      <c r="BR101" s="45">
        <v>4.9329999999999998</v>
      </c>
      <c r="BS101" s="5">
        <v>116.18600000000001</v>
      </c>
      <c r="BT101" s="45">
        <v>0.84199999999999997</v>
      </c>
      <c r="BU101" s="445">
        <v>2018</v>
      </c>
      <c r="BV101" s="24" t="s">
        <v>17</v>
      </c>
      <c r="BW101" s="5">
        <v>120.824</v>
      </c>
      <c r="BX101" s="45">
        <v>3.6619999999999999</v>
      </c>
      <c r="BY101" s="5">
        <v>110.074</v>
      </c>
      <c r="BZ101" s="45">
        <v>0.34</v>
      </c>
      <c r="CA101" s="5">
        <v>105.246</v>
      </c>
      <c r="CB101" s="45">
        <v>31.59</v>
      </c>
      <c r="CC101" s="445">
        <v>2018</v>
      </c>
      <c r="CD101" s="24" t="s">
        <v>17</v>
      </c>
      <c r="CE101" s="5">
        <v>105.73</v>
      </c>
      <c r="CF101" s="45">
        <v>0.73699999999999999</v>
      </c>
      <c r="CG101" s="5">
        <v>103.99</v>
      </c>
      <c r="CH101" s="45">
        <v>11.098000000000001</v>
      </c>
      <c r="CI101" s="5">
        <v>122.982</v>
      </c>
      <c r="CJ101" s="45">
        <v>14.08</v>
      </c>
      <c r="CK101" s="445">
        <v>2018</v>
      </c>
      <c r="CL101" s="24" t="s">
        <v>17</v>
      </c>
      <c r="CM101" s="5">
        <v>125.105</v>
      </c>
      <c r="CN101" s="45">
        <v>-6.0990000000000002</v>
      </c>
      <c r="CO101" s="5">
        <v>121.214</v>
      </c>
      <c r="CP101" s="45">
        <v>-13.055999999999999</v>
      </c>
      <c r="CQ101" s="5">
        <v>135.572</v>
      </c>
      <c r="CR101" s="45">
        <v>20.713000000000001</v>
      </c>
      <c r="CS101" s="445">
        <v>2018</v>
      </c>
      <c r="CT101" s="24" t="s">
        <v>17</v>
      </c>
      <c r="CU101" s="5">
        <v>146.84399999999999</v>
      </c>
      <c r="CV101" s="45">
        <v>7.7149999999999999</v>
      </c>
      <c r="CW101" s="5">
        <v>85.444999999999993</v>
      </c>
      <c r="CX101" s="45">
        <v>6.0880000000000001</v>
      </c>
      <c r="CY101" s="5">
        <v>112.35299999999999</v>
      </c>
      <c r="CZ101" s="45">
        <v>3.891</v>
      </c>
      <c r="DA101" s="445">
        <v>2018</v>
      </c>
      <c r="DB101" s="24" t="s">
        <v>17</v>
      </c>
      <c r="DC101" s="5">
        <v>93.635000000000005</v>
      </c>
      <c r="DD101" s="45">
        <v>15.183999999999999</v>
      </c>
      <c r="DE101" s="5">
        <v>209.495</v>
      </c>
      <c r="DF101" s="45">
        <v>13.66</v>
      </c>
      <c r="DG101" s="5">
        <v>121.438</v>
      </c>
      <c r="DH101" s="45">
        <v>3.1640000000000001</v>
      </c>
      <c r="DI101" s="445">
        <v>2018</v>
      </c>
      <c r="DJ101" s="24" t="s">
        <v>17</v>
      </c>
      <c r="DK101" s="5">
        <v>114.732</v>
      </c>
      <c r="DL101" s="45">
        <v>8.7509999999999994</v>
      </c>
      <c r="DM101" s="5">
        <v>90.349000000000004</v>
      </c>
      <c r="DN101" s="45">
        <v>1.85</v>
      </c>
      <c r="DO101" s="5">
        <v>130.148</v>
      </c>
      <c r="DP101" s="45">
        <v>6.2149999999999999</v>
      </c>
      <c r="DQ101" s="445">
        <v>2018</v>
      </c>
      <c r="DR101" s="24" t="s">
        <v>17</v>
      </c>
      <c r="DS101" s="5">
        <v>105.92</v>
      </c>
      <c r="DT101" s="45">
        <v>-2.2989999999999999</v>
      </c>
      <c r="DU101" s="5">
        <v>108.402</v>
      </c>
      <c r="DV101" s="45">
        <v>0.96199999999999997</v>
      </c>
      <c r="DW101" s="5">
        <v>118.217</v>
      </c>
      <c r="DX101" s="45">
        <v>-2.5720000000000001</v>
      </c>
      <c r="DY101" s="445">
        <v>2018</v>
      </c>
      <c r="DZ101" s="24" t="s">
        <v>17</v>
      </c>
      <c r="EA101" s="5">
        <v>116.274</v>
      </c>
      <c r="EB101" s="45">
        <v>6.609</v>
      </c>
      <c r="EC101" s="5">
        <v>100.527</v>
      </c>
      <c r="ED101" s="45">
        <v>14.718999999999999</v>
      </c>
      <c r="EE101" s="5">
        <v>110.363</v>
      </c>
      <c r="EF101" s="45">
        <v>4.7140000000000004</v>
      </c>
      <c r="EG101" s="445">
        <v>2018</v>
      </c>
      <c r="EH101" s="24" t="s">
        <v>17</v>
      </c>
      <c r="EI101" s="5">
        <v>115.13</v>
      </c>
      <c r="EJ101" s="45">
        <v>23.547000000000001</v>
      </c>
      <c r="EK101" s="5">
        <v>103.672</v>
      </c>
      <c r="EL101" s="45">
        <v>11.288</v>
      </c>
      <c r="EM101" s="5">
        <v>111.881</v>
      </c>
      <c r="EN101" s="45">
        <v>1.974</v>
      </c>
      <c r="EO101" s="445">
        <v>2018</v>
      </c>
      <c r="EP101" s="24" t="s">
        <v>17</v>
      </c>
      <c r="EQ101" s="5">
        <v>117.61499999999999</v>
      </c>
      <c r="ER101" s="45">
        <v>8.9570000000000007</v>
      </c>
      <c r="ES101" s="5">
        <v>115.771</v>
      </c>
      <c r="ET101" s="45">
        <v>7.8380000000000001</v>
      </c>
      <c r="EU101" s="5">
        <v>115.89700000000001</v>
      </c>
      <c r="EV101" s="45">
        <v>2.9449999999999998</v>
      </c>
      <c r="EW101" s="445">
        <v>2018</v>
      </c>
      <c r="EX101" s="24" t="s">
        <v>17</v>
      </c>
      <c r="EY101" s="5">
        <v>114.384</v>
      </c>
      <c r="EZ101" s="45">
        <v>-7.89</v>
      </c>
      <c r="FA101" s="5">
        <v>108.95</v>
      </c>
      <c r="FB101" s="45">
        <v>0.375</v>
      </c>
      <c r="FC101" s="5">
        <v>105.25</v>
      </c>
      <c r="FD101" s="45">
        <v>9.9269999999999996</v>
      </c>
      <c r="FE101" s="445">
        <v>2018</v>
      </c>
      <c r="FF101" s="24" t="s">
        <v>17</v>
      </c>
      <c r="FG101" s="5">
        <v>110.837</v>
      </c>
      <c r="FH101" s="45">
        <v>19.582000000000001</v>
      </c>
      <c r="FI101" s="5">
        <v>91.721999999999994</v>
      </c>
      <c r="FJ101" s="45">
        <v>11.26</v>
      </c>
      <c r="FK101" s="5">
        <v>102.014</v>
      </c>
      <c r="FL101" s="45">
        <v>4.7889999999999997</v>
      </c>
      <c r="FM101" s="445">
        <v>2018</v>
      </c>
      <c r="FN101" s="24" t="s">
        <v>17</v>
      </c>
      <c r="FO101" s="5">
        <v>100.693</v>
      </c>
      <c r="FP101" s="45">
        <v>0.29099999999999998</v>
      </c>
      <c r="FQ101" s="5">
        <v>114.85599999999999</v>
      </c>
      <c r="FR101" s="45">
        <v>3.3490000000000002</v>
      </c>
      <c r="FS101" s="5">
        <v>105.8</v>
      </c>
      <c r="FT101" s="45">
        <v>10.712999999999999</v>
      </c>
      <c r="FU101" s="445">
        <v>2018</v>
      </c>
      <c r="FV101" s="24" t="s">
        <v>17</v>
      </c>
      <c r="FW101" s="5">
        <v>109.51</v>
      </c>
      <c r="FX101" s="45">
        <v>3.0670000000000002</v>
      </c>
      <c r="FY101" s="5">
        <v>107.148</v>
      </c>
      <c r="FZ101" s="45">
        <v>3.2730000000000001</v>
      </c>
      <c r="GA101" s="5">
        <v>107.129</v>
      </c>
      <c r="GB101" s="45">
        <v>3.1259999999999999</v>
      </c>
      <c r="GC101" s="445">
        <v>2018</v>
      </c>
      <c r="GD101" s="24" t="s">
        <v>17</v>
      </c>
      <c r="GE101" s="5">
        <v>109.613</v>
      </c>
      <c r="GF101" s="45">
        <v>0.24399999999999999</v>
      </c>
      <c r="GG101" s="5">
        <v>110.048</v>
      </c>
      <c r="GH101" s="45">
        <v>5.7889999999999997</v>
      </c>
      <c r="GI101" s="5">
        <v>96.122</v>
      </c>
      <c r="GJ101" s="45">
        <v>4.306</v>
      </c>
      <c r="GK101" s="445">
        <v>2018</v>
      </c>
      <c r="GL101" s="24" t="s">
        <v>17</v>
      </c>
      <c r="GM101" s="5">
        <v>98.475999999999999</v>
      </c>
      <c r="GN101" s="45">
        <v>4.4059999999999997</v>
      </c>
      <c r="GO101" s="5">
        <v>124.011</v>
      </c>
      <c r="GP101" s="45">
        <v>14.343999999999999</v>
      </c>
      <c r="GQ101" s="5">
        <v>118.203</v>
      </c>
      <c r="GR101" s="45">
        <v>7.8049999999999997</v>
      </c>
      <c r="GS101" s="445">
        <v>2018</v>
      </c>
      <c r="GT101" s="24" t="s">
        <v>17</v>
      </c>
      <c r="GU101" s="5">
        <v>125.66200000000001</v>
      </c>
      <c r="GV101" s="45">
        <v>0.878</v>
      </c>
      <c r="GW101" s="5">
        <v>106.447</v>
      </c>
      <c r="GX101" s="45">
        <v>2.7370000000000001</v>
      </c>
      <c r="GY101" s="5">
        <v>106.8</v>
      </c>
      <c r="GZ101" s="45">
        <v>8.282</v>
      </c>
      <c r="HA101" s="445">
        <v>2018</v>
      </c>
      <c r="HB101" s="24" t="s">
        <v>17</v>
      </c>
      <c r="HC101" s="5">
        <v>113.95099999999999</v>
      </c>
      <c r="HD101" s="45">
        <v>15.634</v>
      </c>
      <c r="HE101" s="5">
        <v>103.279</v>
      </c>
      <c r="HF101" s="45">
        <v>-3.4329999999999998</v>
      </c>
      <c r="HG101" s="5">
        <v>97.37</v>
      </c>
      <c r="HH101" s="45">
        <v>0.872</v>
      </c>
      <c r="HI101" s="445">
        <v>2018</v>
      </c>
      <c r="HJ101" s="24" t="s">
        <v>17</v>
      </c>
      <c r="HK101" s="5">
        <v>108.92100000000001</v>
      </c>
      <c r="HL101" s="45">
        <v>23.558</v>
      </c>
      <c r="HM101" s="5">
        <v>145.86699999999999</v>
      </c>
      <c r="HN101" s="45">
        <v>17.094999999999999</v>
      </c>
      <c r="HO101" s="5">
        <v>106.536</v>
      </c>
      <c r="HP101" s="45">
        <v>14.163</v>
      </c>
      <c r="HQ101" s="445">
        <v>2018</v>
      </c>
      <c r="HR101" s="24" t="s">
        <v>17</v>
      </c>
      <c r="HS101" s="5">
        <v>99.528000000000006</v>
      </c>
      <c r="HT101" s="45">
        <v>-5.31</v>
      </c>
      <c r="HU101" s="5">
        <v>108.83799999999999</v>
      </c>
      <c r="HV101" s="45">
        <v>10.324999999999999</v>
      </c>
      <c r="HW101" s="5">
        <v>102.931</v>
      </c>
      <c r="HX101" s="45">
        <v>14.173</v>
      </c>
      <c r="HY101" s="445">
        <v>2018</v>
      </c>
      <c r="HZ101" s="24" t="s">
        <v>17</v>
      </c>
      <c r="IA101" s="5">
        <v>123.849</v>
      </c>
      <c r="IB101" s="45">
        <v>18.95</v>
      </c>
      <c r="IC101" s="5">
        <v>94.712999999999994</v>
      </c>
      <c r="ID101" s="45">
        <v>0.69499999999999995</v>
      </c>
      <c r="IE101" s="5">
        <v>111.572</v>
      </c>
      <c r="IF101" s="45">
        <v>16.98</v>
      </c>
      <c r="IG101" s="445">
        <v>2018</v>
      </c>
      <c r="IH101" s="24" t="s">
        <v>17</v>
      </c>
      <c r="II101" s="5">
        <v>108.245</v>
      </c>
      <c r="IJ101" s="45">
        <v>14.557</v>
      </c>
      <c r="IK101" s="5">
        <v>95.16</v>
      </c>
      <c r="IL101" s="45">
        <v>7.9720000000000004</v>
      </c>
      <c r="IM101" s="5">
        <v>103.354</v>
      </c>
      <c r="IN101" s="45">
        <v>16.451000000000001</v>
      </c>
      <c r="IO101" s="5">
        <v>119.137</v>
      </c>
      <c r="IP101" s="45">
        <v>3.343</v>
      </c>
      <c r="IQ101" s="445">
        <v>2018</v>
      </c>
      <c r="IR101" s="24" t="s">
        <v>17</v>
      </c>
      <c r="IS101" s="5">
        <v>111.914</v>
      </c>
      <c r="IT101" s="45">
        <v>4.4560000000000004</v>
      </c>
      <c r="IU101" s="5">
        <v>262.67599999999999</v>
      </c>
      <c r="IV101" s="45">
        <v>-3.9980000000000002</v>
      </c>
      <c r="IW101" s="5">
        <v>116.804</v>
      </c>
      <c r="IX101" s="45">
        <v>-4.9080000000000004</v>
      </c>
      <c r="IY101" s="445">
        <v>2018</v>
      </c>
      <c r="IZ101" s="24" t="s">
        <v>17</v>
      </c>
      <c r="JA101" s="5">
        <v>112.98</v>
      </c>
      <c r="JB101" s="45">
        <v>4.0659999999999998</v>
      </c>
      <c r="JC101" s="5">
        <v>111.624</v>
      </c>
      <c r="JD101" s="45">
        <v>2.2869999999999999</v>
      </c>
      <c r="JE101" s="5">
        <v>136.38900000000001</v>
      </c>
      <c r="JF101" s="45">
        <v>3.1429999999999998</v>
      </c>
      <c r="JG101" s="445">
        <v>2018</v>
      </c>
      <c r="JH101" s="24" t="s">
        <v>17</v>
      </c>
      <c r="JI101" s="5">
        <v>99.391999999999996</v>
      </c>
      <c r="JJ101" s="45">
        <v>13.282</v>
      </c>
      <c r="JK101" s="5">
        <v>133.36000000000001</v>
      </c>
      <c r="JL101" s="45">
        <v>15.888</v>
      </c>
      <c r="JM101" s="5">
        <v>97.358999999999995</v>
      </c>
      <c r="JN101" s="45">
        <v>24.5</v>
      </c>
      <c r="JO101" s="445">
        <v>2018</v>
      </c>
      <c r="JP101" s="24" t="s">
        <v>17</v>
      </c>
      <c r="JQ101" s="5">
        <v>117.91</v>
      </c>
      <c r="JR101" s="45">
        <v>-1.4179999999999999</v>
      </c>
      <c r="JS101" s="5">
        <v>116.69199999999999</v>
      </c>
      <c r="JT101" s="45">
        <v>8.0540000000000003</v>
      </c>
      <c r="JU101" s="5">
        <v>103.52800000000001</v>
      </c>
      <c r="JV101" s="45">
        <v>16.882999999999999</v>
      </c>
      <c r="JW101" s="445">
        <v>2018</v>
      </c>
      <c r="JX101" s="24" t="s">
        <v>17</v>
      </c>
      <c r="JY101" s="5">
        <v>105.46599999999999</v>
      </c>
      <c r="JZ101" s="45">
        <v>13.215999999999999</v>
      </c>
      <c r="KA101" s="5">
        <v>136.58500000000001</v>
      </c>
      <c r="KB101" s="45">
        <v>-5.58</v>
      </c>
      <c r="KC101" s="5">
        <v>101.60299999999999</v>
      </c>
      <c r="KD101" s="45">
        <v>20.920999999999999</v>
      </c>
      <c r="KE101" s="445">
        <v>2018</v>
      </c>
      <c r="KF101" s="24" t="s">
        <v>17</v>
      </c>
      <c r="KG101" s="5">
        <v>124.423</v>
      </c>
      <c r="KH101" s="45">
        <v>33.978000000000002</v>
      </c>
      <c r="KI101" s="5">
        <v>129.14500000000001</v>
      </c>
      <c r="KJ101" s="45">
        <v>27.172999999999998</v>
      </c>
      <c r="KK101" s="5">
        <v>115.35899999999999</v>
      </c>
      <c r="KL101" s="45">
        <v>22.335000000000001</v>
      </c>
      <c r="KM101" s="445">
        <v>2018</v>
      </c>
      <c r="KN101" s="24" t="s">
        <v>17</v>
      </c>
      <c r="KO101" s="5">
        <v>93.433999999999997</v>
      </c>
      <c r="KP101" s="45">
        <v>1.8640000000000001</v>
      </c>
      <c r="KQ101" s="5">
        <v>120.883</v>
      </c>
      <c r="KR101" s="45">
        <v>9.1440000000000001</v>
      </c>
      <c r="KS101" s="5">
        <v>101.89</v>
      </c>
      <c r="KT101" s="45">
        <v>3.1970000000000001</v>
      </c>
      <c r="KU101" s="445">
        <v>2018</v>
      </c>
      <c r="KV101" s="24" t="s">
        <v>17</v>
      </c>
      <c r="KW101" s="5">
        <v>119.4</v>
      </c>
      <c r="KX101" s="45">
        <v>41.152000000000001</v>
      </c>
      <c r="KY101" s="5">
        <v>125.371</v>
      </c>
      <c r="KZ101" s="45">
        <v>12.305</v>
      </c>
      <c r="LA101" s="5">
        <v>107.501</v>
      </c>
      <c r="LB101" s="45">
        <v>-8.1</v>
      </c>
      <c r="LC101" s="445">
        <v>2018</v>
      </c>
      <c r="LD101" s="24" t="s">
        <v>17</v>
      </c>
      <c r="LE101" s="5">
        <v>121.529</v>
      </c>
      <c r="LF101" s="45">
        <v>-13.702</v>
      </c>
      <c r="LG101" s="5">
        <v>156.46100000000001</v>
      </c>
      <c r="LH101" s="45">
        <v>28.606000000000002</v>
      </c>
      <c r="LI101" s="5">
        <v>114.042</v>
      </c>
      <c r="LJ101" s="45">
        <v>7.63</v>
      </c>
      <c r="LK101" s="445">
        <v>2018</v>
      </c>
      <c r="LL101" s="24" t="s">
        <v>17</v>
      </c>
      <c r="LM101" s="5">
        <v>128.72399999999999</v>
      </c>
      <c r="LN101" s="45">
        <v>41.100999999999999</v>
      </c>
      <c r="LO101" s="5">
        <v>130.21299999999999</v>
      </c>
      <c r="LP101" s="45">
        <v>6.4340000000000002</v>
      </c>
      <c r="LQ101" s="5">
        <v>114.679</v>
      </c>
      <c r="LR101" s="45">
        <v>-0.16300000000000001</v>
      </c>
      <c r="LS101" s="445">
        <v>2018</v>
      </c>
      <c r="LT101" s="24" t="s">
        <v>17</v>
      </c>
      <c r="LU101" s="5">
        <v>109.06699999999999</v>
      </c>
      <c r="LV101" s="45">
        <v>-0.25800000000000001</v>
      </c>
      <c r="LW101" s="5">
        <v>90.31</v>
      </c>
      <c r="LX101" s="45">
        <v>13.385</v>
      </c>
      <c r="LY101" s="5">
        <v>95.814999999999998</v>
      </c>
      <c r="LZ101" s="45">
        <v>9.4019999999999992</v>
      </c>
      <c r="MA101" s="445">
        <v>2018</v>
      </c>
      <c r="MB101" s="24" t="s">
        <v>17</v>
      </c>
      <c r="MC101" s="5">
        <v>154.96100000000001</v>
      </c>
      <c r="MD101" s="45">
        <v>-3.1360000000000001</v>
      </c>
      <c r="ME101" s="5">
        <v>98.825000000000003</v>
      </c>
      <c r="MF101" s="45">
        <v>15.048</v>
      </c>
      <c r="MG101" s="5">
        <v>105.07299999999999</v>
      </c>
      <c r="MH101" s="45">
        <v>-2.7850000000000001</v>
      </c>
      <c r="MI101" s="445">
        <v>2018</v>
      </c>
      <c r="MJ101" s="24" t="s">
        <v>17</v>
      </c>
      <c r="MK101" s="5">
        <v>82.79</v>
      </c>
      <c r="ML101" s="45">
        <v>-1.1970000000000001</v>
      </c>
      <c r="MM101" s="5">
        <v>122.09</v>
      </c>
      <c r="MN101" s="45">
        <v>-3.3620000000000001</v>
      </c>
      <c r="MO101" s="5">
        <v>122.511</v>
      </c>
      <c r="MP101" s="45">
        <v>5.1859999999999999</v>
      </c>
      <c r="MQ101" s="44"/>
      <c r="MR101" s="44"/>
      <c r="MS101" s="44"/>
      <c r="MT101" s="44"/>
      <c r="MU101" s="44"/>
      <c r="MV101" s="44"/>
    </row>
    <row r="102" spans="1:360" s="331" customFormat="1" ht="15" hidden="1" customHeight="1" x14ac:dyDescent="0.25">
      <c r="A102" s="445"/>
      <c r="B102" s="24" t="s">
        <v>18</v>
      </c>
      <c r="C102" s="5">
        <v>94.427000000000007</v>
      </c>
      <c r="D102" s="45">
        <v>-4.5289999999999999</v>
      </c>
      <c r="E102" s="495">
        <v>94.385999999999996</v>
      </c>
      <c r="F102" s="45">
        <v>-2.177</v>
      </c>
      <c r="G102" s="495">
        <v>94.465999999999994</v>
      </c>
      <c r="H102" s="45">
        <v>-6.6509999999999998</v>
      </c>
      <c r="I102" s="24"/>
      <c r="J102" s="24" t="s">
        <v>18</v>
      </c>
      <c r="K102" s="5">
        <v>80.724999999999994</v>
      </c>
      <c r="L102" s="45">
        <v>6.6959999999999997</v>
      </c>
      <c r="M102" s="5">
        <v>89.028999999999996</v>
      </c>
      <c r="N102" s="45">
        <v>-6.819</v>
      </c>
      <c r="O102" s="5">
        <v>84.941999999999993</v>
      </c>
      <c r="P102" s="45">
        <v>8.9819999999999993</v>
      </c>
      <c r="Q102" s="24"/>
      <c r="R102" s="24" t="s">
        <v>18</v>
      </c>
      <c r="S102" s="5">
        <v>106.88</v>
      </c>
      <c r="T102" s="45">
        <v>4.0919999999999996</v>
      </c>
      <c r="U102" s="5">
        <v>113.72</v>
      </c>
      <c r="V102" s="45">
        <v>5.0970000000000004</v>
      </c>
      <c r="W102" s="5">
        <v>104.285</v>
      </c>
      <c r="X102" s="45">
        <v>-8.5470000000000006</v>
      </c>
      <c r="Y102" s="24"/>
      <c r="Z102" s="24" t="s">
        <v>18</v>
      </c>
      <c r="AA102" s="5">
        <v>105.41</v>
      </c>
      <c r="AB102" s="45">
        <v>7.7649999999999997</v>
      </c>
      <c r="AC102" s="5">
        <v>117.456</v>
      </c>
      <c r="AD102" s="45">
        <v>-1.758</v>
      </c>
      <c r="AE102" s="5">
        <v>106.29600000000001</v>
      </c>
      <c r="AF102" s="45">
        <v>15.238</v>
      </c>
      <c r="AG102" s="24"/>
      <c r="AH102" s="24" t="s">
        <v>18</v>
      </c>
      <c r="AI102" s="5">
        <v>128.065</v>
      </c>
      <c r="AJ102" s="45">
        <v>22.728000000000002</v>
      </c>
      <c r="AK102" s="5">
        <v>119.199</v>
      </c>
      <c r="AL102" s="45">
        <v>8.8260000000000005</v>
      </c>
      <c r="AM102" s="5">
        <v>106.617</v>
      </c>
      <c r="AN102" s="45">
        <v>-7.1829999999999998</v>
      </c>
      <c r="AO102" s="24"/>
      <c r="AP102" s="24" t="s">
        <v>18</v>
      </c>
      <c r="AQ102" s="5">
        <v>120.767</v>
      </c>
      <c r="AR102" s="45">
        <v>14.987</v>
      </c>
      <c r="AS102" s="5">
        <v>102.292</v>
      </c>
      <c r="AT102" s="45">
        <v>2.8159999999999998</v>
      </c>
      <c r="AU102" s="5">
        <v>109.432</v>
      </c>
      <c r="AV102" s="45">
        <v>9.8000000000000007</v>
      </c>
      <c r="AW102" s="24"/>
      <c r="AX102" s="24" t="s">
        <v>18</v>
      </c>
      <c r="AY102" s="5">
        <v>118.354</v>
      </c>
      <c r="AZ102" s="45">
        <v>11.92</v>
      </c>
      <c r="BA102" s="5">
        <v>119.709</v>
      </c>
      <c r="BB102" s="45">
        <v>4.5209999999999999</v>
      </c>
      <c r="BC102" s="5">
        <v>111.476</v>
      </c>
      <c r="BD102" s="45">
        <v>6.97</v>
      </c>
      <c r="BE102" s="24"/>
      <c r="BF102" s="24" t="s">
        <v>18</v>
      </c>
      <c r="BG102" s="5">
        <v>105.578</v>
      </c>
      <c r="BH102" s="45">
        <v>6.8659999999999997</v>
      </c>
      <c r="BI102" s="5">
        <v>111.526</v>
      </c>
      <c r="BJ102" s="45">
        <v>6.9450000000000003</v>
      </c>
      <c r="BK102" s="5">
        <v>124.084</v>
      </c>
      <c r="BL102" s="45">
        <v>20.734000000000002</v>
      </c>
      <c r="BM102" s="24"/>
      <c r="BN102" s="24" t="s">
        <v>18</v>
      </c>
      <c r="BO102" s="5">
        <v>112.752</v>
      </c>
      <c r="BP102" s="45">
        <v>15.846</v>
      </c>
      <c r="BQ102" s="5">
        <v>95.337999999999994</v>
      </c>
      <c r="BR102" s="45">
        <v>-2.0710000000000002</v>
      </c>
      <c r="BS102" s="5">
        <v>108.398</v>
      </c>
      <c r="BT102" s="45">
        <v>4.6609999999999996</v>
      </c>
      <c r="BU102" s="24"/>
      <c r="BV102" s="24" t="s">
        <v>18</v>
      </c>
      <c r="BW102" s="5">
        <v>95.81</v>
      </c>
      <c r="BX102" s="45">
        <v>3.8820000000000001</v>
      </c>
      <c r="BY102" s="5">
        <v>109.52800000000001</v>
      </c>
      <c r="BZ102" s="45">
        <v>0.19</v>
      </c>
      <c r="CA102" s="5">
        <v>110.32</v>
      </c>
      <c r="CB102" s="45">
        <v>17.420999999999999</v>
      </c>
      <c r="CC102" s="24"/>
      <c r="CD102" s="24" t="s">
        <v>18</v>
      </c>
      <c r="CE102" s="5">
        <v>110.741</v>
      </c>
      <c r="CF102" s="45">
        <v>6.0330000000000004</v>
      </c>
      <c r="CG102" s="5">
        <v>109.901</v>
      </c>
      <c r="CH102" s="45">
        <v>9.5180000000000007</v>
      </c>
      <c r="CI102" s="5">
        <v>116.596</v>
      </c>
      <c r="CJ102" s="45">
        <v>12.071999999999999</v>
      </c>
      <c r="CK102" s="24"/>
      <c r="CL102" s="24" t="s">
        <v>18</v>
      </c>
      <c r="CM102" s="5">
        <v>137.56200000000001</v>
      </c>
      <c r="CN102" s="45">
        <v>16.841999999999999</v>
      </c>
      <c r="CO102" s="5">
        <v>107.054</v>
      </c>
      <c r="CP102" s="45">
        <v>1.6930000000000001</v>
      </c>
      <c r="CQ102" s="5">
        <v>103.66</v>
      </c>
      <c r="CR102" s="45">
        <v>-12.346</v>
      </c>
      <c r="CS102" s="24"/>
      <c r="CT102" s="24" t="s">
        <v>18</v>
      </c>
      <c r="CU102" s="5">
        <v>131.404</v>
      </c>
      <c r="CV102" s="45">
        <v>1.7689999999999999</v>
      </c>
      <c r="CW102" s="5">
        <v>83.369</v>
      </c>
      <c r="CX102" s="45">
        <v>1.208</v>
      </c>
      <c r="CY102" s="5">
        <v>113.371</v>
      </c>
      <c r="CZ102" s="45">
        <v>2.536</v>
      </c>
      <c r="DA102" s="24"/>
      <c r="DB102" s="24" t="s">
        <v>18</v>
      </c>
      <c r="DC102" s="5">
        <v>102.238</v>
      </c>
      <c r="DD102" s="45">
        <v>35.051000000000002</v>
      </c>
      <c r="DE102" s="5">
        <v>283.87400000000002</v>
      </c>
      <c r="DF102" s="45">
        <v>52.313000000000002</v>
      </c>
      <c r="DG102" s="5">
        <v>108.50700000000001</v>
      </c>
      <c r="DH102" s="45">
        <v>-2.3490000000000002</v>
      </c>
      <c r="DI102" s="24"/>
      <c r="DJ102" s="24" t="s">
        <v>18</v>
      </c>
      <c r="DK102" s="5">
        <v>113.797</v>
      </c>
      <c r="DL102" s="45">
        <v>0.27500000000000002</v>
      </c>
      <c r="DM102" s="5">
        <v>92.888999999999996</v>
      </c>
      <c r="DN102" s="45">
        <v>3.2170000000000001</v>
      </c>
      <c r="DO102" s="5">
        <v>116.051</v>
      </c>
      <c r="DP102" s="45">
        <v>9.0429999999999993</v>
      </c>
      <c r="DQ102" s="24"/>
      <c r="DR102" s="24" t="s">
        <v>18</v>
      </c>
      <c r="DS102" s="5">
        <v>111.69799999999999</v>
      </c>
      <c r="DT102" s="45">
        <v>12.878</v>
      </c>
      <c r="DU102" s="5">
        <v>102.65</v>
      </c>
      <c r="DV102" s="45">
        <v>2.0760000000000001</v>
      </c>
      <c r="DW102" s="5">
        <v>118.277</v>
      </c>
      <c r="DX102" s="45">
        <v>8.7409999999999997</v>
      </c>
      <c r="DY102" s="24"/>
      <c r="DZ102" s="24" t="s">
        <v>18</v>
      </c>
      <c r="EA102" s="5">
        <v>112.226</v>
      </c>
      <c r="EB102" s="45">
        <v>7.8230000000000004</v>
      </c>
      <c r="EC102" s="5">
        <v>105.511</v>
      </c>
      <c r="ED102" s="45">
        <v>2.222</v>
      </c>
      <c r="EE102" s="5">
        <v>114.636</v>
      </c>
      <c r="EF102" s="45">
        <v>16.245000000000001</v>
      </c>
      <c r="EG102" s="24"/>
      <c r="EH102" s="24" t="s">
        <v>18</v>
      </c>
      <c r="EI102" s="5">
        <v>110.416</v>
      </c>
      <c r="EJ102" s="45">
        <v>16.148</v>
      </c>
      <c r="EK102" s="5">
        <v>107.26</v>
      </c>
      <c r="EL102" s="45">
        <v>17.207000000000001</v>
      </c>
      <c r="EM102" s="5">
        <v>110.66500000000001</v>
      </c>
      <c r="EN102" s="45">
        <v>5.093</v>
      </c>
      <c r="EO102" s="24"/>
      <c r="EP102" s="24" t="s">
        <v>18</v>
      </c>
      <c r="EQ102" s="5">
        <v>108.84699999999999</v>
      </c>
      <c r="ER102" s="45">
        <v>-2.6419999999999999</v>
      </c>
      <c r="ES102" s="5">
        <v>106.23099999999999</v>
      </c>
      <c r="ET102" s="45">
        <v>6.1310000000000002</v>
      </c>
      <c r="EU102" s="5">
        <v>112.456</v>
      </c>
      <c r="EV102" s="45">
        <v>6.8369999999999997</v>
      </c>
      <c r="EW102" s="24"/>
      <c r="EX102" s="24" t="s">
        <v>18</v>
      </c>
      <c r="EY102" s="5">
        <v>100.883</v>
      </c>
      <c r="EZ102" s="45">
        <v>-10.106</v>
      </c>
      <c r="FA102" s="5">
        <v>104.084</v>
      </c>
      <c r="FB102" s="45">
        <v>-3.169</v>
      </c>
      <c r="FC102" s="5">
        <v>107.855</v>
      </c>
      <c r="FD102" s="45">
        <v>-4.6980000000000004</v>
      </c>
      <c r="FE102" s="24"/>
      <c r="FF102" s="24" t="s">
        <v>18</v>
      </c>
      <c r="FG102" s="5">
        <v>109.45399999999999</v>
      </c>
      <c r="FH102" s="45">
        <v>9.3759999999999994</v>
      </c>
      <c r="FI102" s="5">
        <v>107.629</v>
      </c>
      <c r="FJ102" s="45">
        <v>14.476000000000001</v>
      </c>
      <c r="FK102" s="5">
        <v>104.248</v>
      </c>
      <c r="FL102" s="45">
        <v>31.143000000000001</v>
      </c>
      <c r="FM102" s="24"/>
      <c r="FN102" s="24" t="s">
        <v>18</v>
      </c>
      <c r="FO102" s="5">
        <v>97.105999999999995</v>
      </c>
      <c r="FP102" s="45">
        <v>5.5609999999999999</v>
      </c>
      <c r="FQ102" s="5">
        <v>102.961</v>
      </c>
      <c r="FR102" s="45">
        <v>-1.7250000000000001</v>
      </c>
      <c r="FS102" s="5">
        <v>104.53100000000001</v>
      </c>
      <c r="FT102" s="45">
        <v>-2.8109999999999999</v>
      </c>
      <c r="FU102" s="24"/>
      <c r="FV102" s="24" t="s">
        <v>18</v>
      </c>
      <c r="FW102" s="5">
        <v>110.181</v>
      </c>
      <c r="FX102" s="45">
        <v>7.6790000000000003</v>
      </c>
      <c r="FY102" s="5">
        <v>105.929</v>
      </c>
      <c r="FZ102" s="45">
        <v>3.42</v>
      </c>
      <c r="GA102" s="5">
        <v>110.295</v>
      </c>
      <c r="GB102" s="45">
        <v>-0.28599999999999998</v>
      </c>
      <c r="GC102" s="24"/>
      <c r="GD102" s="24" t="s">
        <v>18</v>
      </c>
      <c r="GE102" s="5">
        <v>104.565</v>
      </c>
      <c r="GF102" s="45">
        <v>1.9079999999999999</v>
      </c>
      <c r="GG102" s="5">
        <v>111.208</v>
      </c>
      <c r="GH102" s="45">
        <v>10.85</v>
      </c>
      <c r="GI102" s="5">
        <v>96.295000000000002</v>
      </c>
      <c r="GJ102" s="45">
        <v>14.359</v>
      </c>
      <c r="GK102" s="24"/>
      <c r="GL102" s="24" t="s">
        <v>18</v>
      </c>
      <c r="GM102" s="5">
        <v>103.54600000000001</v>
      </c>
      <c r="GN102" s="45">
        <v>4.1980000000000004</v>
      </c>
      <c r="GO102" s="5">
        <v>115.825</v>
      </c>
      <c r="GP102" s="45">
        <v>7.6520000000000001</v>
      </c>
      <c r="GQ102" s="5">
        <v>122.96299999999999</v>
      </c>
      <c r="GR102" s="45">
        <v>9.6790000000000003</v>
      </c>
      <c r="GS102" s="24"/>
      <c r="GT102" s="24" t="s">
        <v>18</v>
      </c>
      <c r="GU102" s="5">
        <v>104.518</v>
      </c>
      <c r="GV102" s="45">
        <v>-11.628</v>
      </c>
      <c r="GW102" s="5">
        <v>101.571</v>
      </c>
      <c r="GX102" s="45">
        <v>6.8470000000000004</v>
      </c>
      <c r="GY102" s="5">
        <v>103.158</v>
      </c>
      <c r="GZ102" s="45">
        <v>19.945</v>
      </c>
      <c r="HA102" s="24"/>
      <c r="HB102" s="24" t="s">
        <v>18</v>
      </c>
      <c r="HC102" s="5">
        <v>113.539</v>
      </c>
      <c r="HD102" s="45">
        <v>21.248999999999999</v>
      </c>
      <c r="HE102" s="5">
        <v>88.96</v>
      </c>
      <c r="HF102" s="45">
        <v>0.253</v>
      </c>
      <c r="HG102" s="5">
        <v>95.578999999999994</v>
      </c>
      <c r="HH102" s="45">
        <v>0.89900000000000002</v>
      </c>
      <c r="HI102" s="24"/>
      <c r="HJ102" s="24" t="s">
        <v>18</v>
      </c>
      <c r="HK102" s="5">
        <v>89.897000000000006</v>
      </c>
      <c r="HL102" s="45">
        <v>10.374000000000001</v>
      </c>
      <c r="HM102" s="5">
        <v>113.73399999999999</v>
      </c>
      <c r="HN102" s="45">
        <v>-5.7119999999999997</v>
      </c>
      <c r="HO102" s="5">
        <v>91.924999999999997</v>
      </c>
      <c r="HP102" s="45">
        <v>1.075</v>
      </c>
      <c r="HQ102" s="24"/>
      <c r="HR102" s="24" t="s">
        <v>18</v>
      </c>
      <c r="HS102" s="5">
        <v>122.41200000000001</v>
      </c>
      <c r="HT102" s="45">
        <v>28.077999999999999</v>
      </c>
      <c r="HU102" s="5">
        <v>94.203999999999994</v>
      </c>
      <c r="HV102" s="45">
        <v>-1.66</v>
      </c>
      <c r="HW102" s="5">
        <v>108.37</v>
      </c>
      <c r="HX102" s="45">
        <v>44.453000000000003</v>
      </c>
      <c r="HY102" s="24"/>
      <c r="HZ102" s="24" t="s">
        <v>18</v>
      </c>
      <c r="IA102" s="5">
        <v>106.685</v>
      </c>
      <c r="IB102" s="45">
        <v>-1.952</v>
      </c>
      <c r="IC102" s="5">
        <v>104.129</v>
      </c>
      <c r="ID102" s="45">
        <v>9.8789999999999996</v>
      </c>
      <c r="IE102" s="5">
        <v>101.81</v>
      </c>
      <c r="IF102" s="45">
        <v>16.283000000000001</v>
      </c>
      <c r="IG102" s="24"/>
      <c r="IH102" s="24" t="s">
        <v>18</v>
      </c>
      <c r="II102" s="5">
        <v>104.389</v>
      </c>
      <c r="IJ102" s="45">
        <v>5.2670000000000003</v>
      </c>
      <c r="IK102" s="5">
        <v>86.998999999999995</v>
      </c>
      <c r="IL102" s="45">
        <v>13.481</v>
      </c>
      <c r="IM102" s="5">
        <v>103.67400000000001</v>
      </c>
      <c r="IN102" s="45">
        <v>-1.3240000000000001</v>
      </c>
      <c r="IO102" s="5">
        <v>98.085999999999999</v>
      </c>
      <c r="IP102" s="45">
        <v>-13.445</v>
      </c>
      <c r="IQ102" s="24"/>
      <c r="IR102" s="24" t="s">
        <v>18</v>
      </c>
      <c r="IS102" s="5">
        <v>98.382000000000005</v>
      </c>
      <c r="IT102" s="45">
        <v>0.26</v>
      </c>
      <c r="IU102" s="5">
        <v>100.437</v>
      </c>
      <c r="IV102" s="45">
        <v>1.4419999999999999</v>
      </c>
      <c r="IW102" s="5">
        <v>94.168999999999997</v>
      </c>
      <c r="IX102" s="45">
        <v>5.5410000000000004</v>
      </c>
      <c r="IY102" s="24"/>
      <c r="IZ102" s="24" t="s">
        <v>18</v>
      </c>
      <c r="JA102" s="5">
        <v>102.91800000000001</v>
      </c>
      <c r="JB102" s="45">
        <v>13.132</v>
      </c>
      <c r="JC102" s="5">
        <v>109.68600000000001</v>
      </c>
      <c r="JD102" s="45">
        <v>5.7619999999999996</v>
      </c>
      <c r="JE102" s="5">
        <v>84.564999999999998</v>
      </c>
      <c r="JF102" s="45">
        <v>4.7389999999999999</v>
      </c>
      <c r="JG102" s="24"/>
      <c r="JH102" s="24" t="s">
        <v>18</v>
      </c>
      <c r="JI102" s="5">
        <v>121.538</v>
      </c>
      <c r="JJ102" s="45">
        <v>44.756999999999998</v>
      </c>
      <c r="JK102" s="5">
        <v>99.986999999999995</v>
      </c>
      <c r="JL102" s="45">
        <v>0.27300000000000002</v>
      </c>
      <c r="JM102" s="5">
        <v>108.28100000000001</v>
      </c>
      <c r="JN102" s="45">
        <v>-8.5719999999999992</v>
      </c>
      <c r="JO102" s="24"/>
      <c r="JP102" s="24" t="s">
        <v>18</v>
      </c>
      <c r="JQ102" s="5">
        <v>120.727</v>
      </c>
      <c r="JR102" s="45">
        <v>3.4590000000000001</v>
      </c>
      <c r="JS102" s="5">
        <v>87.855000000000004</v>
      </c>
      <c r="JT102" s="45">
        <v>-15.349</v>
      </c>
      <c r="JU102" s="5">
        <v>93.384</v>
      </c>
      <c r="JV102" s="45">
        <v>-0.77900000000000003</v>
      </c>
      <c r="JW102" s="24"/>
      <c r="JX102" s="24" t="s">
        <v>18</v>
      </c>
      <c r="JY102" s="5">
        <v>94.460999999999999</v>
      </c>
      <c r="JZ102" s="45">
        <v>18.905999999999999</v>
      </c>
      <c r="KA102" s="5">
        <v>80.751999999999995</v>
      </c>
      <c r="KB102" s="45">
        <v>18.184000000000001</v>
      </c>
      <c r="KC102" s="5">
        <v>117.449</v>
      </c>
      <c r="KD102" s="45">
        <v>39.997</v>
      </c>
      <c r="KE102" s="24"/>
      <c r="KF102" s="24" t="s">
        <v>18</v>
      </c>
      <c r="KG102" s="5">
        <v>119.517</v>
      </c>
      <c r="KH102" s="45">
        <v>-29.605</v>
      </c>
      <c r="KI102" s="5">
        <v>122.336</v>
      </c>
      <c r="KJ102" s="45">
        <v>-5.8570000000000002</v>
      </c>
      <c r="KK102" s="5">
        <v>121.642</v>
      </c>
      <c r="KL102" s="45">
        <v>25.373000000000001</v>
      </c>
      <c r="KM102" s="24"/>
      <c r="KN102" s="24" t="s">
        <v>18</v>
      </c>
      <c r="KO102" s="5">
        <v>115.66</v>
      </c>
      <c r="KP102" s="45">
        <v>21.062000000000001</v>
      </c>
      <c r="KQ102" s="5">
        <v>112.89700000000001</v>
      </c>
      <c r="KR102" s="45">
        <v>-6.4969999999999999</v>
      </c>
      <c r="KS102" s="5">
        <v>101.917</v>
      </c>
      <c r="KT102" s="45">
        <v>3.9809999999999999</v>
      </c>
      <c r="KU102" s="24"/>
      <c r="KV102" s="24" t="s">
        <v>18</v>
      </c>
      <c r="KW102" s="5">
        <v>112.879</v>
      </c>
      <c r="KX102" s="45">
        <v>43.484000000000002</v>
      </c>
      <c r="KY102" s="5">
        <v>115.208</v>
      </c>
      <c r="KZ102" s="45">
        <v>4.7279999999999998</v>
      </c>
      <c r="LA102" s="5">
        <v>86.501000000000005</v>
      </c>
      <c r="LB102" s="45">
        <v>13.388</v>
      </c>
      <c r="LC102" s="24"/>
      <c r="LD102" s="24" t="s">
        <v>18</v>
      </c>
      <c r="LE102" s="5">
        <v>144.18600000000001</v>
      </c>
      <c r="LF102" s="45">
        <v>67.168000000000006</v>
      </c>
      <c r="LG102" s="5">
        <v>123.866</v>
      </c>
      <c r="LH102" s="45">
        <v>8.641</v>
      </c>
      <c r="LI102" s="5">
        <v>111.051</v>
      </c>
      <c r="LJ102" s="45">
        <v>-0.48599999999999999</v>
      </c>
      <c r="LK102" s="24"/>
      <c r="LL102" s="24" t="s">
        <v>18</v>
      </c>
      <c r="LM102" s="5">
        <v>197.24600000000001</v>
      </c>
      <c r="LN102" s="45">
        <v>40.670999999999999</v>
      </c>
      <c r="LO102" s="5">
        <v>108.1</v>
      </c>
      <c r="LP102" s="45">
        <v>-6.351</v>
      </c>
      <c r="LQ102" s="5">
        <v>83.1</v>
      </c>
      <c r="LR102" s="45">
        <v>-11.505000000000001</v>
      </c>
      <c r="LS102" s="24"/>
      <c r="LT102" s="24" t="s">
        <v>18</v>
      </c>
      <c r="LU102" s="5">
        <v>89.611000000000004</v>
      </c>
      <c r="LV102" s="45">
        <v>7.1280000000000001</v>
      </c>
      <c r="LW102" s="5">
        <v>212.89099999999999</v>
      </c>
      <c r="LX102" s="45">
        <v>52.133000000000003</v>
      </c>
      <c r="LY102" s="5">
        <v>75.441000000000003</v>
      </c>
      <c r="LZ102" s="45">
        <v>-17.48</v>
      </c>
      <c r="MA102" s="24"/>
      <c r="MB102" s="24" t="s">
        <v>18</v>
      </c>
      <c r="MC102" s="5">
        <v>136.78700000000001</v>
      </c>
      <c r="MD102" s="45">
        <v>0.94599999999999995</v>
      </c>
      <c r="ME102" s="5">
        <v>82.861999999999995</v>
      </c>
      <c r="MF102" s="45">
        <v>2.41</v>
      </c>
      <c r="MG102" s="5">
        <v>95.587000000000003</v>
      </c>
      <c r="MH102" s="45">
        <v>5.0119999999999996</v>
      </c>
      <c r="MI102" s="24"/>
      <c r="MJ102" s="24" t="s">
        <v>18</v>
      </c>
      <c r="MK102" s="5">
        <v>82.412999999999997</v>
      </c>
      <c r="ML102" s="45">
        <v>0.97899999999999998</v>
      </c>
      <c r="MM102" s="5">
        <v>118.971</v>
      </c>
      <c r="MN102" s="45">
        <v>0.23200000000000001</v>
      </c>
      <c r="MO102" s="5">
        <v>119.30500000000001</v>
      </c>
      <c r="MP102" s="45">
        <v>6.468</v>
      </c>
      <c r="MQ102" s="44"/>
      <c r="MR102" s="44"/>
      <c r="MS102" s="44"/>
      <c r="MT102" s="44"/>
      <c r="MU102" s="44"/>
      <c r="MV102" s="44"/>
    </row>
    <row r="103" spans="1:360" s="331" customFormat="1" ht="15" hidden="1" customHeight="1" x14ac:dyDescent="0.25">
      <c r="A103" s="445"/>
      <c r="B103" s="24" t="s">
        <v>19</v>
      </c>
      <c r="C103" s="5">
        <v>105.614</v>
      </c>
      <c r="D103" s="45">
        <v>-1.58</v>
      </c>
      <c r="E103" s="495">
        <v>105.633</v>
      </c>
      <c r="F103" s="45">
        <v>0.84699999999999998</v>
      </c>
      <c r="G103" s="495">
        <v>105.595</v>
      </c>
      <c r="H103" s="45">
        <v>-3.7709999999999999</v>
      </c>
      <c r="I103" s="24"/>
      <c r="J103" s="24" t="s">
        <v>19</v>
      </c>
      <c r="K103" s="5">
        <v>94.620999999999995</v>
      </c>
      <c r="L103" s="45">
        <v>7.5090000000000003</v>
      </c>
      <c r="M103" s="5">
        <v>130.98400000000001</v>
      </c>
      <c r="N103" s="45">
        <v>18.120999999999999</v>
      </c>
      <c r="O103" s="5">
        <v>102.956</v>
      </c>
      <c r="P103" s="45">
        <v>14.608000000000001</v>
      </c>
      <c r="Q103" s="24"/>
      <c r="R103" s="24" t="s">
        <v>19</v>
      </c>
      <c r="S103" s="5">
        <v>103.715</v>
      </c>
      <c r="T103" s="45">
        <v>-3.13</v>
      </c>
      <c r="U103" s="5">
        <v>112.706</v>
      </c>
      <c r="V103" s="45">
        <v>4.9059999999999997</v>
      </c>
      <c r="W103" s="5">
        <v>111.876</v>
      </c>
      <c r="X103" s="45">
        <v>-7.79</v>
      </c>
      <c r="Y103" s="24"/>
      <c r="Z103" s="24" t="s">
        <v>19</v>
      </c>
      <c r="AA103" s="5">
        <v>95.335999999999999</v>
      </c>
      <c r="AB103" s="45">
        <v>-12.756</v>
      </c>
      <c r="AC103" s="5">
        <v>144.39099999999999</v>
      </c>
      <c r="AD103" s="45">
        <v>21.39</v>
      </c>
      <c r="AE103" s="5">
        <v>106.47199999999999</v>
      </c>
      <c r="AF103" s="45">
        <v>-0.91100000000000003</v>
      </c>
      <c r="AG103" s="24"/>
      <c r="AH103" s="24" t="s">
        <v>19</v>
      </c>
      <c r="AI103" s="5">
        <v>129.04900000000001</v>
      </c>
      <c r="AJ103" s="45">
        <v>3.44</v>
      </c>
      <c r="AK103" s="5">
        <v>111.142</v>
      </c>
      <c r="AL103" s="45">
        <v>-11.625999999999999</v>
      </c>
      <c r="AM103" s="5">
        <v>105.651</v>
      </c>
      <c r="AN103" s="45">
        <v>9.0299999999999994</v>
      </c>
      <c r="AO103" s="24"/>
      <c r="AP103" s="24" t="s">
        <v>19</v>
      </c>
      <c r="AQ103" s="5">
        <v>123.30200000000001</v>
      </c>
      <c r="AR103" s="45">
        <v>15.417</v>
      </c>
      <c r="AS103" s="5">
        <v>102.571</v>
      </c>
      <c r="AT103" s="45">
        <v>-4.0940000000000003</v>
      </c>
      <c r="AU103" s="5">
        <v>110.465</v>
      </c>
      <c r="AV103" s="45">
        <v>13.295</v>
      </c>
      <c r="AW103" s="24"/>
      <c r="AX103" s="24" t="s">
        <v>19</v>
      </c>
      <c r="AY103" s="5">
        <v>125.29300000000001</v>
      </c>
      <c r="AZ103" s="45">
        <v>5.0519999999999996</v>
      </c>
      <c r="BA103" s="5">
        <v>121.55800000000001</v>
      </c>
      <c r="BB103" s="45">
        <v>6.7750000000000004</v>
      </c>
      <c r="BC103" s="5">
        <v>107.798</v>
      </c>
      <c r="BD103" s="45">
        <v>-9.2040000000000006</v>
      </c>
      <c r="BE103" s="24"/>
      <c r="BF103" s="24" t="s">
        <v>19</v>
      </c>
      <c r="BG103" s="5">
        <v>109.254</v>
      </c>
      <c r="BH103" s="45">
        <v>12.882</v>
      </c>
      <c r="BI103" s="5">
        <v>104.173</v>
      </c>
      <c r="BJ103" s="45">
        <v>-8.6539999999999999</v>
      </c>
      <c r="BK103" s="5">
        <v>116.771</v>
      </c>
      <c r="BL103" s="45">
        <v>-1.4259999999999999</v>
      </c>
      <c r="BM103" s="24"/>
      <c r="BN103" s="24" t="s">
        <v>19</v>
      </c>
      <c r="BO103" s="5">
        <v>106.18899999999999</v>
      </c>
      <c r="BP103" s="45">
        <v>-13.49</v>
      </c>
      <c r="BQ103" s="5">
        <v>126.03700000000001</v>
      </c>
      <c r="BR103" s="45">
        <v>1.597</v>
      </c>
      <c r="BS103" s="5">
        <v>107.94199999999999</v>
      </c>
      <c r="BT103" s="45">
        <v>2.968</v>
      </c>
      <c r="BU103" s="24"/>
      <c r="BV103" s="24" t="s">
        <v>19</v>
      </c>
      <c r="BW103" s="5">
        <v>124.29600000000001</v>
      </c>
      <c r="BX103" s="45">
        <v>1.4279999999999999</v>
      </c>
      <c r="BY103" s="5">
        <v>110.306</v>
      </c>
      <c r="BZ103" s="45">
        <v>-1.1990000000000001</v>
      </c>
      <c r="CA103" s="5">
        <v>115.20699999999999</v>
      </c>
      <c r="CB103" s="45">
        <v>-9.9489999999999998</v>
      </c>
      <c r="CC103" s="24"/>
      <c r="CD103" s="24" t="s">
        <v>19</v>
      </c>
      <c r="CE103" s="5">
        <v>106.42400000000001</v>
      </c>
      <c r="CF103" s="45">
        <v>-1.0009999999999999</v>
      </c>
      <c r="CG103" s="5">
        <v>114.267</v>
      </c>
      <c r="CH103" s="45">
        <v>5.1159999999999997</v>
      </c>
      <c r="CI103" s="5">
        <v>121.419</v>
      </c>
      <c r="CJ103" s="45">
        <v>3.2360000000000002</v>
      </c>
      <c r="CK103" s="24"/>
      <c r="CL103" s="24" t="s">
        <v>19</v>
      </c>
      <c r="CM103" s="5">
        <v>151.53200000000001</v>
      </c>
      <c r="CN103" s="45">
        <v>9.2759999999999998</v>
      </c>
      <c r="CO103" s="5">
        <v>103.864</v>
      </c>
      <c r="CP103" s="45">
        <v>14.428000000000001</v>
      </c>
      <c r="CQ103" s="5">
        <v>112.252</v>
      </c>
      <c r="CR103" s="45">
        <v>8.7119999999999997</v>
      </c>
      <c r="CS103" s="24"/>
      <c r="CT103" s="24" t="s">
        <v>19</v>
      </c>
      <c r="CU103" s="5">
        <v>145.77600000000001</v>
      </c>
      <c r="CV103" s="45">
        <v>8.516</v>
      </c>
      <c r="CW103" s="5">
        <v>91.804000000000002</v>
      </c>
      <c r="CX103" s="45">
        <v>-1.73</v>
      </c>
      <c r="CY103" s="5">
        <v>116.473</v>
      </c>
      <c r="CZ103" s="45">
        <v>0.83399999999999996</v>
      </c>
      <c r="DA103" s="24"/>
      <c r="DB103" s="24" t="s">
        <v>19</v>
      </c>
      <c r="DC103" s="5">
        <v>85.498999999999995</v>
      </c>
      <c r="DD103" s="45">
        <v>3.7090000000000001</v>
      </c>
      <c r="DE103" s="5">
        <v>193.95400000000001</v>
      </c>
      <c r="DF103" s="45">
        <v>5.0919999999999996</v>
      </c>
      <c r="DG103" s="5">
        <v>120.77500000000001</v>
      </c>
      <c r="DH103" s="45">
        <v>1.8620000000000001</v>
      </c>
      <c r="DI103" s="24"/>
      <c r="DJ103" s="24" t="s">
        <v>19</v>
      </c>
      <c r="DK103" s="5">
        <v>115.345</v>
      </c>
      <c r="DL103" s="45">
        <v>7.0049999999999999</v>
      </c>
      <c r="DM103" s="5">
        <v>92.81</v>
      </c>
      <c r="DN103" s="45">
        <v>7.9130000000000003</v>
      </c>
      <c r="DO103" s="5">
        <v>118.116</v>
      </c>
      <c r="DP103" s="45">
        <v>3.6619999999999999</v>
      </c>
      <c r="DQ103" s="24"/>
      <c r="DR103" s="24" t="s">
        <v>19</v>
      </c>
      <c r="DS103" s="5">
        <v>109.556</v>
      </c>
      <c r="DT103" s="45">
        <v>1.2909999999999999</v>
      </c>
      <c r="DU103" s="5">
        <v>100.587</v>
      </c>
      <c r="DV103" s="45">
        <v>7.5709999999999997</v>
      </c>
      <c r="DW103" s="5">
        <v>120.72</v>
      </c>
      <c r="DX103" s="45">
        <v>10.226000000000001</v>
      </c>
      <c r="DY103" s="24"/>
      <c r="DZ103" s="24" t="s">
        <v>19</v>
      </c>
      <c r="EA103" s="5">
        <v>111.83499999999999</v>
      </c>
      <c r="EB103" s="45">
        <v>-1.1519999999999999</v>
      </c>
      <c r="EC103" s="5">
        <v>107.974</v>
      </c>
      <c r="ED103" s="45">
        <v>3.9159999999999999</v>
      </c>
      <c r="EE103" s="5">
        <v>118.45</v>
      </c>
      <c r="EF103" s="45">
        <v>4.859</v>
      </c>
      <c r="EG103" s="24"/>
      <c r="EH103" s="24" t="s">
        <v>19</v>
      </c>
      <c r="EI103" s="5">
        <v>120.667</v>
      </c>
      <c r="EJ103" s="45">
        <v>15.968</v>
      </c>
      <c r="EK103" s="5">
        <v>114.503</v>
      </c>
      <c r="EL103" s="45">
        <v>10.965</v>
      </c>
      <c r="EM103" s="5">
        <v>114.765</v>
      </c>
      <c r="EN103" s="45">
        <v>-0.44400000000000001</v>
      </c>
      <c r="EO103" s="24"/>
      <c r="EP103" s="24" t="s">
        <v>19</v>
      </c>
      <c r="EQ103" s="5">
        <v>112.252</v>
      </c>
      <c r="ER103" s="45">
        <v>-0.84</v>
      </c>
      <c r="ES103" s="5">
        <v>118.51</v>
      </c>
      <c r="ET103" s="45">
        <v>4.0419999999999998</v>
      </c>
      <c r="EU103" s="5">
        <v>114.071</v>
      </c>
      <c r="EV103" s="45">
        <v>-1.08</v>
      </c>
      <c r="EW103" s="24"/>
      <c r="EX103" s="24" t="s">
        <v>19</v>
      </c>
      <c r="EY103" s="5">
        <v>106.846</v>
      </c>
      <c r="EZ103" s="45">
        <v>8.5890000000000004</v>
      </c>
      <c r="FA103" s="5">
        <v>108.08799999999999</v>
      </c>
      <c r="FB103" s="45">
        <v>12.032</v>
      </c>
      <c r="FC103" s="5">
        <v>112.79300000000001</v>
      </c>
      <c r="FD103" s="45">
        <v>13.334</v>
      </c>
      <c r="FE103" s="24"/>
      <c r="FF103" s="24" t="s">
        <v>19</v>
      </c>
      <c r="FG103" s="5">
        <v>116.21899999999999</v>
      </c>
      <c r="FH103" s="45">
        <v>-4.2850000000000001</v>
      </c>
      <c r="FI103" s="5">
        <v>109.44499999999999</v>
      </c>
      <c r="FJ103" s="45">
        <v>5.093</v>
      </c>
      <c r="FK103" s="5">
        <v>101.42400000000001</v>
      </c>
      <c r="FL103" s="45">
        <v>6.3239999999999998</v>
      </c>
      <c r="FM103" s="24"/>
      <c r="FN103" s="24" t="s">
        <v>19</v>
      </c>
      <c r="FO103" s="5">
        <v>102.974</v>
      </c>
      <c r="FP103" s="45">
        <v>6.4180000000000001</v>
      </c>
      <c r="FQ103" s="5">
        <v>117.66500000000001</v>
      </c>
      <c r="FR103" s="45">
        <v>-2.133</v>
      </c>
      <c r="FS103" s="5">
        <v>121.693</v>
      </c>
      <c r="FT103" s="45">
        <v>9.9760000000000009</v>
      </c>
      <c r="FU103" s="24"/>
      <c r="FV103" s="24" t="s">
        <v>19</v>
      </c>
      <c r="FW103" s="5">
        <v>112.315</v>
      </c>
      <c r="FX103" s="45">
        <v>5.91</v>
      </c>
      <c r="FY103" s="5">
        <v>90.884</v>
      </c>
      <c r="FZ103" s="45">
        <v>12.519</v>
      </c>
      <c r="GA103" s="5">
        <v>89.661000000000001</v>
      </c>
      <c r="GB103" s="45">
        <v>-1.431</v>
      </c>
      <c r="GC103" s="24"/>
      <c r="GD103" s="24" t="s">
        <v>19</v>
      </c>
      <c r="GE103" s="5">
        <v>114.063</v>
      </c>
      <c r="GF103" s="45">
        <v>4.7270000000000003</v>
      </c>
      <c r="GG103" s="5">
        <v>111.827</v>
      </c>
      <c r="GH103" s="45">
        <v>13.805999999999999</v>
      </c>
      <c r="GI103" s="5">
        <v>103.584</v>
      </c>
      <c r="GJ103" s="45">
        <v>5.6269999999999998</v>
      </c>
      <c r="GK103" s="24"/>
      <c r="GL103" s="24" t="s">
        <v>19</v>
      </c>
      <c r="GM103" s="5">
        <v>101.911</v>
      </c>
      <c r="GN103" s="45">
        <v>2.335</v>
      </c>
      <c r="GO103" s="5">
        <v>111.699</v>
      </c>
      <c r="GP103" s="45">
        <v>-0.75800000000000001</v>
      </c>
      <c r="GQ103" s="5">
        <v>131.48699999999999</v>
      </c>
      <c r="GR103" s="45">
        <v>8.1530000000000005</v>
      </c>
      <c r="GS103" s="24"/>
      <c r="GT103" s="24" t="s">
        <v>19</v>
      </c>
      <c r="GU103" s="5">
        <v>130.19499999999999</v>
      </c>
      <c r="GV103" s="45">
        <v>0.621</v>
      </c>
      <c r="GW103" s="5">
        <v>107.56</v>
      </c>
      <c r="GX103" s="45">
        <v>2.4700000000000002</v>
      </c>
      <c r="GY103" s="5">
        <v>116.505</v>
      </c>
      <c r="GZ103" s="45">
        <v>5.56</v>
      </c>
      <c r="HA103" s="24"/>
      <c r="HB103" s="24" t="s">
        <v>19</v>
      </c>
      <c r="HC103" s="5">
        <v>116.509</v>
      </c>
      <c r="HD103" s="45">
        <v>9.5470000000000006</v>
      </c>
      <c r="HE103" s="5">
        <v>107.53700000000001</v>
      </c>
      <c r="HF103" s="45">
        <v>8.7870000000000008</v>
      </c>
      <c r="HG103" s="5">
        <v>113.066</v>
      </c>
      <c r="HH103" s="45">
        <v>19.911999999999999</v>
      </c>
      <c r="HI103" s="24"/>
      <c r="HJ103" s="24" t="s">
        <v>19</v>
      </c>
      <c r="HK103" s="5">
        <v>89.194000000000003</v>
      </c>
      <c r="HL103" s="45">
        <v>-21.748999999999999</v>
      </c>
      <c r="HM103" s="5">
        <v>141.44999999999999</v>
      </c>
      <c r="HN103" s="45">
        <v>20.783000000000001</v>
      </c>
      <c r="HO103" s="5">
        <v>91.89</v>
      </c>
      <c r="HP103" s="45">
        <v>-8.7050000000000001</v>
      </c>
      <c r="HQ103" s="24"/>
      <c r="HR103" s="24" t="s">
        <v>19</v>
      </c>
      <c r="HS103" s="5">
        <v>107.245</v>
      </c>
      <c r="HT103" s="45">
        <v>10.6</v>
      </c>
      <c r="HU103" s="5">
        <v>116.833</v>
      </c>
      <c r="HV103" s="45">
        <v>-3.2330000000000001</v>
      </c>
      <c r="HW103" s="5">
        <v>111.774</v>
      </c>
      <c r="HX103" s="45">
        <v>9.5649999999999995</v>
      </c>
      <c r="HY103" s="24"/>
      <c r="HZ103" s="24" t="s">
        <v>19</v>
      </c>
      <c r="IA103" s="5">
        <v>126.842</v>
      </c>
      <c r="IB103" s="45">
        <v>0.66</v>
      </c>
      <c r="IC103" s="5">
        <v>101.17100000000001</v>
      </c>
      <c r="ID103" s="45">
        <v>13.343999999999999</v>
      </c>
      <c r="IE103" s="5">
        <v>101.352</v>
      </c>
      <c r="IF103" s="45">
        <v>10.423999999999999</v>
      </c>
      <c r="IG103" s="24"/>
      <c r="IH103" s="24" t="s">
        <v>19</v>
      </c>
      <c r="II103" s="5">
        <v>129.38900000000001</v>
      </c>
      <c r="IJ103" s="45">
        <v>6.0650000000000004</v>
      </c>
      <c r="IK103" s="5">
        <v>98.057000000000002</v>
      </c>
      <c r="IL103" s="45">
        <v>28.986000000000001</v>
      </c>
      <c r="IM103" s="5">
        <v>116.316</v>
      </c>
      <c r="IN103" s="45">
        <v>15.888999999999999</v>
      </c>
      <c r="IO103" s="5">
        <v>137.62799999999999</v>
      </c>
      <c r="IP103" s="45">
        <v>16.349</v>
      </c>
      <c r="IQ103" s="24"/>
      <c r="IR103" s="24" t="s">
        <v>19</v>
      </c>
      <c r="IS103" s="5">
        <v>100.16800000000001</v>
      </c>
      <c r="IT103" s="45">
        <v>-11.845000000000001</v>
      </c>
      <c r="IU103" s="5">
        <v>101.068</v>
      </c>
      <c r="IV103" s="45">
        <v>-3.6139999999999999</v>
      </c>
      <c r="IW103" s="5">
        <v>106.673</v>
      </c>
      <c r="IX103" s="45">
        <v>0.57499999999999996</v>
      </c>
      <c r="IY103" s="24"/>
      <c r="IZ103" s="24" t="s">
        <v>19</v>
      </c>
      <c r="JA103" s="5">
        <v>115.48699999999999</v>
      </c>
      <c r="JB103" s="45">
        <v>-2.9550000000000001</v>
      </c>
      <c r="JC103" s="5">
        <v>133.874</v>
      </c>
      <c r="JD103" s="45">
        <v>19.73</v>
      </c>
      <c r="JE103" s="5">
        <v>133.072</v>
      </c>
      <c r="JF103" s="45">
        <v>2.431</v>
      </c>
      <c r="JG103" s="24"/>
      <c r="JH103" s="24" t="s">
        <v>19</v>
      </c>
      <c r="JI103" s="5">
        <v>129.83500000000001</v>
      </c>
      <c r="JJ103" s="45">
        <v>2.9340000000000002</v>
      </c>
      <c r="JK103" s="5">
        <v>121.795</v>
      </c>
      <c r="JL103" s="45">
        <v>0.50600000000000001</v>
      </c>
      <c r="JM103" s="5">
        <v>109.80200000000001</v>
      </c>
      <c r="JN103" s="45">
        <v>-37.018999999999998</v>
      </c>
      <c r="JO103" s="24"/>
      <c r="JP103" s="24" t="s">
        <v>19</v>
      </c>
      <c r="JQ103" s="5">
        <v>128.233</v>
      </c>
      <c r="JR103" s="45">
        <v>16.556999999999999</v>
      </c>
      <c r="JS103" s="5">
        <v>102.176</v>
      </c>
      <c r="JT103" s="45">
        <v>-10.675000000000001</v>
      </c>
      <c r="JU103" s="5">
        <v>95.784999999999997</v>
      </c>
      <c r="JV103" s="45">
        <v>4.9329999999999998</v>
      </c>
      <c r="JW103" s="24"/>
      <c r="JX103" s="24" t="s">
        <v>19</v>
      </c>
      <c r="JY103" s="5">
        <v>99.677999999999997</v>
      </c>
      <c r="JZ103" s="45">
        <v>-10.256</v>
      </c>
      <c r="KA103" s="5">
        <v>83.215000000000003</v>
      </c>
      <c r="KB103" s="45">
        <v>22.420999999999999</v>
      </c>
      <c r="KC103" s="5">
        <v>121.759</v>
      </c>
      <c r="KD103" s="45">
        <v>-4.5110000000000001</v>
      </c>
      <c r="KE103" s="24"/>
      <c r="KF103" s="24" t="s">
        <v>19</v>
      </c>
      <c r="KG103" s="5">
        <v>110.68600000000001</v>
      </c>
      <c r="KH103" s="45">
        <v>5.4009999999999998</v>
      </c>
      <c r="KI103" s="5">
        <v>123.94799999999999</v>
      </c>
      <c r="KJ103" s="45">
        <v>-20.173999999999999</v>
      </c>
      <c r="KK103" s="5">
        <v>130.63300000000001</v>
      </c>
      <c r="KL103" s="45">
        <v>39.057000000000002</v>
      </c>
      <c r="KM103" s="24"/>
      <c r="KN103" s="24" t="s">
        <v>19</v>
      </c>
      <c r="KO103" s="5">
        <v>127.218</v>
      </c>
      <c r="KP103" s="45">
        <v>39.353999999999999</v>
      </c>
      <c r="KQ103" s="5">
        <v>126.696</v>
      </c>
      <c r="KR103" s="45">
        <v>0.75900000000000001</v>
      </c>
      <c r="KS103" s="5">
        <v>102.295</v>
      </c>
      <c r="KT103" s="45">
        <v>-7.82</v>
      </c>
      <c r="KU103" s="24"/>
      <c r="KV103" s="24" t="s">
        <v>19</v>
      </c>
      <c r="KW103" s="5">
        <v>115.111</v>
      </c>
      <c r="KX103" s="45">
        <v>-1.0580000000000001</v>
      </c>
      <c r="KY103" s="5">
        <v>118.59699999999999</v>
      </c>
      <c r="KZ103" s="45">
        <v>-2.7389999999999999</v>
      </c>
      <c r="LA103" s="5">
        <v>113.251</v>
      </c>
      <c r="LB103" s="45">
        <v>14.901</v>
      </c>
      <c r="LC103" s="24"/>
      <c r="LD103" s="24" t="s">
        <v>19</v>
      </c>
      <c r="LE103" s="5">
        <v>111.035</v>
      </c>
      <c r="LF103" s="45">
        <v>15.114000000000001</v>
      </c>
      <c r="LG103" s="5">
        <v>152.27699999999999</v>
      </c>
      <c r="LH103" s="45">
        <v>12.615</v>
      </c>
      <c r="LI103" s="5">
        <v>137.80500000000001</v>
      </c>
      <c r="LJ103" s="45">
        <v>10.926</v>
      </c>
      <c r="LK103" s="24"/>
      <c r="LL103" s="24" t="s">
        <v>19</v>
      </c>
      <c r="LM103" s="5">
        <v>200.11799999999999</v>
      </c>
      <c r="LN103" s="45">
        <v>50.314999999999998</v>
      </c>
      <c r="LO103" s="5">
        <v>122.56</v>
      </c>
      <c r="LP103" s="45">
        <v>-5.7080000000000002</v>
      </c>
      <c r="LQ103" s="5">
        <v>137.43299999999999</v>
      </c>
      <c r="LR103" s="45">
        <v>6.08</v>
      </c>
      <c r="LS103" s="24"/>
      <c r="LT103" s="24" t="s">
        <v>19</v>
      </c>
      <c r="LU103" s="5">
        <v>111.43899999999999</v>
      </c>
      <c r="LV103" s="45">
        <v>1.0980000000000001</v>
      </c>
      <c r="LW103" s="5">
        <v>96.037999999999997</v>
      </c>
      <c r="LX103" s="45">
        <v>-1.0029999999999999</v>
      </c>
      <c r="LY103" s="5">
        <v>95.375</v>
      </c>
      <c r="LZ103" s="45">
        <v>8.64</v>
      </c>
      <c r="MA103" s="24"/>
      <c r="MB103" s="24" t="s">
        <v>19</v>
      </c>
      <c r="MC103" s="5">
        <v>142.63900000000001</v>
      </c>
      <c r="MD103" s="45">
        <v>6.6920000000000002</v>
      </c>
      <c r="ME103" s="5">
        <v>111.877</v>
      </c>
      <c r="MF103" s="45">
        <v>-11.446999999999999</v>
      </c>
      <c r="MG103" s="5">
        <v>143.27600000000001</v>
      </c>
      <c r="MH103" s="45">
        <v>23.916</v>
      </c>
      <c r="MI103" s="24"/>
      <c r="MJ103" s="24" t="s">
        <v>19</v>
      </c>
      <c r="MK103" s="5">
        <v>89.444999999999993</v>
      </c>
      <c r="ML103" s="45">
        <v>15.765000000000001</v>
      </c>
      <c r="MM103" s="5">
        <v>127.681</v>
      </c>
      <c r="MN103" s="45">
        <v>10.148</v>
      </c>
      <c r="MO103" s="5">
        <v>142.47999999999999</v>
      </c>
      <c r="MP103" s="45">
        <v>1.9330000000000001</v>
      </c>
      <c r="MQ103" s="44"/>
      <c r="MR103" s="44"/>
      <c r="MS103" s="44"/>
      <c r="MT103" s="44"/>
      <c r="MU103" s="44"/>
      <c r="MV103" s="44"/>
    </row>
    <row r="104" spans="1:360" s="331" customFormat="1" ht="15" hidden="1" customHeight="1" x14ac:dyDescent="0.25">
      <c r="A104" s="445"/>
      <c r="B104" s="24" t="s">
        <v>20</v>
      </c>
      <c r="C104" s="5">
        <v>100.096</v>
      </c>
      <c r="D104" s="45">
        <v>3.3359999999999999</v>
      </c>
      <c r="E104" s="495">
        <v>98.524000000000001</v>
      </c>
      <c r="F104" s="45">
        <v>3.367</v>
      </c>
      <c r="G104" s="495">
        <v>101.58199999999999</v>
      </c>
      <c r="H104" s="45">
        <v>3.3090000000000002</v>
      </c>
      <c r="I104" s="24"/>
      <c r="J104" s="24" t="s">
        <v>20</v>
      </c>
      <c r="K104" s="5">
        <v>93.682000000000002</v>
      </c>
      <c r="L104" s="45">
        <v>0.66400000000000003</v>
      </c>
      <c r="M104" s="5">
        <v>132.41200000000001</v>
      </c>
      <c r="N104" s="45">
        <v>3.1480000000000001</v>
      </c>
      <c r="O104" s="5">
        <v>99.48</v>
      </c>
      <c r="P104" s="45">
        <v>10.974</v>
      </c>
      <c r="Q104" s="24"/>
      <c r="R104" s="24" t="s">
        <v>20</v>
      </c>
      <c r="S104" s="5">
        <v>107.093</v>
      </c>
      <c r="T104" s="45">
        <v>-2.823</v>
      </c>
      <c r="U104" s="5">
        <v>121.253</v>
      </c>
      <c r="V104" s="45">
        <v>12.074999999999999</v>
      </c>
      <c r="W104" s="5">
        <v>110.434</v>
      </c>
      <c r="X104" s="45">
        <v>-4.2569999999999997</v>
      </c>
      <c r="Y104" s="24"/>
      <c r="Z104" s="24" t="s">
        <v>20</v>
      </c>
      <c r="AA104" s="5">
        <v>99.712999999999994</v>
      </c>
      <c r="AB104" s="45">
        <v>-8.8439999999999994</v>
      </c>
      <c r="AC104" s="5">
        <v>145.69800000000001</v>
      </c>
      <c r="AD104" s="45">
        <v>18.120999999999999</v>
      </c>
      <c r="AE104" s="5">
        <v>114.066</v>
      </c>
      <c r="AF104" s="45">
        <v>1.9E-2</v>
      </c>
      <c r="AG104" s="24"/>
      <c r="AH104" s="24" t="s">
        <v>20</v>
      </c>
      <c r="AI104" s="5">
        <v>136.006</v>
      </c>
      <c r="AJ104" s="45">
        <v>4.8959999999999999</v>
      </c>
      <c r="AK104" s="5">
        <v>124.79300000000001</v>
      </c>
      <c r="AL104" s="45">
        <v>-5.673</v>
      </c>
      <c r="AM104" s="5">
        <v>108.035</v>
      </c>
      <c r="AN104" s="45">
        <v>20.754000000000001</v>
      </c>
      <c r="AO104" s="24"/>
      <c r="AP104" s="24" t="s">
        <v>20</v>
      </c>
      <c r="AQ104" s="5">
        <v>128.392</v>
      </c>
      <c r="AR104" s="45">
        <v>17.212</v>
      </c>
      <c r="AS104" s="5">
        <v>118.646</v>
      </c>
      <c r="AT104" s="45">
        <v>4.3840000000000003</v>
      </c>
      <c r="AU104" s="5">
        <v>125.456</v>
      </c>
      <c r="AV104" s="45">
        <v>21.481000000000002</v>
      </c>
      <c r="AW104" s="24"/>
      <c r="AX104" s="24" t="s">
        <v>20</v>
      </c>
      <c r="AY104" s="5">
        <v>134.416</v>
      </c>
      <c r="AZ104" s="45">
        <v>22.599</v>
      </c>
      <c r="BA104" s="5">
        <v>112.42</v>
      </c>
      <c r="BB104" s="45">
        <v>3.9289999999999998</v>
      </c>
      <c r="BC104" s="5">
        <v>112.258</v>
      </c>
      <c r="BD104" s="45">
        <v>18.564</v>
      </c>
      <c r="BE104" s="24"/>
      <c r="BF104" s="24" t="s">
        <v>20</v>
      </c>
      <c r="BG104" s="5">
        <v>107.51</v>
      </c>
      <c r="BH104" s="45">
        <v>16.783999999999999</v>
      </c>
      <c r="BI104" s="5">
        <v>101.994</v>
      </c>
      <c r="BJ104" s="45">
        <v>-2.6589999999999998</v>
      </c>
      <c r="BK104" s="5">
        <v>117.39</v>
      </c>
      <c r="BL104" s="45">
        <v>-7.0629999999999997</v>
      </c>
      <c r="BM104" s="24"/>
      <c r="BN104" s="24" t="s">
        <v>20</v>
      </c>
      <c r="BO104" s="5">
        <v>116.633</v>
      </c>
      <c r="BP104" s="45">
        <v>-8.6460000000000008</v>
      </c>
      <c r="BQ104" s="5">
        <v>137.81899999999999</v>
      </c>
      <c r="BR104" s="45">
        <v>15.068</v>
      </c>
      <c r="BS104" s="5">
        <v>111.10599999999999</v>
      </c>
      <c r="BT104" s="45">
        <v>2.7759999999999998</v>
      </c>
      <c r="BU104" s="24"/>
      <c r="BV104" s="24" t="s">
        <v>20</v>
      </c>
      <c r="BW104" s="5">
        <v>128.67400000000001</v>
      </c>
      <c r="BX104" s="45">
        <v>10.217000000000001</v>
      </c>
      <c r="BY104" s="5">
        <v>106.851</v>
      </c>
      <c r="BZ104" s="45">
        <v>1.522</v>
      </c>
      <c r="CA104" s="5">
        <v>116.47</v>
      </c>
      <c r="CB104" s="45">
        <v>-7.81</v>
      </c>
      <c r="CC104" s="24"/>
      <c r="CD104" s="24" t="s">
        <v>20</v>
      </c>
      <c r="CE104" s="5">
        <v>104.595</v>
      </c>
      <c r="CF104" s="45">
        <v>3.823</v>
      </c>
      <c r="CG104" s="5">
        <v>118.214</v>
      </c>
      <c r="CH104" s="45">
        <v>1.0549999999999999</v>
      </c>
      <c r="CI104" s="5">
        <v>113.173</v>
      </c>
      <c r="CJ104" s="45">
        <v>-2.1949999999999998</v>
      </c>
      <c r="CK104" s="24"/>
      <c r="CL104" s="24" t="s">
        <v>20</v>
      </c>
      <c r="CM104" s="5">
        <v>144.53899999999999</v>
      </c>
      <c r="CN104" s="45">
        <v>12.97</v>
      </c>
      <c r="CO104" s="5">
        <v>101.432</v>
      </c>
      <c r="CP104" s="45">
        <v>2.0390000000000001</v>
      </c>
      <c r="CQ104" s="5">
        <v>125.047</v>
      </c>
      <c r="CR104" s="45">
        <v>3.8279999999999998</v>
      </c>
      <c r="CS104" s="24"/>
      <c r="CT104" s="24" t="s">
        <v>20</v>
      </c>
      <c r="CU104" s="5">
        <v>133.33099999999999</v>
      </c>
      <c r="CV104" s="45">
        <v>6.1929999999999996</v>
      </c>
      <c r="CW104" s="5">
        <v>94.016999999999996</v>
      </c>
      <c r="CX104" s="45">
        <v>3.0720000000000001</v>
      </c>
      <c r="CY104" s="5">
        <v>128.602</v>
      </c>
      <c r="CZ104" s="45">
        <v>2.9750000000000001</v>
      </c>
      <c r="DA104" s="24"/>
      <c r="DB104" s="24" t="s">
        <v>20</v>
      </c>
      <c r="DC104" s="5">
        <v>89.366</v>
      </c>
      <c r="DD104" s="45">
        <v>-2.3140000000000001</v>
      </c>
      <c r="DE104" s="5">
        <v>197.65199999999999</v>
      </c>
      <c r="DF104" s="45">
        <v>5.9560000000000004</v>
      </c>
      <c r="DG104" s="5">
        <v>112.839</v>
      </c>
      <c r="DH104" s="45">
        <v>1.349</v>
      </c>
      <c r="DI104" s="24"/>
      <c r="DJ104" s="24" t="s">
        <v>20</v>
      </c>
      <c r="DK104" s="5">
        <v>122.78</v>
      </c>
      <c r="DL104" s="45">
        <v>7.4210000000000003</v>
      </c>
      <c r="DM104" s="5">
        <v>93.608999999999995</v>
      </c>
      <c r="DN104" s="45">
        <v>-2.0569999999999999</v>
      </c>
      <c r="DO104" s="5">
        <v>125.26300000000001</v>
      </c>
      <c r="DP104" s="45">
        <v>6.9000000000000006E-2</v>
      </c>
      <c r="DQ104" s="24"/>
      <c r="DR104" s="24" t="s">
        <v>20</v>
      </c>
      <c r="DS104" s="5">
        <v>114.328</v>
      </c>
      <c r="DT104" s="45">
        <v>2.4009999999999998</v>
      </c>
      <c r="DU104" s="5">
        <v>103.232</v>
      </c>
      <c r="DV104" s="45">
        <v>-1.538</v>
      </c>
      <c r="DW104" s="5">
        <v>125.80500000000001</v>
      </c>
      <c r="DX104" s="45">
        <v>7.8049999999999997</v>
      </c>
      <c r="DY104" s="24"/>
      <c r="DZ104" s="24" t="s">
        <v>20</v>
      </c>
      <c r="EA104" s="5">
        <v>100.292</v>
      </c>
      <c r="EB104" s="45">
        <v>3.0920000000000001</v>
      </c>
      <c r="EC104" s="5">
        <v>126.122</v>
      </c>
      <c r="ED104" s="45">
        <v>3.9319999999999999</v>
      </c>
      <c r="EE104" s="5">
        <v>112.76900000000001</v>
      </c>
      <c r="EF104" s="45">
        <v>12.234999999999999</v>
      </c>
      <c r="EG104" s="24"/>
      <c r="EH104" s="24" t="s">
        <v>20</v>
      </c>
      <c r="EI104" s="5">
        <v>109.71</v>
      </c>
      <c r="EJ104" s="45">
        <v>2.327</v>
      </c>
      <c r="EK104" s="5">
        <v>114.617</v>
      </c>
      <c r="EL104" s="45">
        <v>-6.5540000000000003</v>
      </c>
      <c r="EM104" s="5">
        <v>114.542</v>
      </c>
      <c r="EN104" s="45">
        <v>3.0609999999999999</v>
      </c>
      <c r="EO104" s="24"/>
      <c r="EP104" s="24" t="s">
        <v>20</v>
      </c>
      <c r="EQ104" s="5">
        <v>103.318</v>
      </c>
      <c r="ER104" s="45">
        <v>-2.9660000000000002</v>
      </c>
      <c r="ES104" s="5">
        <v>117.22199999999999</v>
      </c>
      <c r="ET104" s="45">
        <v>5.1459999999999999</v>
      </c>
      <c r="EU104" s="5">
        <v>114.78700000000001</v>
      </c>
      <c r="EV104" s="45">
        <v>13.81</v>
      </c>
      <c r="EW104" s="24"/>
      <c r="EX104" s="24" t="s">
        <v>20</v>
      </c>
      <c r="EY104" s="5">
        <v>97.284000000000006</v>
      </c>
      <c r="EZ104" s="45">
        <v>10.005000000000001</v>
      </c>
      <c r="FA104" s="5">
        <v>105.485</v>
      </c>
      <c r="FB104" s="45">
        <v>5.56</v>
      </c>
      <c r="FC104" s="5">
        <v>113.21599999999999</v>
      </c>
      <c r="FD104" s="45">
        <v>33.125999999999998</v>
      </c>
      <c r="FE104" s="24"/>
      <c r="FF104" s="24" t="s">
        <v>20</v>
      </c>
      <c r="FG104" s="5">
        <v>113.327</v>
      </c>
      <c r="FH104" s="45">
        <v>9.9909999999999997</v>
      </c>
      <c r="FI104" s="5">
        <v>121.369</v>
      </c>
      <c r="FJ104" s="45">
        <v>6.4050000000000002</v>
      </c>
      <c r="FK104" s="5">
        <v>101.40300000000001</v>
      </c>
      <c r="FL104" s="45">
        <v>0.159</v>
      </c>
      <c r="FM104" s="24"/>
      <c r="FN104" s="24" t="s">
        <v>20</v>
      </c>
      <c r="FO104" s="5">
        <v>96.381</v>
      </c>
      <c r="FP104" s="45">
        <v>1.1240000000000001</v>
      </c>
      <c r="FQ104" s="5">
        <v>115.79600000000001</v>
      </c>
      <c r="FR104" s="45">
        <v>-4.359</v>
      </c>
      <c r="FS104" s="5">
        <v>118.47799999999999</v>
      </c>
      <c r="FT104" s="45">
        <v>12.747999999999999</v>
      </c>
      <c r="FU104" s="24"/>
      <c r="FV104" s="24" t="s">
        <v>20</v>
      </c>
      <c r="FW104" s="5">
        <v>117.697</v>
      </c>
      <c r="FX104" s="45">
        <v>5.7480000000000002</v>
      </c>
      <c r="FY104" s="5">
        <v>89.567999999999998</v>
      </c>
      <c r="FZ104" s="45">
        <v>9.5839999999999996</v>
      </c>
      <c r="GA104" s="5">
        <v>93.141999999999996</v>
      </c>
      <c r="GB104" s="45">
        <v>9.4990000000000006</v>
      </c>
      <c r="GC104" s="24"/>
      <c r="GD104" s="24" t="s">
        <v>20</v>
      </c>
      <c r="GE104" s="5">
        <v>110.58199999999999</v>
      </c>
      <c r="GF104" s="45">
        <v>9.1660000000000004</v>
      </c>
      <c r="GG104" s="5">
        <v>109.188</v>
      </c>
      <c r="GH104" s="45">
        <v>7.24</v>
      </c>
      <c r="GI104" s="5">
        <v>99.498999999999995</v>
      </c>
      <c r="GJ104" s="45">
        <v>8.6280000000000001</v>
      </c>
      <c r="GK104" s="24"/>
      <c r="GL104" s="24" t="s">
        <v>20</v>
      </c>
      <c r="GM104" s="5">
        <v>96.7</v>
      </c>
      <c r="GN104" s="45">
        <v>3.0510000000000002</v>
      </c>
      <c r="GO104" s="5">
        <v>119.843</v>
      </c>
      <c r="GP104" s="45">
        <v>9.2629999999999999</v>
      </c>
      <c r="GQ104" s="5">
        <v>131.80500000000001</v>
      </c>
      <c r="GR104" s="45">
        <v>6.8970000000000002</v>
      </c>
      <c r="GS104" s="24"/>
      <c r="GT104" s="24" t="s">
        <v>20</v>
      </c>
      <c r="GU104" s="5">
        <v>119.539</v>
      </c>
      <c r="GV104" s="45">
        <v>17.861999999999998</v>
      </c>
      <c r="GW104" s="5">
        <v>111.258</v>
      </c>
      <c r="GX104" s="45">
        <v>-4.3140000000000001</v>
      </c>
      <c r="GY104" s="5">
        <v>106.688</v>
      </c>
      <c r="GZ104" s="45">
        <v>10.321</v>
      </c>
      <c r="HA104" s="24"/>
      <c r="HB104" s="24" t="s">
        <v>20</v>
      </c>
      <c r="HC104" s="5">
        <v>119.333</v>
      </c>
      <c r="HD104" s="45">
        <v>19.387</v>
      </c>
      <c r="HE104" s="5">
        <v>106.997</v>
      </c>
      <c r="HF104" s="45">
        <v>-2.4820000000000002</v>
      </c>
      <c r="HG104" s="5">
        <v>109.288</v>
      </c>
      <c r="HH104" s="45">
        <v>15.808</v>
      </c>
      <c r="HI104" s="24"/>
      <c r="HJ104" s="24" t="s">
        <v>20</v>
      </c>
      <c r="HK104" s="5">
        <v>104.88800000000001</v>
      </c>
      <c r="HL104" s="45">
        <v>-12.038</v>
      </c>
      <c r="HM104" s="5">
        <v>116.803</v>
      </c>
      <c r="HN104" s="45">
        <v>-9.4689999999999994</v>
      </c>
      <c r="HO104" s="5">
        <v>98.117000000000004</v>
      </c>
      <c r="HP104" s="45">
        <v>-2.5209999999999999</v>
      </c>
      <c r="HQ104" s="24"/>
      <c r="HR104" s="24" t="s">
        <v>20</v>
      </c>
      <c r="HS104" s="5">
        <v>104.80500000000001</v>
      </c>
      <c r="HT104" s="45">
        <v>13.766</v>
      </c>
      <c r="HU104" s="5">
        <v>117.61499999999999</v>
      </c>
      <c r="HV104" s="45">
        <v>-5.2169999999999996</v>
      </c>
      <c r="HW104" s="5">
        <v>125.45699999999999</v>
      </c>
      <c r="HX104" s="45">
        <v>15.093</v>
      </c>
      <c r="HY104" s="24"/>
      <c r="HZ104" s="24" t="s">
        <v>20</v>
      </c>
      <c r="IA104" s="5">
        <v>103.51300000000001</v>
      </c>
      <c r="IB104" s="45">
        <v>29.64</v>
      </c>
      <c r="IC104" s="5">
        <v>106.89100000000001</v>
      </c>
      <c r="ID104" s="45">
        <v>-1.9430000000000001</v>
      </c>
      <c r="IE104" s="5">
        <v>101.501</v>
      </c>
      <c r="IF104" s="45">
        <v>3.508</v>
      </c>
      <c r="IG104" s="24"/>
      <c r="IH104" s="24" t="s">
        <v>20</v>
      </c>
      <c r="II104" s="5">
        <v>123.755</v>
      </c>
      <c r="IJ104" s="45">
        <v>12.874000000000001</v>
      </c>
      <c r="IK104" s="5">
        <v>102.8</v>
      </c>
      <c r="IL104" s="45">
        <v>-4.4119999999999999</v>
      </c>
      <c r="IM104" s="5">
        <v>121.81399999999999</v>
      </c>
      <c r="IN104" s="45">
        <v>26.73</v>
      </c>
      <c r="IO104" s="5">
        <v>157.791</v>
      </c>
      <c r="IP104" s="45">
        <v>17.579000000000001</v>
      </c>
      <c r="IQ104" s="24"/>
      <c r="IR104" s="24" t="s">
        <v>20</v>
      </c>
      <c r="IS104" s="5">
        <v>99.317999999999998</v>
      </c>
      <c r="IT104" s="45">
        <v>-13.785</v>
      </c>
      <c r="IU104" s="5">
        <v>91.373999999999995</v>
      </c>
      <c r="IV104" s="45">
        <v>-11.105</v>
      </c>
      <c r="IW104" s="5">
        <v>107.931</v>
      </c>
      <c r="IX104" s="45">
        <v>3.6280000000000001</v>
      </c>
      <c r="IY104" s="24"/>
      <c r="IZ104" s="24" t="s">
        <v>20</v>
      </c>
      <c r="JA104" s="5">
        <v>120.91500000000001</v>
      </c>
      <c r="JB104" s="45">
        <v>1.474</v>
      </c>
      <c r="JC104" s="5">
        <v>121.76600000000001</v>
      </c>
      <c r="JD104" s="45">
        <v>7.7359999999999998</v>
      </c>
      <c r="JE104" s="5">
        <v>145.57</v>
      </c>
      <c r="JF104" s="45">
        <v>12.28</v>
      </c>
      <c r="JG104" s="24"/>
      <c r="JH104" s="24" t="s">
        <v>20</v>
      </c>
      <c r="JI104" s="5">
        <v>133.923</v>
      </c>
      <c r="JJ104" s="45">
        <v>14.561</v>
      </c>
      <c r="JK104" s="5">
        <v>129.429</v>
      </c>
      <c r="JL104" s="45">
        <v>5.7309999999999999</v>
      </c>
      <c r="JM104" s="5">
        <v>106.902</v>
      </c>
      <c r="JN104" s="45">
        <v>18.245999999999999</v>
      </c>
      <c r="JO104" s="24"/>
      <c r="JP104" s="24" t="s">
        <v>20</v>
      </c>
      <c r="JQ104" s="5">
        <v>116.193</v>
      </c>
      <c r="JR104" s="45">
        <v>6.2039999999999997</v>
      </c>
      <c r="JS104" s="5">
        <v>102.306</v>
      </c>
      <c r="JT104" s="45">
        <v>-13.212999999999999</v>
      </c>
      <c r="JU104" s="5">
        <v>93.757000000000005</v>
      </c>
      <c r="JV104" s="45">
        <v>6.61</v>
      </c>
      <c r="JW104" s="24"/>
      <c r="JX104" s="24" t="s">
        <v>20</v>
      </c>
      <c r="JY104" s="5">
        <v>110.07299999999999</v>
      </c>
      <c r="JZ104" s="45">
        <v>7.6779999999999999</v>
      </c>
      <c r="KA104" s="5">
        <v>82.79</v>
      </c>
      <c r="KB104" s="45">
        <v>15.23</v>
      </c>
      <c r="KC104" s="5">
        <v>111.89400000000001</v>
      </c>
      <c r="KD104" s="45">
        <v>5.601</v>
      </c>
      <c r="KE104" s="24"/>
      <c r="KF104" s="24" t="s">
        <v>20</v>
      </c>
      <c r="KG104" s="5">
        <v>103.574</v>
      </c>
      <c r="KH104" s="45">
        <v>33.607999999999997</v>
      </c>
      <c r="KI104" s="5">
        <v>100.211</v>
      </c>
      <c r="KJ104" s="45">
        <v>10.282999999999999</v>
      </c>
      <c r="KK104" s="5">
        <v>121.51300000000001</v>
      </c>
      <c r="KL104" s="45">
        <v>20.600999999999999</v>
      </c>
      <c r="KM104" s="24"/>
      <c r="KN104" s="24" t="s">
        <v>20</v>
      </c>
      <c r="KO104" s="5">
        <v>122.259</v>
      </c>
      <c r="KP104" s="45">
        <v>27.513999999999999</v>
      </c>
      <c r="KQ104" s="5">
        <v>138.661</v>
      </c>
      <c r="KR104" s="45">
        <v>1.1890000000000001</v>
      </c>
      <c r="KS104" s="5">
        <v>107.45399999999999</v>
      </c>
      <c r="KT104" s="45">
        <v>-2.8279999999999998</v>
      </c>
      <c r="KU104" s="24"/>
      <c r="KV104" s="24" t="s">
        <v>20</v>
      </c>
      <c r="KW104" s="5">
        <v>122.578</v>
      </c>
      <c r="KX104" s="45">
        <v>2.3969999999999998</v>
      </c>
      <c r="KY104" s="5">
        <v>127.756</v>
      </c>
      <c r="KZ104" s="45">
        <v>4.1269999999999998</v>
      </c>
      <c r="LA104" s="5">
        <v>104.59099999999999</v>
      </c>
      <c r="LB104" s="45">
        <v>16.460999999999999</v>
      </c>
      <c r="LC104" s="24"/>
      <c r="LD104" s="24" t="s">
        <v>20</v>
      </c>
      <c r="LE104" s="5">
        <v>125.146</v>
      </c>
      <c r="LF104" s="45">
        <v>36.298999999999999</v>
      </c>
      <c r="LG104" s="5">
        <v>160.10599999999999</v>
      </c>
      <c r="LH104" s="45">
        <v>18.309999999999999</v>
      </c>
      <c r="LI104" s="5">
        <v>133.239</v>
      </c>
      <c r="LJ104" s="45">
        <v>17.382999999999999</v>
      </c>
      <c r="LK104" s="24"/>
      <c r="LL104" s="24" t="s">
        <v>20</v>
      </c>
      <c r="LM104" s="5">
        <v>167.47300000000001</v>
      </c>
      <c r="LN104" s="45">
        <v>44.338999999999999</v>
      </c>
      <c r="LO104" s="5">
        <v>120.907</v>
      </c>
      <c r="LP104" s="45">
        <v>5.0629999999999997</v>
      </c>
      <c r="LQ104" s="5">
        <v>150.136</v>
      </c>
      <c r="LR104" s="45">
        <v>0.80500000000000005</v>
      </c>
      <c r="LS104" s="24"/>
      <c r="LT104" s="24" t="s">
        <v>20</v>
      </c>
      <c r="LU104" s="5">
        <v>122.322</v>
      </c>
      <c r="LV104" s="45">
        <v>6.3</v>
      </c>
      <c r="LW104" s="5">
        <v>103.286</v>
      </c>
      <c r="LX104" s="45">
        <v>23.481999999999999</v>
      </c>
      <c r="LY104" s="5">
        <v>79.989999999999995</v>
      </c>
      <c r="LZ104" s="45">
        <v>6.944</v>
      </c>
      <c r="MA104" s="24"/>
      <c r="MB104" s="24" t="s">
        <v>20</v>
      </c>
      <c r="MC104" s="5">
        <v>142.54900000000001</v>
      </c>
      <c r="MD104" s="45">
        <v>10.686</v>
      </c>
      <c r="ME104" s="5">
        <v>58.487000000000002</v>
      </c>
      <c r="MF104" s="45">
        <v>-23.302</v>
      </c>
      <c r="MG104" s="5">
        <v>136.471</v>
      </c>
      <c r="MH104" s="45">
        <v>23.277000000000001</v>
      </c>
      <c r="MI104" s="24"/>
      <c r="MJ104" s="24" t="s">
        <v>20</v>
      </c>
      <c r="MK104" s="5">
        <v>90.347999999999999</v>
      </c>
      <c r="ML104" s="45">
        <v>-1.1659999999999999</v>
      </c>
      <c r="MM104" s="5">
        <v>109.74</v>
      </c>
      <c r="MN104" s="45">
        <v>0.38700000000000001</v>
      </c>
      <c r="MO104" s="5">
        <v>119.944</v>
      </c>
      <c r="MP104" s="45">
        <v>24.010999999999999</v>
      </c>
      <c r="MQ104" s="44"/>
      <c r="MR104" s="44"/>
      <c r="MS104" s="44"/>
      <c r="MT104" s="44"/>
      <c r="MU104" s="44"/>
      <c r="MV104" s="44"/>
    </row>
    <row r="105" spans="1:360" s="331" customFormat="1" ht="15" hidden="1" customHeight="1" x14ac:dyDescent="0.25">
      <c r="A105" s="445"/>
      <c r="B105" s="24" t="s">
        <v>662</v>
      </c>
      <c r="C105" s="5">
        <v>100.13</v>
      </c>
      <c r="D105" s="45">
        <v>1.516</v>
      </c>
      <c r="E105" s="495">
        <v>100.532</v>
      </c>
      <c r="F105" s="45">
        <v>4.9690000000000003</v>
      </c>
      <c r="G105" s="495">
        <v>99.748999999999995</v>
      </c>
      <c r="H105" s="45">
        <v>-1.57</v>
      </c>
      <c r="I105" s="24"/>
      <c r="J105" s="24" t="s">
        <v>662</v>
      </c>
      <c r="K105" s="5">
        <v>91.701999999999998</v>
      </c>
      <c r="L105" s="45">
        <v>-7.8019999999999996</v>
      </c>
      <c r="M105" s="5">
        <v>125.944</v>
      </c>
      <c r="N105" s="45">
        <v>11.855</v>
      </c>
      <c r="O105" s="5">
        <v>94.61</v>
      </c>
      <c r="P105" s="45">
        <v>-7.6</v>
      </c>
      <c r="Q105" s="24"/>
      <c r="R105" s="24" t="s">
        <v>662</v>
      </c>
      <c r="S105" s="5">
        <v>112.446</v>
      </c>
      <c r="T105" s="45">
        <v>2.3149999999999999</v>
      </c>
      <c r="U105" s="5">
        <v>124.37</v>
      </c>
      <c r="V105" s="45">
        <v>-0.46400000000000002</v>
      </c>
      <c r="W105" s="5">
        <v>106.386</v>
      </c>
      <c r="X105" s="45">
        <v>-6.1660000000000004</v>
      </c>
      <c r="Y105" s="24"/>
      <c r="Z105" s="24" t="s">
        <v>662</v>
      </c>
      <c r="AA105" s="5">
        <v>109.895</v>
      </c>
      <c r="AB105" s="45">
        <v>-3.96</v>
      </c>
      <c r="AC105" s="5">
        <v>124.998</v>
      </c>
      <c r="AD105" s="45">
        <v>18.690000000000001</v>
      </c>
      <c r="AE105" s="5">
        <v>111.727</v>
      </c>
      <c r="AF105" s="45">
        <v>4.7839999999999998</v>
      </c>
      <c r="AG105" s="24"/>
      <c r="AH105" s="24" t="s">
        <v>662</v>
      </c>
      <c r="AI105" s="5">
        <v>138.52199999999999</v>
      </c>
      <c r="AJ105" s="45">
        <v>-4.0350000000000001</v>
      </c>
      <c r="AK105" s="5">
        <v>133.98500000000001</v>
      </c>
      <c r="AL105" s="45">
        <v>-3.4129999999999998</v>
      </c>
      <c r="AM105" s="5">
        <v>110.47499999999999</v>
      </c>
      <c r="AN105" s="45">
        <v>15.563000000000001</v>
      </c>
      <c r="AO105" s="24"/>
      <c r="AP105" s="24" t="s">
        <v>662</v>
      </c>
      <c r="AQ105" s="5">
        <v>111.233</v>
      </c>
      <c r="AR105" s="45">
        <v>15.981</v>
      </c>
      <c r="AS105" s="5">
        <v>114.232</v>
      </c>
      <c r="AT105" s="45">
        <v>4.1790000000000003</v>
      </c>
      <c r="AU105" s="5">
        <v>103.511</v>
      </c>
      <c r="AV105" s="45">
        <v>6.7590000000000003</v>
      </c>
      <c r="AW105" s="24"/>
      <c r="AX105" s="24" t="s">
        <v>662</v>
      </c>
      <c r="AY105" s="5">
        <v>135.506</v>
      </c>
      <c r="AZ105" s="45">
        <v>7.1669999999999998</v>
      </c>
      <c r="BA105" s="5">
        <v>125.101</v>
      </c>
      <c r="BB105" s="45">
        <v>-1.304</v>
      </c>
      <c r="BC105" s="5">
        <v>103.252</v>
      </c>
      <c r="BD105" s="45">
        <v>18.123999999999999</v>
      </c>
      <c r="BE105" s="24"/>
      <c r="BF105" s="24" t="s">
        <v>662</v>
      </c>
      <c r="BG105" s="5">
        <v>106.65900000000001</v>
      </c>
      <c r="BH105" s="45">
        <v>10.119999999999999</v>
      </c>
      <c r="BI105" s="5">
        <v>126.258</v>
      </c>
      <c r="BJ105" s="45">
        <v>-0.98799999999999999</v>
      </c>
      <c r="BK105" s="5">
        <v>122.54900000000001</v>
      </c>
      <c r="BL105" s="45">
        <v>-0.03</v>
      </c>
      <c r="BM105" s="24"/>
      <c r="BN105" s="24" t="s">
        <v>662</v>
      </c>
      <c r="BO105" s="5">
        <v>118.502</v>
      </c>
      <c r="BP105" s="45">
        <v>-8.6329999999999991</v>
      </c>
      <c r="BQ105" s="5">
        <v>132.65899999999999</v>
      </c>
      <c r="BR105" s="45">
        <v>10.595000000000001</v>
      </c>
      <c r="BS105" s="5">
        <v>125.164</v>
      </c>
      <c r="BT105" s="45">
        <v>0.11</v>
      </c>
      <c r="BU105" s="24"/>
      <c r="BV105" s="24" t="s">
        <v>662</v>
      </c>
      <c r="BW105" s="5">
        <v>135.376</v>
      </c>
      <c r="BX105" s="45">
        <v>10.871</v>
      </c>
      <c r="BY105" s="5">
        <v>109.58799999999999</v>
      </c>
      <c r="BZ105" s="45">
        <v>1.7270000000000001</v>
      </c>
      <c r="CA105" s="5">
        <v>116.523</v>
      </c>
      <c r="CB105" s="45">
        <v>1.1000000000000001</v>
      </c>
      <c r="CC105" s="24"/>
      <c r="CD105" s="24" t="s">
        <v>662</v>
      </c>
      <c r="CE105" s="5">
        <v>113.167</v>
      </c>
      <c r="CF105" s="45">
        <v>-1.68</v>
      </c>
      <c r="CG105" s="5">
        <v>121.125</v>
      </c>
      <c r="CH105" s="45">
        <v>3.2069999999999999</v>
      </c>
      <c r="CI105" s="5">
        <v>137.041</v>
      </c>
      <c r="CJ105" s="45">
        <v>-1.61</v>
      </c>
      <c r="CK105" s="24"/>
      <c r="CL105" s="24" t="s">
        <v>662</v>
      </c>
      <c r="CM105" s="5">
        <v>140.61199999999999</v>
      </c>
      <c r="CN105" s="45">
        <v>14.807</v>
      </c>
      <c r="CO105" s="5">
        <v>118.742</v>
      </c>
      <c r="CP105" s="45">
        <v>-4.7359999999999998</v>
      </c>
      <c r="CQ105" s="5">
        <v>134.62200000000001</v>
      </c>
      <c r="CR105" s="45">
        <v>-0.44700000000000001</v>
      </c>
      <c r="CS105" s="24"/>
      <c r="CT105" s="24" t="s">
        <v>662</v>
      </c>
      <c r="CU105" s="5">
        <v>130.06700000000001</v>
      </c>
      <c r="CV105" s="45">
        <v>11.842000000000001</v>
      </c>
      <c r="CW105" s="5">
        <v>86.257999999999996</v>
      </c>
      <c r="CX105" s="45">
        <v>-4.157</v>
      </c>
      <c r="CY105" s="5">
        <v>131.69800000000001</v>
      </c>
      <c r="CZ105" s="45">
        <v>9.8940000000000001</v>
      </c>
      <c r="DA105" s="24"/>
      <c r="DB105" s="24" t="s">
        <v>662</v>
      </c>
      <c r="DC105" s="5">
        <v>90.313999999999993</v>
      </c>
      <c r="DD105" s="45">
        <v>-6.6980000000000004</v>
      </c>
      <c r="DE105" s="5">
        <v>200.85300000000001</v>
      </c>
      <c r="DF105" s="45">
        <v>13.93</v>
      </c>
      <c r="DG105" s="5">
        <v>111.75</v>
      </c>
      <c r="DH105" s="45">
        <v>-6.4349999999999996</v>
      </c>
      <c r="DI105" s="24"/>
      <c r="DJ105" s="24" t="s">
        <v>662</v>
      </c>
      <c r="DK105" s="5">
        <v>122.419</v>
      </c>
      <c r="DL105" s="45">
        <v>13.055</v>
      </c>
      <c r="DM105" s="5">
        <v>94.777000000000001</v>
      </c>
      <c r="DN105" s="45">
        <v>-11.007</v>
      </c>
      <c r="DO105" s="5">
        <v>114.20699999999999</v>
      </c>
      <c r="DP105" s="45">
        <v>11.308999999999999</v>
      </c>
      <c r="DQ105" s="24"/>
      <c r="DR105" s="24" t="s">
        <v>662</v>
      </c>
      <c r="DS105" s="5">
        <v>114.751</v>
      </c>
      <c r="DT105" s="45">
        <v>4.7039999999999997</v>
      </c>
      <c r="DU105" s="5">
        <v>103.417</v>
      </c>
      <c r="DV105" s="45">
        <v>1.2529999999999999</v>
      </c>
      <c r="DW105" s="5">
        <v>128.64599999999999</v>
      </c>
      <c r="DX105" s="45">
        <v>9.6630000000000003</v>
      </c>
      <c r="DY105" s="24"/>
      <c r="DZ105" s="24" t="s">
        <v>662</v>
      </c>
      <c r="EA105" s="5">
        <v>111.13200000000001</v>
      </c>
      <c r="EB105" s="45">
        <v>3.1459999999999999</v>
      </c>
      <c r="EC105" s="5">
        <v>123.364</v>
      </c>
      <c r="ED105" s="45">
        <v>6.6669999999999998</v>
      </c>
      <c r="EE105" s="5">
        <v>113.54</v>
      </c>
      <c r="EF105" s="45">
        <v>3.3820000000000001</v>
      </c>
      <c r="EG105" s="24"/>
      <c r="EH105" s="24" t="s">
        <v>662</v>
      </c>
      <c r="EI105" s="5">
        <v>117.503</v>
      </c>
      <c r="EJ105" s="45">
        <v>6.7450000000000001</v>
      </c>
      <c r="EK105" s="5">
        <v>120.062</v>
      </c>
      <c r="EL105" s="45">
        <v>11.156000000000001</v>
      </c>
      <c r="EM105" s="5">
        <v>121.042</v>
      </c>
      <c r="EN105" s="45">
        <v>6.2329999999999997</v>
      </c>
      <c r="EO105" s="24"/>
      <c r="EP105" s="24" t="s">
        <v>662</v>
      </c>
      <c r="EQ105" s="5">
        <v>109.943</v>
      </c>
      <c r="ER105" s="45">
        <v>7.3079999999999998</v>
      </c>
      <c r="ES105" s="5">
        <v>127.473</v>
      </c>
      <c r="ET105" s="45">
        <v>6.4640000000000004</v>
      </c>
      <c r="EU105" s="5">
        <v>111.669</v>
      </c>
      <c r="EV105" s="45">
        <v>9.3840000000000003</v>
      </c>
      <c r="EW105" s="24"/>
      <c r="EX105" s="24" t="s">
        <v>662</v>
      </c>
      <c r="EY105" s="5">
        <v>108.786</v>
      </c>
      <c r="EZ105" s="45">
        <v>2.58</v>
      </c>
      <c r="FA105" s="5">
        <v>108.795</v>
      </c>
      <c r="FB105" s="45">
        <v>-7.8129999999999997</v>
      </c>
      <c r="FC105" s="5">
        <v>109.736</v>
      </c>
      <c r="FD105" s="45">
        <v>36.85</v>
      </c>
      <c r="FE105" s="24"/>
      <c r="FF105" s="24" t="s">
        <v>662</v>
      </c>
      <c r="FG105" s="5">
        <v>116.898</v>
      </c>
      <c r="FH105" s="45">
        <v>10.103</v>
      </c>
      <c r="FI105" s="5">
        <v>132.53800000000001</v>
      </c>
      <c r="FJ105" s="45">
        <v>0.52800000000000002</v>
      </c>
      <c r="FK105" s="5">
        <v>105.214</v>
      </c>
      <c r="FL105" s="45">
        <v>5.8999999999999997E-2</v>
      </c>
      <c r="FM105" s="24"/>
      <c r="FN105" s="24" t="s">
        <v>662</v>
      </c>
      <c r="FO105" s="5">
        <v>92.4</v>
      </c>
      <c r="FP105" s="45">
        <v>-8.3000000000000004E-2</v>
      </c>
      <c r="FQ105" s="5">
        <v>119.64400000000001</v>
      </c>
      <c r="FR105" s="45">
        <v>9.8360000000000003</v>
      </c>
      <c r="FS105" s="5">
        <v>116.55800000000001</v>
      </c>
      <c r="FT105" s="45">
        <v>3.2269999999999999</v>
      </c>
      <c r="FU105" s="24"/>
      <c r="FV105" s="24" t="s">
        <v>662</v>
      </c>
      <c r="FW105" s="5">
        <v>114.551</v>
      </c>
      <c r="FX105" s="45">
        <v>1.7110000000000001</v>
      </c>
      <c r="FY105" s="5">
        <v>116.212</v>
      </c>
      <c r="FZ105" s="45">
        <v>4.8390000000000004</v>
      </c>
      <c r="GA105" s="5">
        <v>106.946</v>
      </c>
      <c r="GB105" s="45">
        <v>-3.56</v>
      </c>
      <c r="GC105" s="24"/>
      <c r="GD105" s="24" t="s">
        <v>662</v>
      </c>
      <c r="GE105" s="5">
        <v>113.211</v>
      </c>
      <c r="GF105" s="45">
        <v>4.2759999999999998</v>
      </c>
      <c r="GG105" s="5">
        <v>105.617</v>
      </c>
      <c r="GH105" s="45">
        <v>-4.5570000000000004</v>
      </c>
      <c r="GI105" s="5">
        <v>113.327</v>
      </c>
      <c r="GJ105" s="45">
        <v>-27.832000000000001</v>
      </c>
      <c r="GK105" s="24"/>
      <c r="GL105" s="24" t="s">
        <v>662</v>
      </c>
      <c r="GM105" s="5">
        <v>100.533</v>
      </c>
      <c r="GN105" s="45">
        <v>1.5609999999999999</v>
      </c>
      <c r="GO105" s="5">
        <v>123.321</v>
      </c>
      <c r="GP105" s="45">
        <v>-3.4009999999999998</v>
      </c>
      <c r="GQ105" s="5">
        <v>139.316</v>
      </c>
      <c r="GR105" s="45">
        <v>15.867000000000001</v>
      </c>
      <c r="GS105" s="24"/>
      <c r="GT105" s="24" t="s">
        <v>662</v>
      </c>
      <c r="GU105" s="5">
        <v>121.7</v>
      </c>
      <c r="GV105" s="45">
        <v>19.484000000000002</v>
      </c>
      <c r="GW105" s="5">
        <v>110.682</v>
      </c>
      <c r="GX105" s="45">
        <v>1.4139999999999999</v>
      </c>
      <c r="GY105" s="5">
        <v>111.61499999999999</v>
      </c>
      <c r="GZ105" s="45">
        <v>8.1</v>
      </c>
      <c r="HA105" s="24"/>
      <c r="HB105" s="24" t="s">
        <v>662</v>
      </c>
      <c r="HC105" s="5">
        <v>123.637</v>
      </c>
      <c r="HD105" s="45">
        <v>24.602</v>
      </c>
      <c r="HE105" s="5">
        <v>112.428</v>
      </c>
      <c r="HF105" s="45">
        <v>6.6879999999999997</v>
      </c>
      <c r="HG105" s="5">
        <v>104.018</v>
      </c>
      <c r="HH105" s="45">
        <v>3.52</v>
      </c>
      <c r="HI105" s="24"/>
      <c r="HJ105" s="24" t="s">
        <v>662</v>
      </c>
      <c r="HK105" s="5">
        <v>107.215</v>
      </c>
      <c r="HL105" s="45">
        <v>13.137</v>
      </c>
      <c r="HM105" s="5">
        <v>119.395</v>
      </c>
      <c r="HN105" s="45">
        <v>-1.8720000000000001</v>
      </c>
      <c r="HO105" s="5">
        <v>100.46599999999999</v>
      </c>
      <c r="HP105" s="45">
        <v>-16.276</v>
      </c>
      <c r="HQ105" s="24"/>
      <c r="HR105" s="24" t="s">
        <v>662</v>
      </c>
      <c r="HS105" s="5">
        <v>105.23099999999999</v>
      </c>
      <c r="HT105" s="45">
        <v>4.3040000000000003</v>
      </c>
      <c r="HU105" s="5">
        <v>105.857</v>
      </c>
      <c r="HV105" s="45">
        <v>-13.666</v>
      </c>
      <c r="HW105" s="5">
        <v>114.179</v>
      </c>
      <c r="HX105" s="45">
        <v>-7.1260000000000003</v>
      </c>
      <c r="HY105" s="24"/>
      <c r="HZ105" s="24" t="s">
        <v>662</v>
      </c>
      <c r="IA105" s="5">
        <v>96.733999999999995</v>
      </c>
      <c r="IB105" s="45">
        <v>28.725999999999999</v>
      </c>
      <c r="IC105" s="5">
        <v>119.328</v>
      </c>
      <c r="ID105" s="45">
        <v>13.661</v>
      </c>
      <c r="IE105" s="5">
        <v>105.456</v>
      </c>
      <c r="IF105" s="45">
        <v>1.4750000000000001</v>
      </c>
      <c r="IG105" s="24"/>
      <c r="IH105" s="24" t="s">
        <v>662</v>
      </c>
      <c r="II105" s="5">
        <v>116.91800000000001</v>
      </c>
      <c r="IJ105" s="45">
        <v>1.1319999999999999</v>
      </c>
      <c r="IK105" s="5">
        <v>119.307</v>
      </c>
      <c r="IL105" s="45">
        <v>12.904</v>
      </c>
      <c r="IM105" s="5">
        <v>119.509</v>
      </c>
      <c r="IN105" s="45">
        <v>14.289</v>
      </c>
      <c r="IO105" s="5">
        <v>159.066</v>
      </c>
      <c r="IP105" s="45">
        <v>20.640999999999998</v>
      </c>
      <c r="IQ105" s="24"/>
      <c r="IR105" s="24" t="s">
        <v>662</v>
      </c>
      <c r="IS105" s="5">
        <v>99.387</v>
      </c>
      <c r="IT105" s="45">
        <v>-10.526</v>
      </c>
      <c r="IU105" s="5">
        <v>94.001999999999995</v>
      </c>
      <c r="IV105" s="45">
        <v>-6.1710000000000003</v>
      </c>
      <c r="IW105" s="5">
        <v>104.532</v>
      </c>
      <c r="IX105" s="45">
        <v>-2.6179999999999999</v>
      </c>
      <c r="IY105" s="24"/>
      <c r="IZ105" s="24" t="s">
        <v>662</v>
      </c>
      <c r="JA105" s="5">
        <v>137.14599999999999</v>
      </c>
      <c r="JB105" s="45">
        <v>13.704000000000001</v>
      </c>
      <c r="JC105" s="5">
        <v>126.221</v>
      </c>
      <c r="JD105" s="45">
        <v>3.823</v>
      </c>
      <c r="JE105" s="5">
        <v>145.392</v>
      </c>
      <c r="JF105" s="45">
        <v>8.14</v>
      </c>
      <c r="JG105" s="24"/>
      <c r="JH105" s="24" t="s">
        <v>662</v>
      </c>
      <c r="JI105" s="5">
        <v>138.20400000000001</v>
      </c>
      <c r="JJ105" s="45">
        <v>10.551</v>
      </c>
      <c r="JK105" s="5">
        <v>136.11099999999999</v>
      </c>
      <c r="JL105" s="45">
        <v>5.46</v>
      </c>
      <c r="JM105" s="5">
        <v>88.004000000000005</v>
      </c>
      <c r="JN105" s="45">
        <v>21.510999999999999</v>
      </c>
      <c r="JO105" s="24"/>
      <c r="JP105" s="24" t="s">
        <v>662</v>
      </c>
      <c r="JQ105" s="5">
        <v>118.125</v>
      </c>
      <c r="JR105" s="45">
        <v>7.0679999999999996</v>
      </c>
      <c r="JS105" s="5">
        <v>97.126999999999995</v>
      </c>
      <c r="JT105" s="45">
        <v>16.268999999999998</v>
      </c>
      <c r="JU105" s="5">
        <v>94.84</v>
      </c>
      <c r="JV105" s="45">
        <v>-2.86</v>
      </c>
      <c r="JW105" s="24"/>
      <c r="JX105" s="24" t="s">
        <v>662</v>
      </c>
      <c r="JY105" s="5">
        <v>101.684</v>
      </c>
      <c r="JZ105" s="45">
        <v>15.734999999999999</v>
      </c>
      <c r="KA105" s="5">
        <v>106.392</v>
      </c>
      <c r="KB105" s="45">
        <v>2.3570000000000002</v>
      </c>
      <c r="KC105" s="5">
        <v>124.27200000000001</v>
      </c>
      <c r="KD105" s="45">
        <v>3.95</v>
      </c>
      <c r="KE105" s="24"/>
      <c r="KF105" s="24" t="s">
        <v>662</v>
      </c>
      <c r="KG105" s="5">
        <v>104.27</v>
      </c>
      <c r="KH105" s="45">
        <v>6.6840000000000002</v>
      </c>
      <c r="KI105" s="5">
        <v>104.735</v>
      </c>
      <c r="KJ105" s="45">
        <v>2.19</v>
      </c>
      <c r="KK105" s="5">
        <v>118.17400000000001</v>
      </c>
      <c r="KL105" s="45">
        <v>14.87</v>
      </c>
      <c r="KM105" s="24"/>
      <c r="KN105" s="24" t="s">
        <v>662</v>
      </c>
      <c r="KO105" s="5">
        <v>117.321</v>
      </c>
      <c r="KP105" s="45">
        <v>18.413</v>
      </c>
      <c r="KQ105" s="5">
        <v>139.20099999999999</v>
      </c>
      <c r="KR105" s="45">
        <v>7.4240000000000004</v>
      </c>
      <c r="KS105" s="5">
        <v>107.395</v>
      </c>
      <c r="KT105" s="45">
        <v>-0.85799999999999998</v>
      </c>
      <c r="KU105" s="24"/>
      <c r="KV105" s="24" t="s">
        <v>662</v>
      </c>
      <c r="KW105" s="5">
        <v>126.33199999999999</v>
      </c>
      <c r="KX105" s="45">
        <v>2.9220000000000002</v>
      </c>
      <c r="KY105" s="5">
        <v>123.148</v>
      </c>
      <c r="KZ105" s="45">
        <v>-0.68300000000000005</v>
      </c>
      <c r="LA105" s="5">
        <v>124.464</v>
      </c>
      <c r="LB105" s="45">
        <v>1.4910000000000001</v>
      </c>
      <c r="LC105" s="24"/>
      <c r="LD105" s="24" t="s">
        <v>662</v>
      </c>
      <c r="LE105" s="5">
        <v>122.628</v>
      </c>
      <c r="LF105" s="45">
        <v>23.120999999999999</v>
      </c>
      <c r="LG105" s="5">
        <v>130.36199999999999</v>
      </c>
      <c r="LH105" s="45">
        <v>27.773</v>
      </c>
      <c r="LI105" s="5">
        <v>121.06</v>
      </c>
      <c r="LJ105" s="45">
        <v>7.7720000000000002</v>
      </c>
      <c r="LK105" s="24"/>
      <c r="LL105" s="24" t="s">
        <v>662</v>
      </c>
      <c r="LM105" s="5">
        <v>158.66999999999999</v>
      </c>
      <c r="LN105" s="45">
        <v>23.774999999999999</v>
      </c>
      <c r="LO105" s="5">
        <v>112.878</v>
      </c>
      <c r="LP105" s="45">
        <v>3.754</v>
      </c>
      <c r="LQ105" s="5">
        <v>151.071</v>
      </c>
      <c r="LR105" s="45">
        <v>4.859</v>
      </c>
      <c r="LS105" s="24"/>
      <c r="LT105" s="24" t="s">
        <v>662</v>
      </c>
      <c r="LU105" s="5">
        <v>114.875</v>
      </c>
      <c r="LV105" s="45">
        <v>5.1479999999999997</v>
      </c>
      <c r="LW105" s="5">
        <v>98.954999999999998</v>
      </c>
      <c r="LX105" s="45">
        <v>6.3220000000000001</v>
      </c>
      <c r="LY105" s="5">
        <v>71.233999999999995</v>
      </c>
      <c r="LZ105" s="45">
        <v>1.6619999999999999</v>
      </c>
      <c r="MA105" s="24"/>
      <c r="MB105" s="24" t="s">
        <v>662</v>
      </c>
      <c r="MC105" s="5">
        <v>133.423</v>
      </c>
      <c r="MD105" s="45">
        <v>8.5890000000000004</v>
      </c>
      <c r="ME105" s="5">
        <v>87.182000000000002</v>
      </c>
      <c r="MF105" s="45">
        <v>-11.54</v>
      </c>
      <c r="MG105" s="5">
        <v>121.143</v>
      </c>
      <c r="MH105" s="45">
        <v>32.414000000000001</v>
      </c>
      <c r="MI105" s="24"/>
      <c r="MJ105" s="24" t="s">
        <v>662</v>
      </c>
      <c r="MK105" s="5">
        <v>89.122</v>
      </c>
      <c r="ML105" s="45">
        <v>-6.5</v>
      </c>
      <c r="MM105" s="5">
        <v>114.223</v>
      </c>
      <c r="MN105" s="45">
        <v>1.6919999999999999</v>
      </c>
      <c r="MO105" s="5">
        <v>151.07599999999999</v>
      </c>
      <c r="MP105" s="45">
        <v>76.997</v>
      </c>
      <c r="MQ105" s="44"/>
      <c r="MR105" s="44"/>
      <c r="MS105" s="44"/>
      <c r="MT105" s="44"/>
      <c r="MU105" s="44"/>
      <c r="MV105" s="44"/>
    </row>
    <row r="106" spans="1:360" s="331" customFormat="1" ht="15" hidden="1" customHeight="1" x14ac:dyDescent="0.25">
      <c r="A106" s="445"/>
      <c r="B106" s="24" t="s">
        <v>22</v>
      </c>
      <c r="C106" s="5">
        <v>97.444000000000003</v>
      </c>
      <c r="D106" s="45">
        <v>-5.6029999999999998</v>
      </c>
      <c r="E106" s="495">
        <v>101.02800000000001</v>
      </c>
      <c r="F106" s="45">
        <v>0.443</v>
      </c>
      <c r="G106" s="495">
        <v>94.054000000000002</v>
      </c>
      <c r="H106" s="45">
        <v>-11.04</v>
      </c>
      <c r="I106" s="24"/>
      <c r="J106" s="24" t="s">
        <v>22</v>
      </c>
      <c r="K106" s="5">
        <v>80.117999999999995</v>
      </c>
      <c r="L106" s="45">
        <v>-11.984</v>
      </c>
      <c r="M106" s="5">
        <v>117.212</v>
      </c>
      <c r="N106" s="45">
        <v>13.798999999999999</v>
      </c>
      <c r="O106" s="5">
        <v>82.444999999999993</v>
      </c>
      <c r="P106" s="45">
        <v>-8.7959999999999994</v>
      </c>
      <c r="Q106" s="24"/>
      <c r="R106" s="24" t="s">
        <v>22</v>
      </c>
      <c r="S106" s="5">
        <v>111.726</v>
      </c>
      <c r="T106" s="45">
        <v>4.8659999999999997</v>
      </c>
      <c r="U106" s="5">
        <v>114.501</v>
      </c>
      <c r="V106" s="45">
        <v>1.5509999999999999</v>
      </c>
      <c r="W106" s="5">
        <v>101.91500000000001</v>
      </c>
      <c r="X106" s="45">
        <v>-3.6890000000000001</v>
      </c>
      <c r="Y106" s="24"/>
      <c r="Z106" s="24" t="s">
        <v>22</v>
      </c>
      <c r="AA106" s="5">
        <v>108.098</v>
      </c>
      <c r="AB106" s="45">
        <v>-1.988</v>
      </c>
      <c r="AC106" s="5">
        <v>119.295</v>
      </c>
      <c r="AD106" s="45">
        <v>4.2859999999999996</v>
      </c>
      <c r="AE106" s="5">
        <v>111.441</v>
      </c>
      <c r="AF106" s="45">
        <v>1.17</v>
      </c>
      <c r="AG106" s="24"/>
      <c r="AH106" s="24" t="s">
        <v>22</v>
      </c>
      <c r="AI106" s="5">
        <v>138.369</v>
      </c>
      <c r="AJ106" s="45">
        <v>5.2439999999999998</v>
      </c>
      <c r="AK106" s="5">
        <v>133.08199999999999</v>
      </c>
      <c r="AL106" s="45">
        <v>-1.764</v>
      </c>
      <c r="AM106" s="5">
        <v>115.396</v>
      </c>
      <c r="AN106" s="45">
        <v>12.862</v>
      </c>
      <c r="AO106" s="24"/>
      <c r="AP106" s="24" t="s">
        <v>22</v>
      </c>
      <c r="AQ106" s="5">
        <v>109.786</v>
      </c>
      <c r="AR106" s="45">
        <v>12.972</v>
      </c>
      <c r="AS106" s="5">
        <v>113.58</v>
      </c>
      <c r="AT106" s="45">
        <v>10.52</v>
      </c>
      <c r="AU106" s="5">
        <v>108.215</v>
      </c>
      <c r="AV106" s="45">
        <v>5.8440000000000003</v>
      </c>
      <c r="AW106" s="24"/>
      <c r="AX106" s="24" t="s">
        <v>22</v>
      </c>
      <c r="AY106" s="5">
        <v>132.01400000000001</v>
      </c>
      <c r="AZ106" s="45">
        <v>7.3929999999999998</v>
      </c>
      <c r="BA106" s="5">
        <v>114.809</v>
      </c>
      <c r="BB106" s="45">
        <v>3.2330000000000001</v>
      </c>
      <c r="BC106" s="5">
        <v>102.51900000000001</v>
      </c>
      <c r="BD106" s="45">
        <v>19.13</v>
      </c>
      <c r="BE106" s="24"/>
      <c r="BF106" s="24" t="s">
        <v>22</v>
      </c>
      <c r="BG106" s="5">
        <v>102.548</v>
      </c>
      <c r="BH106" s="45">
        <v>19.879000000000001</v>
      </c>
      <c r="BI106" s="5">
        <v>122.325</v>
      </c>
      <c r="BJ106" s="45">
        <v>-5.6059999999999999</v>
      </c>
      <c r="BK106" s="5">
        <v>156.00200000000001</v>
      </c>
      <c r="BL106" s="45">
        <v>3.4140000000000001</v>
      </c>
      <c r="BM106" s="24"/>
      <c r="BN106" s="24" t="s">
        <v>22</v>
      </c>
      <c r="BO106" s="5">
        <v>117.86</v>
      </c>
      <c r="BP106" s="45">
        <v>-3.2029999999999998</v>
      </c>
      <c r="BQ106" s="5">
        <v>124.541</v>
      </c>
      <c r="BR106" s="45">
        <v>6.1420000000000003</v>
      </c>
      <c r="BS106" s="5">
        <v>138.053</v>
      </c>
      <c r="BT106" s="45">
        <v>3.1720000000000002</v>
      </c>
      <c r="BU106" s="24"/>
      <c r="BV106" s="24" t="s">
        <v>22</v>
      </c>
      <c r="BW106" s="5">
        <v>122.983</v>
      </c>
      <c r="BX106" s="45">
        <v>3.4060000000000001</v>
      </c>
      <c r="BY106" s="5">
        <v>112.26900000000001</v>
      </c>
      <c r="BZ106" s="45">
        <v>1.893</v>
      </c>
      <c r="CA106" s="5">
        <v>109.514</v>
      </c>
      <c r="CB106" s="45">
        <v>14.71</v>
      </c>
      <c r="CC106" s="24"/>
      <c r="CD106" s="24" t="s">
        <v>22</v>
      </c>
      <c r="CE106" s="5">
        <v>114.666</v>
      </c>
      <c r="CF106" s="45">
        <v>0.16700000000000001</v>
      </c>
      <c r="CG106" s="5">
        <v>118.53100000000001</v>
      </c>
      <c r="CH106" s="45">
        <v>4.1230000000000002</v>
      </c>
      <c r="CI106" s="5">
        <v>127.521</v>
      </c>
      <c r="CJ106" s="45">
        <v>12.093999999999999</v>
      </c>
      <c r="CK106" s="24"/>
      <c r="CL106" s="24" t="s">
        <v>22</v>
      </c>
      <c r="CM106" s="5">
        <v>111</v>
      </c>
      <c r="CN106" s="45">
        <v>17.242999999999999</v>
      </c>
      <c r="CO106" s="5">
        <v>132.20599999999999</v>
      </c>
      <c r="CP106" s="45">
        <v>5.1529999999999996</v>
      </c>
      <c r="CQ106" s="5">
        <v>133.059</v>
      </c>
      <c r="CR106" s="45">
        <v>3.1880000000000002</v>
      </c>
      <c r="CS106" s="24"/>
      <c r="CT106" s="24" t="s">
        <v>22</v>
      </c>
      <c r="CU106" s="5">
        <v>135.929</v>
      </c>
      <c r="CV106" s="45">
        <v>2.62</v>
      </c>
      <c r="CW106" s="5">
        <v>79.608000000000004</v>
      </c>
      <c r="CX106" s="45">
        <v>11.090999999999999</v>
      </c>
      <c r="CY106" s="5">
        <v>125.408</v>
      </c>
      <c r="CZ106" s="45">
        <v>2.5609999999999999</v>
      </c>
      <c r="DA106" s="24"/>
      <c r="DB106" s="24" t="s">
        <v>22</v>
      </c>
      <c r="DC106" s="5">
        <v>106.181</v>
      </c>
      <c r="DD106" s="45">
        <v>0.47199999999999998</v>
      </c>
      <c r="DE106" s="5">
        <v>248.10400000000001</v>
      </c>
      <c r="DF106" s="45">
        <v>6.0090000000000003</v>
      </c>
      <c r="DG106" s="5">
        <v>105.599</v>
      </c>
      <c r="DH106" s="45">
        <v>0.97299999999999998</v>
      </c>
      <c r="DI106" s="24"/>
      <c r="DJ106" s="24" t="s">
        <v>22</v>
      </c>
      <c r="DK106" s="5">
        <v>117.886</v>
      </c>
      <c r="DL106" s="45">
        <v>11.398</v>
      </c>
      <c r="DM106" s="5">
        <v>86.561999999999998</v>
      </c>
      <c r="DN106" s="45">
        <v>-5.7460000000000004</v>
      </c>
      <c r="DO106" s="5">
        <v>113.93</v>
      </c>
      <c r="DP106" s="45">
        <v>15.64</v>
      </c>
      <c r="DQ106" s="24"/>
      <c r="DR106" s="24" t="s">
        <v>22</v>
      </c>
      <c r="DS106" s="5">
        <v>114.45099999999999</v>
      </c>
      <c r="DT106" s="45">
        <v>8.6150000000000002</v>
      </c>
      <c r="DU106" s="5">
        <v>120.249</v>
      </c>
      <c r="DV106" s="45">
        <v>3.42</v>
      </c>
      <c r="DW106" s="5">
        <v>125.187</v>
      </c>
      <c r="DX106" s="45">
        <v>6.782</v>
      </c>
      <c r="DY106" s="24"/>
      <c r="DZ106" s="24" t="s">
        <v>22</v>
      </c>
      <c r="EA106" s="5">
        <v>111.09099999999999</v>
      </c>
      <c r="EB106" s="45">
        <v>1.5389999999999999</v>
      </c>
      <c r="EC106" s="5">
        <v>120.964</v>
      </c>
      <c r="ED106" s="45">
        <v>3.0510000000000002</v>
      </c>
      <c r="EE106" s="5">
        <v>117.395</v>
      </c>
      <c r="EF106" s="45">
        <v>8.4860000000000007</v>
      </c>
      <c r="EG106" s="24"/>
      <c r="EH106" s="24" t="s">
        <v>22</v>
      </c>
      <c r="EI106" s="5">
        <v>120.84699999999999</v>
      </c>
      <c r="EJ106" s="45">
        <v>-3.9319999999999999</v>
      </c>
      <c r="EK106" s="5">
        <v>122.99</v>
      </c>
      <c r="EL106" s="45">
        <v>3.6459999999999999</v>
      </c>
      <c r="EM106" s="5">
        <v>120.578</v>
      </c>
      <c r="EN106" s="45">
        <v>4.8689999999999998</v>
      </c>
      <c r="EO106" s="24"/>
      <c r="EP106" s="24" t="s">
        <v>22</v>
      </c>
      <c r="EQ106" s="5">
        <v>106.934</v>
      </c>
      <c r="ER106" s="45">
        <v>11.167999999999999</v>
      </c>
      <c r="ES106" s="5">
        <v>119.563</v>
      </c>
      <c r="ET106" s="45">
        <v>0.80500000000000005</v>
      </c>
      <c r="EU106" s="5">
        <v>108.636</v>
      </c>
      <c r="EV106" s="45">
        <v>4.2439999999999998</v>
      </c>
      <c r="EW106" s="24"/>
      <c r="EX106" s="24" t="s">
        <v>22</v>
      </c>
      <c r="EY106" s="5">
        <v>108.119</v>
      </c>
      <c r="EZ106" s="45">
        <v>0.255</v>
      </c>
      <c r="FA106" s="5">
        <v>111.425</v>
      </c>
      <c r="FB106" s="45">
        <v>-0.55700000000000005</v>
      </c>
      <c r="FC106" s="5">
        <v>113.715</v>
      </c>
      <c r="FD106" s="45">
        <v>4.476</v>
      </c>
      <c r="FE106" s="24"/>
      <c r="FF106" s="24" t="s">
        <v>22</v>
      </c>
      <c r="FG106" s="5">
        <v>118.26900000000001</v>
      </c>
      <c r="FH106" s="45">
        <v>10.387</v>
      </c>
      <c r="FI106" s="5">
        <v>100.279</v>
      </c>
      <c r="FJ106" s="45">
        <v>5.3929999999999998</v>
      </c>
      <c r="FK106" s="5">
        <v>106.006</v>
      </c>
      <c r="FL106" s="45">
        <v>1.498</v>
      </c>
      <c r="FM106" s="24"/>
      <c r="FN106" s="24" t="s">
        <v>22</v>
      </c>
      <c r="FO106" s="5">
        <v>95.927000000000007</v>
      </c>
      <c r="FP106" s="45">
        <v>2.33</v>
      </c>
      <c r="FQ106" s="5">
        <v>110.16200000000001</v>
      </c>
      <c r="FR106" s="45">
        <v>8.5739999999999998</v>
      </c>
      <c r="FS106" s="5">
        <v>126.508</v>
      </c>
      <c r="FT106" s="45">
        <v>9.5820000000000007</v>
      </c>
      <c r="FU106" s="24"/>
      <c r="FV106" s="24" t="s">
        <v>22</v>
      </c>
      <c r="FW106" s="5">
        <v>109.68600000000001</v>
      </c>
      <c r="FX106" s="45">
        <v>4.6020000000000003</v>
      </c>
      <c r="FY106" s="5">
        <v>109.968</v>
      </c>
      <c r="FZ106" s="45">
        <v>-4.6260000000000003</v>
      </c>
      <c r="GA106" s="5">
        <v>94.483999999999995</v>
      </c>
      <c r="GB106" s="45">
        <v>-11.832000000000001</v>
      </c>
      <c r="GC106" s="24"/>
      <c r="GD106" s="24" t="s">
        <v>22</v>
      </c>
      <c r="GE106" s="5">
        <v>110.379</v>
      </c>
      <c r="GF106" s="45">
        <v>4.1609999999999996</v>
      </c>
      <c r="GG106" s="5">
        <v>112.072</v>
      </c>
      <c r="GH106" s="45">
        <v>25.094999999999999</v>
      </c>
      <c r="GI106" s="5">
        <v>129.691</v>
      </c>
      <c r="GJ106" s="45">
        <v>24.12</v>
      </c>
      <c r="GK106" s="24"/>
      <c r="GL106" s="24" t="s">
        <v>22</v>
      </c>
      <c r="GM106" s="5">
        <v>113.752</v>
      </c>
      <c r="GN106" s="45">
        <v>4.1360000000000001</v>
      </c>
      <c r="GO106" s="5">
        <v>128.214</v>
      </c>
      <c r="GP106" s="45">
        <v>2.6440000000000001</v>
      </c>
      <c r="GQ106" s="5">
        <v>133.95599999999999</v>
      </c>
      <c r="GR106" s="45">
        <v>5.3860000000000001</v>
      </c>
      <c r="GS106" s="24"/>
      <c r="GT106" s="24" t="s">
        <v>22</v>
      </c>
      <c r="GU106" s="5">
        <v>118.34399999999999</v>
      </c>
      <c r="GV106" s="45">
        <v>14.943</v>
      </c>
      <c r="GW106" s="5">
        <v>114.383</v>
      </c>
      <c r="GX106" s="45">
        <v>-1.5029999999999999</v>
      </c>
      <c r="GY106" s="5">
        <v>126.792</v>
      </c>
      <c r="GZ106" s="45">
        <v>8.4410000000000007</v>
      </c>
      <c r="HA106" s="24"/>
      <c r="HB106" s="24" t="s">
        <v>22</v>
      </c>
      <c r="HC106" s="5">
        <v>118.396</v>
      </c>
      <c r="HD106" s="45">
        <v>18.326000000000001</v>
      </c>
      <c r="HE106" s="5">
        <v>112.173</v>
      </c>
      <c r="HF106" s="45">
        <v>5.2430000000000003</v>
      </c>
      <c r="HG106" s="5">
        <v>106.29</v>
      </c>
      <c r="HH106" s="45">
        <v>4.75</v>
      </c>
      <c r="HI106" s="24"/>
      <c r="HJ106" s="24" t="s">
        <v>22</v>
      </c>
      <c r="HK106" s="5">
        <v>103.363</v>
      </c>
      <c r="HL106" s="45">
        <v>-3.42</v>
      </c>
      <c r="HM106" s="5">
        <v>115.791</v>
      </c>
      <c r="HN106" s="45">
        <v>12.938000000000001</v>
      </c>
      <c r="HO106" s="5">
        <v>101.636</v>
      </c>
      <c r="HP106" s="45">
        <v>-12.554</v>
      </c>
      <c r="HQ106" s="24"/>
      <c r="HR106" s="24" t="s">
        <v>22</v>
      </c>
      <c r="HS106" s="5">
        <v>111.29</v>
      </c>
      <c r="HT106" s="45">
        <v>7.1420000000000003</v>
      </c>
      <c r="HU106" s="5">
        <v>107.855</v>
      </c>
      <c r="HV106" s="45">
        <v>-6.3109999999999999</v>
      </c>
      <c r="HW106" s="5">
        <v>129.626</v>
      </c>
      <c r="HX106" s="45">
        <v>-1.3089999999999999</v>
      </c>
      <c r="HY106" s="24"/>
      <c r="HZ106" s="24" t="s">
        <v>22</v>
      </c>
      <c r="IA106" s="5">
        <v>115.004</v>
      </c>
      <c r="IB106" s="45">
        <v>-10.613</v>
      </c>
      <c r="IC106" s="5">
        <v>124.246</v>
      </c>
      <c r="ID106" s="45">
        <v>18.670000000000002</v>
      </c>
      <c r="IE106" s="5">
        <v>106.447</v>
      </c>
      <c r="IF106" s="45">
        <v>-5.84</v>
      </c>
      <c r="IG106" s="24"/>
      <c r="IH106" s="24" t="s">
        <v>22</v>
      </c>
      <c r="II106" s="5">
        <v>136.99100000000001</v>
      </c>
      <c r="IJ106" s="45">
        <v>17.149000000000001</v>
      </c>
      <c r="IK106" s="5">
        <v>130.37799999999999</v>
      </c>
      <c r="IL106" s="45">
        <v>-3.597</v>
      </c>
      <c r="IM106" s="5">
        <v>115.673</v>
      </c>
      <c r="IN106" s="45">
        <v>3.427</v>
      </c>
      <c r="IO106" s="5">
        <v>138.017</v>
      </c>
      <c r="IP106" s="45">
        <v>20.7</v>
      </c>
      <c r="IQ106" s="24"/>
      <c r="IR106" s="24" t="s">
        <v>22</v>
      </c>
      <c r="IS106" s="5">
        <v>99.963999999999999</v>
      </c>
      <c r="IT106" s="45">
        <v>-8.1370000000000005</v>
      </c>
      <c r="IU106" s="5">
        <v>83.414000000000001</v>
      </c>
      <c r="IV106" s="45">
        <v>-13.749000000000001</v>
      </c>
      <c r="IW106" s="5">
        <v>111.66800000000001</v>
      </c>
      <c r="IX106" s="45">
        <v>-8.61</v>
      </c>
      <c r="IY106" s="24"/>
      <c r="IZ106" s="24" t="s">
        <v>22</v>
      </c>
      <c r="JA106" s="5">
        <v>136.55099999999999</v>
      </c>
      <c r="JB106" s="45">
        <v>24.861999999999998</v>
      </c>
      <c r="JC106" s="5">
        <v>142.321</v>
      </c>
      <c r="JD106" s="45">
        <v>2.722</v>
      </c>
      <c r="JE106" s="5">
        <v>155.267</v>
      </c>
      <c r="JF106" s="45">
        <v>8.6620000000000008</v>
      </c>
      <c r="JG106" s="24"/>
      <c r="JH106" s="24" t="s">
        <v>22</v>
      </c>
      <c r="JI106" s="5">
        <v>144.32</v>
      </c>
      <c r="JJ106" s="45">
        <v>12.257999999999999</v>
      </c>
      <c r="JK106" s="5">
        <v>139.27000000000001</v>
      </c>
      <c r="JL106" s="45">
        <v>1.31</v>
      </c>
      <c r="JM106" s="5">
        <v>108.444</v>
      </c>
      <c r="JN106" s="45">
        <v>-23.332999999999998</v>
      </c>
      <c r="JO106" s="24"/>
      <c r="JP106" s="24" t="s">
        <v>22</v>
      </c>
      <c r="JQ106" s="5">
        <v>111.35599999999999</v>
      </c>
      <c r="JR106" s="45">
        <v>0.42199999999999999</v>
      </c>
      <c r="JS106" s="5">
        <v>119.163</v>
      </c>
      <c r="JT106" s="45">
        <v>12.279</v>
      </c>
      <c r="JU106" s="5">
        <v>105.986</v>
      </c>
      <c r="JV106" s="45">
        <v>3.5289999999999999</v>
      </c>
      <c r="JW106" s="24"/>
      <c r="JX106" s="24" t="s">
        <v>22</v>
      </c>
      <c r="JY106" s="5">
        <v>112.893</v>
      </c>
      <c r="JZ106" s="45">
        <v>10.144</v>
      </c>
      <c r="KA106" s="5">
        <v>115.23399999999999</v>
      </c>
      <c r="KB106" s="45">
        <v>9.5640000000000001</v>
      </c>
      <c r="KC106" s="5">
        <v>128.09800000000001</v>
      </c>
      <c r="KD106" s="45">
        <v>8</v>
      </c>
      <c r="KE106" s="24"/>
      <c r="KF106" s="24" t="s">
        <v>22</v>
      </c>
      <c r="KG106" s="5">
        <v>108.03400000000001</v>
      </c>
      <c r="KH106" s="45">
        <v>10.315</v>
      </c>
      <c r="KI106" s="5">
        <v>108.28100000000001</v>
      </c>
      <c r="KJ106" s="45">
        <v>5.3769999999999998</v>
      </c>
      <c r="KK106" s="5">
        <v>119.61199999999999</v>
      </c>
      <c r="KL106" s="45">
        <v>2.347</v>
      </c>
      <c r="KM106" s="24"/>
      <c r="KN106" s="24" t="s">
        <v>22</v>
      </c>
      <c r="KO106" s="5">
        <v>114.08499999999999</v>
      </c>
      <c r="KP106" s="45">
        <v>1.5780000000000001</v>
      </c>
      <c r="KQ106" s="5">
        <v>133.458</v>
      </c>
      <c r="KR106" s="45">
        <v>7.2530000000000001</v>
      </c>
      <c r="KS106" s="5">
        <v>103.32299999999999</v>
      </c>
      <c r="KT106" s="45">
        <v>-5.0430000000000001</v>
      </c>
      <c r="KU106" s="24"/>
      <c r="KV106" s="24" t="s">
        <v>22</v>
      </c>
      <c r="KW106" s="5">
        <v>104.386</v>
      </c>
      <c r="KX106" s="45">
        <v>-2.976</v>
      </c>
      <c r="KY106" s="5">
        <v>119.776</v>
      </c>
      <c r="KZ106" s="45">
        <v>-3.16</v>
      </c>
      <c r="LA106" s="5">
        <v>146.83600000000001</v>
      </c>
      <c r="LB106" s="45">
        <v>18.844000000000001</v>
      </c>
      <c r="LC106" s="24"/>
      <c r="LD106" s="24" t="s">
        <v>22</v>
      </c>
      <c r="LE106" s="5">
        <v>107.86199999999999</v>
      </c>
      <c r="LF106" s="45">
        <v>21.547999999999998</v>
      </c>
      <c r="LG106" s="5">
        <v>107.143</v>
      </c>
      <c r="LH106" s="45">
        <v>8.6579999999999995</v>
      </c>
      <c r="LI106" s="5">
        <v>109.498</v>
      </c>
      <c r="LJ106" s="45">
        <v>3.512</v>
      </c>
      <c r="LK106" s="24"/>
      <c r="LL106" s="24" t="s">
        <v>22</v>
      </c>
      <c r="LM106" s="5">
        <v>127.979</v>
      </c>
      <c r="LN106" s="45">
        <v>4.96</v>
      </c>
      <c r="LO106" s="5">
        <v>116.001</v>
      </c>
      <c r="LP106" s="45">
        <v>2.8969999999999998</v>
      </c>
      <c r="LQ106" s="5">
        <v>138.07400000000001</v>
      </c>
      <c r="LR106" s="45">
        <v>12.509</v>
      </c>
      <c r="LS106" s="24"/>
      <c r="LT106" s="24" t="s">
        <v>22</v>
      </c>
      <c r="LU106" s="5">
        <v>115.56399999999999</v>
      </c>
      <c r="LV106" s="45">
        <v>6.3170000000000002</v>
      </c>
      <c r="LW106" s="5">
        <v>97.188999999999993</v>
      </c>
      <c r="LX106" s="45">
        <v>6.5750000000000002</v>
      </c>
      <c r="LY106" s="5">
        <v>75.846000000000004</v>
      </c>
      <c r="LZ106" s="45">
        <v>9.8360000000000003</v>
      </c>
      <c r="MA106" s="24"/>
      <c r="MB106" s="24" t="s">
        <v>22</v>
      </c>
      <c r="MC106" s="5">
        <v>128.34399999999999</v>
      </c>
      <c r="MD106" s="45">
        <v>5.0190000000000001</v>
      </c>
      <c r="ME106" s="5">
        <v>79.099999999999994</v>
      </c>
      <c r="MF106" s="45">
        <v>-21.817</v>
      </c>
      <c r="MG106" s="5">
        <v>132.15600000000001</v>
      </c>
      <c r="MH106" s="45">
        <v>30.773</v>
      </c>
      <c r="MI106" s="24"/>
      <c r="MJ106" s="24" t="s">
        <v>22</v>
      </c>
      <c r="MK106" s="5">
        <v>87.131</v>
      </c>
      <c r="ML106" s="45">
        <v>-3.9630000000000001</v>
      </c>
      <c r="MM106" s="5">
        <v>119.499</v>
      </c>
      <c r="MN106" s="45">
        <v>7.7640000000000002</v>
      </c>
      <c r="MO106" s="5">
        <v>145.02099999999999</v>
      </c>
      <c r="MP106" s="45">
        <v>16.074000000000002</v>
      </c>
      <c r="MQ106" s="44"/>
      <c r="MR106" s="44"/>
      <c r="MS106" s="44"/>
      <c r="MT106" s="44"/>
      <c r="MU106" s="44"/>
      <c r="MV106" s="44"/>
    </row>
    <row r="107" spans="1:360" s="331" customFormat="1" ht="15" hidden="1" customHeight="1" x14ac:dyDescent="0.25">
      <c r="A107" s="445"/>
      <c r="B107" s="24" t="s">
        <v>23</v>
      </c>
      <c r="C107" s="5">
        <v>95.456999999999994</v>
      </c>
      <c r="D107" s="45">
        <v>-5.7709999999999999</v>
      </c>
      <c r="E107" s="495">
        <v>101.879</v>
      </c>
      <c r="F107" s="45">
        <v>2.8980000000000001</v>
      </c>
      <c r="G107" s="495">
        <v>89.384</v>
      </c>
      <c r="H107" s="45">
        <v>-13.615</v>
      </c>
      <c r="I107" s="24"/>
      <c r="J107" s="24" t="s">
        <v>23</v>
      </c>
      <c r="K107" s="5">
        <v>90.369</v>
      </c>
      <c r="L107" s="45">
        <v>-17.727</v>
      </c>
      <c r="M107" s="5">
        <v>135.74100000000001</v>
      </c>
      <c r="N107" s="45">
        <v>-25.954999999999998</v>
      </c>
      <c r="O107" s="5">
        <v>92.498000000000005</v>
      </c>
      <c r="P107" s="45">
        <v>-16.224</v>
      </c>
      <c r="Q107" s="24"/>
      <c r="R107" s="24" t="s">
        <v>23</v>
      </c>
      <c r="S107" s="5">
        <v>104.02500000000001</v>
      </c>
      <c r="T107" s="45">
        <v>2.4039999999999999</v>
      </c>
      <c r="U107" s="5">
        <v>116.107</v>
      </c>
      <c r="V107" s="45">
        <v>13.503</v>
      </c>
      <c r="W107" s="5">
        <v>119.66200000000001</v>
      </c>
      <c r="X107" s="45">
        <v>17.367000000000001</v>
      </c>
      <c r="Y107" s="24"/>
      <c r="Z107" s="24" t="s">
        <v>23</v>
      </c>
      <c r="AA107" s="5">
        <v>120.946</v>
      </c>
      <c r="AB107" s="45">
        <v>14.223000000000001</v>
      </c>
      <c r="AC107" s="5">
        <v>116.005</v>
      </c>
      <c r="AD107" s="45">
        <v>11.893000000000001</v>
      </c>
      <c r="AE107" s="5">
        <v>109.901</v>
      </c>
      <c r="AF107" s="45">
        <v>13.377000000000001</v>
      </c>
      <c r="AG107" s="24"/>
      <c r="AH107" s="24" t="s">
        <v>23</v>
      </c>
      <c r="AI107" s="5">
        <v>152.494</v>
      </c>
      <c r="AJ107" s="45">
        <v>24.651</v>
      </c>
      <c r="AK107" s="5">
        <v>146.749</v>
      </c>
      <c r="AL107" s="45">
        <v>14.315</v>
      </c>
      <c r="AM107" s="5">
        <v>114.556</v>
      </c>
      <c r="AN107" s="45">
        <v>11.003</v>
      </c>
      <c r="AO107" s="24"/>
      <c r="AP107" s="24" t="s">
        <v>23</v>
      </c>
      <c r="AQ107" s="5">
        <v>116.017</v>
      </c>
      <c r="AR107" s="45">
        <v>28.038</v>
      </c>
      <c r="AS107" s="5">
        <v>114.864</v>
      </c>
      <c r="AT107" s="45">
        <v>0.48699999999999999</v>
      </c>
      <c r="AU107" s="5">
        <v>115.68600000000001</v>
      </c>
      <c r="AV107" s="45">
        <v>7.2859999999999996</v>
      </c>
      <c r="AW107" s="24"/>
      <c r="AX107" s="24" t="s">
        <v>23</v>
      </c>
      <c r="AY107" s="5">
        <v>147.94900000000001</v>
      </c>
      <c r="AZ107" s="45">
        <v>9.5540000000000003</v>
      </c>
      <c r="BA107" s="5">
        <v>132.95400000000001</v>
      </c>
      <c r="BB107" s="45">
        <v>1.629</v>
      </c>
      <c r="BC107" s="5">
        <v>115.593</v>
      </c>
      <c r="BD107" s="45">
        <v>33.198999999999998</v>
      </c>
      <c r="BE107" s="24"/>
      <c r="BF107" s="24" t="s">
        <v>23</v>
      </c>
      <c r="BG107" s="5">
        <v>110.50700000000001</v>
      </c>
      <c r="BH107" s="45">
        <v>25.344000000000001</v>
      </c>
      <c r="BI107" s="5">
        <v>141.05199999999999</v>
      </c>
      <c r="BJ107" s="45">
        <v>21.274000000000001</v>
      </c>
      <c r="BK107" s="5">
        <v>155.09399999999999</v>
      </c>
      <c r="BL107" s="45">
        <v>12.571999999999999</v>
      </c>
      <c r="BM107" s="24"/>
      <c r="BN107" s="24" t="s">
        <v>23</v>
      </c>
      <c r="BO107" s="5">
        <v>140.351</v>
      </c>
      <c r="BP107" s="45">
        <v>15.978999999999999</v>
      </c>
      <c r="BQ107" s="5">
        <v>156.67599999999999</v>
      </c>
      <c r="BR107" s="45">
        <v>43.38</v>
      </c>
      <c r="BS107" s="5">
        <v>109.29600000000001</v>
      </c>
      <c r="BT107" s="45">
        <v>-14.587</v>
      </c>
      <c r="BU107" s="24"/>
      <c r="BV107" s="24" t="s">
        <v>23</v>
      </c>
      <c r="BW107" s="5">
        <v>139.63800000000001</v>
      </c>
      <c r="BX107" s="45">
        <v>22.372</v>
      </c>
      <c r="BY107" s="5">
        <v>107.345</v>
      </c>
      <c r="BZ107" s="45">
        <v>2.641</v>
      </c>
      <c r="CA107" s="5">
        <v>101.128</v>
      </c>
      <c r="CB107" s="45">
        <v>-14.053000000000001</v>
      </c>
      <c r="CC107" s="24"/>
      <c r="CD107" s="24" t="s">
        <v>23</v>
      </c>
      <c r="CE107" s="5">
        <v>114.128</v>
      </c>
      <c r="CF107" s="45">
        <v>2.2709999999999999</v>
      </c>
      <c r="CG107" s="5">
        <v>110.389</v>
      </c>
      <c r="CH107" s="45">
        <v>6.4660000000000002</v>
      </c>
      <c r="CI107" s="5">
        <v>110.229</v>
      </c>
      <c r="CJ107" s="45">
        <v>2.7829999999999999</v>
      </c>
      <c r="CK107" s="24"/>
      <c r="CL107" s="24" t="s">
        <v>23</v>
      </c>
      <c r="CM107" s="5">
        <v>124.843</v>
      </c>
      <c r="CN107" s="45">
        <v>23.718</v>
      </c>
      <c r="CO107" s="5">
        <v>104.611</v>
      </c>
      <c r="CP107" s="45">
        <v>3.12</v>
      </c>
      <c r="CQ107" s="5">
        <v>104.35899999999999</v>
      </c>
      <c r="CR107" s="45">
        <v>-10.632</v>
      </c>
      <c r="CS107" s="24"/>
      <c r="CT107" s="24" t="s">
        <v>23</v>
      </c>
      <c r="CU107" s="5">
        <v>120.684</v>
      </c>
      <c r="CV107" s="45">
        <v>6.8369999999999997</v>
      </c>
      <c r="CW107" s="5">
        <v>85.117000000000004</v>
      </c>
      <c r="CX107" s="45">
        <v>3.266</v>
      </c>
      <c r="CY107" s="5">
        <v>134.19399999999999</v>
      </c>
      <c r="CZ107" s="45">
        <v>6.4240000000000004</v>
      </c>
      <c r="DA107" s="24"/>
      <c r="DB107" s="24" t="s">
        <v>23</v>
      </c>
      <c r="DC107" s="5">
        <v>99.966999999999999</v>
      </c>
      <c r="DD107" s="45">
        <v>3.996</v>
      </c>
      <c r="DE107" s="5">
        <v>182.06200000000001</v>
      </c>
      <c r="DF107" s="45">
        <v>6.8689999999999998</v>
      </c>
      <c r="DG107" s="5">
        <v>111.253</v>
      </c>
      <c r="DH107" s="45">
        <v>4.5330000000000004</v>
      </c>
      <c r="DI107" s="24"/>
      <c r="DJ107" s="24" t="s">
        <v>23</v>
      </c>
      <c r="DK107" s="5">
        <v>115.59</v>
      </c>
      <c r="DL107" s="45">
        <v>10.417999999999999</v>
      </c>
      <c r="DM107" s="5">
        <v>91.332999999999998</v>
      </c>
      <c r="DN107" s="45">
        <v>-1.4139999999999999</v>
      </c>
      <c r="DO107" s="5">
        <v>111.10899999999999</v>
      </c>
      <c r="DP107" s="45">
        <v>12.907999999999999</v>
      </c>
      <c r="DQ107" s="24"/>
      <c r="DR107" s="24" t="s">
        <v>23</v>
      </c>
      <c r="DS107" s="5">
        <v>113.90300000000001</v>
      </c>
      <c r="DT107" s="45">
        <v>9.7249999999999996</v>
      </c>
      <c r="DU107" s="5">
        <v>118.39700000000001</v>
      </c>
      <c r="DV107" s="45">
        <v>4.5220000000000002</v>
      </c>
      <c r="DW107" s="5">
        <v>125.22199999999999</v>
      </c>
      <c r="DX107" s="45">
        <v>3.1320000000000001</v>
      </c>
      <c r="DY107" s="24"/>
      <c r="DZ107" s="24" t="s">
        <v>23</v>
      </c>
      <c r="EA107" s="5">
        <v>106.556</v>
      </c>
      <c r="EB107" s="45">
        <v>0.73399999999999999</v>
      </c>
      <c r="EC107" s="5">
        <v>117.131</v>
      </c>
      <c r="ED107" s="45">
        <v>9.141</v>
      </c>
      <c r="EE107" s="5">
        <v>122.879</v>
      </c>
      <c r="EF107" s="45">
        <v>6.8890000000000002</v>
      </c>
      <c r="EG107" s="24"/>
      <c r="EH107" s="24" t="s">
        <v>23</v>
      </c>
      <c r="EI107" s="5">
        <v>120.67100000000001</v>
      </c>
      <c r="EJ107" s="45">
        <v>12.622999999999999</v>
      </c>
      <c r="EK107" s="5">
        <v>115.738</v>
      </c>
      <c r="EL107" s="45">
        <v>-2.8879999999999999</v>
      </c>
      <c r="EM107" s="5">
        <v>120.526</v>
      </c>
      <c r="EN107" s="45">
        <v>11.74</v>
      </c>
      <c r="EO107" s="24"/>
      <c r="EP107" s="24" t="s">
        <v>23</v>
      </c>
      <c r="EQ107" s="5">
        <v>108.42100000000001</v>
      </c>
      <c r="ER107" s="45">
        <v>9.32</v>
      </c>
      <c r="ES107" s="5">
        <v>115.873</v>
      </c>
      <c r="ET107" s="45">
        <v>6.75</v>
      </c>
      <c r="EU107" s="5">
        <v>112.041</v>
      </c>
      <c r="EV107" s="45">
        <v>5.3310000000000004</v>
      </c>
      <c r="EW107" s="24"/>
      <c r="EX107" s="24" t="s">
        <v>23</v>
      </c>
      <c r="EY107" s="5">
        <v>112.267</v>
      </c>
      <c r="EZ107" s="45">
        <v>3.9769999999999999</v>
      </c>
      <c r="FA107" s="5">
        <v>112.639</v>
      </c>
      <c r="FB107" s="45">
        <v>7.43</v>
      </c>
      <c r="FC107" s="5">
        <v>111.062</v>
      </c>
      <c r="FD107" s="45">
        <v>11.385999999999999</v>
      </c>
      <c r="FE107" s="24"/>
      <c r="FF107" s="24" t="s">
        <v>23</v>
      </c>
      <c r="FG107" s="5">
        <v>114.31100000000001</v>
      </c>
      <c r="FH107" s="45">
        <v>7.7080000000000002</v>
      </c>
      <c r="FI107" s="5">
        <v>119.369</v>
      </c>
      <c r="FJ107" s="45">
        <v>3.3220000000000001</v>
      </c>
      <c r="FK107" s="5">
        <v>104.655</v>
      </c>
      <c r="FL107" s="45">
        <v>5.1980000000000004</v>
      </c>
      <c r="FM107" s="24"/>
      <c r="FN107" s="24" t="s">
        <v>23</v>
      </c>
      <c r="FO107" s="5">
        <v>101.30800000000001</v>
      </c>
      <c r="FP107" s="45">
        <v>5.3319999999999999</v>
      </c>
      <c r="FQ107" s="5">
        <v>122.22799999999999</v>
      </c>
      <c r="FR107" s="45">
        <v>5.8040000000000003</v>
      </c>
      <c r="FS107" s="5">
        <v>124.012</v>
      </c>
      <c r="FT107" s="45">
        <v>10.289</v>
      </c>
      <c r="FU107" s="24"/>
      <c r="FV107" s="24" t="s">
        <v>23</v>
      </c>
      <c r="FW107" s="5">
        <v>112.711</v>
      </c>
      <c r="FX107" s="45">
        <v>1.419</v>
      </c>
      <c r="FY107" s="5">
        <v>110.59399999999999</v>
      </c>
      <c r="FZ107" s="45">
        <v>-2.3639999999999999</v>
      </c>
      <c r="GA107" s="5">
        <v>106.849</v>
      </c>
      <c r="GB107" s="45">
        <v>0.4</v>
      </c>
      <c r="GC107" s="24"/>
      <c r="GD107" s="24" t="s">
        <v>23</v>
      </c>
      <c r="GE107" s="5">
        <v>110.468</v>
      </c>
      <c r="GF107" s="45">
        <v>-0.69399999999999995</v>
      </c>
      <c r="GG107" s="5">
        <v>112.44199999999999</v>
      </c>
      <c r="GH107" s="45">
        <v>9.3249999999999993</v>
      </c>
      <c r="GI107" s="5">
        <v>127.449</v>
      </c>
      <c r="GJ107" s="45">
        <v>18.673999999999999</v>
      </c>
      <c r="GK107" s="24"/>
      <c r="GL107" s="24" t="s">
        <v>23</v>
      </c>
      <c r="GM107" s="5">
        <v>121.273</v>
      </c>
      <c r="GN107" s="45">
        <v>7.774</v>
      </c>
      <c r="GO107" s="5">
        <v>122.149</v>
      </c>
      <c r="GP107" s="45">
        <v>-7.4889999999999999</v>
      </c>
      <c r="GQ107" s="5">
        <v>140.63200000000001</v>
      </c>
      <c r="GR107" s="45">
        <v>4.359</v>
      </c>
      <c r="GS107" s="24"/>
      <c r="GT107" s="24" t="s">
        <v>23</v>
      </c>
      <c r="GU107" s="5">
        <v>125.42400000000001</v>
      </c>
      <c r="GV107" s="45">
        <v>10.406000000000001</v>
      </c>
      <c r="GW107" s="5">
        <v>106.5</v>
      </c>
      <c r="GX107" s="45">
        <v>3.4369999999999998</v>
      </c>
      <c r="GY107" s="5">
        <v>121.949</v>
      </c>
      <c r="GZ107" s="45">
        <v>10.425000000000001</v>
      </c>
      <c r="HA107" s="24"/>
      <c r="HB107" s="24" t="s">
        <v>23</v>
      </c>
      <c r="HC107" s="5">
        <v>110.249</v>
      </c>
      <c r="HD107" s="45">
        <v>10.157</v>
      </c>
      <c r="HE107" s="5">
        <v>118.92</v>
      </c>
      <c r="HF107" s="45">
        <v>9.2219999999999995</v>
      </c>
      <c r="HG107" s="5">
        <v>105.72</v>
      </c>
      <c r="HH107" s="45">
        <v>7.7610000000000001</v>
      </c>
      <c r="HI107" s="24"/>
      <c r="HJ107" s="24" t="s">
        <v>23</v>
      </c>
      <c r="HK107" s="5">
        <v>114.476</v>
      </c>
      <c r="HL107" s="45">
        <v>10.648999999999999</v>
      </c>
      <c r="HM107" s="5">
        <v>112.123</v>
      </c>
      <c r="HN107" s="45">
        <v>8.86</v>
      </c>
      <c r="HO107" s="5">
        <v>112.673</v>
      </c>
      <c r="HP107" s="45">
        <v>7.9210000000000003</v>
      </c>
      <c r="HQ107" s="24"/>
      <c r="HR107" s="24" t="s">
        <v>23</v>
      </c>
      <c r="HS107" s="5">
        <v>113.626</v>
      </c>
      <c r="HT107" s="45">
        <v>-10.512</v>
      </c>
      <c r="HU107" s="5">
        <v>120.96299999999999</v>
      </c>
      <c r="HV107" s="45">
        <v>1.2430000000000001</v>
      </c>
      <c r="HW107" s="5">
        <v>119.616</v>
      </c>
      <c r="HX107" s="45">
        <v>0.69299999999999995</v>
      </c>
      <c r="HY107" s="24"/>
      <c r="HZ107" s="24" t="s">
        <v>23</v>
      </c>
      <c r="IA107" s="5">
        <v>115.431</v>
      </c>
      <c r="IB107" s="45">
        <v>-4.51</v>
      </c>
      <c r="IC107" s="5">
        <v>127.101</v>
      </c>
      <c r="ID107" s="45">
        <v>11.292999999999999</v>
      </c>
      <c r="IE107" s="5">
        <v>115.303</v>
      </c>
      <c r="IF107" s="45">
        <v>-5.367</v>
      </c>
      <c r="IG107" s="24"/>
      <c r="IH107" s="24" t="s">
        <v>23</v>
      </c>
      <c r="II107" s="5">
        <v>133.08799999999999</v>
      </c>
      <c r="IJ107" s="45">
        <v>21.585999999999999</v>
      </c>
      <c r="IK107" s="5">
        <v>136.46899999999999</v>
      </c>
      <c r="IL107" s="45">
        <v>-5.6150000000000002</v>
      </c>
      <c r="IM107" s="5">
        <v>124.736</v>
      </c>
      <c r="IN107" s="45">
        <v>6.0510000000000002</v>
      </c>
      <c r="IO107" s="5">
        <v>134.55500000000001</v>
      </c>
      <c r="IP107" s="45">
        <v>27.201000000000001</v>
      </c>
      <c r="IQ107" s="24"/>
      <c r="IR107" s="24" t="s">
        <v>23</v>
      </c>
      <c r="IS107" s="5">
        <v>108.863</v>
      </c>
      <c r="IT107" s="45">
        <v>-1.6539999999999999</v>
      </c>
      <c r="IU107" s="5">
        <v>99.236999999999995</v>
      </c>
      <c r="IV107" s="45">
        <v>5.4820000000000002</v>
      </c>
      <c r="IW107" s="5">
        <v>122.88200000000001</v>
      </c>
      <c r="IX107" s="45">
        <v>0.14199999999999999</v>
      </c>
      <c r="IY107" s="24"/>
      <c r="IZ107" s="24" t="s">
        <v>23</v>
      </c>
      <c r="JA107" s="5">
        <v>138.24100000000001</v>
      </c>
      <c r="JB107" s="45">
        <v>23.489000000000001</v>
      </c>
      <c r="JC107" s="5">
        <v>139.953</v>
      </c>
      <c r="JD107" s="45">
        <v>12.097</v>
      </c>
      <c r="JE107" s="5">
        <v>157.68600000000001</v>
      </c>
      <c r="JF107" s="45">
        <v>6.7859999999999996</v>
      </c>
      <c r="JG107" s="24"/>
      <c r="JH107" s="24" t="s">
        <v>23</v>
      </c>
      <c r="JI107" s="5">
        <v>135.14500000000001</v>
      </c>
      <c r="JJ107" s="45">
        <v>4.593</v>
      </c>
      <c r="JK107" s="5">
        <v>141.84700000000001</v>
      </c>
      <c r="JL107" s="45">
        <v>2.323</v>
      </c>
      <c r="JM107" s="5">
        <v>93.804000000000002</v>
      </c>
      <c r="JN107" s="45">
        <v>3.661</v>
      </c>
      <c r="JO107" s="24"/>
      <c r="JP107" s="24" t="s">
        <v>23</v>
      </c>
      <c r="JQ107" s="5">
        <v>111.39</v>
      </c>
      <c r="JR107" s="45">
        <v>1.627</v>
      </c>
      <c r="JS107" s="5">
        <v>104.643</v>
      </c>
      <c r="JT107" s="45">
        <v>3.7719999999999998</v>
      </c>
      <c r="JU107" s="5">
        <v>92.825000000000003</v>
      </c>
      <c r="JV107" s="45">
        <v>2.0939999999999999</v>
      </c>
      <c r="JW107" s="24"/>
      <c r="JX107" s="24" t="s">
        <v>23</v>
      </c>
      <c r="JY107" s="5">
        <v>115.85899999999999</v>
      </c>
      <c r="JZ107" s="45">
        <v>3.867</v>
      </c>
      <c r="KA107" s="5">
        <v>126.91200000000001</v>
      </c>
      <c r="KB107" s="45">
        <v>25.166</v>
      </c>
      <c r="KC107" s="5">
        <v>120.779</v>
      </c>
      <c r="KD107" s="45">
        <v>4.13</v>
      </c>
      <c r="KE107" s="24"/>
      <c r="KF107" s="24" t="s">
        <v>23</v>
      </c>
      <c r="KG107" s="5">
        <v>103.539</v>
      </c>
      <c r="KH107" s="45">
        <v>9.0399999999999991</v>
      </c>
      <c r="KI107" s="5">
        <v>139.97499999999999</v>
      </c>
      <c r="KJ107" s="45">
        <v>6.335</v>
      </c>
      <c r="KK107" s="5">
        <v>110.78</v>
      </c>
      <c r="KL107" s="45">
        <v>1.2050000000000001</v>
      </c>
      <c r="KM107" s="24"/>
      <c r="KN107" s="24" t="s">
        <v>23</v>
      </c>
      <c r="KO107" s="5">
        <v>102.169</v>
      </c>
      <c r="KP107" s="45">
        <v>-2.7589999999999999</v>
      </c>
      <c r="KQ107" s="5">
        <v>108.93</v>
      </c>
      <c r="KR107" s="45">
        <v>-4.2619999999999996</v>
      </c>
      <c r="KS107" s="5">
        <v>105.062</v>
      </c>
      <c r="KT107" s="45">
        <v>-1.613</v>
      </c>
      <c r="KU107" s="24"/>
      <c r="KV107" s="24" t="s">
        <v>23</v>
      </c>
      <c r="KW107" s="5">
        <v>104.419</v>
      </c>
      <c r="KX107" s="45">
        <v>4.1280000000000001</v>
      </c>
      <c r="KY107" s="5">
        <v>126.432</v>
      </c>
      <c r="KZ107" s="45">
        <v>5.7859999999999996</v>
      </c>
      <c r="LA107" s="5">
        <v>125.202</v>
      </c>
      <c r="LB107" s="45">
        <v>15.977</v>
      </c>
      <c r="LC107" s="24"/>
      <c r="LD107" s="24" t="s">
        <v>23</v>
      </c>
      <c r="LE107" s="5">
        <v>103.869</v>
      </c>
      <c r="LF107" s="45">
        <v>0.82</v>
      </c>
      <c r="LG107" s="5">
        <v>107.711</v>
      </c>
      <c r="LH107" s="45">
        <v>15.667</v>
      </c>
      <c r="LI107" s="5">
        <v>106.35899999999999</v>
      </c>
      <c r="LJ107" s="45">
        <v>1.161</v>
      </c>
      <c r="LK107" s="24"/>
      <c r="LL107" s="24" t="s">
        <v>23</v>
      </c>
      <c r="LM107" s="5">
        <v>113.78400000000001</v>
      </c>
      <c r="LN107" s="45">
        <v>7.5869999999999997</v>
      </c>
      <c r="LO107" s="5">
        <v>132.20099999999999</v>
      </c>
      <c r="LP107" s="45">
        <v>2.766</v>
      </c>
      <c r="LQ107" s="5">
        <v>113.14700000000001</v>
      </c>
      <c r="LR107" s="45">
        <v>7.9969999999999999</v>
      </c>
      <c r="LS107" s="24"/>
      <c r="LT107" s="24" t="s">
        <v>23</v>
      </c>
      <c r="LU107" s="5">
        <v>116.048</v>
      </c>
      <c r="LV107" s="45">
        <v>-1.5349999999999999</v>
      </c>
      <c r="LW107" s="5">
        <v>182.36699999999999</v>
      </c>
      <c r="LX107" s="45">
        <v>-9.7200000000000006</v>
      </c>
      <c r="LY107" s="5">
        <v>84.38</v>
      </c>
      <c r="LZ107" s="45">
        <v>29.626999999999999</v>
      </c>
      <c r="MA107" s="24"/>
      <c r="MB107" s="24" t="s">
        <v>23</v>
      </c>
      <c r="MC107" s="5">
        <v>137.50899999999999</v>
      </c>
      <c r="MD107" s="45">
        <v>19.190999999999999</v>
      </c>
      <c r="ME107" s="5">
        <v>69.498999999999995</v>
      </c>
      <c r="MF107" s="45">
        <v>-5.0179999999999998</v>
      </c>
      <c r="MG107" s="5">
        <v>125.52</v>
      </c>
      <c r="MH107" s="45">
        <v>49.26</v>
      </c>
      <c r="MI107" s="24"/>
      <c r="MJ107" s="24" t="s">
        <v>23</v>
      </c>
      <c r="MK107" s="5">
        <v>76.400999999999996</v>
      </c>
      <c r="ML107" s="45">
        <v>-19.14</v>
      </c>
      <c r="MM107" s="5">
        <v>125.048</v>
      </c>
      <c r="MN107" s="45">
        <v>7.726</v>
      </c>
      <c r="MO107" s="5">
        <v>167.33699999999999</v>
      </c>
      <c r="MP107" s="45">
        <v>24.143999999999998</v>
      </c>
      <c r="MQ107" s="44"/>
      <c r="MR107" s="44"/>
      <c r="MS107" s="44"/>
      <c r="MT107" s="44"/>
      <c r="MU107" s="44"/>
      <c r="MV107" s="44"/>
    </row>
    <row r="108" spans="1:360" s="331" customFormat="1" ht="15" hidden="1" customHeight="1" x14ac:dyDescent="0.25">
      <c r="A108" s="445"/>
      <c r="B108" s="24" t="s">
        <v>24</v>
      </c>
      <c r="C108" s="5">
        <v>94.85</v>
      </c>
      <c r="D108" s="45">
        <v>-6.15</v>
      </c>
      <c r="E108" s="495">
        <v>92.247</v>
      </c>
      <c r="F108" s="45">
        <v>-5.1790000000000003</v>
      </c>
      <c r="G108" s="495">
        <v>97.311999999999998</v>
      </c>
      <c r="H108" s="45">
        <v>-7.0039999999999996</v>
      </c>
      <c r="I108" s="24"/>
      <c r="J108" s="24" t="s">
        <v>24</v>
      </c>
      <c r="K108" s="5">
        <v>97.426000000000002</v>
      </c>
      <c r="L108" s="45">
        <v>-10.493</v>
      </c>
      <c r="M108" s="5">
        <v>165.87799999999999</v>
      </c>
      <c r="N108" s="45">
        <v>4.3869999999999996</v>
      </c>
      <c r="O108" s="5">
        <v>94.849000000000004</v>
      </c>
      <c r="P108" s="45">
        <v>-12.269</v>
      </c>
      <c r="Q108" s="24"/>
      <c r="R108" s="24" t="s">
        <v>24</v>
      </c>
      <c r="S108" s="5">
        <v>116.361</v>
      </c>
      <c r="T108" s="45">
        <v>4.3390000000000004</v>
      </c>
      <c r="U108" s="5">
        <v>94.126000000000005</v>
      </c>
      <c r="V108" s="45">
        <v>-12.606</v>
      </c>
      <c r="W108" s="5">
        <v>111.556</v>
      </c>
      <c r="X108" s="45">
        <v>1.4059999999999999</v>
      </c>
      <c r="Y108" s="24"/>
      <c r="Z108" s="24" t="s">
        <v>24</v>
      </c>
      <c r="AA108" s="5">
        <v>119.51600000000001</v>
      </c>
      <c r="AB108" s="45">
        <v>4.2949999999999999</v>
      </c>
      <c r="AC108" s="5">
        <v>118.111</v>
      </c>
      <c r="AD108" s="45">
        <v>-17.798999999999999</v>
      </c>
      <c r="AE108" s="5">
        <v>110.08499999999999</v>
      </c>
      <c r="AF108" s="45">
        <v>3.7949999999999999</v>
      </c>
      <c r="AG108" s="24"/>
      <c r="AH108" s="24" t="s">
        <v>24</v>
      </c>
      <c r="AI108" s="5">
        <v>140.333</v>
      </c>
      <c r="AJ108" s="45">
        <v>13.339</v>
      </c>
      <c r="AK108" s="5">
        <v>142.803</v>
      </c>
      <c r="AL108" s="45">
        <v>7.7149999999999999</v>
      </c>
      <c r="AM108" s="5">
        <v>109.64100000000001</v>
      </c>
      <c r="AN108" s="45">
        <v>2.1560000000000001</v>
      </c>
      <c r="AO108" s="24"/>
      <c r="AP108" s="24" t="s">
        <v>24</v>
      </c>
      <c r="AQ108" s="5">
        <v>115.47499999999999</v>
      </c>
      <c r="AR108" s="45">
        <v>8.4830000000000005</v>
      </c>
      <c r="AS108" s="5">
        <v>108.429</v>
      </c>
      <c r="AT108" s="45">
        <v>-7.87</v>
      </c>
      <c r="AU108" s="5">
        <v>103.70099999999999</v>
      </c>
      <c r="AV108" s="45">
        <v>-7.617</v>
      </c>
      <c r="AW108" s="24"/>
      <c r="AX108" s="24" t="s">
        <v>24</v>
      </c>
      <c r="AY108" s="5">
        <v>141.303</v>
      </c>
      <c r="AZ108" s="45">
        <v>-2.3E-2</v>
      </c>
      <c r="BA108" s="5">
        <v>127.148</v>
      </c>
      <c r="BB108" s="45">
        <v>-3.7330000000000001</v>
      </c>
      <c r="BC108" s="5">
        <v>103.005</v>
      </c>
      <c r="BD108" s="45">
        <v>25.84</v>
      </c>
      <c r="BE108" s="24"/>
      <c r="BF108" s="24" t="s">
        <v>24</v>
      </c>
      <c r="BG108" s="5">
        <v>103.77500000000001</v>
      </c>
      <c r="BH108" s="45">
        <v>15.958</v>
      </c>
      <c r="BI108" s="5">
        <v>136.93100000000001</v>
      </c>
      <c r="BJ108" s="45">
        <v>17.562999999999999</v>
      </c>
      <c r="BK108" s="5">
        <v>138.18</v>
      </c>
      <c r="BL108" s="45">
        <v>7.5190000000000001</v>
      </c>
      <c r="BM108" s="24"/>
      <c r="BN108" s="24" t="s">
        <v>24</v>
      </c>
      <c r="BO108" s="5">
        <v>132.36600000000001</v>
      </c>
      <c r="BP108" s="45">
        <v>5.0220000000000002</v>
      </c>
      <c r="BQ108" s="5">
        <v>139.27699999999999</v>
      </c>
      <c r="BR108" s="45">
        <v>15.978999999999999</v>
      </c>
      <c r="BS108" s="5">
        <v>119.946</v>
      </c>
      <c r="BT108" s="45">
        <v>-0.50700000000000001</v>
      </c>
      <c r="BU108" s="24"/>
      <c r="BV108" s="24" t="s">
        <v>24</v>
      </c>
      <c r="BW108" s="5">
        <v>131.58699999999999</v>
      </c>
      <c r="BX108" s="45">
        <v>-3.3260000000000001</v>
      </c>
      <c r="BY108" s="5">
        <v>109.902</v>
      </c>
      <c r="BZ108" s="45">
        <v>2.2759999999999998</v>
      </c>
      <c r="CA108" s="5">
        <v>106.908</v>
      </c>
      <c r="CB108" s="45">
        <v>-10.657999999999999</v>
      </c>
      <c r="CC108" s="24"/>
      <c r="CD108" s="24" t="s">
        <v>24</v>
      </c>
      <c r="CE108" s="5">
        <v>111.825</v>
      </c>
      <c r="CF108" s="45">
        <v>7.1740000000000004</v>
      </c>
      <c r="CG108" s="5">
        <v>106.307</v>
      </c>
      <c r="CH108" s="45">
        <v>-2.2799999999999998</v>
      </c>
      <c r="CI108" s="5">
        <v>112.85599999999999</v>
      </c>
      <c r="CJ108" s="45">
        <v>3.694</v>
      </c>
      <c r="CK108" s="24"/>
      <c r="CL108" s="24" t="s">
        <v>24</v>
      </c>
      <c r="CM108" s="5">
        <v>108.596</v>
      </c>
      <c r="CN108" s="45">
        <v>8.0619999999999994</v>
      </c>
      <c r="CO108" s="5">
        <v>104.452</v>
      </c>
      <c r="CP108" s="45">
        <v>-15.385</v>
      </c>
      <c r="CQ108" s="5">
        <v>115.502</v>
      </c>
      <c r="CR108" s="45">
        <v>5.8550000000000004</v>
      </c>
      <c r="CS108" s="24"/>
      <c r="CT108" s="24" t="s">
        <v>24</v>
      </c>
      <c r="CU108" s="5">
        <v>123.244</v>
      </c>
      <c r="CV108" s="45">
        <v>11.436999999999999</v>
      </c>
      <c r="CW108" s="5">
        <v>88.641999999999996</v>
      </c>
      <c r="CX108" s="45">
        <v>7.3310000000000004</v>
      </c>
      <c r="CY108" s="5">
        <v>136.845</v>
      </c>
      <c r="CZ108" s="45">
        <v>5.8520000000000003</v>
      </c>
      <c r="DA108" s="24"/>
      <c r="DB108" s="24" t="s">
        <v>24</v>
      </c>
      <c r="DC108" s="5">
        <v>89.885999999999996</v>
      </c>
      <c r="DD108" s="45">
        <v>3.706</v>
      </c>
      <c r="DE108" s="5">
        <v>193.84899999999999</v>
      </c>
      <c r="DF108" s="45">
        <v>7.2779999999999996</v>
      </c>
      <c r="DG108" s="5">
        <v>103.721</v>
      </c>
      <c r="DH108" s="45">
        <v>2.528</v>
      </c>
      <c r="DI108" s="24"/>
      <c r="DJ108" s="24" t="s">
        <v>24</v>
      </c>
      <c r="DK108" s="5">
        <v>108.84699999999999</v>
      </c>
      <c r="DL108" s="45">
        <v>5.7279999999999998</v>
      </c>
      <c r="DM108" s="5">
        <v>95.94</v>
      </c>
      <c r="DN108" s="45">
        <v>4.82</v>
      </c>
      <c r="DO108" s="5">
        <v>102.09</v>
      </c>
      <c r="DP108" s="45">
        <v>9.3849999999999998</v>
      </c>
      <c r="DQ108" s="24"/>
      <c r="DR108" s="24" t="s">
        <v>24</v>
      </c>
      <c r="DS108" s="5">
        <v>117.04600000000001</v>
      </c>
      <c r="DT108" s="45">
        <v>11.429</v>
      </c>
      <c r="DU108" s="5">
        <v>111.624</v>
      </c>
      <c r="DV108" s="45">
        <v>4.601</v>
      </c>
      <c r="DW108" s="5">
        <v>129.31399999999999</v>
      </c>
      <c r="DX108" s="45">
        <v>8.0180000000000007</v>
      </c>
      <c r="DY108" s="24"/>
      <c r="DZ108" s="24" t="s">
        <v>24</v>
      </c>
      <c r="EA108" s="5">
        <v>103.108</v>
      </c>
      <c r="EB108" s="45">
        <v>3.4239999999999999</v>
      </c>
      <c r="EC108" s="5">
        <v>119.029</v>
      </c>
      <c r="ED108" s="45">
        <v>6.3010000000000002</v>
      </c>
      <c r="EE108" s="5">
        <v>120.396</v>
      </c>
      <c r="EF108" s="45">
        <v>-2.5999999999999999E-2</v>
      </c>
      <c r="EG108" s="24"/>
      <c r="EH108" s="24" t="s">
        <v>24</v>
      </c>
      <c r="EI108" s="5">
        <v>125.73699999999999</v>
      </c>
      <c r="EJ108" s="45">
        <v>5.8250000000000002</v>
      </c>
      <c r="EK108" s="5">
        <v>115.254</v>
      </c>
      <c r="EL108" s="45">
        <v>-9.5660000000000007</v>
      </c>
      <c r="EM108" s="5">
        <v>117.952</v>
      </c>
      <c r="EN108" s="45">
        <v>5.55</v>
      </c>
      <c r="EO108" s="24"/>
      <c r="EP108" s="24" t="s">
        <v>24</v>
      </c>
      <c r="EQ108" s="5">
        <v>111.148</v>
      </c>
      <c r="ER108" s="45">
        <v>7.8179999999999996</v>
      </c>
      <c r="ES108" s="5">
        <v>116.499</v>
      </c>
      <c r="ET108" s="45">
        <v>17.783999999999999</v>
      </c>
      <c r="EU108" s="5">
        <v>103.401</v>
      </c>
      <c r="EV108" s="45">
        <v>4.7389999999999999</v>
      </c>
      <c r="EW108" s="24"/>
      <c r="EX108" s="24" t="s">
        <v>24</v>
      </c>
      <c r="EY108" s="5">
        <v>103.126</v>
      </c>
      <c r="EZ108" s="45">
        <v>-6.0330000000000004</v>
      </c>
      <c r="FA108" s="5">
        <v>111.414</v>
      </c>
      <c r="FB108" s="45">
        <v>-3.165</v>
      </c>
      <c r="FC108" s="5">
        <v>114.312</v>
      </c>
      <c r="FD108" s="45">
        <v>12.272</v>
      </c>
      <c r="FE108" s="24"/>
      <c r="FF108" s="24" t="s">
        <v>24</v>
      </c>
      <c r="FG108" s="5">
        <v>115.998</v>
      </c>
      <c r="FH108" s="45">
        <v>4.2789999999999999</v>
      </c>
      <c r="FI108" s="5">
        <v>118.01600000000001</v>
      </c>
      <c r="FJ108" s="45">
        <v>7.0609999999999999</v>
      </c>
      <c r="FK108" s="5">
        <v>113.676</v>
      </c>
      <c r="FL108" s="45">
        <v>1.528</v>
      </c>
      <c r="FM108" s="24"/>
      <c r="FN108" s="24" t="s">
        <v>24</v>
      </c>
      <c r="FO108" s="5">
        <v>106.07899999999999</v>
      </c>
      <c r="FP108" s="45">
        <v>4.43</v>
      </c>
      <c r="FQ108" s="5">
        <v>121.214</v>
      </c>
      <c r="FR108" s="45">
        <v>8.6630000000000003</v>
      </c>
      <c r="FS108" s="5">
        <v>124.80800000000001</v>
      </c>
      <c r="FT108" s="45">
        <v>9.5239999999999991</v>
      </c>
      <c r="FU108" s="24"/>
      <c r="FV108" s="24" t="s">
        <v>24</v>
      </c>
      <c r="FW108" s="5">
        <v>119.402</v>
      </c>
      <c r="FX108" s="45">
        <v>-1.032</v>
      </c>
      <c r="FY108" s="5">
        <v>111.367</v>
      </c>
      <c r="FZ108" s="45">
        <v>-0.78500000000000003</v>
      </c>
      <c r="GA108" s="5">
        <v>113.873</v>
      </c>
      <c r="GB108" s="45">
        <v>-4.6479999999999997</v>
      </c>
      <c r="GC108" s="24"/>
      <c r="GD108" s="24" t="s">
        <v>24</v>
      </c>
      <c r="GE108" s="5">
        <v>111.732</v>
      </c>
      <c r="GF108" s="45">
        <v>-1.2150000000000001</v>
      </c>
      <c r="GG108" s="5">
        <v>113.84</v>
      </c>
      <c r="GH108" s="45">
        <v>3.5139999999999998</v>
      </c>
      <c r="GI108" s="5">
        <v>105.48399999999999</v>
      </c>
      <c r="GJ108" s="45">
        <v>12.976000000000001</v>
      </c>
      <c r="GK108" s="24"/>
      <c r="GL108" s="24" t="s">
        <v>24</v>
      </c>
      <c r="GM108" s="5">
        <v>121.31</v>
      </c>
      <c r="GN108" s="45">
        <v>11.146000000000001</v>
      </c>
      <c r="GO108" s="5">
        <v>127.536</v>
      </c>
      <c r="GP108" s="45">
        <v>2.3719999999999999</v>
      </c>
      <c r="GQ108" s="5">
        <v>137.71299999999999</v>
      </c>
      <c r="GR108" s="45">
        <v>7.1429999999999998</v>
      </c>
      <c r="GS108" s="24"/>
      <c r="GT108" s="24" t="s">
        <v>24</v>
      </c>
      <c r="GU108" s="5">
        <v>125.999</v>
      </c>
      <c r="GV108" s="45">
        <v>19.228000000000002</v>
      </c>
      <c r="GW108" s="5">
        <v>101.80500000000001</v>
      </c>
      <c r="GX108" s="45">
        <v>-3.5870000000000002</v>
      </c>
      <c r="GY108" s="5">
        <v>126.014</v>
      </c>
      <c r="GZ108" s="45">
        <v>10.141999999999999</v>
      </c>
      <c r="HA108" s="24"/>
      <c r="HB108" s="24" t="s">
        <v>24</v>
      </c>
      <c r="HC108" s="5">
        <v>110.069</v>
      </c>
      <c r="HD108" s="45">
        <v>1.06</v>
      </c>
      <c r="HE108" s="5">
        <v>119.24299999999999</v>
      </c>
      <c r="HF108" s="45">
        <v>0.56100000000000005</v>
      </c>
      <c r="HG108" s="5">
        <v>99.715999999999994</v>
      </c>
      <c r="HH108" s="45">
        <v>-3.516</v>
      </c>
      <c r="HI108" s="24"/>
      <c r="HJ108" s="24" t="s">
        <v>24</v>
      </c>
      <c r="HK108" s="5">
        <v>125.759</v>
      </c>
      <c r="HL108" s="45">
        <v>9.3940000000000001</v>
      </c>
      <c r="HM108" s="5">
        <v>105.14</v>
      </c>
      <c r="HN108" s="45">
        <v>2.4470000000000001</v>
      </c>
      <c r="HO108" s="5">
        <v>103.523</v>
      </c>
      <c r="HP108" s="45">
        <v>1.5129999999999999</v>
      </c>
      <c r="HQ108" s="24"/>
      <c r="HR108" s="24" t="s">
        <v>24</v>
      </c>
      <c r="HS108" s="5">
        <v>115.372</v>
      </c>
      <c r="HT108" s="45">
        <v>11.949</v>
      </c>
      <c r="HU108" s="5">
        <v>117.363</v>
      </c>
      <c r="HV108" s="45">
        <v>9.4169999999999998</v>
      </c>
      <c r="HW108" s="5">
        <v>109.94499999999999</v>
      </c>
      <c r="HX108" s="45">
        <v>-10.994</v>
      </c>
      <c r="HY108" s="24"/>
      <c r="HZ108" s="24" t="s">
        <v>24</v>
      </c>
      <c r="IA108" s="5">
        <v>111.58799999999999</v>
      </c>
      <c r="IB108" s="45">
        <v>1.948</v>
      </c>
      <c r="IC108" s="5">
        <v>117.08</v>
      </c>
      <c r="ID108" s="45">
        <v>-0.98</v>
      </c>
      <c r="IE108" s="5">
        <v>111.149</v>
      </c>
      <c r="IF108" s="45">
        <v>1.8919999999999999</v>
      </c>
      <c r="IG108" s="24"/>
      <c r="IH108" s="24" t="s">
        <v>24</v>
      </c>
      <c r="II108" s="5">
        <v>123.455</v>
      </c>
      <c r="IJ108" s="45">
        <v>26.390999999999998</v>
      </c>
      <c r="IK108" s="5">
        <v>134.035</v>
      </c>
      <c r="IL108" s="45">
        <v>16.402000000000001</v>
      </c>
      <c r="IM108" s="5">
        <v>113.074</v>
      </c>
      <c r="IN108" s="45">
        <v>-11.712</v>
      </c>
      <c r="IO108" s="5">
        <v>120.90300000000001</v>
      </c>
      <c r="IP108" s="45">
        <v>11.916</v>
      </c>
      <c r="IQ108" s="24"/>
      <c r="IR108" s="24" t="s">
        <v>24</v>
      </c>
      <c r="IS108" s="5">
        <v>110.751</v>
      </c>
      <c r="IT108" s="45">
        <v>-3.371</v>
      </c>
      <c r="IU108" s="5">
        <v>91.888999999999996</v>
      </c>
      <c r="IV108" s="45">
        <v>-11.984999999999999</v>
      </c>
      <c r="IW108" s="5">
        <v>119.34699999999999</v>
      </c>
      <c r="IX108" s="45">
        <v>9.8369999999999997</v>
      </c>
      <c r="IY108" s="24"/>
      <c r="IZ108" s="24" t="s">
        <v>24</v>
      </c>
      <c r="JA108" s="5">
        <v>133.65199999999999</v>
      </c>
      <c r="JB108" s="45">
        <v>18.48</v>
      </c>
      <c r="JC108" s="5">
        <v>133.58500000000001</v>
      </c>
      <c r="JD108" s="45">
        <v>10.987</v>
      </c>
      <c r="JE108" s="5">
        <v>141.55199999999999</v>
      </c>
      <c r="JF108" s="45">
        <v>3.3730000000000002</v>
      </c>
      <c r="JG108" s="24"/>
      <c r="JH108" s="24" t="s">
        <v>24</v>
      </c>
      <c r="JI108" s="5">
        <v>124.857</v>
      </c>
      <c r="JJ108" s="45">
        <v>2.105</v>
      </c>
      <c r="JK108" s="5">
        <v>144.89500000000001</v>
      </c>
      <c r="JL108" s="45">
        <v>1.147</v>
      </c>
      <c r="JM108" s="5">
        <v>101.539</v>
      </c>
      <c r="JN108" s="45">
        <v>0.80800000000000005</v>
      </c>
      <c r="JO108" s="24"/>
      <c r="JP108" s="24" t="s">
        <v>24</v>
      </c>
      <c r="JQ108" s="5">
        <v>104.82899999999999</v>
      </c>
      <c r="JR108" s="45">
        <v>0.47499999999999998</v>
      </c>
      <c r="JS108" s="5">
        <v>87.147000000000006</v>
      </c>
      <c r="JT108" s="45">
        <v>40.929000000000002</v>
      </c>
      <c r="JU108" s="5">
        <v>98.902000000000001</v>
      </c>
      <c r="JV108" s="45">
        <v>3.536</v>
      </c>
      <c r="JW108" s="24"/>
      <c r="JX108" s="24" t="s">
        <v>24</v>
      </c>
      <c r="JY108" s="5">
        <v>106.97799999999999</v>
      </c>
      <c r="JZ108" s="45">
        <v>5.4790000000000001</v>
      </c>
      <c r="KA108" s="5">
        <v>126.09399999999999</v>
      </c>
      <c r="KB108" s="45">
        <v>0.10100000000000001</v>
      </c>
      <c r="KC108" s="5">
        <v>111.96299999999999</v>
      </c>
      <c r="KD108" s="45">
        <v>21.76</v>
      </c>
      <c r="KE108" s="24"/>
      <c r="KF108" s="24" t="s">
        <v>24</v>
      </c>
      <c r="KG108" s="5">
        <v>101.21899999999999</v>
      </c>
      <c r="KH108" s="45">
        <v>26.597999999999999</v>
      </c>
      <c r="KI108" s="5">
        <v>154.55600000000001</v>
      </c>
      <c r="KJ108" s="45">
        <v>3.7229999999999999</v>
      </c>
      <c r="KK108" s="5">
        <v>122.23</v>
      </c>
      <c r="KL108" s="45">
        <v>-0.52800000000000002</v>
      </c>
      <c r="KM108" s="24"/>
      <c r="KN108" s="24" t="s">
        <v>24</v>
      </c>
      <c r="KO108" s="5">
        <v>119.748</v>
      </c>
      <c r="KP108" s="45">
        <v>-2.137</v>
      </c>
      <c r="KQ108" s="5">
        <v>117.47199999999999</v>
      </c>
      <c r="KR108" s="45">
        <v>-6.5720000000000001</v>
      </c>
      <c r="KS108" s="5">
        <v>100.881</v>
      </c>
      <c r="KT108" s="45">
        <v>-5.2329999999999997</v>
      </c>
      <c r="KU108" s="24"/>
      <c r="KV108" s="24" t="s">
        <v>24</v>
      </c>
      <c r="KW108" s="5">
        <v>123.072</v>
      </c>
      <c r="KX108" s="45">
        <v>9.4380000000000006</v>
      </c>
      <c r="KY108" s="5">
        <v>129.9</v>
      </c>
      <c r="KZ108" s="45">
        <v>0.60399999999999998</v>
      </c>
      <c r="LA108" s="5">
        <v>124.489</v>
      </c>
      <c r="LB108" s="45">
        <v>24.268999999999998</v>
      </c>
      <c r="LC108" s="24"/>
      <c r="LD108" s="24" t="s">
        <v>24</v>
      </c>
      <c r="LE108" s="5">
        <v>115.307</v>
      </c>
      <c r="LF108" s="45">
        <v>7.63</v>
      </c>
      <c r="LG108" s="5">
        <v>103.667</v>
      </c>
      <c r="LH108" s="45">
        <v>0.92100000000000004</v>
      </c>
      <c r="LI108" s="5">
        <v>104.819</v>
      </c>
      <c r="LJ108" s="45">
        <v>5.1429999999999998</v>
      </c>
      <c r="LK108" s="24"/>
      <c r="LL108" s="24" t="s">
        <v>24</v>
      </c>
      <c r="LM108" s="5">
        <v>113.834</v>
      </c>
      <c r="LN108" s="45">
        <v>-1.327</v>
      </c>
      <c r="LO108" s="5">
        <v>103.645</v>
      </c>
      <c r="LP108" s="45">
        <v>-16.672999999999998</v>
      </c>
      <c r="LQ108" s="5">
        <v>117.66500000000001</v>
      </c>
      <c r="LR108" s="45">
        <v>-0.10100000000000001</v>
      </c>
      <c r="LS108" s="24"/>
      <c r="LT108" s="24" t="s">
        <v>24</v>
      </c>
      <c r="LU108" s="5">
        <v>128.66200000000001</v>
      </c>
      <c r="LV108" s="45">
        <v>-1.6439999999999999</v>
      </c>
      <c r="LW108" s="5">
        <v>155.61799999999999</v>
      </c>
      <c r="LX108" s="45">
        <v>-5.3380000000000001</v>
      </c>
      <c r="LY108" s="5">
        <v>83.819000000000003</v>
      </c>
      <c r="LZ108" s="45">
        <v>16.638000000000002</v>
      </c>
      <c r="MA108" s="24"/>
      <c r="MB108" s="24" t="s">
        <v>24</v>
      </c>
      <c r="MC108" s="5">
        <v>136.60900000000001</v>
      </c>
      <c r="MD108" s="45">
        <v>5.5540000000000003</v>
      </c>
      <c r="ME108" s="5">
        <v>196.536</v>
      </c>
      <c r="MF108" s="45">
        <v>14.474</v>
      </c>
      <c r="MG108" s="5">
        <v>99.89</v>
      </c>
      <c r="MH108" s="45">
        <v>11.087</v>
      </c>
      <c r="MI108" s="24"/>
      <c r="MJ108" s="24" t="s">
        <v>24</v>
      </c>
      <c r="MK108" s="5">
        <v>77.054000000000002</v>
      </c>
      <c r="ML108" s="45">
        <v>-24.734000000000002</v>
      </c>
      <c r="MM108" s="5">
        <v>130.06200000000001</v>
      </c>
      <c r="MN108" s="45">
        <v>7.8250000000000002</v>
      </c>
      <c r="MO108" s="5">
        <v>147.25399999999999</v>
      </c>
      <c r="MP108" s="45">
        <v>35.700000000000003</v>
      </c>
      <c r="MQ108" s="44"/>
      <c r="MR108" s="44"/>
      <c r="MS108" s="44"/>
      <c r="MT108" s="44"/>
      <c r="MU108" s="44"/>
      <c r="MV108" s="44"/>
    </row>
    <row r="109" spans="1:360" s="331" customFormat="1" ht="15" hidden="1" customHeight="1" x14ac:dyDescent="0.25">
      <c r="A109" s="445"/>
      <c r="B109" s="24" t="s">
        <v>25</v>
      </c>
      <c r="C109" s="5">
        <v>93.546999999999997</v>
      </c>
      <c r="D109" s="45">
        <v>-4.7919999999999998</v>
      </c>
      <c r="E109" s="495">
        <v>91.257999999999996</v>
      </c>
      <c r="F109" s="45">
        <v>-5.2720000000000002</v>
      </c>
      <c r="G109" s="495">
        <v>95.712000000000003</v>
      </c>
      <c r="H109" s="45">
        <v>-4.3550000000000004</v>
      </c>
      <c r="I109" s="24"/>
      <c r="J109" s="24" t="s">
        <v>25</v>
      </c>
      <c r="K109" s="5">
        <v>111.43300000000001</v>
      </c>
      <c r="L109" s="45">
        <v>4.1399999999999997</v>
      </c>
      <c r="M109" s="5">
        <v>172.50299999999999</v>
      </c>
      <c r="N109" s="45">
        <v>12.364000000000001</v>
      </c>
      <c r="O109" s="5">
        <v>101.054</v>
      </c>
      <c r="P109" s="45">
        <v>0.41499999999999998</v>
      </c>
      <c r="Q109" s="24"/>
      <c r="R109" s="24" t="s">
        <v>25</v>
      </c>
      <c r="S109" s="5">
        <v>108.05800000000001</v>
      </c>
      <c r="T109" s="45">
        <v>1.996</v>
      </c>
      <c r="U109" s="5">
        <v>99.078999999999994</v>
      </c>
      <c r="V109" s="45">
        <v>-6.7649999999999997</v>
      </c>
      <c r="W109" s="5">
        <v>100.133</v>
      </c>
      <c r="X109" s="45">
        <v>4.931</v>
      </c>
      <c r="Y109" s="24"/>
      <c r="Z109" s="24" t="s">
        <v>25</v>
      </c>
      <c r="AA109" s="5">
        <v>108.417</v>
      </c>
      <c r="AB109" s="45">
        <v>0.85599999999999998</v>
      </c>
      <c r="AC109" s="5">
        <v>112.05500000000001</v>
      </c>
      <c r="AD109" s="45">
        <v>0.75</v>
      </c>
      <c r="AE109" s="5">
        <v>111.82599999999999</v>
      </c>
      <c r="AF109" s="45">
        <v>7.2380000000000004</v>
      </c>
      <c r="AG109" s="24"/>
      <c r="AH109" s="24" t="s">
        <v>25</v>
      </c>
      <c r="AI109" s="5">
        <v>136.876</v>
      </c>
      <c r="AJ109" s="45">
        <v>9.0619999999999994</v>
      </c>
      <c r="AK109" s="5">
        <v>135.089</v>
      </c>
      <c r="AL109" s="45">
        <v>8.048</v>
      </c>
      <c r="AM109" s="5">
        <v>103.199</v>
      </c>
      <c r="AN109" s="45">
        <v>7.0380000000000003</v>
      </c>
      <c r="AO109" s="24"/>
      <c r="AP109" s="24" t="s">
        <v>25</v>
      </c>
      <c r="AQ109" s="5">
        <v>107.959</v>
      </c>
      <c r="AR109" s="45">
        <v>10.565</v>
      </c>
      <c r="AS109" s="5">
        <v>108.551</v>
      </c>
      <c r="AT109" s="45">
        <v>7.3150000000000004</v>
      </c>
      <c r="AU109" s="5">
        <v>117.05200000000001</v>
      </c>
      <c r="AV109" s="45">
        <v>4.5780000000000003</v>
      </c>
      <c r="AW109" s="24"/>
      <c r="AX109" s="24" t="s">
        <v>25</v>
      </c>
      <c r="AY109" s="5">
        <v>125.31100000000001</v>
      </c>
      <c r="AZ109" s="45">
        <v>1.5760000000000001</v>
      </c>
      <c r="BA109" s="5">
        <v>123.499</v>
      </c>
      <c r="BB109" s="45">
        <v>1.341</v>
      </c>
      <c r="BC109" s="5">
        <v>106.596</v>
      </c>
      <c r="BD109" s="45">
        <v>15.628</v>
      </c>
      <c r="BE109" s="24"/>
      <c r="BF109" s="24" t="s">
        <v>25</v>
      </c>
      <c r="BG109" s="5">
        <v>104.26600000000001</v>
      </c>
      <c r="BH109" s="45">
        <v>14.778</v>
      </c>
      <c r="BI109" s="5">
        <v>127.52800000000001</v>
      </c>
      <c r="BJ109" s="45">
        <v>5.2709999999999999</v>
      </c>
      <c r="BK109" s="5">
        <v>123.209</v>
      </c>
      <c r="BL109" s="45">
        <v>4.319</v>
      </c>
      <c r="BM109" s="24"/>
      <c r="BN109" s="24" t="s">
        <v>25</v>
      </c>
      <c r="BO109" s="5">
        <v>124.848</v>
      </c>
      <c r="BP109" s="45">
        <v>0.38900000000000001</v>
      </c>
      <c r="BQ109" s="5">
        <v>143.15199999999999</v>
      </c>
      <c r="BR109" s="45">
        <v>17.884</v>
      </c>
      <c r="BS109" s="5">
        <v>115.279</v>
      </c>
      <c r="BT109" s="45">
        <v>-3.1680000000000001</v>
      </c>
      <c r="BU109" s="24"/>
      <c r="BV109" s="24" t="s">
        <v>25</v>
      </c>
      <c r="BW109" s="5">
        <v>139.22</v>
      </c>
      <c r="BX109" s="45">
        <v>15.47</v>
      </c>
      <c r="BY109" s="5">
        <v>103.18300000000001</v>
      </c>
      <c r="BZ109" s="45">
        <v>3.3479999999999999</v>
      </c>
      <c r="CA109" s="5">
        <v>109.604</v>
      </c>
      <c r="CB109" s="45">
        <v>-8.7469999999999999</v>
      </c>
      <c r="CC109" s="24"/>
      <c r="CD109" s="24" t="s">
        <v>25</v>
      </c>
      <c r="CE109" s="5">
        <v>118.405</v>
      </c>
      <c r="CF109" s="45">
        <v>7.4249999999999998</v>
      </c>
      <c r="CG109" s="5">
        <v>109.67</v>
      </c>
      <c r="CH109" s="45">
        <v>-0.128</v>
      </c>
      <c r="CI109" s="5">
        <v>126.202</v>
      </c>
      <c r="CJ109" s="45">
        <v>1.3140000000000001</v>
      </c>
      <c r="CK109" s="24"/>
      <c r="CL109" s="24" t="s">
        <v>25</v>
      </c>
      <c r="CM109" s="5">
        <v>114.235</v>
      </c>
      <c r="CN109" s="45">
        <v>-6.9379999999999997</v>
      </c>
      <c r="CO109" s="5">
        <v>103.301</v>
      </c>
      <c r="CP109" s="45">
        <v>8.9629999999999992</v>
      </c>
      <c r="CQ109" s="5">
        <v>106.563</v>
      </c>
      <c r="CR109" s="45">
        <v>14.528</v>
      </c>
      <c r="CS109" s="24"/>
      <c r="CT109" s="24" t="s">
        <v>25</v>
      </c>
      <c r="CU109" s="5">
        <v>119.842</v>
      </c>
      <c r="CV109" s="45">
        <v>8.1969999999999992</v>
      </c>
      <c r="CW109" s="5">
        <v>86.995999999999995</v>
      </c>
      <c r="CX109" s="45">
        <v>8.7050000000000001</v>
      </c>
      <c r="CY109" s="5">
        <v>141.596</v>
      </c>
      <c r="CZ109" s="45">
        <v>9.3350000000000009</v>
      </c>
      <c r="DA109" s="24"/>
      <c r="DB109" s="24" t="s">
        <v>25</v>
      </c>
      <c r="DC109" s="5">
        <v>97.117999999999995</v>
      </c>
      <c r="DD109" s="45">
        <v>7.4050000000000002</v>
      </c>
      <c r="DE109" s="5">
        <v>211.01400000000001</v>
      </c>
      <c r="DF109" s="45">
        <v>5.8310000000000004</v>
      </c>
      <c r="DG109" s="5">
        <v>107.10899999999999</v>
      </c>
      <c r="DH109" s="45">
        <v>5.1059999999999999</v>
      </c>
      <c r="DI109" s="24"/>
      <c r="DJ109" s="24" t="s">
        <v>25</v>
      </c>
      <c r="DK109" s="5">
        <v>112.39100000000001</v>
      </c>
      <c r="DL109" s="45">
        <v>7.2949999999999999</v>
      </c>
      <c r="DM109" s="5">
        <v>99.855000000000004</v>
      </c>
      <c r="DN109" s="45">
        <v>8.49</v>
      </c>
      <c r="DO109" s="5">
        <v>151.55000000000001</v>
      </c>
      <c r="DP109" s="45">
        <v>-12.500999999999999</v>
      </c>
      <c r="DQ109" s="24"/>
      <c r="DR109" s="24" t="s">
        <v>25</v>
      </c>
      <c r="DS109" s="5">
        <v>115.999</v>
      </c>
      <c r="DT109" s="45">
        <v>7.6059999999999999</v>
      </c>
      <c r="DU109" s="5">
        <v>108.548</v>
      </c>
      <c r="DV109" s="45">
        <v>3.87</v>
      </c>
      <c r="DW109" s="5">
        <v>129.33799999999999</v>
      </c>
      <c r="DX109" s="45">
        <v>7.2910000000000004</v>
      </c>
      <c r="DY109" s="24"/>
      <c r="DZ109" s="24" t="s">
        <v>25</v>
      </c>
      <c r="EA109" s="5">
        <v>106.557</v>
      </c>
      <c r="EB109" s="45">
        <v>3.4220000000000002</v>
      </c>
      <c r="EC109" s="5">
        <v>116.768</v>
      </c>
      <c r="ED109" s="45">
        <v>19.221</v>
      </c>
      <c r="EE109" s="5">
        <v>118.666</v>
      </c>
      <c r="EF109" s="45">
        <v>-0.66800000000000004</v>
      </c>
      <c r="EG109" s="24"/>
      <c r="EH109" s="24" t="s">
        <v>25</v>
      </c>
      <c r="EI109" s="5">
        <v>126.572</v>
      </c>
      <c r="EJ109" s="45">
        <v>9.1340000000000003</v>
      </c>
      <c r="EK109" s="5">
        <v>117.43600000000001</v>
      </c>
      <c r="EL109" s="45">
        <v>-9.2509999999999994</v>
      </c>
      <c r="EM109" s="5">
        <v>119.947</v>
      </c>
      <c r="EN109" s="45">
        <v>2.492</v>
      </c>
      <c r="EO109" s="24"/>
      <c r="EP109" s="24" t="s">
        <v>25</v>
      </c>
      <c r="EQ109" s="5">
        <v>104.81399999999999</v>
      </c>
      <c r="ER109" s="45">
        <v>-14.946999999999999</v>
      </c>
      <c r="ES109" s="5">
        <v>113.85299999999999</v>
      </c>
      <c r="ET109" s="45">
        <v>19.66</v>
      </c>
      <c r="EU109" s="5">
        <v>111.896</v>
      </c>
      <c r="EV109" s="45">
        <v>5.7359999999999998</v>
      </c>
      <c r="EW109" s="24"/>
      <c r="EX109" s="24" t="s">
        <v>25</v>
      </c>
      <c r="EY109" s="5">
        <v>108.89400000000001</v>
      </c>
      <c r="EZ109" s="45">
        <v>-21.702000000000002</v>
      </c>
      <c r="FA109" s="5">
        <v>113.512</v>
      </c>
      <c r="FB109" s="45">
        <v>-2.8000000000000001E-2</v>
      </c>
      <c r="FC109" s="5">
        <v>128.68100000000001</v>
      </c>
      <c r="FD109" s="45">
        <v>-29.303000000000001</v>
      </c>
      <c r="FE109" s="24"/>
      <c r="FF109" s="24" t="s">
        <v>25</v>
      </c>
      <c r="FG109" s="5">
        <v>122.542</v>
      </c>
      <c r="FH109" s="45">
        <v>12.582000000000001</v>
      </c>
      <c r="FI109" s="5">
        <v>131.19</v>
      </c>
      <c r="FJ109" s="45">
        <v>1.94</v>
      </c>
      <c r="FK109" s="5">
        <v>116.59099999999999</v>
      </c>
      <c r="FL109" s="45">
        <v>-1.2090000000000001</v>
      </c>
      <c r="FM109" s="24"/>
      <c r="FN109" s="24" t="s">
        <v>25</v>
      </c>
      <c r="FO109" s="5">
        <v>104.899</v>
      </c>
      <c r="FP109" s="45">
        <v>8.9209999999999994</v>
      </c>
      <c r="FQ109" s="5">
        <v>118.547</v>
      </c>
      <c r="FR109" s="45">
        <v>8.8529999999999998</v>
      </c>
      <c r="FS109" s="5">
        <v>128.339</v>
      </c>
      <c r="FT109" s="45">
        <v>9.0609999999999999</v>
      </c>
      <c r="FU109" s="24"/>
      <c r="FV109" s="24" t="s">
        <v>25</v>
      </c>
      <c r="FW109" s="5">
        <v>120.12</v>
      </c>
      <c r="FX109" s="45">
        <v>-1.57</v>
      </c>
      <c r="FY109" s="5">
        <v>113.307</v>
      </c>
      <c r="FZ109" s="45">
        <v>0.311</v>
      </c>
      <c r="GA109" s="5">
        <v>114.666</v>
      </c>
      <c r="GB109" s="45">
        <v>0.879</v>
      </c>
      <c r="GC109" s="24"/>
      <c r="GD109" s="24" t="s">
        <v>25</v>
      </c>
      <c r="GE109" s="5">
        <v>116.468</v>
      </c>
      <c r="GF109" s="45">
        <v>4.0229999999999997</v>
      </c>
      <c r="GG109" s="5">
        <v>116.834</v>
      </c>
      <c r="GH109" s="45">
        <v>1.125</v>
      </c>
      <c r="GI109" s="5">
        <v>107.044</v>
      </c>
      <c r="GJ109" s="45">
        <v>4.87</v>
      </c>
      <c r="GK109" s="24"/>
      <c r="GL109" s="24" t="s">
        <v>25</v>
      </c>
      <c r="GM109" s="5">
        <v>122.694</v>
      </c>
      <c r="GN109" s="45">
        <v>10.444000000000001</v>
      </c>
      <c r="GO109" s="5">
        <v>135.876</v>
      </c>
      <c r="GP109" s="45">
        <v>-1.512</v>
      </c>
      <c r="GQ109" s="5">
        <v>129.20400000000001</v>
      </c>
      <c r="GR109" s="45">
        <v>2.3039999999999998</v>
      </c>
      <c r="GS109" s="24"/>
      <c r="GT109" s="24" t="s">
        <v>25</v>
      </c>
      <c r="GU109" s="5">
        <v>122.247</v>
      </c>
      <c r="GV109" s="45">
        <v>21.667999999999999</v>
      </c>
      <c r="GW109" s="5">
        <v>91.006</v>
      </c>
      <c r="GX109" s="45">
        <v>-3.5110000000000001</v>
      </c>
      <c r="GY109" s="5">
        <v>136.33600000000001</v>
      </c>
      <c r="GZ109" s="45">
        <v>27.286000000000001</v>
      </c>
      <c r="HA109" s="24"/>
      <c r="HB109" s="24" t="s">
        <v>25</v>
      </c>
      <c r="HC109" s="5">
        <v>108.998</v>
      </c>
      <c r="HD109" s="45">
        <v>-12.319000000000001</v>
      </c>
      <c r="HE109" s="5">
        <v>96.718000000000004</v>
      </c>
      <c r="HF109" s="45">
        <v>-9.8620000000000001</v>
      </c>
      <c r="HG109" s="5">
        <v>93.313000000000002</v>
      </c>
      <c r="HH109" s="45">
        <v>-7.46</v>
      </c>
      <c r="HI109" s="24"/>
      <c r="HJ109" s="24" t="s">
        <v>25</v>
      </c>
      <c r="HK109" s="5">
        <v>117.96299999999999</v>
      </c>
      <c r="HL109" s="45">
        <v>2.09</v>
      </c>
      <c r="HM109" s="5">
        <v>100.02800000000001</v>
      </c>
      <c r="HN109" s="45">
        <v>0.92400000000000004</v>
      </c>
      <c r="HO109" s="5">
        <v>98.369</v>
      </c>
      <c r="HP109" s="45">
        <v>-12.805999999999999</v>
      </c>
      <c r="HQ109" s="24"/>
      <c r="HR109" s="24" t="s">
        <v>25</v>
      </c>
      <c r="HS109" s="5">
        <v>112.39700000000001</v>
      </c>
      <c r="HT109" s="45">
        <v>13.208</v>
      </c>
      <c r="HU109" s="5">
        <v>113.724</v>
      </c>
      <c r="HV109" s="45">
        <v>1.4359999999999999</v>
      </c>
      <c r="HW109" s="5">
        <v>103.59099999999999</v>
      </c>
      <c r="HX109" s="45">
        <v>-7.0389999999999997</v>
      </c>
      <c r="HY109" s="24"/>
      <c r="HZ109" s="24" t="s">
        <v>25</v>
      </c>
      <c r="IA109" s="5">
        <v>114.80200000000001</v>
      </c>
      <c r="IB109" s="45">
        <v>-1.772</v>
      </c>
      <c r="IC109" s="5">
        <v>117.27800000000001</v>
      </c>
      <c r="ID109" s="45">
        <v>5.9080000000000004</v>
      </c>
      <c r="IE109" s="5">
        <v>108.758</v>
      </c>
      <c r="IF109" s="45">
        <v>-2.1480000000000001</v>
      </c>
      <c r="IG109" s="24"/>
      <c r="IH109" s="24" t="s">
        <v>25</v>
      </c>
      <c r="II109" s="5">
        <v>119.19499999999999</v>
      </c>
      <c r="IJ109" s="45">
        <v>17.812000000000001</v>
      </c>
      <c r="IK109" s="5">
        <v>122.20099999999999</v>
      </c>
      <c r="IL109" s="45">
        <v>1.1359999999999999</v>
      </c>
      <c r="IM109" s="5">
        <v>124.645</v>
      </c>
      <c r="IN109" s="45">
        <v>-0.84599999999999997</v>
      </c>
      <c r="IO109" s="5">
        <v>110.33</v>
      </c>
      <c r="IP109" s="45">
        <v>10.396000000000001</v>
      </c>
      <c r="IQ109" s="24"/>
      <c r="IR109" s="24" t="s">
        <v>25</v>
      </c>
      <c r="IS109" s="5">
        <v>113.417</v>
      </c>
      <c r="IT109" s="45">
        <v>-3.992</v>
      </c>
      <c r="IU109" s="5">
        <v>99.373999999999995</v>
      </c>
      <c r="IV109" s="45">
        <v>2.5390000000000001</v>
      </c>
      <c r="IW109" s="5">
        <v>109.014</v>
      </c>
      <c r="IX109" s="45">
        <v>-3.4849999999999999</v>
      </c>
      <c r="IY109" s="24"/>
      <c r="IZ109" s="24" t="s">
        <v>25</v>
      </c>
      <c r="JA109" s="5">
        <v>125.229</v>
      </c>
      <c r="JB109" s="45">
        <v>14.638</v>
      </c>
      <c r="JC109" s="5">
        <v>139.667</v>
      </c>
      <c r="JD109" s="45">
        <v>17.782</v>
      </c>
      <c r="JE109" s="5">
        <v>165.92500000000001</v>
      </c>
      <c r="JF109" s="45">
        <v>4.2830000000000004</v>
      </c>
      <c r="JG109" s="24"/>
      <c r="JH109" s="24" t="s">
        <v>25</v>
      </c>
      <c r="JI109" s="5">
        <v>147.65899999999999</v>
      </c>
      <c r="JJ109" s="45">
        <v>4.5110000000000001</v>
      </c>
      <c r="JK109" s="5">
        <v>145.78899999999999</v>
      </c>
      <c r="JL109" s="45">
        <v>1.1220000000000001</v>
      </c>
      <c r="JM109" s="5">
        <v>100.884</v>
      </c>
      <c r="JN109" s="45">
        <v>8.59</v>
      </c>
      <c r="JO109" s="24"/>
      <c r="JP109" s="24" t="s">
        <v>25</v>
      </c>
      <c r="JQ109" s="5">
        <v>117.428</v>
      </c>
      <c r="JR109" s="45">
        <v>4.2439999999999998</v>
      </c>
      <c r="JS109" s="5">
        <v>92.248000000000005</v>
      </c>
      <c r="JT109" s="45">
        <v>14.064</v>
      </c>
      <c r="JU109" s="5">
        <v>99.962000000000003</v>
      </c>
      <c r="JV109" s="45">
        <v>2.66</v>
      </c>
      <c r="JW109" s="24"/>
      <c r="JX109" s="24" t="s">
        <v>25</v>
      </c>
      <c r="JY109" s="5">
        <v>119.17400000000001</v>
      </c>
      <c r="JZ109" s="45">
        <v>3.0950000000000002</v>
      </c>
      <c r="KA109" s="5">
        <v>135.58199999999999</v>
      </c>
      <c r="KB109" s="45">
        <v>1.78</v>
      </c>
      <c r="KC109" s="5">
        <v>136.375</v>
      </c>
      <c r="KD109" s="45">
        <v>4.5830000000000002</v>
      </c>
      <c r="KE109" s="24"/>
      <c r="KF109" s="24" t="s">
        <v>25</v>
      </c>
      <c r="KG109" s="5">
        <v>104.378</v>
      </c>
      <c r="KH109" s="45">
        <v>22.943999999999999</v>
      </c>
      <c r="KI109" s="5">
        <v>101.15900000000001</v>
      </c>
      <c r="KJ109" s="45">
        <v>10.494999999999999</v>
      </c>
      <c r="KK109" s="5">
        <v>120.126</v>
      </c>
      <c r="KL109" s="45">
        <v>-1.149</v>
      </c>
      <c r="KM109" s="24"/>
      <c r="KN109" s="24" t="s">
        <v>25</v>
      </c>
      <c r="KO109" s="5">
        <v>117.491</v>
      </c>
      <c r="KP109" s="45">
        <v>-1.718</v>
      </c>
      <c r="KQ109" s="5">
        <v>120.461</v>
      </c>
      <c r="KR109" s="45">
        <v>1.835</v>
      </c>
      <c r="KS109" s="5">
        <v>112.49299999999999</v>
      </c>
      <c r="KT109" s="45">
        <v>-3.0680000000000001</v>
      </c>
      <c r="KU109" s="24"/>
      <c r="KV109" s="24" t="s">
        <v>25</v>
      </c>
      <c r="KW109" s="5">
        <v>101.375</v>
      </c>
      <c r="KX109" s="45">
        <v>2.0150000000000001</v>
      </c>
      <c r="KY109" s="5">
        <v>127.419</v>
      </c>
      <c r="KZ109" s="45">
        <v>-1.4670000000000001</v>
      </c>
      <c r="LA109" s="5">
        <v>120.43</v>
      </c>
      <c r="LB109" s="45">
        <v>18.045000000000002</v>
      </c>
      <c r="LC109" s="24"/>
      <c r="LD109" s="24" t="s">
        <v>25</v>
      </c>
      <c r="LE109" s="5">
        <v>135.739</v>
      </c>
      <c r="LF109" s="45">
        <v>5.0069999999999997</v>
      </c>
      <c r="LG109" s="5">
        <v>125.23099999999999</v>
      </c>
      <c r="LH109" s="45">
        <v>-2.1280000000000001</v>
      </c>
      <c r="LI109" s="5">
        <v>109.27</v>
      </c>
      <c r="LJ109" s="45">
        <v>0.17799999999999999</v>
      </c>
      <c r="LK109" s="24"/>
      <c r="LL109" s="24" t="s">
        <v>25</v>
      </c>
      <c r="LM109" s="5">
        <v>106.821</v>
      </c>
      <c r="LN109" s="45">
        <v>3.6520000000000001</v>
      </c>
      <c r="LO109" s="5">
        <v>104.348</v>
      </c>
      <c r="LP109" s="45">
        <v>-6.9240000000000004</v>
      </c>
      <c r="LQ109" s="5">
        <v>109.304</v>
      </c>
      <c r="LR109" s="45">
        <v>5.2889999999999997</v>
      </c>
      <c r="LS109" s="24"/>
      <c r="LT109" s="24" t="s">
        <v>25</v>
      </c>
      <c r="LU109" s="5">
        <v>111.008</v>
      </c>
      <c r="LV109" s="45">
        <v>1.873</v>
      </c>
      <c r="LW109" s="5">
        <v>101.774</v>
      </c>
      <c r="LX109" s="45">
        <v>-11.991</v>
      </c>
      <c r="LY109" s="5">
        <v>60.917000000000002</v>
      </c>
      <c r="LZ109" s="45">
        <v>-10.558</v>
      </c>
      <c r="MA109" s="24"/>
      <c r="MB109" s="24" t="s">
        <v>25</v>
      </c>
      <c r="MC109" s="5">
        <v>133.697</v>
      </c>
      <c r="MD109" s="45">
        <v>8.48</v>
      </c>
      <c r="ME109" s="5">
        <v>153.21100000000001</v>
      </c>
      <c r="MF109" s="45">
        <v>0.95899999999999996</v>
      </c>
      <c r="MG109" s="5">
        <v>112.38800000000001</v>
      </c>
      <c r="MH109" s="45">
        <v>-0.92200000000000004</v>
      </c>
      <c r="MI109" s="24"/>
      <c r="MJ109" s="24" t="s">
        <v>25</v>
      </c>
      <c r="MK109" s="5">
        <v>73.245000000000005</v>
      </c>
      <c r="ML109" s="45">
        <v>-15.417999999999999</v>
      </c>
      <c r="MM109" s="5">
        <v>129.899</v>
      </c>
      <c r="MN109" s="45">
        <v>12.528</v>
      </c>
      <c r="MO109" s="5">
        <v>130.727</v>
      </c>
      <c r="MP109" s="45">
        <v>15.462</v>
      </c>
      <c r="MQ109" s="44"/>
      <c r="MR109" s="44"/>
      <c r="MS109" s="44"/>
      <c r="MT109" s="44"/>
      <c r="MU109" s="44"/>
      <c r="MV109" s="44"/>
    </row>
    <row r="110" spans="1:360" s="433" customFormat="1" ht="15" hidden="1" customHeight="1" x14ac:dyDescent="0.25">
      <c r="A110" s="445"/>
      <c r="B110" s="24" t="s">
        <v>26</v>
      </c>
      <c r="C110" s="295">
        <v>106.49299999999999</v>
      </c>
      <c r="D110" s="250">
        <v>1.544</v>
      </c>
      <c r="E110" s="495">
        <v>101.595</v>
      </c>
      <c r="F110" s="250">
        <v>1.359</v>
      </c>
      <c r="G110" s="495">
        <v>111.124</v>
      </c>
      <c r="H110" s="250">
        <v>1.704</v>
      </c>
      <c r="I110" s="24"/>
      <c r="J110" s="24" t="s">
        <v>26</v>
      </c>
      <c r="K110" s="295">
        <v>118.127</v>
      </c>
      <c r="L110" s="250">
        <v>-2.1850000000000001</v>
      </c>
      <c r="M110" s="295">
        <v>157.643</v>
      </c>
      <c r="N110" s="250">
        <v>0.82299999999999995</v>
      </c>
      <c r="O110" s="295">
        <v>121.877</v>
      </c>
      <c r="P110" s="250">
        <v>3.472</v>
      </c>
      <c r="Q110" s="24"/>
      <c r="R110" s="24" t="s">
        <v>26</v>
      </c>
      <c r="S110" s="295">
        <v>107.39100000000001</v>
      </c>
      <c r="T110" s="250">
        <v>-0.41</v>
      </c>
      <c r="U110" s="295">
        <v>107.122</v>
      </c>
      <c r="V110" s="250">
        <v>-2.2730000000000001</v>
      </c>
      <c r="W110" s="295">
        <v>105.16200000000001</v>
      </c>
      <c r="X110" s="250">
        <v>4.5259999999999998</v>
      </c>
      <c r="Y110" s="24"/>
      <c r="Z110" s="24" t="s">
        <v>26</v>
      </c>
      <c r="AA110" s="295">
        <v>113.246</v>
      </c>
      <c r="AB110" s="250">
        <v>3.7</v>
      </c>
      <c r="AC110" s="295">
        <v>121.905</v>
      </c>
      <c r="AD110" s="250">
        <v>3.4239999999999999</v>
      </c>
      <c r="AE110" s="295">
        <v>102.72499999999999</v>
      </c>
      <c r="AF110" s="250">
        <v>-5.9249999999999998</v>
      </c>
      <c r="AG110" s="24"/>
      <c r="AH110" s="24" t="s">
        <v>26</v>
      </c>
      <c r="AI110" s="295">
        <v>114.19799999999999</v>
      </c>
      <c r="AJ110" s="250">
        <v>-11.183</v>
      </c>
      <c r="AK110" s="295">
        <v>134.08000000000001</v>
      </c>
      <c r="AL110" s="250">
        <v>6.4610000000000003</v>
      </c>
      <c r="AM110" s="295">
        <v>100.489</v>
      </c>
      <c r="AN110" s="250">
        <v>-4.9779999999999998</v>
      </c>
      <c r="AO110" s="24"/>
      <c r="AP110" s="24" t="s">
        <v>26</v>
      </c>
      <c r="AQ110" s="295">
        <v>106.246</v>
      </c>
      <c r="AR110" s="250">
        <v>-3.0489999999999999</v>
      </c>
      <c r="AS110" s="295">
        <v>108.02</v>
      </c>
      <c r="AT110" s="250">
        <v>7.3550000000000004</v>
      </c>
      <c r="AU110" s="295">
        <v>106.054</v>
      </c>
      <c r="AV110" s="250">
        <v>-4.7830000000000004</v>
      </c>
      <c r="AW110" s="24"/>
      <c r="AX110" s="24" t="s">
        <v>26</v>
      </c>
      <c r="AY110" s="295">
        <v>128.13999999999999</v>
      </c>
      <c r="AZ110" s="250">
        <v>4.2389999999999999</v>
      </c>
      <c r="BA110" s="295">
        <v>129.285</v>
      </c>
      <c r="BB110" s="250">
        <v>2.5249999999999999</v>
      </c>
      <c r="BC110" s="295">
        <v>111.581</v>
      </c>
      <c r="BD110" s="250">
        <v>1.0269999999999999</v>
      </c>
      <c r="BE110" s="24"/>
      <c r="BF110" s="24" t="s">
        <v>26</v>
      </c>
      <c r="BG110" s="295">
        <v>108.82299999999999</v>
      </c>
      <c r="BH110" s="250">
        <v>3.05</v>
      </c>
      <c r="BI110" s="295">
        <v>121.012</v>
      </c>
      <c r="BJ110" s="250">
        <v>7.351</v>
      </c>
      <c r="BK110" s="295">
        <v>129.74299999999999</v>
      </c>
      <c r="BL110" s="250">
        <v>1.0569999999999999</v>
      </c>
      <c r="BM110" s="24"/>
      <c r="BN110" s="24" t="s">
        <v>26</v>
      </c>
      <c r="BO110" s="295">
        <v>110.899</v>
      </c>
      <c r="BP110" s="250">
        <v>12.503</v>
      </c>
      <c r="BQ110" s="295">
        <v>141.239</v>
      </c>
      <c r="BR110" s="250">
        <v>11.734999999999999</v>
      </c>
      <c r="BS110" s="295">
        <v>121.208</v>
      </c>
      <c r="BT110" s="250">
        <v>-4.5540000000000003</v>
      </c>
      <c r="BU110" s="24"/>
      <c r="BV110" s="24" t="s">
        <v>26</v>
      </c>
      <c r="BW110" s="295">
        <v>135.26599999999999</v>
      </c>
      <c r="BX110" s="250">
        <v>2.968</v>
      </c>
      <c r="BY110" s="295">
        <v>100.92</v>
      </c>
      <c r="BZ110" s="250">
        <v>5.5469999999999997</v>
      </c>
      <c r="CA110" s="295">
        <v>106.628</v>
      </c>
      <c r="CB110" s="250">
        <v>-8.7149999999999999</v>
      </c>
      <c r="CC110" s="24"/>
      <c r="CD110" s="24" t="s">
        <v>26</v>
      </c>
      <c r="CE110" s="295">
        <v>116.304</v>
      </c>
      <c r="CF110" s="250">
        <v>5.093</v>
      </c>
      <c r="CG110" s="295">
        <v>100.687</v>
      </c>
      <c r="CH110" s="250">
        <v>-14.992000000000001</v>
      </c>
      <c r="CI110" s="295">
        <v>141.07499999999999</v>
      </c>
      <c r="CJ110" s="250">
        <v>2.8610000000000002</v>
      </c>
      <c r="CK110" s="24"/>
      <c r="CL110" s="24" t="s">
        <v>26</v>
      </c>
      <c r="CM110" s="295">
        <v>109.23399999999999</v>
      </c>
      <c r="CN110" s="250">
        <v>-15.041</v>
      </c>
      <c r="CO110" s="295">
        <v>100.03700000000001</v>
      </c>
      <c r="CP110" s="250">
        <v>9.2089999999999996</v>
      </c>
      <c r="CQ110" s="295">
        <v>101.74299999999999</v>
      </c>
      <c r="CR110" s="250">
        <v>18.53</v>
      </c>
      <c r="CS110" s="24"/>
      <c r="CT110" s="24" t="s">
        <v>26</v>
      </c>
      <c r="CU110" s="295">
        <v>129.25299999999999</v>
      </c>
      <c r="CV110" s="250">
        <v>8.2149999999999999</v>
      </c>
      <c r="CW110" s="295">
        <v>88.638999999999996</v>
      </c>
      <c r="CX110" s="250">
        <v>5.7889999999999997</v>
      </c>
      <c r="CY110" s="295">
        <v>123.75</v>
      </c>
      <c r="CZ110" s="250">
        <v>19.623000000000001</v>
      </c>
      <c r="DA110" s="24"/>
      <c r="DB110" s="24" t="s">
        <v>26</v>
      </c>
      <c r="DC110" s="295">
        <v>113.482</v>
      </c>
      <c r="DD110" s="250">
        <v>9.2469999999999999</v>
      </c>
      <c r="DE110" s="295">
        <v>300.084</v>
      </c>
      <c r="DF110" s="250">
        <v>-2.6520000000000001</v>
      </c>
      <c r="DG110" s="295">
        <v>101.657</v>
      </c>
      <c r="DH110" s="250">
        <v>-0.46600000000000003</v>
      </c>
      <c r="DI110" s="24"/>
      <c r="DJ110" s="24" t="s">
        <v>26</v>
      </c>
      <c r="DK110" s="295">
        <v>112.64</v>
      </c>
      <c r="DL110" s="250">
        <v>1.8</v>
      </c>
      <c r="DM110" s="295">
        <v>99.058000000000007</v>
      </c>
      <c r="DN110" s="250">
        <v>4.9470000000000001</v>
      </c>
      <c r="DO110" s="295">
        <v>113.589</v>
      </c>
      <c r="DP110" s="250">
        <v>14.672000000000001</v>
      </c>
      <c r="DQ110" s="24"/>
      <c r="DR110" s="24" t="s">
        <v>26</v>
      </c>
      <c r="DS110" s="295">
        <v>117.343</v>
      </c>
      <c r="DT110" s="250">
        <v>2.8170000000000002</v>
      </c>
      <c r="DU110" s="295">
        <v>110.777</v>
      </c>
      <c r="DV110" s="250">
        <v>5.125</v>
      </c>
      <c r="DW110" s="295">
        <v>128.87299999999999</v>
      </c>
      <c r="DX110" s="250">
        <v>4.8120000000000003</v>
      </c>
      <c r="DY110" s="24"/>
      <c r="DZ110" s="24" t="s">
        <v>26</v>
      </c>
      <c r="EA110" s="295">
        <v>115.172</v>
      </c>
      <c r="EB110" s="250">
        <v>5.2240000000000002</v>
      </c>
      <c r="EC110" s="295">
        <v>127.67100000000001</v>
      </c>
      <c r="ED110" s="250">
        <v>-3.0760000000000001</v>
      </c>
      <c r="EE110" s="295">
        <v>123.194</v>
      </c>
      <c r="EF110" s="250">
        <v>1.919</v>
      </c>
      <c r="EG110" s="24"/>
      <c r="EH110" s="24" t="s">
        <v>26</v>
      </c>
      <c r="EI110" s="295">
        <v>126.295</v>
      </c>
      <c r="EJ110" s="250">
        <v>-6.9420000000000002</v>
      </c>
      <c r="EK110" s="295">
        <v>117.922</v>
      </c>
      <c r="EL110" s="250">
        <v>-8.8510000000000009</v>
      </c>
      <c r="EM110" s="295">
        <v>117.639</v>
      </c>
      <c r="EN110" s="250">
        <v>4.2249999999999996</v>
      </c>
      <c r="EO110" s="24"/>
      <c r="EP110" s="24" t="s">
        <v>26</v>
      </c>
      <c r="EQ110" s="295">
        <v>116.304</v>
      </c>
      <c r="ER110" s="250">
        <v>-3.698</v>
      </c>
      <c r="ES110" s="295">
        <v>106.706</v>
      </c>
      <c r="ET110" s="250">
        <v>4.1189999999999998</v>
      </c>
      <c r="EU110" s="295">
        <v>111.50700000000001</v>
      </c>
      <c r="EV110" s="250">
        <v>2.024</v>
      </c>
      <c r="EW110" s="24"/>
      <c r="EX110" s="24" t="s">
        <v>26</v>
      </c>
      <c r="EY110" s="295">
        <v>109.34699999999999</v>
      </c>
      <c r="EZ110" s="250">
        <v>4.8739999999999997</v>
      </c>
      <c r="FA110" s="295">
        <v>121.459</v>
      </c>
      <c r="FB110" s="250">
        <v>2.181</v>
      </c>
      <c r="FC110" s="295">
        <v>118.057</v>
      </c>
      <c r="FD110" s="250">
        <v>18.053000000000001</v>
      </c>
      <c r="FE110" s="24"/>
      <c r="FF110" s="24" t="s">
        <v>26</v>
      </c>
      <c r="FG110" s="295">
        <v>120.76900000000001</v>
      </c>
      <c r="FH110" s="250">
        <v>13.779</v>
      </c>
      <c r="FI110" s="295">
        <v>127.952</v>
      </c>
      <c r="FJ110" s="250">
        <v>6.3710000000000004</v>
      </c>
      <c r="FK110" s="295">
        <v>123.735</v>
      </c>
      <c r="FL110" s="250">
        <v>-2.83</v>
      </c>
      <c r="FM110" s="24"/>
      <c r="FN110" s="24" t="s">
        <v>26</v>
      </c>
      <c r="FO110" s="295">
        <v>104.431</v>
      </c>
      <c r="FP110" s="250">
        <v>10.166</v>
      </c>
      <c r="FQ110" s="295">
        <v>123.22499999999999</v>
      </c>
      <c r="FR110" s="250">
        <v>13.247999999999999</v>
      </c>
      <c r="FS110" s="295">
        <v>118.325</v>
      </c>
      <c r="FT110" s="250">
        <v>5.5259999999999998</v>
      </c>
      <c r="FU110" s="24"/>
      <c r="FV110" s="24" t="s">
        <v>26</v>
      </c>
      <c r="FW110" s="295">
        <v>115.72199999999999</v>
      </c>
      <c r="FX110" s="250">
        <v>-1.1739999999999999</v>
      </c>
      <c r="FY110" s="295">
        <v>124.387</v>
      </c>
      <c r="FZ110" s="250">
        <v>0.52400000000000002</v>
      </c>
      <c r="GA110" s="295">
        <v>113.41</v>
      </c>
      <c r="GB110" s="250">
        <v>-0.25600000000000001</v>
      </c>
      <c r="GC110" s="24"/>
      <c r="GD110" s="24" t="s">
        <v>26</v>
      </c>
      <c r="GE110" s="295">
        <v>116.202</v>
      </c>
      <c r="GF110" s="250">
        <v>5.61</v>
      </c>
      <c r="GG110" s="295">
        <v>117.52800000000001</v>
      </c>
      <c r="GH110" s="250">
        <v>3.7679999999999998</v>
      </c>
      <c r="GI110" s="295">
        <v>109.44799999999999</v>
      </c>
      <c r="GJ110" s="250">
        <v>18.059000000000001</v>
      </c>
      <c r="GK110" s="24"/>
      <c r="GL110" s="24" t="s">
        <v>26</v>
      </c>
      <c r="GM110" s="295">
        <v>125.724</v>
      </c>
      <c r="GN110" s="250">
        <v>7.65</v>
      </c>
      <c r="GO110" s="295">
        <v>129.53</v>
      </c>
      <c r="GP110" s="250">
        <v>-2.68</v>
      </c>
      <c r="GQ110" s="295">
        <v>124.206</v>
      </c>
      <c r="GR110" s="250">
        <v>-9.9160000000000004</v>
      </c>
      <c r="GS110" s="24"/>
      <c r="GT110" s="24" t="s">
        <v>26</v>
      </c>
      <c r="GU110" s="295">
        <v>121.14400000000001</v>
      </c>
      <c r="GV110" s="250">
        <v>24.052</v>
      </c>
      <c r="GW110" s="295">
        <v>94.234999999999999</v>
      </c>
      <c r="GX110" s="250">
        <v>-3.593</v>
      </c>
      <c r="GY110" s="295">
        <v>149.53700000000001</v>
      </c>
      <c r="GZ110" s="250">
        <v>27.797000000000001</v>
      </c>
      <c r="HA110" s="24"/>
      <c r="HB110" s="24" t="s">
        <v>26</v>
      </c>
      <c r="HC110" s="295">
        <v>107.273</v>
      </c>
      <c r="HD110" s="250">
        <v>-9.8889999999999993</v>
      </c>
      <c r="HE110" s="295">
        <v>111.6</v>
      </c>
      <c r="HF110" s="250">
        <v>-5.2679999999999998</v>
      </c>
      <c r="HG110" s="295">
        <v>100.003</v>
      </c>
      <c r="HH110" s="250">
        <v>-4.2990000000000004</v>
      </c>
      <c r="HI110" s="24"/>
      <c r="HJ110" s="24" t="s">
        <v>26</v>
      </c>
      <c r="HK110" s="295">
        <v>110.795</v>
      </c>
      <c r="HL110" s="250">
        <v>-4.0620000000000003</v>
      </c>
      <c r="HM110" s="295">
        <v>101.96299999999999</v>
      </c>
      <c r="HN110" s="250">
        <v>-5.7530000000000001</v>
      </c>
      <c r="HO110" s="295">
        <v>100.029</v>
      </c>
      <c r="HP110" s="250">
        <v>-11.577</v>
      </c>
      <c r="HQ110" s="24"/>
      <c r="HR110" s="24" t="s">
        <v>26</v>
      </c>
      <c r="HS110" s="295">
        <v>123.65</v>
      </c>
      <c r="HT110" s="250">
        <v>9.6989999999999998</v>
      </c>
      <c r="HU110" s="295">
        <v>107.13500000000001</v>
      </c>
      <c r="HV110" s="250">
        <v>4.0739999999999998</v>
      </c>
      <c r="HW110" s="295">
        <v>100.235</v>
      </c>
      <c r="HX110" s="250">
        <v>-5.0469999999999997</v>
      </c>
      <c r="HY110" s="24"/>
      <c r="HZ110" s="24" t="s">
        <v>26</v>
      </c>
      <c r="IA110" s="295">
        <v>119.241</v>
      </c>
      <c r="IB110" s="250">
        <v>18.728999999999999</v>
      </c>
      <c r="IC110" s="5">
        <v>115.584</v>
      </c>
      <c r="ID110" s="250">
        <v>0.83899999999999997</v>
      </c>
      <c r="IE110" s="295">
        <v>108.419</v>
      </c>
      <c r="IF110" s="250">
        <v>1.6379999999999999</v>
      </c>
      <c r="IG110" s="24"/>
      <c r="IH110" s="24" t="s">
        <v>26</v>
      </c>
      <c r="II110" s="295">
        <v>116.604</v>
      </c>
      <c r="IJ110" s="250">
        <v>12.256</v>
      </c>
      <c r="IK110" s="295">
        <v>105.17700000000001</v>
      </c>
      <c r="IL110" s="250">
        <v>2.3940000000000001</v>
      </c>
      <c r="IM110" s="295">
        <v>123.44</v>
      </c>
      <c r="IN110" s="250">
        <v>-2.5099999999999998</v>
      </c>
      <c r="IO110" s="295">
        <v>119.334</v>
      </c>
      <c r="IP110" s="250">
        <v>22.361000000000001</v>
      </c>
      <c r="IQ110" s="24"/>
      <c r="IR110" s="24" t="s">
        <v>26</v>
      </c>
      <c r="IS110" s="295">
        <v>112.842</v>
      </c>
      <c r="IT110" s="250">
        <v>-3.9220000000000002</v>
      </c>
      <c r="IU110" s="295">
        <v>100.596</v>
      </c>
      <c r="IV110" s="250">
        <v>8.6419999999999995</v>
      </c>
      <c r="IW110" s="295">
        <v>121.188</v>
      </c>
      <c r="IX110" s="250">
        <v>7.5519999999999996</v>
      </c>
      <c r="IY110" s="24"/>
      <c r="IZ110" s="24" t="s">
        <v>26</v>
      </c>
      <c r="JA110" s="295">
        <v>119.45699999999999</v>
      </c>
      <c r="JB110" s="250">
        <v>5.609</v>
      </c>
      <c r="JC110" s="295">
        <v>144.49600000000001</v>
      </c>
      <c r="JD110" s="250">
        <v>16.529</v>
      </c>
      <c r="JE110" s="295">
        <v>170.02699999999999</v>
      </c>
      <c r="JF110" s="250">
        <v>6.5519999999999996</v>
      </c>
      <c r="JG110" s="24"/>
      <c r="JH110" s="24" t="s">
        <v>26</v>
      </c>
      <c r="JI110" s="295">
        <v>137.821</v>
      </c>
      <c r="JJ110" s="250">
        <v>0.11799999999999999</v>
      </c>
      <c r="JK110" s="295">
        <v>145.88900000000001</v>
      </c>
      <c r="JL110" s="250">
        <v>5.391</v>
      </c>
      <c r="JM110" s="295">
        <v>115.84099999999999</v>
      </c>
      <c r="JN110" s="250">
        <v>-1.7070000000000001</v>
      </c>
      <c r="JO110" s="24"/>
      <c r="JP110" s="24" t="s">
        <v>26</v>
      </c>
      <c r="JQ110" s="295">
        <v>117.253</v>
      </c>
      <c r="JR110" s="250">
        <v>-2.0739999999999998</v>
      </c>
      <c r="JS110" s="295">
        <v>117.661</v>
      </c>
      <c r="JT110" s="250">
        <v>10.547000000000001</v>
      </c>
      <c r="JU110" s="295">
        <v>105.98399999999999</v>
      </c>
      <c r="JV110" s="250">
        <v>5.593</v>
      </c>
      <c r="JW110" s="24"/>
      <c r="JX110" s="24" t="s">
        <v>26</v>
      </c>
      <c r="JY110" s="295">
        <v>122.708</v>
      </c>
      <c r="JZ110" s="250">
        <v>0.76100000000000001</v>
      </c>
      <c r="KA110" s="295">
        <v>130.46</v>
      </c>
      <c r="KB110" s="250">
        <v>3.13</v>
      </c>
      <c r="KC110" s="295">
        <v>139.51400000000001</v>
      </c>
      <c r="KD110" s="250">
        <v>8.1449999999999996</v>
      </c>
      <c r="KE110" s="24"/>
      <c r="KF110" s="24" t="s">
        <v>26</v>
      </c>
      <c r="KG110" s="295">
        <v>103.128</v>
      </c>
      <c r="KH110" s="250">
        <v>38.664999999999999</v>
      </c>
      <c r="KI110" s="295">
        <v>113.623</v>
      </c>
      <c r="KJ110" s="250">
        <v>16.643000000000001</v>
      </c>
      <c r="KK110" s="295">
        <v>127.887</v>
      </c>
      <c r="KL110" s="250">
        <v>1.165</v>
      </c>
      <c r="KM110" s="24"/>
      <c r="KN110" s="24" t="s">
        <v>26</v>
      </c>
      <c r="KO110" s="295">
        <v>122.64400000000001</v>
      </c>
      <c r="KP110" s="250">
        <v>0.32500000000000001</v>
      </c>
      <c r="KQ110" s="295">
        <v>114.435</v>
      </c>
      <c r="KR110" s="250">
        <v>1.982</v>
      </c>
      <c r="KS110" s="295">
        <v>110.733</v>
      </c>
      <c r="KT110" s="250">
        <v>-3.6659999999999999</v>
      </c>
      <c r="KU110" s="24"/>
      <c r="KV110" s="24" t="s">
        <v>26</v>
      </c>
      <c r="KW110" s="295">
        <v>108.601</v>
      </c>
      <c r="KX110" s="250">
        <v>5.0579999999999998</v>
      </c>
      <c r="KY110" s="295">
        <v>128.815</v>
      </c>
      <c r="KZ110" s="250">
        <v>6.992</v>
      </c>
      <c r="LA110" s="295">
        <v>114.455</v>
      </c>
      <c r="LB110" s="250">
        <v>5.819</v>
      </c>
      <c r="LC110" s="24"/>
      <c r="LD110" s="24" t="s">
        <v>26</v>
      </c>
      <c r="LE110" s="295">
        <v>120.473</v>
      </c>
      <c r="LF110" s="250">
        <v>-5.2380000000000004</v>
      </c>
      <c r="LG110" s="295">
        <v>101.78400000000001</v>
      </c>
      <c r="LH110" s="250">
        <v>-11.141</v>
      </c>
      <c r="LI110" s="295">
        <v>113.128</v>
      </c>
      <c r="LJ110" s="250">
        <v>-1.115</v>
      </c>
      <c r="LK110" s="24"/>
      <c r="LL110" s="24" t="s">
        <v>26</v>
      </c>
      <c r="LM110" s="295">
        <v>101.4</v>
      </c>
      <c r="LN110" s="250">
        <v>3.867</v>
      </c>
      <c r="LO110" s="295">
        <v>111.498</v>
      </c>
      <c r="LP110" s="250">
        <v>-0.91600000000000004</v>
      </c>
      <c r="LQ110" s="295">
        <v>108.253</v>
      </c>
      <c r="LR110" s="250">
        <v>16.745999999999999</v>
      </c>
      <c r="LS110" s="24"/>
      <c r="LT110" s="24" t="s">
        <v>26</v>
      </c>
      <c r="LU110" s="295">
        <v>95.007000000000005</v>
      </c>
      <c r="LV110" s="250">
        <v>-3.67</v>
      </c>
      <c r="LW110" s="295">
        <v>106.941</v>
      </c>
      <c r="LX110" s="250">
        <v>-0.34300000000000003</v>
      </c>
      <c r="LY110" s="295">
        <v>99.387</v>
      </c>
      <c r="LZ110" s="250">
        <v>29.22</v>
      </c>
      <c r="MA110" s="24"/>
      <c r="MB110" s="24" t="s">
        <v>26</v>
      </c>
      <c r="MC110" s="295">
        <v>126.789</v>
      </c>
      <c r="MD110" s="250">
        <v>-1.3220000000000001</v>
      </c>
      <c r="ME110" s="295">
        <v>97.405000000000001</v>
      </c>
      <c r="MF110" s="250">
        <v>16.385000000000002</v>
      </c>
      <c r="MG110" s="295">
        <v>125.286</v>
      </c>
      <c r="MH110" s="250">
        <v>26.93</v>
      </c>
      <c r="MI110" s="24"/>
      <c r="MJ110" s="24" t="s">
        <v>26</v>
      </c>
      <c r="MK110" s="295">
        <v>71.489999999999995</v>
      </c>
      <c r="ML110" s="250">
        <v>-25.545000000000002</v>
      </c>
      <c r="MM110" s="295">
        <v>124.84099999999999</v>
      </c>
      <c r="MN110" s="250">
        <v>10.029999999999999</v>
      </c>
      <c r="MO110" s="295">
        <v>132.63200000000001</v>
      </c>
      <c r="MP110" s="250">
        <v>5.234</v>
      </c>
      <c r="MQ110" s="173"/>
      <c r="MR110" s="173"/>
      <c r="MS110" s="173"/>
      <c r="MT110" s="173"/>
      <c r="MU110" s="173"/>
      <c r="MV110" s="173"/>
    </row>
    <row r="111" spans="1:360" s="331" customFormat="1" ht="15" hidden="1" customHeight="1" x14ac:dyDescent="0.25">
      <c r="A111" s="445"/>
      <c r="B111" s="24" t="s">
        <v>27</v>
      </c>
      <c r="C111" s="5">
        <v>103.54600000000001</v>
      </c>
      <c r="D111" s="45">
        <v>-2.8530000000000002</v>
      </c>
      <c r="E111" s="495">
        <v>97.929000000000002</v>
      </c>
      <c r="F111" s="45">
        <v>-5.2220000000000004</v>
      </c>
      <c r="G111" s="495">
        <v>108.857</v>
      </c>
      <c r="H111" s="45">
        <v>-0.74299999999999999</v>
      </c>
      <c r="I111" s="24"/>
      <c r="J111" s="24" t="s">
        <v>27</v>
      </c>
      <c r="K111" s="5">
        <v>110.929</v>
      </c>
      <c r="L111" s="45">
        <v>-5.0250000000000004</v>
      </c>
      <c r="M111" s="5">
        <v>149.59</v>
      </c>
      <c r="N111" s="45">
        <v>-9.282</v>
      </c>
      <c r="O111" s="5">
        <v>114.33499999999999</v>
      </c>
      <c r="P111" s="45">
        <v>-5.718</v>
      </c>
      <c r="Q111" s="24"/>
      <c r="R111" s="24" t="s">
        <v>27</v>
      </c>
      <c r="S111" s="5">
        <v>107.30800000000001</v>
      </c>
      <c r="T111" s="45">
        <v>8.0150000000000006</v>
      </c>
      <c r="U111" s="5">
        <v>113.815</v>
      </c>
      <c r="V111" s="45">
        <v>2.9969999999999999</v>
      </c>
      <c r="W111" s="5">
        <v>104.745</v>
      </c>
      <c r="X111" s="45">
        <v>5.4029999999999996</v>
      </c>
      <c r="Y111" s="24"/>
      <c r="Z111" s="24" t="s">
        <v>27</v>
      </c>
      <c r="AA111" s="5">
        <v>107.931</v>
      </c>
      <c r="AB111" s="45">
        <v>-0.29099999999999998</v>
      </c>
      <c r="AC111" s="5">
        <v>125.72199999999999</v>
      </c>
      <c r="AD111" s="45">
        <v>8.1229999999999993</v>
      </c>
      <c r="AE111" s="5">
        <v>102.673</v>
      </c>
      <c r="AF111" s="45">
        <v>-3.78</v>
      </c>
      <c r="AG111" s="24"/>
      <c r="AH111" s="24" t="s">
        <v>27</v>
      </c>
      <c r="AI111" s="5">
        <v>131.58099999999999</v>
      </c>
      <c r="AJ111" s="45">
        <v>4.8000000000000001E-2</v>
      </c>
      <c r="AK111" s="5">
        <v>132.98500000000001</v>
      </c>
      <c r="AL111" s="45">
        <v>17.187000000000001</v>
      </c>
      <c r="AM111" s="5">
        <v>94.608000000000004</v>
      </c>
      <c r="AN111" s="45">
        <v>-3.3919999999999999</v>
      </c>
      <c r="AO111" s="24"/>
      <c r="AP111" s="24" t="s">
        <v>27</v>
      </c>
      <c r="AQ111" s="5">
        <v>106.40300000000001</v>
      </c>
      <c r="AR111" s="45">
        <v>-3.3610000000000002</v>
      </c>
      <c r="AS111" s="5">
        <v>103.104</v>
      </c>
      <c r="AT111" s="45">
        <v>15.202</v>
      </c>
      <c r="AU111" s="5">
        <v>113.05500000000001</v>
      </c>
      <c r="AV111" s="45">
        <v>1.696</v>
      </c>
      <c r="AW111" s="24"/>
      <c r="AX111" s="24" t="s">
        <v>27</v>
      </c>
      <c r="AY111" s="5">
        <v>126.992</v>
      </c>
      <c r="AZ111" s="45">
        <v>3.9849999999999999</v>
      </c>
      <c r="BA111" s="5">
        <v>122.164</v>
      </c>
      <c r="BB111" s="45">
        <v>5.4489999999999998</v>
      </c>
      <c r="BC111" s="5">
        <v>114.90900000000001</v>
      </c>
      <c r="BD111" s="45">
        <v>6.3490000000000002</v>
      </c>
      <c r="BE111" s="24"/>
      <c r="BF111" s="24" t="s">
        <v>27</v>
      </c>
      <c r="BG111" s="5">
        <v>100.17100000000001</v>
      </c>
      <c r="BH111" s="45">
        <v>-2.3929999999999998</v>
      </c>
      <c r="BI111" s="5">
        <v>125.806</v>
      </c>
      <c r="BJ111" s="45">
        <v>13.489000000000001</v>
      </c>
      <c r="BK111" s="5">
        <v>130.22399999999999</v>
      </c>
      <c r="BL111" s="45">
        <v>7.2060000000000004</v>
      </c>
      <c r="BM111" s="24"/>
      <c r="BN111" s="24" t="s">
        <v>27</v>
      </c>
      <c r="BO111" s="5">
        <v>105.239</v>
      </c>
      <c r="BP111" s="45">
        <v>-6.4740000000000002</v>
      </c>
      <c r="BQ111" s="5">
        <v>146.92599999999999</v>
      </c>
      <c r="BR111" s="45">
        <v>11.52</v>
      </c>
      <c r="BS111" s="5">
        <v>117.41800000000001</v>
      </c>
      <c r="BT111" s="45">
        <v>-6.6520000000000001</v>
      </c>
      <c r="BU111" s="24"/>
      <c r="BV111" s="24" t="s">
        <v>27</v>
      </c>
      <c r="BW111" s="5">
        <v>130.245</v>
      </c>
      <c r="BX111" s="45">
        <v>5.7190000000000003</v>
      </c>
      <c r="BY111" s="5">
        <v>102.068</v>
      </c>
      <c r="BZ111" s="45">
        <v>-1.5489999999999999</v>
      </c>
      <c r="CA111" s="5">
        <v>110.492</v>
      </c>
      <c r="CB111" s="45">
        <v>2.7789999999999999</v>
      </c>
      <c r="CC111" s="24"/>
      <c r="CD111" s="24" t="s">
        <v>27</v>
      </c>
      <c r="CE111" s="5">
        <v>133.98599999999999</v>
      </c>
      <c r="CF111" s="45">
        <v>2.4</v>
      </c>
      <c r="CG111" s="5">
        <v>107.05</v>
      </c>
      <c r="CH111" s="45">
        <v>-6.5780000000000003</v>
      </c>
      <c r="CI111" s="5">
        <v>147.535</v>
      </c>
      <c r="CJ111" s="45">
        <v>12.295</v>
      </c>
      <c r="CK111" s="24"/>
      <c r="CL111" s="24" t="s">
        <v>27</v>
      </c>
      <c r="CM111" s="5">
        <v>132.66399999999999</v>
      </c>
      <c r="CN111" s="45">
        <v>-4.8449999999999998</v>
      </c>
      <c r="CO111" s="5">
        <v>97.551000000000002</v>
      </c>
      <c r="CP111" s="45">
        <v>-8.9789999999999992</v>
      </c>
      <c r="CQ111" s="5">
        <v>105.117</v>
      </c>
      <c r="CR111" s="45">
        <v>13.289</v>
      </c>
      <c r="CS111" s="24"/>
      <c r="CT111" s="24" t="s">
        <v>27</v>
      </c>
      <c r="CU111" s="5">
        <v>125.815</v>
      </c>
      <c r="CV111" s="45">
        <v>-1.4930000000000001</v>
      </c>
      <c r="CW111" s="5">
        <v>89.570999999999998</v>
      </c>
      <c r="CX111" s="45">
        <v>1.0860000000000001</v>
      </c>
      <c r="CY111" s="5">
        <v>89.775000000000006</v>
      </c>
      <c r="CZ111" s="45">
        <v>-13.515000000000001</v>
      </c>
      <c r="DA111" s="24"/>
      <c r="DB111" s="24" t="s">
        <v>27</v>
      </c>
      <c r="DC111" s="5">
        <v>125.535</v>
      </c>
      <c r="DD111" s="45">
        <v>19.059000000000001</v>
      </c>
      <c r="DE111" s="5">
        <v>436.79500000000002</v>
      </c>
      <c r="DF111" s="45">
        <v>41.755000000000003</v>
      </c>
      <c r="DG111" s="5">
        <v>105.77800000000001</v>
      </c>
      <c r="DH111" s="45">
        <v>3.218</v>
      </c>
      <c r="DI111" s="24"/>
      <c r="DJ111" s="24" t="s">
        <v>27</v>
      </c>
      <c r="DK111" s="5">
        <v>116.215</v>
      </c>
      <c r="DL111" s="45">
        <v>2.3239999999999998</v>
      </c>
      <c r="DM111" s="5">
        <v>97.866</v>
      </c>
      <c r="DN111" s="45">
        <v>1.919</v>
      </c>
      <c r="DO111" s="5">
        <v>130.02799999999999</v>
      </c>
      <c r="DP111" s="45">
        <v>-7.6449999999999996</v>
      </c>
      <c r="DQ111" s="24"/>
      <c r="DR111" s="24" t="s">
        <v>27</v>
      </c>
      <c r="DS111" s="5">
        <v>119.694</v>
      </c>
      <c r="DT111" s="45">
        <v>1.6220000000000001</v>
      </c>
      <c r="DU111" s="5">
        <v>116.229</v>
      </c>
      <c r="DV111" s="45">
        <v>5.8520000000000003</v>
      </c>
      <c r="DW111" s="5">
        <v>135.18299999999999</v>
      </c>
      <c r="DX111" s="45">
        <v>4.5839999999999996</v>
      </c>
      <c r="DY111" s="24"/>
      <c r="DZ111" s="24" t="s">
        <v>27</v>
      </c>
      <c r="EA111" s="5">
        <v>116.253</v>
      </c>
      <c r="EB111" s="45">
        <v>5.2709999999999999</v>
      </c>
      <c r="EC111" s="5">
        <v>131.636</v>
      </c>
      <c r="ED111" s="45">
        <v>-3.1989999999999998</v>
      </c>
      <c r="EE111" s="5">
        <v>104.17100000000001</v>
      </c>
      <c r="EF111" s="45">
        <v>2.8519999999999999</v>
      </c>
      <c r="EG111" s="24"/>
      <c r="EH111" s="24" t="s">
        <v>27</v>
      </c>
      <c r="EI111" s="5">
        <v>111.34099999999999</v>
      </c>
      <c r="EJ111" s="45">
        <v>-2.9350000000000001</v>
      </c>
      <c r="EK111" s="5">
        <v>100.626</v>
      </c>
      <c r="EL111" s="45">
        <v>3.585</v>
      </c>
      <c r="EM111" s="5">
        <v>114.404</v>
      </c>
      <c r="EN111" s="45">
        <v>2.044</v>
      </c>
      <c r="EO111" s="24"/>
      <c r="EP111" s="24" t="s">
        <v>27</v>
      </c>
      <c r="EQ111" s="5">
        <v>112.223</v>
      </c>
      <c r="ER111" s="45">
        <v>11.413</v>
      </c>
      <c r="ES111" s="5">
        <v>100.03700000000001</v>
      </c>
      <c r="ET111" s="45">
        <v>-6.7949999999999999</v>
      </c>
      <c r="EU111" s="5">
        <v>110.831</v>
      </c>
      <c r="EV111" s="45">
        <v>-0.377</v>
      </c>
      <c r="EW111" s="24"/>
      <c r="EX111" s="24" t="s">
        <v>27</v>
      </c>
      <c r="EY111" s="5">
        <v>97.200999999999993</v>
      </c>
      <c r="EZ111" s="45">
        <v>2.9009999999999998</v>
      </c>
      <c r="FA111" s="5">
        <v>90.813999999999993</v>
      </c>
      <c r="FB111" s="45">
        <v>6.4329999999999998</v>
      </c>
      <c r="FC111" s="5">
        <v>118.98399999999999</v>
      </c>
      <c r="FD111" s="45">
        <v>0.40799999999999997</v>
      </c>
      <c r="FE111" s="24"/>
      <c r="FF111" s="24" t="s">
        <v>27</v>
      </c>
      <c r="FG111" s="5">
        <v>109.36</v>
      </c>
      <c r="FH111" s="45">
        <v>-3.1160000000000001</v>
      </c>
      <c r="FI111" s="5">
        <v>114.917</v>
      </c>
      <c r="FJ111" s="45">
        <v>3.0070000000000001</v>
      </c>
      <c r="FK111" s="5">
        <v>134.83699999999999</v>
      </c>
      <c r="FL111" s="45">
        <v>6.0309999999999997</v>
      </c>
      <c r="FM111" s="24"/>
      <c r="FN111" s="24" t="s">
        <v>27</v>
      </c>
      <c r="FO111" s="5">
        <v>86.402000000000001</v>
      </c>
      <c r="FP111" s="45">
        <v>-7.718</v>
      </c>
      <c r="FQ111" s="5">
        <v>108.42100000000001</v>
      </c>
      <c r="FR111" s="45">
        <v>3.524</v>
      </c>
      <c r="FS111" s="5">
        <v>97.691999999999993</v>
      </c>
      <c r="FT111" s="45">
        <v>-7.1109999999999998</v>
      </c>
      <c r="FU111" s="24"/>
      <c r="FV111" s="24" t="s">
        <v>27</v>
      </c>
      <c r="FW111" s="5">
        <v>111.39400000000001</v>
      </c>
      <c r="FX111" s="45">
        <v>-3.6219999999999999</v>
      </c>
      <c r="FY111" s="5">
        <v>125.40600000000001</v>
      </c>
      <c r="FZ111" s="45">
        <v>9.9209999999999994</v>
      </c>
      <c r="GA111" s="5">
        <v>113.67400000000001</v>
      </c>
      <c r="GB111" s="45">
        <v>-1.06</v>
      </c>
      <c r="GC111" s="24"/>
      <c r="GD111" s="24" t="s">
        <v>27</v>
      </c>
      <c r="GE111" s="5">
        <v>99.23</v>
      </c>
      <c r="GF111" s="45">
        <v>0.192</v>
      </c>
      <c r="GG111" s="5">
        <v>119.498</v>
      </c>
      <c r="GH111" s="45">
        <v>-1.2869999999999999</v>
      </c>
      <c r="GI111" s="5">
        <v>109.026</v>
      </c>
      <c r="GJ111" s="45">
        <v>1.5529999999999999</v>
      </c>
      <c r="GK111" s="24"/>
      <c r="GL111" s="24" t="s">
        <v>27</v>
      </c>
      <c r="GM111" s="5">
        <v>123.36499999999999</v>
      </c>
      <c r="GN111" s="45">
        <v>3.339</v>
      </c>
      <c r="GO111" s="5">
        <v>132.69399999999999</v>
      </c>
      <c r="GP111" s="45">
        <v>-3.742</v>
      </c>
      <c r="GQ111" s="5">
        <v>122.44</v>
      </c>
      <c r="GR111" s="45">
        <v>-4.4880000000000004</v>
      </c>
      <c r="GS111" s="24"/>
      <c r="GT111" s="24" t="s">
        <v>27</v>
      </c>
      <c r="GU111" s="5">
        <v>108.402</v>
      </c>
      <c r="GV111" s="45">
        <v>9.6210000000000004</v>
      </c>
      <c r="GW111" s="5">
        <v>92.734999999999999</v>
      </c>
      <c r="GX111" s="45">
        <v>-5.0019999999999998</v>
      </c>
      <c r="GY111" s="5">
        <v>127.414</v>
      </c>
      <c r="GZ111" s="45">
        <v>9.7870000000000008</v>
      </c>
      <c r="HA111" s="24"/>
      <c r="HB111" s="24" t="s">
        <v>27</v>
      </c>
      <c r="HC111" s="5">
        <v>100.181</v>
      </c>
      <c r="HD111" s="45">
        <v>-12.266</v>
      </c>
      <c r="HE111" s="5">
        <v>126.914</v>
      </c>
      <c r="HF111" s="45">
        <v>15.294</v>
      </c>
      <c r="HG111" s="5">
        <v>113.25</v>
      </c>
      <c r="HH111" s="45">
        <v>10.215999999999999</v>
      </c>
      <c r="HI111" s="24"/>
      <c r="HJ111" s="24" t="s">
        <v>27</v>
      </c>
      <c r="HK111" s="5">
        <v>113.452</v>
      </c>
      <c r="HL111" s="45">
        <v>-7.0609999999999999</v>
      </c>
      <c r="HM111" s="5">
        <v>104.797</v>
      </c>
      <c r="HN111" s="45">
        <v>-4.2880000000000003</v>
      </c>
      <c r="HO111" s="5">
        <v>116.52200000000001</v>
      </c>
      <c r="HP111" s="45">
        <v>-3.343</v>
      </c>
      <c r="HQ111" s="24"/>
      <c r="HR111" s="24" t="s">
        <v>27</v>
      </c>
      <c r="HS111" s="5">
        <v>152.26900000000001</v>
      </c>
      <c r="HT111" s="45">
        <v>8.83</v>
      </c>
      <c r="HU111" s="5">
        <v>101.63200000000001</v>
      </c>
      <c r="HV111" s="45">
        <v>8.3930000000000007</v>
      </c>
      <c r="HW111" s="5">
        <v>113.562</v>
      </c>
      <c r="HX111" s="45">
        <v>-5.8079999999999998</v>
      </c>
      <c r="HY111" s="24"/>
      <c r="HZ111" s="24" t="s">
        <v>27</v>
      </c>
      <c r="IA111" s="5">
        <v>112.44</v>
      </c>
      <c r="IB111" s="45">
        <v>-5.7569999999999997</v>
      </c>
      <c r="IC111" s="5">
        <v>108.77800000000001</v>
      </c>
      <c r="ID111" s="45">
        <v>4.3970000000000002</v>
      </c>
      <c r="IE111" s="5">
        <v>115.684</v>
      </c>
      <c r="IF111" s="45">
        <v>2.5680000000000001</v>
      </c>
      <c r="IG111" s="24"/>
      <c r="IH111" s="24" t="s">
        <v>27</v>
      </c>
      <c r="II111" s="5">
        <v>108.063</v>
      </c>
      <c r="IJ111" s="45">
        <v>7.0609999999999999</v>
      </c>
      <c r="IK111" s="5">
        <v>122.07</v>
      </c>
      <c r="IL111" s="45">
        <v>11.276</v>
      </c>
      <c r="IM111" s="5">
        <v>124.429</v>
      </c>
      <c r="IN111" s="45">
        <v>3.4710000000000001</v>
      </c>
      <c r="IO111" s="5">
        <v>107.39100000000001</v>
      </c>
      <c r="IP111" s="45">
        <v>8.157</v>
      </c>
      <c r="IQ111" s="24"/>
      <c r="IR111" s="24" t="s">
        <v>27</v>
      </c>
      <c r="IS111" s="5">
        <v>105.4</v>
      </c>
      <c r="IT111" s="45">
        <v>-10.327</v>
      </c>
      <c r="IU111" s="5">
        <v>103.26300000000001</v>
      </c>
      <c r="IV111" s="45">
        <v>5.3739999999999997</v>
      </c>
      <c r="IW111" s="5">
        <v>125.768</v>
      </c>
      <c r="IX111" s="45">
        <v>9.3620000000000001</v>
      </c>
      <c r="IY111" s="24"/>
      <c r="IZ111" s="24" t="s">
        <v>27</v>
      </c>
      <c r="JA111" s="5">
        <v>111.996</v>
      </c>
      <c r="JB111" s="45">
        <v>-4.4020000000000001</v>
      </c>
      <c r="JC111" s="5">
        <v>137.13200000000001</v>
      </c>
      <c r="JD111" s="45">
        <v>12.403</v>
      </c>
      <c r="JE111" s="5">
        <v>142.51900000000001</v>
      </c>
      <c r="JF111" s="45">
        <v>8.1310000000000002</v>
      </c>
      <c r="JG111" s="24"/>
      <c r="JH111" s="24" t="s">
        <v>27</v>
      </c>
      <c r="JI111" s="5">
        <v>138.76499999999999</v>
      </c>
      <c r="JJ111" s="45">
        <v>0.88300000000000001</v>
      </c>
      <c r="JK111" s="5">
        <v>141.98099999999999</v>
      </c>
      <c r="JL111" s="45">
        <v>4.68</v>
      </c>
      <c r="JM111" s="5">
        <v>120.396</v>
      </c>
      <c r="JN111" s="45">
        <v>-4.9000000000000002E-2</v>
      </c>
      <c r="JO111" s="24"/>
      <c r="JP111" s="24" t="s">
        <v>27</v>
      </c>
      <c r="JQ111" s="5">
        <v>117.79</v>
      </c>
      <c r="JR111" s="45">
        <v>-2.367</v>
      </c>
      <c r="JS111" s="5">
        <v>100.30500000000001</v>
      </c>
      <c r="JT111" s="45">
        <v>5.3159999999999998</v>
      </c>
      <c r="JU111" s="5">
        <v>105.655</v>
      </c>
      <c r="JV111" s="45">
        <v>-2.2770000000000001</v>
      </c>
      <c r="JW111" s="24"/>
      <c r="JX111" s="24" t="s">
        <v>27</v>
      </c>
      <c r="JY111" s="5">
        <v>114.252</v>
      </c>
      <c r="JZ111" s="45">
        <v>3.2989999999999999</v>
      </c>
      <c r="KA111" s="5">
        <v>129.09100000000001</v>
      </c>
      <c r="KB111" s="45">
        <v>2.4540000000000002</v>
      </c>
      <c r="KC111" s="5">
        <v>139.82900000000001</v>
      </c>
      <c r="KD111" s="45">
        <v>5.62</v>
      </c>
      <c r="KE111" s="24"/>
      <c r="KF111" s="24" t="s">
        <v>27</v>
      </c>
      <c r="KG111" s="5">
        <v>128.114</v>
      </c>
      <c r="KH111" s="45">
        <v>-1.1459999999999999</v>
      </c>
      <c r="KI111" s="5">
        <v>96.323999999999998</v>
      </c>
      <c r="KJ111" s="45">
        <v>9.4570000000000007</v>
      </c>
      <c r="KK111" s="5">
        <v>130.12200000000001</v>
      </c>
      <c r="KL111" s="45">
        <v>7.33</v>
      </c>
      <c r="KM111" s="24"/>
      <c r="KN111" s="24" t="s">
        <v>27</v>
      </c>
      <c r="KO111" s="5">
        <v>124.642</v>
      </c>
      <c r="KP111" s="45">
        <v>-7.1180000000000003</v>
      </c>
      <c r="KQ111" s="5">
        <v>118.938</v>
      </c>
      <c r="KR111" s="45">
        <v>1.762</v>
      </c>
      <c r="KS111" s="5">
        <v>101.23699999999999</v>
      </c>
      <c r="KT111" s="45">
        <v>-1.9E-2</v>
      </c>
      <c r="KU111" s="24"/>
      <c r="KV111" s="24" t="s">
        <v>27</v>
      </c>
      <c r="KW111" s="5">
        <v>116.40600000000001</v>
      </c>
      <c r="KX111" s="45">
        <v>2.226</v>
      </c>
      <c r="KY111" s="5">
        <v>108.495</v>
      </c>
      <c r="KZ111" s="45">
        <v>1.3979999999999999</v>
      </c>
      <c r="LA111" s="5">
        <v>108.105</v>
      </c>
      <c r="LB111" s="45">
        <v>5.6109999999999998</v>
      </c>
      <c r="LC111" s="24"/>
      <c r="LD111" s="24" t="s">
        <v>27</v>
      </c>
      <c r="LE111" s="5">
        <v>178.04499999999999</v>
      </c>
      <c r="LF111" s="45">
        <v>-7.117</v>
      </c>
      <c r="LG111" s="5">
        <v>106.245</v>
      </c>
      <c r="LH111" s="45">
        <v>-6.4740000000000002</v>
      </c>
      <c r="LI111" s="5">
        <v>115.452</v>
      </c>
      <c r="LJ111" s="45">
        <v>3.7930000000000001</v>
      </c>
      <c r="LK111" s="24"/>
      <c r="LL111" s="24" t="s">
        <v>27</v>
      </c>
      <c r="LM111" s="5">
        <v>103.9</v>
      </c>
      <c r="LN111" s="45">
        <v>3.4550000000000001</v>
      </c>
      <c r="LO111" s="5">
        <v>105.52800000000001</v>
      </c>
      <c r="LP111" s="45">
        <v>7.0039999999999996</v>
      </c>
      <c r="LQ111" s="5">
        <v>100.116</v>
      </c>
      <c r="LR111" s="45">
        <v>15.465999999999999</v>
      </c>
      <c r="LS111" s="24"/>
      <c r="LT111" s="24" t="s">
        <v>27</v>
      </c>
      <c r="LU111" s="5">
        <v>93.575000000000003</v>
      </c>
      <c r="LV111" s="45">
        <v>-1.843</v>
      </c>
      <c r="LW111" s="5">
        <v>100.779</v>
      </c>
      <c r="LX111" s="45">
        <v>-5.5419999999999998</v>
      </c>
      <c r="LY111" s="5">
        <v>93.477000000000004</v>
      </c>
      <c r="LZ111" s="45">
        <v>36.847999999999999</v>
      </c>
      <c r="MA111" s="24"/>
      <c r="MB111" s="24" t="s">
        <v>27</v>
      </c>
      <c r="MC111" s="5">
        <v>125.708</v>
      </c>
      <c r="MD111" s="45">
        <v>-6.1710000000000003</v>
      </c>
      <c r="ME111" s="5">
        <v>101.994</v>
      </c>
      <c r="MF111" s="45">
        <v>11.342000000000001</v>
      </c>
      <c r="MG111" s="5">
        <v>149.19200000000001</v>
      </c>
      <c r="MH111" s="45">
        <v>11.039</v>
      </c>
      <c r="MI111" s="24"/>
      <c r="MJ111" s="24" t="s">
        <v>27</v>
      </c>
      <c r="MK111" s="5">
        <v>88.766999999999996</v>
      </c>
      <c r="ML111" s="45">
        <v>-4.258</v>
      </c>
      <c r="MM111" s="5">
        <v>112.247</v>
      </c>
      <c r="MN111" s="45">
        <v>-0.95599999999999996</v>
      </c>
      <c r="MO111" s="5">
        <v>146.38999999999999</v>
      </c>
      <c r="MP111" s="45">
        <v>22.221</v>
      </c>
      <c r="MQ111" s="44"/>
      <c r="MR111" s="44"/>
      <c r="MS111" s="44"/>
      <c r="MT111" s="44"/>
      <c r="MU111" s="44"/>
      <c r="MV111" s="44"/>
    </row>
    <row r="112" spans="1:360" s="331" customFormat="1" ht="15" hidden="1" customHeight="1" x14ac:dyDescent="0.25">
      <c r="A112" s="445"/>
      <c r="B112" s="24" t="s">
        <v>28</v>
      </c>
      <c r="C112" s="5">
        <v>108.35299999999999</v>
      </c>
      <c r="D112" s="45">
        <v>1.0249999999999999</v>
      </c>
      <c r="E112" s="495">
        <v>100.69499999999999</v>
      </c>
      <c r="F112" s="45">
        <v>2.5030000000000001</v>
      </c>
      <c r="G112" s="495">
        <v>115.59399999999999</v>
      </c>
      <c r="H112" s="45">
        <v>-0.161</v>
      </c>
      <c r="I112" s="24"/>
      <c r="J112" s="24" t="s">
        <v>28</v>
      </c>
      <c r="K112" s="5">
        <v>108.693</v>
      </c>
      <c r="L112" s="45">
        <v>-1.4239999999999999</v>
      </c>
      <c r="M112" s="5">
        <v>151.65299999999999</v>
      </c>
      <c r="N112" s="45">
        <v>-18.95</v>
      </c>
      <c r="O112" s="5">
        <v>114.55500000000001</v>
      </c>
      <c r="P112" s="45">
        <v>-2.786</v>
      </c>
      <c r="Q112" s="24"/>
      <c r="R112" s="24" t="s">
        <v>28</v>
      </c>
      <c r="S112" s="5">
        <v>103.41500000000001</v>
      </c>
      <c r="T112" s="45">
        <v>2.4</v>
      </c>
      <c r="U112" s="5">
        <v>117.42700000000001</v>
      </c>
      <c r="V112" s="45">
        <v>5.6</v>
      </c>
      <c r="W112" s="5">
        <v>111.23699999999999</v>
      </c>
      <c r="X112" s="45">
        <v>10.896000000000001</v>
      </c>
      <c r="Y112" s="24"/>
      <c r="Z112" s="24" t="s">
        <v>28</v>
      </c>
      <c r="AA112" s="5">
        <v>108.13500000000001</v>
      </c>
      <c r="AB112" s="45">
        <v>2.8519999999999999</v>
      </c>
      <c r="AC112" s="5">
        <v>118.087</v>
      </c>
      <c r="AD112" s="45">
        <v>5.5919999999999996</v>
      </c>
      <c r="AE112" s="5">
        <v>112.52</v>
      </c>
      <c r="AF112" s="45">
        <v>4.6710000000000003</v>
      </c>
      <c r="AG112" s="24"/>
      <c r="AH112" s="24" t="s">
        <v>28</v>
      </c>
      <c r="AI112" s="5">
        <v>136.15700000000001</v>
      </c>
      <c r="AJ112" s="45">
        <v>5.6150000000000002</v>
      </c>
      <c r="AK112" s="5">
        <v>145.07300000000001</v>
      </c>
      <c r="AL112" s="45">
        <v>27.132999999999999</v>
      </c>
      <c r="AM112" s="5">
        <v>104.69799999999999</v>
      </c>
      <c r="AN112" s="45">
        <v>1.276</v>
      </c>
      <c r="AO112" s="24"/>
      <c r="AP112" s="24" t="s">
        <v>28</v>
      </c>
      <c r="AQ112" s="5">
        <v>108.44799999999999</v>
      </c>
      <c r="AR112" s="45">
        <v>-0.182</v>
      </c>
      <c r="AS112" s="5">
        <v>114.26900000000001</v>
      </c>
      <c r="AT112" s="45">
        <v>9.3740000000000006</v>
      </c>
      <c r="AU112" s="5">
        <v>103.248</v>
      </c>
      <c r="AV112" s="45">
        <v>-5.2080000000000002</v>
      </c>
      <c r="AW112" s="24"/>
      <c r="AX112" s="24" t="s">
        <v>28</v>
      </c>
      <c r="AY112" s="5">
        <v>130.048</v>
      </c>
      <c r="AZ112" s="45">
        <v>11.212999999999999</v>
      </c>
      <c r="BA112" s="5">
        <v>137.21199999999999</v>
      </c>
      <c r="BB112" s="45">
        <v>11.775</v>
      </c>
      <c r="BC112" s="5">
        <v>115.694</v>
      </c>
      <c r="BD112" s="45">
        <v>9.8610000000000007</v>
      </c>
      <c r="BE112" s="24"/>
      <c r="BF112" s="24" t="s">
        <v>28</v>
      </c>
      <c r="BG112" s="5">
        <v>100.587</v>
      </c>
      <c r="BH112" s="45">
        <v>-5.9160000000000004</v>
      </c>
      <c r="BI112" s="5">
        <v>109.41500000000001</v>
      </c>
      <c r="BJ112" s="45">
        <v>-2.4159999999999999</v>
      </c>
      <c r="BK112" s="5">
        <v>134.529</v>
      </c>
      <c r="BL112" s="45">
        <v>16.814</v>
      </c>
      <c r="BM112" s="24"/>
      <c r="BN112" s="24" t="s">
        <v>28</v>
      </c>
      <c r="BO112" s="5">
        <v>103.072</v>
      </c>
      <c r="BP112" s="45">
        <v>0.44800000000000001</v>
      </c>
      <c r="BQ112" s="5">
        <v>156.506</v>
      </c>
      <c r="BR112" s="45">
        <v>16.920999999999999</v>
      </c>
      <c r="BS112" s="5">
        <v>119.94799999999999</v>
      </c>
      <c r="BT112" s="45">
        <v>-6.758</v>
      </c>
      <c r="BU112" s="24"/>
      <c r="BV112" s="24" t="s">
        <v>28</v>
      </c>
      <c r="BW112" s="5">
        <v>127.785</v>
      </c>
      <c r="BX112" s="45">
        <v>2.2589999999999999</v>
      </c>
      <c r="BY112" s="5">
        <v>105.49299999999999</v>
      </c>
      <c r="BZ112" s="45">
        <v>6.2869999999999999</v>
      </c>
      <c r="CA112" s="5">
        <v>98.617000000000004</v>
      </c>
      <c r="CB112" s="45">
        <v>2.8140000000000001</v>
      </c>
      <c r="CC112" s="24"/>
      <c r="CD112" s="24" t="s">
        <v>28</v>
      </c>
      <c r="CE112" s="5">
        <v>107.306</v>
      </c>
      <c r="CF112" s="45">
        <v>4.26</v>
      </c>
      <c r="CG112" s="5">
        <v>98.021000000000001</v>
      </c>
      <c r="CH112" s="45">
        <v>-11.837999999999999</v>
      </c>
      <c r="CI112" s="5">
        <v>149.83000000000001</v>
      </c>
      <c r="CJ112" s="45">
        <v>5.2430000000000003</v>
      </c>
      <c r="CK112" s="24"/>
      <c r="CL112" s="24" t="s">
        <v>28</v>
      </c>
      <c r="CM112" s="5">
        <v>148.71899999999999</v>
      </c>
      <c r="CN112" s="45">
        <v>-1.788</v>
      </c>
      <c r="CO112" s="5">
        <v>105.60899999999999</v>
      </c>
      <c r="CP112" s="45">
        <v>-2.4169999999999998</v>
      </c>
      <c r="CQ112" s="5">
        <v>103.93899999999999</v>
      </c>
      <c r="CR112" s="45">
        <v>3.7530000000000001</v>
      </c>
      <c r="CS112" s="24"/>
      <c r="CT112" s="24" t="s">
        <v>28</v>
      </c>
      <c r="CU112" s="5">
        <v>125.166</v>
      </c>
      <c r="CV112" s="45">
        <v>-4.8959999999999999</v>
      </c>
      <c r="CW112" s="5">
        <v>97.926000000000002</v>
      </c>
      <c r="CX112" s="45">
        <v>7.8860000000000001</v>
      </c>
      <c r="CY112" s="5">
        <v>117.358</v>
      </c>
      <c r="CZ112" s="45">
        <v>11.252000000000001</v>
      </c>
      <c r="DA112" s="24"/>
      <c r="DB112" s="24" t="s">
        <v>28</v>
      </c>
      <c r="DC112" s="5">
        <v>124.741</v>
      </c>
      <c r="DD112" s="45">
        <v>17.681000000000001</v>
      </c>
      <c r="DE112" s="5">
        <v>321.846</v>
      </c>
      <c r="DF112" s="45">
        <v>3.952</v>
      </c>
      <c r="DG112" s="5">
        <v>119.18300000000001</v>
      </c>
      <c r="DH112" s="45">
        <v>5.4180000000000001</v>
      </c>
      <c r="DI112" s="24"/>
      <c r="DJ112" s="24" t="s">
        <v>28</v>
      </c>
      <c r="DK112" s="5">
        <v>124.94499999999999</v>
      </c>
      <c r="DL112" s="45">
        <v>7.3440000000000003</v>
      </c>
      <c r="DM112" s="5">
        <v>99.117000000000004</v>
      </c>
      <c r="DN112" s="45">
        <v>5.8070000000000004</v>
      </c>
      <c r="DO112" s="5">
        <v>154.19499999999999</v>
      </c>
      <c r="DP112" s="45">
        <v>-3.1339999999999999</v>
      </c>
      <c r="DQ112" s="24"/>
      <c r="DR112" s="24" t="s">
        <v>28</v>
      </c>
      <c r="DS112" s="5">
        <v>110.241</v>
      </c>
      <c r="DT112" s="45">
        <v>0.86499999999999999</v>
      </c>
      <c r="DU112" s="5">
        <v>129.19300000000001</v>
      </c>
      <c r="DV112" s="45">
        <v>0.495</v>
      </c>
      <c r="DW112" s="5">
        <v>139.53100000000001</v>
      </c>
      <c r="DX112" s="45">
        <v>9.6050000000000004</v>
      </c>
      <c r="DY112" s="24"/>
      <c r="DZ112" s="24" t="s">
        <v>28</v>
      </c>
      <c r="EA112" s="5">
        <v>112.44199999999999</v>
      </c>
      <c r="EB112" s="45">
        <v>1.5569999999999999</v>
      </c>
      <c r="EC112" s="5">
        <v>128.87</v>
      </c>
      <c r="ED112" s="45">
        <v>21.524999999999999</v>
      </c>
      <c r="EE112" s="5">
        <v>113.83199999999999</v>
      </c>
      <c r="EF112" s="45">
        <v>-9.7449999999999992</v>
      </c>
      <c r="EG112" s="24"/>
      <c r="EH112" s="24" t="s">
        <v>28</v>
      </c>
      <c r="EI112" s="5">
        <v>114.482</v>
      </c>
      <c r="EJ112" s="45">
        <v>2.069</v>
      </c>
      <c r="EK112" s="5">
        <v>105.048</v>
      </c>
      <c r="EL112" s="45">
        <v>6.27</v>
      </c>
      <c r="EM112" s="5">
        <v>116.959</v>
      </c>
      <c r="EN112" s="45">
        <v>10.416</v>
      </c>
      <c r="EO112" s="24"/>
      <c r="EP112" s="24" t="s">
        <v>28</v>
      </c>
      <c r="EQ112" s="5">
        <v>109.77200000000001</v>
      </c>
      <c r="ER112" s="45">
        <v>10.414</v>
      </c>
      <c r="ES112" s="5">
        <v>101.67100000000001</v>
      </c>
      <c r="ET112" s="45">
        <v>1.105</v>
      </c>
      <c r="EU112" s="5">
        <v>112.621</v>
      </c>
      <c r="EV112" s="45">
        <v>-0.67200000000000004</v>
      </c>
      <c r="EW112" s="24"/>
      <c r="EX112" s="24" t="s">
        <v>28</v>
      </c>
      <c r="EY112" s="5">
        <v>102.40300000000001</v>
      </c>
      <c r="EZ112" s="45">
        <v>11.41</v>
      </c>
      <c r="FA112" s="5">
        <v>99.492000000000004</v>
      </c>
      <c r="FB112" s="45">
        <v>-3.9689999999999999</v>
      </c>
      <c r="FC112" s="5">
        <v>128.761</v>
      </c>
      <c r="FD112" s="45">
        <v>25.638000000000002</v>
      </c>
      <c r="FE112" s="24"/>
      <c r="FF112" s="24" t="s">
        <v>28</v>
      </c>
      <c r="FG112" s="5">
        <v>110.98699999999999</v>
      </c>
      <c r="FH112" s="45">
        <v>1.1599999999999999</v>
      </c>
      <c r="FI112" s="5">
        <v>114.251</v>
      </c>
      <c r="FJ112" s="45">
        <v>8.2439999999999998</v>
      </c>
      <c r="FK112" s="5">
        <v>135.57300000000001</v>
      </c>
      <c r="FL112" s="45">
        <v>27.048999999999999</v>
      </c>
      <c r="FM112" s="24"/>
      <c r="FN112" s="24" t="s">
        <v>28</v>
      </c>
      <c r="FO112" s="5">
        <v>96.454999999999998</v>
      </c>
      <c r="FP112" s="45">
        <v>-2.875</v>
      </c>
      <c r="FQ112" s="5">
        <v>124.488</v>
      </c>
      <c r="FR112" s="45">
        <v>8.8699999999999992</v>
      </c>
      <c r="FS112" s="5">
        <v>98.855000000000004</v>
      </c>
      <c r="FT112" s="45">
        <v>1.502</v>
      </c>
      <c r="FU112" s="24"/>
      <c r="FV112" s="24" t="s">
        <v>28</v>
      </c>
      <c r="FW112" s="5">
        <v>117.39</v>
      </c>
      <c r="FX112" s="45">
        <v>-2.1110000000000002</v>
      </c>
      <c r="FY112" s="5">
        <v>124.142</v>
      </c>
      <c r="FZ112" s="45">
        <v>10.186</v>
      </c>
      <c r="GA112" s="5">
        <v>120.72</v>
      </c>
      <c r="GB112" s="45">
        <v>13.483000000000001</v>
      </c>
      <c r="GC112" s="24"/>
      <c r="GD112" s="24" t="s">
        <v>28</v>
      </c>
      <c r="GE112" s="5">
        <v>103.276</v>
      </c>
      <c r="GF112" s="45">
        <v>1.9430000000000001</v>
      </c>
      <c r="GG112" s="5">
        <v>119.94</v>
      </c>
      <c r="GH112" s="45">
        <v>4.3079999999999998</v>
      </c>
      <c r="GI112" s="5">
        <v>95.418000000000006</v>
      </c>
      <c r="GJ112" s="45">
        <v>4.4359999999999999</v>
      </c>
      <c r="GK112" s="24"/>
      <c r="GL112" s="24" t="s">
        <v>28</v>
      </c>
      <c r="GM112" s="5">
        <v>124.501</v>
      </c>
      <c r="GN112" s="45">
        <v>4.3650000000000002</v>
      </c>
      <c r="GO112" s="5">
        <v>139.08199999999999</v>
      </c>
      <c r="GP112" s="45">
        <v>-4.1189999999999998</v>
      </c>
      <c r="GQ112" s="5">
        <v>119.938</v>
      </c>
      <c r="GR112" s="45">
        <v>-11.315</v>
      </c>
      <c r="GS112" s="24"/>
      <c r="GT112" s="24" t="s">
        <v>28</v>
      </c>
      <c r="GU112" s="5">
        <v>105.604</v>
      </c>
      <c r="GV112" s="45">
        <v>7.0250000000000004</v>
      </c>
      <c r="GW112" s="5">
        <v>94.418000000000006</v>
      </c>
      <c r="GX112" s="45">
        <v>-9.6219999999999999</v>
      </c>
      <c r="GY112" s="5">
        <v>129.65100000000001</v>
      </c>
      <c r="GZ112" s="45">
        <v>11.506</v>
      </c>
      <c r="HA112" s="24"/>
      <c r="HB112" s="24" t="s">
        <v>28</v>
      </c>
      <c r="HC112" s="5">
        <v>110.411</v>
      </c>
      <c r="HD112" s="45">
        <v>-13.872</v>
      </c>
      <c r="HE112" s="5">
        <v>130.82900000000001</v>
      </c>
      <c r="HF112" s="45">
        <v>14.324</v>
      </c>
      <c r="HG112" s="5">
        <v>119.65900000000001</v>
      </c>
      <c r="HH112" s="45">
        <v>17.669</v>
      </c>
      <c r="HI112" s="24"/>
      <c r="HJ112" s="24" t="s">
        <v>28</v>
      </c>
      <c r="HK112" s="5">
        <v>100.599</v>
      </c>
      <c r="HL112" s="45">
        <v>-15.629</v>
      </c>
      <c r="HM112" s="5">
        <v>93.218000000000004</v>
      </c>
      <c r="HN112" s="45">
        <v>-15.608000000000001</v>
      </c>
      <c r="HO112" s="5">
        <v>133.34899999999999</v>
      </c>
      <c r="HP112" s="45">
        <v>12.87</v>
      </c>
      <c r="HQ112" s="24"/>
      <c r="HR112" s="24" t="s">
        <v>28</v>
      </c>
      <c r="HS112" s="5">
        <v>133.31100000000001</v>
      </c>
      <c r="HT112" s="45">
        <v>-3.0379999999999998</v>
      </c>
      <c r="HU112" s="5">
        <v>101.46299999999999</v>
      </c>
      <c r="HV112" s="45">
        <v>10.566000000000001</v>
      </c>
      <c r="HW112" s="5">
        <v>117.08199999999999</v>
      </c>
      <c r="HX112" s="45">
        <v>12.121</v>
      </c>
      <c r="HY112" s="24"/>
      <c r="HZ112" s="24" t="s">
        <v>712</v>
      </c>
      <c r="IA112" s="5">
        <v>108.985</v>
      </c>
      <c r="IB112" s="45">
        <v>-8.9309999999999992</v>
      </c>
      <c r="IC112" s="5">
        <v>109.616</v>
      </c>
      <c r="ID112" s="45">
        <v>6.4409999999999998</v>
      </c>
      <c r="IE112" s="5">
        <v>117.36799999999999</v>
      </c>
      <c r="IF112" s="45">
        <v>13.391</v>
      </c>
      <c r="IG112" s="24"/>
      <c r="IH112" s="24" t="s">
        <v>28</v>
      </c>
      <c r="II112" s="5">
        <v>111.54</v>
      </c>
      <c r="IJ112" s="45">
        <v>5.2080000000000002</v>
      </c>
      <c r="IK112" s="5">
        <v>111.215</v>
      </c>
      <c r="IL112" s="45">
        <v>-15.903</v>
      </c>
      <c r="IM112" s="5">
        <v>134.37200000000001</v>
      </c>
      <c r="IN112" s="45">
        <v>11.933</v>
      </c>
      <c r="IO112" s="5">
        <v>114.209</v>
      </c>
      <c r="IP112" s="45">
        <v>9.0039999999999996</v>
      </c>
      <c r="IQ112" s="24"/>
      <c r="IR112" s="24" t="s">
        <v>28</v>
      </c>
      <c r="IS112" s="5">
        <v>106.86</v>
      </c>
      <c r="IT112" s="45">
        <v>-4.367</v>
      </c>
      <c r="IU112" s="5">
        <v>103.047</v>
      </c>
      <c r="IV112" s="45">
        <v>19.178999999999998</v>
      </c>
      <c r="IW112" s="5">
        <v>122.14700000000001</v>
      </c>
      <c r="IX112" s="45">
        <v>2.3450000000000002</v>
      </c>
      <c r="IY112" s="24"/>
      <c r="IZ112" s="24" t="s">
        <v>28</v>
      </c>
      <c r="JA112" s="5">
        <v>101.753</v>
      </c>
      <c r="JB112" s="45">
        <v>-8.5470000000000006</v>
      </c>
      <c r="JC112" s="5">
        <v>133.40899999999999</v>
      </c>
      <c r="JD112" s="45">
        <v>11.711</v>
      </c>
      <c r="JE112" s="5">
        <v>155.505</v>
      </c>
      <c r="JF112" s="45">
        <v>6.649</v>
      </c>
      <c r="JG112" s="24"/>
      <c r="JH112" s="24" t="s">
        <v>28</v>
      </c>
      <c r="JI112" s="5">
        <v>142.441</v>
      </c>
      <c r="JJ112" s="45">
        <v>0.51500000000000001</v>
      </c>
      <c r="JK112" s="5">
        <v>143.68600000000001</v>
      </c>
      <c r="JL112" s="45">
        <v>2.0499999999999998</v>
      </c>
      <c r="JM112" s="5">
        <v>115.93</v>
      </c>
      <c r="JN112" s="45">
        <v>1.679</v>
      </c>
      <c r="JO112" s="24"/>
      <c r="JP112" s="24" t="s">
        <v>28</v>
      </c>
      <c r="JQ112" s="5">
        <v>130.69399999999999</v>
      </c>
      <c r="JR112" s="45">
        <v>2.4910000000000001</v>
      </c>
      <c r="JS112" s="5">
        <v>101.84099999999999</v>
      </c>
      <c r="JT112" s="45">
        <v>16.381</v>
      </c>
      <c r="JU112" s="5">
        <v>105.884</v>
      </c>
      <c r="JV112" s="45">
        <v>4.9000000000000002E-2</v>
      </c>
      <c r="JW112" s="24"/>
      <c r="JX112" s="24" t="s">
        <v>28</v>
      </c>
      <c r="JY112" s="5">
        <v>123.959</v>
      </c>
      <c r="JZ112" s="45">
        <v>13.58</v>
      </c>
      <c r="KA112" s="5">
        <v>116.738</v>
      </c>
      <c r="KB112" s="45">
        <v>11.824</v>
      </c>
      <c r="KC112" s="5">
        <v>125.197</v>
      </c>
      <c r="KD112" s="45">
        <v>9.4860000000000007</v>
      </c>
      <c r="KE112" s="24"/>
      <c r="KF112" s="24" t="s">
        <v>28</v>
      </c>
      <c r="KG112" s="5">
        <v>110.491</v>
      </c>
      <c r="KH112" s="45">
        <v>4.84</v>
      </c>
      <c r="KI112" s="5">
        <v>89.094999999999999</v>
      </c>
      <c r="KJ112" s="45">
        <v>10.906000000000001</v>
      </c>
      <c r="KK112" s="5">
        <v>123.623</v>
      </c>
      <c r="KL112" s="45">
        <v>8.0589999999999993</v>
      </c>
      <c r="KM112" s="24"/>
      <c r="KN112" s="24" t="s">
        <v>28</v>
      </c>
      <c r="KO112" s="5">
        <v>120.97</v>
      </c>
      <c r="KP112" s="45">
        <v>6.1109999999999998</v>
      </c>
      <c r="KQ112" s="5">
        <v>134.74299999999999</v>
      </c>
      <c r="KR112" s="45">
        <v>18.748000000000001</v>
      </c>
      <c r="KS112" s="5">
        <v>111.033</v>
      </c>
      <c r="KT112" s="45">
        <v>-2.5840000000000001</v>
      </c>
      <c r="KU112" s="24"/>
      <c r="KV112" s="24" t="s">
        <v>28</v>
      </c>
      <c r="KW112" s="5">
        <v>114.77500000000001</v>
      </c>
      <c r="KX112" s="45">
        <v>-8.4000000000000005E-2</v>
      </c>
      <c r="KY112" s="5">
        <v>109.13200000000001</v>
      </c>
      <c r="KZ112" s="45">
        <v>-6.157</v>
      </c>
      <c r="LA112" s="5">
        <v>119.83199999999999</v>
      </c>
      <c r="LB112" s="45">
        <v>7.2539999999999996</v>
      </c>
      <c r="LC112" s="24"/>
      <c r="LD112" s="24" t="s">
        <v>28</v>
      </c>
      <c r="LE112" s="5">
        <v>139.58500000000001</v>
      </c>
      <c r="LF112" s="45">
        <v>2.34</v>
      </c>
      <c r="LG112" s="5">
        <v>108.158</v>
      </c>
      <c r="LH112" s="45">
        <v>-2.4329999999999998</v>
      </c>
      <c r="LI112" s="5">
        <v>110.69499999999999</v>
      </c>
      <c r="LJ112" s="45">
        <v>5.6559999999999997</v>
      </c>
      <c r="LK112" s="24"/>
      <c r="LL112" s="24" t="s">
        <v>28</v>
      </c>
      <c r="LM112" s="5">
        <v>108.745</v>
      </c>
      <c r="LN112" s="45">
        <v>-5.7960000000000003</v>
      </c>
      <c r="LO112" s="5">
        <v>107.42</v>
      </c>
      <c r="LP112" s="45">
        <v>17.995000000000001</v>
      </c>
      <c r="LQ112" s="5">
        <v>104.58799999999999</v>
      </c>
      <c r="LR112" s="45">
        <v>9.11</v>
      </c>
      <c r="LS112" s="24"/>
      <c r="LT112" s="24" t="s">
        <v>28</v>
      </c>
      <c r="LU112" s="5">
        <v>104.55800000000001</v>
      </c>
      <c r="LV112" s="45">
        <v>1.657</v>
      </c>
      <c r="LW112" s="5">
        <v>103.245</v>
      </c>
      <c r="LX112" s="45">
        <v>-6.4459999999999997</v>
      </c>
      <c r="LY112" s="5">
        <v>87.903999999999996</v>
      </c>
      <c r="LZ112" s="45">
        <v>22.17</v>
      </c>
      <c r="MA112" s="24"/>
      <c r="MB112" s="24" t="s">
        <v>28</v>
      </c>
      <c r="MC112" s="5">
        <v>131.77199999999999</v>
      </c>
      <c r="MD112" s="45">
        <v>1.377</v>
      </c>
      <c r="ME112" s="5">
        <v>93.942999999999998</v>
      </c>
      <c r="MF112" s="45">
        <v>-23.581</v>
      </c>
      <c r="MG112" s="5">
        <v>146.68700000000001</v>
      </c>
      <c r="MH112" s="45">
        <v>48.734000000000002</v>
      </c>
      <c r="MI112" s="24"/>
      <c r="MJ112" s="24" t="s">
        <v>28</v>
      </c>
      <c r="MK112" s="5">
        <v>97.828000000000003</v>
      </c>
      <c r="ML112" s="45">
        <v>14.725</v>
      </c>
      <c r="MM112" s="5">
        <v>122.616</v>
      </c>
      <c r="MN112" s="45">
        <v>2.5579999999999998</v>
      </c>
      <c r="MO112" s="5">
        <v>132.52199999999999</v>
      </c>
      <c r="MP112" s="45">
        <v>12.263</v>
      </c>
      <c r="MQ112" s="44"/>
      <c r="MR112" s="44"/>
      <c r="MS112" s="44"/>
      <c r="MT112" s="44"/>
      <c r="MU112" s="44"/>
      <c r="MV112" s="44"/>
    </row>
    <row r="113" spans="1:360" s="173" customFormat="1" ht="15" hidden="1" customHeight="1" x14ac:dyDescent="0.25">
      <c r="A113" s="446"/>
      <c r="B113" s="331"/>
      <c r="C113" s="358"/>
      <c r="D113" s="358"/>
      <c r="E113" s="370"/>
      <c r="F113" s="497"/>
      <c r="G113" s="370"/>
      <c r="H113" s="358"/>
      <c r="I113" s="358"/>
      <c r="J113" s="358"/>
      <c r="K113" s="358"/>
      <c r="L113" s="358"/>
      <c r="M113" s="358"/>
      <c r="N113" s="358"/>
      <c r="O113" s="358"/>
      <c r="P113" s="358"/>
      <c r="Q113" s="358"/>
      <c r="R113" s="358"/>
      <c r="S113" s="358"/>
      <c r="T113" s="358"/>
      <c r="U113" s="358"/>
      <c r="V113" s="358"/>
      <c r="W113" s="358"/>
      <c r="X113" s="358"/>
      <c r="Y113" s="358"/>
      <c r="Z113" s="358"/>
      <c r="AA113" s="358"/>
      <c r="AB113" s="358"/>
      <c r="AC113" s="358"/>
      <c r="AD113" s="358"/>
      <c r="AE113" s="358"/>
      <c r="AF113" s="358"/>
      <c r="AG113" s="358"/>
      <c r="AH113" s="358"/>
      <c r="AI113" s="358"/>
      <c r="AJ113" s="358"/>
      <c r="AK113" s="358"/>
      <c r="AL113" s="358"/>
      <c r="AM113" s="358"/>
      <c r="AN113" s="49"/>
      <c r="AP113" s="49"/>
      <c r="AQ113" s="38"/>
      <c r="AR113" s="47"/>
      <c r="AS113" s="38"/>
      <c r="AT113" s="47"/>
      <c r="AU113" s="38"/>
      <c r="AV113" s="49"/>
      <c r="AX113" s="49"/>
      <c r="AY113" s="38"/>
      <c r="AZ113" s="47"/>
      <c r="BA113" s="38"/>
      <c r="BB113" s="47"/>
      <c r="BC113" s="38"/>
      <c r="BD113" s="49"/>
      <c r="BF113" s="49"/>
      <c r="BG113" s="38"/>
      <c r="BH113" s="47"/>
      <c r="BI113" s="38"/>
      <c r="BJ113" s="47"/>
      <c r="BK113" s="38"/>
      <c r="BL113" s="49"/>
      <c r="BN113" s="49"/>
      <c r="BO113" s="38"/>
      <c r="BP113" s="47"/>
      <c r="BQ113" s="38"/>
      <c r="BR113" s="47"/>
      <c r="BS113" s="38"/>
      <c r="BT113" s="49"/>
      <c r="BV113" s="49"/>
      <c r="BW113" s="38"/>
      <c r="BX113" s="47"/>
      <c r="BY113" s="38"/>
      <c r="BZ113" s="47"/>
      <c r="CA113" s="38"/>
      <c r="CB113" s="49"/>
      <c r="CD113" s="49"/>
      <c r="CE113" s="38"/>
      <c r="CF113" s="47"/>
      <c r="CG113" s="38"/>
      <c r="CH113" s="47"/>
      <c r="CI113" s="38"/>
      <c r="CJ113" s="49"/>
      <c r="CL113" s="49"/>
      <c r="CM113" s="38"/>
      <c r="CN113" s="47"/>
      <c r="CO113" s="38"/>
      <c r="CP113" s="47"/>
      <c r="CQ113" s="38"/>
      <c r="CR113" s="49"/>
      <c r="CT113" s="49"/>
      <c r="CU113" s="38"/>
      <c r="CV113" s="47"/>
      <c r="CW113" s="38"/>
      <c r="CX113" s="47"/>
      <c r="CY113" s="38"/>
      <c r="CZ113" s="49"/>
      <c r="DB113" s="49"/>
      <c r="DC113" s="38"/>
      <c r="DD113" s="47"/>
      <c r="DE113" s="38"/>
      <c r="DF113" s="47"/>
      <c r="DG113" s="38"/>
      <c r="DH113" s="49"/>
      <c r="DJ113" s="49"/>
      <c r="DK113" s="38"/>
      <c r="DL113" s="47"/>
      <c r="DM113" s="38"/>
      <c r="DN113" s="47"/>
      <c r="DO113" s="38"/>
      <c r="DP113" s="49"/>
      <c r="DR113" s="49"/>
      <c r="DS113" s="38"/>
      <c r="DT113" s="47"/>
      <c r="DU113" s="38"/>
      <c r="DV113" s="47"/>
      <c r="DW113" s="38"/>
      <c r="DX113" s="49"/>
      <c r="DZ113" s="49"/>
      <c r="EA113" s="38"/>
      <c r="EB113" s="47"/>
      <c r="EC113" s="38"/>
      <c r="ED113" s="47"/>
      <c r="EE113" s="38"/>
      <c r="EF113" s="49"/>
      <c r="EH113" s="49"/>
      <c r="EI113" s="38"/>
      <c r="EJ113" s="47"/>
      <c r="EK113" s="38"/>
      <c r="EL113" s="47"/>
      <c r="EM113" s="38"/>
      <c r="EN113" s="49"/>
      <c r="EP113" s="49"/>
      <c r="EQ113" s="38"/>
      <c r="ER113" s="47"/>
      <c r="ES113" s="38"/>
      <c r="ET113" s="47"/>
      <c r="EU113" s="38"/>
      <c r="EV113" s="49"/>
      <c r="EX113" s="49"/>
      <c r="EY113" s="38"/>
      <c r="EZ113" s="47"/>
      <c r="FA113" s="38"/>
      <c r="FB113" s="47"/>
      <c r="FC113" s="38"/>
      <c r="FD113" s="49"/>
      <c r="FF113" s="49"/>
      <c r="FG113" s="38"/>
      <c r="FH113" s="47"/>
      <c r="FI113" s="38"/>
      <c r="FJ113" s="47"/>
      <c r="FK113" s="38"/>
      <c r="FL113" s="49"/>
      <c r="FN113" s="49"/>
      <c r="FO113" s="38"/>
      <c r="FP113" s="47"/>
      <c r="FQ113" s="38"/>
      <c r="FR113" s="47"/>
      <c r="FS113" s="38"/>
      <c r="FT113" s="49"/>
      <c r="FV113" s="49"/>
      <c r="FW113" s="38"/>
      <c r="FX113" s="46"/>
      <c r="FY113" s="38"/>
      <c r="FZ113" s="47"/>
      <c r="GA113" s="38"/>
      <c r="GB113" s="49"/>
      <c r="GD113" s="49"/>
      <c r="GE113" s="38"/>
      <c r="GF113" s="47"/>
      <c r="GG113" s="38"/>
      <c r="GH113" s="47"/>
      <c r="GI113" s="38"/>
      <c r="GJ113" s="49"/>
      <c r="GL113" s="49"/>
      <c r="GM113" s="38"/>
      <c r="GN113" s="47"/>
      <c r="GO113" s="38"/>
      <c r="GP113" s="47"/>
      <c r="GQ113" s="38"/>
      <c r="GR113" s="49"/>
      <c r="GT113" s="49"/>
      <c r="GU113" s="38"/>
      <c r="GV113" s="47"/>
      <c r="GW113" s="38"/>
      <c r="GX113" s="47"/>
      <c r="GY113" s="38"/>
      <c r="GZ113" s="49"/>
      <c r="HB113" s="49"/>
      <c r="HC113" s="38"/>
      <c r="HD113" s="47"/>
      <c r="HE113" s="38"/>
      <c r="HF113" s="47"/>
      <c r="HG113" s="38"/>
      <c r="HH113" s="49"/>
      <c r="HJ113" s="49"/>
      <c r="HK113" s="38"/>
      <c r="HL113" s="47"/>
      <c r="HM113" s="38"/>
      <c r="HN113" s="47"/>
      <c r="HO113" s="38"/>
      <c r="HP113" s="49"/>
      <c r="HR113" s="49"/>
      <c r="HS113" s="38"/>
      <c r="HT113" s="47"/>
      <c r="HU113" s="38"/>
      <c r="HV113" s="47"/>
      <c r="HW113" s="38"/>
      <c r="HX113" s="49"/>
      <c r="HZ113" s="49"/>
      <c r="IA113" s="38"/>
      <c r="IB113" s="47"/>
      <c r="IC113" s="5"/>
      <c r="ID113" s="47"/>
      <c r="IE113" s="38"/>
      <c r="IF113" s="47"/>
      <c r="IH113" s="49"/>
      <c r="II113" s="38"/>
      <c r="IJ113" s="49"/>
      <c r="IK113" s="38"/>
      <c r="IL113" s="47"/>
      <c r="IM113" s="38"/>
      <c r="IN113" s="47"/>
      <c r="IO113" s="38"/>
      <c r="IP113" s="49"/>
      <c r="IR113" s="49"/>
      <c r="IS113" s="38"/>
      <c r="IT113" s="47"/>
      <c r="IU113" s="38"/>
      <c r="IV113" s="47"/>
      <c r="IW113" s="38"/>
      <c r="IX113" s="49"/>
      <c r="IZ113" s="49"/>
      <c r="JA113" s="38"/>
      <c r="JB113" s="47"/>
      <c r="JC113" s="38"/>
      <c r="JD113" s="47"/>
      <c r="JE113" s="38"/>
      <c r="JF113" s="49"/>
      <c r="JH113" s="49"/>
      <c r="JI113" s="38"/>
      <c r="JJ113" s="47"/>
      <c r="JK113" s="38"/>
      <c r="JL113" s="47"/>
      <c r="JM113" s="38"/>
      <c r="JN113" s="49"/>
      <c r="JP113" s="49"/>
      <c r="JQ113" s="38"/>
      <c r="JR113" s="47"/>
      <c r="JS113" s="38"/>
      <c r="JT113" s="47"/>
      <c r="JU113" s="38"/>
      <c r="JV113" s="49"/>
      <c r="JX113" s="49"/>
      <c r="JY113" s="38"/>
      <c r="JZ113" s="47"/>
      <c r="KA113" s="38"/>
      <c r="KB113" s="47"/>
      <c r="KC113" s="38"/>
      <c r="KD113" s="49"/>
      <c r="KF113" s="49"/>
      <c r="KG113" s="38"/>
      <c r="KH113" s="47"/>
      <c r="KI113" s="38"/>
      <c r="KJ113" s="47"/>
      <c r="KK113" s="38"/>
      <c r="KL113" s="49"/>
      <c r="KN113" s="49"/>
      <c r="KO113" s="38"/>
      <c r="KP113" s="47"/>
      <c r="KQ113" s="38"/>
      <c r="KR113" s="47"/>
      <c r="KS113" s="38"/>
      <c r="KT113" s="49"/>
      <c r="KV113" s="49"/>
      <c r="KW113" s="38"/>
      <c r="KX113" s="47"/>
      <c r="KY113" s="38"/>
      <c r="KZ113" s="47"/>
      <c r="LA113" s="38"/>
      <c r="LB113" s="49"/>
      <c r="LD113" s="49"/>
      <c r="LE113" s="38"/>
      <c r="LF113" s="47"/>
      <c r="LG113" s="38"/>
      <c r="LH113" s="47"/>
      <c r="LI113" s="38"/>
      <c r="LJ113" s="49"/>
      <c r="LL113" s="49"/>
      <c r="LM113" s="38"/>
      <c r="LN113" s="47"/>
      <c r="LO113" s="38"/>
      <c r="LP113" s="47"/>
      <c r="LQ113" s="38"/>
      <c r="LR113" s="49"/>
      <c r="LT113" s="49"/>
      <c r="LU113" s="38"/>
      <c r="LV113" s="47"/>
      <c r="LW113" s="38"/>
      <c r="LX113" s="47"/>
      <c r="LY113" s="38"/>
      <c r="LZ113" s="49"/>
      <c r="MB113" s="49"/>
      <c r="MC113" s="38"/>
      <c r="MD113" s="47"/>
      <c r="ME113" s="38"/>
      <c r="MF113" s="47"/>
      <c r="MG113" s="38"/>
      <c r="MH113" s="49"/>
      <c r="MJ113" s="49"/>
      <c r="MK113" s="38"/>
      <c r="ML113" s="47"/>
      <c r="MM113" s="38"/>
      <c r="MO113" s="38"/>
      <c r="MQ113" s="44"/>
      <c r="MR113" s="44"/>
      <c r="MS113" s="44"/>
      <c r="MT113" s="44"/>
      <c r="MU113" s="44"/>
      <c r="MV113" s="44"/>
    </row>
    <row r="114" spans="1:360" s="331" customFormat="1" ht="15" hidden="1" customHeight="1" x14ac:dyDescent="0.25">
      <c r="A114" s="445">
        <v>2019</v>
      </c>
      <c r="B114" s="24" t="s">
        <v>17</v>
      </c>
      <c r="C114" s="5">
        <v>109.376</v>
      </c>
      <c r="D114" s="45">
        <v>1.619</v>
      </c>
      <c r="E114" s="495">
        <v>102.628</v>
      </c>
      <c r="F114" s="45">
        <v>-3.3239999999999998</v>
      </c>
      <c r="G114" s="495">
        <v>115.756</v>
      </c>
      <c r="H114" s="45">
        <v>6.1689999999999996</v>
      </c>
      <c r="I114" s="445">
        <v>2019</v>
      </c>
      <c r="J114" s="24" t="s">
        <v>17</v>
      </c>
      <c r="K114" s="5">
        <v>104.45099999999999</v>
      </c>
      <c r="L114" s="45">
        <v>9.5039999999999996</v>
      </c>
      <c r="M114" s="5">
        <v>162.964</v>
      </c>
      <c r="N114" s="45">
        <v>12.964</v>
      </c>
      <c r="O114" s="5">
        <v>111.441</v>
      </c>
      <c r="P114" s="45">
        <v>2.3199999999999998</v>
      </c>
      <c r="Q114" s="445">
        <v>2019</v>
      </c>
      <c r="R114" s="24" t="s">
        <v>17</v>
      </c>
      <c r="S114" s="5">
        <v>108.869</v>
      </c>
      <c r="T114" s="45">
        <v>-9.7119999999999997</v>
      </c>
      <c r="U114" s="5">
        <v>112.58</v>
      </c>
      <c r="V114" s="45">
        <v>-3.415</v>
      </c>
      <c r="W114" s="5">
        <v>104.7</v>
      </c>
      <c r="X114" s="45">
        <v>-10.398</v>
      </c>
      <c r="Y114" s="445">
        <v>2019</v>
      </c>
      <c r="Z114" s="24" t="s">
        <v>17</v>
      </c>
      <c r="AA114" s="5">
        <v>109.518</v>
      </c>
      <c r="AB114" s="45">
        <v>8.2409999999999997</v>
      </c>
      <c r="AC114" s="5">
        <v>105.06699999999999</v>
      </c>
      <c r="AD114" s="45">
        <v>-15.586</v>
      </c>
      <c r="AE114" s="5">
        <v>106.501</v>
      </c>
      <c r="AF114" s="45">
        <v>-2.0529999999999999</v>
      </c>
      <c r="AG114" s="445">
        <v>2019</v>
      </c>
      <c r="AH114" s="24" t="s">
        <v>17</v>
      </c>
      <c r="AI114" s="5">
        <v>100.239</v>
      </c>
      <c r="AJ114" s="45">
        <v>-21.134</v>
      </c>
      <c r="AK114" s="5">
        <v>123.36499999999999</v>
      </c>
      <c r="AL114" s="45">
        <v>-4.6139999999999999</v>
      </c>
      <c r="AM114" s="5">
        <v>101.727</v>
      </c>
      <c r="AN114" s="45">
        <v>-14.807</v>
      </c>
      <c r="AO114" s="445">
        <v>2019</v>
      </c>
      <c r="AP114" s="24" t="s">
        <v>17</v>
      </c>
      <c r="AQ114" s="5">
        <v>108.248</v>
      </c>
      <c r="AR114" s="45">
        <v>-25.375</v>
      </c>
      <c r="AS114" s="5">
        <v>102.471</v>
      </c>
      <c r="AT114" s="45">
        <v>-0.47599999999999998</v>
      </c>
      <c r="AU114" s="5">
        <v>105.446</v>
      </c>
      <c r="AV114" s="45">
        <v>-1.583</v>
      </c>
      <c r="AW114" s="445">
        <v>2019</v>
      </c>
      <c r="AX114" s="24" t="s">
        <v>17</v>
      </c>
      <c r="AY114" s="5">
        <v>120.358</v>
      </c>
      <c r="AZ114" s="45">
        <v>8.0169999999999995</v>
      </c>
      <c r="BA114" s="5">
        <v>121.505</v>
      </c>
      <c r="BB114" s="45">
        <v>1.1910000000000001</v>
      </c>
      <c r="BC114" s="5">
        <v>116.142</v>
      </c>
      <c r="BD114" s="45">
        <v>-4.88</v>
      </c>
      <c r="BE114" s="445">
        <v>2019</v>
      </c>
      <c r="BF114" s="24" t="s">
        <v>17</v>
      </c>
      <c r="BG114" s="5">
        <v>106.367</v>
      </c>
      <c r="BH114" s="45">
        <v>-0.751</v>
      </c>
      <c r="BI114" s="5">
        <v>100.504</v>
      </c>
      <c r="BJ114" s="45">
        <v>-8.9659999999999993</v>
      </c>
      <c r="BK114" s="5">
        <v>123.444</v>
      </c>
      <c r="BL114" s="45">
        <v>-5.9950000000000001</v>
      </c>
      <c r="BM114" s="445">
        <v>2019</v>
      </c>
      <c r="BN114" s="24" t="s">
        <v>17</v>
      </c>
      <c r="BO114" s="5">
        <v>123.33199999999999</v>
      </c>
      <c r="BP114" s="45">
        <v>-10.401</v>
      </c>
      <c r="BQ114" s="5">
        <v>141.565</v>
      </c>
      <c r="BR114" s="45">
        <v>15.259</v>
      </c>
      <c r="BS114" s="5">
        <v>112.46899999999999</v>
      </c>
      <c r="BT114" s="45">
        <v>-3.1989999999999998</v>
      </c>
      <c r="BU114" s="445">
        <v>2019</v>
      </c>
      <c r="BV114" s="24" t="s">
        <v>17</v>
      </c>
      <c r="BW114" s="5">
        <v>124.34099999999999</v>
      </c>
      <c r="BX114" s="45">
        <v>2.91</v>
      </c>
      <c r="BY114" s="5">
        <v>117.289</v>
      </c>
      <c r="BZ114" s="45">
        <v>6.5540000000000003</v>
      </c>
      <c r="CA114" s="5">
        <v>101.77500000000001</v>
      </c>
      <c r="CB114" s="45">
        <v>-3.298</v>
      </c>
      <c r="CC114" s="445">
        <v>2019</v>
      </c>
      <c r="CD114" s="24" t="s">
        <v>17</v>
      </c>
      <c r="CE114" s="5">
        <v>118.65900000000001</v>
      </c>
      <c r="CF114" s="45">
        <v>12.228</v>
      </c>
      <c r="CG114" s="5">
        <v>100.193</v>
      </c>
      <c r="CH114" s="45">
        <v>-3.6509999999999998</v>
      </c>
      <c r="CI114" s="5">
        <v>134.85900000000001</v>
      </c>
      <c r="CJ114" s="45">
        <v>9.6579999999999995</v>
      </c>
      <c r="CK114" s="445">
        <v>2019</v>
      </c>
      <c r="CL114" s="24" t="s">
        <v>17</v>
      </c>
      <c r="CM114" s="5">
        <v>154.613</v>
      </c>
      <c r="CN114" s="45">
        <v>23.587</v>
      </c>
      <c r="CO114" s="5">
        <v>119.735</v>
      </c>
      <c r="CP114" s="45">
        <v>-1.22</v>
      </c>
      <c r="CQ114" s="5">
        <v>114.167</v>
      </c>
      <c r="CR114" s="45">
        <v>-15.789</v>
      </c>
      <c r="CS114" s="445">
        <v>2019</v>
      </c>
      <c r="CT114" s="24" t="s">
        <v>17</v>
      </c>
      <c r="CU114" s="5">
        <v>149.852</v>
      </c>
      <c r="CV114" s="45">
        <v>2.048</v>
      </c>
      <c r="CW114" s="5">
        <v>87.516999999999996</v>
      </c>
      <c r="CX114" s="45">
        <v>2.4249999999999998</v>
      </c>
      <c r="CY114" s="5">
        <v>125.967</v>
      </c>
      <c r="CZ114" s="45">
        <v>12.117000000000001</v>
      </c>
      <c r="DA114" s="445">
        <v>2019</v>
      </c>
      <c r="DB114" s="24" t="s">
        <v>17</v>
      </c>
      <c r="DC114" s="5">
        <v>109.795</v>
      </c>
      <c r="DD114" s="45">
        <v>17.257000000000001</v>
      </c>
      <c r="DE114" s="5">
        <v>230.22</v>
      </c>
      <c r="DF114" s="45">
        <v>9.8930000000000007</v>
      </c>
      <c r="DG114" s="5">
        <v>125.84699999999999</v>
      </c>
      <c r="DH114" s="45">
        <v>3.63</v>
      </c>
      <c r="DI114" s="445">
        <v>2019</v>
      </c>
      <c r="DJ114" s="24" t="s">
        <v>17</v>
      </c>
      <c r="DK114" s="5">
        <v>115.369</v>
      </c>
      <c r="DL114" s="45">
        <v>0.55500000000000005</v>
      </c>
      <c r="DM114" s="5">
        <v>111.479</v>
      </c>
      <c r="DN114" s="45">
        <v>23.388000000000002</v>
      </c>
      <c r="DO114" s="5">
        <v>127.383</v>
      </c>
      <c r="DP114" s="45">
        <v>-2.125</v>
      </c>
      <c r="DQ114" s="445">
        <v>2019</v>
      </c>
      <c r="DR114" s="24" t="s">
        <v>17</v>
      </c>
      <c r="DS114" s="5">
        <v>109.319</v>
      </c>
      <c r="DT114" s="45">
        <v>3.2080000000000002</v>
      </c>
      <c r="DU114" s="5">
        <v>115.089</v>
      </c>
      <c r="DV114" s="45">
        <v>6.1689999999999996</v>
      </c>
      <c r="DW114" s="5">
        <v>127.562</v>
      </c>
      <c r="DX114" s="45">
        <v>7.9050000000000002</v>
      </c>
      <c r="DY114" s="445">
        <v>2019</v>
      </c>
      <c r="DZ114" s="24" t="s">
        <v>17</v>
      </c>
      <c r="EA114" s="5">
        <v>120.71899999999999</v>
      </c>
      <c r="EB114" s="45">
        <v>3.823</v>
      </c>
      <c r="EC114" s="5">
        <v>101.622</v>
      </c>
      <c r="ED114" s="45">
        <v>1.089</v>
      </c>
      <c r="EE114" s="5">
        <v>109.884</v>
      </c>
      <c r="EF114" s="45">
        <v>-0.434</v>
      </c>
      <c r="EG114" s="445">
        <v>2019</v>
      </c>
      <c r="EH114" s="24" t="s">
        <v>17</v>
      </c>
      <c r="EI114" s="5">
        <v>120.521</v>
      </c>
      <c r="EJ114" s="45">
        <v>4.6829999999999998</v>
      </c>
      <c r="EK114" s="5">
        <v>109.51600000000001</v>
      </c>
      <c r="EL114" s="45">
        <v>5.6369999999999996</v>
      </c>
      <c r="EM114" s="5">
        <v>116.617</v>
      </c>
      <c r="EN114" s="45">
        <v>4.2329999999999997</v>
      </c>
      <c r="EO114" s="445">
        <v>2019</v>
      </c>
      <c r="EP114" s="24" t="s">
        <v>17</v>
      </c>
      <c r="EQ114" s="5">
        <v>118.044</v>
      </c>
      <c r="ER114" s="45">
        <v>0.36499999999999999</v>
      </c>
      <c r="ES114" s="5">
        <v>129.22</v>
      </c>
      <c r="ET114" s="45">
        <v>11.618</v>
      </c>
      <c r="EU114" s="5">
        <v>127.45399999999999</v>
      </c>
      <c r="EV114" s="45">
        <v>9.9719999999999995</v>
      </c>
      <c r="EW114" s="445">
        <v>2019</v>
      </c>
      <c r="EX114" s="24" t="s">
        <v>17</v>
      </c>
      <c r="EY114" s="5">
        <v>132.364</v>
      </c>
      <c r="EZ114" s="45">
        <v>15.72</v>
      </c>
      <c r="FA114" s="5">
        <v>102.541</v>
      </c>
      <c r="FB114" s="45">
        <v>-5.883</v>
      </c>
      <c r="FC114" s="5">
        <v>130.196</v>
      </c>
      <c r="FD114" s="45">
        <v>23.702000000000002</v>
      </c>
      <c r="FE114" s="445">
        <v>2019</v>
      </c>
      <c r="FF114" s="24" t="s">
        <v>17</v>
      </c>
      <c r="FG114" s="5">
        <v>113.10299999999999</v>
      </c>
      <c r="FH114" s="45">
        <v>2.0449999999999999</v>
      </c>
      <c r="FI114" s="5">
        <v>97.093000000000004</v>
      </c>
      <c r="FJ114" s="45">
        <v>5.8559999999999999</v>
      </c>
      <c r="FK114" s="5">
        <v>104.57299999999999</v>
      </c>
      <c r="FL114" s="45">
        <v>2.508</v>
      </c>
      <c r="FM114" s="445">
        <v>2019</v>
      </c>
      <c r="FN114" s="24" t="s">
        <v>17</v>
      </c>
      <c r="FO114" s="5">
        <v>100.45399999999999</v>
      </c>
      <c r="FP114" s="45">
        <v>-0.23699999999999999</v>
      </c>
      <c r="FQ114" s="5">
        <v>113.383</v>
      </c>
      <c r="FR114" s="45">
        <v>-1.282</v>
      </c>
      <c r="FS114" s="5">
        <v>117.45099999999999</v>
      </c>
      <c r="FT114" s="45">
        <v>11.012</v>
      </c>
      <c r="FU114" s="445">
        <v>2019</v>
      </c>
      <c r="FV114" s="24" t="s">
        <v>17</v>
      </c>
      <c r="FW114" s="5">
        <v>118.36199999999999</v>
      </c>
      <c r="FX114" s="45">
        <v>8.0839999999999996</v>
      </c>
      <c r="FY114" s="5">
        <v>106.928</v>
      </c>
      <c r="FZ114" s="45">
        <v>-0.20499999999999999</v>
      </c>
      <c r="GA114" s="5">
        <v>109.158</v>
      </c>
      <c r="GB114" s="45">
        <v>1.8939999999999999</v>
      </c>
      <c r="GC114" s="445">
        <v>2019</v>
      </c>
      <c r="GD114" s="24" t="s">
        <v>17</v>
      </c>
      <c r="GE114" s="5">
        <v>114.77</v>
      </c>
      <c r="GF114" s="45">
        <v>4.7050000000000001</v>
      </c>
      <c r="GG114" s="5">
        <v>112.398</v>
      </c>
      <c r="GH114" s="45">
        <v>2.1360000000000001</v>
      </c>
      <c r="GI114" s="5">
        <v>101.94499999999999</v>
      </c>
      <c r="GJ114" s="45">
        <v>6.0579999999999998</v>
      </c>
      <c r="GK114" s="445">
        <v>2019</v>
      </c>
      <c r="GL114" s="24" t="s">
        <v>17</v>
      </c>
      <c r="GM114" s="5">
        <v>113.624</v>
      </c>
      <c r="GN114" s="45">
        <v>15.382999999999999</v>
      </c>
      <c r="GO114" s="5">
        <v>137.68600000000001</v>
      </c>
      <c r="GP114" s="45">
        <v>11.026999999999999</v>
      </c>
      <c r="GQ114" s="5">
        <v>109.78400000000001</v>
      </c>
      <c r="GR114" s="45">
        <v>-7.1230000000000002</v>
      </c>
      <c r="GS114" s="445">
        <v>2019</v>
      </c>
      <c r="GT114" s="24" t="s">
        <v>17</v>
      </c>
      <c r="GU114" s="5">
        <v>134.029</v>
      </c>
      <c r="GV114" s="45">
        <v>6.6580000000000004</v>
      </c>
      <c r="GW114" s="5">
        <v>107.819</v>
      </c>
      <c r="GX114" s="45">
        <v>1.288</v>
      </c>
      <c r="GY114" s="5">
        <v>123.124</v>
      </c>
      <c r="GZ114" s="45">
        <v>15.284000000000001</v>
      </c>
      <c r="HA114" s="445">
        <v>2019</v>
      </c>
      <c r="HB114" s="24" t="s">
        <v>17</v>
      </c>
      <c r="HC114" s="5">
        <v>119.637</v>
      </c>
      <c r="HD114" s="45">
        <v>4.99</v>
      </c>
      <c r="HE114" s="5">
        <v>102.666</v>
      </c>
      <c r="HF114" s="45">
        <v>-0.59299999999999997</v>
      </c>
      <c r="HG114" s="5">
        <v>121.72499999999999</v>
      </c>
      <c r="HH114" s="45">
        <v>25.013000000000002</v>
      </c>
      <c r="HI114" s="445">
        <v>2019</v>
      </c>
      <c r="HJ114" s="24" t="s">
        <v>17</v>
      </c>
      <c r="HK114" s="5">
        <v>109.084</v>
      </c>
      <c r="HL114" s="45">
        <v>0.14899999999999999</v>
      </c>
      <c r="HM114" s="5">
        <v>107.819</v>
      </c>
      <c r="HN114" s="45">
        <v>-26.084</v>
      </c>
      <c r="HO114" s="5">
        <v>116.965</v>
      </c>
      <c r="HP114" s="45">
        <v>9.7889999999999997</v>
      </c>
      <c r="HQ114" s="445">
        <v>2019</v>
      </c>
      <c r="HR114" s="24" t="s">
        <v>17</v>
      </c>
      <c r="HS114" s="5">
        <v>120.67700000000001</v>
      </c>
      <c r="HT114" s="45">
        <v>21.25</v>
      </c>
      <c r="HU114" s="5">
        <v>113.31699999999999</v>
      </c>
      <c r="HV114" s="45">
        <v>4.1150000000000002</v>
      </c>
      <c r="HW114" s="5">
        <v>101.643</v>
      </c>
      <c r="HX114" s="45">
        <v>-1.252</v>
      </c>
      <c r="HY114" s="445">
        <v>2019</v>
      </c>
      <c r="HZ114" s="24" t="s">
        <v>17</v>
      </c>
      <c r="IA114" s="5">
        <v>108.40600000000001</v>
      </c>
      <c r="IB114" s="45">
        <v>-12.468999999999999</v>
      </c>
      <c r="IC114" s="5">
        <v>100.904</v>
      </c>
      <c r="ID114" s="45">
        <v>6.5359999999999996</v>
      </c>
      <c r="IE114" s="5">
        <v>116.883</v>
      </c>
      <c r="IF114" s="45">
        <v>4.76</v>
      </c>
      <c r="IG114" s="445">
        <v>2019</v>
      </c>
      <c r="IH114" s="24" t="s">
        <v>17</v>
      </c>
      <c r="II114" s="5">
        <v>112.85299999999999</v>
      </c>
      <c r="IJ114" s="45">
        <v>4.2569999999999997</v>
      </c>
      <c r="IK114" s="5">
        <v>106.961</v>
      </c>
      <c r="IL114" s="45">
        <v>12.4</v>
      </c>
      <c r="IM114" s="5">
        <v>132.114</v>
      </c>
      <c r="IN114" s="45">
        <v>27.827000000000002</v>
      </c>
      <c r="IO114" s="5">
        <v>128.14500000000001</v>
      </c>
      <c r="IP114" s="45">
        <v>7.5609999999999999</v>
      </c>
      <c r="IQ114" s="445">
        <v>2019</v>
      </c>
      <c r="IR114" s="24" t="s">
        <v>17</v>
      </c>
      <c r="IS114" s="5">
        <v>113.447</v>
      </c>
      <c r="IT114" s="45">
        <v>1.37</v>
      </c>
      <c r="IU114" s="5">
        <v>227.31800000000001</v>
      </c>
      <c r="IV114" s="45">
        <v>-13.461</v>
      </c>
      <c r="IW114" s="5">
        <v>126.852</v>
      </c>
      <c r="IX114" s="45">
        <v>8.6020000000000003</v>
      </c>
      <c r="IY114" s="445">
        <v>2019</v>
      </c>
      <c r="IZ114" s="24" t="s">
        <v>17</v>
      </c>
      <c r="JA114" s="5">
        <v>118.137</v>
      </c>
      <c r="JB114" s="45">
        <v>4.5640000000000001</v>
      </c>
      <c r="JC114" s="5">
        <v>121.91200000000001</v>
      </c>
      <c r="JD114" s="45">
        <v>9.2170000000000005</v>
      </c>
      <c r="JE114" s="5">
        <v>140.64099999999999</v>
      </c>
      <c r="JF114" s="45">
        <v>3.117</v>
      </c>
      <c r="JG114" s="445">
        <v>2019</v>
      </c>
      <c r="JH114" s="24" t="s">
        <v>17</v>
      </c>
      <c r="JI114" s="5">
        <v>110.149</v>
      </c>
      <c r="JJ114" s="45">
        <v>10.823</v>
      </c>
      <c r="JK114" s="5">
        <v>134.96100000000001</v>
      </c>
      <c r="JL114" s="45">
        <v>1.2</v>
      </c>
      <c r="JM114" s="5">
        <v>105.854</v>
      </c>
      <c r="JN114" s="45">
        <v>8.7249999999999996</v>
      </c>
      <c r="JO114" s="445">
        <v>2019</v>
      </c>
      <c r="JP114" s="24" t="s">
        <v>17</v>
      </c>
      <c r="JQ114" s="5">
        <v>116.23</v>
      </c>
      <c r="JR114" s="45">
        <v>-1.4239999999999999</v>
      </c>
      <c r="JS114" s="5">
        <v>108.759</v>
      </c>
      <c r="JT114" s="45">
        <v>-6.798</v>
      </c>
      <c r="JU114" s="5">
        <v>105.98099999999999</v>
      </c>
      <c r="JV114" s="45">
        <v>2.3690000000000002</v>
      </c>
      <c r="JW114" s="445">
        <v>2019</v>
      </c>
      <c r="JX114" s="24" t="s">
        <v>17</v>
      </c>
      <c r="JY114" s="5">
        <v>118.706</v>
      </c>
      <c r="JZ114" s="45">
        <v>12.554</v>
      </c>
      <c r="KA114" s="5">
        <v>142.453</v>
      </c>
      <c r="KB114" s="45">
        <v>4.2969999999999997</v>
      </c>
      <c r="KC114" s="5">
        <v>101.727</v>
      </c>
      <c r="KD114" s="45">
        <v>0.121</v>
      </c>
      <c r="KE114" s="445">
        <v>2019</v>
      </c>
      <c r="KF114" s="24" t="s">
        <v>17</v>
      </c>
      <c r="KG114" s="5">
        <v>112.23699999999999</v>
      </c>
      <c r="KH114" s="45">
        <v>-9.7940000000000005</v>
      </c>
      <c r="KI114" s="5">
        <v>104.19499999999999</v>
      </c>
      <c r="KJ114" s="45">
        <v>-19.318999999999999</v>
      </c>
      <c r="KK114" s="5">
        <v>122.288</v>
      </c>
      <c r="KL114" s="45">
        <v>6.0069999999999997</v>
      </c>
      <c r="KM114" s="445">
        <v>2019</v>
      </c>
      <c r="KN114" s="24" t="s">
        <v>17</v>
      </c>
      <c r="KO114" s="5">
        <v>96.494</v>
      </c>
      <c r="KP114" s="45">
        <v>3.274</v>
      </c>
      <c r="KQ114" s="5">
        <v>135.27099999999999</v>
      </c>
      <c r="KR114" s="45">
        <v>11.901999999999999</v>
      </c>
      <c r="KS114" s="5">
        <v>108.89400000000001</v>
      </c>
      <c r="KT114" s="45">
        <v>6.8739999999999997</v>
      </c>
      <c r="KU114" s="445">
        <v>2019</v>
      </c>
      <c r="KV114" s="24" t="s">
        <v>17</v>
      </c>
      <c r="KW114" s="5">
        <v>127.306</v>
      </c>
      <c r="KX114" s="45">
        <v>6.6210000000000004</v>
      </c>
      <c r="KY114" s="5">
        <v>127.501</v>
      </c>
      <c r="KZ114" s="45">
        <v>1.6990000000000001</v>
      </c>
      <c r="LA114" s="5">
        <v>121.20399999999999</v>
      </c>
      <c r="LB114" s="45">
        <v>12.746</v>
      </c>
      <c r="LC114" s="445">
        <v>2019</v>
      </c>
      <c r="LD114" s="24" t="s">
        <v>17</v>
      </c>
      <c r="LE114" s="5">
        <v>149.60400000000001</v>
      </c>
      <c r="LF114" s="45">
        <v>23.100999999999999</v>
      </c>
      <c r="LG114" s="5">
        <v>154.762</v>
      </c>
      <c r="LH114" s="45">
        <v>-1.0860000000000001</v>
      </c>
      <c r="LI114" s="5">
        <v>129.196</v>
      </c>
      <c r="LJ114" s="45">
        <v>13.288</v>
      </c>
      <c r="LK114" s="445">
        <v>2019</v>
      </c>
      <c r="LL114" s="24" t="s">
        <v>17</v>
      </c>
      <c r="LM114" s="5">
        <v>122.167</v>
      </c>
      <c r="LN114" s="45">
        <v>-5.0940000000000003</v>
      </c>
      <c r="LO114" s="5">
        <v>131.893</v>
      </c>
      <c r="LP114" s="45">
        <v>1.29</v>
      </c>
      <c r="LQ114" s="5">
        <v>116.092</v>
      </c>
      <c r="LR114" s="45">
        <v>1.232</v>
      </c>
      <c r="LS114" s="445">
        <v>2019</v>
      </c>
      <c r="LT114" s="24" t="s">
        <v>17</v>
      </c>
      <c r="LU114" s="5">
        <v>101.488</v>
      </c>
      <c r="LV114" s="45">
        <v>-6.9489999999999998</v>
      </c>
      <c r="LW114" s="5">
        <v>104.551</v>
      </c>
      <c r="LX114" s="45">
        <v>15.768000000000001</v>
      </c>
      <c r="LY114" s="5">
        <v>105.64100000000001</v>
      </c>
      <c r="LZ114" s="45">
        <v>10.255000000000001</v>
      </c>
      <c r="MA114" s="445">
        <v>2019</v>
      </c>
      <c r="MB114" s="24" t="s">
        <v>17</v>
      </c>
      <c r="MC114" s="5">
        <v>162.27500000000001</v>
      </c>
      <c r="MD114" s="45">
        <v>4.72</v>
      </c>
      <c r="ME114" s="5">
        <v>94.91</v>
      </c>
      <c r="MF114" s="45">
        <v>-3.9609999999999999</v>
      </c>
      <c r="MG114" s="5">
        <v>142.39099999999999</v>
      </c>
      <c r="MH114" s="45">
        <v>35.515999999999998</v>
      </c>
      <c r="MI114" s="445">
        <v>2019</v>
      </c>
      <c r="MJ114" s="24" t="s">
        <v>17</v>
      </c>
      <c r="MK114" s="5">
        <v>99.882000000000005</v>
      </c>
      <c r="ML114" s="45">
        <v>20.645</v>
      </c>
      <c r="MM114" s="5">
        <v>130.75299999999999</v>
      </c>
      <c r="MN114" s="45">
        <v>7.0949999999999998</v>
      </c>
      <c r="MO114" s="5">
        <v>139.315</v>
      </c>
      <c r="MP114" s="45">
        <v>13.717000000000001</v>
      </c>
      <c r="MQ114" s="44"/>
      <c r="MR114" s="44"/>
      <c r="MS114" s="44"/>
      <c r="MT114" s="44"/>
      <c r="MU114" s="44"/>
      <c r="MV114" s="44"/>
    </row>
    <row r="115" spans="1:360" s="331" customFormat="1" ht="15" hidden="1" customHeight="1" x14ac:dyDescent="0.25">
      <c r="A115" s="445"/>
      <c r="B115" s="24" t="s">
        <v>18</v>
      </c>
      <c r="C115" s="5">
        <v>92.397000000000006</v>
      </c>
      <c r="D115" s="45">
        <v>-2.15</v>
      </c>
      <c r="E115" s="495">
        <v>91.513000000000005</v>
      </c>
      <c r="F115" s="45">
        <v>-3.044</v>
      </c>
      <c r="G115" s="495">
        <v>93.231999999999999</v>
      </c>
      <c r="H115" s="45">
        <v>-1.3049999999999999</v>
      </c>
      <c r="I115" s="24"/>
      <c r="J115" s="24" t="s">
        <v>18</v>
      </c>
      <c r="K115" s="5">
        <v>92.850999999999999</v>
      </c>
      <c r="L115" s="45">
        <v>15.022</v>
      </c>
      <c r="M115" s="5">
        <v>113.23099999999999</v>
      </c>
      <c r="N115" s="45">
        <v>27.184000000000001</v>
      </c>
      <c r="O115" s="5">
        <v>91.763999999999996</v>
      </c>
      <c r="P115" s="45">
        <v>8.032</v>
      </c>
      <c r="Q115" s="24"/>
      <c r="R115" s="24" t="s">
        <v>18</v>
      </c>
      <c r="S115" s="5">
        <v>92.153000000000006</v>
      </c>
      <c r="T115" s="45">
        <v>-13.779</v>
      </c>
      <c r="U115" s="5">
        <v>110.268</v>
      </c>
      <c r="V115" s="45">
        <v>-3.0350000000000001</v>
      </c>
      <c r="W115" s="5">
        <v>102.191</v>
      </c>
      <c r="X115" s="45">
        <v>-2.008</v>
      </c>
      <c r="Y115" s="24"/>
      <c r="Z115" s="24" t="s">
        <v>18</v>
      </c>
      <c r="AA115" s="5">
        <v>112.643</v>
      </c>
      <c r="AB115" s="45">
        <v>6.8620000000000001</v>
      </c>
      <c r="AC115" s="5">
        <v>105.988</v>
      </c>
      <c r="AD115" s="45">
        <v>-9.7629999999999999</v>
      </c>
      <c r="AE115" s="5">
        <v>101.119</v>
      </c>
      <c r="AF115" s="45">
        <v>-4.87</v>
      </c>
      <c r="AG115" s="24"/>
      <c r="AH115" s="24" t="s">
        <v>18</v>
      </c>
      <c r="AI115" s="5">
        <v>97.893000000000001</v>
      </c>
      <c r="AJ115" s="45">
        <v>-23.56</v>
      </c>
      <c r="AK115" s="5">
        <v>120.803</v>
      </c>
      <c r="AL115" s="45">
        <v>1.345</v>
      </c>
      <c r="AM115" s="5">
        <v>100.34399999999999</v>
      </c>
      <c r="AN115" s="45">
        <v>-5.8840000000000003</v>
      </c>
      <c r="AO115" s="24"/>
      <c r="AP115" s="24" t="s">
        <v>18</v>
      </c>
      <c r="AQ115" s="5">
        <v>107.7</v>
      </c>
      <c r="AR115" s="45">
        <v>-10.821</v>
      </c>
      <c r="AS115" s="5">
        <v>105.47799999999999</v>
      </c>
      <c r="AT115" s="45">
        <v>3.1150000000000002</v>
      </c>
      <c r="AU115" s="5">
        <v>105.453</v>
      </c>
      <c r="AV115" s="45">
        <v>-3.6349999999999998</v>
      </c>
      <c r="AW115" s="24"/>
      <c r="AX115" s="24" t="s">
        <v>18</v>
      </c>
      <c r="AY115" s="5">
        <v>119.884</v>
      </c>
      <c r="AZ115" s="45">
        <v>1.2929999999999999</v>
      </c>
      <c r="BA115" s="5">
        <v>119.105</v>
      </c>
      <c r="BB115" s="45">
        <v>-0.504</v>
      </c>
      <c r="BC115" s="5">
        <v>112.65</v>
      </c>
      <c r="BD115" s="45">
        <v>1.0529999999999999</v>
      </c>
      <c r="BE115" s="24"/>
      <c r="BF115" s="24" t="s">
        <v>18</v>
      </c>
      <c r="BG115" s="5">
        <v>108.575</v>
      </c>
      <c r="BH115" s="45">
        <v>2.8380000000000001</v>
      </c>
      <c r="BI115" s="5">
        <v>100.265</v>
      </c>
      <c r="BJ115" s="45">
        <v>-10.097</v>
      </c>
      <c r="BK115" s="5">
        <v>116.13</v>
      </c>
      <c r="BL115" s="45">
        <v>-6.41</v>
      </c>
      <c r="BM115" s="24"/>
      <c r="BN115" s="24" t="s">
        <v>18</v>
      </c>
      <c r="BO115" s="5">
        <v>113.488</v>
      </c>
      <c r="BP115" s="45">
        <v>0.65300000000000002</v>
      </c>
      <c r="BQ115" s="5">
        <v>107.90300000000001</v>
      </c>
      <c r="BR115" s="45">
        <v>13.179</v>
      </c>
      <c r="BS115" s="5">
        <v>106.386</v>
      </c>
      <c r="BT115" s="45">
        <v>-1.8560000000000001</v>
      </c>
      <c r="BU115" s="24"/>
      <c r="BV115" s="24" t="s">
        <v>18</v>
      </c>
      <c r="BW115" s="5">
        <v>107.06</v>
      </c>
      <c r="BX115" s="45">
        <v>11.743</v>
      </c>
      <c r="BY115" s="5">
        <v>116.937</v>
      </c>
      <c r="BZ115" s="45">
        <v>6.7649999999999997</v>
      </c>
      <c r="CA115" s="5">
        <v>103.628</v>
      </c>
      <c r="CB115" s="45">
        <v>-6.0659999999999998</v>
      </c>
      <c r="CC115" s="24"/>
      <c r="CD115" s="24" t="s">
        <v>18</v>
      </c>
      <c r="CE115" s="5">
        <v>119.98399999999999</v>
      </c>
      <c r="CF115" s="45">
        <v>8.3460000000000001</v>
      </c>
      <c r="CG115" s="5">
        <v>101.755</v>
      </c>
      <c r="CH115" s="45">
        <v>-7.4130000000000003</v>
      </c>
      <c r="CI115" s="5">
        <v>124.47499999999999</v>
      </c>
      <c r="CJ115" s="45">
        <v>6.7569999999999997</v>
      </c>
      <c r="CK115" s="24"/>
      <c r="CL115" s="24" t="s">
        <v>18</v>
      </c>
      <c r="CM115" s="5">
        <v>142.61099999999999</v>
      </c>
      <c r="CN115" s="45">
        <v>3.67</v>
      </c>
      <c r="CO115" s="5">
        <v>114.675</v>
      </c>
      <c r="CP115" s="45">
        <v>7.1189999999999998</v>
      </c>
      <c r="CQ115" s="5">
        <v>101.499</v>
      </c>
      <c r="CR115" s="45">
        <v>-2.0840000000000001</v>
      </c>
      <c r="CS115" s="24"/>
      <c r="CT115" s="24" t="s">
        <v>18</v>
      </c>
      <c r="CU115" s="5">
        <v>131.678</v>
      </c>
      <c r="CV115" s="45">
        <v>0.20899999999999999</v>
      </c>
      <c r="CW115" s="5">
        <v>87.364000000000004</v>
      </c>
      <c r="CX115" s="45">
        <v>4.7930000000000001</v>
      </c>
      <c r="CY115" s="5">
        <v>126.163</v>
      </c>
      <c r="CZ115" s="45">
        <v>11.282999999999999</v>
      </c>
      <c r="DA115" s="24"/>
      <c r="DB115" s="24" t="s">
        <v>18</v>
      </c>
      <c r="DC115" s="5">
        <v>114.018</v>
      </c>
      <c r="DD115" s="45">
        <v>11.522</v>
      </c>
      <c r="DE115" s="5">
        <v>297.93</v>
      </c>
      <c r="DF115" s="45">
        <v>4.952</v>
      </c>
      <c r="DG115" s="5">
        <v>118.32</v>
      </c>
      <c r="DH115" s="45">
        <v>9.0440000000000005</v>
      </c>
      <c r="DI115" s="24"/>
      <c r="DJ115" s="24" t="s">
        <v>18</v>
      </c>
      <c r="DK115" s="5">
        <v>115.738</v>
      </c>
      <c r="DL115" s="45">
        <v>1.7050000000000001</v>
      </c>
      <c r="DM115" s="5">
        <v>106.474</v>
      </c>
      <c r="DN115" s="45">
        <v>14.625</v>
      </c>
      <c r="DO115" s="5">
        <v>126.548</v>
      </c>
      <c r="DP115" s="45">
        <v>9.0449999999999999</v>
      </c>
      <c r="DQ115" s="24"/>
      <c r="DR115" s="24" t="s">
        <v>18</v>
      </c>
      <c r="DS115" s="5">
        <v>108.637</v>
      </c>
      <c r="DT115" s="45">
        <v>-2.7410000000000001</v>
      </c>
      <c r="DU115" s="5">
        <v>107.497</v>
      </c>
      <c r="DV115" s="45">
        <v>4.7220000000000004</v>
      </c>
      <c r="DW115" s="5">
        <v>123.627</v>
      </c>
      <c r="DX115" s="45">
        <v>4.5229999999999997</v>
      </c>
      <c r="DY115" s="24"/>
      <c r="DZ115" s="24" t="s">
        <v>18</v>
      </c>
      <c r="EA115" s="5">
        <v>112.63500000000001</v>
      </c>
      <c r="EB115" s="45">
        <v>0.36399999999999999</v>
      </c>
      <c r="EC115" s="5">
        <v>96.71</v>
      </c>
      <c r="ED115" s="45">
        <v>-8.3409999999999993</v>
      </c>
      <c r="EE115" s="5">
        <v>110.949</v>
      </c>
      <c r="EF115" s="45">
        <v>-3.2160000000000002</v>
      </c>
      <c r="EG115" s="24"/>
      <c r="EH115" s="24" t="s">
        <v>18</v>
      </c>
      <c r="EI115" s="5">
        <v>121.473</v>
      </c>
      <c r="EJ115" s="45">
        <v>10.013999999999999</v>
      </c>
      <c r="EK115" s="5">
        <v>112.82899999999999</v>
      </c>
      <c r="EL115" s="45">
        <v>5.1920000000000002</v>
      </c>
      <c r="EM115" s="5">
        <v>117.27200000000001</v>
      </c>
      <c r="EN115" s="45">
        <v>5.97</v>
      </c>
      <c r="EO115" s="24"/>
      <c r="EP115" s="24" t="s">
        <v>18</v>
      </c>
      <c r="EQ115" s="5">
        <v>112.246</v>
      </c>
      <c r="ER115" s="45">
        <v>3.1230000000000002</v>
      </c>
      <c r="ES115" s="5">
        <v>113.142</v>
      </c>
      <c r="ET115" s="45">
        <v>6.5060000000000002</v>
      </c>
      <c r="EU115" s="5">
        <v>114.41200000000001</v>
      </c>
      <c r="EV115" s="45">
        <v>1.7390000000000001</v>
      </c>
      <c r="EW115" s="24"/>
      <c r="EX115" s="24" t="s">
        <v>18</v>
      </c>
      <c r="EY115" s="5">
        <v>108.995</v>
      </c>
      <c r="EZ115" s="45">
        <v>8.0410000000000004</v>
      </c>
      <c r="FA115" s="5">
        <v>108.495</v>
      </c>
      <c r="FB115" s="45">
        <v>4.2380000000000004</v>
      </c>
      <c r="FC115" s="5">
        <v>136.88499999999999</v>
      </c>
      <c r="FD115" s="45">
        <v>26.914999999999999</v>
      </c>
      <c r="FE115" s="24"/>
      <c r="FF115" s="24" t="s">
        <v>18</v>
      </c>
      <c r="FG115" s="5">
        <v>108.471</v>
      </c>
      <c r="FH115" s="45">
        <v>-0.89800000000000002</v>
      </c>
      <c r="FI115" s="5">
        <v>113.598</v>
      </c>
      <c r="FJ115" s="45">
        <v>5.5449999999999999</v>
      </c>
      <c r="FK115" s="5">
        <v>104.95099999999999</v>
      </c>
      <c r="FL115" s="45">
        <v>0.67400000000000004</v>
      </c>
      <c r="FM115" s="24"/>
      <c r="FN115" s="24" t="s">
        <v>18</v>
      </c>
      <c r="FO115" s="5">
        <v>101.999</v>
      </c>
      <c r="FP115" s="45">
        <v>5.0380000000000003</v>
      </c>
      <c r="FQ115" s="5">
        <v>108.977</v>
      </c>
      <c r="FR115" s="45">
        <v>5.8419999999999996</v>
      </c>
      <c r="FS115" s="5">
        <v>114.714</v>
      </c>
      <c r="FT115" s="45">
        <v>9.7420000000000009</v>
      </c>
      <c r="FU115" s="24"/>
      <c r="FV115" s="24" t="s">
        <v>18</v>
      </c>
      <c r="FW115" s="5">
        <v>117.271</v>
      </c>
      <c r="FX115" s="45">
        <v>6.4349999999999996</v>
      </c>
      <c r="FY115" s="5">
        <v>105.104</v>
      </c>
      <c r="FZ115" s="45">
        <v>-0.77900000000000003</v>
      </c>
      <c r="GA115" s="5">
        <v>110.634</v>
      </c>
      <c r="GB115" s="45">
        <v>0.307</v>
      </c>
      <c r="GC115" s="24"/>
      <c r="GD115" s="24" t="s">
        <v>18</v>
      </c>
      <c r="GE115" s="5">
        <v>106.831</v>
      </c>
      <c r="GF115" s="45">
        <v>2.1669999999999998</v>
      </c>
      <c r="GG115" s="5">
        <v>112.41500000000001</v>
      </c>
      <c r="GH115" s="45">
        <v>1.085</v>
      </c>
      <c r="GI115" s="5">
        <v>99.131</v>
      </c>
      <c r="GJ115" s="45">
        <v>2.9449999999999998</v>
      </c>
      <c r="GK115" s="24"/>
      <c r="GL115" s="24" t="s">
        <v>18</v>
      </c>
      <c r="GM115" s="5">
        <v>111.40900000000001</v>
      </c>
      <c r="GN115" s="45">
        <v>7.593</v>
      </c>
      <c r="GO115" s="5">
        <v>126.815</v>
      </c>
      <c r="GP115" s="45">
        <v>9.4879999999999995</v>
      </c>
      <c r="GQ115" s="5">
        <v>108.02</v>
      </c>
      <c r="GR115" s="45">
        <v>-12.151999999999999</v>
      </c>
      <c r="GS115" s="24"/>
      <c r="GT115" s="24" t="s">
        <v>18</v>
      </c>
      <c r="GU115" s="5">
        <v>109.31699999999999</v>
      </c>
      <c r="GV115" s="45">
        <v>4.5910000000000002</v>
      </c>
      <c r="GW115" s="5">
        <v>112.241</v>
      </c>
      <c r="GX115" s="45">
        <v>10.505000000000001</v>
      </c>
      <c r="GY115" s="5">
        <v>99.528000000000006</v>
      </c>
      <c r="GZ115" s="45">
        <v>-3.5190000000000001</v>
      </c>
      <c r="HA115" s="24"/>
      <c r="HB115" s="24" t="s">
        <v>18</v>
      </c>
      <c r="HC115" s="5">
        <v>113.408</v>
      </c>
      <c r="HD115" s="45">
        <v>-0.115</v>
      </c>
      <c r="HE115" s="5">
        <v>94.597999999999999</v>
      </c>
      <c r="HF115" s="45">
        <v>6.3380000000000001</v>
      </c>
      <c r="HG115" s="5">
        <v>110.83199999999999</v>
      </c>
      <c r="HH115" s="45">
        <v>15.959</v>
      </c>
      <c r="HI115" s="24"/>
      <c r="HJ115" s="24" t="s">
        <v>18</v>
      </c>
      <c r="HK115" s="5">
        <v>118.111</v>
      </c>
      <c r="HL115" s="45">
        <v>31.385000000000002</v>
      </c>
      <c r="HM115" s="5">
        <v>101.646</v>
      </c>
      <c r="HN115" s="45">
        <v>-10.629</v>
      </c>
      <c r="HO115" s="5">
        <v>110.23699999999999</v>
      </c>
      <c r="HP115" s="45">
        <v>19.920999999999999</v>
      </c>
      <c r="HQ115" s="24"/>
      <c r="HR115" s="24" t="s">
        <v>18</v>
      </c>
      <c r="HS115" s="5">
        <v>131.42500000000001</v>
      </c>
      <c r="HT115" s="45">
        <v>7.3630000000000004</v>
      </c>
      <c r="HU115" s="5">
        <v>103.364</v>
      </c>
      <c r="HV115" s="45">
        <v>9.7240000000000002</v>
      </c>
      <c r="HW115" s="5">
        <v>104.624</v>
      </c>
      <c r="HX115" s="45">
        <v>-3.4580000000000002</v>
      </c>
      <c r="HY115" s="24"/>
      <c r="HZ115" s="24" t="s">
        <v>18</v>
      </c>
      <c r="IA115" s="5">
        <v>108.108</v>
      </c>
      <c r="IB115" s="45">
        <v>1.3340000000000001</v>
      </c>
      <c r="IC115" s="5">
        <v>102.518</v>
      </c>
      <c r="ID115" s="45">
        <v>-1.5469999999999999</v>
      </c>
      <c r="IE115" s="5">
        <v>116.035</v>
      </c>
      <c r="IF115" s="45">
        <v>13.972</v>
      </c>
      <c r="IG115" s="24"/>
      <c r="IH115" s="24" t="s">
        <v>18</v>
      </c>
      <c r="II115" s="5">
        <v>104.117</v>
      </c>
      <c r="IJ115" s="45">
        <v>-0.26</v>
      </c>
      <c r="IK115" s="5">
        <v>108.39</v>
      </c>
      <c r="IL115" s="45">
        <v>24.588000000000001</v>
      </c>
      <c r="IM115" s="5">
        <v>114.048</v>
      </c>
      <c r="IN115" s="45">
        <v>10.006</v>
      </c>
      <c r="IO115" s="5">
        <v>101.102</v>
      </c>
      <c r="IP115" s="45">
        <v>3.0739999999999998</v>
      </c>
      <c r="IQ115" s="24"/>
      <c r="IR115" s="24" t="s">
        <v>18</v>
      </c>
      <c r="IS115" s="5">
        <v>101.688</v>
      </c>
      <c r="IT115" s="45">
        <v>3.36</v>
      </c>
      <c r="IU115" s="5">
        <v>97.286000000000001</v>
      </c>
      <c r="IV115" s="45">
        <v>-3.137</v>
      </c>
      <c r="IW115" s="5">
        <v>93.79</v>
      </c>
      <c r="IX115" s="45">
        <v>-0.40300000000000002</v>
      </c>
      <c r="IY115" s="24"/>
      <c r="IZ115" s="24" t="s">
        <v>18</v>
      </c>
      <c r="JA115" s="5">
        <v>100.07</v>
      </c>
      <c r="JB115" s="45">
        <v>-2.7669999999999999</v>
      </c>
      <c r="JC115" s="5">
        <v>105.142</v>
      </c>
      <c r="JD115" s="45">
        <v>-4.1429999999999998</v>
      </c>
      <c r="JE115" s="5">
        <v>98.891999999999996</v>
      </c>
      <c r="JF115" s="45">
        <v>16.942</v>
      </c>
      <c r="JG115" s="24"/>
      <c r="JH115" s="24" t="s">
        <v>18</v>
      </c>
      <c r="JI115" s="5">
        <v>102.485</v>
      </c>
      <c r="JJ115" s="45">
        <v>-15.676</v>
      </c>
      <c r="JK115" s="5">
        <v>100.35</v>
      </c>
      <c r="JL115" s="45">
        <v>0.36299999999999999</v>
      </c>
      <c r="JM115" s="5">
        <v>98.462999999999994</v>
      </c>
      <c r="JN115" s="45">
        <v>-9.0670000000000002</v>
      </c>
      <c r="JO115" s="24"/>
      <c r="JP115" s="24" t="s">
        <v>18</v>
      </c>
      <c r="JQ115" s="5">
        <v>115.348</v>
      </c>
      <c r="JR115" s="45">
        <v>-4.4560000000000004</v>
      </c>
      <c r="JS115" s="5">
        <v>92.117000000000004</v>
      </c>
      <c r="JT115" s="45">
        <v>4.8520000000000003</v>
      </c>
      <c r="JU115" s="5">
        <v>99.823999999999998</v>
      </c>
      <c r="JV115" s="45">
        <v>6.8970000000000002</v>
      </c>
      <c r="JW115" s="24"/>
      <c r="JX115" s="24" t="s">
        <v>18</v>
      </c>
      <c r="JY115" s="5">
        <v>97.131</v>
      </c>
      <c r="JZ115" s="45">
        <v>2.8260000000000001</v>
      </c>
      <c r="KA115" s="5">
        <v>96.046000000000006</v>
      </c>
      <c r="KB115" s="45">
        <v>18.940000000000001</v>
      </c>
      <c r="KC115" s="5">
        <v>100.10299999999999</v>
      </c>
      <c r="KD115" s="45">
        <v>-14.769</v>
      </c>
      <c r="KE115" s="24"/>
      <c r="KF115" s="24" t="s">
        <v>18</v>
      </c>
      <c r="KG115" s="5">
        <v>111.363</v>
      </c>
      <c r="KH115" s="45">
        <v>-6.8220000000000001</v>
      </c>
      <c r="KI115" s="5">
        <v>106.76600000000001</v>
      </c>
      <c r="KJ115" s="45">
        <v>-12.727</v>
      </c>
      <c r="KK115" s="5">
        <v>117.211</v>
      </c>
      <c r="KL115" s="45">
        <v>-3.6429999999999998</v>
      </c>
      <c r="KM115" s="24"/>
      <c r="KN115" s="24" t="s">
        <v>18</v>
      </c>
      <c r="KO115" s="5">
        <v>115.699</v>
      </c>
      <c r="KP115" s="45">
        <v>3.3000000000000002E-2</v>
      </c>
      <c r="KQ115" s="5">
        <v>121.489</v>
      </c>
      <c r="KR115" s="45">
        <v>7.61</v>
      </c>
      <c r="KS115" s="5">
        <v>106.479</v>
      </c>
      <c r="KT115" s="45">
        <v>4.476</v>
      </c>
      <c r="KU115" s="24"/>
      <c r="KV115" s="24" t="s">
        <v>18</v>
      </c>
      <c r="KW115" s="5">
        <v>119.876</v>
      </c>
      <c r="KX115" s="45">
        <v>6.1989999999999998</v>
      </c>
      <c r="KY115" s="5">
        <v>115.25</v>
      </c>
      <c r="KZ115" s="45">
        <v>3.5999999999999997E-2</v>
      </c>
      <c r="LA115" s="5">
        <v>93.468000000000004</v>
      </c>
      <c r="LB115" s="45">
        <v>8.0549999999999997</v>
      </c>
      <c r="LC115" s="24"/>
      <c r="LD115" s="24" t="s">
        <v>18</v>
      </c>
      <c r="LE115" s="5">
        <v>144.15600000000001</v>
      </c>
      <c r="LF115" s="45">
        <v>-2.1000000000000001E-2</v>
      </c>
      <c r="LG115" s="5">
        <v>124.79</v>
      </c>
      <c r="LH115" s="45">
        <v>0.747</v>
      </c>
      <c r="LI115" s="5">
        <v>121.21899999999999</v>
      </c>
      <c r="LJ115" s="45">
        <v>9.1560000000000006</v>
      </c>
      <c r="LK115" s="24"/>
      <c r="LL115" s="24" t="s">
        <v>18</v>
      </c>
      <c r="LM115" s="5">
        <v>195.68700000000001</v>
      </c>
      <c r="LN115" s="45">
        <v>-0.79</v>
      </c>
      <c r="LO115" s="5">
        <v>106.81100000000001</v>
      </c>
      <c r="LP115" s="45">
        <v>-1.1930000000000001</v>
      </c>
      <c r="LQ115" s="5">
        <v>87.647000000000006</v>
      </c>
      <c r="LR115" s="45">
        <v>5.4710000000000001</v>
      </c>
      <c r="LS115" s="24"/>
      <c r="LT115" s="24" t="s">
        <v>18</v>
      </c>
      <c r="LU115" s="5">
        <v>100.20399999999999</v>
      </c>
      <c r="LV115" s="45">
        <v>11.821</v>
      </c>
      <c r="LW115" s="5">
        <v>203.87700000000001</v>
      </c>
      <c r="LX115" s="45">
        <v>-4.234</v>
      </c>
      <c r="LY115" s="5">
        <v>82.028999999999996</v>
      </c>
      <c r="LZ115" s="45">
        <v>8.7330000000000005</v>
      </c>
      <c r="MA115" s="24"/>
      <c r="MB115" s="24" t="s">
        <v>18</v>
      </c>
      <c r="MC115" s="5">
        <v>145.898</v>
      </c>
      <c r="MD115" s="45">
        <v>6.6609999999999996</v>
      </c>
      <c r="ME115" s="5">
        <v>89.073999999999998</v>
      </c>
      <c r="MF115" s="45">
        <v>7.4969999999999999</v>
      </c>
      <c r="MG115" s="5">
        <v>112.46</v>
      </c>
      <c r="MH115" s="45">
        <v>17.652000000000001</v>
      </c>
      <c r="MI115" s="24"/>
      <c r="MJ115" s="24" t="s">
        <v>18</v>
      </c>
      <c r="MK115" s="5">
        <v>85.93</v>
      </c>
      <c r="ML115" s="45">
        <v>4.2679999999999998</v>
      </c>
      <c r="MM115" s="5">
        <v>126.461</v>
      </c>
      <c r="MN115" s="45">
        <v>6.2949999999999999</v>
      </c>
      <c r="MO115" s="5">
        <v>135.68899999999999</v>
      </c>
      <c r="MP115" s="45">
        <v>13.733000000000001</v>
      </c>
      <c r="MQ115" s="44"/>
      <c r="MR115" s="44"/>
      <c r="MS115" s="44"/>
      <c r="MT115" s="44"/>
      <c r="MU115" s="44"/>
      <c r="MV115" s="44"/>
    </row>
    <row r="116" spans="1:360" s="331" customFormat="1" ht="15" hidden="1" customHeight="1" x14ac:dyDescent="0.25">
      <c r="A116" s="445"/>
      <c r="B116" s="24" t="s">
        <v>19</v>
      </c>
      <c r="C116" s="5">
        <v>106.30200000000001</v>
      </c>
      <c r="D116" s="45">
        <v>0.65200000000000002</v>
      </c>
      <c r="E116" s="495">
        <v>102.012</v>
      </c>
      <c r="F116" s="45">
        <v>-3.4279999999999999</v>
      </c>
      <c r="G116" s="495">
        <v>110.358</v>
      </c>
      <c r="H116" s="45">
        <v>4.5110000000000001</v>
      </c>
      <c r="I116" s="24"/>
      <c r="J116" s="24" t="s">
        <v>19</v>
      </c>
      <c r="K116" s="5">
        <v>100.51900000000001</v>
      </c>
      <c r="L116" s="45">
        <v>6.2329999999999997</v>
      </c>
      <c r="M116" s="5">
        <v>139.589</v>
      </c>
      <c r="N116" s="45">
        <v>6.57</v>
      </c>
      <c r="O116" s="5">
        <v>117.783</v>
      </c>
      <c r="P116" s="45">
        <v>14.401</v>
      </c>
      <c r="Q116" s="24"/>
      <c r="R116" s="24" t="s">
        <v>19</v>
      </c>
      <c r="S116" s="5">
        <v>107.38200000000001</v>
      </c>
      <c r="T116" s="45">
        <v>3.536</v>
      </c>
      <c r="U116" s="5">
        <v>107.80200000000001</v>
      </c>
      <c r="V116" s="45">
        <v>-4.351</v>
      </c>
      <c r="W116" s="5">
        <v>103.706</v>
      </c>
      <c r="X116" s="45">
        <v>-7.3029999999999999</v>
      </c>
      <c r="Y116" s="24"/>
      <c r="Z116" s="24" t="s">
        <v>19</v>
      </c>
      <c r="AA116" s="5">
        <v>121.736</v>
      </c>
      <c r="AB116" s="45">
        <v>27.692</v>
      </c>
      <c r="AC116" s="5">
        <v>120.996</v>
      </c>
      <c r="AD116" s="45">
        <v>-16.202999999999999</v>
      </c>
      <c r="AE116" s="5">
        <v>110.937</v>
      </c>
      <c r="AF116" s="45">
        <v>4.194</v>
      </c>
      <c r="AG116" s="24"/>
      <c r="AH116" s="24" t="s">
        <v>19</v>
      </c>
      <c r="AI116" s="5">
        <v>110.49</v>
      </c>
      <c r="AJ116" s="45">
        <v>-14.381</v>
      </c>
      <c r="AK116" s="5">
        <v>135.32900000000001</v>
      </c>
      <c r="AL116" s="45">
        <v>21.762</v>
      </c>
      <c r="AM116" s="5">
        <v>119.191</v>
      </c>
      <c r="AN116" s="45">
        <v>12.815</v>
      </c>
      <c r="AO116" s="24"/>
      <c r="AP116" s="24" t="s">
        <v>19</v>
      </c>
      <c r="AQ116" s="5">
        <v>122.59399999999999</v>
      </c>
      <c r="AR116" s="45">
        <v>-0.57399999999999995</v>
      </c>
      <c r="AS116" s="5">
        <v>114.545</v>
      </c>
      <c r="AT116" s="45">
        <v>11.673</v>
      </c>
      <c r="AU116" s="5">
        <v>116.26900000000001</v>
      </c>
      <c r="AV116" s="45">
        <v>5.2539999999999996</v>
      </c>
      <c r="AW116" s="24"/>
      <c r="AX116" s="24" t="s">
        <v>19</v>
      </c>
      <c r="AY116" s="5">
        <v>123.295</v>
      </c>
      <c r="AZ116" s="45">
        <v>-1.5940000000000001</v>
      </c>
      <c r="BA116" s="5">
        <v>123.339</v>
      </c>
      <c r="BB116" s="45">
        <v>1.4650000000000001</v>
      </c>
      <c r="BC116" s="5">
        <v>109.447</v>
      </c>
      <c r="BD116" s="45">
        <v>1.53</v>
      </c>
      <c r="BE116" s="24"/>
      <c r="BF116" s="24" t="s">
        <v>19</v>
      </c>
      <c r="BG116" s="5">
        <v>109.006</v>
      </c>
      <c r="BH116" s="45">
        <v>-0.22700000000000001</v>
      </c>
      <c r="BI116" s="5">
        <v>101.166</v>
      </c>
      <c r="BJ116" s="45">
        <v>-2.8860000000000001</v>
      </c>
      <c r="BK116" s="5">
        <v>126.616</v>
      </c>
      <c r="BL116" s="45">
        <v>8.4309999999999992</v>
      </c>
      <c r="BM116" s="24"/>
      <c r="BN116" s="24" t="s">
        <v>19</v>
      </c>
      <c r="BO116" s="5">
        <v>116.47199999999999</v>
      </c>
      <c r="BP116" s="45">
        <v>9.6829999999999998</v>
      </c>
      <c r="BQ116" s="5">
        <v>114.227</v>
      </c>
      <c r="BR116" s="45">
        <v>-9.3699999999999992</v>
      </c>
      <c r="BS116" s="5">
        <v>118.93899999999999</v>
      </c>
      <c r="BT116" s="45">
        <v>10.188000000000001</v>
      </c>
      <c r="BU116" s="24"/>
      <c r="BV116" s="24" t="s">
        <v>19</v>
      </c>
      <c r="BW116" s="5">
        <v>107.294</v>
      </c>
      <c r="BX116" s="45">
        <v>-13.679</v>
      </c>
      <c r="BY116" s="5">
        <v>122.327</v>
      </c>
      <c r="BZ116" s="45">
        <v>10.898</v>
      </c>
      <c r="CA116" s="5">
        <v>107.26300000000001</v>
      </c>
      <c r="CB116" s="45">
        <v>-6.8949999999999996</v>
      </c>
      <c r="CC116" s="24"/>
      <c r="CD116" s="24" t="s">
        <v>19</v>
      </c>
      <c r="CE116" s="5">
        <v>120.312</v>
      </c>
      <c r="CF116" s="45">
        <v>13.05</v>
      </c>
      <c r="CG116" s="5">
        <v>105.887</v>
      </c>
      <c r="CH116" s="45">
        <v>-7.3339999999999996</v>
      </c>
      <c r="CI116" s="5">
        <v>129.738</v>
      </c>
      <c r="CJ116" s="45">
        <v>6.851</v>
      </c>
      <c r="CK116" s="24"/>
      <c r="CL116" s="24" t="s">
        <v>19</v>
      </c>
      <c r="CM116" s="5">
        <v>151.68899999999999</v>
      </c>
      <c r="CN116" s="45">
        <v>0.10299999999999999</v>
      </c>
      <c r="CO116" s="5">
        <v>116.595</v>
      </c>
      <c r="CP116" s="45">
        <v>12.257999999999999</v>
      </c>
      <c r="CQ116" s="5">
        <v>126.18</v>
      </c>
      <c r="CR116" s="45">
        <v>12.407999999999999</v>
      </c>
      <c r="CS116" s="24"/>
      <c r="CT116" s="24" t="s">
        <v>19</v>
      </c>
      <c r="CU116" s="5">
        <v>132.57599999999999</v>
      </c>
      <c r="CV116" s="45">
        <v>-9.0549999999999997</v>
      </c>
      <c r="CW116" s="5">
        <v>92.337999999999994</v>
      </c>
      <c r="CX116" s="45">
        <v>0.58199999999999996</v>
      </c>
      <c r="CY116" s="5">
        <v>121.53700000000001</v>
      </c>
      <c r="CZ116" s="45">
        <v>4.3479999999999999</v>
      </c>
      <c r="DA116" s="24"/>
      <c r="DB116" s="24" t="s">
        <v>19</v>
      </c>
      <c r="DC116" s="5">
        <v>106.688</v>
      </c>
      <c r="DD116" s="45">
        <v>24.782</v>
      </c>
      <c r="DE116" s="5">
        <v>257.55099999999999</v>
      </c>
      <c r="DF116" s="45">
        <v>32.79</v>
      </c>
      <c r="DG116" s="5">
        <v>125.181</v>
      </c>
      <c r="DH116" s="45">
        <v>3.6480000000000001</v>
      </c>
      <c r="DI116" s="24"/>
      <c r="DJ116" s="24" t="s">
        <v>19</v>
      </c>
      <c r="DK116" s="5">
        <v>118.18899999999999</v>
      </c>
      <c r="DL116" s="45">
        <v>2.4660000000000002</v>
      </c>
      <c r="DM116" s="5">
        <v>112.93600000000001</v>
      </c>
      <c r="DN116" s="45">
        <v>21.686</v>
      </c>
      <c r="DO116" s="5">
        <v>127.819</v>
      </c>
      <c r="DP116" s="45">
        <v>8.2149999999999999</v>
      </c>
      <c r="DQ116" s="24"/>
      <c r="DR116" s="24" t="s">
        <v>19</v>
      </c>
      <c r="DS116" s="5">
        <v>120.233</v>
      </c>
      <c r="DT116" s="45">
        <v>9.7460000000000004</v>
      </c>
      <c r="DU116" s="5">
        <v>103.628</v>
      </c>
      <c r="DV116" s="45">
        <v>3.0230000000000001</v>
      </c>
      <c r="DW116" s="5">
        <v>129.29900000000001</v>
      </c>
      <c r="DX116" s="45">
        <v>7.1070000000000002</v>
      </c>
      <c r="DY116" s="24"/>
      <c r="DZ116" s="24" t="s">
        <v>19</v>
      </c>
      <c r="EA116" s="5">
        <v>116.66500000000001</v>
      </c>
      <c r="EB116" s="45">
        <v>4.3179999999999996</v>
      </c>
      <c r="EC116" s="5">
        <v>104.953</v>
      </c>
      <c r="ED116" s="45">
        <v>-2.798</v>
      </c>
      <c r="EE116" s="5">
        <v>120.21899999999999</v>
      </c>
      <c r="EF116" s="45">
        <v>1.4930000000000001</v>
      </c>
      <c r="EG116" s="24"/>
      <c r="EH116" s="24" t="s">
        <v>19</v>
      </c>
      <c r="EI116" s="5">
        <v>128.53100000000001</v>
      </c>
      <c r="EJ116" s="45">
        <v>6.5170000000000003</v>
      </c>
      <c r="EK116" s="5">
        <v>116.34099999999999</v>
      </c>
      <c r="EL116" s="45">
        <v>1.6040000000000001</v>
      </c>
      <c r="EM116" s="5">
        <v>117.45</v>
      </c>
      <c r="EN116" s="45">
        <v>2.34</v>
      </c>
      <c r="EO116" s="24"/>
      <c r="EP116" s="24" t="s">
        <v>19</v>
      </c>
      <c r="EQ116" s="5">
        <v>115.494</v>
      </c>
      <c r="ER116" s="45">
        <v>2.8889999999999998</v>
      </c>
      <c r="ES116" s="5">
        <v>123.376</v>
      </c>
      <c r="ET116" s="45">
        <v>4.1059999999999999</v>
      </c>
      <c r="EU116" s="5">
        <v>114.75</v>
      </c>
      <c r="EV116" s="45">
        <v>0.59499999999999997</v>
      </c>
      <c r="EW116" s="24"/>
      <c r="EX116" s="24" t="s">
        <v>19</v>
      </c>
      <c r="EY116" s="5">
        <v>112.608</v>
      </c>
      <c r="EZ116" s="45">
        <v>5.3920000000000003</v>
      </c>
      <c r="FA116" s="5">
        <v>110.627</v>
      </c>
      <c r="FB116" s="45">
        <v>2.3490000000000002</v>
      </c>
      <c r="FC116" s="5">
        <v>144.392</v>
      </c>
      <c r="FD116" s="45">
        <v>28.015000000000001</v>
      </c>
      <c r="FE116" s="24"/>
      <c r="FF116" s="24" t="s">
        <v>19</v>
      </c>
      <c r="FG116" s="5">
        <v>117.001</v>
      </c>
      <c r="FH116" s="45">
        <v>0.67300000000000004</v>
      </c>
      <c r="FI116" s="5">
        <v>118.52200000000001</v>
      </c>
      <c r="FJ116" s="45">
        <v>8.2940000000000005</v>
      </c>
      <c r="FK116" s="5">
        <v>117.009</v>
      </c>
      <c r="FL116" s="45">
        <v>15.367000000000001</v>
      </c>
      <c r="FM116" s="24"/>
      <c r="FN116" s="24" t="s">
        <v>19</v>
      </c>
      <c r="FO116" s="5">
        <v>97.603999999999999</v>
      </c>
      <c r="FP116" s="45">
        <v>-5.2149999999999999</v>
      </c>
      <c r="FQ116" s="5">
        <v>123.066</v>
      </c>
      <c r="FR116" s="45">
        <v>4.59</v>
      </c>
      <c r="FS116" s="5">
        <v>120.739</v>
      </c>
      <c r="FT116" s="45">
        <v>-0.78300000000000003</v>
      </c>
      <c r="FU116" s="24"/>
      <c r="FV116" s="24" t="s">
        <v>19</v>
      </c>
      <c r="FW116" s="5">
        <v>119.681</v>
      </c>
      <c r="FX116" s="45">
        <v>6.5579999999999998</v>
      </c>
      <c r="FY116" s="5">
        <v>92.891000000000005</v>
      </c>
      <c r="FZ116" s="45">
        <v>2.2080000000000002</v>
      </c>
      <c r="GA116" s="5">
        <v>91.85</v>
      </c>
      <c r="GB116" s="45">
        <v>2.4409999999999998</v>
      </c>
      <c r="GC116" s="24"/>
      <c r="GD116" s="24" t="s">
        <v>19</v>
      </c>
      <c r="GE116" s="5">
        <v>115.29900000000001</v>
      </c>
      <c r="GF116" s="45">
        <v>1.0840000000000001</v>
      </c>
      <c r="GG116" s="5">
        <v>112.71299999999999</v>
      </c>
      <c r="GH116" s="45">
        <v>0.79200000000000004</v>
      </c>
      <c r="GI116" s="5">
        <v>107.203</v>
      </c>
      <c r="GJ116" s="45">
        <v>3.4940000000000002</v>
      </c>
      <c r="GK116" s="24"/>
      <c r="GL116" s="24" t="s">
        <v>19</v>
      </c>
      <c r="GM116" s="5">
        <v>109.04600000000001</v>
      </c>
      <c r="GN116" s="45">
        <v>7.0010000000000003</v>
      </c>
      <c r="GO116" s="5">
        <v>126.789</v>
      </c>
      <c r="GP116" s="45">
        <v>13.509</v>
      </c>
      <c r="GQ116" s="5">
        <v>115.959</v>
      </c>
      <c r="GR116" s="45">
        <v>-11.81</v>
      </c>
      <c r="GS116" s="24"/>
      <c r="GT116" s="24" t="s">
        <v>19</v>
      </c>
      <c r="GU116" s="5">
        <v>108.79300000000001</v>
      </c>
      <c r="GV116" s="45">
        <v>-16.437999999999999</v>
      </c>
      <c r="GW116" s="5">
        <v>128.803</v>
      </c>
      <c r="GX116" s="45">
        <v>19.75</v>
      </c>
      <c r="GY116" s="5">
        <v>120.327</v>
      </c>
      <c r="GZ116" s="45">
        <v>3.2810000000000001</v>
      </c>
      <c r="HA116" s="24"/>
      <c r="HB116" s="24" t="s">
        <v>19</v>
      </c>
      <c r="HC116" s="5">
        <v>120.35599999999999</v>
      </c>
      <c r="HD116" s="45">
        <v>3.3010000000000002</v>
      </c>
      <c r="HE116" s="5">
        <v>122.667</v>
      </c>
      <c r="HF116" s="45">
        <v>14.069000000000001</v>
      </c>
      <c r="HG116" s="5">
        <v>125.17400000000001</v>
      </c>
      <c r="HH116" s="45">
        <v>10.709</v>
      </c>
      <c r="HI116" s="24"/>
      <c r="HJ116" s="24" t="s">
        <v>19</v>
      </c>
      <c r="HK116" s="5">
        <v>113.959</v>
      </c>
      <c r="HL116" s="45">
        <v>27.765999999999998</v>
      </c>
      <c r="HM116" s="5">
        <v>110.63200000000001</v>
      </c>
      <c r="HN116" s="45">
        <v>-21.786999999999999</v>
      </c>
      <c r="HO116" s="5">
        <v>110.661</v>
      </c>
      <c r="HP116" s="45">
        <v>20.427</v>
      </c>
      <c r="HQ116" s="24"/>
      <c r="HR116" s="24" t="s">
        <v>19</v>
      </c>
      <c r="HS116" s="5">
        <v>119.57599999999999</v>
      </c>
      <c r="HT116" s="45">
        <v>11.497</v>
      </c>
      <c r="HU116" s="5">
        <v>123.932</v>
      </c>
      <c r="HV116" s="45">
        <v>6.0759999999999996</v>
      </c>
      <c r="HW116" s="5">
        <v>106.491</v>
      </c>
      <c r="HX116" s="45">
        <v>-4.7270000000000003</v>
      </c>
      <c r="HY116" s="24"/>
      <c r="HZ116" s="24" t="s">
        <v>19</v>
      </c>
      <c r="IA116" s="5">
        <v>113.624</v>
      </c>
      <c r="IB116" s="45">
        <v>-10.420999999999999</v>
      </c>
      <c r="IC116" s="5">
        <v>106.54300000000001</v>
      </c>
      <c r="ID116" s="45">
        <v>5.31</v>
      </c>
      <c r="IE116" s="5">
        <v>106.279</v>
      </c>
      <c r="IF116" s="45">
        <v>4.8609999999999998</v>
      </c>
      <c r="IG116" s="24"/>
      <c r="IH116" s="24" t="s">
        <v>19</v>
      </c>
      <c r="II116" s="5">
        <v>124.655</v>
      </c>
      <c r="IJ116" s="45">
        <v>-3.6589999999999998</v>
      </c>
      <c r="IK116" s="5">
        <v>107.361</v>
      </c>
      <c r="IL116" s="45">
        <v>9.4890000000000008</v>
      </c>
      <c r="IM116" s="5">
        <v>127.827</v>
      </c>
      <c r="IN116" s="45">
        <v>9.8960000000000008</v>
      </c>
      <c r="IO116" s="5">
        <v>128.26599999999999</v>
      </c>
      <c r="IP116" s="45">
        <v>-6.8019999999999996</v>
      </c>
      <c r="IQ116" s="24"/>
      <c r="IR116" s="24" t="s">
        <v>19</v>
      </c>
      <c r="IS116" s="5">
        <v>108.748</v>
      </c>
      <c r="IT116" s="45">
        <v>8.5660000000000007</v>
      </c>
      <c r="IU116" s="5">
        <v>102.64700000000001</v>
      </c>
      <c r="IV116" s="45">
        <v>1.5620000000000001</v>
      </c>
      <c r="IW116" s="5">
        <v>109.41200000000001</v>
      </c>
      <c r="IX116" s="45">
        <v>2.5670000000000002</v>
      </c>
      <c r="IY116" s="24"/>
      <c r="IZ116" s="24" t="s">
        <v>19</v>
      </c>
      <c r="JA116" s="5">
        <v>127.592</v>
      </c>
      <c r="JB116" s="45">
        <v>10.481</v>
      </c>
      <c r="JC116" s="5">
        <v>125.474</v>
      </c>
      <c r="JD116" s="45">
        <v>-6.2750000000000004</v>
      </c>
      <c r="JE116" s="5">
        <v>153.298</v>
      </c>
      <c r="JF116" s="45">
        <v>15.199</v>
      </c>
      <c r="JG116" s="24"/>
      <c r="JH116" s="24" t="s">
        <v>19</v>
      </c>
      <c r="JI116" s="5">
        <v>122.465</v>
      </c>
      <c r="JJ116" s="45">
        <v>-5.6760000000000002</v>
      </c>
      <c r="JK116" s="5">
        <v>122.139</v>
      </c>
      <c r="JL116" s="45">
        <v>0.28199999999999997</v>
      </c>
      <c r="JM116" s="5">
        <v>112.30200000000001</v>
      </c>
      <c r="JN116" s="45">
        <v>2.2770000000000001</v>
      </c>
      <c r="JO116" s="24"/>
      <c r="JP116" s="24" t="s">
        <v>19</v>
      </c>
      <c r="JQ116" s="5">
        <v>125.26900000000001</v>
      </c>
      <c r="JR116" s="45">
        <v>-2.3119999999999998</v>
      </c>
      <c r="JS116" s="5">
        <v>101.66500000000001</v>
      </c>
      <c r="JT116" s="45">
        <v>-0.499</v>
      </c>
      <c r="JU116" s="5">
        <v>105.30500000000001</v>
      </c>
      <c r="JV116" s="45">
        <v>9.9390000000000001</v>
      </c>
      <c r="JW116" s="24"/>
      <c r="JX116" s="24" t="s">
        <v>19</v>
      </c>
      <c r="JY116" s="5">
        <v>101.834</v>
      </c>
      <c r="JZ116" s="45">
        <v>2.1629999999999998</v>
      </c>
      <c r="KA116" s="5">
        <v>95.251000000000005</v>
      </c>
      <c r="KB116" s="45">
        <v>14.464</v>
      </c>
      <c r="KC116" s="5">
        <v>116.965</v>
      </c>
      <c r="KD116" s="45">
        <v>-3.9369999999999998</v>
      </c>
      <c r="KE116" s="24"/>
      <c r="KF116" s="24" t="s">
        <v>19</v>
      </c>
      <c r="KG116" s="5">
        <v>110.4</v>
      </c>
      <c r="KH116" s="45">
        <v>-0.25800000000000001</v>
      </c>
      <c r="KI116" s="5">
        <v>117.131</v>
      </c>
      <c r="KJ116" s="45">
        <v>-5.5</v>
      </c>
      <c r="KK116" s="5">
        <v>130.095</v>
      </c>
      <c r="KL116" s="45">
        <v>-0.41199999999999998</v>
      </c>
      <c r="KM116" s="24"/>
      <c r="KN116" s="24" t="s">
        <v>19</v>
      </c>
      <c r="KO116" s="5">
        <v>149.52000000000001</v>
      </c>
      <c r="KP116" s="45">
        <v>17.530999999999999</v>
      </c>
      <c r="KQ116" s="5">
        <v>133.71600000000001</v>
      </c>
      <c r="KR116" s="45">
        <v>5.54</v>
      </c>
      <c r="KS116" s="5">
        <v>105.133</v>
      </c>
      <c r="KT116" s="45">
        <v>2.774</v>
      </c>
      <c r="KU116" s="24"/>
      <c r="KV116" s="24" t="s">
        <v>19</v>
      </c>
      <c r="KW116" s="5">
        <v>125.57299999999999</v>
      </c>
      <c r="KX116" s="45">
        <v>9.0879999999999992</v>
      </c>
      <c r="KY116" s="5">
        <v>122.15900000000001</v>
      </c>
      <c r="KZ116" s="45">
        <v>3.0030000000000001</v>
      </c>
      <c r="LA116" s="5">
        <v>116.601</v>
      </c>
      <c r="LB116" s="45">
        <v>2.9580000000000002</v>
      </c>
      <c r="LC116" s="24"/>
      <c r="LD116" s="24" t="s">
        <v>19</v>
      </c>
      <c r="LE116" s="5">
        <v>115.01600000000001</v>
      </c>
      <c r="LF116" s="45">
        <v>3.5859999999999999</v>
      </c>
      <c r="LG116" s="5">
        <v>147.208</v>
      </c>
      <c r="LH116" s="45">
        <v>-3.3290000000000002</v>
      </c>
      <c r="LI116" s="5">
        <v>126.503</v>
      </c>
      <c r="LJ116" s="45">
        <v>-8.2010000000000005</v>
      </c>
      <c r="LK116" s="24"/>
      <c r="LL116" s="24" t="s">
        <v>19</v>
      </c>
      <c r="LM116" s="5">
        <v>184.08099999999999</v>
      </c>
      <c r="LN116" s="45">
        <v>-8.0139999999999993</v>
      </c>
      <c r="LO116" s="5">
        <v>127.849</v>
      </c>
      <c r="LP116" s="45">
        <v>4.3150000000000004</v>
      </c>
      <c r="LQ116" s="5">
        <v>140.81100000000001</v>
      </c>
      <c r="LR116" s="45">
        <v>2.4580000000000002</v>
      </c>
      <c r="LS116" s="24"/>
      <c r="LT116" s="24" t="s">
        <v>19</v>
      </c>
      <c r="LU116" s="5">
        <v>127.499</v>
      </c>
      <c r="LV116" s="45">
        <v>14.411</v>
      </c>
      <c r="LW116" s="5">
        <v>92.715999999999994</v>
      </c>
      <c r="LX116" s="45">
        <v>-3.46</v>
      </c>
      <c r="LY116" s="5">
        <v>98.304000000000002</v>
      </c>
      <c r="LZ116" s="45">
        <v>3.0720000000000001</v>
      </c>
      <c r="MA116" s="24"/>
      <c r="MB116" s="24" t="s">
        <v>19</v>
      </c>
      <c r="MC116" s="5">
        <v>156.37799999999999</v>
      </c>
      <c r="MD116" s="45">
        <v>9.6319999999999997</v>
      </c>
      <c r="ME116" s="5">
        <v>115.64</v>
      </c>
      <c r="MF116" s="45">
        <v>3.3639999999999999</v>
      </c>
      <c r="MG116" s="5">
        <v>147.40199999999999</v>
      </c>
      <c r="MH116" s="45">
        <v>2.88</v>
      </c>
      <c r="MI116" s="24"/>
      <c r="MJ116" s="24" t="s">
        <v>19</v>
      </c>
      <c r="MK116" s="5">
        <v>97.915000000000006</v>
      </c>
      <c r="ML116" s="45">
        <v>9.4689999999999994</v>
      </c>
      <c r="MM116" s="5">
        <v>134.95500000000001</v>
      </c>
      <c r="MN116" s="45">
        <v>5.6970000000000001</v>
      </c>
      <c r="MO116" s="5">
        <v>164.50700000000001</v>
      </c>
      <c r="MP116" s="45">
        <v>15.46</v>
      </c>
      <c r="MQ116" s="44"/>
      <c r="MR116" s="44"/>
      <c r="MS116" s="44"/>
      <c r="MT116" s="44"/>
      <c r="MU116" s="44"/>
      <c r="MV116" s="44"/>
    </row>
    <row r="117" spans="1:360" s="331" customFormat="1" ht="15" hidden="1" customHeight="1" x14ac:dyDescent="0.25">
      <c r="A117" s="445"/>
      <c r="B117" s="24" t="s">
        <v>20</v>
      </c>
      <c r="C117" s="5">
        <v>99.95</v>
      </c>
      <c r="D117" s="45">
        <v>-0.14599999999999999</v>
      </c>
      <c r="E117" s="495">
        <v>94.76</v>
      </c>
      <c r="F117" s="45">
        <v>-3.8210000000000002</v>
      </c>
      <c r="G117" s="495">
        <v>104.857</v>
      </c>
      <c r="H117" s="45">
        <v>3.2240000000000002</v>
      </c>
      <c r="I117" s="24"/>
      <c r="J117" s="24" t="s">
        <v>20</v>
      </c>
      <c r="K117" s="5">
        <v>99.155000000000001</v>
      </c>
      <c r="L117" s="45">
        <v>5.8419999999999996</v>
      </c>
      <c r="M117" s="5">
        <v>124.74299999999999</v>
      </c>
      <c r="N117" s="45">
        <v>-5.7919999999999998</v>
      </c>
      <c r="O117" s="5">
        <v>100.279</v>
      </c>
      <c r="P117" s="45">
        <v>0.80300000000000005</v>
      </c>
      <c r="Q117" s="24"/>
      <c r="R117" s="24" t="s">
        <v>20</v>
      </c>
      <c r="S117" s="5">
        <v>109.495</v>
      </c>
      <c r="T117" s="45">
        <v>2.2429999999999999</v>
      </c>
      <c r="U117" s="5">
        <v>129.51599999999999</v>
      </c>
      <c r="V117" s="45">
        <v>6.8140000000000001</v>
      </c>
      <c r="W117" s="5">
        <v>107.91200000000001</v>
      </c>
      <c r="X117" s="45">
        <v>-2.2839999999999998</v>
      </c>
      <c r="Y117" s="24"/>
      <c r="Z117" s="24" t="s">
        <v>20</v>
      </c>
      <c r="AA117" s="5">
        <v>127.16500000000001</v>
      </c>
      <c r="AB117" s="45">
        <v>27.530999999999999</v>
      </c>
      <c r="AC117" s="5">
        <v>134.02199999999999</v>
      </c>
      <c r="AD117" s="45">
        <v>-8.0139999999999993</v>
      </c>
      <c r="AE117" s="5">
        <v>117.50700000000001</v>
      </c>
      <c r="AF117" s="45">
        <v>3.0169999999999999</v>
      </c>
      <c r="AG117" s="24"/>
      <c r="AH117" s="24" t="s">
        <v>20</v>
      </c>
      <c r="AI117" s="5">
        <v>116.221</v>
      </c>
      <c r="AJ117" s="45">
        <v>-14.547000000000001</v>
      </c>
      <c r="AK117" s="5">
        <v>140.43100000000001</v>
      </c>
      <c r="AL117" s="45">
        <v>12.531000000000001</v>
      </c>
      <c r="AM117" s="5">
        <v>118.377</v>
      </c>
      <c r="AN117" s="45">
        <v>9.5730000000000004</v>
      </c>
      <c r="AO117" s="24"/>
      <c r="AP117" s="24" t="s">
        <v>20</v>
      </c>
      <c r="AQ117" s="5">
        <v>130.91</v>
      </c>
      <c r="AR117" s="45">
        <v>1.9610000000000001</v>
      </c>
      <c r="AS117" s="5">
        <v>120.30200000000001</v>
      </c>
      <c r="AT117" s="45">
        <v>1.395</v>
      </c>
      <c r="AU117" s="5">
        <v>119.995</v>
      </c>
      <c r="AV117" s="45">
        <v>-4.3529999999999998</v>
      </c>
      <c r="AW117" s="24"/>
      <c r="AX117" s="24" t="s">
        <v>20</v>
      </c>
      <c r="AY117" s="5">
        <v>116.157</v>
      </c>
      <c r="AZ117" s="45">
        <v>-13.584</v>
      </c>
      <c r="BA117" s="5">
        <v>120.874</v>
      </c>
      <c r="BB117" s="45">
        <v>7.52</v>
      </c>
      <c r="BC117" s="5">
        <v>115.744</v>
      </c>
      <c r="BD117" s="45">
        <v>3.105</v>
      </c>
      <c r="BE117" s="24"/>
      <c r="BF117" s="24" t="s">
        <v>20</v>
      </c>
      <c r="BG117" s="5">
        <v>124.014</v>
      </c>
      <c r="BH117" s="45">
        <v>15.352</v>
      </c>
      <c r="BI117" s="5">
        <v>110.834</v>
      </c>
      <c r="BJ117" s="45">
        <v>8.6669999999999998</v>
      </c>
      <c r="BK117" s="5">
        <v>126.997</v>
      </c>
      <c r="BL117" s="45">
        <v>8.1839999999999993</v>
      </c>
      <c r="BM117" s="24"/>
      <c r="BN117" s="24" t="s">
        <v>20</v>
      </c>
      <c r="BO117" s="5">
        <v>113.148</v>
      </c>
      <c r="BP117" s="45">
        <v>-2.988</v>
      </c>
      <c r="BQ117" s="5">
        <v>127.55800000000001</v>
      </c>
      <c r="BR117" s="45">
        <v>-7.4450000000000003</v>
      </c>
      <c r="BS117" s="5">
        <v>123.858</v>
      </c>
      <c r="BT117" s="45">
        <v>11.478</v>
      </c>
      <c r="BU117" s="24"/>
      <c r="BV117" s="24" t="s">
        <v>20</v>
      </c>
      <c r="BW117" s="5">
        <v>119.634</v>
      </c>
      <c r="BX117" s="45">
        <v>-7.0259999999999998</v>
      </c>
      <c r="BY117" s="5">
        <v>115.601</v>
      </c>
      <c r="BZ117" s="45">
        <v>8.1890000000000001</v>
      </c>
      <c r="CA117" s="5">
        <v>97.667000000000002</v>
      </c>
      <c r="CB117" s="45">
        <v>-16.143999999999998</v>
      </c>
      <c r="CC117" s="24"/>
      <c r="CD117" s="24" t="s">
        <v>20</v>
      </c>
      <c r="CE117" s="5">
        <v>132.40100000000001</v>
      </c>
      <c r="CF117" s="45">
        <v>26.585000000000001</v>
      </c>
      <c r="CG117" s="5">
        <v>107.392</v>
      </c>
      <c r="CH117" s="45">
        <v>-9.1539999999999999</v>
      </c>
      <c r="CI117" s="5">
        <v>126.208</v>
      </c>
      <c r="CJ117" s="45">
        <v>11.516999999999999</v>
      </c>
      <c r="CK117" s="24"/>
      <c r="CL117" s="24" t="s">
        <v>20</v>
      </c>
      <c r="CM117" s="5">
        <v>167.489</v>
      </c>
      <c r="CN117" s="45">
        <v>15.878</v>
      </c>
      <c r="CO117" s="5">
        <v>112.8</v>
      </c>
      <c r="CP117" s="45">
        <v>11.208</v>
      </c>
      <c r="CQ117" s="5">
        <v>113.45399999999999</v>
      </c>
      <c r="CR117" s="45">
        <v>-9.2710000000000008</v>
      </c>
      <c r="CS117" s="24"/>
      <c r="CT117" s="24" t="s">
        <v>20</v>
      </c>
      <c r="CU117" s="5">
        <v>141.46799999999999</v>
      </c>
      <c r="CV117" s="45">
        <v>6.1029999999999998</v>
      </c>
      <c r="CW117" s="5">
        <v>92.281000000000006</v>
      </c>
      <c r="CX117" s="45">
        <v>-1.847</v>
      </c>
      <c r="CY117" s="5">
        <v>128.66399999999999</v>
      </c>
      <c r="CZ117" s="45">
        <v>4.8000000000000001E-2</v>
      </c>
      <c r="DA117" s="24"/>
      <c r="DB117" s="24" t="s">
        <v>20</v>
      </c>
      <c r="DC117" s="5">
        <v>104.422</v>
      </c>
      <c r="DD117" s="45">
        <v>16.847000000000001</v>
      </c>
      <c r="DE117" s="5">
        <v>204.721</v>
      </c>
      <c r="DF117" s="45">
        <v>3.5760000000000001</v>
      </c>
      <c r="DG117" s="5">
        <v>123.982</v>
      </c>
      <c r="DH117" s="45">
        <v>9.875</v>
      </c>
      <c r="DI117" s="24"/>
      <c r="DJ117" s="24" t="s">
        <v>20</v>
      </c>
      <c r="DK117" s="5">
        <v>122.18300000000001</v>
      </c>
      <c r="DL117" s="45">
        <v>-0.48599999999999999</v>
      </c>
      <c r="DM117" s="5">
        <v>110.277</v>
      </c>
      <c r="DN117" s="45">
        <v>17.806000000000001</v>
      </c>
      <c r="DO117" s="5">
        <v>125.70699999999999</v>
      </c>
      <c r="DP117" s="45">
        <v>0.35399999999999998</v>
      </c>
      <c r="DQ117" s="24"/>
      <c r="DR117" s="24" t="s">
        <v>20</v>
      </c>
      <c r="DS117" s="5">
        <v>122.807</v>
      </c>
      <c r="DT117" s="45">
        <v>7.4160000000000004</v>
      </c>
      <c r="DU117" s="5">
        <v>106.578</v>
      </c>
      <c r="DV117" s="45">
        <v>3.2410000000000001</v>
      </c>
      <c r="DW117" s="5">
        <v>134.512</v>
      </c>
      <c r="DX117" s="45">
        <v>6.9210000000000003</v>
      </c>
      <c r="DY117" s="24"/>
      <c r="DZ117" s="24" t="s">
        <v>20</v>
      </c>
      <c r="EA117" s="5">
        <v>104.259</v>
      </c>
      <c r="EB117" s="45">
        <v>3.9550000000000001</v>
      </c>
      <c r="EC117" s="5">
        <v>120.166</v>
      </c>
      <c r="ED117" s="45">
        <v>-4.7220000000000004</v>
      </c>
      <c r="EE117" s="5">
        <v>114.30800000000001</v>
      </c>
      <c r="EF117" s="45">
        <v>1.365</v>
      </c>
      <c r="EG117" s="24"/>
      <c r="EH117" s="24" t="s">
        <v>20</v>
      </c>
      <c r="EI117" s="5">
        <v>119.70099999999999</v>
      </c>
      <c r="EJ117" s="45">
        <v>9.1059999999999999</v>
      </c>
      <c r="EK117" s="5">
        <v>115.92700000000001</v>
      </c>
      <c r="EL117" s="45">
        <v>1.143</v>
      </c>
      <c r="EM117" s="5">
        <v>116.34699999999999</v>
      </c>
      <c r="EN117" s="45">
        <v>1.575</v>
      </c>
      <c r="EO117" s="24"/>
      <c r="EP117" s="24" t="s">
        <v>20</v>
      </c>
      <c r="EQ117" s="5">
        <v>108.248</v>
      </c>
      <c r="ER117" s="45">
        <v>4.7720000000000002</v>
      </c>
      <c r="ES117" s="5">
        <v>121.108</v>
      </c>
      <c r="ET117" s="45">
        <v>3.3149999999999999</v>
      </c>
      <c r="EU117" s="5">
        <v>115.08799999999999</v>
      </c>
      <c r="EV117" s="45">
        <v>0.26200000000000001</v>
      </c>
      <c r="EW117" s="24"/>
      <c r="EX117" s="24" t="s">
        <v>20</v>
      </c>
      <c r="EY117" s="5">
        <v>99.397999999999996</v>
      </c>
      <c r="EZ117" s="45">
        <v>2.173</v>
      </c>
      <c r="FA117" s="5">
        <v>113.956</v>
      </c>
      <c r="FB117" s="45">
        <v>8.0299999999999994</v>
      </c>
      <c r="FC117" s="5">
        <v>143.74700000000001</v>
      </c>
      <c r="FD117" s="45">
        <v>26.966999999999999</v>
      </c>
      <c r="FE117" s="24"/>
      <c r="FF117" s="24" t="s">
        <v>20</v>
      </c>
      <c r="FG117" s="5">
        <v>112.239</v>
      </c>
      <c r="FH117" s="45">
        <v>-0.96099999999999997</v>
      </c>
      <c r="FI117" s="5">
        <v>124.32599999999999</v>
      </c>
      <c r="FJ117" s="45">
        <v>2.4359999999999999</v>
      </c>
      <c r="FK117" s="5">
        <v>110.72799999999999</v>
      </c>
      <c r="FL117" s="45">
        <v>9.1959999999999997</v>
      </c>
      <c r="FM117" s="24"/>
      <c r="FN117" s="24" t="s">
        <v>20</v>
      </c>
      <c r="FO117" s="5">
        <v>97.167000000000002</v>
      </c>
      <c r="FP117" s="45">
        <v>0.81499999999999995</v>
      </c>
      <c r="FQ117" s="5">
        <v>122.917</v>
      </c>
      <c r="FR117" s="45">
        <v>6.149</v>
      </c>
      <c r="FS117" s="5">
        <v>119.30800000000001</v>
      </c>
      <c r="FT117" s="45">
        <v>0.7</v>
      </c>
      <c r="FU117" s="24"/>
      <c r="FV117" s="24" t="s">
        <v>20</v>
      </c>
      <c r="FW117" s="5">
        <v>120.571</v>
      </c>
      <c r="FX117" s="45">
        <v>2.4409999999999998</v>
      </c>
      <c r="FY117" s="5">
        <v>96.807000000000002</v>
      </c>
      <c r="FZ117" s="45">
        <v>8.0820000000000007</v>
      </c>
      <c r="GA117" s="5">
        <v>96.564999999999998</v>
      </c>
      <c r="GB117" s="45">
        <v>3.6760000000000002</v>
      </c>
      <c r="GC117" s="24"/>
      <c r="GD117" s="24" t="s">
        <v>20</v>
      </c>
      <c r="GE117" s="5">
        <v>115.145</v>
      </c>
      <c r="GF117" s="45">
        <v>4.1269999999999998</v>
      </c>
      <c r="GG117" s="5">
        <v>117.14100000000001</v>
      </c>
      <c r="GH117" s="45">
        <v>7.2839999999999998</v>
      </c>
      <c r="GI117" s="5">
        <v>104.06</v>
      </c>
      <c r="GJ117" s="45">
        <v>4.5839999999999996</v>
      </c>
      <c r="GK117" s="24"/>
      <c r="GL117" s="24" t="s">
        <v>20</v>
      </c>
      <c r="GM117" s="5">
        <v>108.127</v>
      </c>
      <c r="GN117" s="45">
        <v>11.817</v>
      </c>
      <c r="GO117" s="5">
        <v>126.149</v>
      </c>
      <c r="GP117" s="45">
        <v>5.2619999999999996</v>
      </c>
      <c r="GQ117" s="5">
        <v>129.05099999999999</v>
      </c>
      <c r="GR117" s="45">
        <v>-2.089</v>
      </c>
      <c r="GS117" s="24"/>
      <c r="GT117" s="24" t="s">
        <v>20</v>
      </c>
      <c r="GU117" s="5">
        <v>116.39400000000001</v>
      </c>
      <c r="GV117" s="45">
        <v>-2.6309999999999998</v>
      </c>
      <c r="GW117" s="5">
        <v>123.18899999999999</v>
      </c>
      <c r="GX117" s="45">
        <v>10.724</v>
      </c>
      <c r="GY117" s="5">
        <v>111.136</v>
      </c>
      <c r="GZ117" s="45">
        <v>4.17</v>
      </c>
      <c r="HA117" s="24"/>
      <c r="HB117" s="24" t="s">
        <v>20</v>
      </c>
      <c r="HC117" s="5">
        <v>122.21599999999999</v>
      </c>
      <c r="HD117" s="45">
        <v>2.4159999999999999</v>
      </c>
      <c r="HE117" s="5">
        <v>114.818</v>
      </c>
      <c r="HF117" s="45">
        <v>7.3090000000000002</v>
      </c>
      <c r="HG117" s="5">
        <v>118.69199999999999</v>
      </c>
      <c r="HH117" s="45">
        <v>8.6059999999999999</v>
      </c>
      <c r="HI117" s="24"/>
      <c r="HJ117" s="24" t="s">
        <v>20</v>
      </c>
      <c r="HK117" s="5">
        <v>109.85</v>
      </c>
      <c r="HL117" s="45">
        <v>4.7309999999999999</v>
      </c>
      <c r="HM117" s="5">
        <v>111.509</v>
      </c>
      <c r="HN117" s="45">
        <v>-4.5330000000000004</v>
      </c>
      <c r="HO117" s="5">
        <v>111.55800000000001</v>
      </c>
      <c r="HP117" s="45">
        <v>13.7</v>
      </c>
      <c r="HQ117" s="24"/>
      <c r="HR117" s="24" t="s">
        <v>20</v>
      </c>
      <c r="HS117" s="5">
        <v>114.121</v>
      </c>
      <c r="HT117" s="45">
        <v>8.8879999999999999</v>
      </c>
      <c r="HU117" s="5">
        <v>120.501</v>
      </c>
      <c r="HV117" s="45">
        <v>2.4529999999999998</v>
      </c>
      <c r="HW117" s="5">
        <v>113.021</v>
      </c>
      <c r="HX117" s="45">
        <v>-9.9120000000000008</v>
      </c>
      <c r="HY117" s="24"/>
      <c r="HZ117" s="24" t="s">
        <v>20</v>
      </c>
      <c r="IA117" s="5">
        <v>109.771</v>
      </c>
      <c r="IB117" s="45">
        <v>6.0460000000000003</v>
      </c>
      <c r="IC117" s="5">
        <v>112.134</v>
      </c>
      <c r="ID117" s="45">
        <v>4.9039999999999999</v>
      </c>
      <c r="IE117" s="5">
        <v>114.303</v>
      </c>
      <c r="IF117" s="45">
        <v>12.613</v>
      </c>
      <c r="IG117" s="24"/>
      <c r="IH117" s="24" t="s">
        <v>20</v>
      </c>
      <c r="II117" s="5">
        <v>127.974</v>
      </c>
      <c r="IJ117" s="45">
        <v>3.41</v>
      </c>
      <c r="IK117" s="5">
        <v>105.16</v>
      </c>
      <c r="IL117" s="45">
        <v>2.2949999999999999</v>
      </c>
      <c r="IM117" s="5">
        <v>130.447</v>
      </c>
      <c r="IN117" s="45">
        <v>7.0860000000000003</v>
      </c>
      <c r="IO117" s="5">
        <v>127.065</v>
      </c>
      <c r="IP117" s="45">
        <v>-19.472000000000001</v>
      </c>
      <c r="IQ117" s="24"/>
      <c r="IR117" s="24" t="s">
        <v>20</v>
      </c>
      <c r="IS117" s="5">
        <v>109.246</v>
      </c>
      <c r="IT117" s="45">
        <v>9.9969999999999999</v>
      </c>
      <c r="IU117" s="5">
        <v>104.95699999999999</v>
      </c>
      <c r="IV117" s="45">
        <v>14.866</v>
      </c>
      <c r="IW117" s="5">
        <v>122.861</v>
      </c>
      <c r="IX117" s="45">
        <v>13.833</v>
      </c>
      <c r="IY117" s="24"/>
      <c r="IZ117" s="24" t="s">
        <v>20</v>
      </c>
      <c r="JA117" s="5">
        <v>125.473</v>
      </c>
      <c r="JB117" s="45">
        <v>3.77</v>
      </c>
      <c r="JC117" s="5">
        <v>121.557</v>
      </c>
      <c r="JD117" s="45">
        <v>-0.17199999999999999</v>
      </c>
      <c r="JE117" s="5">
        <v>152.34299999999999</v>
      </c>
      <c r="JF117" s="45">
        <v>4.6520000000000001</v>
      </c>
      <c r="JG117" s="24"/>
      <c r="JH117" s="24" t="s">
        <v>20</v>
      </c>
      <c r="JI117" s="5">
        <v>118.566</v>
      </c>
      <c r="JJ117" s="45">
        <v>-11.467000000000001</v>
      </c>
      <c r="JK117" s="5">
        <v>125.997</v>
      </c>
      <c r="JL117" s="45">
        <v>-2.6520000000000001</v>
      </c>
      <c r="JM117" s="5">
        <v>103.893</v>
      </c>
      <c r="JN117" s="45">
        <v>-2.8140000000000001</v>
      </c>
      <c r="JO117" s="24"/>
      <c r="JP117" s="24" t="s">
        <v>20</v>
      </c>
      <c r="JQ117" s="5">
        <v>117.08499999999999</v>
      </c>
      <c r="JR117" s="45">
        <v>0.76800000000000002</v>
      </c>
      <c r="JS117" s="5">
        <v>117.08</v>
      </c>
      <c r="JT117" s="45">
        <v>14.442</v>
      </c>
      <c r="JU117" s="5">
        <v>102.765</v>
      </c>
      <c r="JV117" s="45">
        <v>9.6080000000000005</v>
      </c>
      <c r="JW117" s="24"/>
      <c r="JX117" s="24" t="s">
        <v>20</v>
      </c>
      <c r="JY117" s="5">
        <v>111.1</v>
      </c>
      <c r="JZ117" s="45">
        <v>0.93400000000000005</v>
      </c>
      <c r="KA117" s="5">
        <v>103.291</v>
      </c>
      <c r="KB117" s="45">
        <v>24.763000000000002</v>
      </c>
      <c r="KC117" s="5">
        <v>100.768</v>
      </c>
      <c r="KD117" s="45">
        <v>-9.9429999999999996</v>
      </c>
      <c r="KE117" s="24"/>
      <c r="KF117" s="24" t="s">
        <v>20</v>
      </c>
      <c r="KG117" s="5">
        <v>105.596</v>
      </c>
      <c r="KH117" s="45">
        <v>1.952</v>
      </c>
      <c r="KI117" s="5">
        <v>103.129</v>
      </c>
      <c r="KJ117" s="45">
        <v>2.9119999999999999</v>
      </c>
      <c r="KK117" s="5">
        <v>129.60300000000001</v>
      </c>
      <c r="KL117" s="45">
        <v>6.6580000000000004</v>
      </c>
      <c r="KM117" s="24"/>
      <c r="KN117" s="24" t="s">
        <v>20</v>
      </c>
      <c r="KO117" s="5">
        <v>119.348</v>
      </c>
      <c r="KP117" s="45">
        <v>-2.3809999999999998</v>
      </c>
      <c r="KQ117" s="5">
        <v>133.76400000000001</v>
      </c>
      <c r="KR117" s="45">
        <v>-3.5310000000000001</v>
      </c>
      <c r="KS117" s="5">
        <v>107.249</v>
      </c>
      <c r="KT117" s="45">
        <v>-0.191</v>
      </c>
      <c r="KU117" s="24"/>
      <c r="KV117" s="24" t="s">
        <v>20</v>
      </c>
      <c r="KW117" s="5">
        <v>139.31</v>
      </c>
      <c r="KX117" s="45">
        <v>13.65</v>
      </c>
      <c r="KY117" s="5">
        <v>126.16800000000001</v>
      </c>
      <c r="KZ117" s="45">
        <v>-1.2430000000000001</v>
      </c>
      <c r="LA117" s="5">
        <v>123.374</v>
      </c>
      <c r="LB117" s="45">
        <v>17.959</v>
      </c>
      <c r="LC117" s="24"/>
      <c r="LD117" s="24" t="s">
        <v>20</v>
      </c>
      <c r="LE117" s="5">
        <v>147.255</v>
      </c>
      <c r="LF117" s="45">
        <v>17.667000000000002</v>
      </c>
      <c r="LG117" s="5">
        <v>161.63999999999999</v>
      </c>
      <c r="LH117" s="45">
        <v>0.95799999999999996</v>
      </c>
      <c r="LI117" s="5">
        <v>133.749</v>
      </c>
      <c r="LJ117" s="45">
        <v>0.38200000000000001</v>
      </c>
      <c r="LK117" s="24"/>
      <c r="LL117" s="24" t="s">
        <v>20</v>
      </c>
      <c r="LM117" s="5">
        <v>195.631</v>
      </c>
      <c r="LN117" s="45">
        <v>16.812999999999999</v>
      </c>
      <c r="LO117" s="5">
        <v>133.09</v>
      </c>
      <c r="LP117" s="45">
        <v>10.076000000000001</v>
      </c>
      <c r="LQ117" s="5">
        <v>155.21899999999999</v>
      </c>
      <c r="LR117" s="45">
        <v>3.3849999999999998</v>
      </c>
      <c r="LS117" s="24"/>
      <c r="LT117" s="24" t="s">
        <v>20</v>
      </c>
      <c r="LU117" s="5">
        <v>116.60299999999999</v>
      </c>
      <c r="LV117" s="45">
        <v>-4.6749999999999998</v>
      </c>
      <c r="LW117" s="5">
        <v>116.128</v>
      </c>
      <c r="LX117" s="45">
        <v>12.433</v>
      </c>
      <c r="LY117" s="5">
        <v>100.342</v>
      </c>
      <c r="LZ117" s="45">
        <v>25.443999999999999</v>
      </c>
      <c r="MA117" s="24"/>
      <c r="MB117" s="24" t="s">
        <v>20</v>
      </c>
      <c r="MC117" s="5">
        <v>143.21899999999999</v>
      </c>
      <c r="MD117" s="45">
        <v>0.47099999999999997</v>
      </c>
      <c r="ME117" s="5">
        <v>83.299000000000007</v>
      </c>
      <c r="MF117" s="45">
        <v>42.423000000000002</v>
      </c>
      <c r="MG117" s="5">
        <v>117.301</v>
      </c>
      <c r="MH117" s="45">
        <v>-14.047000000000001</v>
      </c>
      <c r="MI117" s="24"/>
      <c r="MJ117" s="24" t="s">
        <v>20</v>
      </c>
      <c r="MK117" s="5">
        <v>92.03</v>
      </c>
      <c r="ML117" s="45">
        <v>1.861</v>
      </c>
      <c r="MM117" s="5">
        <v>113.77</v>
      </c>
      <c r="MN117" s="45">
        <v>3.673</v>
      </c>
      <c r="MO117" s="5">
        <v>146.50399999999999</v>
      </c>
      <c r="MP117" s="45">
        <v>22.143999999999998</v>
      </c>
      <c r="MQ117" s="44"/>
      <c r="MR117" s="44"/>
      <c r="MS117" s="44"/>
      <c r="MT117" s="44"/>
      <c r="MU117" s="44"/>
      <c r="MV117" s="44"/>
    </row>
    <row r="118" spans="1:360" s="331" customFormat="1" ht="15" hidden="1" customHeight="1" x14ac:dyDescent="0.25">
      <c r="A118" s="445"/>
      <c r="B118" s="24" t="s">
        <v>662</v>
      </c>
      <c r="C118" s="5">
        <v>103.712</v>
      </c>
      <c r="D118" s="45">
        <v>3.577</v>
      </c>
      <c r="E118" s="495">
        <v>99.602999999999994</v>
      </c>
      <c r="F118" s="45">
        <v>-0.92400000000000004</v>
      </c>
      <c r="G118" s="495">
        <v>107.59699999999999</v>
      </c>
      <c r="H118" s="45">
        <v>7.867</v>
      </c>
      <c r="I118" s="24"/>
      <c r="J118" s="24" t="s">
        <v>662</v>
      </c>
      <c r="K118" s="5">
        <v>100.483</v>
      </c>
      <c r="L118" s="45">
        <v>9.5749999999999993</v>
      </c>
      <c r="M118" s="5">
        <v>112.736</v>
      </c>
      <c r="N118" s="45">
        <v>-10.487</v>
      </c>
      <c r="O118" s="5">
        <v>107.688</v>
      </c>
      <c r="P118" s="45">
        <v>13.823</v>
      </c>
      <c r="Q118" s="24"/>
      <c r="R118" s="24" t="s">
        <v>662</v>
      </c>
      <c r="S118" s="5">
        <v>111.678</v>
      </c>
      <c r="T118" s="45">
        <v>-0.68300000000000005</v>
      </c>
      <c r="U118" s="5">
        <v>139.59899999999999</v>
      </c>
      <c r="V118" s="45">
        <v>12.244999999999999</v>
      </c>
      <c r="W118" s="5">
        <v>109.968</v>
      </c>
      <c r="X118" s="45">
        <v>3.367</v>
      </c>
      <c r="Y118" s="24"/>
      <c r="Z118" s="24" t="s">
        <v>662</v>
      </c>
      <c r="AA118" s="5">
        <v>131.71600000000001</v>
      </c>
      <c r="AB118" s="45">
        <v>19.856999999999999</v>
      </c>
      <c r="AC118" s="5">
        <v>123.262</v>
      </c>
      <c r="AD118" s="45">
        <v>-1.389</v>
      </c>
      <c r="AE118" s="5">
        <v>116.748</v>
      </c>
      <c r="AF118" s="45">
        <v>4.4939999999999998</v>
      </c>
      <c r="AG118" s="24"/>
      <c r="AH118" s="24" t="s">
        <v>662</v>
      </c>
      <c r="AI118" s="5">
        <v>115.515</v>
      </c>
      <c r="AJ118" s="45">
        <v>-16.609000000000002</v>
      </c>
      <c r="AK118" s="5">
        <v>142.083</v>
      </c>
      <c r="AL118" s="45">
        <v>6.0439999999999996</v>
      </c>
      <c r="AM118" s="5">
        <v>116.983</v>
      </c>
      <c r="AN118" s="45">
        <v>5.891</v>
      </c>
      <c r="AO118" s="24"/>
      <c r="AP118" s="24" t="s">
        <v>662</v>
      </c>
      <c r="AQ118" s="5">
        <v>132.703</v>
      </c>
      <c r="AR118" s="45">
        <v>19.303000000000001</v>
      </c>
      <c r="AS118" s="5">
        <v>121.111</v>
      </c>
      <c r="AT118" s="45">
        <v>6.0220000000000002</v>
      </c>
      <c r="AU118" s="5">
        <v>112.20099999999999</v>
      </c>
      <c r="AV118" s="45">
        <v>8.3949999999999996</v>
      </c>
      <c r="AW118" s="24"/>
      <c r="AX118" s="24" t="s">
        <v>662</v>
      </c>
      <c r="AY118" s="5">
        <v>123.748</v>
      </c>
      <c r="AZ118" s="45">
        <v>-8.6769999999999996</v>
      </c>
      <c r="BA118" s="5">
        <v>121.489</v>
      </c>
      <c r="BB118" s="45">
        <v>-2.887</v>
      </c>
      <c r="BC118" s="5">
        <v>113.6</v>
      </c>
      <c r="BD118" s="45">
        <v>10.022</v>
      </c>
      <c r="BE118" s="24"/>
      <c r="BF118" s="24" t="s">
        <v>662</v>
      </c>
      <c r="BG118" s="5">
        <v>118.246</v>
      </c>
      <c r="BH118" s="45">
        <v>10.864000000000001</v>
      </c>
      <c r="BI118" s="5">
        <v>122.096</v>
      </c>
      <c r="BJ118" s="45">
        <v>-3.2959999999999998</v>
      </c>
      <c r="BK118" s="5">
        <v>128.33099999999999</v>
      </c>
      <c r="BL118" s="45">
        <v>4.718</v>
      </c>
      <c r="BM118" s="24"/>
      <c r="BN118" s="24" t="s">
        <v>662</v>
      </c>
      <c r="BO118" s="5">
        <v>122.592</v>
      </c>
      <c r="BP118" s="45">
        <v>3.4510000000000001</v>
      </c>
      <c r="BQ118" s="5">
        <v>133.03</v>
      </c>
      <c r="BR118" s="45">
        <v>0.27900000000000003</v>
      </c>
      <c r="BS118" s="5">
        <v>133.571</v>
      </c>
      <c r="BT118" s="45">
        <v>6.7160000000000002</v>
      </c>
      <c r="BU118" s="24"/>
      <c r="BV118" s="24" t="s">
        <v>662</v>
      </c>
      <c r="BW118" s="5">
        <v>128.86699999999999</v>
      </c>
      <c r="BX118" s="45">
        <v>-4.8079999999999998</v>
      </c>
      <c r="BY118" s="5">
        <v>114.735</v>
      </c>
      <c r="BZ118" s="45">
        <v>4.6959999999999997</v>
      </c>
      <c r="CA118" s="5">
        <v>110.06699999999999</v>
      </c>
      <c r="CB118" s="45">
        <v>-5.5410000000000004</v>
      </c>
      <c r="CC118" s="24"/>
      <c r="CD118" s="24" t="s">
        <v>662</v>
      </c>
      <c r="CE118" s="5">
        <v>125.989</v>
      </c>
      <c r="CF118" s="45">
        <v>11.33</v>
      </c>
      <c r="CG118" s="5">
        <v>120.86499999999999</v>
      </c>
      <c r="CH118" s="45">
        <v>-0.215</v>
      </c>
      <c r="CI118" s="5">
        <v>144.637</v>
      </c>
      <c r="CJ118" s="45">
        <v>5.5430000000000001</v>
      </c>
      <c r="CK118" s="24"/>
      <c r="CL118" s="24" t="s">
        <v>662</v>
      </c>
      <c r="CM118" s="5">
        <v>156.23599999999999</v>
      </c>
      <c r="CN118" s="45">
        <v>11.111000000000001</v>
      </c>
      <c r="CO118" s="5">
        <v>128.47</v>
      </c>
      <c r="CP118" s="45">
        <v>8.1929999999999996</v>
      </c>
      <c r="CQ118" s="5">
        <v>131.292</v>
      </c>
      <c r="CR118" s="45">
        <v>-2.4729999999999999</v>
      </c>
      <c r="CS118" s="24"/>
      <c r="CT118" s="24" t="s">
        <v>662</v>
      </c>
      <c r="CU118" s="5">
        <v>138.22399999999999</v>
      </c>
      <c r="CV118" s="45">
        <v>6.2709999999999999</v>
      </c>
      <c r="CW118" s="5">
        <v>95.091999999999999</v>
      </c>
      <c r="CX118" s="45">
        <v>10.241</v>
      </c>
      <c r="CY118" s="5">
        <v>123.483</v>
      </c>
      <c r="CZ118" s="45">
        <v>-6.2380000000000004</v>
      </c>
      <c r="DA118" s="24"/>
      <c r="DB118" s="24" t="s">
        <v>662</v>
      </c>
      <c r="DC118" s="5">
        <v>100.258</v>
      </c>
      <c r="DD118" s="45">
        <v>11.01</v>
      </c>
      <c r="DE118" s="5">
        <v>196.90899999999999</v>
      </c>
      <c r="DF118" s="45">
        <v>-1.9630000000000001</v>
      </c>
      <c r="DG118" s="5">
        <v>122.50700000000001</v>
      </c>
      <c r="DH118" s="45">
        <v>9.6259999999999994</v>
      </c>
      <c r="DI118" s="24"/>
      <c r="DJ118" s="24" t="s">
        <v>662</v>
      </c>
      <c r="DK118" s="5">
        <v>121.43</v>
      </c>
      <c r="DL118" s="45">
        <v>-0.80800000000000005</v>
      </c>
      <c r="DM118" s="5">
        <v>104.099</v>
      </c>
      <c r="DN118" s="45">
        <v>9.8360000000000003</v>
      </c>
      <c r="DO118" s="5">
        <v>122.816</v>
      </c>
      <c r="DP118" s="45">
        <v>7.5380000000000003</v>
      </c>
      <c r="DQ118" s="24"/>
      <c r="DR118" s="24" t="s">
        <v>662</v>
      </c>
      <c r="DS118" s="5">
        <v>117.65900000000001</v>
      </c>
      <c r="DT118" s="45">
        <v>2.5339999999999998</v>
      </c>
      <c r="DU118" s="5">
        <v>108.28700000000001</v>
      </c>
      <c r="DV118" s="45">
        <v>4.7089999999999996</v>
      </c>
      <c r="DW118" s="5">
        <v>137.82599999999999</v>
      </c>
      <c r="DX118" s="45">
        <v>7.1360000000000001</v>
      </c>
      <c r="DY118" s="24"/>
      <c r="DZ118" s="24" t="s">
        <v>662</v>
      </c>
      <c r="EA118" s="5">
        <v>113.13</v>
      </c>
      <c r="EB118" s="45">
        <v>1.798</v>
      </c>
      <c r="EC118" s="5">
        <v>121.11199999999999</v>
      </c>
      <c r="ED118" s="45">
        <v>-1.825</v>
      </c>
      <c r="EE118" s="5">
        <v>129.27799999999999</v>
      </c>
      <c r="EF118" s="45">
        <v>13.861000000000001</v>
      </c>
      <c r="EG118" s="24"/>
      <c r="EH118" s="24" t="s">
        <v>662</v>
      </c>
      <c r="EI118" s="5">
        <v>120.464</v>
      </c>
      <c r="EJ118" s="45">
        <v>2.5190000000000001</v>
      </c>
      <c r="EK118" s="5">
        <v>114.14</v>
      </c>
      <c r="EL118" s="45">
        <v>-4.9329999999999998</v>
      </c>
      <c r="EM118" s="5">
        <v>118.613</v>
      </c>
      <c r="EN118" s="45">
        <v>-2.0059999999999998</v>
      </c>
      <c r="EO118" s="24"/>
      <c r="EP118" s="24" t="s">
        <v>662</v>
      </c>
      <c r="EQ118" s="5">
        <v>106.8</v>
      </c>
      <c r="ER118" s="45">
        <v>-2.859</v>
      </c>
      <c r="ES118" s="5">
        <v>113.16500000000001</v>
      </c>
      <c r="ET118" s="45">
        <v>-11.225</v>
      </c>
      <c r="EU118" s="5">
        <v>114.75</v>
      </c>
      <c r="EV118" s="45">
        <v>2.7589999999999999</v>
      </c>
      <c r="EW118" s="24"/>
      <c r="EX118" s="24" t="s">
        <v>662</v>
      </c>
      <c r="EY118" s="5">
        <v>100.95099999999999</v>
      </c>
      <c r="EZ118" s="45">
        <v>-7.202</v>
      </c>
      <c r="FA118" s="5">
        <v>111.026</v>
      </c>
      <c r="FB118" s="45">
        <v>2.0499999999999998</v>
      </c>
      <c r="FC118" s="5">
        <v>148.667</v>
      </c>
      <c r="FD118" s="45">
        <v>35.476999999999997</v>
      </c>
      <c r="FE118" s="24"/>
      <c r="FF118" s="24" t="s">
        <v>662</v>
      </c>
      <c r="FG118" s="5">
        <v>108.666</v>
      </c>
      <c r="FH118" s="45">
        <v>-7.0419999999999998</v>
      </c>
      <c r="FI118" s="5">
        <v>135.768</v>
      </c>
      <c r="FJ118" s="45">
        <v>2.4369999999999998</v>
      </c>
      <c r="FK118" s="5">
        <v>115.16500000000001</v>
      </c>
      <c r="FL118" s="45">
        <v>9.4570000000000007</v>
      </c>
      <c r="FM118" s="24"/>
      <c r="FN118" s="24" t="s">
        <v>662</v>
      </c>
      <c r="FO118" s="5">
        <v>95.369</v>
      </c>
      <c r="FP118" s="45">
        <v>3.214</v>
      </c>
      <c r="FQ118" s="5">
        <v>128.95500000000001</v>
      </c>
      <c r="FR118" s="45">
        <v>7.7830000000000004</v>
      </c>
      <c r="FS118" s="5">
        <v>118.38800000000001</v>
      </c>
      <c r="FT118" s="45">
        <v>1.57</v>
      </c>
      <c r="FU118" s="24"/>
      <c r="FV118" s="24" t="s">
        <v>662</v>
      </c>
      <c r="FW118" s="5">
        <v>123.598</v>
      </c>
      <c r="FX118" s="45">
        <v>7.8970000000000002</v>
      </c>
      <c r="FY118" s="5">
        <v>114.96299999999999</v>
      </c>
      <c r="FZ118" s="45">
        <v>-1.075</v>
      </c>
      <c r="GA118" s="5">
        <v>113.992</v>
      </c>
      <c r="GB118" s="45">
        <v>6.5880000000000001</v>
      </c>
      <c r="GC118" s="24"/>
      <c r="GD118" s="24" t="s">
        <v>662</v>
      </c>
      <c r="GE118" s="5">
        <v>120.73</v>
      </c>
      <c r="GF118" s="45">
        <v>6.6420000000000003</v>
      </c>
      <c r="GG118" s="5">
        <v>120.535</v>
      </c>
      <c r="GH118" s="45">
        <v>14.124000000000001</v>
      </c>
      <c r="GI118" s="5">
        <v>102.77500000000001</v>
      </c>
      <c r="GJ118" s="45">
        <v>-9.3109999999999999</v>
      </c>
      <c r="GK118" s="24"/>
      <c r="GL118" s="24" t="s">
        <v>662</v>
      </c>
      <c r="GM118" s="5">
        <v>107.73</v>
      </c>
      <c r="GN118" s="45">
        <v>7.1589999999999998</v>
      </c>
      <c r="GO118" s="5">
        <v>131.41800000000001</v>
      </c>
      <c r="GP118" s="45">
        <v>6.5659999999999998</v>
      </c>
      <c r="GQ118" s="5">
        <v>133.83000000000001</v>
      </c>
      <c r="GR118" s="45">
        <v>-3.9380000000000002</v>
      </c>
      <c r="GS118" s="24"/>
      <c r="GT118" s="24" t="s">
        <v>662</v>
      </c>
      <c r="GU118" s="5">
        <v>124.593</v>
      </c>
      <c r="GV118" s="45">
        <v>2.3769999999999998</v>
      </c>
      <c r="GW118" s="5">
        <v>123.01600000000001</v>
      </c>
      <c r="GX118" s="45">
        <v>11.144</v>
      </c>
      <c r="GY118" s="5">
        <v>117.465</v>
      </c>
      <c r="GZ118" s="45">
        <v>5.2409999999999997</v>
      </c>
      <c r="HA118" s="24"/>
      <c r="HB118" s="24" t="s">
        <v>662</v>
      </c>
      <c r="HC118" s="5">
        <v>126.3</v>
      </c>
      <c r="HD118" s="45">
        <v>2.1539999999999999</v>
      </c>
      <c r="HE118" s="5">
        <v>114.008</v>
      </c>
      <c r="HF118" s="45">
        <v>1.405</v>
      </c>
      <c r="HG118" s="5">
        <v>104.34099999999999</v>
      </c>
      <c r="HH118" s="45">
        <v>0.311</v>
      </c>
      <c r="HI118" s="24"/>
      <c r="HJ118" s="24" t="s">
        <v>662</v>
      </c>
      <c r="HK118" s="5">
        <v>109.38800000000001</v>
      </c>
      <c r="HL118" s="45">
        <v>2.0270000000000001</v>
      </c>
      <c r="HM118" s="5">
        <v>122.37</v>
      </c>
      <c r="HN118" s="45">
        <v>2.492</v>
      </c>
      <c r="HO118" s="5">
        <v>117.129</v>
      </c>
      <c r="HP118" s="45">
        <v>16.585999999999999</v>
      </c>
      <c r="HQ118" s="24"/>
      <c r="HR118" s="24" t="s">
        <v>662</v>
      </c>
      <c r="HS118" s="5">
        <v>113.432</v>
      </c>
      <c r="HT118" s="45">
        <v>7.7930000000000001</v>
      </c>
      <c r="HU118" s="5">
        <v>115.501</v>
      </c>
      <c r="HV118" s="45">
        <v>9.11</v>
      </c>
      <c r="HW118" s="5">
        <v>118.31699999999999</v>
      </c>
      <c r="HX118" s="45">
        <v>3.6240000000000001</v>
      </c>
      <c r="HY118" s="24"/>
      <c r="HZ118" s="24" t="s">
        <v>662</v>
      </c>
      <c r="IA118" s="5">
        <v>98.516999999999996</v>
      </c>
      <c r="IB118" s="45">
        <v>1.8440000000000001</v>
      </c>
      <c r="IC118" s="5">
        <v>120.154</v>
      </c>
      <c r="ID118" s="45">
        <v>0.69199999999999995</v>
      </c>
      <c r="IE118" s="5">
        <v>118.34</v>
      </c>
      <c r="IF118" s="45">
        <v>12.218</v>
      </c>
      <c r="IG118" s="24"/>
      <c r="IH118" s="24" t="s">
        <v>662</v>
      </c>
      <c r="II118" s="5">
        <v>128.52500000000001</v>
      </c>
      <c r="IJ118" s="45">
        <v>9.9280000000000008</v>
      </c>
      <c r="IK118" s="5">
        <v>119.776</v>
      </c>
      <c r="IL118" s="45">
        <v>0.39300000000000002</v>
      </c>
      <c r="IM118" s="5">
        <v>133.17699999999999</v>
      </c>
      <c r="IN118" s="45">
        <v>11.436999999999999</v>
      </c>
      <c r="IO118" s="5">
        <v>140.07599999999999</v>
      </c>
      <c r="IP118" s="45">
        <v>-11.938000000000001</v>
      </c>
      <c r="IQ118" s="24"/>
      <c r="IR118" s="24" t="s">
        <v>662</v>
      </c>
      <c r="IS118" s="5">
        <v>111.03700000000001</v>
      </c>
      <c r="IT118" s="45">
        <v>11.722</v>
      </c>
      <c r="IU118" s="5">
        <v>98.825999999999993</v>
      </c>
      <c r="IV118" s="45">
        <v>5.1319999999999997</v>
      </c>
      <c r="IW118" s="5">
        <v>122.589</v>
      </c>
      <c r="IX118" s="45">
        <v>17.274000000000001</v>
      </c>
      <c r="IY118" s="24"/>
      <c r="IZ118" s="24" t="s">
        <v>662</v>
      </c>
      <c r="JA118" s="5">
        <v>125.474</v>
      </c>
      <c r="JB118" s="45">
        <v>-8.5109999999999992</v>
      </c>
      <c r="JC118" s="5">
        <v>127.456</v>
      </c>
      <c r="JD118" s="45">
        <v>0.97799999999999998</v>
      </c>
      <c r="JE118" s="5">
        <v>152.83799999999999</v>
      </c>
      <c r="JF118" s="45">
        <v>5.1210000000000004</v>
      </c>
      <c r="JG118" s="24"/>
      <c r="JH118" s="24" t="s">
        <v>662</v>
      </c>
      <c r="JI118" s="5">
        <v>123.095</v>
      </c>
      <c r="JJ118" s="45">
        <v>-10.933</v>
      </c>
      <c r="JK118" s="5">
        <v>137.084</v>
      </c>
      <c r="JL118" s="45">
        <v>0.71499999999999997</v>
      </c>
      <c r="JM118" s="5">
        <v>111.592</v>
      </c>
      <c r="JN118" s="45">
        <v>26.803000000000001</v>
      </c>
      <c r="JO118" s="24"/>
      <c r="JP118" s="24" t="s">
        <v>662</v>
      </c>
      <c r="JQ118" s="5">
        <v>119.05</v>
      </c>
      <c r="JR118" s="45">
        <v>0.78300000000000003</v>
      </c>
      <c r="JS118" s="5">
        <v>119.074</v>
      </c>
      <c r="JT118" s="45">
        <v>22.594999999999999</v>
      </c>
      <c r="JU118" s="5">
        <v>113.233</v>
      </c>
      <c r="JV118" s="45">
        <v>19.393999999999998</v>
      </c>
      <c r="JW118" s="24"/>
      <c r="JX118" s="24" t="s">
        <v>662</v>
      </c>
      <c r="JY118" s="5">
        <v>117.877</v>
      </c>
      <c r="JZ118" s="45">
        <v>15.923999999999999</v>
      </c>
      <c r="KA118" s="5">
        <v>110.178</v>
      </c>
      <c r="KB118" s="45">
        <v>3.5590000000000002</v>
      </c>
      <c r="KC118" s="5">
        <v>102.602</v>
      </c>
      <c r="KD118" s="45">
        <v>-17.437000000000001</v>
      </c>
      <c r="KE118" s="24"/>
      <c r="KF118" s="24" t="s">
        <v>662</v>
      </c>
      <c r="KG118" s="5">
        <v>113.285</v>
      </c>
      <c r="KH118" s="45">
        <v>8.6460000000000008</v>
      </c>
      <c r="KI118" s="5">
        <v>109.633</v>
      </c>
      <c r="KJ118" s="45">
        <v>4.6769999999999996</v>
      </c>
      <c r="KK118" s="5">
        <v>122.247</v>
      </c>
      <c r="KL118" s="45">
        <v>3.4470000000000001</v>
      </c>
      <c r="KM118" s="24"/>
      <c r="KN118" s="24" t="s">
        <v>662</v>
      </c>
      <c r="KO118" s="5">
        <v>115.79600000000001</v>
      </c>
      <c r="KP118" s="45">
        <v>-1.3</v>
      </c>
      <c r="KQ118" s="5">
        <v>130.01499999999999</v>
      </c>
      <c r="KR118" s="45">
        <v>-6.5990000000000002</v>
      </c>
      <c r="KS118" s="5">
        <v>102.325</v>
      </c>
      <c r="KT118" s="45">
        <v>-4.7220000000000004</v>
      </c>
      <c r="KU118" s="24"/>
      <c r="KV118" s="24" t="s">
        <v>662</v>
      </c>
      <c r="KW118" s="5">
        <v>121.407</v>
      </c>
      <c r="KX118" s="45">
        <v>-3.8980000000000001</v>
      </c>
      <c r="KY118" s="5">
        <v>125.79</v>
      </c>
      <c r="KZ118" s="45">
        <v>2.145</v>
      </c>
      <c r="LA118" s="5">
        <v>126.416</v>
      </c>
      <c r="LB118" s="45">
        <v>1.5680000000000001</v>
      </c>
      <c r="LC118" s="24"/>
      <c r="LD118" s="24" t="s">
        <v>662</v>
      </c>
      <c r="LE118" s="5">
        <v>138.334</v>
      </c>
      <c r="LF118" s="45">
        <v>12.808</v>
      </c>
      <c r="LG118" s="5">
        <v>148.845</v>
      </c>
      <c r="LH118" s="45">
        <v>14.178000000000001</v>
      </c>
      <c r="LI118" s="5">
        <v>135.90899999999999</v>
      </c>
      <c r="LJ118" s="45">
        <v>12.266</v>
      </c>
      <c r="LK118" s="24"/>
      <c r="LL118" s="24" t="s">
        <v>662</v>
      </c>
      <c r="LM118" s="5">
        <v>171.30099999999999</v>
      </c>
      <c r="LN118" s="45">
        <v>7.9610000000000003</v>
      </c>
      <c r="LO118" s="5">
        <v>125.506</v>
      </c>
      <c r="LP118" s="45">
        <v>11.186999999999999</v>
      </c>
      <c r="LQ118" s="5">
        <v>159.613</v>
      </c>
      <c r="LR118" s="45">
        <v>5.6539999999999999</v>
      </c>
      <c r="LS118" s="24"/>
      <c r="LT118" s="24" t="s">
        <v>662</v>
      </c>
      <c r="LU118" s="5">
        <v>107.07599999999999</v>
      </c>
      <c r="LV118" s="45">
        <v>-6.7889999999999997</v>
      </c>
      <c r="LW118" s="5">
        <v>104.44</v>
      </c>
      <c r="LX118" s="45">
        <v>5.5430000000000001</v>
      </c>
      <c r="LY118" s="5">
        <v>95.162999999999997</v>
      </c>
      <c r="LZ118" s="45">
        <v>33.591000000000001</v>
      </c>
      <c r="MA118" s="24"/>
      <c r="MB118" s="24" t="s">
        <v>662</v>
      </c>
      <c r="MC118" s="5">
        <v>127.12</v>
      </c>
      <c r="MD118" s="45">
        <v>-4.7240000000000002</v>
      </c>
      <c r="ME118" s="5">
        <v>92.664000000000001</v>
      </c>
      <c r="MF118" s="45">
        <v>6.2869999999999999</v>
      </c>
      <c r="MG118" s="5">
        <v>126.59</v>
      </c>
      <c r="MH118" s="45">
        <v>4.4960000000000004</v>
      </c>
      <c r="MI118" s="24"/>
      <c r="MJ118" s="24" t="s">
        <v>662</v>
      </c>
      <c r="MK118" s="5">
        <v>93.022999999999996</v>
      </c>
      <c r="ML118" s="45">
        <v>4.3760000000000003</v>
      </c>
      <c r="MM118" s="5">
        <v>123.869</v>
      </c>
      <c r="MN118" s="45">
        <v>8.4450000000000003</v>
      </c>
      <c r="MO118" s="5">
        <v>162.36199999999999</v>
      </c>
      <c r="MP118" s="45">
        <v>7.4710000000000001</v>
      </c>
      <c r="MQ118" s="44"/>
      <c r="MR118" s="44"/>
      <c r="MS118" s="44"/>
      <c r="MT118" s="44"/>
      <c r="MU118" s="44"/>
      <c r="MV118" s="44"/>
    </row>
    <row r="119" spans="1:360" s="331" customFormat="1" ht="15" hidden="1" customHeight="1" x14ac:dyDescent="0.25">
      <c r="A119" s="445"/>
      <c r="B119" s="24" t="s">
        <v>22</v>
      </c>
      <c r="C119" s="5">
        <v>98.834999999999994</v>
      </c>
      <c r="D119" s="45">
        <v>1.4279999999999999</v>
      </c>
      <c r="E119" s="495">
        <v>94.542000000000002</v>
      </c>
      <c r="F119" s="45">
        <v>-6.4210000000000003</v>
      </c>
      <c r="G119" s="495">
        <v>102.895</v>
      </c>
      <c r="H119" s="45">
        <v>9.3989999999999991</v>
      </c>
      <c r="I119" s="24"/>
      <c r="J119" s="24" t="s">
        <v>22</v>
      </c>
      <c r="K119" s="5">
        <v>90.834000000000003</v>
      </c>
      <c r="L119" s="45">
        <v>13.375</v>
      </c>
      <c r="M119" s="5">
        <v>103.28</v>
      </c>
      <c r="N119" s="45">
        <v>-11.887</v>
      </c>
      <c r="O119" s="5">
        <v>84.542000000000002</v>
      </c>
      <c r="P119" s="45">
        <v>2.544</v>
      </c>
      <c r="Q119" s="24"/>
      <c r="R119" s="24" t="s">
        <v>22</v>
      </c>
      <c r="S119" s="5">
        <v>102.08499999999999</v>
      </c>
      <c r="T119" s="45">
        <v>-8.6289999999999996</v>
      </c>
      <c r="U119" s="5">
        <v>121.92700000000001</v>
      </c>
      <c r="V119" s="45">
        <v>6.4859999999999998</v>
      </c>
      <c r="W119" s="5">
        <v>107.252</v>
      </c>
      <c r="X119" s="45">
        <v>5.2370000000000001</v>
      </c>
      <c r="Y119" s="24"/>
      <c r="Z119" s="24" t="s">
        <v>22</v>
      </c>
      <c r="AA119" s="5">
        <v>121.4</v>
      </c>
      <c r="AB119" s="45">
        <v>12.305999999999999</v>
      </c>
      <c r="AC119" s="5">
        <v>119.426</v>
      </c>
      <c r="AD119" s="45">
        <v>0.11</v>
      </c>
      <c r="AE119" s="5">
        <v>116.85899999999999</v>
      </c>
      <c r="AF119" s="45">
        <v>4.8620000000000001</v>
      </c>
      <c r="AG119" s="24"/>
      <c r="AH119" s="24" t="s">
        <v>22</v>
      </c>
      <c r="AI119" s="5">
        <v>119.413</v>
      </c>
      <c r="AJ119" s="45">
        <v>-13.699</v>
      </c>
      <c r="AK119" s="5">
        <v>141.03</v>
      </c>
      <c r="AL119" s="45">
        <v>5.9720000000000004</v>
      </c>
      <c r="AM119" s="5">
        <v>120.36</v>
      </c>
      <c r="AN119" s="45">
        <v>4.3019999999999996</v>
      </c>
      <c r="AO119" s="24"/>
      <c r="AP119" s="24" t="s">
        <v>22</v>
      </c>
      <c r="AQ119" s="5">
        <v>131.511</v>
      </c>
      <c r="AR119" s="45">
        <v>19.788</v>
      </c>
      <c r="AS119" s="5">
        <v>111.848</v>
      </c>
      <c r="AT119" s="45">
        <v>-1.526</v>
      </c>
      <c r="AU119" s="5">
        <v>103.096</v>
      </c>
      <c r="AV119" s="45">
        <v>-4.7300000000000004</v>
      </c>
      <c r="AW119" s="24"/>
      <c r="AX119" s="24" t="s">
        <v>22</v>
      </c>
      <c r="AY119" s="5">
        <v>102.669</v>
      </c>
      <c r="AZ119" s="45">
        <v>-22.228000000000002</v>
      </c>
      <c r="BA119" s="5">
        <v>115.02200000000001</v>
      </c>
      <c r="BB119" s="45">
        <v>0.186</v>
      </c>
      <c r="BC119" s="5">
        <v>114.11799999999999</v>
      </c>
      <c r="BD119" s="45">
        <v>11.314</v>
      </c>
      <c r="BE119" s="24"/>
      <c r="BF119" s="24" t="s">
        <v>22</v>
      </c>
      <c r="BG119" s="5">
        <v>113.833</v>
      </c>
      <c r="BH119" s="45">
        <v>11.005000000000001</v>
      </c>
      <c r="BI119" s="5">
        <v>105.328</v>
      </c>
      <c r="BJ119" s="45">
        <v>-13.895</v>
      </c>
      <c r="BK119" s="5">
        <v>104.90300000000001</v>
      </c>
      <c r="BL119" s="45">
        <v>-32.755000000000003</v>
      </c>
      <c r="BM119" s="24"/>
      <c r="BN119" s="24" t="s">
        <v>22</v>
      </c>
      <c r="BO119" s="5">
        <v>116.04</v>
      </c>
      <c r="BP119" s="45">
        <v>-1.544</v>
      </c>
      <c r="BQ119" s="5">
        <v>146.43</v>
      </c>
      <c r="BR119" s="45">
        <v>17.574999999999999</v>
      </c>
      <c r="BS119" s="5">
        <v>135.417</v>
      </c>
      <c r="BT119" s="45">
        <v>-1.909</v>
      </c>
      <c r="BU119" s="24"/>
      <c r="BV119" s="24" t="s">
        <v>22</v>
      </c>
      <c r="BW119" s="5">
        <v>123.46899999999999</v>
      </c>
      <c r="BX119" s="45">
        <v>0.39500000000000002</v>
      </c>
      <c r="BY119" s="5">
        <v>117.127</v>
      </c>
      <c r="BZ119" s="45">
        <v>4.327</v>
      </c>
      <c r="CA119" s="5">
        <v>110.809</v>
      </c>
      <c r="CB119" s="45">
        <v>1.1830000000000001</v>
      </c>
      <c r="CC119" s="24"/>
      <c r="CD119" s="24" t="s">
        <v>22</v>
      </c>
      <c r="CE119" s="5">
        <v>132.21299999999999</v>
      </c>
      <c r="CF119" s="45">
        <v>15.302</v>
      </c>
      <c r="CG119" s="5">
        <v>107.21899999999999</v>
      </c>
      <c r="CH119" s="45">
        <v>-9.5440000000000005</v>
      </c>
      <c r="CI119" s="5">
        <v>134.64699999999999</v>
      </c>
      <c r="CJ119" s="45">
        <v>5.5880000000000001</v>
      </c>
      <c r="CK119" s="24"/>
      <c r="CL119" s="24" t="s">
        <v>22</v>
      </c>
      <c r="CM119" s="5">
        <v>138.31299999999999</v>
      </c>
      <c r="CN119" s="45">
        <v>24.606000000000002</v>
      </c>
      <c r="CO119" s="5">
        <v>118.455</v>
      </c>
      <c r="CP119" s="45">
        <v>-10.401</v>
      </c>
      <c r="CQ119" s="5">
        <v>124.2</v>
      </c>
      <c r="CR119" s="45">
        <v>-6.6580000000000004</v>
      </c>
      <c r="CS119" s="24"/>
      <c r="CT119" s="24" t="s">
        <v>22</v>
      </c>
      <c r="CU119" s="5">
        <v>132.953</v>
      </c>
      <c r="CV119" s="45">
        <v>-2.19</v>
      </c>
      <c r="CW119" s="5">
        <v>98.855999999999995</v>
      </c>
      <c r="CX119" s="45">
        <v>24.18</v>
      </c>
      <c r="CY119" s="5">
        <v>125.399</v>
      </c>
      <c r="CZ119" s="45">
        <v>-7.0000000000000001E-3</v>
      </c>
      <c r="DA119" s="24"/>
      <c r="DB119" s="24" t="s">
        <v>22</v>
      </c>
      <c r="DC119" s="5">
        <v>101.735</v>
      </c>
      <c r="DD119" s="45">
        <v>-4.1879999999999997</v>
      </c>
      <c r="DE119" s="5">
        <v>179.00700000000001</v>
      </c>
      <c r="DF119" s="45">
        <v>-27.85</v>
      </c>
      <c r="DG119" s="5">
        <v>112.468</v>
      </c>
      <c r="DH119" s="45">
        <v>6.5049999999999999</v>
      </c>
      <c r="DI119" s="24"/>
      <c r="DJ119" s="24" t="s">
        <v>22</v>
      </c>
      <c r="DK119" s="5">
        <v>116.547</v>
      </c>
      <c r="DL119" s="45">
        <v>-1.1359999999999999</v>
      </c>
      <c r="DM119" s="5">
        <v>100.84699999999999</v>
      </c>
      <c r="DN119" s="45">
        <v>16.503</v>
      </c>
      <c r="DO119" s="5">
        <v>117.461</v>
      </c>
      <c r="DP119" s="45">
        <v>3.0990000000000002</v>
      </c>
      <c r="DQ119" s="24"/>
      <c r="DR119" s="24" t="s">
        <v>22</v>
      </c>
      <c r="DS119" s="5">
        <v>127.54300000000001</v>
      </c>
      <c r="DT119" s="45">
        <v>11.439</v>
      </c>
      <c r="DU119" s="5">
        <v>122.48</v>
      </c>
      <c r="DV119" s="45">
        <v>1.8560000000000001</v>
      </c>
      <c r="DW119" s="5">
        <v>139.79400000000001</v>
      </c>
      <c r="DX119" s="45">
        <v>11.669</v>
      </c>
      <c r="DY119" s="24"/>
      <c r="DZ119" s="24" t="s">
        <v>22</v>
      </c>
      <c r="EA119" s="5">
        <v>114.23099999999999</v>
      </c>
      <c r="EB119" s="45">
        <v>2.827</v>
      </c>
      <c r="EC119" s="5">
        <v>122.306</v>
      </c>
      <c r="ED119" s="45">
        <v>1.109</v>
      </c>
      <c r="EE119" s="5">
        <v>126.03700000000001</v>
      </c>
      <c r="EF119" s="45">
        <v>7.3609999999999998</v>
      </c>
      <c r="EG119" s="24"/>
      <c r="EH119" s="24" t="s">
        <v>22</v>
      </c>
      <c r="EI119" s="5">
        <v>122.05200000000001</v>
      </c>
      <c r="EJ119" s="45">
        <v>0.997</v>
      </c>
      <c r="EK119" s="5">
        <v>124.64</v>
      </c>
      <c r="EL119" s="45">
        <v>1.3420000000000001</v>
      </c>
      <c r="EM119" s="5">
        <v>120.937</v>
      </c>
      <c r="EN119" s="45">
        <v>0.29799999999999999</v>
      </c>
      <c r="EO119" s="24"/>
      <c r="EP119" s="24" t="s">
        <v>22</v>
      </c>
      <c r="EQ119" s="5">
        <v>111.70099999999999</v>
      </c>
      <c r="ER119" s="45">
        <v>4.4580000000000002</v>
      </c>
      <c r="ES119" s="5">
        <v>107.968</v>
      </c>
      <c r="ET119" s="45">
        <v>-9.6980000000000004</v>
      </c>
      <c r="EU119" s="5">
        <v>115.712</v>
      </c>
      <c r="EV119" s="45">
        <v>6.5129999999999999</v>
      </c>
      <c r="EW119" s="24"/>
      <c r="EX119" s="24" t="s">
        <v>22</v>
      </c>
      <c r="EY119" s="5">
        <v>102.723</v>
      </c>
      <c r="EZ119" s="45">
        <v>-4.9909999999999997</v>
      </c>
      <c r="FA119" s="5">
        <v>113.5</v>
      </c>
      <c r="FB119" s="45">
        <v>1.861</v>
      </c>
      <c r="FC119" s="5">
        <v>152.114</v>
      </c>
      <c r="FD119" s="45">
        <v>33.767000000000003</v>
      </c>
      <c r="FE119" s="24"/>
      <c r="FF119" s="24" t="s">
        <v>22</v>
      </c>
      <c r="FG119" s="5">
        <v>111.926</v>
      </c>
      <c r="FH119" s="45">
        <v>-5.3630000000000004</v>
      </c>
      <c r="FI119" s="5">
        <v>105.449</v>
      </c>
      <c r="FJ119" s="45">
        <v>5.1550000000000002</v>
      </c>
      <c r="FK119" s="5">
        <v>109.959</v>
      </c>
      <c r="FL119" s="45">
        <v>3.7290000000000001</v>
      </c>
      <c r="FM119" s="24"/>
      <c r="FN119" s="24" t="s">
        <v>22</v>
      </c>
      <c r="FO119" s="5">
        <v>101.354</v>
      </c>
      <c r="FP119" s="45">
        <v>5.6580000000000004</v>
      </c>
      <c r="FQ119" s="5">
        <v>119.20399999999999</v>
      </c>
      <c r="FR119" s="45">
        <v>8.2080000000000002</v>
      </c>
      <c r="FS119" s="5">
        <v>125.98099999999999</v>
      </c>
      <c r="FT119" s="45">
        <v>-0.41699999999999998</v>
      </c>
      <c r="FU119" s="24"/>
      <c r="FV119" s="24" t="s">
        <v>22</v>
      </c>
      <c r="FW119" s="5">
        <v>118.473</v>
      </c>
      <c r="FX119" s="45">
        <v>8.0109999999999992</v>
      </c>
      <c r="FY119" s="5">
        <v>116.226</v>
      </c>
      <c r="FZ119" s="45">
        <v>5.6909999999999998</v>
      </c>
      <c r="GA119" s="5">
        <v>122.17400000000001</v>
      </c>
      <c r="GB119" s="45">
        <v>29.306999999999999</v>
      </c>
      <c r="GC119" s="24"/>
      <c r="GD119" s="24" t="s">
        <v>22</v>
      </c>
      <c r="GE119" s="5">
        <v>117.76300000000001</v>
      </c>
      <c r="GF119" s="45">
        <v>6.69</v>
      </c>
      <c r="GG119" s="5">
        <v>119.23</v>
      </c>
      <c r="GH119" s="45">
        <v>6.3869999999999996</v>
      </c>
      <c r="GI119" s="5">
        <v>103.224</v>
      </c>
      <c r="GJ119" s="45">
        <v>-20.408000000000001</v>
      </c>
      <c r="GK119" s="24"/>
      <c r="GL119" s="24" t="s">
        <v>22</v>
      </c>
      <c r="GM119" s="5">
        <v>105.044</v>
      </c>
      <c r="GN119" s="45">
        <v>-7.6559999999999997</v>
      </c>
      <c r="GO119" s="5">
        <v>140.93299999999999</v>
      </c>
      <c r="GP119" s="45">
        <v>9.92</v>
      </c>
      <c r="GQ119" s="5">
        <v>138.98699999999999</v>
      </c>
      <c r="GR119" s="45">
        <v>3.7559999999999998</v>
      </c>
      <c r="GS119" s="24"/>
      <c r="GT119" s="24" t="s">
        <v>22</v>
      </c>
      <c r="GU119" s="5">
        <v>121.842</v>
      </c>
      <c r="GV119" s="45">
        <v>2.9550000000000001</v>
      </c>
      <c r="GW119" s="5">
        <v>124.886</v>
      </c>
      <c r="GX119" s="45">
        <v>9.1829999999999998</v>
      </c>
      <c r="GY119" s="5">
        <v>130.411</v>
      </c>
      <c r="GZ119" s="45">
        <v>2.855</v>
      </c>
      <c r="HA119" s="24"/>
      <c r="HB119" s="24" t="s">
        <v>22</v>
      </c>
      <c r="HC119" s="5">
        <v>122.498</v>
      </c>
      <c r="HD119" s="45">
        <v>3.4649999999999999</v>
      </c>
      <c r="HE119" s="5">
        <v>115.422</v>
      </c>
      <c r="HF119" s="45">
        <v>2.8969999999999998</v>
      </c>
      <c r="HG119" s="5">
        <v>114.381</v>
      </c>
      <c r="HH119" s="45">
        <v>7.6120000000000001</v>
      </c>
      <c r="HI119" s="24"/>
      <c r="HJ119" s="24" t="s">
        <v>22</v>
      </c>
      <c r="HK119" s="5">
        <v>110.72199999999999</v>
      </c>
      <c r="HL119" s="45">
        <v>7.1189999999999998</v>
      </c>
      <c r="HM119" s="5">
        <v>121.45</v>
      </c>
      <c r="HN119" s="45">
        <v>4.8879999999999999</v>
      </c>
      <c r="HO119" s="5">
        <v>111.14</v>
      </c>
      <c r="HP119" s="45">
        <v>9.3510000000000009</v>
      </c>
      <c r="HQ119" s="24"/>
      <c r="HR119" s="24" t="s">
        <v>22</v>
      </c>
      <c r="HS119" s="5">
        <v>122.30200000000001</v>
      </c>
      <c r="HT119" s="45">
        <v>9.8949999999999996</v>
      </c>
      <c r="HU119" s="5">
        <v>116.68</v>
      </c>
      <c r="HV119" s="45">
        <v>8.1820000000000004</v>
      </c>
      <c r="HW119" s="5">
        <v>131.08699999999999</v>
      </c>
      <c r="HX119" s="45">
        <v>1.127</v>
      </c>
      <c r="HY119" s="24"/>
      <c r="HZ119" s="24" t="s">
        <v>22</v>
      </c>
      <c r="IA119" s="5">
        <v>117.28100000000001</v>
      </c>
      <c r="IB119" s="45">
        <v>1.98</v>
      </c>
      <c r="IC119" s="5">
        <v>124.563</v>
      </c>
      <c r="ID119" s="45">
        <v>0.255</v>
      </c>
      <c r="IE119" s="5">
        <v>116.17</v>
      </c>
      <c r="IF119" s="45">
        <v>9.1340000000000003</v>
      </c>
      <c r="IG119" s="24"/>
      <c r="IH119" s="24" t="s">
        <v>22</v>
      </c>
      <c r="II119" s="5">
        <v>134.96799999999999</v>
      </c>
      <c r="IJ119" s="45">
        <v>-1.476</v>
      </c>
      <c r="IK119" s="5">
        <v>134.703</v>
      </c>
      <c r="IL119" s="45">
        <v>3.3180000000000001</v>
      </c>
      <c r="IM119" s="5">
        <v>131.94800000000001</v>
      </c>
      <c r="IN119" s="45">
        <v>14.069000000000001</v>
      </c>
      <c r="IO119" s="5">
        <v>145.66800000000001</v>
      </c>
      <c r="IP119" s="45">
        <v>5.5439999999999996</v>
      </c>
      <c r="IQ119" s="24"/>
      <c r="IR119" s="24" t="s">
        <v>22</v>
      </c>
      <c r="IS119" s="5">
        <v>108.27500000000001</v>
      </c>
      <c r="IT119" s="45">
        <v>8.3140000000000001</v>
      </c>
      <c r="IU119" s="5">
        <v>94.757000000000005</v>
      </c>
      <c r="IV119" s="45">
        <v>13.598000000000001</v>
      </c>
      <c r="IW119" s="5">
        <v>114.66200000000001</v>
      </c>
      <c r="IX119" s="45">
        <v>2.681</v>
      </c>
      <c r="IY119" s="24"/>
      <c r="IZ119" s="24" t="s">
        <v>22</v>
      </c>
      <c r="JA119" s="5">
        <v>127.89</v>
      </c>
      <c r="JB119" s="45">
        <v>-6.343</v>
      </c>
      <c r="JC119" s="5">
        <v>144.715</v>
      </c>
      <c r="JD119" s="45">
        <v>1.6819999999999999</v>
      </c>
      <c r="JE119" s="5">
        <v>160.79</v>
      </c>
      <c r="JF119" s="45">
        <v>3.5569999999999999</v>
      </c>
      <c r="JG119" s="24"/>
      <c r="JH119" s="24" t="s">
        <v>22</v>
      </c>
      <c r="JI119" s="5">
        <v>130.047</v>
      </c>
      <c r="JJ119" s="45">
        <v>-9.89</v>
      </c>
      <c r="JK119" s="5">
        <v>159.60499999999999</v>
      </c>
      <c r="JL119" s="45">
        <v>14.601000000000001</v>
      </c>
      <c r="JM119" s="5">
        <v>110.53100000000001</v>
      </c>
      <c r="JN119" s="45">
        <v>1.925</v>
      </c>
      <c r="JO119" s="24"/>
      <c r="JP119" s="24" t="s">
        <v>22</v>
      </c>
      <c r="JQ119" s="5">
        <v>121.081</v>
      </c>
      <c r="JR119" s="45">
        <v>8.7330000000000005</v>
      </c>
      <c r="JS119" s="5">
        <v>111.777</v>
      </c>
      <c r="JT119" s="45">
        <v>-6.1989999999999998</v>
      </c>
      <c r="JU119" s="5">
        <v>116.968</v>
      </c>
      <c r="JV119" s="45">
        <v>10.362</v>
      </c>
      <c r="JW119" s="24"/>
      <c r="JX119" s="24" t="s">
        <v>22</v>
      </c>
      <c r="JY119" s="5">
        <v>122.477</v>
      </c>
      <c r="JZ119" s="45">
        <v>8.49</v>
      </c>
      <c r="KA119" s="5">
        <v>113.306</v>
      </c>
      <c r="KB119" s="45">
        <v>-1.673</v>
      </c>
      <c r="KC119" s="5">
        <v>120.946</v>
      </c>
      <c r="KD119" s="45">
        <v>-5.5830000000000002</v>
      </c>
      <c r="KE119" s="24"/>
      <c r="KF119" s="24" t="s">
        <v>22</v>
      </c>
      <c r="KG119" s="5">
        <v>106.649</v>
      </c>
      <c r="KH119" s="45">
        <v>-1.2809999999999999</v>
      </c>
      <c r="KI119" s="5">
        <v>112.68899999999999</v>
      </c>
      <c r="KJ119" s="45">
        <v>4.0709999999999997</v>
      </c>
      <c r="KK119" s="5">
        <v>128.63300000000001</v>
      </c>
      <c r="KL119" s="45">
        <v>7.5419999999999998</v>
      </c>
      <c r="KM119" s="24"/>
      <c r="KN119" s="24" t="s">
        <v>22</v>
      </c>
      <c r="KO119" s="5">
        <v>94.754000000000005</v>
      </c>
      <c r="KP119" s="45">
        <v>-16.943999999999999</v>
      </c>
      <c r="KQ119" s="5">
        <v>128.595</v>
      </c>
      <c r="KR119" s="45">
        <v>-3.6440000000000001</v>
      </c>
      <c r="KS119" s="5">
        <v>102.73099999999999</v>
      </c>
      <c r="KT119" s="45">
        <v>-0.57299999999999995</v>
      </c>
      <c r="KU119" s="24"/>
      <c r="KV119" s="24" t="s">
        <v>22</v>
      </c>
      <c r="KW119" s="5">
        <v>126.744</v>
      </c>
      <c r="KX119" s="45">
        <v>21.417999999999999</v>
      </c>
      <c r="KY119" s="5">
        <v>128.304</v>
      </c>
      <c r="KZ119" s="45">
        <v>7.1189999999999998</v>
      </c>
      <c r="LA119" s="5">
        <v>139.17500000000001</v>
      </c>
      <c r="LB119" s="45">
        <v>-5.2169999999999996</v>
      </c>
      <c r="LC119" s="24"/>
      <c r="LD119" s="24" t="s">
        <v>22</v>
      </c>
      <c r="LE119" s="5">
        <v>132.809</v>
      </c>
      <c r="LF119" s="45">
        <v>23.129000000000001</v>
      </c>
      <c r="LG119" s="5">
        <v>102.46899999999999</v>
      </c>
      <c r="LH119" s="45">
        <v>-4.3620000000000001</v>
      </c>
      <c r="LI119" s="5">
        <v>116.306</v>
      </c>
      <c r="LJ119" s="45">
        <v>6.2169999999999996</v>
      </c>
      <c r="LK119" s="24"/>
      <c r="LL119" s="24" t="s">
        <v>22</v>
      </c>
      <c r="LM119" s="5">
        <v>101.232</v>
      </c>
      <c r="LN119" s="45">
        <v>-20.9</v>
      </c>
      <c r="LO119" s="5">
        <v>76.561999999999998</v>
      </c>
      <c r="LP119" s="45">
        <v>-33.997999999999998</v>
      </c>
      <c r="LQ119" s="5">
        <v>147.03</v>
      </c>
      <c r="LR119" s="45">
        <v>6.4859999999999998</v>
      </c>
      <c r="LS119" s="24"/>
      <c r="LT119" s="24" t="s">
        <v>22</v>
      </c>
      <c r="LU119" s="5">
        <v>120.541</v>
      </c>
      <c r="LV119" s="45">
        <v>4.3070000000000004</v>
      </c>
      <c r="LW119" s="5">
        <v>95.694000000000003</v>
      </c>
      <c r="LX119" s="45">
        <v>-1.538</v>
      </c>
      <c r="LY119" s="5">
        <v>85.866</v>
      </c>
      <c r="LZ119" s="45">
        <v>13.212</v>
      </c>
      <c r="MA119" s="24"/>
      <c r="MB119" s="24" t="s">
        <v>22</v>
      </c>
      <c r="MC119" s="5">
        <v>136.74100000000001</v>
      </c>
      <c r="MD119" s="45">
        <v>6.5430000000000001</v>
      </c>
      <c r="ME119" s="5">
        <v>110.304</v>
      </c>
      <c r="MF119" s="45">
        <v>39.450000000000003</v>
      </c>
      <c r="MG119" s="5">
        <v>109.619</v>
      </c>
      <c r="MH119" s="45">
        <v>-17.053000000000001</v>
      </c>
      <c r="MI119" s="24"/>
      <c r="MJ119" s="24" t="s">
        <v>22</v>
      </c>
      <c r="MK119" s="5">
        <v>89.43</v>
      </c>
      <c r="ML119" s="45">
        <v>2.6389999999999998</v>
      </c>
      <c r="MM119" s="5">
        <v>126.364</v>
      </c>
      <c r="MN119" s="45">
        <v>5.7450000000000001</v>
      </c>
      <c r="MO119" s="5">
        <v>155.64599999999999</v>
      </c>
      <c r="MP119" s="45">
        <v>7.327</v>
      </c>
      <c r="MQ119" s="44"/>
      <c r="MR119" s="44"/>
      <c r="MS119" s="44"/>
      <c r="MT119" s="44"/>
      <c r="MU119" s="44"/>
      <c r="MV119" s="44"/>
    </row>
    <row r="120" spans="1:360" s="331" customFormat="1" ht="15" hidden="1" customHeight="1" x14ac:dyDescent="0.25">
      <c r="A120" s="445"/>
      <c r="B120" s="24" t="s">
        <v>23</v>
      </c>
      <c r="C120" s="5">
        <v>87.897000000000006</v>
      </c>
      <c r="D120" s="45">
        <v>-7.9189999999999996</v>
      </c>
      <c r="E120" s="495">
        <v>80.063999999999993</v>
      </c>
      <c r="F120" s="45">
        <v>-21.413</v>
      </c>
      <c r="G120" s="495">
        <v>95.304000000000002</v>
      </c>
      <c r="H120" s="45">
        <v>6.6230000000000002</v>
      </c>
      <c r="I120" s="24"/>
      <c r="J120" s="24" t="s">
        <v>23</v>
      </c>
      <c r="K120" s="5">
        <v>104.649</v>
      </c>
      <c r="L120" s="45">
        <v>15.802</v>
      </c>
      <c r="M120" s="5">
        <v>103.086</v>
      </c>
      <c r="N120" s="45">
        <v>-24.056999999999999</v>
      </c>
      <c r="O120" s="5">
        <v>106.10599999999999</v>
      </c>
      <c r="P120" s="45">
        <v>14.712999999999999</v>
      </c>
      <c r="Q120" s="24"/>
      <c r="R120" s="24" t="s">
        <v>23</v>
      </c>
      <c r="S120" s="5">
        <v>120.92700000000001</v>
      </c>
      <c r="T120" s="45">
        <v>16.248000000000001</v>
      </c>
      <c r="U120" s="5">
        <v>138.541</v>
      </c>
      <c r="V120" s="45">
        <v>19.321000000000002</v>
      </c>
      <c r="W120" s="5">
        <v>131.58699999999999</v>
      </c>
      <c r="X120" s="45">
        <v>9.9659999999999993</v>
      </c>
      <c r="Y120" s="24"/>
      <c r="Z120" s="24" t="s">
        <v>23</v>
      </c>
      <c r="AA120" s="5">
        <v>135.23099999999999</v>
      </c>
      <c r="AB120" s="45">
        <v>11.811999999999999</v>
      </c>
      <c r="AC120" s="5">
        <v>130.93299999999999</v>
      </c>
      <c r="AD120" s="45">
        <v>12.868</v>
      </c>
      <c r="AE120" s="5">
        <v>130.095</v>
      </c>
      <c r="AF120" s="45">
        <v>18.375</v>
      </c>
      <c r="AG120" s="24"/>
      <c r="AH120" s="24" t="s">
        <v>23</v>
      </c>
      <c r="AI120" s="5">
        <v>136.31399999999999</v>
      </c>
      <c r="AJ120" s="45">
        <v>-10.61</v>
      </c>
      <c r="AK120" s="5">
        <v>146.88300000000001</v>
      </c>
      <c r="AL120" s="45">
        <v>9.0999999999999998E-2</v>
      </c>
      <c r="AM120" s="5">
        <v>130.28899999999999</v>
      </c>
      <c r="AN120" s="45">
        <v>13.733000000000001</v>
      </c>
      <c r="AO120" s="24"/>
      <c r="AP120" s="24" t="s">
        <v>23</v>
      </c>
      <c r="AQ120" s="5">
        <v>148.37899999999999</v>
      </c>
      <c r="AR120" s="45">
        <v>27.893999999999998</v>
      </c>
      <c r="AS120" s="5">
        <v>131.57599999999999</v>
      </c>
      <c r="AT120" s="45">
        <v>14.548999999999999</v>
      </c>
      <c r="AU120" s="5">
        <v>124.331</v>
      </c>
      <c r="AV120" s="45">
        <v>7.4729999999999999</v>
      </c>
      <c r="AW120" s="24"/>
      <c r="AX120" s="24" t="s">
        <v>23</v>
      </c>
      <c r="AY120" s="5">
        <v>128.63499999999999</v>
      </c>
      <c r="AZ120" s="45">
        <v>-13.054</v>
      </c>
      <c r="BA120" s="5">
        <v>125.702</v>
      </c>
      <c r="BB120" s="45">
        <v>-5.4539999999999997</v>
      </c>
      <c r="BC120" s="5">
        <v>125.867</v>
      </c>
      <c r="BD120" s="45">
        <v>8.8879999999999999</v>
      </c>
      <c r="BE120" s="24"/>
      <c r="BF120" s="24" t="s">
        <v>23</v>
      </c>
      <c r="BG120" s="5">
        <v>125.348</v>
      </c>
      <c r="BH120" s="45">
        <v>13.429</v>
      </c>
      <c r="BI120" s="5">
        <v>128.798</v>
      </c>
      <c r="BJ120" s="45">
        <v>-8.6869999999999994</v>
      </c>
      <c r="BK120" s="5">
        <v>133.58699999999999</v>
      </c>
      <c r="BL120" s="45">
        <v>-13.867000000000001</v>
      </c>
      <c r="BM120" s="24"/>
      <c r="BN120" s="24" t="s">
        <v>23</v>
      </c>
      <c r="BO120" s="5">
        <v>127.812</v>
      </c>
      <c r="BP120" s="45">
        <v>-8.9329999999999998</v>
      </c>
      <c r="BQ120" s="5">
        <v>134.101</v>
      </c>
      <c r="BR120" s="45">
        <v>-14.409000000000001</v>
      </c>
      <c r="BS120" s="5">
        <v>128.97999999999999</v>
      </c>
      <c r="BT120" s="45">
        <v>18.010000000000002</v>
      </c>
      <c r="BU120" s="24"/>
      <c r="BV120" s="24" t="s">
        <v>23</v>
      </c>
      <c r="BW120" s="5">
        <v>118.76</v>
      </c>
      <c r="BX120" s="45">
        <v>-14.951000000000001</v>
      </c>
      <c r="BY120" s="5">
        <v>111.446</v>
      </c>
      <c r="BZ120" s="45">
        <v>3.8210000000000002</v>
      </c>
      <c r="CA120" s="5">
        <v>110.688</v>
      </c>
      <c r="CB120" s="45">
        <v>9.4529999999999994</v>
      </c>
      <c r="CC120" s="24"/>
      <c r="CD120" s="24" t="s">
        <v>23</v>
      </c>
      <c r="CE120" s="5">
        <v>122.797</v>
      </c>
      <c r="CF120" s="45">
        <v>7.5960000000000001</v>
      </c>
      <c r="CG120" s="5">
        <v>112.572</v>
      </c>
      <c r="CH120" s="45">
        <v>1.9770000000000001</v>
      </c>
      <c r="CI120" s="5">
        <v>120.20699999999999</v>
      </c>
      <c r="CJ120" s="45">
        <v>9.0530000000000008</v>
      </c>
      <c r="CK120" s="24"/>
      <c r="CL120" s="24" t="s">
        <v>23</v>
      </c>
      <c r="CM120" s="5">
        <v>128.14699999999999</v>
      </c>
      <c r="CN120" s="45">
        <v>2.6469999999999998</v>
      </c>
      <c r="CO120" s="5">
        <v>117.366</v>
      </c>
      <c r="CP120" s="45">
        <v>12.193</v>
      </c>
      <c r="CQ120" s="5">
        <v>114.54</v>
      </c>
      <c r="CR120" s="45">
        <v>9.7560000000000002</v>
      </c>
      <c r="CS120" s="24"/>
      <c r="CT120" s="24" t="s">
        <v>23</v>
      </c>
      <c r="CU120" s="5">
        <v>118.887</v>
      </c>
      <c r="CV120" s="45">
        <v>-1.488</v>
      </c>
      <c r="CW120" s="5">
        <v>100.56100000000001</v>
      </c>
      <c r="CX120" s="45">
        <v>18.143999999999998</v>
      </c>
      <c r="CY120" s="5">
        <v>131.81899999999999</v>
      </c>
      <c r="CZ120" s="45">
        <v>-1.7689999999999999</v>
      </c>
      <c r="DA120" s="24"/>
      <c r="DB120" s="24" t="s">
        <v>23</v>
      </c>
      <c r="DC120" s="5">
        <v>101.655</v>
      </c>
      <c r="DD120" s="45">
        <v>1.6879999999999999</v>
      </c>
      <c r="DE120" s="5">
        <v>197.78399999999999</v>
      </c>
      <c r="DF120" s="45">
        <v>8.6349999999999998</v>
      </c>
      <c r="DG120" s="5">
        <v>102.301</v>
      </c>
      <c r="DH120" s="45">
        <v>-8.0459999999999994</v>
      </c>
      <c r="DI120" s="24"/>
      <c r="DJ120" s="24" t="s">
        <v>23</v>
      </c>
      <c r="DK120" s="5">
        <v>126.023</v>
      </c>
      <c r="DL120" s="45">
        <v>9.0259999999999998</v>
      </c>
      <c r="DM120" s="5">
        <v>100.628</v>
      </c>
      <c r="DN120" s="45">
        <v>10.177</v>
      </c>
      <c r="DO120" s="5">
        <v>117.937</v>
      </c>
      <c r="DP120" s="45">
        <v>6.1459999999999999</v>
      </c>
      <c r="DQ120" s="24"/>
      <c r="DR120" s="24" t="s">
        <v>23</v>
      </c>
      <c r="DS120" s="5">
        <v>124.633</v>
      </c>
      <c r="DT120" s="45">
        <v>9.42</v>
      </c>
      <c r="DU120" s="5">
        <v>124.742</v>
      </c>
      <c r="DV120" s="45">
        <v>5.359</v>
      </c>
      <c r="DW120" s="5">
        <v>129.84899999999999</v>
      </c>
      <c r="DX120" s="45">
        <v>3.6949999999999998</v>
      </c>
      <c r="DY120" s="24"/>
      <c r="DZ120" s="24" t="s">
        <v>23</v>
      </c>
      <c r="EA120" s="5">
        <v>110.574</v>
      </c>
      <c r="EB120" s="45">
        <v>3.7709999999999999</v>
      </c>
      <c r="EC120" s="5">
        <v>121.77800000000001</v>
      </c>
      <c r="ED120" s="45">
        <v>3.9670000000000001</v>
      </c>
      <c r="EE120" s="5">
        <v>127.334</v>
      </c>
      <c r="EF120" s="45">
        <v>3.6259999999999999</v>
      </c>
      <c r="EG120" s="24"/>
      <c r="EH120" s="24" t="s">
        <v>23</v>
      </c>
      <c r="EI120" s="5">
        <v>122.001</v>
      </c>
      <c r="EJ120" s="45">
        <v>1.1020000000000001</v>
      </c>
      <c r="EK120" s="5">
        <v>118.05800000000001</v>
      </c>
      <c r="EL120" s="45">
        <v>2.004</v>
      </c>
      <c r="EM120" s="5">
        <v>120.94</v>
      </c>
      <c r="EN120" s="45">
        <v>0.34399999999999997</v>
      </c>
      <c r="EO120" s="24"/>
      <c r="EP120" s="24" t="s">
        <v>23</v>
      </c>
      <c r="EQ120" s="5">
        <v>112.715</v>
      </c>
      <c r="ER120" s="45">
        <v>3.96</v>
      </c>
      <c r="ES120" s="5">
        <v>104.63800000000001</v>
      </c>
      <c r="ET120" s="45">
        <v>-9.6959999999999997</v>
      </c>
      <c r="EU120" s="5">
        <v>116.04900000000001</v>
      </c>
      <c r="EV120" s="45">
        <v>3.577</v>
      </c>
      <c r="EW120" s="24"/>
      <c r="EX120" s="24" t="s">
        <v>23</v>
      </c>
      <c r="EY120" s="5">
        <v>102.901</v>
      </c>
      <c r="EZ120" s="45">
        <v>-8.3420000000000005</v>
      </c>
      <c r="FA120" s="5">
        <v>114.71</v>
      </c>
      <c r="FB120" s="45">
        <v>1.8380000000000001</v>
      </c>
      <c r="FC120" s="5">
        <v>131.58699999999999</v>
      </c>
      <c r="FD120" s="45">
        <v>18.481000000000002</v>
      </c>
      <c r="FE120" s="24"/>
      <c r="FF120" s="24" t="s">
        <v>23</v>
      </c>
      <c r="FG120" s="5">
        <v>113.765</v>
      </c>
      <c r="FH120" s="45">
        <v>-0.47799999999999998</v>
      </c>
      <c r="FI120" s="5">
        <v>125.57899999999999</v>
      </c>
      <c r="FJ120" s="45">
        <v>5.202</v>
      </c>
      <c r="FK120" s="5">
        <v>106.467</v>
      </c>
      <c r="FL120" s="45">
        <v>1.7310000000000001</v>
      </c>
      <c r="FM120" s="24"/>
      <c r="FN120" s="24" t="s">
        <v>23</v>
      </c>
      <c r="FO120" s="5">
        <v>107.038</v>
      </c>
      <c r="FP120" s="45">
        <v>5.6559999999999997</v>
      </c>
      <c r="FQ120" s="5">
        <v>132.79900000000001</v>
      </c>
      <c r="FR120" s="45">
        <v>8.6479999999999997</v>
      </c>
      <c r="FS120" s="5">
        <v>129.66200000000001</v>
      </c>
      <c r="FT120" s="45">
        <v>4.556</v>
      </c>
      <c r="FU120" s="24"/>
      <c r="FV120" s="24" t="s">
        <v>23</v>
      </c>
      <c r="FW120" s="5">
        <v>119.81699999999999</v>
      </c>
      <c r="FX120" s="45">
        <v>6.3049999999999997</v>
      </c>
      <c r="FY120" s="5">
        <v>118.86499999999999</v>
      </c>
      <c r="FZ120" s="45">
        <v>7.4790000000000001</v>
      </c>
      <c r="GA120" s="5">
        <v>128.42400000000001</v>
      </c>
      <c r="GB120" s="45">
        <v>20.192</v>
      </c>
      <c r="GC120" s="24"/>
      <c r="GD120" s="24" t="s">
        <v>23</v>
      </c>
      <c r="GE120" s="5">
        <v>121.011</v>
      </c>
      <c r="GF120" s="45">
        <v>9.5440000000000005</v>
      </c>
      <c r="GG120" s="5">
        <v>122.529</v>
      </c>
      <c r="GH120" s="45">
        <v>8.9710000000000001</v>
      </c>
      <c r="GI120" s="5">
        <v>104.889</v>
      </c>
      <c r="GJ120" s="45">
        <v>-17.701000000000001</v>
      </c>
      <c r="GK120" s="24"/>
      <c r="GL120" s="24" t="s">
        <v>23</v>
      </c>
      <c r="GM120" s="5">
        <v>112.614</v>
      </c>
      <c r="GN120" s="45">
        <v>-7.14</v>
      </c>
      <c r="GO120" s="5">
        <v>132.41499999999999</v>
      </c>
      <c r="GP120" s="45">
        <v>8.4039999999999999</v>
      </c>
      <c r="GQ120" s="5">
        <v>139.48400000000001</v>
      </c>
      <c r="GR120" s="45">
        <v>-0.81599999999999995</v>
      </c>
      <c r="GS120" s="24"/>
      <c r="GT120" s="24" t="s">
        <v>23</v>
      </c>
      <c r="GU120" s="5">
        <v>132.05699999999999</v>
      </c>
      <c r="GV120" s="45">
        <v>5.2880000000000003</v>
      </c>
      <c r="GW120" s="5">
        <v>123.879</v>
      </c>
      <c r="GX120" s="45">
        <v>16.318000000000001</v>
      </c>
      <c r="GY120" s="5">
        <v>124.94499999999999</v>
      </c>
      <c r="GZ120" s="45">
        <v>2.456</v>
      </c>
      <c r="HA120" s="24"/>
      <c r="HB120" s="24" t="s">
        <v>23</v>
      </c>
      <c r="HC120" s="5">
        <v>118.60299999999999</v>
      </c>
      <c r="HD120" s="45">
        <v>7.577</v>
      </c>
      <c r="HE120" s="5">
        <v>121.331</v>
      </c>
      <c r="HF120" s="45">
        <v>2.0270000000000001</v>
      </c>
      <c r="HG120" s="5">
        <v>112.435</v>
      </c>
      <c r="HH120" s="45">
        <v>6.351</v>
      </c>
      <c r="HI120" s="24"/>
      <c r="HJ120" s="24" t="s">
        <v>23</v>
      </c>
      <c r="HK120" s="5">
        <v>121.83799999999999</v>
      </c>
      <c r="HL120" s="45">
        <v>6.431</v>
      </c>
      <c r="HM120" s="5">
        <v>121.202</v>
      </c>
      <c r="HN120" s="45">
        <v>8.0980000000000008</v>
      </c>
      <c r="HO120" s="5">
        <v>113.449</v>
      </c>
      <c r="HP120" s="45">
        <v>0.68799999999999994</v>
      </c>
      <c r="HQ120" s="24"/>
      <c r="HR120" s="24" t="s">
        <v>23</v>
      </c>
      <c r="HS120" s="5">
        <v>116.82599999999999</v>
      </c>
      <c r="HT120" s="45">
        <v>2.8159999999999998</v>
      </c>
      <c r="HU120" s="5">
        <v>125.78700000000001</v>
      </c>
      <c r="HV120" s="45">
        <v>3.988</v>
      </c>
      <c r="HW120" s="5">
        <v>121.736</v>
      </c>
      <c r="HX120" s="45">
        <v>1.772</v>
      </c>
      <c r="HY120" s="24"/>
      <c r="HZ120" s="24" t="s">
        <v>23</v>
      </c>
      <c r="IA120" s="5">
        <v>126.325</v>
      </c>
      <c r="IB120" s="45">
        <v>9.4380000000000006</v>
      </c>
      <c r="IC120" s="5">
        <v>132.607</v>
      </c>
      <c r="ID120" s="45">
        <v>4.3319999999999999</v>
      </c>
      <c r="IE120" s="5">
        <v>120.03</v>
      </c>
      <c r="IF120" s="45">
        <v>4.0999999999999996</v>
      </c>
      <c r="IG120" s="24"/>
      <c r="IH120" s="24" t="s">
        <v>23</v>
      </c>
      <c r="II120" s="5">
        <v>143.88499999999999</v>
      </c>
      <c r="IJ120" s="45">
        <v>8.1129999999999995</v>
      </c>
      <c r="IK120" s="5">
        <v>142.559</v>
      </c>
      <c r="IL120" s="45">
        <v>4.4630000000000001</v>
      </c>
      <c r="IM120" s="5">
        <v>131.018</v>
      </c>
      <c r="IN120" s="45">
        <v>5.0359999999999996</v>
      </c>
      <c r="IO120" s="5">
        <v>137.322</v>
      </c>
      <c r="IP120" s="45">
        <v>2.056</v>
      </c>
      <c r="IQ120" s="24"/>
      <c r="IR120" s="24" t="s">
        <v>23</v>
      </c>
      <c r="IS120" s="5">
        <v>118.417</v>
      </c>
      <c r="IT120" s="45">
        <v>8.7769999999999992</v>
      </c>
      <c r="IU120" s="5">
        <v>102.15900000000001</v>
      </c>
      <c r="IV120" s="45">
        <v>2.9449999999999998</v>
      </c>
      <c r="IW120" s="5">
        <v>130.506</v>
      </c>
      <c r="IX120" s="45">
        <v>6.2039999999999997</v>
      </c>
      <c r="IY120" s="24"/>
      <c r="IZ120" s="24" t="s">
        <v>23</v>
      </c>
      <c r="JA120" s="5">
        <v>133.578</v>
      </c>
      <c r="JB120" s="45">
        <v>-3.3730000000000002</v>
      </c>
      <c r="JC120" s="5">
        <v>152.07300000000001</v>
      </c>
      <c r="JD120" s="45">
        <v>8.66</v>
      </c>
      <c r="JE120" s="5">
        <v>171.97300000000001</v>
      </c>
      <c r="JF120" s="45">
        <v>9.06</v>
      </c>
      <c r="JG120" s="24"/>
      <c r="JH120" s="24" t="s">
        <v>23</v>
      </c>
      <c r="JI120" s="5">
        <v>144.83799999999999</v>
      </c>
      <c r="JJ120" s="45">
        <v>7.173</v>
      </c>
      <c r="JK120" s="5">
        <v>131.21299999999999</v>
      </c>
      <c r="JL120" s="45">
        <v>-7.4969999999999999</v>
      </c>
      <c r="JM120" s="5">
        <v>112.746</v>
      </c>
      <c r="JN120" s="45">
        <v>20.193999999999999</v>
      </c>
      <c r="JO120" s="24"/>
      <c r="JP120" s="24" t="s">
        <v>23</v>
      </c>
      <c r="JQ120" s="5">
        <v>119.968</v>
      </c>
      <c r="JR120" s="45">
        <v>7.7009999999999996</v>
      </c>
      <c r="JS120" s="5">
        <v>125.42</v>
      </c>
      <c r="JT120" s="45">
        <v>19.855</v>
      </c>
      <c r="JU120" s="5">
        <v>102.395</v>
      </c>
      <c r="JV120" s="45">
        <v>10.31</v>
      </c>
      <c r="JW120" s="24"/>
      <c r="JX120" s="24" t="s">
        <v>23</v>
      </c>
      <c r="JY120" s="5">
        <v>133.34299999999999</v>
      </c>
      <c r="JZ120" s="45">
        <v>15.090999999999999</v>
      </c>
      <c r="KA120" s="5">
        <v>129.98099999999999</v>
      </c>
      <c r="KB120" s="45">
        <v>2.4180000000000001</v>
      </c>
      <c r="KC120" s="5">
        <v>132.66900000000001</v>
      </c>
      <c r="KD120" s="45">
        <v>9.8439999999999994</v>
      </c>
      <c r="KE120" s="24"/>
      <c r="KF120" s="24" t="s">
        <v>23</v>
      </c>
      <c r="KG120" s="5">
        <v>117.396</v>
      </c>
      <c r="KH120" s="45">
        <v>13.382999999999999</v>
      </c>
      <c r="KI120" s="5">
        <v>137.53</v>
      </c>
      <c r="KJ120" s="45">
        <v>-1.7470000000000001</v>
      </c>
      <c r="KK120" s="5">
        <v>127.17</v>
      </c>
      <c r="KL120" s="45">
        <v>14.795</v>
      </c>
      <c r="KM120" s="24"/>
      <c r="KN120" s="24" t="s">
        <v>23</v>
      </c>
      <c r="KO120" s="5">
        <v>64.680000000000007</v>
      </c>
      <c r="KP120" s="45">
        <v>-36.694000000000003</v>
      </c>
      <c r="KQ120" s="5">
        <v>108.76</v>
      </c>
      <c r="KR120" s="45">
        <v>-0.156</v>
      </c>
      <c r="KS120" s="5">
        <v>88.7</v>
      </c>
      <c r="KT120" s="45">
        <v>-15.573</v>
      </c>
      <c r="KU120" s="24"/>
      <c r="KV120" s="24" t="s">
        <v>23</v>
      </c>
      <c r="KW120" s="5">
        <v>98.204999999999998</v>
      </c>
      <c r="KX120" s="45">
        <v>-5.9509999999999996</v>
      </c>
      <c r="KY120" s="5">
        <v>116.39400000000001</v>
      </c>
      <c r="KZ120" s="45">
        <v>-7.9390000000000001</v>
      </c>
      <c r="LA120" s="5">
        <v>133.30199999999999</v>
      </c>
      <c r="LB120" s="45">
        <v>6.47</v>
      </c>
      <c r="LC120" s="24"/>
      <c r="LD120" s="24" t="s">
        <v>23</v>
      </c>
      <c r="LE120" s="5">
        <v>130.78200000000001</v>
      </c>
      <c r="LF120" s="45">
        <v>25.911000000000001</v>
      </c>
      <c r="LG120" s="5">
        <v>108.148</v>
      </c>
      <c r="LH120" s="45">
        <v>0.40600000000000003</v>
      </c>
      <c r="LI120" s="5">
        <v>78.715999999999994</v>
      </c>
      <c r="LJ120" s="45">
        <v>-25.99</v>
      </c>
      <c r="LK120" s="24"/>
      <c r="LL120" s="24" t="s">
        <v>23</v>
      </c>
      <c r="LM120" s="5">
        <v>101.613</v>
      </c>
      <c r="LN120" s="45">
        <v>-10.696999999999999</v>
      </c>
      <c r="LO120" s="5">
        <v>101.057</v>
      </c>
      <c r="LP120" s="45">
        <v>-23.559000000000001</v>
      </c>
      <c r="LQ120" s="5">
        <v>144.863</v>
      </c>
      <c r="LR120" s="45">
        <v>28.03</v>
      </c>
      <c r="LS120" s="24"/>
      <c r="LT120" s="24" t="s">
        <v>23</v>
      </c>
      <c r="LU120" s="5">
        <v>124.736</v>
      </c>
      <c r="LV120" s="45">
        <v>7.4859999999999998</v>
      </c>
      <c r="LW120" s="5">
        <v>94.965000000000003</v>
      </c>
      <c r="LX120" s="45">
        <v>-47.927</v>
      </c>
      <c r="LY120" s="5">
        <v>96.052999999999997</v>
      </c>
      <c r="LZ120" s="45">
        <v>13.834</v>
      </c>
      <c r="MA120" s="24"/>
      <c r="MB120" s="24" t="s">
        <v>23</v>
      </c>
      <c r="MC120" s="5">
        <v>141.857</v>
      </c>
      <c r="MD120" s="45">
        <v>3.1619999999999999</v>
      </c>
      <c r="ME120" s="5">
        <v>80.603999999999999</v>
      </c>
      <c r="MF120" s="45">
        <v>15.978999999999999</v>
      </c>
      <c r="MG120" s="5">
        <v>117.178</v>
      </c>
      <c r="MH120" s="45">
        <v>-6.6459999999999999</v>
      </c>
      <c r="MI120" s="24"/>
      <c r="MJ120" s="24" t="s">
        <v>23</v>
      </c>
      <c r="MK120" s="5">
        <v>83.073999999999998</v>
      </c>
      <c r="ML120" s="45">
        <v>8.734</v>
      </c>
      <c r="MM120" s="5">
        <v>124.473</v>
      </c>
      <c r="MN120" s="45">
        <v>-0.46100000000000002</v>
      </c>
      <c r="MO120" s="5">
        <v>167.81200000000001</v>
      </c>
      <c r="MP120" s="45">
        <v>0.28399999999999997</v>
      </c>
      <c r="MQ120" s="44"/>
      <c r="MR120" s="44"/>
      <c r="MS120" s="44"/>
      <c r="MT120" s="44"/>
      <c r="MU120" s="44"/>
      <c r="MV120" s="44"/>
    </row>
    <row r="121" spans="1:360" s="331" customFormat="1" ht="15" hidden="1" customHeight="1" x14ac:dyDescent="0.25">
      <c r="A121" s="445"/>
      <c r="B121" s="24" t="s">
        <v>24</v>
      </c>
      <c r="C121" s="5">
        <v>93.563000000000002</v>
      </c>
      <c r="D121" s="45">
        <v>-1.357</v>
      </c>
      <c r="E121" s="495">
        <v>86.427000000000007</v>
      </c>
      <c r="F121" s="45">
        <v>-6.3090000000000002</v>
      </c>
      <c r="G121" s="495">
        <v>100.31100000000001</v>
      </c>
      <c r="H121" s="45">
        <v>3.0819999999999999</v>
      </c>
      <c r="I121" s="24"/>
      <c r="J121" s="24" t="s">
        <v>24</v>
      </c>
      <c r="K121" s="5">
        <v>109.506</v>
      </c>
      <c r="L121" s="45">
        <v>12.398999999999999</v>
      </c>
      <c r="M121" s="5">
        <v>106.886</v>
      </c>
      <c r="N121" s="45">
        <v>-35.563000000000002</v>
      </c>
      <c r="O121" s="5">
        <v>105.33199999999999</v>
      </c>
      <c r="P121" s="45">
        <v>11.052</v>
      </c>
      <c r="Q121" s="24"/>
      <c r="R121" s="24" t="s">
        <v>24</v>
      </c>
      <c r="S121" s="5">
        <v>117.181</v>
      </c>
      <c r="T121" s="45">
        <v>0.70499999999999996</v>
      </c>
      <c r="U121" s="5">
        <v>126.077</v>
      </c>
      <c r="V121" s="45">
        <v>33.945</v>
      </c>
      <c r="W121" s="5">
        <v>134.90199999999999</v>
      </c>
      <c r="X121" s="45">
        <v>20.928000000000001</v>
      </c>
      <c r="Y121" s="24"/>
      <c r="Z121" s="24" t="s">
        <v>24</v>
      </c>
      <c r="AA121" s="5">
        <v>144.61500000000001</v>
      </c>
      <c r="AB121" s="45">
        <v>21</v>
      </c>
      <c r="AC121" s="5">
        <v>130.20699999999999</v>
      </c>
      <c r="AD121" s="45">
        <v>10.241</v>
      </c>
      <c r="AE121" s="5">
        <v>133.46</v>
      </c>
      <c r="AF121" s="45">
        <v>21.233000000000001</v>
      </c>
      <c r="AG121" s="24"/>
      <c r="AH121" s="24" t="s">
        <v>24</v>
      </c>
      <c r="AI121" s="5">
        <v>132.24799999999999</v>
      </c>
      <c r="AJ121" s="45">
        <v>-5.7610000000000001</v>
      </c>
      <c r="AK121" s="5">
        <v>150.82300000000001</v>
      </c>
      <c r="AL121" s="45">
        <v>5.6159999999999997</v>
      </c>
      <c r="AM121" s="5">
        <v>134.84</v>
      </c>
      <c r="AN121" s="45">
        <v>22.984000000000002</v>
      </c>
      <c r="AO121" s="24"/>
      <c r="AP121" s="24" t="s">
        <v>24</v>
      </c>
      <c r="AQ121" s="5">
        <v>135.36600000000001</v>
      </c>
      <c r="AR121" s="45">
        <v>17.225000000000001</v>
      </c>
      <c r="AS121" s="5">
        <v>133.85300000000001</v>
      </c>
      <c r="AT121" s="45">
        <v>23.448</v>
      </c>
      <c r="AU121" s="5">
        <v>126.964</v>
      </c>
      <c r="AV121" s="45">
        <v>22.434000000000001</v>
      </c>
      <c r="AW121" s="24"/>
      <c r="AX121" s="24" t="s">
        <v>24</v>
      </c>
      <c r="AY121" s="5">
        <v>132.185</v>
      </c>
      <c r="AZ121" s="45">
        <v>-6.4530000000000003</v>
      </c>
      <c r="BA121" s="5">
        <v>121.77500000000001</v>
      </c>
      <c r="BB121" s="45">
        <v>-4.2249999999999996</v>
      </c>
      <c r="BC121" s="5">
        <v>126.896</v>
      </c>
      <c r="BD121" s="45">
        <v>23.193999999999999</v>
      </c>
      <c r="BE121" s="24"/>
      <c r="BF121" s="24" t="s">
        <v>24</v>
      </c>
      <c r="BG121" s="5">
        <v>141.613</v>
      </c>
      <c r="BH121" s="45">
        <v>36.462000000000003</v>
      </c>
      <c r="BI121" s="5">
        <v>137.721</v>
      </c>
      <c r="BJ121" s="45">
        <v>0.57699999999999996</v>
      </c>
      <c r="BK121" s="5">
        <v>137.4</v>
      </c>
      <c r="BL121" s="45">
        <v>-0.56499999999999995</v>
      </c>
      <c r="BM121" s="24"/>
      <c r="BN121" s="24" t="s">
        <v>24</v>
      </c>
      <c r="BO121" s="5">
        <v>136.11199999999999</v>
      </c>
      <c r="BP121" s="45">
        <v>2.83</v>
      </c>
      <c r="BQ121" s="5">
        <v>138.208</v>
      </c>
      <c r="BR121" s="45">
        <v>-0.76800000000000002</v>
      </c>
      <c r="BS121" s="5">
        <v>137.601</v>
      </c>
      <c r="BT121" s="45">
        <v>14.718999999999999</v>
      </c>
      <c r="BU121" s="24"/>
      <c r="BV121" s="24" t="s">
        <v>24</v>
      </c>
      <c r="BW121" s="5">
        <v>115.566</v>
      </c>
      <c r="BX121" s="45">
        <v>-12.175000000000001</v>
      </c>
      <c r="BY121" s="5">
        <v>114.648</v>
      </c>
      <c r="BZ121" s="45">
        <v>4.319</v>
      </c>
      <c r="CA121" s="5">
        <v>103.175</v>
      </c>
      <c r="CB121" s="45">
        <v>-3.4910000000000001</v>
      </c>
      <c r="CC121" s="24"/>
      <c r="CD121" s="24" t="s">
        <v>24</v>
      </c>
      <c r="CE121" s="5">
        <v>118.76300000000001</v>
      </c>
      <c r="CF121" s="45">
        <v>6.2050000000000001</v>
      </c>
      <c r="CG121" s="5">
        <v>107.261</v>
      </c>
      <c r="CH121" s="45">
        <v>0.89800000000000002</v>
      </c>
      <c r="CI121" s="5">
        <v>121.011</v>
      </c>
      <c r="CJ121" s="45">
        <v>7.2249999999999996</v>
      </c>
      <c r="CK121" s="24"/>
      <c r="CL121" s="24" t="s">
        <v>24</v>
      </c>
      <c r="CM121" s="5">
        <v>116.6</v>
      </c>
      <c r="CN121" s="45">
        <v>7.3710000000000004</v>
      </c>
      <c r="CO121" s="5">
        <v>110.32</v>
      </c>
      <c r="CP121" s="45">
        <v>5.617</v>
      </c>
      <c r="CQ121" s="5">
        <v>122.749</v>
      </c>
      <c r="CR121" s="45">
        <v>6.274</v>
      </c>
      <c r="CS121" s="24"/>
      <c r="CT121" s="24" t="s">
        <v>24</v>
      </c>
      <c r="CU121" s="5">
        <v>120.277</v>
      </c>
      <c r="CV121" s="45">
        <v>-2.4079999999999999</v>
      </c>
      <c r="CW121" s="5">
        <v>104.64</v>
      </c>
      <c r="CX121" s="45">
        <v>18.047000000000001</v>
      </c>
      <c r="CY121" s="5">
        <v>135.125</v>
      </c>
      <c r="CZ121" s="45">
        <v>-1.2569999999999999</v>
      </c>
      <c r="DA121" s="24"/>
      <c r="DB121" s="24" t="s">
        <v>24</v>
      </c>
      <c r="DC121" s="5">
        <v>98.876999999999995</v>
      </c>
      <c r="DD121" s="45">
        <v>10.003</v>
      </c>
      <c r="DE121" s="5">
        <v>194.31399999999999</v>
      </c>
      <c r="DF121" s="45">
        <v>0.24</v>
      </c>
      <c r="DG121" s="5">
        <v>99.465000000000003</v>
      </c>
      <c r="DH121" s="45">
        <v>-4.1040000000000001</v>
      </c>
      <c r="DI121" s="24"/>
      <c r="DJ121" s="24" t="s">
        <v>24</v>
      </c>
      <c r="DK121" s="5">
        <v>114.11</v>
      </c>
      <c r="DL121" s="45">
        <v>4.835</v>
      </c>
      <c r="DM121" s="5">
        <v>98.022999999999996</v>
      </c>
      <c r="DN121" s="45">
        <v>2.1720000000000002</v>
      </c>
      <c r="DO121" s="5">
        <v>105.71299999999999</v>
      </c>
      <c r="DP121" s="45">
        <v>3.5489999999999999</v>
      </c>
      <c r="DQ121" s="24"/>
      <c r="DR121" s="24" t="s">
        <v>24</v>
      </c>
      <c r="DS121" s="5">
        <v>120.745</v>
      </c>
      <c r="DT121" s="45">
        <v>3.16</v>
      </c>
      <c r="DU121" s="5">
        <v>119.31399999999999</v>
      </c>
      <c r="DV121" s="45">
        <v>6.8890000000000002</v>
      </c>
      <c r="DW121" s="5">
        <v>129.38</v>
      </c>
      <c r="DX121" s="45">
        <v>5.0999999999999997E-2</v>
      </c>
      <c r="DY121" s="24"/>
      <c r="DZ121" s="24" t="s">
        <v>24</v>
      </c>
      <c r="EA121" s="5">
        <v>105.873</v>
      </c>
      <c r="EB121" s="45">
        <v>2.6819999999999999</v>
      </c>
      <c r="EC121" s="5">
        <v>123.39700000000001</v>
      </c>
      <c r="ED121" s="45">
        <v>3.669</v>
      </c>
      <c r="EE121" s="5">
        <v>124.286</v>
      </c>
      <c r="EF121" s="45">
        <v>3.2309999999999999</v>
      </c>
      <c r="EG121" s="24"/>
      <c r="EH121" s="24" t="s">
        <v>24</v>
      </c>
      <c r="EI121" s="5">
        <v>124.13800000000001</v>
      </c>
      <c r="EJ121" s="45">
        <v>-1.272</v>
      </c>
      <c r="EK121" s="5">
        <v>116.712</v>
      </c>
      <c r="EL121" s="45">
        <v>1.2649999999999999</v>
      </c>
      <c r="EM121" s="5">
        <v>119.997</v>
      </c>
      <c r="EN121" s="45">
        <v>1.734</v>
      </c>
      <c r="EO121" s="24"/>
      <c r="EP121" s="24" t="s">
        <v>24</v>
      </c>
      <c r="EQ121" s="5">
        <v>114.11499999999999</v>
      </c>
      <c r="ER121" s="45">
        <v>2.67</v>
      </c>
      <c r="ES121" s="5">
        <v>109.033</v>
      </c>
      <c r="ET121" s="45">
        <v>-6.4080000000000004</v>
      </c>
      <c r="EU121" s="5">
        <v>109.28100000000001</v>
      </c>
      <c r="EV121" s="45">
        <v>5.6859999999999999</v>
      </c>
      <c r="EW121" s="24"/>
      <c r="EX121" s="24" t="s">
        <v>24</v>
      </c>
      <c r="EY121" s="5">
        <v>102.9</v>
      </c>
      <c r="EZ121" s="45">
        <v>-0.219</v>
      </c>
      <c r="FA121" s="5">
        <v>115.623</v>
      </c>
      <c r="FB121" s="45">
        <v>3.778</v>
      </c>
      <c r="FC121" s="5">
        <v>151.74600000000001</v>
      </c>
      <c r="FD121" s="45">
        <v>32.747</v>
      </c>
      <c r="FE121" s="24"/>
      <c r="FF121" s="24" t="s">
        <v>24</v>
      </c>
      <c r="FG121" s="5">
        <v>115.744</v>
      </c>
      <c r="FH121" s="45">
        <v>-0.219</v>
      </c>
      <c r="FI121" s="5">
        <v>122.532</v>
      </c>
      <c r="FJ121" s="45">
        <v>3.827</v>
      </c>
      <c r="FK121" s="5">
        <v>113.595</v>
      </c>
      <c r="FL121" s="45">
        <v>-7.1999999999999995E-2</v>
      </c>
      <c r="FM121" s="24"/>
      <c r="FN121" s="24" t="s">
        <v>24</v>
      </c>
      <c r="FO121" s="5">
        <v>99.870999999999995</v>
      </c>
      <c r="FP121" s="45">
        <v>-5.8520000000000003</v>
      </c>
      <c r="FQ121" s="5">
        <v>134.292</v>
      </c>
      <c r="FR121" s="45">
        <v>10.789</v>
      </c>
      <c r="FS121" s="5">
        <v>130.249</v>
      </c>
      <c r="FT121" s="45">
        <v>4.3600000000000003</v>
      </c>
      <c r="FU121" s="24"/>
      <c r="FV121" s="24" t="s">
        <v>24</v>
      </c>
      <c r="FW121" s="5">
        <v>121.017</v>
      </c>
      <c r="FX121" s="45">
        <v>1.3520000000000001</v>
      </c>
      <c r="FY121" s="5">
        <v>114.79</v>
      </c>
      <c r="FZ121" s="45">
        <v>3.073</v>
      </c>
      <c r="GA121" s="5">
        <v>128.04900000000001</v>
      </c>
      <c r="GB121" s="45">
        <v>12.449</v>
      </c>
      <c r="GC121" s="24"/>
      <c r="GD121" s="24" t="s">
        <v>24</v>
      </c>
      <c r="GE121" s="5">
        <v>121.61</v>
      </c>
      <c r="GF121" s="45">
        <v>8.84</v>
      </c>
      <c r="GG121" s="5">
        <v>122.90300000000001</v>
      </c>
      <c r="GH121" s="45">
        <v>7.9619999999999997</v>
      </c>
      <c r="GI121" s="5">
        <v>102.8</v>
      </c>
      <c r="GJ121" s="45">
        <v>-2.544</v>
      </c>
      <c r="GK121" s="24"/>
      <c r="GL121" s="24" t="s">
        <v>24</v>
      </c>
      <c r="GM121" s="5">
        <v>112.627</v>
      </c>
      <c r="GN121" s="45">
        <v>-7.1580000000000004</v>
      </c>
      <c r="GO121" s="5">
        <v>140.596</v>
      </c>
      <c r="GP121" s="45">
        <v>10.24</v>
      </c>
      <c r="GQ121" s="5">
        <v>133.005</v>
      </c>
      <c r="GR121" s="45">
        <v>-3.419</v>
      </c>
      <c r="GS121" s="24"/>
      <c r="GT121" s="24" t="s">
        <v>24</v>
      </c>
      <c r="GU121" s="5">
        <v>121.08199999999999</v>
      </c>
      <c r="GV121" s="45">
        <v>-3.9020000000000001</v>
      </c>
      <c r="GW121" s="5">
        <v>121.55800000000001</v>
      </c>
      <c r="GX121" s="45">
        <v>19.402999999999999</v>
      </c>
      <c r="GY121" s="5">
        <v>129.595</v>
      </c>
      <c r="GZ121" s="45">
        <v>2.8420000000000001</v>
      </c>
      <c r="HA121" s="24"/>
      <c r="HB121" s="24" t="s">
        <v>24</v>
      </c>
      <c r="HC121" s="5">
        <v>114.477</v>
      </c>
      <c r="HD121" s="45">
        <v>4.0049999999999999</v>
      </c>
      <c r="HE121" s="5">
        <v>125.042</v>
      </c>
      <c r="HF121" s="45">
        <v>4.8639999999999999</v>
      </c>
      <c r="HG121" s="5">
        <v>110.358</v>
      </c>
      <c r="HH121" s="45">
        <v>10.672000000000001</v>
      </c>
      <c r="HI121" s="24"/>
      <c r="HJ121" s="24" t="s">
        <v>24</v>
      </c>
      <c r="HK121" s="5">
        <v>123.98399999999999</v>
      </c>
      <c r="HL121" s="45">
        <v>-1.4119999999999999</v>
      </c>
      <c r="HM121" s="5">
        <v>124.492</v>
      </c>
      <c r="HN121" s="45">
        <v>18.405999999999999</v>
      </c>
      <c r="HO121" s="5">
        <v>117.161</v>
      </c>
      <c r="HP121" s="45">
        <v>13.173999999999999</v>
      </c>
      <c r="HQ121" s="24"/>
      <c r="HR121" s="24" t="s">
        <v>24</v>
      </c>
      <c r="HS121" s="5">
        <v>116.145</v>
      </c>
      <c r="HT121" s="45">
        <v>0.67</v>
      </c>
      <c r="HU121" s="5">
        <v>120.35599999999999</v>
      </c>
      <c r="HV121" s="45">
        <v>2.5510000000000002</v>
      </c>
      <c r="HW121" s="5">
        <v>112.167</v>
      </c>
      <c r="HX121" s="45">
        <v>2.0209999999999999</v>
      </c>
      <c r="HY121" s="24"/>
      <c r="HZ121" s="24" t="s">
        <v>24</v>
      </c>
      <c r="IA121" s="5">
        <v>120.458</v>
      </c>
      <c r="IB121" s="45">
        <v>7.9489999999999998</v>
      </c>
      <c r="IC121" s="5">
        <v>121.407</v>
      </c>
      <c r="ID121" s="45">
        <v>3.6949999999999998</v>
      </c>
      <c r="IE121" s="5">
        <v>111.613</v>
      </c>
      <c r="IF121" s="45">
        <v>0.41799999999999998</v>
      </c>
      <c r="IG121" s="24"/>
      <c r="IH121" s="24" t="s">
        <v>24</v>
      </c>
      <c r="II121" s="5">
        <v>134.916</v>
      </c>
      <c r="IJ121" s="45">
        <v>9.2829999999999995</v>
      </c>
      <c r="IK121" s="5">
        <v>119.643</v>
      </c>
      <c r="IL121" s="45">
        <v>-10.737</v>
      </c>
      <c r="IM121" s="5">
        <v>119.283</v>
      </c>
      <c r="IN121" s="45">
        <v>5.4909999999999997</v>
      </c>
      <c r="IO121" s="5">
        <v>134.67500000000001</v>
      </c>
      <c r="IP121" s="45">
        <v>11.391</v>
      </c>
      <c r="IQ121" s="24"/>
      <c r="IR121" s="24" t="s">
        <v>24</v>
      </c>
      <c r="IS121" s="5">
        <v>118.337</v>
      </c>
      <c r="IT121" s="45">
        <v>6.8490000000000002</v>
      </c>
      <c r="IU121" s="5">
        <v>97.203999999999994</v>
      </c>
      <c r="IV121" s="45">
        <v>5.7830000000000004</v>
      </c>
      <c r="IW121" s="5">
        <v>126.56699999999999</v>
      </c>
      <c r="IX121" s="45">
        <v>6.05</v>
      </c>
      <c r="IY121" s="24"/>
      <c r="IZ121" s="24" t="s">
        <v>24</v>
      </c>
      <c r="JA121" s="5">
        <v>131.65299999999999</v>
      </c>
      <c r="JB121" s="45">
        <v>-1.4950000000000001</v>
      </c>
      <c r="JC121" s="5">
        <v>142.46199999999999</v>
      </c>
      <c r="JD121" s="45">
        <v>6.6449999999999996</v>
      </c>
      <c r="JE121" s="5">
        <v>169.381</v>
      </c>
      <c r="JF121" s="45">
        <v>19.66</v>
      </c>
      <c r="JG121" s="24"/>
      <c r="JH121" s="24" t="s">
        <v>24</v>
      </c>
      <c r="JI121" s="5">
        <v>143.43600000000001</v>
      </c>
      <c r="JJ121" s="45">
        <v>14.879</v>
      </c>
      <c r="JK121" s="5">
        <v>117.191</v>
      </c>
      <c r="JL121" s="45">
        <v>-19.12</v>
      </c>
      <c r="JM121" s="5">
        <v>112.905</v>
      </c>
      <c r="JN121" s="45">
        <v>11.194000000000001</v>
      </c>
      <c r="JO121" s="24"/>
      <c r="JP121" s="24" t="s">
        <v>24</v>
      </c>
      <c r="JQ121" s="5">
        <v>122.655</v>
      </c>
      <c r="JR121" s="45">
        <v>17.004999999999999</v>
      </c>
      <c r="JS121" s="5">
        <v>111.336</v>
      </c>
      <c r="JT121" s="45">
        <v>27.756</v>
      </c>
      <c r="JU121" s="5">
        <v>114.587</v>
      </c>
      <c r="JV121" s="45">
        <v>15.859</v>
      </c>
      <c r="JW121" s="24"/>
      <c r="JX121" s="24" t="s">
        <v>24</v>
      </c>
      <c r="JY121" s="5">
        <v>97.781999999999996</v>
      </c>
      <c r="JZ121" s="45">
        <v>-8.5960000000000001</v>
      </c>
      <c r="KA121" s="5">
        <v>125.18899999999999</v>
      </c>
      <c r="KB121" s="45">
        <v>-0.71699999999999997</v>
      </c>
      <c r="KC121" s="5">
        <v>125.997</v>
      </c>
      <c r="KD121" s="45">
        <v>12.535</v>
      </c>
      <c r="KE121" s="24"/>
      <c r="KF121" s="24" t="s">
        <v>24</v>
      </c>
      <c r="KG121" s="5">
        <v>111.97</v>
      </c>
      <c r="KH121" s="45">
        <v>10.622</v>
      </c>
      <c r="KI121" s="5">
        <v>147.53399999999999</v>
      </c>
      <c r="KJ121" s="45">
        <v>-4.5430000000000001</v>
      </c>
      <c r="KK121" s="5">
        <v>128.732</v>
      </c>
      <c r="KL121" s="45">
        <v>5.32</v>
      </c>
      <c r="KM121" s="24"/>
      <c r="KN121" s="24" t="s">
        <v>24</v>
      </c>
      <c r="KO121" s="5">
        <v>110.54300000000001</v>
      </c>
      <c r="KP121" s="45">
        <v>-7.6870000000000003</v>
      </c>
      <c r="KQ121" s="5">
        <v>119.185</v>
      </c>
      <c r="KR121" s="45">
        <v>1.458</v>
      </c>
      <c r="KS121" s="5">
        <v>92.381</v>
      </c>
      <c r="KT121" s="45">
        <v>-8.4260000000000002</v>
      </c>
      <c r="KU121" s="24"/>
      <c r="KV121" s="24" t="s">
        <v>24</v>
      </c>
      <c r="KW121" s="5">
        <v>108.41500000000001</v>
      </c>
      <c r="KX121" s="45">
        <v>-11.91</v>
      </c>
      <c r="KY121" s="5">
        <v>115.518</v>
      </c>
      <c r="KZ121" s="45">
        <v>-11.071999999999999</v>
      </c>
      <c r="LA121" s="5">
        <v>137.85900000000001</v>
      </c>
      <c r="LB121" s="45">
        <v>10.74</v>
      </c>
      <c r="LC121" s="24"/>
      <c r="LD121" s="24" t="s">
        <v>24</v>
      </c>
      <c r="LE121" s="5">
        <v>128.25899999999999</v>
      </c>
      <c r="LF121" s="45">
        <v>11.231999999999999</v>
      </c>
      <c r="LG121" s="5">
        <v>105.11799999999999</v>
      </c>
      <c r="LH121" s="45">
        <v>1.4</v>
      </c>
      <c r="LI121" s="5">
        <v>112.94499999999999</v>
      </c>
      <c r="LJ121" s="45">
        <v>7.7519999999999998</v>
      </c>
      <c r="LK121" s="24"/>
      <c r="LL121" s="24" t="s">
        <v>24</v>
      </c>
      <c r="LM121" s="5">
        <v>106.72199999999999</v>
      </c>
      <c r="LN121" s="45">
        <v>-6.2480000000000002</v>
      </c>
      <c r="LO121" s="5">
        <v>122.348</v>
      </c>
      <c r="LP121" s="45">
        <v>18.045000000000002</v>
      </c>
      <c r="LQ121" s="5">
        <v>140.83000000000001</v>
      </c>
      <c r="LR121" s="45">
        <v>19.687000000000001</v>
      </c>
      <c r="LS121" s="24"/>
      <c r="LT121" s="24" t="s">
        <v>24</v>
      </c>
      <c r="LU121" s="5">
        <v>125.733</v>
      </c>
      <c r="LV121" s="45">
        <v>-2.2770000000000001</v>
      </c>
      <c r="LW121" s="5">
        <v>102.575</v>
      </c>
      <c r="LX121" s="45">
        <v>-34.085000000000001</v>
      </c>
      <c r="LY121" s="5">
        <v>96.212999999999994</v>
      </c>
      <c r="LZ121" s="45">
        <v>14.786</v>
      </c>
      <c r="MA121" s="24"/>
      <c r="MB121" s="24" t="s">
        <v>24</v>
      </c>
      <c r="MC121" s="5">
        <v>141.60900000000001</v>
      </c>
      <c r="MD121" s="45">
        <v>3.66</v>
      </c>
      <c r="ME121" s="5">
        <v>159.34800000000001</v>
      </c>
      <c r="MF121" s="45">
        <v>-18.922000000000001</v>
      </c>
      <c r="MG121" s="5">
        <v>140.93100000000001</v>
      </c>
      <c r="MH121" s="45">
        <v>41.085999999999999</v>
      </c>
      <c r="MI121" s="24"/>
      <c r="MJ121" s="24" t="s">
        <v>24</v>
      </c>
      <c r="MK121" s="5">
        <v>94.325999999999993</v>
      </c>
      <c r="ML121" s="45">
        <v>22.416</v>
      </c>
      <c r="MM121" s="5">
        <v>131.03100000000001</v>
      </c>
      <c r="MN121" s="45">
        <v>0.745</v>
      </c>
      <c r="MO121" s="5">
        <v>150.02699999999999</v>
      </c>
      <c r="MP121" s="45">
        <v>1.883</v>
      </c>
      <c r="MQ121" s="44"/>
      <c r="MR121" s="44"/>
      <c r="MS121" s="44"/>
      <c r="MT121" s="44"/>
      <c r="MU121" s="44"/>
      <c r="MV121" s="44"/>
    </row>
    <row r="122" spans="1:360" s="433" customFormat="1" ht="15" hidden="1" customHeight="1" x14ac:dyDescent="0.25">
      <c r="A122" s="445"/>
      <c r="B122" s="24" t="s">
        <v>25</v>
      </c>
      <c r="C122" s="295">
        <v>91.727000000000004</v>
      </c>
      <c r="D122" s="45">
        <v>-1.946</v>
      </c>
      <c r="E122" s="495">
        <v>86.03</v>
      </c>
      <c r="F122" s="45">
        <v>-5.7279999999999998</v>
      </c>
      <c r="G122" s="495">
        <v>97.113</v>
      </c>
      <c r="H122" s="45">
        <v>1.4650000000000001</v>
      </c>
      <c r="I122" s="24"/>
      <c r="J122" s="24" t="s">
        <v>25</v>
      </c>
      <c r="K122" s="295">
        <v>110.761</v>
      </c>
      <c r="L122" s="45">
        <v>-0.60299999999999998</v>
      </c>
      <c r="M122" s="295">
        <v>126.378</v>
      </c>
      <c r="N122" s="45">
        <v>-26.738</v>
      </c>
      <c r="O122" s="295">
        <v>105.919</v>
      </c>
      <c r="P122" s="45">
        <v>4.8140000000000001</v>
      </c>
      <c r="Q122" s="24"/>
      <c r="R122" s="24" t="s">
        <v>25</v>
      </c>
      <c r="S122" s="295">
        <v>120.026</v>
      </c>
      <c r="T122" s="45">
        <v>11.074999999999999</v>
      </c>
      <c r="U122" s="295">
        <v>131.58699999999999</v>
      </c>
      <c r="V122" s="45">
        <v>32.81</v>
      </c>
      <c r="W122" s="295">
        <v>132.51300000000001</v>
      </c>
      <c r="X122" s="45">
        <v>32.337000000000003</v>
      </c>
      <c r="Y122" s="24"/>
      <c r="Z122" s="24" t="s">
        <v>25</v>
      </c>
      <c r="AA122" s="295">
        <v>143.52699999999999</v>
      </c>
      <c r="AB122" s="45">
        <v>32.384</v>
      </c>
      <c r="AC122" s="295">
        <v>127.03700000000001</v>
      </c>
      <c r="AD122" s="45">
        <v>13.37</v>
      </c>
      <c r="AE122" s="295">
        <v>141.60400000000001</v>
      </c>
      <c r="AF122" s="45">
        <v>26.629000000000001</v>
      </c>
      <c r="AG122" s="24"/>
      <c r="AH122" s="24" t="s">
        <v>25</v>
      </c>
      <c r="AI122" s="295">
        <v>127.59099999999999</v>
      </c>
      <c r="AJ122" s="45">
        <v>-6.7839999999999998</v>
      </c>
      <c r="AK122" s="295">
        <v>138.84</v>
      </c>
      <c r="AL122" s="45">
        <v>2.7759999999999998</v>
      </c>
      <c r="AM122" s="295">
        <v>125.64400000000001</v>
      </c>
      <c r="AN122" s="45">
        <v>21.748999999999999</v>
      </c>
      <c r="AO122" s="24"/>
      <c r="AP122" s="24" t="s">
        <v>25</v>
      </c>
      <c r="AQ122" s="295">
        <v>139.029</v>
      </c>
      <c r="AR122" s="45">
        <v>28.78</v>
      </c>
      <c r="AS122" s="295">
        <v>124.56100000000001</v>
      </c>
      <c r="AT122" s="45">
        <v>14.749000000000001</v>
      </c>
      <c r="AU122" s="295">
        <v>125.604</v>
      </c>
      <c r="AV122" s="45">
        <v>7.306</v>
      </c>
      <c r="AW122" s="24"/>
      <c r="AX122" s="24" t="s">
        <v>25</v>
      </c>
      <c r="AY122" s="295">
        <v>137.459</v>
      </c>
      <c r="AZ122" s="45">
        <v>9.6940000000000008</v>
      </c>
      <c r="BA122" s="295">
        <v>128.863</v>
      </c>
      <c r="BB122" s="45">
        <v>4.3440000000000003</v>
      </c>
      <c r="BC122" s="295">
        <v>119.456</v>
      </c>
      <c r="BD122" s="45">
        <v>12.065</v>
      </c>
      <c r="BE122" s="24"/>
      <c r="BF122" s="24" t="s">
        <v>25</v>
      </c>
      <c r="BG122" s="295">
        <v>135.61199999999999</v>
      </c>
      <c r="BH122" s="45">
        <v>30.062999999999999</v>
      </c>
      <c r="BI122" s="295">
        <v>118.467</v>
      </c>
      <c r="BJ122" s="45">
        <v>-7.1050000000000004</v>
      </c>
      <c r="BK122" s="295">
        <v>138.41399999999999</v>
      </c>
      <c r="BL122" s="45">
        <v>12.340999999999999</v>
      </c>
      <c r="BM122" s="24"/>
      <c r="BN122" s="24" t="s">
        <v>25</v>
      </c>
      <c r="BO122" s="295">
        <v>133.74</v>
      </c>
      <c r="BP122" s="45">
        <v>7.1219999999999999</v>
      </c>
      <c r="BQ122" s="295">
        <v>139.15</v>
      </c>
      <c r="BR122" s="45">
        <v>-2.7959999999999998</v>
      </c>
      <c r="BS122" s="295">
        <v>123.85599999999999</v>
      </c>
      <c r="BT122" s="45">
        <v>7.44</v>
      </c>
      <c r="BU122" s="24"/>
      <c r="BV122" s="24" t="s">
        <v>25</v>
      </c>
      <c r="BW122" s="295">
        <v>119.321</v>
      </c>
      <c r="BX122" s="45">
        <v>-14.292999999999999</v>
      </c>
      <c r="BY122" s="295">
        <v>108.843</v>
      </c>
      <c r="BZ122" s="45">
        <v>5.4850000000000003</v>
      </c>
      <c r="CA122" s="295">
        <v>114.994</v>
      </c>
      <c r="CB122" s="45">
        <v>4.9180000000000001</v>
      </c>
      <c r="CC122" s="24"/>
      <c r="CD122" s="24" t="s">
        <v>25</v>
      </c>
      <c r="CE122" s="295">
        <v>126.59399999999999</v>
      </c>
      <c r="CF122" s="45">
        <v>6.9160000000000004</v>
      </c>
      <c r="CG122" s="295">
        <v>104.81</v>
      </c>
      <c r="CH122" s="45">
        <v>-4.431</v>
      </c>
      <c r="CI122" s="295">
        <v>127.98</v>
      </c>
      <c r="CJ122" s="45">
        <v>1.409</v>
      </c>
      <c r="CK122" s="24"/>
      <c r="CL122" s="24" t="s">
        <v>25</v>
      </c>
      <c r="CM122" s="295">
        <v>121.88200000000001</v>
      </c>
      <c r="CN122" s="45">
        <v>6.694</v>
      </c>
      <c r="CO122" s="295">
        <v>107.34</v>
      </c>
      <c r="CP122" s="45">
        <v>3.91</v>
      </c>
      <c r="CQ122" s="295">
        <v>118.721</v>
      </c>
      <c r="CR122" s="45">
        <v>11.409000000000001</v>
      </c>
      <c r="CS122" s="24"/>
      <c r="CT122" s="24" t="s">
        <v>25</v>
      </c>
      <c r="CU122" s="295">
        <v>119.88500000000001</v>
      </c>
      <c r="CV122" s="45">
        <v>3.5999999999999997E-2</v>
      </c>
      <c r="CW122" s="295">
        <v>108.718</v>
      </c>
      <c r="CX122" s="45">
        <v>24.968</v>
      </c>
      <c r="CY122" s="295">
        <v>135.45400000000001</v>
      </c>
      <c r="CZ122" s="45">
        <v>-4.3369999999999997</v>
      </c>
      <c r="DA122" s="24"/>
      <c r="DB122" s="24" t="s">
        <v>25</v>
      </c>
      <c r="DC122" s="295">
        <v>101.705</v>
      </c>
      <c r="DD122" s="45">
        <v>4.7240000000000002</v>
      </c>
      <c r="DE122" s="295">
        <v>201.47800000000001</v>
      </c>
      <c r="DF122" s="45">
        <v>-4.5190000000000001</v>
      </c>
      <c r="DG122" s="295">
        <v>105.17400000000001</v>
      </c>
      <c r="DH122" s="45">
        <v>-1.806</v>
      </c>
      <c r="DI122" s="24"/>
      <c r="DJ122" s="24" t="s">
        <v>25</v>
      </c>
      <c r="DK122" s="295">
        <v>128.75299999999999</v>
      </c>
      <c r="DL122" s="45">
        <v>14.558999999999999</v>
      </c>
      <c r="DM122" s="295">
        <v>103.21</v>
      </c>
      <c r="DN122" s="45">
        <v>3.36</v>
      </c>
      <c r="DO122" s="295">
        <v>128.839</v>
      </c>
      <c r="DP122" s="45">
        <v>-14.986000000000001</v>
      </c>
      <c r="DQ122" s="24"/>
      <c r="DR122" s="24" t="s">
        <v>25</v>
      </c>
      <c r="DS122" s="295">
        <v>124.209</v>
      </c>
      <c r="DT122" s="45">
        <v>7.077</v>
      </c>
      <c r="DU122" s="295">
        <v>114.501</v>
      </c>
      <c r="DV122" s="45">
        <v>5.4850000000000003</v>
      </c>
      <c r="DW122" s="295">
        <v>136.01300000000001</v>
      </c>
      <c r="DX122" s="45">
        <v>5.1609999999999996</v>
      </c>
      <c r="DY122" s="24"/>
      <c r="DZ122" s="24" t="s">
        <v>25</v>
      </c>
      <c r="EA122" s="295">
        <v>109.105</v>
      </c>
      <c r="EB122" s="45">
        <v>2.3919999999999999</v>
      </c>
      <c r="EC122" s="295">
        <v>121.304</v>
      </c>
      <c r="ED122" s="45">
        <v>3.8849999999999998</v>
      </c>
      <c r="EE122" s="295">
        <v>122.083</v>
      </c>
      <c r="EF122" s="45">
        <v>2.88</v>
      </c>
      <c r="EG122" s="24"/>
      <c r="EH122" s="24" t="s">
        <v>25</v>
      </c>
      <c r="EI122" s="295">
        <v>128.238</v>
      </c>
      <c r="EJ122" s="45">
        <v>1.3160000000000001</v>
      </c>
      <c r="EK122" s="295">
        <v>120.64100000000001</v>
      </c>
      <c r="EL122" s="45">
        <v>2.73</v>
      </c>
      <c r="EM122" s="295">
        <v>120.63500000000001</v>
      </c>
      <c r="EN122" s="45">
        <v>0.57299999999999995</v>
      </c>
      <c r="EO122" s="24"/>
      <c r="EP122" s="24" t="s">
        <v>25</v>
      </c>
      <c r="EQ122" s="295">
        <v>106.471</v>
      </c>
      <c r="ER122" s="45">
        <v>1.581</v>
      </c>
      <c r="ES122" s="295">
        <v>111.117</v>
      </c>
      <c r="ET122" s="45">
        <v>-2.403</v>
      </c>
      <c r="EU122" s="295">
        <v>106.726</v>
      </c>
      <c r="EV122" s="45">
        <v>-4.6210000000000004</v>
      </c>
      <c r="EW122" s="24"/>
      <c r="EX122" s="24" t="s">
        <v>25</v>
      </c>
      <c r="EY122" s="295">
        <v>105.76900000000001</v>
      </c>
      <c r="EZ122" s="45">
        <v>-2.8690000000000002</v>
      </c>
      <c r="FA122" s="295">
        <v>117.468</v>
      </c>
      <c r="FB122" s="45">
        <v>3.4849999999999999</v>
      </c>
      <c r="FC122" s="295">
        <v>155.91</v>
      </c>
      <c r="FD122" s="45">
        <v>21.16</v>
      </c>
      <c r="FE122" s="24"/>
      <c r="FF122" s="24" t="s">
        <v>25</v>
      </c>
      <c r="FG122" s="295">
        <v>118.05800000000001</v>
      </c>
      <c r="FH122" s="45">
        <v>-3.6589999999999998</v>
      </c>
      <c r="FI122" s="295">
        <v>130.12200000000001</v>
      </c>
      <c r="FJ122" s="45">
        <v>-0.81499999999999995</v>
      </c>
      <c r="FK122" s="295">
        <v>118.17400000000001</v>
      </c>
      <c r="FL122" s="45">
        <v>1.357</v>
      </c>
      <c r="FM122" s="24"/>
      <c r="FN122" s="24" t="s">
        <v>25</v>
      </c>
      <c r="FO122" s="295">
        <v>98.52</v>
      </c>
      <c r="FP122" s="45">
        <v>-6.0810000000000004</v>
      </c>
      <c r="FQ122" s="295">
        <v>124.238</v>
      </c>
      <c r="FR122" s="45">
        <v>4.8010000000000002</v>
      </c>
      <c r="FS122" s="295">
        <v>132.66</v>
      </c>
      <c r="FT122" s="45">
        <v>3.367</v>
      </c>
      <c r="FU122" s="24"/>
      <c r="FV122" s="24" t="s">
        <v>25</v>
      </c>
      <c r="FW122" s="295">
        <v>122.70099999999999</v>
      </c>
      <c r="FX122" s="45">
        <v>2.149</v>
      </c>
      <c r="FY122" s="295">
        <v>115.563</v>
      </c>
      <c r="FZ122" s="45">
        <v>1.9910000000000001</v>
      </c>
      <c r="GA122" s="295">
        <v>127.934</v>
      </c>
      <c r="GB122" s="45">
        <v>11.571999999999999</v>
      </c>
      <c r="GC122" s="24"/>
      <c r="GD122" s="24" t="s">
        <v>25</v>
      </c>
      <c r="GE122" s="295">
        <v>122.898</v>
      </c>
      <c r="GF122" s="45">
        <v>5.5209999999999999</v>
      </c>
      <c r="GG122" s="295">
        <v>119.479</v>
      </c>
      <c r="GH122" s="45">
        <v>2.2639999999999998</v>
      </c>
      <c r="GI122" s="295">
        <v>105.95099999999999</v>
      </c>
      <c r="GJ122" s="45">
        <v>-1.0209999999999999</v>
      </c>
      <c r="GK122" s="24"/>
      <c r="GL122" s="24" t="s">
        <v>25</v>
      </c>
      <c r="GM122" s="295">
        <v>114.021</v>
      </c>
      <c r="GN122" s="45">
        <v>-7.069</v>
      </c>
      <c r="GO122" s="295">
        <v>134.64599999999999</v>
      </c>
      <c r="GP122" s="45">
        <v>-0.90500000000000003</v>
      </c>
      <c r="GQ122" s="295">
        <v>127.42100000000001</v>
      </c>
      <c r="GR122" s="45">
        <v>-1.38</v>
      </c>
      <c r="GS122" s="24"/>
      <c r="GT122" s="24" t="s">
        <v>25</v>
      </c>
      <c r="GU122" s="295">
        <v>115.102</v>
      </c>
      <c r="GV122" s="45">
        <v>-5.8440000000000003</v>
      </c>
      <c r="GW122" s="295">
        <v>99.546999999999997</v>
      </c>
      <c r="GX122" s="45">
        <v>9.3840000000000003</v>
      </c>
      <c r="GY122" s="295">
        <v>137.065</v>
      </c>
      <c r="GZ122" s="45">
        <v>0.53500000000000003</v>
      </c>
      <c r="HA122" s="24"/>
      <c r="HB122" s="24" t="s">
        <v>25</v>
      </c>
      <c r="HC122" s="295">
        <v>115.57</v>
      </c>
      <c r="HD122" s="45">
        <v>6.0289999999999999</v>
      </c>
      <c r="HE122" s="295">
        <v>112.354</v>
      </c>
      <c r="HF122" s="45">
        <v>16.166</v>
      </c>
      <c r="HG122" s="295">
        <v>97.180999999999997</v>
      </c>
      <c r="HH122" s="45">
        <v>4.1449999999999996</v>
      </c>
      <c r="HI122" s="24"/>
      <c r="HJ122" s="24" t="s">
        <v>25</v>
      </c>
      <c r="HK122" s="295">
        <v>124.726</v>
      </c>
      <c r="HL122" s="45">
        <v>5.7329999999999997</v>
      </c>
      <c r="HM122" s="295">
        <v>114.456</v>
      </c>
      <c r="HN122" s="45">
        <v>14.423999999999999</v>
      </c>
      <c r="HO122" s="295">
        <v>110.44</v>
      </c>
      <c r="HP122" s="45">
        <v>12.271000000000001</v>
      </c>
      <c r="HQ122" s="24"/>
      <c r="HR122" s="24" t="s">
        <v>25</v>
      </c>
      <c r="HS122" s="295">
        <v>112.57299999999999</v>
      </c>
      <c r="HT122" s="45">
        <v>0.157</v>
      </c>
      <c r="HU122" s="295">
        <v>118.902</v>
      </c>
      <c r="HV122" s="45">
        <v>4.5529999999999999</v>
      </c>
      <c r="HW122" s="295">
        <v>113.214</v>
      </c>
      <c r="HX122" s="45">
        <v>9.2899999999999991</v>
      </c>
      <c r="HY122" s="24"/>
      <c r="HZ122" s="24" t="s">
        <v>25</v>
      </c>
      <c r="IA122" s="295">
        <v>120.14700000000001</v>
      </c>
      <c r="IB122" s="45">
        <v>4.6559999999999997</v>
      </c>
      <c r="IC122" s="5">
        <v>121.679</v>
      </c>
      <c r="ID122" s="45">
        <v>3.7530000000000001</v>
      </c>
      <c r="IE122" s="295">
        <v>113.36199999999999</v>
      </c>
      <c r="IF122" s="45">
        <v>4.2329999999999997</v>
      </c>
      <c r="IG122" s="24"/>
      <c r="IH122" s="24" t="s">
        <v>25</v>
      </c>
      <c r="II122" s="295">
        <v>127.318</v>
      </c>
      <c r="IJ122" s="45">
        <v>6.8150000000000004</v>
      </c>
      <c r="IK122" s="295">
        <v>129.46100000000001</v>
      </c>
      <c r="IL122" s="45">
        <v>5.9409999999999998</v>
      </c>
      <c r="IM122" s="295">
        <v>126.05200000000001</v>
      </c>
      <c r="IN122" s="45">
        <v>1.1279999999999999</v>
      </c>
      <c r="IO122" s="295">
        <v>121.947</v>
      </c>
      <c r="IP122" s="45">
        <v>10.529</v>
      </c>
      <c r="IQ122" s="24"/>
      <c r="IR122" s="24" t="s">
        <v>25</v>
      </c>
      <c r="IS122" s="295">
        <v>118.15</v>
      </c>
      <c r="IT122" s="45">
        <v>4.173</v>
      </c>
      <c r="IU122" s="295">
        <v>93.983000000000004</v>
      </c>
      <c r="IV122" s="45">
        <v>-5.4240000000000004</v>
      </c>
      <c r="IW122" s="295">
        <v>135.30500000000001</v>
      </c>
      <c r="IX122" s="45">
        <v>24.117999999999999</v>
      </c>
      <c r="IY122" s="24"/>
      <c r="IZ122" s="24" t="s">
        <v>25</v>
      </c>
      <c r="JA122" s="295">
        <v>120.742</v>
      </c>
      <c r="JB122" s="45">
        <v>-3.5830000000000002</v>
      </c>
      <c r="JC122" s="295">
        <v>140.30099999999999</v>
      </c>
      <c r="JD122" s="45">
        <v>0.45300000000000001</v>
      </c>
      <c r="JE122" s="295">
        <v>155.876</v>
      </c>
      <c r="JF122" s="45">
        <v>-6.0570000000000004</v>
      </c>
      <c r="JG122" s="24"/>
      <c r="JH122" s="24" t="s">
        <v>25</v>
      </c>
      <c r="JI122" s="295">
        <v>142.125</v>
      </c>
      <c r="JJ122" s="45">
        <v>-3.7480000000000002</v>
      </c>
      <c r="JK122" s="295">
        <v>146.90799999999999</v>
      </c>
      <c r="JL122" s="45">
        <v>0.76700000000000002</v>
      </c>
      <c r="JM122" s="295">
        <v>112.97799999999999</v>
      </c>
      <c r="JN122" s="45">
        <v>11.988</v>
      </c>
      <c r="JO122" s="24"/>
      <c r="JP122" s="24" t="s">
        <v>25</v>
      </c>
      <c r="JQ122" s="295">
        <v>107.568</v>
      </c>
      <c r="JR122" s="45">
        <v>-8.3970000000000002</v>
      </c>
      <c r="JS122" s="295">
        <v>92.233000000000004</v>
      </c>
      <c r="JT122" s="45">
        <v>-1.7000000000000001E-2</v>
      </c>
      <c r="JU122" s="295">
        <v>101.54</v>
      </c>
      <c r="JV122" s="45">
        <v>1.579</v>
      </c>
      <c r="JW122" s="24"/>
      <c r="JX122" s="24" t="s">
        <v>25</v>
      </c>
      <c r="JY122" s="295">
        <v>125.554</v>
      </c>
      <c r="JZ122" s="45">
        <v>5.3529999999999998</v>
      </c>
      <c r="KA122" s="295">
        <v>140.226</v>
      </c>
      <c r="KB122" s="45">
        <v>3.4249999999999998</v>
      </c>
      <c r="KC122" s="295">
        <v>132.18799999999999</v>
      </c>
      <c r="KD122" s="45">
        <v>-3.0710000000000002</v>
      </c>
      <c r="KE122" s="24"/>
      <c r="KF122" s="24" t="s">
        <v>25</v>
      </c>
      <c r="KG122" s="295">
        <v>102.218</v>
      </c>
      <c r="KH122" s="45">
        <v>-2.0699999999999998</v>
      </c>
      <c r="KI122" s="295">
        <v>110.932</v>
      </c>
      <c r="KJ122" s="45">
        <v>9.6609999999999996</v>
      </c>
      <c r="KK122" s="295">
        <v>117.66200000000001</v>
      </c>
      <c r="KL122" s="45">
        <v>-2.0510000000000002</v>
      </c>
      <c r="KM122" s="24"/>
      <c r="KN122" s="24" t="s">
        <v>25</v>
      </c>
      <c r="KO122" s="295">
        <v>59.948</v>
      </c>
      <c r="KP122" s="45">
        <v>-48.975999999999999</v>
      </c>
      <c r="KQ122" s="295">
        <v>128.06100000000001</v>
      </c>
      <c r="KR122" s="45">
        <v>6.3090000000000002</v>
      </c>
      <c r="KS122" s="295">
        <v>108.883</v>
      </c>
      <c r="KT122" s="45">
        <v>-3.2090000000000001</v>
      </c>
      <c r="KU122" s="24"/>
      <c r="KV122" s="24" t="s">
        <v>25</v>
      </c>
      <c r="KW122" s="295">
        <v>97.084999999999994</v>
      </c>
      <c r="KX122" s="45">
        <v>-4.2320000000000002</v>
      </c>
      <c r="KY122" s="295">
        <v>121.736</v>
      </c>
      <c r="KZ122" s="45">
        <v>-4.4610000000000003</v>
      </c>
      <c r="LA122" s="295">
        <v>134.81399999999999</v>
      </c>
      <c r="LB122" s="45">
        <v>11.944000000000001</v>
      </c>
      <c r="LC122" s="24"/>
      <c r="LD122" s="24" t="s">
        <v>25</v>
      </c>
      <c r="LE122" s="295">
        <v>131.33799999999999</v>
      </c>
      <c r="LF122" s="45">
        <v>-3.2429999999999999</v>
      </c>
      <c r="LG122" s="295">
        <v>98.962999999999994</v>
      </c>
      <c r="LH122" s="45">
        <v>-20.975000000000001</v>
      </c>
      <c r="LI122" s="295">
        <v>65.072999999999993</v>
      </c>
      <c r="LJ122" s="45">
        <v>-40.447000000000003</v>
      </c>
      <c r="LK122" s="24"/>
      <c r="LL122" s="24" t="s">
        <v>25</v>
      </c>
      <c r="LM122" s="295">
        <v>101.307</v>
      </c>
      <c r="LN122" s="45">
        <v>-5.1619999999999999</v>
      </c>
      <c r="LO122" s="295">
        <v>96.879000000000005</v>
      </c>
      <c r="LP122" s="45">
        <v>-7.1580000000000004</v>
      </c>
      <c r="LQ122" s="295">
        <v>116.601</v>
      </c>
      <c r="LR122" s="45">
        <v>6.6760000000000002</v>
      </c>
      <c r="LS122" s="24"/>
      <c r="LT122" s="24" t="s">
        <v>25</v>
      </c>
      <c r="LU122" s="295">
        <v>122.533</v>
      </c>
      <c r="LV122" s="45">
        <v>10.382</v>
      </c>
      <c r="LW122" s="295">
        <v>87.233999999999995</v>
      </c>
      <c r="LX122" s="45">
        <v>-14.287000000000001</v>
      </c>
      <c r="LY122" s="295">
        <v>83.504999999999995</v>
      </c>
      <c r="LZ122" s="45">
        <v>37.079000000000001</v>
      </c>
      <c r="MA122" s="24"/>
      <c r="MB122" s="24" t="s">
        <v>25</v>
      </c>
      <c r="MC122" s="295">
        <v>127.84399999999999</v>
      </c>
      <c r="MD122" s="45">
        <v>-4.3780000000000001</v>
      </c>
      <c r="ME122" s="295">
        <v>148.84800000000001</v>
      </c>
      <c r="MF122" s="45">
        <v>-2.847</v>
      </c>
      <c r="MG122" s="295">
        <v>125.14400000000001</v>
      </c>
      <c r="MH122" s="45">
        <v>11.349</v>
      </c>
      <c r="MI122" s="24"/>
      <c r="MJ122" s="24" t="s">
        <v>25</v>
      </c>
      <c r="MK122" s="295">
        <v>91.465999999999994</v>
      </c>
      <c r="ML122" s="45">
        <v>24.876000000000001</v>
      </c>
      <c r="MM122" s="295">
        <v>134.83500000000001</v>
      </c>
      <c r="MN122" s="45">
        <v>3.8</v>
      </c>
      <c r="MO122" s="295">
        <v>158.209</v>
      </c>
      <c r="MP122" s="45">
        <v>21.021999999999998</v>
      </c>
      <c r="MQ122" s="173"/>
      <c r="MR122" s="173"/>
      <c r="MS122" s="173"/>
      <c r="MT122" s="173"/>
      <c r="MU122" s="173"/>
      <c r="MV122" s="173"/>
    </row>
    <row r="123" spans="1:360" s="331" customFormat="1" ht="15" hidden="1" customHeight="1" x14ac:dyDescent="0.25">
      <c r="A123" s="445"/>
      <c r="B123" s="24" t="s">
        <v>26</v>
      </c>
      <c r="C123" s="5">
        <v>99.867999999999995</v>
      </c>
      <c r="D123" s="45">
        <v>-6.2210000000000001</v>
      </c>
      <c r="E123" s="495">
        <v>93.213999999999999</v>
      </c>
      <c r="F123" s="45">
        <v>-8.2490000000000006</v>
      </c>
      <c r="G123" s="495">
        <v>106.15900000000001</v>
      </c>
      <c r="H123" s="45">
        <v>-4.468</v>
      </c>
      <c r="I123" s="24"/>
      <c r="J123" s="24" t="s">
        <v>26</v>
      </c>
      <c r="K123" s="5">
        <v>107.96</v>
      </c>
      <c r="L123" s="45">
        <v>-8.6059999999999999</v>
      </c>
      <c r="M123" s="5">
        <v>160.917</v>
      </c>
      <c r="N123" s="45">
        <v>2.077</v>
      </c>
      <c r="O123" s="5">
        <v>114.736</v>
      </c>
      <c r="P123" s="45">
        <v>-5.859</v>
      </c>
      <c r="Q123" s="24"/>
      <c r="R123" s="24" t="s">
        <v>26</v>
      </c>
      <c r="S123" s="5">
        <v>117.509</v>
      </c>
      <c r="T123" s="45">
        <v>9.4220000000000006</v>
      </c>
      <c r="U123" s="5">
        <v>120.268</v>
      </c>
      <c r="V123" s="45">
        <v>12.272</v>
      </c>
      <c r="W123" s="5">
        <v>127.249</v>
      </c>
      <c r="X123" s="45">
        <v>21.003</v>
      </c>
      <c r="Y123" s="24"/>
      <c r="Z123" s="24" t="s">
        <v>26</v>
      </c>
      <c r="AA123" s="5">
        <v>102.288</v>
      </c>
      <c r="AB123" s="45">
        <v>-9.6760000000000002</v>
      </c>
      <c r="AC123" s="5">
        <v>132.27699999999999</v>
      </c>
      <c r="AD123" s="45">
        <v>8.5079999999999991</v>
      </c>
      <c r="AE123" s="5">
        <v>124.871</v>
      </c>
      <c r="AF123" s="45">
        <v>21.559000000000001</v>
      </c>
      <c r="AG123" s="24"/>
      <c r="AH123" s="24" t="s">
        <v>26</v>
      </c>
      <c r="AI123" s="5">
        <v>113.17700000000001</v>
      </c>
      <c r="AJ123" s="45">
        <v>-0.89400000000000002</v>
      </c>
      <c r="AK123" s="5">
        <v>127.815</v>
      </c>
      <c r="AL123" s="45">
        <v>-4.673</v>
      </c>
      <c r="AM123" s="5">
        <v>112.595</v>
      </c>
      <c r="AN123" s="45">
        <v>12.045999999999999</v>
      </c>
      <c r="AO123" s="24"/>
      <c r="AP123" s="24" t="s">
        <v>26</v>
      </c>
      <c r="AQ123" s="5">
        <v>104.42</v>
      </c>
      <c r="AR123" s="45">
        <v>-1.7190000000000001</v>
      </c>
      <c r="AS123" s="5">
        <v>123.82299999999999</v>
      </c>
      <c r="AT123" s="45">
        <v>14.63</v>
      </c>
      <c r="AU123" s="5">
        <v>122.527</v>
      </c>
      <c r="AV123" s="45">
        <v>15.532</v>
      </c>
      <c r="AW123" s="24"/>
      <c r="AX123" s="24" t="s">
        <v>26</v>
      </c>
      <c r="AY123" s="5">
        <v>156.82599999999999</v>
      </c>
      <c r="AZ123" s="45">
        <v>22.385999999999999</v>
      </c>
      <c r="BA123" s="5">
        <v>126.374</v>
      </c>
      <c r="BB123" s="45">
        <v>-2.2509999999999999</v>
      </c>
      <c r="BC123" s="5">
        <v>124.785</v>
      </c>
      <c r="BD123" s="45">
        <v>11.834</v>
      </c>
      <c r="BE123" s="24"/>
      <c r="BF123" s="24" t="s">
        <v>26</v>
      </c>
      <c r="BG123" s="5">
        <v>110.267</v>
      </c>
      <c r="BH123" s="45">
        <v>1.327</v>
      </c>
      <c r="BI123" s="5">
        <v>121.355</v>
      </c>
      <c r="BJ123" s="45">
        <v>0.28299999999999997</v>
      </c>
      <c r="BK123" s="5">
        <v>136.94800000000001</v>
      </c>
      <c r="BL123" s="45">
        <v>5.5540000000000003</v>
      </c>
      <c r="BM123" s="24"/>
      <c r="BN123" s="24" t="s">
        <v>26</v>
      </c>
      <c r="BO123" s="5">
        <v>112.47799999999999</v>
      </c>
      <c r="BP123" s="45">
        <v>1.423</v>
      </c>
      <c r="BQ123" s="5">
        <v>144.458</v>
      </c>
      <c r="BR123" s="45">
        <v>2.2799999999999998</v>
      </c>
      <c r="BS123" s="5">
        <v>121.08199999999999</v>
      </c>
      <c r="BT123" s="45">
        <v>-0.104</v>
      </c>
      <c r="BU123" s="24"/>
      <c r="BV123" s="24" t="s">
        <v>26</v>
      </c>
      <c r="BW123" s="5">
        <v>135.21700000000001</v>
      </c>
      <c r="BX123" s="45">
        <v>-3.5999999999999997E-2</v>
      </c>
      <c r="BY123" s="5">
        <v>104.496</v>
      </c>
      <c r="BZ123" s="45">
        <v>3.5430000000000001</v>
      </c>
      <c r="CA123" s="5">
        <v>110.72499999999999</v>
      </c>
      <c r="CB123" s="45">
        <v>3.843</v>
      </c>
      <c r="CC123" s="24"/>
      <c r="CD123" s="24" t="s">
        <v>26</v>
      </c>
      <c r="CE123" s="5">
        <v>121.476</v>
      </c>
      <c r="CF123" s="45">
        <v>4.4470000000000001</v>
      </c>
      <c r="CG123" s="5">
        <v>104.494</v>
      </c>
      <c r="CH123" s="45">
        <v>3.7810000000000001</v>
      </c>
      <c r="CI123" s="5">
        <v>151.249</v>
      </c>
      <c r="CJ123" s="45">
        <v>7.2119999999999997</v>
      </c>
      <c r="CK123" s="24"/>
      <c r="CL123" s="24" t="s">
        <v>26</v>
      </c>
      <c r="CM123" s="5">
        <v>119.032</v>
      </c>
      <c r="CN123" s="45">
        <v>8.9689999999999994</v>
      </c>
      <c r="CO123" s="5">
        <v>94.989000000000004</v>
      </c>
      <c r="CP123" s="45">
        <v>-5.0460000000000003</v>
      </c>
      <c r="CQ123" s="5">
        <v>106.869</v>
      </c>
      <c r="CR123" s="45">
        <v>5.0380000000000003</v>
      </c>
      <c r="CS123" s="24"/>
      <c r="CT123" s="24" t="s">
        <v>26</v>
      </c>
      <c r="CU123" s="5">
        <v>112.032</v>
      </c>
      <c r="CV123" s="45">
        <v>-13.323</v>
      </c>
      <c r="CW123" s="5">
        <v>110.708</v>
      </c>
      <c r="CX123" s="45">
        <v>24.896999999999998</v>
      </c>
      <c r="CY123" s="5">
        <v>138.23599999999999</v>
      </c>
      <c r="CZ123" s="45">
        <v>11.706</v>
      </c>
      <c r="DA123" s="24"/>
      <c r="DB123" s="24" t="s">
        <v>26</v>
      </c>
      <c r="DC123" s="5">
        <v>108.551</v>
      </c>
      <c r="DD123" s="45">
        <v>-4.3460000000000001</v>
      </c>
      <c r="DE123" s="5">
        <v>258.178</v>
      </c>
      <c r="DF123" s="45">
        <v>-13.965</v>
      </c>
      <c r="DG123" s="5">
        <v>95.23</v>
      </c>
      <c r="DH123" s="45">
        <v>-6.3230000000000004</v>
      </c>
      <c r="DI123" s="24"/>
      <c r="DJ123" s="24" t="s">
        <v>26</v>
      </c>
      <c r="DK123" s="5">
        <v>117.892</v>
      </c>
      <c r="DL123" s="45">
        <v>4.6630000000000003</v>
      </c>
      <c r="DM123" s="5">
        <v>98.813999999999993</v>
      </c>
      <c r="DN123" s="45">
        <v>-0.246</v>
      </c>
      <c r="DO123" s="5">
        <v>118.358</v>
      </c>
      <c r="DP123" s="45">
        <v>4.1989999999999998</v>
      </c>
      <c r="DQ123" s="24"/>
      <c r="DR123" s="24" t="s">
        <v>26</v>
      </c>
      <c r="DS123" s="5">
        <v>114.169</v>
      </c>
      <c r="DT123" s="45">
        <v>-2.7040000000000002</v>
      </c>
      <c r="DU123" s="5">
        <v>112.66</v>
      </c>
      <c r="DV123" s="45">
        <v>1.7</v>
      </c>
      <c r="DW123" s="5">
        <v>134.464</v>
      </c>
      <c r="DX123" s="45">
        <v>4.3380000000000001</v>
      </c>
      <c r="DY123" s="24"/>
      <c r="DZ123" s="24" t="s">
        <v>26</v>
      </c>
      <c r="EA123" s="5">
        <v>117.73</v>
      </c>
      <c r="EB123" s="45">
        <v>2.2210000000000001</v>
      </c>
      <c r="EC123" s="5">
        <v>122.72199999999999</v>
      </c>
      <c r="ED123" s="45">
        <v>-3.8759999999999999</v>
      </c>
      <c r="EE123" s="5">
        <v>125.675</v>
      </c>
      <c r="EF123" s="45">
        <v>2.0150000000000001</v>
      </c>
      <c r="EG123" s="24"/>
      <c r="EH123" s="24" t="s">
        <v>26</v>
      </c>
      <c r="EI123" s="5">
        <v>127.866</v>
      </c>
      <c r="EJ123" s="45">
        <v>1.244</v>
      </c>
      <c r="EK123" s="5">
        <v>121.57299999999999</v>
      </c>
      <c r="EL123" s="45">
        <v>3.0960000000000001</v>
      </c>
      <c r="EM123" s="5">
        <v>119.77500000000001</v>
      </c>
      <c r="EN123" s="45">
        <v>1.8160000000000001</v>
      </c>
      <c r="EO123" s="24"/>
      <c r="EP123" s="24" t="s">
        <v>26</v>
      </c>
      <c r="EQ123" s="5">
        <v>105.761</v>
      </c>
      <c r="ER123" s="45">
        <v>-9.0649999999999995</v>
      </c>
      <c r="ES123" s="5">
        <v>116.205</v>
      </c>
      <c r="ET123" s="45">
        <v>8.9009999999999998</v>
      </c>
      <c r="EU123" s="5">
        <v>109.011</v>
      </c>
      <c r="EV123" s="45">
        <v>-2.238</v>
      </c>
      <c r="EW123" s="24"/>
      <c r="EX123" s="24" t="s">
        <v>26</v>
      </c>
      <c r="EY123" s="5">
        <v>105.533</v>
      </c>
      <c r="EZ123" s="45">
        <v>-3.488</v>
      </c>
      <c r="FA123" s="5">
        <v>113.95399999999999</v>
      </c>
      <c r="FB123" s="45">
        <v>-6.1790000000000003</v>
      </c>
      <c r="FC123" s="5">
        <v>151.97499999999999</v>
      </c>
      <c r="FD123" s="45">
        <v>28.73</v>
      </c>
      <c r="FE123" s="24"/>
      <c r="FF123" s="24" t="s">
        <v>26</v>
      </c>
      <c r="FG123" s="5">
        <v>118.449</v>
      </c>
      <c r="FH123" s="45">
        <v>-1.921</v>
      </c>
      <c r="FI123" s="5">
        <v>128.41999999999999</v>
      </c>
      <c r="FJ123" s="45">
        <v>0.36599999999999999</v>
      </c>
      <c r="FK123" s="5">
        <v>115.453</v>
      </c>
      <c r="FL123" s="45">
        <v>-6.6929999999999996</v>
      </c>
      <c r="FM123" s="24"/>
      <c r="FN123" s="24" t="s">
        <v>26</v>
      </c>
      <c r="FO123" s="5">
        <v>95.727999999999994</v>
      </c>
      <c r="FP123" s="45">
        <v>-8.3330000000000002</v>
      </c>
      <c r="FQ123" s="5">
        <v>127.485</v>
      </c>
      <c r="FR123" s="45">
        <v>3.4569999999999999</v>
      </c>
      <c r="FS123" s="5">
        <v>138.22900000000001</v>
      </c>
      <c r="FT123" s="45">
        <v>16.821000000000002</v>
      </c>
      <c r="FU123" s="24"/>
      <c r="FV123" s="24" t="s">
        <v>26</v>
      </c>
      <c r="FW123" s="5">
        <v>121.407</v>
      </c>
      <c r="FX123" s="45">
        <v>4.9119999999999999</v>
      </c>
      <c r="FY123" s="5">
        <v>111.22499999999999</v>
      </c>
      <c r="FZ123" s="45">
        <v>-10.581</v>
      </c>
      <c r="GA123" s="5">
        <v>130.80500000000001</v>
      </c>
      <c r="GB123" s="45">
        <v>15.339</v>
      </c>
      <c r="GC123" s="24"/>
      <c r="GD123" s="24" t="s">
        <v>26</v>
      </c>
      <c r="GE123" s="5">
        <v>124.125</v>
      </c>
      <c r="GF123" s="45">
        <v>6.8179999999999996</v>
      </c>
      <c r="GG123" s="5">
        <v>121.601</v>
      </c>
      <c r="GH123" s="45">
        <v>3.4660000000000002</v>
      </c>
      <c r="GI123" s="5">
        <v>104.747</v>
      </c>
      <c r="GJ123" s="45">
        <v>-4.2949999999999999</v>
      </c>
      <c r="GK123" s="24"/>
      <c r="GL123" s="24" t="s">
        <v>26</v>
      </c>
      <c r="GM123" s="5">
        <v>114.642</v>
      </c>
      <c r="GN123" s="45">
        <v>-8.8149999999999995</v>
      </c>
      <c r="GO123" s="5">
        <v>139.01</v>
      </c>
      <c r="GP123" s="45">
        <v>7.3179999999999996</v>
      </c>
      <c r="GQ123" s="5">
        <v>127.652</v>
      </c>
      <c r="GR123" s="45">
        <v>2.7749999999999999</v>
      </c>
      <c r="GS123" s="24"/>
      <c r="GT123" s="24" t="s">
        <v>26</v>
      </c>
      <c r="GU123" s="5">
        <v>123.60299999999999</v>
      </c>
      <c r="GV123" s="45">
        <v>2.0289999999999999</v>
      </c>
      <c r="GW123" s="5">
        <v>99.335999999999999</v>
      </c>
      <c r="GX123" s="45">
        <v>5.4130000000000003</v>
      </c>
      <c r="GY123" s="5">
        <v>142.53299999999999</v>
      </c>
      <c r="GZ123" s="45">
        <v>-4.6840000000000002</v>
      </c>
      <c r="HA123" s="24"/>
      <c r="HB123" s="24" t="s">
        <v>26</v>
      </c>
      <c r="HC123" s="5">
        <v>116.53</v>
      </c>
      <c r="HD123" s="45">
        <v>8.6289999999999996</v>
      </c>
      <c r="HE123" s="5">
        <v>128.309</v>
      </c>
      <c r="HF123" s="45">
        <v>14.973000000000001</v>
      </c>
      <c r="HG123" s="5">
        <v>98.004999999999995</v>
      </c>
      <c r="HH123" s="45">
        <v>-1.998</v>
      </c>
      <c r="HI123" s="24"/>
      <c r="HJ123" s="24" t="s">
        <v>26</v>
      </c>
      <c r="HK123" s="5">
        <v>116.777</v>
      </c>
      <c r="HL123" s="45">
        <v>5.4</v>
      </c>
      <c r="HM123" s="5">
        <v>119.235</v>
      </c>
      <c r="HN123" s="45">
        <v>16.939</v>
      </c>
      <c r="HO123" s="5">
        <v>109.621</v>
      </c>
      <c r="HP123" s="45">
        <v>9.59</v>
      </c>
      <c r="HQ123" s="24"/>
      <c r="HR123" s="24" t="s">
        <v>26</v>
      </c>
      <c r="HS123" s="5">
        <v>119.35599999999999</v>
      </c>
      <c r="HT123" s="45">
        <v>-3.4729999999999999</v>
      </c>
      <c r="HU123" s="5">
        <v>116.69199999999999</v>
      </c>
      <c r="HV123" s="45">
        <v>8.92</v>
      </c>
      <c r="HW123" s="5">
        <v>108.36499999999999</v>
      </c>
      <c r="HX123" s="45">
        <v>8.11</v>
      </c>
      <c r="HY123" s="24"/>
      <c r="HZ123" s="24" t="s">
        <v>26</v>
      </c>
      <c r="IA123" s="5">
        <v>118.52500000000001</v>
      </c>
      <c r="IB123" s="45">
        <v>-0.6</v>
      </c>
      <c r="IC123" s="5">
        <v>119.876</v>
      </c>
      <c r="ID123" s="45">
        <v>3.714</v>
      </c>
      <c r="IE123" s="5">
        <v>107.727</v>
      </c>
      <c r="IF123" s="45">
        <v>-0.63800000000000001</v>
      </c>
      <c r="IG123" s="24"/>
      <c r="IH123" s="24" t="s">
        <v>26</v>
      </c>
      <c r="II123" s="5">
        <v>122.086</v>
      </c>
      <c r="IJ123" s="45">
        <v>4.7009999999999996</v>
      </c>
      <c r="IK123" s="5">
        <v>111.18</v>
      </c>
      <c r="IL123" s="45">
        <v>5.7080000000000002</v>
      </c>
      <c r="IM123" s="5">
        <v>129.41</v>
      </c>
      <c r="IN123" s="45">
        <v>4.8360000000000003</v>
      </c>
      <c r="IO123" s="5">
        <v>128.06299999999999</v>
      </c>
      <c r="IP123" s="45">
        <v>7.3150000000000004</v>
      </c>
      <c r="IQ123" s="24"/>
      <c r="IR123" s="24" t="s">
        <v>26</v>
      </c>
      <c r="IS123" s="5">
        <v>117.32599999999999</v>
      </c>
      <c r="IT123" s="45">
        <v>3.9740000000000002</v>
      </c>
      <c r="IU123" s="5">
        <v>102.95</v>
      </c>
      <c r="IV123" s="45">
        <v>2.34</v>
      </c>
      <c r="IW123" s="5">
        <v>126.52800000000001</v>
      </c>
      <c r="IX123" s="45">
        <v>4.4059999999999997</v>
      </c>
      <c r="IY123" s="24"/>
      <c r="IZ123" s="24" t="s">
        <v>26</v>
      </c>
      <c r="JA123" s="5">
        <v>122.46599999999999</v>
      </c>
      <c r="JB123" s="45">
        <v>2.5190000000000001</v>
      </c>
      <c r="JC123" s="5">
        <v>152.57900000000001</v>
      </c>
      <c r="JD123" s="45">
        <v>5.5940000000000003</v>
      </c>
      <c r="JE123" s="5">
        <v>168.38200000000001</v>
      </c>
      <c r="JF123" s="45">
        <v>-0.96699999999999997</v>
      </c>
      <c r="JG123" s="24"/>
      <c r="JH123" s="24" t="s">
        <v>26</v>
      </c>
      <c r="JI123" s="5">
        <v>166.1</v>
      </c>
      <c r="JJ123" s="45">
        <v>20.518999999999998</v>
      </c>
      <c r="JK123" s="5">
        <v>144.96799999999999</v>
      </c>
      <c r="JL123" s="45">
        <v>-0.63200000000000001</v>
      </c>
      <c r="JM123" s="5">
        <v>113.39400000000001</v>
      </c>
      <c r="JN123" s="45">
        <v>-2.1120000000000001</v>
      </c>
      <c r="JO123" s="24"/>
      <c r="JP123" s="24" t="s">
        <v>26</v>
      </c>
      <c r="JQ123" s="5">
        <v>119.595</v>
      </c>
      <c r="JR123" s="45">
        <v>1.9970000000000001</v>
      </c>
      <c r="JS123" s="5">
        <v>111.093</v>
      </c>
      <c r="JT123" s="45">
        <v>-5.5819999999999999</v>
      </c>
      <c r="JU123" s="5">
        <v>113.82599999999999</v>
      </c>
      <c r="JV123" s="45">
        <v>7.4</v>
      </c>
      <c r="JW123" s="24"/>
      <c r="JX123" s="24" t="s">
        <v>26</v>
      </c>
      <c r="JY123" s="5">
        <v>129.04900000000001</v>
      </c>
      <c r="JZ123" s="45">
        <v>5.1669999999999998</v>
      </c>
      <c r="KA123" s="5">
        <v>127.753</v>
      </c>
      <c r="KB123" s="45">
        <v>-2.0750000000000002</v>
      </c>
      <c r="KC123" s="5">
        <v>133.744</v>
      </c>
      <c r="KD123" s="45">
        <v>-4.1349999999999998</v>
      </c>
      <c r="KE123" s="24"/>
      <c r="KF123" s="24" t="s">
        <v>26</v>
      </c>
      <c r="KG123" s="5">
        <v>104.47799999999999</v>
      </c>
      <c r="KH123" s="45">
        <v>1.3089999999999999</v>
      </c>
      <c r="KI123" s="5">
        <v>129.72999999999999</v>
      </c>
      <c r="KJ123" s="45">
        <v>14.175000000000001</v>
      </c>
      <c r="KK123" s="5">
        <v>114.723</v>
      </c>
      <c r="KL123" s="45">
        <v>-10.294</v>
      </c>
      <c r="KM123" s="24"/>
      <c r="KN123" s="24" t="s">
        <v>26</v>
      </c>
      <c r="KO123" s="5">
        <v>92.147000000000006</v>
      </c>
      <c r="KP123" s="45">
        <v>-24.866</v>
      </c>
      <c r="KQ123" s="5">
        <v>123.601</v>
      </c>
      <c r="KR123" s="45">
        <v>8.01</v>
      </c>
      <c r="KS123" s="5">
        <v>120.185</v>
      </c>
      <c r="KT123" s="45">
        <v>8.5359999999999996</v>
      </c>
      <c r="KU123" s="24"/>
      <c r="KV123" s="24" t="s">
        <v>26</v>
      </c>
      <c r="KW123" s="5">
        <v>111.20399999999999</v>
      </c>
      <c r="KX123" s="45">
        <v>2.3959999999999999</v>
      </c>
      <c r="KY123" s="5">
        <v>130.54300000000001</v>
      </c>
      <c r="KZ123" s="45">
        <v>1.341</v>
      </c>
      <c r="LA123" s="5">
        <v>124.992</v>
      </c>
      <c r="LB123" s="45">
        <v>9.2059999999999995</v>
      </c>
      <c r="LC123" s="24"/>
      <c r="LD123" s="24" t="s">
        <v>26</v>
      </c>
      <c r="LE123" s="5">
        <v>133.69499999999999</v>
      </c>
      <c r="LF123" s="45">
        <v>10.976000000000001</v>
      </c>
      <c r="LG123" s="5">
        <v>98.554000000000002</v>
      </c>
      <c r="LH123" s="45">
        <v>-3.173</v>
      </c>
      <c r="LI123" s="5">
        <v>88.302000000000007</v>
      </c>
      <c r="LJ123" s="45">
        <v>-21.945</v>
      </c>
      <c r="LK123" s="24"/>
      <c r="LL123" s="24" t="s">
        <v>26</v>
      </c>
      <c r="LM123" s="5">
        <v>114.193</v>
      </c>
      <c r="LN123" s="45">
        <v>12.616</v>
      </c>
      <c r="LO123" s="5">
        <v>117.393</v>
      </c>
      <c r="LP123" s="45">
        <v>5.2859999999999996</v>
      </c>
      <c r="LQ123" s="5">
        <v>112.399</v>
      </c>
      <c r="LR123" s="45">
        <v>3.83</v>
      </c>
      <c r="LS123" s="24"/>
      <c r="LT123" s="24" t="s">
        <v>26</v>
      </c>
      <c r="LU123" s="5">
        <v>92.1</v>
      </c>
      <c r="LV123" s="45">
        <v>-3.06</v>
      </c>
      <c r="LW123" s="5">
        <v>101.54</v>
      </c>
      <c r="LX123" s="45">
        <v>-5.0510000000000002</v>
      </c>
      <c r="LY123" s="5">
        <v>109.928</v>
      </c>
      <c r="LZ123" s="45">
        <v>10.606999999999999</v>
      </c>
      <c r="MA123" s="24"/>
      <c r="MB123" s="24" t="s">
        <v>26</v>
      </c>
      <c r="MC123" s="5">
        <v>128.66200000000001</v>
      </c>
      <c r="MD123" s="45">
        <v>1.4770000000000001</v>
      </c>
      <c r="ME123" s="5">
        <v>88.275999999999996</v>
      </c>
      <c r="MF123" s="45">
        <v>-9.3719999999999999</v>
      </c>
      <c r="MG123" s="5">
        <v>143.63300000000001</v>
      </c>
      <c r="MH123" s="45">
        <v>14.644</v>
      </c>
      <c r="MI123" s="24"/>
      <c r="MJ123" s="24" t="s">
        <v>26</v>
      </c>
      <c r="MK123" s="5">
        <v>76.347999999999999</v>
      </c>
      <c r="ML123" s="45">
        <v>6.7960000000000003</v>
      </c>
      <c r="MM123" s="5">
        <v>135.83500000000001</v>
      </c>
      <c r="MN123" s="45">
        <v>8.8059999999999992</v>
      </c>
      <c r="MO123" s="5">
        <v>140.83000000000001</v>
      </c>
      <c r="MP123" s="45">
        <v>6.181</v>
      </c>
      <c r="MQ123" s="44"/>
      <c r="MR123" s="44"/>
      <c r="MS123" s="44"/>
      <c r="MT123" s="44"/>
      <c r="MU123" s="44"/>
      <c r="MV123" s="44"/>
    </row>
    <row r="124" spans="1:360" s="331" customFormat="1" ht="15" hidden="1" customHeight="1" x14ac:dyDescent="0.25">
      <c r="A124" s="445"/>
      <c r="B124" s="24" t="s">
        <v>27</v>
      </c>
      <c r="C124" s="5">
        <v>105.306</v>
      </c>
      <c r="D124" s="45">
        <v>1.7</v>
      </c>
      <c r="E124" s="495">
        <v>96.861000000000004</v>
      </c>
      <c r="F124" s="45">
        <v>-1.091</v>
      </c>
      <c r="G124" s="495">
        <v>113.291</v>
      </c>
      <c r="H124" s="45">
        <v>4.0730000000000004</v>
      </c>
      <c r="I124" s="24"/>
      <c r="J124" s="24" t="s">
        <v>27</v>
      </c>
      <c r="K124" s="5">
        <v>92.462999999999994</v>
      </c>
      <c r="L124" s="45">
        <v>-16.646999999999998</v>
      </c>
      <c r="M124" s="5">
        <v>159.25700000000001</v>
      </c>
      <c r="N124" s="45">
        <v>6.4619999999999997</v>
      </c>
      <c r="O124" s="5">
        <v>97.402000000000001</v>
      </c>
      <c r="P124" s="45">
        <v>-14.811</v>
      </c>
      <c r="Q124" s="24"/>
      <c r="R124" s="24" t="s">
        <v>27</v>
      </c>
      <c r="S124" s="5">
        <v>115.664</v>
      </c>
      <c r="T124" s="45">
        <v>7.7859999999999996</v>
      </c>
      <c r="U124" s="5">
        <v>122.152</v>
      </c>
      <c r="V124" s="45">
        <v>7.3250000000000002</v>
      </c>
      <c r="W124" s="5">
        <v>131.465</v>
      </c>
      <c r="X124" s="45">
        <v>25.51</v>
      </c>
      <c r="Y124" s="24"/>
      <c r="Z124" s="24" t="s">
        <v>27</v>
      </c>
      <c r="AA124" s="5">
        <v>124.58499999999999</v>
      </c>
      <c r="AB124" s="45">
        <v>15.43</v>
      </c>
      <c r="AC124" s="5">
        <v>129.08000000000001</v>
      </c>
      <c r="AD124" s="45">
        <v>2.6709999999999998</v>
      </c>
      <c r="AE124" s="5">
        <v>118.173</v>
      </c>
      <c r="AF124" s="45">
        <v>15.096</v>
      </c>
      <c r="AG124" s="24"/>
      <c r="AH124" s="24" t="s">
        <v>27</v>
      </c>
      <c r="AI124" s="5">
        <v>123.79</v>
      </c>
      <c r="AJ124" s="45">
        <v>-5.9210000000000003</v>
      </c>
      <c r="AK124" s="5">
        <v>140.06</v>
      </c>
      <c r="AL124" s="45">
        <v>5.32</v>
      </c>
      <c r="AM124" s="5">
        <v>110.33799999999999</v>
      </c>
      <c r="AN124" s="45">
        <v>16.626999999999999</v>
      </c>
      <c r="AO124" s="24"/>
      <c r="AP124" s="24" t="s">
        <v>27</v>
      </c>
      <c r="AQ124" s="5">
        <v>125.773</v>
      </c>
      <c r="AR124" s="45">
        <v>18.204000000000001</v>
      </c>
      <c r="AS124" s="5">
        <v>126.184</v>
      </c>
      <c r="AT124" s="45">
        <v>22.385000000000002</v>
      </c>
      <c r="AU124" s="5">
        <v>114.809</v>
      </c>
      <c r="AV124" s="45">
        <v>1.5509999999999999</v>
      </c>
      <c r="AW124" s="24"/>
      <c r="AX124" s="24" t="s">
        <v>27</v>
      </c>
      <c r="AY124" s="5">
        <v>151.65299999999999</v>
      </c>
      <c r="AZ124" s="45">
        <v>19.420000000000002</v>
      </c>
      <c r="BA124" s="5">
        <v>121.46</v>
      </c>
      <c r="BB124" s="45">
        <v>-0.57699999999999996</v>
      </c>
      <c r="BC124" s="5">
        <v>108.407</v>
      </c>
      <c r="BD124" s="45">
        <v>-5.6580000000000004</v>
      </c>
      <c r="BE124" s="24"/>
      <c r="BF124" s="24" t="s">
        <v>27</v>
      </c>
      <c r="BG124" s="5">
        <v>122.84699999999999</v>
      </c>
      <c r="BH124" s="45">
        <v>22.635999999999999</v>
      </c>
      <c r="BI124" s="5">
        <v>133.15899999999999</v>
      </c>
      <c r="BJ124" s="45">
        <v>5.8449999999999998</v>
      </c>
      <c r="BK124" s="5">
        <v>132.77699999999999</v>
      </c>
      <c r="BL124" s="45">
        <v>1.96</v>
      </c>
      <c r="BM124" s="24"/>
      <c r="BN124" s="24" t="s">
        <v>27</v>
      </c>
      <c r="BO124" s="5">
        <v>120.596</v>
      </c>
      <c r="BP124" s="45">
        <v>14.593</v>
      </c>
      <c r="BQ124" s="5">
        <v>149.68299999999999</v>
      </c>
      <c r="BR124" s="45">
        <v>1.877</v>
      </c>
      <c r="BS124" s="5">
        <v>129.24799999999999</v>
      </c>
      <c r="BT124" s="45">
        <v>10.074999999999999</v>
      </c>
      <c r="BU124" s="24"/>
      <c r="BV124" s="24" t="s">
        <v>27</v>
      </c>
      <c r="BW124" s="5">
        <v>123.21899999999999</v>
      </c>
      <c r="BX124" s="45">
        <v>-5.3940000000000001</v>
      </c>
      <c r="BY124" s="5">
        <v>106.185</v>
      </c>
      <c r="BZ124" s="45">
        <v>4.0330000000000004</v>
      </c>
      <c r="CA124" s="5">
        <v>121.374</v>
      </c>
      <c r="CB124" s="45">
        <v>9.8490000000000002</v>
      </c>
      <c r="CC124" s="24"/>
      <c r="CD124" s="24" t="s">
        <v>27</v>
      </c>
      <c r="CE124" s="5">
        <v>145.29</v>
      </c>
      <c r="CF124" s="45">
        <v>8.4359999999999999</v>
      </c>
      <c r="CG124" s="5">
        <v>91.593999999999994</v>
      </c>
      <c r="CH124" s="45">
        <v>-14.439</v>
      </c>
      <c r="CI124" s="5">
        <v>158.05500000000001</v>
      </c>
      <c r="CJ124" s="45">
        <v>7.1310000000000002</v>
      </c>
      <c r="CK124" s="24"/>
      <c r="CL124" s="24" t="s">
        <v>27</v>
      </c>
      <c r="CM124" s="5">
        <v>139.24700000000001</v>
      </c>
      <c r="CN124" s="45">
        <v>4.9630000000000001</v>
      </c>
      <c r="CO124" s="5">
        <v>107.16200000000001</v>
      </c>
      <c r="CP124" s="45">
        <v>9.8520000000000003</v>
      </c>
      <c r="CQ124" s="5">
        <v>113.54</v>
      </c>
      <c r="CR124" s="45">
        <v>8.0129999999999999</v>
      </c>
      <c r="CS124" s="24"/>
      <c r="CT124" s="24" t="s">
        <v>27</v>
      </c>
      <c r="CU124" s="5">
        <v>113.45</v>
      </c>
      <c r="CV124" s="45">
        <v>-9.8279999999999994</v>
      </c>
      <c r="CW124" s="5">
        <v>110.06</v>
      </c>
      <c r="CX124" s="45">
        <v>22.873999999999999</v>
      </c>
      <c r="CY124" s="5">
        <v>137.5</v>
      </c>
      <c r="CZ124" s="45">
        <v>53.161999999999999</v>
      </c>
      <c r="DA124" s="24"/>
      <c r="DB124" s="24" t="s">
        <v>27</v>
      </c>
      <c r="DC124" s="5">
        <v>113.452</v>
      </c>
      <c r="DD124" s="45">
        <v>-9.625</v>
      </c>
      <c r="DE124" s="5">
        <v>251.78</v>
      </c>
      <c r="DF124" s="45">
        <v>-42.357999999999997</v>
      </c>
      <c r="DG124" s="5">
        <v>109.768</v>
      </c>
      <c r="DH124" s="45">
        <v>3.7719999999999998</v>
      </c>
      <c r="DI124" s="24"/>
      <c r="DJ124" s="24" t="s">
        <v>27</v>
      </c>
      <c r="DK124" s="5">
        <v>131.31899999999999</v>
      </c>
      <c r="DL124" s="45">
        <v>12.996</v>
      </c>
      <c r="DM124" s="5">
        <v>109.136</v>
      </c>
      <c r="DN124" s="45">
        <v>11.516</v>
      </c>
      <c r="DO124" s="5">
        <v>130.48500000000001</v>
      </c>
      <c r="DP124" s="45">
        <v>0.35099999999999998</v>
      </c>
      <c r="DQ124" s="24"/>
      <c r="DR124" s="24" t="s">
        <v>27</v>
      </c>
      <c r="DS124" s="5">
        <v>120.77500000000001</v>
      </c>
      <c r="DT124" s="45">
        <v>0.90400000000000003</v>
      </c>
      <c r="DU124" s="5">
        <v>115.771</v>
      </c>
      <c r="DV124" s="45">
        <v>-0.39300000000000002</v>
      </c>
      <c r="DW124" s="5">
        <v>137.077</v>
      </c>
      <c r="DX124" s="45">
        <v>1.401</v>
      </c>
      <c r="DY124" s="24"/>
      <c r="DZ124" s="24" t="s">
        <v>27</v>
      </c>
      <c r="EA124" s="5">
        <v>117.67</v>
      </c>
      <c r="EB124" s="45">
        <v>1.2190000000000001</v>
      </c>
      <c r="EC124" s="5">
        <v>138.124</v>
      </c>
      <c r="ED124" s="45">
        <v>4.9290000000000003</v>
      </c>
      <c r="EE124" s="5">
        <v>108.40600000000001</v>
      </c>
      <c r="EF124" s="45">
        <v>4.0659999999999998</v>
      </c>
      <c r="EG124" s="24"/>
      <c r="EH124" s="24" t="s">
        <v>27</v>
      </c>
      <c r="EI124" s="5">
        <v>113.76900000000001</v>
      </c>
      <c r="EJ124" s="45">
        <v>2.181</v>
      </c>
      <c r="EK124" s="5">
        <v>108.871</v>
      </c>
      <c r="EL124" s="45">
        <v>8.1940000000000008</v>
      </c>
      <c r="EM124" s="5">
        <v>114.062</v>
      </c>
      <c r="EN124" s="45">
        <v>-0.29899999999999999</v>
      </c>
      <c r="EO124" s="24"/>
      <c r="EP124" s="24" t="s">
        <v>27</v>
      </c>
      <c r="EQ124" s="5">
        <v>100.04600000000001</v>
      </c>
      <c r="ER124" s="45">
        <v>-10.85</v>
      </c>
      <c r="ES124" s="5">
        <v>118.133</v>
      </c>
      <c r="ET124" s="45">
        <v>18.088999999999999</v>
      </c>
      <c r="EU124" s="5">
        <v>97.406999999999996</v>
      </c>
      <c r="EV124" s="45">
        <v>-12.113</v>
      </c>
      <c r="EW124" s="24"/>
      <c r="EX124" s="24" t="s">
        <v>27</v>
      </c>
      <c r="EY124" s="5">
        <v>93.844999999999999</v>
      </c>
      <c r="EZ124" s="45">
        <v>-3.4529999999999998</v>
      </c>
      <c r="FA124" s="5">
        <v>73.927000000000007</v>
      </c>
      <c r="FB124" s="45">
        <v>-18.594999999999999</v>
      </c>
      <c r="FC124" s="5">
        <v>145.02000000000001</v>
      </c>
      <c r="FD124" s="45">
        <v>21.882000000000001</v>
      </c>
      <c r="FE124" s="24"/>
      <c r="FF124" s="24" t="s">
        <v>27</v>
      </c>
      <c r="FG124" s="5">
        <v>111.828</v>
      </c>
      <c r="FH124" s="45">
        <v>2.2570000000000001</v>
      </c>
      <c r="FI124" s="5">
        <v>118.592</v>
      </c>
      <c r="FJ124" s="45">
        <v>3.198</v>
      </c>
      <c r="FK124" s="5">
        <v>135.13200000000001</v>
      </c>
      <c r="FL124" s="45">
        <v>0.219</v>
      </c>
      <c r="FM124" s="24"/>
      <c r="FN124" s="24" t="s">
        <v>27</v>
      </c>
      <c r="FO124" s="5">
        <v>76.311000000000007</v>
      </c>
      <c r="FP124" s="45">
        <v>-11.679</v>
      </c>
      <c r="FQ124" s="5">
        <v>116.744</v>
      </c>
      <c r="FR124" s="45">
        <v>7.6769999999999996</v>
      </c>
      <c r="FS124" s="5">
        <v>109.316</v>
      </c>
      <c r="FT124" s="45">
        <v>11.898</v>
      </c>
      <c r="FU124" s="24"/>
      <c r="FV124" s="24" t="s">
        <v>27</v>
      </c>
      <c r="FW124" s="5">
        <v>118.51300000000001</v>
      </c>
      <c r="FX124" s="45">
        <v>6.391</v>
      </c>
      <c r="FY124" s="5">
        <v>132.06899999999999</v>
      </c>
      <c r="FZ124" s="45">
        <v>5.3140000000000001</v>
      </c>
      <c r="GA124" s="5">
        <v>123.145</v>
      </c>
      <c r="GB124" s="45">
        <v>8.3320000000000007</v>
      </c>
      <c r="GC124" s="24"/>
      <c r="GD124" s="24" t="s">
        <v>27</v>
      </c>
      <c r="GE124" s="5">
        <v>107.512</v>
      </c>
      <c r="GF124" s="45">
        <v>8.3460000000000001</v>
      </c>
      <c r="GG124" s="5">
        <v>132.10400000000001</v>
      </c>
      <c r="GH124" s="45">
        <v>10.548999999999999</v>
      </c>
      <c r="GI124" s="5">
        <v>99.85</v>
      </c>
      <c r="GJ124" s="45">
        <v>-8.4160000000000004</v>
      </c>
      <c r="GK124" s="24"/>
      <c r="GL124" s="24" t="s">
        <v>27</v>
      </c>
      <c r="GM124" s="5">
        <v>132.59299999999999</v>
      </c>
      <c r="GN124" s="45">
        <v>7.48</v>
      </c>
      <c r="GO124" s="5">
        <v>128.292</v>
      </c>
      <c r="GP124" s="45">
        <v>-3.3170000000000002</v>
      </c>
      <c r="GQ124" s="5">
        <v>123.831</v>
      </c>
      <c r="GR124" s="45">
        <v>1.1359999999999999</v>
      </c>
      <c r="GS124" s="24"/>
      <c r="GT124" s="24" t="s">
        <v>27</v>
      </c>
      <c r="GU124" s="5">
        <v>126.374</v>
      </c>
      <c r="GV124" s="45">
        <v>16.579000000000001</v>
      </c>
      <c r="GW124" s="5">
        <v>97.536000000000001</v>
      </c>
      <c r="GX124" s="45">
        <v>5.1769999999999996</v>
      </c>
      <c r="GY124" s="5">
        <v>136.904</v>
      </c>
      <c r="GZ124" s="45">
        <v>7.4470000000000001</v>
      </c>
      <c r="HA124" s="24"/>
      <c r="HB124" s="24" t="s">
        <v>27</v>
      </c>
      <c r="HC124" s="5">
        <v>115.426</v>
      </c>
      <c r="HD124" s="45">
        <v>15.218</v>
      </c>
      <c r="HE124" s="5">
        <v>130.072</v>
      </c>
      <c r="HF124" s="45">
        <v>2.488</v>
      </c>
      <c r="HG124" s="5">
        <v>103.64100000000001</v>
      </c>
      <c r="HH124" s="45">
        <v>-8.4849999999999994</v>
      </c>
      <c r="HI124" s="24"/>
      <c r="HJ124" s="24" t="s">
        <v>27</v>
      </c>
      <c r="HK124" s="5">
        <v>118.92</v>
      </c>
      <c r="HL124" s="45">
        <v>4.82</v>
      </c>
      <c r="HM124" s="5">
        <v>114.504</v>
      </c>
      <c r="HN124" s="45">
        <v>9.2629999999999999</v>
      </c>
      <c r="HO124" s="5">
        <v>116.96599999999999</v>
      </c>
      <c r="HP124" s="45">
        <v>0.38200000000000001</v>
      </c>
      <c r="HQ124" s="24"/>
      <c r="HR124" s="24" t="s">
        <v>27</v>
      </c>
      <c r="HS124" s="5">
        <v>132.71</v>
      </c>
      <c r="HT124" s="45">
        <v>-12.845000000000001</v>
      </c>
      <c r="HU124" s="5">
        <v>117.152</v>
      </c>
      <c r="HV124" s="45">
        <v>15.27</v>
      </c>
      <c r="HW124" s="5">
        <v>114.417</v>
      </c>
      <c r="HX124" s="45">
        <v>0.753</v>
      </c>
      <c r="HY124" s="24"/>
      <c r="HZ124" s="24" t="s">
        <v>27</v>
      </c>
      <c r="IA124" s="5">
        <v>113.69799999999999</v>
      </c>
      <c r="IB124" s="45">
        <v>1.119</v>
      </c>
      <c r="IC124" s="5">
        <v>115.708</v>
      </c>
      <c r="ID124" s="45">
        <v>6.37</v>
      </c>
      <c r="IE124" s="5">
        <v>110.227</v>
      </c>
      <c r="IF124" s="45">
        <v>-4.7169999999999996</v>
      </c>
      <c r="IG124" s="24"/>
      <c r="IH124" s="24" t="s">
        <v>27</v>
      </c>
      <c r="II124" s="5">
        <v>115.768</v>
      </c>
      <c r="IJ124" s="45">
        <v>7.13</v>
      </c>
      <c r="IK124" s="5">
        <v>110.383</v>
      </c>
      <c r="IL124" s="45">
        <v>-9.5739999999999998</v>
      </c>
      <c r="IM124" s="5">
        <v>126.02200000000001</v>
      </c>
      <c r="IN124" s="45">
        <v>1.28</v>
      </c>
      <c r="IO124" s="5">
        <v>121.84</v>
      </c>
      <c r="IP124" s="45">
        <v>13.455</v>
      </c>
      <c r="IQ124" s="24"/>
      <c r="IR124" s="24" t="s">
        <v>27</v>
      </c>
      <c r="IS124" s="5">
        <v>115.455</v>
      </c>
      <c r="IT124" s="45">
        <v>9.5399999999999991</v>
      </c>
      <c r="IU124" s="5">
        <v>105.51300000000001</v>
      </c>
      <c r="IV124" s="45">
        <v>2.1789999999999998</v>
      </c>
      <c r="IW124" s="5">
        <v>127.63500000000001</v>
      </c>
      <c r="IX124" s="45">
        <v>1.484</v>
      </c>
      <c r="IY124" s="24"/>
      <c r="IZ124" s="24" t="s">
        <v>27</v>
      </c>
      <c r="JA124" s="5">
        <v>119.336</v>
      </c>
      <c r="JB124" s="45">
        <v>6.5540000000000003</v>
      </c>
      <c r="JC124" s="5">
        <v>147.721</v>
      </c>
      <c r="JD124" s="45">
        <v>7.7220000000000004</v>
      </c>
      <c r="JE124" s="5">
        <v>149.08699999999999</v>
      </c>
      <c r="JF124" s="45">
        <v>4.6079999999999997</v>
      </c>
      <c r="JG124" s="24"/>
      <c r="JH124" s="24" t="s">
        <v>27</v>
      </c>
      <c r="JI124" s="5">
        <v>165.72</v>
      </c>
      <c r="JJ124" s="45">
        <v>19.425000000000001</v>
      </c>
      <c r="JK124" s="5">
        <v>127.5</v>
      </c>
      <c r="JL124" s="45">
        <v>-10.199999999999999</v>
      </c>
      <c r="JM124" s="5">
        <v>121.65</v>
      </c>
      <c r="JN124" s="45">
        <v>1.042</v>
      </c>
      <c r="JO124" s="24"/>
      <c r="JP124" s="24" t="s">
        <v>27</v>
      </c>
      <c r="JQ124" s="5">
        <v>124.886</v>
      </c>
      <c r="JR124" s="45">
        <v>6.024</v>
      </c>
      <c r="JS124" s="5">
        <v>105.608</v>
      </c>
      <c r="JT124" s="45">
        <v>5.2869999999999999</v>
      </c>
      <c r="JU124" s="5">
        <v>86.855999999999995</v>
      </c>
      <c r="JV124" s="45">
        <v>-17.792999999999999</v>
      </c>
      <c r="JW124" s="24"/>
      <c r="JX124" s="24" t="s">
        <v>27</v>
      </c>
      <c r="JY124" s="5">
        <v>112.315</v>
      </c>
      <c r="JZ124" s="45">
        <v>-1.6950000000000001</v>
      </c>
      <c r="KA124" s="5">
        <v>128.85400000000001</v>
      </c>
      <c r="KB124" s="45">
        <v>-0.184</v>
      </c>
      <c r="KC124" s="5">
        <v>141.62100000000001</v>
      </c>
      <c r="KD124" s="45">
        <v>1.282</v>
      </c>
      <c r="KE124" s="24"/>
      <c r="KF124" s="24" t="s">
        <v>27</v>
      </c>
      <c r="KG124" s="5">
        <v>112.27</v>
      </c>
      <c r="KH124" s="45">
        <v>-12.367000000000001</v>
      </c>
      <c r="KI124" s="5">
        <v>104.517</v>
      </c>
      <c r="KJ124" s="45">
        <v>8.5050000000000008</v>
      </c>
      <c r="KK124" s="5">
        <v>125.661</v>
      </c>
      <c r="KL124" s="45">
        <v>-3.4279999999999999</v>
      </c>
      <c r="KM124" s="24"/>
      <c r="KN124" s="24" t="s">
        <v>27</v>
      </c>
      <c r="KO124" s="5">
        <v>93.438999999999993</v>
      </c>
      <c r="KP124" s="45">
        <v>-25.033999999999999</v>
      </c>
      <c r="KQ124" s="5">
        <v>115.91800000000001</v>
      </c>
      <c r="KR124" s="45">
        <v>-2.5390000000000001</v>
      </c>
      <c r="KS124" s="5">
        <v>97.724999999999994</v>
      </c>
      <c r="KT124" s="45">
        <v>-3.468</v>
      </c>
      <c r="KU124" s="24"/>
      <c r="KV124" s="24" t="s">
        <v>27</v>
      </c>
      <c r="KW124" s="5">
        <v>123.364</v>
      </c>
      <c r="KX124" s="45">
        <v>5.9770000000000003</v>
      </c>
      <c r="KY124" s="5">
        <v>120.108</v>
      </c>
      <c r="KZ124" s="45">
        <v>10.702999999999999</v>
      </c>
      <c r="LA124" s="5">
        <v>108.518</v>
      </c>
      <c r="LB124" s="45">
        <v>0.38200000000000001</v>
      </c>
      <c r="LC124" s="24"/>
      <c r="LD124" s="24" t="s">
        <v>27</v>
      </c>
      <c r="LE124" s="5">
        <v>179.83099999999999</v>
      </c>
      <c r="LF124" s="45">
        <v>1.0029999999999999</v>
      </c>
      <c r="LG124" s="5">
        <v>114.077</v>
      </c>
      <c r="LH124" s="45">
        <v>7.3710000000000004</v>
      </c>
      <c r="LI124" s="5">
        <v>98.975999999999999</v>
      </c>
      <c r="LJ124" s="45">
        <v>-14.271000000000001</v>
      </c>
      <c r="LK124" s="24"/>
      <c r="LL124" s="24" t="s">
        <v>27</v>
      </c>
      <c r="LM124" s="5">
        <v>122.322</v>
      </c>
      <c r="LN124" s="45">
        <v>17.73</v>
      </c>
      <c r="LO124" s="5">
        <v>111.363</v>
      </c>
      <c r="LP124" s="45">
        <v>5.5289999999999999</v>
      </c>
      <c r="LQ124" s="5">
        <v>112.854</v>
      </c>
      <c r="LR124" s="45">
        <v>12.723000000000001</v>
      </c>
      <c r="LS124" s="24"/>
      <c r="LT124" s="24" t="s">
        <v>27</v>
      </c>
      <c r="LU124" s="5">
        <v>85.796999999999997</v>
      </c>
      <c r="LV124" s="45">
        <v>-8.3130000000000006</v>
      </c>
      <c r="LW124" s="5">
        <v>99.268000000000001</v>
      </c>
      <c r="LX124" s="45">
        <v>-1.4990000000000001</v>
      </c>
      <c r="LY124" s="5">
        <v>103.755</v>
      </c>
      <c r="LZ124" s="45">
        <v>10.994999999999999</v>
      </c>
      <c r="MA124" s="24"/>
      <c r="MB124" s="24" t="s">
        <v>27</v>
      </c>
      <c r="MC124" s="5">
        <v>123.35599999999999</v>
      </c>
      <c r="MD124" s="45">
        <v>-1.871</v>
      </c>
      <c r="ME124" s="5">
        <v>110.542</v>
      </c>
      <c r="MF124" s="45">
        <v>8.3810000000000002</v>
      </c>
      <c r="MG124" s="5">
        <v>149.68</v>
      </c>
      <c r="MH124" s="45">
        <v>0.32700000000000001</v>
      </c>
      <c r="MI124" s="24"/>
      <c r="MJ124" s="24" t="s">
        <v>27</v>
      </c>
      <c r="MK124" s="5">
        <v>87.093999999999994</v>
      </c>
      <c r="ML124" s="45">
        <v>-1.8839999999999999</v>
      </c>
      <c r="MM124" s="5">
        <v>125.34099999999999</v>
      </c>
      <c r="MN124" s="45">
        <v>11.664999999999999</v>
      </c>
      <c r="MO124" s="5">
        <v>149.196</v>
      </c>
      <c r="MP124" s="45">
        <v>1.917</v>
      </c>
      <c r="MQ124" s="44"/>
      <c r="MR124" s="44"/>
      <c r="MS124" s="44"/>
      <c r="MT124" s="44"/>
      <c r="MU124" s="44"/>
      <c r="MV124" s="44"/>
    </row>
    <row r="125" spans="1:360" s="331" customFormat="1" ht="15" hidden="1" customHeight="1" x14ac:dyDescent="0.25">
      <c r="A125" s="445"/>
      <c r="B125" s="24" t="s">
        <v>28</v>
      </c>
      <c r="C125" s="5">
        <v>103.08199999999999</v>
      </c>
      <c r="D125" s="45">
        <v>-4.8650000000000002</v>
      </c>
      <c r="E125" s="495">
        <v>94.02</v>
      </c>
      <c r="F125" s="45">
        <v>-6.6280000000000001</v>
      </c>
      <c r="G125" s="495">
        <v>111.649</v>
      </c>
      <c r="H125" s="45">
        <v>-3.4119999999999999</v>
      </c>
      <c r="I125" s="24"/>
      <c r="J125" s="24" t="s">
        <v>28</v>
      </c>
      <c r="K125" s="5">
        <v>80.19</v>
      </c>
      <c r="L125" s="45">
        <v>-26.224</v>
      </c>
      <c r="M125" s="5">
        <v>152.327</v>
      </c>
      <c r="N125" s="45">
        <v>0.44400000000000001</v>
      </c>
      <c r="O125" s="5">
        <v>81.224999999999994</v>
      </c>
      <c r="P125" s="45">
        <v>-29.094999999999999</v>
      </c>
      <c r="Q125" s="24"/>
      <c r="R125" s="24" t="s">
        <v>28</v>
      </c>
      <c r="S125" s="5">
        <v>129.137</v>
      </c>
      <c r="T125" s="45">
        <v>24.873000000000001</v>
      </c>
      <c r="U125" s="5">
        <v>144.40199999999999</v>
      </c>
      <c r="V125" s="45">
        <v>22.971</v>
      </c>
      <c r="W125" s="5">
        <v>136.06</v>
      </c>
      <c r="X125" s="45">
        <v>22.315999999999999</v>
      </c>
      <c r="Y125" s="24"/>
      <c r="Z125" s="24" t="s">
        <v>28</v>
      </c>
      <c r="AA125" s="5">
        <v>127.833</v>
      </c>
      <c r="AB125" s="45">
        <v>18.216000000000001</v>
      </c>
      <c r="AC125" s="5">
        <v>152.48400000000001</v>
      </c>
      <c r="AD125" s="45">
        <v>29.128</v>
      </c>
      <c r="AE125" s="5">
        <v>116.384</v>
      </c>
      <c r="AF125" s="45">
        <v>3.4350000000000001</v>
      </c>
      <c r="AG125" s="24"/>
      <c r="AH125" s="24" t="s">
        <v>28</v>
      </c>
      <c r="AI125" s="5">
        <v>149.14699999999999</v>
      </c>
      <c r="AJ125" s="45">
        <v>9.5399999999999991</v>
      </c>
      <c r="AK125" s="5">
        <v>146.41800000000001</v>
      </c>
      <c r="AL125" s="45">
        <v>0.92800000000000005</v>
      </c>
      <c r="AM125" s="5">
        <v>120.459</v>
      </c>
      <c r="AN125" s="45">
        <v>15.054</v>
      </c>
      <c r="AO125" s="24"/>
      <c r="AP125" s="24" t="s">
        <v>28</v>
      </c>
      <c r="AQ125" s="5">
        <v>103</v>
      </c>
      <c r="AR125" s="45">
        <v>-5.0229999999999997</v>
      </c>
      <c r="AS125" s="5">
        <v>140.37200000000001</v>
      </c>
      <c r="AT125" s="45">
        <v>22.843</v>
      </c>
      <c r="AU125" s="5">
        <v>114.292</v>
      </c>
      <c r="AV125" s="45">
        <v>10.696999999999999</v>
      </c>
      <c r="AW125" s="24"/>
      <c r="AX125" s="24" t="s">
        <v>28</v>
      </c>
      <c r="AY125" s="5">
        <v>168.55</v>
      </c>
      <c r="AZ125" s="45">
        <v>29.606000000000002</v>
      </c>
      <c r="BA125" s="5">
        <v>163.06800000000001</v>
      </c>
      <c r="BB125" s="45">
        <v>18.844000000000001</v>
      </c>
      <c r="BC125" s="5">
        <v>133.352</v>
      </c>
      <c r="BD125" s="45">
        <v>15.263</v>
      </c>
      <c r="BE125" s="24"/>
      <c r="BF125" s="24" t="s">
        <v>28</v>
      </c>
      <c r="BG125" s="5">
        <v>112.18899999999999</v>
      </c>
      <c r="BH125" s="45">
        <v>11.534000000000001</v>
      </c>
      <c r="BI125" s="5">
        <v>135.898</v>
      </c>
      <c r="BJ125" s="45">
        <v>24.204000000000001</v>
      </c>
      <c r="BK125" s="5">
        <v>171.779</v>
      </c>
      <c r="BL125" s="45">
        <v>27.689</v>
      </c>
      <c r="BM125" s="24"/>
      <c r="BN125" s="24" t="s">
        <v>28</v>
      </c>
      <c r="BO125" s="5">
        <v>118.97799999999999</v>
      </c>
      <c r="BP125" s="45">
        <v>15.430999999999999</v>
      </c>
      <c r="BQ125" s="5">
        <v>169.63200000000001</v>
      </c>
      <c r="BR125" s="45">
        <v>8.3870000000000005</v>
      </c>
      <c r="BS125" s="5">
        <v>118.05800000000001</v>
      </c>
      <c r="BT125" s="45">
        <v>-1.575</v>
      </c>
      <c r="BU125" s="24"/>
      <c r="BV125" s="24" t="s">
        <v>28</v>
      </c>
      <c r="BW125" s="5">
        <v>147.4</v>
      </c>
      <c r="BX125" s="45">
        <v>15.349</v>
      </c>
      <c r="BY125" s="5">
        <v>113.19199999999999</v>
      </c>
      <c r="BZ125" s="45">
        <v>7.298</v>
      </c>
      <c r="CA125" s="5">
        <v>106.812</v>
      </c>
      <c r="CB125" s="45">
        <v>8.31</v>
      </c>
      <c r="CC125" s="24"/>
      <c r="CD125" s="24" t="s">
        <v>28</v>
      </c>
      <c r="CE125" s="5">
        <v>110.96299999999999</v>
      </c>
      <c r="CF125" s="45">
        <v>3.407</v>
      </c>
      <c r="CG125" s="5">
        <v>103.851</v>
      </c>
      <c r="CH125" s="45">
        <v>5.9480000000000004</v>
      </c>
      <c r="CI125" s="5">
        <v>157.56299999999999</v>
      </c>
      <c r="CJ125" s="45">
        <v>5.1619999999999999</v>
      </c>
      <c r="CK125" s="24"/>
      <c r="CL125" s="24" t="s">
        <v>28</v>
      </c>
      <c r="CM125" s="5">
        <v>151.73599999999999</v>
      </c>
      <c r="CN125" s="45">
        <v>2.028</v>
      </c>
      <c r="CO125" s="5">
        <v>111.88200000000001</v>
      </c>
      <c r="CP125" s="45">
        <v>5.94</v>
      </c>
      <c r="CQ125" s="5">
        <v>107.163</v>
      </c>
      <c r="CR125" s="45">
        <v>3.1030000000000002</v>
      </c>
      <c r="CS125" s="24"/>
      <c r="CT125" s="24" t="s">
        <v>28</v>
      </c>
      <c r="CU125" s="5">
        <v>110.617</v>
      </c>
      <c r="CV125" s="45">
        <v>-11.622999999999999</v>
      </c>
      <c r="CW125" s="5">
        <v>116.004</v>
      </c>
      <c r="CX125" s="45">
        <v>18.460999999999999</v>
      </c>
      <c r="CY125" s="5">
        <v>142.01900000000001</v>
      </c>
      <c r="CZ125" s="45">
        <v>21.013999999999999</v>
      </c>
      <c r="DA125" s="24"/>
      <c r="DB125" s="24" t="s">
        <v>28</v>
      </c>
      <c r="DC125" s="5">
        <v>111.37</v>
      </c>
      <c r="DD125" s="45">
        <v>-10.718999999999999</v>
      </c>
      <c r="DE125" s="5">
        <v>301.97199999999998</v>
      </c>
      <c r="DF125" s="45">
        <v>-6.1749999999999998</v>
      </c>
      <c r="DG125" s="5">
        <v>120.943</v>
      </c>
      <c r="DH125" s="45">
        <v>1.4770000000000001</v>
      </c>
      <c r="DI125" s="24"/>
      <c r="DJ125" s="24" t="s">
        <v>28</v>
      </c>
      <c r="DK125" s="5">
        <v>133.858</v>
      </c>
      <c r="DL125" s="45">
        <v>7.1340000000000003</v>
      </c>
      <c r="DM125" s="5">
        <v>121.842</v>
      </c>
      <c r="DN125" s="45">
        <v>22.928000000000001</v>
      </c>
      <c r="DO125" s="5">
        <v>121.827</v>
      </c>
      <c r="DP125" s="45">
        <v>-20.991</v>
      </c>
      <c r="DQ125" s="24"/>
      <c r="DR125" s="24" t="s">
        <v>28</v>
      </c>
      <c r="DS125" s="5">
        <v>127.18899999999999</v>
      </c>
      <c r="DT125" s="45">
        <v>15.372999999999999</v>
      </c>
      <c r="DU125" s="5">
        <v>131.482</v>
      </c>
      <c r="DV125" s="45">
        <v>1.772</v>
      </c>
      <c r="DW125" s="5">
        <v>152.09700000000001</v>
      </c>
      <c r="DX125" s="45">
        <v>9.0060000000000002</v>
      </c>
      <c r="DY125" s="24"/>
      <c r="DZ125" s="24" t="s">
        <v>28</v>
      </c>
      <c r="EA125" s="5">
        <v>116.387</v>
      </c>
      <c r="EB125" s="45">
        <v>3.5089999999999999</v>
      </c>
      <c r="EC125" s="5">
        <v>135.91</v>
      </c>
      <c r="ED125" s="45">
        <v>5.4630000000000001</v>
      </c>
      <c r="EE125" s="5">
        <v>117.851</v>
      </c>
      <c r="EF125" s="45">
        <v>3.53</v>
      </c>
      <c r="EG125" s="24"/>
      <c r="EH125" s="24" t="s">
        <v>28</v>
      </c>
      <c r="EI125" s="5">
        <v>122.328</v>
      </c>
      <c r="EJ125" s="45">
        <v>6.8529999999999998</v>
      </c>
      <c r="EK125" s="5">
        <v>113.124</v>
      </c>
      <c r="EL125" s="45">
        <v>7.6879999999999997</v>
      </c>
      <c r="EM125" s="5">
        <v>115.357</v>
      </c>
      <c r="EN125" s="45">
        <v>-1.37</v>
      </c>
      <c r="EO125" s="24"/>
      <c r="EP125" s="24" t="s">
        <v>28</v>
      </c>
      <c r="EQ125" s="5">
        <v>103.428</v>
      </c>
      <c r="ER125" s="45">
        <v>-5.7789999999999999</v>
      </c>
      <c r="ES125" s="5">
        <v>114.318</v>
      </c>
      <c r="ET125" s="45">
        <v>12.44</v>
      </c>
      <c r="EU125" s="5">
        <v>97.265000000000001</v>
      </c>
      <c r="EV125" s="45">
        <v>-13.635999999999999</v>
      </c>
      <c r="EW125" s="24"/>
      <c r="EX125" s="24" t="s">
        <v>28</v>
      </c>
      <c r="EY125" s="5">
        <v>86.605999999999995</v>
      </c>
      <c r="EZ125" s="45">
        <v>-15.426</v>
      </c>
      <c r="FA125" s="5">
        <v>77.326999999999998</v>
      </c>
      <c r="FB125" s="45">
        <v>-22.277999999999999</v>
      </c>
      <c r="FC125" s="5">
        <v>136.80500000000001</v>
      </c>
      <c r="FD125" s="45">
        <v>6.2480000000000002</v>
      </c>
      <c r="FE125" s="24"/>
      <c r="FF125" s="24" t="s">
        <v>28</v>
      </c>
      <c r="FG125" s="5">
        <v>111.59</v>
      </c>
      <c r="FH125" s="45">
        <v>0.54300000000000004</v>
      </c>
      <c r="FI125" s="5">
        <v>116.268</v>
      </c>
      <c r="FJ125" s="45">
        <v>1.7649999999999999</v>
      </c>
      <c r="FK125" s="5">
        <v>137.22200000000001</v>
      </c>
      <c r="FL125" s="45">
        <v>1.2170000000000001</v>
      </c>
      <c r="FM125" s="24"/>
      <c r="FN125" s="24" t="s">
        <v>28</v>
      </c>
      <c r="FO125" s="5">
        <v>88.566000000000003</v>
      </c>
      <c r="FP125" s="45">
        <v>-8.1790000000000003</v>
      </c>
      <c r="FQ125" s="5">
        <v>142.042</v>
      </c>
      <c r="FR125" s="45">
        <v>14.101000000000001</v>
      </c>
      <c r="FS125" s="5">
        <v>112.108</v>
      </c>
      <c r="FT125" s="45">
        <v>13.407</v>
      </c>
      <c r="FU125" s="24"/>
      <c r="FV125" s="24" t="s">
        <v>28</v>
      </c>
      <c r="FW125" s="5">
        <v>125.42100000000001</v>
      </c>
      <c r="FX125" s="45">
        <v>6.8410000000000002</v>
      </c>
      <c r="FY125" s="5">
        <v>126.07299999999999</v>
      </c>
      <c r="FZ125" s="45">
        <v>1.556</v>
      </c>
      <c r="GA125" s="5">
        <v>126.90300000000001</v>
      </c>
      <c r="GB125" s="45">
        <v>5.1219999999999999</v>
      </c>
      <c r="GC125" s="24"/>
      <c r="GD125" s="24" t="s">
        <v>28</v>
      </c>
      <c r="GE125" s="5">
        <v>104.937</v>
      </c>
      <c r="GF125" s="45">
        <v>1.6080000000000001</v>
      </c>
      <c r="GG125" s="5">
        <v>133.41399999999999</v>
      </c>
      <c r="GH125" s="45">
        <v>11.234</v>
      </c>
      <c r="GI125" s="5">
        <v>92.882000000000005</v>
      </c>
      <c r="GJ125" s="45">
        <v>-2.6579999999999999</v>
      </c>
      <c r="GK125" s="24"/>
      <c r="GL125" s="24" t="s">
        <v>28</v>
      </c>
      <c r="GM125" s="5">
        <v>130.85599999999999</v>
      </c>
      <c r="GN125" s="45">
        <v>5.1050000000000004</v>
      </c>
      <c r="GO125" s="5">
        <v>140.12</v>
      </c>
      <c r="GP125" s="45">
        <v>0.746</v>
      </c>
      <c r="GQ125" s="5">
        <v>122.46299999999999</v>
      </c>
      <c r="GR125" s="45">
        <v>2.105</v>
      </c>
      <c r="GS125" s="24"/>
      <c r="GT125" s="24" t="s">
        <v>28</v>
      </c>
      <c r="GU125" s="5">
        <v>106.56100000000001</v>
      </c>
      <c r="GV125" s="45">
        <v>0.90600000000000003</v>
      </c>
      <c r="GW125" s="5">
        <v>107.13</v>
      </c>
      <c r="GX125" s="45">
        <v>13.464</v>
      </c>
      <c r="GY125" s="5">
        <v>133.99100000000001</v>
      </c>
      <c r="GZ125" s="45">
        <v>3.3479999999999999</v>
      </c>
      <c r="HA125" s="24"/>
      <c r="HB125" s="24" t="s">
        <v>28</v>
      </c>
      <c r="HC125" s="5">
        <v>116.38800000000001</v>
      </c>
      <c r="HD125" s="45">
        <v>5.4139999999999997</v>
      </c>
      <c r="HE125" s="5">
        <v>138.304</v>
      </c>
      <c r="HF125" s="45">
        <v>5.7130000000000001</v>
      </c>
      <c r="HG125" s="5">
        <v>123.006</v>
      </c>
      <c r="HH125" s="45">
        <v>2.7970000000000002</v>
      </c>
      <c r="HI125" s="24"/>
      <c r="HJ125" s="24" t="s">
        <v>28</v>
      </c>
      <c r="HK125" s="5">
        <v>113.22499999999999</v>
      </c>
      <c r="HL125" s="45">
        <v>12.551</v>
      </c>
      <c r="HM125" s="5">
        <v>111.753</v>
      </c>
      <c r="HN125" s="45">
        <v>19.884</v>
      </c>
      <c r="HO125" s="5">
        <v>138.39599999999999</v>
      </c>
      <c r="HP125" s="45">
        <v>3.7850000000000001</v>
      </c>
      <c r="HQ125" s="24"/>
      <c r="HR125" s="24" t="s">
        <v>28</v>
      </c>
      <c r="HS125" s="5">
        <v>137.11799999999999</v>
      </c>
      <c r="HT125" s="45">
        <v>2.8559999999999999</v>
      </c>
      <c r="HU125" s="5">
        <v>111.307</v>
      </c>
      <c r="HV125" s="45">
        <v>9.7010000000000005</v>
      </c>
      <c r="HW125" s="5">
        <v>118.801</v>
      </c>
      <c r="HX125" s="45">
        <v>1.468</v>
      </c>
      <c r="HY125" s="24"/>
      <c r="HZ125" s="24" t="s">
        <v>28</v>
      </c>
      <c r="IA125" s="5">
        <v>113.85599999999999</v>
      </c>
      <c r="IB125" s="45">
        <v>4.4690000000000003</v>
      </c>
      <c r="IC125" s="5">
        <v>113.941</v>
      </c>
      <c r="ID125" s="45">
        <v>3.9449999999999998</v>
      </c>
      <c r="IE125" s="5">
        <v>121.29300000000001</v>
      </c>
      <c r="IF125" s="45">
        <v>3.3439999999999999</v>
      </c>
      <c r="IG125" s="24"/>
      <c r="IH125" s="24" t="s">
        <v>28</v>
      </c>
      <c r="II125" s="5">
        <v>117.25</v>
      </c>
      <c r="IJ125" s="45">
        <v>5.1189999999999998</v>
      </c>
      <c r="IK125" s="5">
        <v>116.239</v>
      </c>
      <c r="IL125" s="45">
        <v>4.5179999999999998</v>
      </c>
      <c r="IM125" s="5">
        <v>130.58799999999999</v>
      </c>
      <c r="IN125" s="45">
        <v>-2.8159999999999998</v>
      </c>
      <c r="IO125" s="5">
        <v>121.224</v>
      </c>
      <c r="IP125" s="45">
        <v>6.1420000000000003</v>
      </c>
      <c r="IQ125" s="24"/>
      <c r="IR125" s="24" t="s">
        <v>28</v>
      </c>
      <c r="IS125" s="5">
        <v>111.09399999999999</v>
      </c>
      <c r="IT125" s="45">
        <v>3.9630000000000001</v>
      </c>
      <c r="IU125" s="5">
        <v>105.929</v>
      </c>
      <c r="IV125" s="45">
        <v>2.7970000000000002</v>
      </c>
      <c r="IW125" s="5">
        <v>126.39400000000001</v>
      </c>
      <c r="IX125" s="45">
        <v>3.4769999999999999</v>
      </c>
      <c r="IY125" s="24"/>
      <c r="IZ125" s="24" t="s">
        <v>28</v>
      </c>
      <c r="JA125" s="5">
        <v>107.217</v>
      </c>
      <c r="JB125" s="45">
        <v>5.37</v>
      </c>
      <c r="JC125" s="5">
        <v>144.53899999999999</v>
      </c>
      <c r="JD125" s="45">
        <v>8.343</v>
      </c>
      <c r="JE125" s="5">
        <v>145.203</v>
      </c>
      <c r="JF125" s="45">
        <v>-6.6239999999999997</v>
      </c>
      <c r="JG125" s="24"/>
      <c r="JH125" s="24" t="s">
        <v>28</v>
      </c>
      <c r="JI125" s="5">
        <v>160.166</v>
      </c>
      <c r="JJ125" s="45">
        <v>12.444000000000001</v>
      </c>
      <c r="JK125" s="5">
        <v>148.07</v>
      </c>
      <c r="JL125" s="45">
        <v>3.0510000000000002</v>
      </c>
      <c r="JM125" s="5">
        <v>116.467</v>
      </c>
      <c r="JN125" s="45">
        <v>0.46300000000000002</v>
      </c>
      <c r="JO125" s="24"/>
      <c r="JP125" s="24" t="s">
        <v>28</v>
      </c>
      <c r="JQ125" s="5">
        <v>131.78399999999999</v>
      </c>
      <c r="JR125" s="45">
        <v>0.83399999999999996</v>
      </c>
      <c r="JS125" s="5">
        <v>94.480999999999995</v>
      </c>
      <c r="JT125" s="45">
        <v>-7.226</v>
      </c>
      <c r="JU125" s="5">
        <v>90.578999999999994</v>
      </c>
      <c r="JV125" s="45">
        <v>-14.455</v>
      </c>
      <c r="JW125" s="24"/>
      <c r="JX125" s="24" t="s">
        <v>28</v>
      </c>
      <c r="JY125" s="5">
        <v>132.26300000000001</v>
      </c>
      <c r="JZ125" s="45">
        <v>6.6989999999999998</v>
      </c>
      <c r="KA125" s="5">
        <v>125.321</v>
      </c>
      <c r="KB125" s="45">
        <v>7.3520000000000003</v>
      </c>
      <c r="KC125" s="5">
        <v>152.10599999999999</v>
      </c>
      <c r="KD125" s="45">
        <v>21.492999999999999</v>
      </c>
      <c r="KE125" s="24"/>
      <c r="KF125" s="24" t="s">
        <v>28</v>
      </c>
      <c r="KG125" s="5">
        <v>112.00700000000001</v>
      </c>
      <c r="KH125" s="45">
        <v>1.3720000000000001</v>
      </c>
      <c r="KI125" s="5">
        <v>99.924999999999997</v>
      </c>
      <c r="KJ125" s="45">
        <v>12.156000000000001</v>
      </c>
      <c r="KK125" s="5">
        <v>126.05200000000001</v>
      </c>
      <c r="KL125" s="45">
        <v>1.9650000000000001</v>
      </c>
      <c r="KM125" s="24"/>
      <c r="KN125" s="24" t="s">
        <v>28</v>
      </c>
      <c r="KO125" s="5">
        <v>89.921999999999997</v>
      </c>
      <c r="KP125" s="45">
        <v>-25.666</v>
      </c>
      <c r="KQ125" s="5">
        <v>127.148</v>
      </c>
      <c r="KR125" s="45">
        <v>-5.6369999999999996</v>
      </c>
      <c r="KS125" s="5">
        <v>102.18899999999999</v>
      </c>
      <c r="KT125" s="45">
        <v>-7.9649999999999999</v>
      </c>
      <c r="KU125" s="24"/>
      <c r="KV125" s="24" t="s">
        <v>28</v>
      </c>
      <c r="KW125" s="5">
        <v>149.15700000000001</v>
      </c>
      <c r="KX125" s="45">
        <v>29.956</v>
      </c>
      <c r="KY125" s="5">
        <v>114.985</v>
      </c>
      <c r="KZ125" s="45">
        <v>5.3630000000000004</v>
      </c>
      <c r="LA125" s="5">
        <v>124.215</v>
      </c>
      <c r="LB125" s="45">
        <v>3.657</v>
      </c>
      <c r="LC125" s="24"/>
      <c r="LD125" s="24" t="s">
        <v>28</v>
      </c>
      <c r="LE125" s="5">
        <v>139.09700000000001</v>
      </c>
      <c r="LF125" s="45">
        <v>-0.34899999999999998</v>
      </c>
      <c r="LG125" s="5">
        <v>112.837</v>
      </c>
      <c r="LH125" s="45">
        <v>4.3259999999999996</v>
      </c>
      <c r="LI125" s="5">
        <v>110.246</v>
      </c>
      <c r="LJ125" s="45">
        <v>-0.40600000000000003</v>
      </c>
      <c r="LK125" s="24"/>
      <c r="LL125" s="24" t="s">
        <v>28</v>
      </c>
      <c r="LM125" s="5">
        <v>122.95699999999999</v>
      </c>
      <c r="LN125" s="45">
        <v>13.069000000000001</v>
      </c>
      <c r="LO125" s="5">
        <v>86.203000000000003</v>
      </c>
      <c r="LP125" s="45">
        <v>-19.751000000000001</v>
      </c>
      <c r="LQ125" s="5">
        <v>108.77</v>
      </c>
      <c r="LR125" s="45">
        <v>3.9980000000000002</v>
      </c>
      <c r="LS125" s="24"/>
      <c r="LT125" s="24" t="s">
        <v>28</v>
      </c>
      <c r="LU125" s="5">
        <v>100.181</v>
      </c>
      <c r="LV125" s="45">
        <v>-4.1870000000000003</v>
      </c>
      <c r="LW125" s="5">
        <v>106.334</v>
      </c>
      <c r="LX125" s="45">
        <v>2.9929999999999999</v>
      </c>
      <c r="LY125" s="5">
        <v>102.41500000000001</v>
      </c>
      <c r="LZ125" s="45">
        <v>16.507999999999999</v>
      </c>
      <c r="MA125" s="24"/>
      <c r="MB125" s="24" t="s">
        <v>28</v>
      </c>
      <c r="MC125" s="5">
        <v>127.422</v>
      </c>
      <c r="MD125" s="45">
        <v>-3.3010000000000002</v>
      </c>
      <c r="ME125" s="5">
        <v>94.230999999999995</v>
      </c>
      <c r="MF125" s="45">
        <v>0.307</v>
      </c>
      <c r="MG125" s="5">
        <v>152.101</v>
      </c>
      <c r="MH125" s="45">
        <v>3.6909999999999998</v>
      </c>
      <c r="MI125" s="24"/>
      <c r="MJ125" s="24" t="s">
        <v>28</v>
      </c>
      <c r="MK125" s="5">
        <v>97.626000000000005</v>
      </c>
      <c r="ML125" s="45">
        <v>-0.20699999999999999</v>
      </c>
      <c r="MM125" s="5">
        <v>129.30099999999999</v>
      </c>
      <c r="MN125" s="45">
        <v>5.4509999999999996</v>
      </c>
      <c r="MO125" s="5">
        <v>132.75299999999999</v>
      </c>
      <c r="MP125" s="45">
        <v>0.17499999999999999</v>
      </c>
      <c r="MQ125" s="44"/>
      <c r="MR125" s="44"/>
      <c r="MS125" s="44"/>
      <c r="MT125" s="44"/>
      <c r="MU125" s="44"/>
      <c r="MV125" s="44"/>
    </row>
    <row r="126" spans="1:360" s="173" customFormat="1" ht="15" hidden="1" customHeight="1" x14ac:dyDescent="0.25">
      <c r="A126" s="446"/>
      <c r="B126" s="359"/>
      <c r="C126" s="94"/>
      <c r="D126" s="94"/>
      <c r="E126" s="370"/>
      <c r="F126" s="116"/>
      <c r="G126" s="370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49"/>
      <c r="AP126" s="49"/>
      <c r="AQ126" s="38"/>
      <c r="AR126" s="47"/>
      <c r="AS126" s="38"/>
      <c r="AT126" s="47"/>
      <c r="AU126" s="38"/>
      <c r="AV126" s="49"/>
      <c r="AX126" s="49"/>
      <c r="AY126" s="38"/>
      <c r="AZ126" s="47"/>
      <c r="BA126" s="38"/>
      <c r="BB126" s="47"/>
      <c r="BC126" s="38"/>
      <c r="BD126" s="49"/>
      <c r="BF126" s="49"/>
      <c r="BG126" s="38"/>
      <c r="BH126" s="47"/>
      <c r="BI126" s="38"/>
      <c r="BJ126" s="47"/>
      <c r="BK126" s="38"/>
      <c r="BL126" s="49"/>
      <c r="BN126" s="49"/>
      <c r="BO126" s="38"/>
      <c r="BP126" s="47"/>
      <c r="BQ126" s="38"/>
      <c r="BR126" s="47"/>
      <c r="BS126" s="38"/>
      <c r="BT126" s="49"/>
      <c r="BV126" s="49"/>
      <c r="BW126" s="38"/>
      <c r="BX126" s="47"/>
      <c r="BY126" s="38"/>
      <c r="BZ126" s="47"/>
      <c r="CA126" s="38"/>
      <c r="CB126" s="49"/>
      <c r="CD126" s="49"/>
      <c r="CE126" s="38"/>
      <c r="CF126" s="47"/>
      <c r="CG126" s="38"/>
      <c r="CH126" s="47"/>
      <c r="CI126" s="38"/>
      <c r="CJ126" s="49"/>
      <c r="CL126" s="49"/>
      <c r="CM126" s="38"/>
      <c r="CN126" s="47"/>
      <c r="CO126" s="38"/>
      <c r="CP126" s="47"/>
      <c r="CQ126" s="38"/>
      <c r="CR126" s="49"/>
      <c r="CT126" s="49"/>
      <c r="CU126" s="38"/>
      <c r="CV126" s="47"/>
      <c r="CW126" s="38"/>
      <c r="CX126" s="47"/>
      <c r="CY126" s="38"/>
      <c r="CZ126" s="49"/>
      <c r="DB126" s="49"/>
      <c r="DC126" s="38"/>
      <c r="DD126" s="47"/>
      <c r="DE126" s="38"/>
      <c r="DF126" s="47"/>
      <c r="DG126" s="38"/>
      <c r="DH126" s="49"/>
      <c r="DJ126" s="49"/>
      <c r="DK126" s="38"/>
      <c r="DL126" s="47"/>
      <c r="DM126" s="38"/>
      <c r="DN126" s="47"/>
      <c r="DO126" s="38"/>
      <c r="DP126" s="49"/>
      <c r="DR126" s="49"/>
      <c r="DS126" s="38"/>
      <c r="DT126" s="47"/>
      <c r="DU126" s="38"/>
      <c r="DV126" s="47"/>
      <c r="DW126" s="38"/>
      <c r="DX126" s="49"/>
      <c r="DZ126" s="49"/>
      <c r="EA126" s="38"/>
      <c r="EB126" s="47"/>
      <c r="EC126" s="38"/>
      <c r="ED126" s="47"/>
      <c r="EE126" s="38"/>
      <c r="EF126" s="49"/>
      <c r="EH126" s="49"/>
      <c r="EI126" s="38"/>
      <c r="EJ126" s="47"/>
      <c r="EK126" s="38"/>
      <c r="EL126" s="47"/>
      <c r="EM126" s="38"/>
      <c r="EN126" s="49"/>
      <c r="EP126" s="49"/>
      <c r="EQ126" s="38"/>
      <c r="ER126" s="47"/>
      <c r="ES126" s="38"/>
      <c r="ET126" s="47"/>
      <c r="EU126" s="38"/>
      <c r="EV126" s="49"/>
      <c r="EX126" s="49"/>
      <c r="EY126" s="38"/>
      <c r="EZ126" s="47"/>
      <c r="FA126" s="38"/>
      <c r="FB126" s="47"/>
      <c r="FC126" s="38"/>
      <c r="FD126" s="49"/>
      <c r="FF126" s="49"/>
      <c r="FG126" s="38"/>
      <c r="FH126" s="47"/>
      <c r="FI126" s="38"/>
      <c r="FJ126" s="47"/>
      <c r="FK126" s="38"/>
      <c r="FL126" s="49"/>
      <c r="FN126" s="49"/>
      <c r="FO126" s="38"/>
      <c r="FP126" s="47"/>
      <c r="FQ126" s="38"/>
      <c r="FR126" s="47"/>
      <c r="FS126" s="38"/>
      <c r="FT126" s="49"/>
      <c r="FV126" s="49"/>
      <c r="FW126" s="38"/>
      <c r="FX126" s="46"/>
      <c r="FY126" s="38"/>
      <c r="FZ126" s="47"/>
      <c r="GA126" s="38"/>
      <c r="GB126" s="49"/>
      <c r="GD126" s="49"/>
      <c r="GE126" s="38"/>
      <c r="GF126" s="47"/>
      <c r="GG126" s="38"/>
      <c r="GH126" s="47"/>
      <c r="GI126" s="38"/>
      <c r="GJ126" s="49"/>
      <c r="GL126" s="49"/>
      <c r="GM126" s="38"/>
      <c r="GN126" s="47"/>
      <c r="GO126" s="38"/>
      <c r="GP126" s="47"/>
      <c r="GQ126" s="38"/>
      <c r="GR126" s="49"/>
      <c r="GT126" s="49"/>
      <c r="GU126" s="38"/>
      <c r="GV126" s="47"/>
      <c r="GW126" s="38"/>
      <c r="GX126" s="47"/>
      <c r="GY126" s="38"/>
      <c r="GZ126" s="49"/>
      <c r="HB126" s="49"/>
      <c r="HC126" s="38"/>
      <c r="HD126" s="47"/>
      <c r="HE126" s="38"/>
      <c r="HF126" s="47"/>
      <c r="HG126" s="38"/>
      <c r="HH126" s="49"/>
      <c r="HJ126" s="49"/>
      <c r="HK126" s="38"/>
      <c r="HL126" s="47"/>
      <c r="HM126" s="38"/>
      <c r="HN126" s="47"/>
      <c r="HO126" s="38"/>
      <c r="HP126" s="49"/>
      <c r="HR126" s="49"/>
      <c r="HS126" s="38"/>
      <c r="HT126" s="47"/>
      <c r="HU126" s="38"/>
      <c r="HV126" s="47"/>
      <c r="HW126" s="38"/>
      <c r="HX126" s="49"/>
      <c r="HZ126" s="49"/>
      <c r="IA126" s="38"/>
      <c r="IB126" s="47"/>
      <c r="IC126" s="5"/>
      <c r="ID126" s="47"/>
      <c r="IE126" s="38"/>
      <c r="IF126" s="47"/>
      <c r="IH126" s="49"/>
      <c r="II126" s="38"/>
      <c r="IJ126" s="49"/>
      <c r="IK126" s="38"/>
      <c r="IL126" s="47"/>
      <c r="IM126" s="38"/>
      <c r="IN126" s="47"/>
      <c r="IO126" s="38"/>
      <c r="IP126" s="49"/>
      <c r="IR126" s="49"/>
      <c r="IS126" s="38"/>
      <c r="IT126" s="47"/>
      <c r="IU126" s="38"/>
      <c r="IV126" s="47"/>
      <c r="IW126" s="38"/>
      <c r="IX126" s="49"/>
      <c r="IZ126" s="49"/>
      <c r="JA126" s="38"/>
      <c r="JB126" s="47"/>
      <c r="JC126" s="38"/>
      <c r="JD126" s="47"/>
      <c r="JE126" s="38"/>
      <c r="JF126" s="49"/>
      <c r="JH126" s="49"/>
      <c r="JI126" s="38"/>
      <c r="JJ126" s="47"/>
      <c r="JK126" s="38"/>
      <c r="JL126" s="47"/>
      <c r="JM126" s="38"/>
      <c r="JN126" s="49"/>
      <c r="JP126" s="49"/>
      <c r="JQ126" s="38"/>
      <c r="JR126" s="47"/>
      <c r="JS126" s="38"/>
      <c r="JT126" s="47"/>
      <c r="JU126" s="38"/>
      <c r="JV126" s="49"/>
      <c r="JX126" s="49"/>
      <c r="JY126" s="38"/>
      <c r="JZ126" s="47"/>
      <c r="KA126" s="38"/>
      <c r="KB126" s="47"/>
      <c r="KC126" s="38"/>
      <c r="KD126" s="49"/>
      <c r="KF126" s="49"/>
      <c r="KG126" s="38"/>
      <c r="KH126" s="47"/>
      <c r="KI126" s="38"/>
      <c r="KJ126" s="47"/>
      <c r="KK126" s="38"/>
      <c r="KL126" s="49"/>
      <c r="KN126" s="49"/>
      <c r="KO126" s="38"/>
      <c r="KP126" s="47"/>
      <c r="KQ126" s="38"/>
      <c r="KR126" s="47"/>
      <c r="KS126" s="38"/>
      <c r="KT126" s="49"/>
      <c r="KV126" s="49"/>
      <c r="KW126" s="38"/>
      <c r="KX126" s="47"/>
      <c r="KY126" s="38"/>
      <c r="KZ126" s="47"/>
      <c r="LA126" s="38"/>
      <c r="LB126" s="49"/>
      <c r="LD126" s="49"/>
      <c r="LE126" s="38"/>
      <c r="LF126" s="47"/>
      <c r="LG126" s="38"/>
      <c r="LH126" s="47"/>
      <c r="LI126" s="38"/>
      <c r="LJ126" s="49"/>
      <c r="LL126" s="49"/>
      <c r="LM126" s="38"/>
      <c r="LN126" s="47"/>
      <c r="LO126" s="38"/>
      <c r="LP126" s="47"/>
      <c r="LQ126" s="38"/>
      <c r="LR126" s="49"/>
      <c r="LT126" s="49"/>
      <c r="LU126" s="38"/>
      <c r="LV126" s="47"/>
      <c r="LW126" s="38"/>
      <c r="LX126" s="47"/>
      <c r="LY126" s="38"/>
      <c r="LZ126" s="49"/>
      <c r="MB126" s="49"/>
      <c r="MC126" s="38"/>
      <c r="MD126" s="47"/>
      <c r="ME126" s="38"/>
      <c r="MF126" s="47"/>
      <c r="MG126" s="38"/>
      <c r="MH126" s="49"/>
      <c r="MJ126" s="49"/>
      <c r="MK126" s="38"/>
      <c r="ML126" s="47"/>
      <c r="MM126" s="38"/>
      <c r="MO126" s="38"/>
      <c r="MQ126" s="44"/>
      <c r="MR126" s="44"/>
      <c r="MS126" s="44"/>
      <c r="MT126" s="44"/>
      <c r="MU126" s="44"/>
      <c r="MV126" s="44"/>
    </row>
    <row r="127" spans="1:360" s="331" customFormat="1" ht="15" customHeight="1" x14ac:dyDescent="0.25">
      <c r="A127" s="445">
        <v>2020</v>
      </c>
      <c r="B127" s="24" t="s">
        <v>17</v>
      </c>
      <c r="C127" s="5">
        <v>103.867</v>
      </c>
      <c r="D127" s="45">
        <v>-5.0369999999999999</v>
      </c>
      <c r="E127" s="495">
        <v>96.194999999999993</v>
      </c>
      <c r="F127" s="45">
        <v>-6.2690000000000001</v>
      </c>
      <c r="G127" s="495">
        <v>111.121</v>
      </c>
      <c r="H127" s="45">
        <v>-4.0039999999999996</v>
      </c>
      <c r="I127" s="445">
        <v>2020</v>
      </c>
      <c r="J127" s="24" t="s">
        <v>17</v>
      </c>
      <c r="K127" s="5">
        <v>70.429000000000002</v>
      </c>
      <c r="L127" s="45">
        <v>-32.572000000000003</v>
      </c>
      <c r="M127" s="5">
        <v>122.95</v>
      </c>
      <c r="N127" s="45">
        <v>-24.553999999999998</v>
      </c>
      <c r="O127" s="5">
        <v>72.063000000000002</v>
      </c>
      <c r="P127" s="45">
        <v>-35.335000000000001</v>
      </c>
      <c r="Q127" s="445">
        <v>2020</v>
      </c>
      <c r="R127" s="24" t="s">
        <v>17</v>
      </c>
      <c r="S127" s="5">
        <v>107.307</v>
      </c>
      <c r="T127" s="45">
        <v>-1.4350000000000001</v>
      </c>
      <c r="U127" s="5">
        <v>141.661</v>
      </c>
      <c r="V127" s="45">
        <v>25.831</v>
      </c>
      <c r="W127" s="5">
        <v>140.06399999999999</v>
      </c>
      <c r="X127" s="45">
        <v>33.776000000000003</v>
      </c>
      <c r="Y127" s="445">
        <v>2020</v>
      </c>
      <c r="Z127" s="24" t="s">
        <v>17</v>
      </c>
      <c r="AA127" s="5">
        <v>126.59399999999999</v>
      </c>
      <c r="AB127" s="45">
        <v>15.592000000000001</v>
      </c>
      <c r="AC127" s="5">
        <v>124.23399999999999</v>
      </c>
      <c r="AD127" s="45">
        <v>18.242999999999999</v>
      </c>
      <c r="AE127" s="5">
        <v>116.836</v>
      </c>
      <c r="AF127" s="45">
        <v>9.7040000000000006</v>
      </c>
      <c r="AG127" s="445">
        <v>2020</v>
      </c>
      <c r="AH127" s="24" t="s">
        <v>17</v>
      </c>
      <c r="AI127" s="5">
        <v>111.589</v>
      </c>
      <c r="AJ127" s="45">
        <v>11.323</v>
      </c>
      <c r="AK127" s="5">
        <v>142.75399999999999</v>
      </c>
      <c r="AL127" s="45">
        <v>15.717000000000001</v>
      </c>
      <c r="AM127" s="5">
        <v>119.423</v>
      </c>
      <c r="AN127" s="45">
        <v>17.396000000000001</v>
      </c>
      <c r="AO127" s="445">
        <v>2020</v>
      </c>
      <c r="AP127" s="24" t="s">
        <v>17</v>
      </c>
      <c r="AQ127" s="5">
        <v>111.611</v>
      </c>
      <c r="AR127" s="45">
        <v>3.1070000000000002</v>
      </c>
      <c r="AS127" s="5">
        <v>130.15799999999999</v>
      </c>
      <c r="AT127" s="45">
        <v>27.018999999999998</v>
      </c>
      <c r="AU127" s="5">
        <v>121.25700000000001</v>
      </c>
      <c r="AV127" s="45">
        <v>14.994999999999999</v>
      </c>
      <c r="AW127" s="445">
        <v>2020</v>
      </c>
      <c r="AX127" s="24" t="s">
        <v>17</v>
      </c>
      <c r="AY127" s="5">
        <v>155.19200000000001</v>
      </c>
      <c r="AZ127" s="45">
        <v>28.942</v>
      </c>
      <c r="BA127" s="5">
        <v>148.00399999999999</v>
      </c>
      <c r="BB127" s="45">
        <v>21.809000000000001</v>
      </c>
      <c r="BC127" s="5">
        <v>135.84299999999999</v>
      </c>
      <c r="BD127" s="45">
        <v>16.963000000000001</v>
      </c>
      <c r="BE127" s="445">
        <v>2020</v>
      </c>
      <c r="BF127" s="24" t="s">
        <v>17</v>
      </c>
      <c r="BG127" s="5">
        <v>120.67100000000001</v>
      </c>
      <c r="BH127" s="45">
        <v>13.448</v>
      </c>
      <c r="BI127" s="5">
        <v>118.45099999999999</v>
      </c>
      <c r="BJ127" s="45">
        <v>17.856999999999999</v>
      </c>
      <c r="BK127" s="5">
        <v>161.34399999999999</v>
      </c>
      <c r="BL127" s="45">
        <v>30.702000000000002</v>
      </c>
      <c r="BM127" s="445">
        <v>2020</v>
      </c>
      <c r="BN127" s="24" t="s">
        <v>17</v>
      </c>
      <c r="BO127" s="5">
        <v>128.124</v>
      </c>
      <c r="BP127" s="45">
        <v>3.8849999999999998</v>
      </c>
      <c r="BQ127" s="5">
        <v>129.065</v>
      </c>
      <c r="BR127" s="45">
        <v>-8.83</v>
      </c>
      <c r="BS127" s="5">
        <v>116.358</v>
      </c>
      <c r="BT127" s="45">
        <v>3.4580000000000002</v>
      </c>
      <c r="BU127" s="445">
        <v>2020</v>
      </c>
      <c r="BV127" s="24" t="s">
        <v>17</v>
      </c>
      <c r="BW127" s="5">
        <v>143.952</v>
      </c>
      <c r="BX127" s="45">
        <v>15.772</v>
      </c>
      <c r="BY127" s="5">
        <v>115.301</v>
      </c>
      <c r="BZ127" s="45">
        <v>-1.6950000000000001</v>
      </c>
      <c r="CA127" s="5">
        <v>105.401</v>
      </c>
      <c r="CB127" s="45">
        <v>3.5630000000000002</v>
      </c>
      <c r="CC127" s="445">
        <v>2020</v>
      </c>
      <c r="CD127" s="24" t="s">
        <v>17</v>
      </c>
      <c r="CE127" s="5">
        <v>126.84399999999999</v>
      </c>
      <c r="CF127" s="45">
        <v>6.8979999999999997</v>
      </c>
      <c r="CG127" s="5">
        <v>100.35</v>
      </c>
      <c r="CH127" s="45">
        <v>0.156</v>
      </c>
      <c r="CI127" s="5">
        <v>139.97300000000001</v>
      </c>
      <c r="CJ127" s="45">
        <v>3.7919999999999998</v>
      </c>
      <c r="CK127" s="445">
        <v>2020</v>
      </c>
      <c r="CL127" s="24" t="s">
        <v>17</v>
      </c>
      <c r="CM127" s="5">
        <v>156.96100000000001</v>
      </c>
      <c r="CN127" s="45">
        <v>1.518</v>
      </c>
      <c r="CO127" s="5">
        <v>121.851</v>
      </c>
      <c r="CP127" s="45">
        <v>1.7669999999999999</v>
      </c>
      <c r="CQ127" s="5">
        <v>113.771</v>
      </c>
      <c r="CR127" s="45">
        <v>-0.34699999999999998</v>
      </c>
      <c r="CS127" s="445">
        <v>2020</v>
      </c>
      <c r="CT127" s="24" t="s">
        <v>17</v>
      </c>
      <c r="CU127" s="5">
        <v>118.93</v>
      </c>
      <c r="CV127" s="45">
        <v>-20.635000000000002</v>
      </c>
      <c r="CW127" s="5">
        <v>102.744</v>
      </c>
      <c r="CX127" s="45">
        <v>17.398</v>
      </c>
      <c r="CY127" s="5">
        <v>140.791</v>
      </c>
      <c r="CZ127" s="45">
        <v>11.768000000000001</v>
      </c>
      <c r="DA127" s="445">
        <v>2020</v>
      </c>
      <c r="DB127" s="24" t="s">
        <v>17</v>
      </c>
      <c r="DC127" s="5">
        <v>108.256</v>
      </c>
      <c r="DD127" s="45">
        <v>-1.401</v>
      </c>
      <c r="DE127" s="5">
        <v>294.44400000000002</v>
      </c>
      <c r="DF127" s="45">
        <v>27.896999999999998</v>
      </c>
      <c r="DG127" s="5">
        <v>111.873</v>
      </c>
      <c r="DH127" s="45">
        <v>-11.103999999999999</v>
      </c>
      <c r="DI127" s="445">
        <v>2020</v>
      </c>
      <c r="DJ127" s="24" t="s">
        <v>17</v>
      </c>
      <c r="DK127" s="5">
        <v>115.197</v>
      </c>
      <c r="DL127" s="45">
        <v>-0.14899999999999999</v>
      </c>
      <c r="DM127" s="5">
        <v>117.56699999999999</v>
      </c>
      <c r="DN127" s="45">
        <v>5.46</v>
      </c>
      <c r="DO127" s="5">
        <v>130.92099999999999</v>
      </c>
      <c r="DP127" s="45">
        <v>2.7770000000000001</v>
      </c>
      <c r="DQ127" s="445">
        <v>2020</v>
      </c>
      <c r="DR127" s="24" t="s">
        <v>17</v>
      </c>
      <c r="DS127" s="5">
        <v>118.79900000000001</v>
      </c>
      <c r="DT127" s="45">
        <v>8.673</v>
      </c>
      <c r="DU127" s="5">
        <v>123.09699999999999</v>
      </c>
      <c r="DV127" s="45">
        <v>6.9580000000000002</v>
      </c>
      <c r="DW127" s="5">
        <v>130.68299999999999</v>
      </c>
      <c r="DX127" s="45">
        <v>2.4470000000000001</v>
      </c>
      <c r="DY127" s="445">
        <v>2020</v>
      </c>
      <c r="DZ127" s="24" t="s">
        <v>17</v>
      </c>
      <c r="EA127" s="5">
        <v>125.099</v>
      </c>
      <c r="EB127" s="45">
        <v>3.6280000000000001</v>
      </c>
      <c r="EC127" s="5">
        <v>114.041</v>
      </c>
      <c r="ED127" s="45">
        <v>12.22</v>
      </c>
      <c r="EE127" s="5">
        <v>118.05800000000001</v>
      </c>
      <c r="EF127" s="45">
        <v>7.4390000000000001</v>
      </c>
      <c r="EG127" s="445">
        <v>2020</v>
      </c>
      <c r="EH127" s="24" t="s">
        <v>17</v>
      </c>
      <c r="EI127" s="5">
        <v>130.83199999999999</v>
      </c>
      <c r="EJ127" s="45">
        <v>8.5549999999999997</v>
      </c>
      <c r="EK127" s="5">
        <v>112.871</v>
      </c>
      <c r="EL127" s="45">
        <v>3.0640000000000001</v>
      </c>
      <c r="EM127" s="5">
        <v>113.354</v>
      </c>
      <c r="EN127" s="45">
        <v>-2.7970000000000002</v>
      </c>
      <c r="EO127" s="445">
        <v>2020</v>
      </c>
      <c r="EP127" s="24" t="s">
        <v>17</v>
      </c>
      <c r="EQ127" s="5">
        <v>117.247</v>
      </c>
      <c r="ER127" s="45">
        <v>-0.67600000000000005</v>
      </c>
      <c r="ES127" s="5">
        <v>117.745</v>
      </c>
      <c r="ET127" s="45">
        <v>-8.8810000000000002</v>
      </c>
      <c r="EU127" s="5">
        <v>102.69799999999999</v>
      </c>
      <c r="EV127" s="45">
        <v>-19.423999999999999</v>
      </c>
      <c r="EW127" s="445">
        <v>2020</v>
      </c>
      <c r="EX127" s="24" t="s">
        <v>17</v>
      </c>
      <c r="EY127" s="5">
        <v>98.590999999999994</v>
      </c>
      <c r="EZ127" s="45">
        <v>-25.515999999999998</v>
      </c>
      <c r="FA127" s="5">
        <v>83.176000000000002</v>
      </c>
      <c r="FB127" s="45">
        <v>-18.885000000000002</v>
      </c>
      <c r="FC127" s="5">
        <v>140.541</v>
      </c>
      <c r="FD127" s="45">
        <v>7.9459999999999997</v>
      </c>
      <c r="FE127" s="445">
        <v>2020</v>
      </c>
      <c r="FF127" s="24" t="s">
        <v>17</v>
      </c>
      <c r="FG127" s="5">
        <v>114.425</v>
      </c>
      <c r="FH127" s="45">
        <v>1.1679999999999999</v>
      </c>
      <c r="FI127" s="5">
        <v>98.424999999999997</v>
      </c>
      <c r="FJ127" s="45">
        <v>1.3720000000000001</v>
      </c>
      <c r="FK127" s="5">
        <v>109.89100000000001</v>
      </c>
      <c r="FL127" s="45">
        <v>5.0860000000000003</v>
      </c>
      <c r="FM127" s="445">
        <v>2020</v>
      </c>
      <c r="FN127" s="24" t="s">
        <v>17</v>
      </c>
      <c r="FO127" s="5">
        <v>92.495999999999995</v>
      </c>
      <c r="FP127" s="45">
        <v>-7.923</v>
      </c>
      <c r="FQ127" s="5">
        <v>135.506</v>
      </c>
      <c r="FR127" s="45">
        <v>19.512</v>
      </c>
      <c r="FS127" s="5">
        <v>116.49299999999999</v>
      </c>
      <c r="FT127" s="45">
        <v>-0.81499999999999995</v>
      </c>
      <c r="FU127" s="445">
        <v>2020</v>
      </c>
      <c r="FV127" s="24" t="s">
        <v>17</v>
      </c>
      <c r="FW127" s="5">
        <v>125.122</v>
      </c>
      <c r="FX127" s="45">
        <v>5.7110000000000003</v>
      </c>
      <c r="FY127" s="5">
        <v>111.17</v>
      </c>
      <c r="FZ127" s="45">
        <v>3.9670000000000001</v>
      </c>
      <c r="GA127" s="5">
        <v>115.825</v>
      </c>
      <c r="GB127" s="45">
        <v>6.1079999999999997</v>
      </c>
      <c r="GC127" s="445">
        <v>2020</v>
      </c>
      <c r="GD127" s="24" t="s">
        <v>17</v>
      </c>
      <c r="GE127" s="5">
        <v>109.527</v>
      </c>
      <c r="GF127" s="45">
        <v>-4.5679999999999996</v>
      </c>
      <c r="GG127" s="5">
        <v>126.70099999999999</v>
      </c>
      <c r="GH127" s="45">
        <v>12.725</v>
      </c>
      <c r="GI127" s="5">
        <v>94.323999999999998</v>
      </c>
      <c r="GJ127" s="45">
        <v>-7.476</v>
      </c>
      <c r="GK127" s="445">
        <v>2020</v>
      </c>
      <c r="GL127" s="24" t="s">
        <v>17</v>
      </c>
      <c r="GM127" s="5">
        <v>114.89700000000001</v>
      </c>
      <c r="GN127" s="45">
        <v>1.121</v>
      </c>
      <c r="GO127" s="5">
        <v>145.68</v>
      </c>
      <c r="GP127" s="45">
        <v>5.806</v>
      </c>
      <c r="GQ127" s="5">
        <v>116.935</v>
      </c>
      <c r="GR127" s="45">
        <v>6.5140000000000002</v>
      </c>
      <c r="GS127" s="445">
        <v>2020</v>
      </c>
      <c r="GT127" s="24" t="s">
        <v>17</v>
      </c>
      <c r="GU127" s="5">
        <v>117.23399999999999</v>
      </c>
      <c r="GV127" s="45">
        <v>-12.531000000000001</v>
      </c>
      <c r="GW127" s="5">
        <v>115.054</v>
      </c>
      <c r="GX127" s="45">
        <v>6.71</v>
      </c>
      <c r="GY127" s="5">
        <v>127.20699999999999</v>
      </c>
      <c r="GZ127" s="45">
        <v>3.3159999999999998</v>
      </c>
      <c r="HA127" s="445">
        <v>2020</v>
      </c>
      <c r="HB127" s="24" t="s">
        <v>17</v>
      </c>
      <c r="HC127" s="5">
        <v>128.19800000000001</v>
      </c>
      <c r="HD127" s="45">
        <v>7.1559999999999997</v>
      </c>
      <c r="HE127" s="5">
        <v>118.08799999999999</v>
      </c>
      <c r="HF127" s="45">
        <v>15.021000000000001</v>
      </c>
      <c r="HG127" s="5">
        <v>135.72800000000001</v>
      </c>
      <c r="HH127" s="45">
        <v>11.504</v>
      </c>
      <c r="HI127" s="445">
        <v>2020</v>
      </c>
      <c r="HJ127" s="24" t="s">
        <v>17</v>
      </c>
      <c r="HK127" s="5">
        <v>114.506</v>
      </c>
      <c r="HL127" s="45">
        <v>4.9710000000000001</v>
      </c>
      <c r="HM127" s="5">
        <v>101.249</v>
      </c>
      <c r="HN127" s="45">
        <v>-6.0940000000000003</v>
      </c>
      <c r="HO127" s="5">
        <v>115.666</v>
      </c>
      <c r="HP127" s="45">
        <v>-1.111</v>
      </c>
      <c r="HQ127" s="445">
        <v>2020</v>
      </c>
      <c r="HR127" s="24" t="s">
        <v>17</v>
      </c>
      <c r="HS127" s="5">
        <v>129.79499999999999</v>
      </c>
      <c r="HT127" s="45">
        <v>7.556</v>
      </c>
      <c r="HU127" s="5">
        <v>108.416</v>
      </c>
      <c r="HV127" s="45">
        <v>-4.3250000000000002</v>
      </c>
      <c r="HW127" s="5">
        <v>97.063000000000002</v>
      </c>
      <c r="HX127" s="45">
        <v>-4.5060000000000002</v>
      </c>
      <c r="HY127" s="445">
        <v>2020</v>
      </c>
      <c r="HZ127" s="24" t="s">
        <v>17</v>
      </c>
      <c r="IA127" s="5">
        <v>112.941</v>
      </c>
      <c r="IB127" s="45">
        <v>4.1829999999999998</v>
      </c>
      <c r="IC127" s="5">
        <v>115.68300000000001</v>
      </c>
      <c r="ID127" s="45">
        <v>14.647</v>
      </c>
      <c r="IE127" s="5">
        <v>128.69200000000001</v>
      </c>
      <c r="IF127" s="45">
        <v>10.103</v>
      </c>
      <c r="IG127" s="445">
        <v>2020</v>
      </c>
      <c r="IH127" s="24" t="s">
        <v>17</v>
      </c>
      <c r="II127" s="5">
        <v>129.11600000000001</v>
      </c>
      <c r="IJ127" s="45">
        <v>14.411</v>
      </c>
      <c r="IK127" s="5">
        <v>114.589</v>
      </c>
      <c r="IL127" s="45">
        <v>7.1310000000000002</v>
      </c>
      <c r="IM127" s="5">
        <v>148.48400000000001</v>
      </c>
      <c r="IN127" s="45">
        <v>12.391</v>
      </c>
      <c r="IO127" s="5">
        <v>136.28200000000001</v>
      </c>
      <c r="IP127" s="45">
        <v>6.35</v>
      </c>
      <c r="IQ127" s="445">
        <v>2020</v>
      </c>
      <c r="IR127" s="24" t="s">
        <v>17</v>
      </c>
      <c r="IS127" s="5">
        <v>118.73</v>
      </c>
      <c r="IT127" s="45">
        <v>4.657</v>
      </c>
      <c r="IU127" s="5">
        <v>152.47900000000001</v>
      </c>
      <c r="IV127" s="45">
        <v>-32.923000000000002</v>
      </c>
      <c r="IW127" s="5">
        <v>138.71299999999999</v>
      </c>
      <c r="IX127" s="45">
        <v>9.3510000000000009</v>
      </c>
      <c r="IY127" s="445">
        <v>2020</v>
      </c>
      <c r="IZ127" s="24" t="s">
        <v>17</v>
      </c>
      <c r="JA127" s="5">
        <v>133.37</v>
      </c>
      <c r="JB127" s="45">
        <v>12.894</v>
      </c>
      <c r="JC127" s="5">
        <v>137.553</v>
      </c>
      <c r="JD127" s="45">
        <v>12.829000000000001</v>
      </c>
      <c r="JE127" s="5">
        <v>137.53399999999999</v>
      </c>
      <c r="JF127" s="45">
        <v>-2.2090000000000001</v>
      </c>
      <c r="JG127" s="445">
        <v>2020</v>
      </c>
      <c r="JH127" s="24" t="s">
        <v>17</v>
      </c>
      <c r="JI127" s="5">
        <v>131.673</v>
      </c>
      <c r="JJ127" s="45">
        <v>19.541</v>
      </c>
      <c r="JK127" s="5">
        <v>143.96100000000001</v>
      </c>
      <c r="JL127" s="45">
        <v>6.6689999999999996</v>
      </c>
      <c r="JM127" s="5">
        <v>116.26</v>
      </c>
      <c r="JN127" s="45">
        <v>9.8309999999999995</v>
      </c>
      <c r="JO127" s="445">
        <v>2020</v>
      </c>
      <c r="JP127" s="24" t="s">
        <v>17</v>
      </c>
      <c r="JQ127" s="5">
        <v>135.185</v>
      </c>
      <c r="JR127" s="45">
        <v>16.308</v>
      </c>
      <c r="JS127" s="5">
        <v>104.786</v>
      </c>
      <c r="JT127" s="45">
        <v>-3.653</v>
      </c>
      <c r="JU127" s="5">
        <v>99.626000000000005</v>
      </c>
      <c r="JV127" s="45">
        <v>-5.9960000000000004</v>
      </c>
      <c r="JW127" s="445">
        <v>2020</v>
      </c>
      <c r="JX127" s="24" t="s">
        <v>17</v>
      </c>
      <c r="JY127" s="5">
        <v>125.953</v>
      </c>
      <c r="JZ127" s="45">
        <v>6.1050000000000004</v>
      </c>
      <c r="KA127" s="5">
        <v>134.071</v>
      </c>
      <c r="KB127" s="45">
        <v>-5.8840000000000003</v>
      </c>
      <c r="KC127" s="5">
        <v>117.931</v>
      </c>
      <c r="KD127" s="45">
        <v>15.929</v>
      </c>
      <c r="KE127" s="445">
        <v>2020</v>
      </c>
      <c r="KF127" s="24" t="s">
        <v>17</v>
      </c>
      <c r="KG127" s="5">
        <v>110.393</v>
      </c>
      <c r="KH127" s="45">
        <v>-1.643</v>
      </c>
      <c r="KI127" s="5">
        <v>107.91200000000001</v>
      </c>
      <c r="KJ127" s="45">
        <v>3.5670000000000002</v>
      </c>
      <c r="KK127" s="5">
        <v>123.377</v>
      </c>
      <c r="KL127" s="45">
        <v>0.89</v>
      </c>
      <c r="KM127" s="445">
        <v>2020</v>
      </c>
      <c r="KN127" s="24" t="s">
        <v>17</v>
      </c>
      <c r="KO127" s="5">
        <v>87.046999999999997</v>
      </c>
      <c r="KP127" s="45">
        <v>-9.7899999999999991</v>
      </c>
      <c r="KQ127" s="5">
        <v>133.66900000000001</v>
      </c>
      <c r="KR127" s="45">
        <v>-1.1839999999999999</v>
      </c>
      <c r="KS127" s="5">
        <v>109.729</v>
      </c>
      <c r="KT127" s="45">
        <v>0.76700000000000002</v>
      </c>
      <c r="KU127" s="445">
        <v>2020</v>
      </c>
      <c r="KV127" s="24" t="s">
        <v>17</v>
      </c>
      <c r="KW127" s="5">
        <v>149.83199999999999</v>
      </c>
      <c r="KX127" s="45">
        <v>17.693999999999999</v>
      </c>
      <c r="KY127" s="5">
        <v>120.744</v>
      </c>
      <c r="KZ127" s="45">
        <v>-5.2990000000000004</v>
      </c>
      <c r="LA127" s="5">
        <v>126.401</v>
      </c>
      <c r="LB127" s="45">
        <v>4.2880000000000003</v>
      </c>
      <c r="LC127" s="445">
        <v>2020</v>
      </c>
      <c r="LD127" s="24" t="s">
        <v>17</v>
      </c>
      <c r="LE127" s="5">
        <v>137.58500000000001</v>
      </c>
      <c r="LF127" s="45">
        <v>-8.0340000000000007</v>
      </c>
      <c r="LG127" s="5">
        <v>142.07900000000001</v>
      </c>
      <c r="LH127" s="45">
        <v>-8.1950000000000003</v>
      </c>
      <c r="LI127" s="5">
        <v>125.361</v>
      </c>
      <c r="LJ127" s="45">
        <v>-2.968</v>
      </c>
      <c r="LK127" s="445">
        <v>2020</v>
      </c>
      <c r="LL127" s="24" t="s">
        <v>17</v>
      </c>
      <c r="LM127" s="5">
        <v>122.53</v>
      </c>
      <c r="LN127" s="45">
        <v>0.29699999999999999</v>
      </c>
      <c r="LO127" s="5">
        <v>103.64700000000001</v>
      </c>
      <c r="LP127" s="45">
        <v>-21.416</v>
      </c>
      <c r="LQ127" s="5">
        <v>117.45699999999999</v>
      </c>
      <c r="LR127" s="45">
        <v>1.1759999999999999</v>
      </c>
      <c r="LS127" s="445">
        <v>2020</v>
      </c>
      <c r="LT127" s="24" t="s">
        <v>17</v>
      </c>
      <c r="LU127" s="5">
        <v>104.358</v>
      </c>
      <c r="LV127" s="45">
        <v>2.8279999999999998</v>
      </c>
      <c r="LW127" s="5">
        <v>101.759</v>
      </c>
      <c r="LX127" s="45">
        <v>-2.6709999999999998</v>
      </c>
      <c r="LY127" s="5">
        <v>109.29300000000001</v>
      </c>
      <c r="LZ127" s="45">
        <v>3.4569999999999999</v>
      </c>
      <c r="MA127" s="445">
        <v>2020</v>
      </c>
      <c r="MB127" s="24" t="s">
        <v>17</v>
      </c>
      <c r="MC127" s="5">
        <v>157.30000000000001</v>
      </c>
      <c r="MD127" s="45">
        <v>-3.0659999999999998</v>
      </c>
      <c r="ME127" s="5">
        <v>98.221999999999994</v>
      </c>
      <c r="MF127" s="45">
        <v>3.49</v>
      </c>
      <c r="MG127" s="5">
        <v>148.48599999999999</v>
      </c>
      <c r="MH127" s="45">
        <v>4.2809999999999997</v>
      </c>
      <c r="MI127" s="445">
        <v>2020</v>
      </c>
      <c r="MJ127" s="24" t="s">
        <v>17</v>
      </c>
      <c r="MK127" s="5">
        <v>94.834000000000003</v>
      </c>
      <c r="ML127" s="45">
        <v>-5.0540000000000003</v>
      </c>
      <c r="MM127" s="5">
        <v>135.47</v>
      </c>
      <c r="MN127" s="45">
        <v>3.6070000000000002</v>
      </c>
      <c r="MO127" s="5">
        <v>148.62899999999999</v>
      </c>
      <c r="MP127" s="45">
        <v>6.6849999999999996</v>
      </c>
      <c r="MQ127" s="44"/>
      <c r="MR127" s="44"/>
      <c r="MS127" s="44"/>
      <c r="MT127" s="44"/>
      <c r="MU127" s="44"/>
      <c r="MV127" s="44"/>
    </row>
    <row r="128" spans="1:360" s="331" customFormat="1" ht="15" customHeight="1" x14ac:dyDescent="0.25">
      <c r="A128" s="445"/>
      <c r="B128" s="24" t="s">
        <v>18</v>
      </c>
      <c r="C128" s="5">
        <v>96.106999999999999</v>
      </c>
      <c r="D128" s="45">
        <v>4.0149999999999997</v>
      </c>
      <c r="E128" s="495">
        <v>87.257000000000005</v>
      </c>
      <c r="F128" s="45">
        <v>-4.6509999999999998</v>
      </c>
      <c r="G128" s="495">
        <v>104.47499999999999</v>
      </c>
      <c r="H128" s="45">
        <v>12.058</v>
      </c>
      <c r="I128" s="24"/>
      <c r="J128" s="24" t="s">
        <v>18</v>
      </c>
      <c r="K128" s="5">
        <v>77.460999999999999</v>
      </c>
      <c r="L128" s="45">
        <v>-16.574999999999999</v>
      </c>
      <c r="M128" s="5">
        <v>126.15</v>
      </c>
      <c r="N128" s="45">
        <v>11.41</v>
      </c>
      <c r="O128" s="5">
        <v>80.83</v>
      </c>
      <c r="P128" s="45">
        <v>-11.916</v>
      </c>
      <c r="Q128" s="24"/>
      <c r="R128" s="24" t="s">
        <v>18</v>
      </c>
      <c r="S128" s="5">
        <v>85.834999999999994</v>
      </c>
      <c r="T128" s="45">
        <v>-6.8570000000000002</v>
      </c>
      <c r="U128" s="5">
        <v>115.256</v>
      </c>
      <c r="V128" s="45">
        <v>4.5229999999999997</v>
      </c>
      <c r="W128" s="5">
        <v>101.746</v>
      </c>
      <c r="X128" s="45">
        <v>-0.436</v>
      </c>
      <c r="Y128" s="24"/>
      <c r="Z128" s="24" t="s">
        <v>18</v>
      </c>
      <c r="AA128" s="5">
        <v>112.413</v>
      </c>
      <c r="AB128" s="45">
        <v>-0.20399999999999999</v>
      </c>
      <c r="AC128" s="5">
        <v>116.212</v>
      </c>
      <c r="AD128" s="45">
        <v>9.6460000000000008</v>
      </c>
      <c r="AE128" s="5">
        <v>112.431</v>
      </c>
      <c r="AF128" s="45">
        <v>11.186999999999999</v>
      </c>
      <c r="AG128" s="24"/>
      <c r="AH128" s="24" t="s">
        <v>18</v>
      </c>
      <c r="AI128" s="5">
        <v>125.923</v>
      </c>
      <c r="AJ128" s="45">
        <v>28.634</v>
      </c>
      <c r="AK128" s="5">
        <v>135.71100000000001</v>
      </c>
      <c r="AL128" s="45">
        <v>12.340999999999999</v>
      </c>
      <c r="AM128" s="5">
        <v>129.85599999999999</v>
      </c>
      <c r="AN128" s="45">
        <v>29.411000000000001</v>
      </c>
      <c r="AO128" s="24"/>
      <c r="AP128" s="24" t="s">
        <v>18</v>
      </c>
      <c r="AQ128" s="5">
        <v>119.217</v>
      </c>
      <c r="AR128" s="45">
        <v>10.694000000000001</v>
      </c>
      <c r="AS128" s="5">
        <v>135.46799999999999</v>
      </c>
      <c r="AT128" s="45">
        <v>28.431999999999999</v>
      </c>
      <c r="AU128" s="5">
        <v>126.752</v>
      </c>
      <c r="AV128" s="45">
        <v>20.196999999999999</v>
      </c>
      <c r="AW128" s="24"/>
      <c r="AX128" s="24" t="s">
        <v>18</v>
      </c>
      <c r="AY128" s="5">
        <v>136.749</v>
      </c>
      <c r="AZ128" s="45">
        <v>14.068</v>
      </c>
      <c r="BA128" s="5">
        <v>151.72200000000001</v>
      </c>
      <c r="BB128" s="45">
        <v>27.385000000000002</v>
      </c>
      <c r="BC128" s="5">
        <v>138.11600000000001</v>
      </c>
      <c r="BD128" s="45">
        <v>22.606000000000002</v>
      </c>
      <c r="BE128" s="24"/>
      <c r="BF128" s="24" t="s">
        <v>18</v>
      </c>
      <c r="BG128" s="5">
        <v>114.761</v>
      </c>
      <c r="BH128" s="45">
        <v>5.6980000000000004</v>
      </c>
      <c r="BI128" s="5">
        <v>122.553</v>
      </c>
      <c r="BJ128" s="45">
        <v>22.228999999999999</v>
      </c>
      <c r="BK128" s="5">
        <v>145.71299999999999</v>
      </c>
      <c r="BL128" s="45">
        <v>25.474</v>
      </c>
      <c r="BM128" s="24"/>
      <c r="BN128" s="24" t="s">
        <v>18</v>
      </c>
      <c r="BO128" s="5">
        <v>127.07599999999999</v>
      </c>
      <c r="BP128" s="45">
        <v>11.972</v>
      </c>
      <c r="BQ128" s="5">
        <v>113.07299999999999</v>
      </c>
      <c r="BR128" s="45">
        <v>4.7910000000000004</v>
      </c>
      <c r="BS128" s="5">
        <v>107.911</v>
      </c>
      <c r="BT128" s="45">
        <v>1.4330000000000001</v>
      </c>
      <c r="BU128" s="24"/>
      <c r="BV128" s="24" t="s">
        <v>18</v>
      </c>
      <c r="BW128" s="5">
        <v>136.37700000000001</v>
      </c>
      <c r="BX128" s="45">
        <v>27.382999999999999</v>
      </c>
      <c r="BY128" s="5">
        <v>122.236</v>
      </c>
      <c r="BZ128" s="45">
        <v>4.532</v>
      </c>
      <c r="CA128" s="5">
        <v>108.398</v>
      </c>
      <c r="CB128" s="45">
        <v>4.6029999999999998</v>
      </c>
      <c r="CC128" s="24"/>
      <c r="CD128" s="24" t="s">
        <v>18</v>
      </c>
      <c r="CE128" s="5">
        <v>130.58000000000001</v>
      </c>
      <c r="CF128" s="45">
        <v>8.8309999999999995</v>
      </c>
      <c r="CG128" s="5">
        <v>110.105</v>
      </c>
      <c r="CH128" s="45">
        <v>8.2059999999999995</v>
      </c>
      <c r="CI128" s="5">
        <v>133.95500000000001</v>
      </c>
      <c r="CJ128" s="45">
        <v>7.6159999999999997</v>
      </c>
      <c r="CK128" s="24"/>
      <c r="CL128" s="24" t="s">
        <v>18</v>
      </c>
      <c r="CM128" s="5">
        <v>152.23599999999999</v>
      </c>
      <c r="CN128" s="45">
        <v>6.7489999999999997</v>
      </c>
      <c r="CO128" s="5">
        <v>116.562</v>
      </c>
      <c r="CP128" s="45">
        <v>1.6459999999999999</v>
      </c>
      <c r="CQ128" s="5">
        <v>106.714</v>
      </c>
      <c r="CR128" s="45">
        <v>5.1379999999999999</v>
      </c>
      <c r="CS128" s="24"/>
      <c r="CT128" s="24" t="s">
        <v>18</v>
      </c>
      <c r="CU128" s="5">
        <v>141.405</v>
      </c>
      <c r="CV128" s="45">
        <v>7.3869999999999996</v>
      </c>
      <c r="CW128" s="5">
        <v>92.474999999999994</v>
      </c>
      <c r="CX128" s="45">
        <v>5.8490000000000002</v>
      </c>
      <c r="CY128" s="5">
        <v>127.392</v>
      </c>
      <c r="CZ128" s="45">
        <v>0.97399999999999998</v>
      </c>
      <c r="DA128" s="24"/>
      <c r="DB128" s="24" t="s">
        <v>18</v>
      </c>
      <c r="DC128" s="5">
        <v>121.45099999999999</v>
      </c>
      <c r="DD128" s="45">
        <v>6.52</v>
      </c>
      <c r="DE128" s="5">
        <v>352.51</v>
      </c>
      <c r="DF128" s="45">
        <v>18.32</v>
      </c>
      <c r="DG128" s="5">
        <v>114.36799999999999</v>
      </c>
      <c r="DH128" s="45">
        <v>-3.34</v>
      </c>
      <c r="DI128" s="24"/>
      <c r="DJ128" s="24" t="s">
        <v>18</v>
      </c>
      <c r="DK128" s="5">
        <v>122.351</v>
      </c>
      <c r="DL128" s="45">
        <v>5.7140000000000004</v>
      </c>
      <c r="DM128" s="5">
        <v>101.145</v>
      </c>
      <c r="DN128" s="45">
        <v>-5.0049999999999999</v>
      </c>
      <c r="DO128" s="5">
        <v>131.35900000000001</v>
      </c>
      <c r="DP128" s="45">
        <v>3.802</v>
      </c>
      <c r="DQ128" s="24"/>
      <c r="DR128" s="24" t="s">
        <v>18</v>
      </c>
      <c r="DS128" s="5">
        <v>141.83000000000001</v>
      </c>
      <c r="DT128" s="45">
        <v>30.553999999999998</v>
      </c>
      <c r="DU128" s="5">
        <v>114.15300000000001</v>
      </c>
      <c r="DV128" s="45">
        <v>6.1920000000000002</v>
      </c>
      <c r="DW128" s="5">
        <v>130.947</v>
      </c>
      <c r="DX128" s="45">
        <v>5.9210000000000003</v>
      </c>
      <c r="DY128" s="24"/>
      <c r="DZ128" s="24" t="s">
        <v>18</v>
      </c>
      <c r="EA128" s="5">
        <v>119.968</v>
      </c>
      <c r="EB128" s="45">
        <v>6.51</v>
      </c>
      <c r="EC128" s="5">
        <v>102.986</v>
      </c>
      <c r="ED128" s="45">
        <v>6.4889999999999999</v>
      </c>
      <c r="EE128" s="5">
        <v>123.562</v>
      </c>
      <c r="EF128" s="45">
        <v>11.368</v>
      </c>
      <c r="EG128" s="24"/>
      <c r="EH128" s="24" t="s">
        <v>18</v>
      </c>
      <c r="EI128" s="5">
        <v>130.345</v>
      </c>
      <c r="EJ128" s="45">
        <v>7.3040000000000003</v>
      </c>
      <c r="EK128" s="5">
        <v>116.523</v>
      </c>
      <c r="EL128" s="45">
        <v>3.274</v>
      </c>
      <c r="EM128" s="5">
        <v>118.75</v>
      </c>
      <c r="EN128" s="45">
        <v>1.26</v>
      </c>
      <c r="EO128" s="24"/>
      <c r="EP128" s="24" t="s">
        <v>18</v>
      </c>
      <c r="EQ128" s="5">
        <v>112.732</v>
      </c>
      <c r="ER128" s="45">
        <v>0.433</v>
      </c>
      <c r="ES128" s="5">
        <v>116.941</v>
      </c>
      <c r="ET128" s="45">
        <v>3.3570000000000002</v>
      </c>
      <c r="EU128" s="5">
        <v>106.7</v>
      </c>
      <c r="EV128" s="45">
        <v>-6.74</v>
      </c>
      <c r="EW128" s="24"/>
      <c r="EX128" s="24" t="s">
        <v>18</v>
      </c>
      <c r="EY128" s="5">
        <v>99.76</v>
      </c>
      <c r="EZ128" s="45">
        <v>-8.4730000000000008</v>
      </c>
      <c r="FA128" s="5">
        <v>89.272999999999996</v>
      </c>
      <c r="FB128" s="45">
        <v>-17.716999999999999</v>
      </c>
      <c r="FC128" s="5">
        <v>142.91</v>
      </c>
      <c r="FD128" s="45">
        <v>4.4020000000000001</v>
      </c>
      <c r="FE128" s="24"/>
      <c r="FF128" s="24" t="s">
        <v>18</v>
      </c>
      <c r="FG128" s="5">
        <v>114.139</v>
      </c>
      <c r="FH128" s="45">
        <v>5.2249999999999996</v>
      </c>
      <c r="FI128" s="5">
        <v>116.874</v>
      </c>
      <c r="FJ128" s="45">
        <v>2.8839999999999999</v>
      </c>
      <c r="FK128" s="5">
        <v>117.23099999999999</v>
      </c>
      <c r="FL128" s="45">
        <v>11.7</v>
      </c>
      <c r="FM128" s="24"/>
      <c r="FN128" s="24" t="s">
        <v>18</v>
      </c>
      <c r="FO128" s="5">
        <v>92.394999999999996</v>
      </c>
      <c r="FP128" s="45">
        <v>-9.4149999999999991</v>
      </c>
      <c r="FQ128" s="5">
        <v>131.95500000000001</v>
      </c>
      <c r="FR128" s="45">
        <v>21.085999999999999</v>
      </c>
      <c r="FS128" s="5">
        <v>120.631</v>
      </c>
      <c r="FT128" s="45">
        <v>5.1580000000000004</v>
      </c>
      <c r="FU128" s="24"/>
      <c r="FV128" s="24" t="s">
        <v>18</v>
      </c>
      <c r="FW128" s="5">
        <v>126.453</v>
      </c>
      <c r="FX128" s="45">
        <v>7.8289999999999997</v>
      </c>
      <c r="FY128" s="5">
        <v>113.40900000000001</v>
      </c>
      <c r="FZ128" s="45">
        <v>7.9009999999999998</v>
      </c>
      <c r="GA128" s="5">
        <v>114.502</v>
      </c>
      <c r="GB128" s="45">
        <v>3.496</v>
      </c>
      <c r="GC128" s="24"/>
      <c r="GD128" s="24" t="s">
        <v>18</v>
      </c>
      <c r="GE128" s="5">
        <v>110.04900000000001</v>
      </c>
      <c r="GF128" s="45">
        <v>3.0129999999999999</v>
      </c>
      <c r="GG128" s="5">
        <v>133.55500000000001</v>
      </c>
      <c r="GH128" s="45">
        <v>18.805</v>
      </c>
      <c r="GI128" s="5">
        <v>95.679000000000002</v>
      </c>
      <c r="GJ128" s="45">
        <v>-3.4820000000000002</v>
      </c>
      <c r="GK128" s="24"/>
      <c r="GL128" s="24" t="s">
        <v>18</v>
      </c>
      <c r="GM128" s="5">
        <v>113.637</v>
      </c>
      <c r="GN128" s="45">
        <v>2</v>
      </c>
      <c r="GO128" s="5">
        <v>117.01300000000001</v>
      </c>
      <c r="GP128" s="45">
        <v>-7.7290000000000001</v>
      </c>
      <c r="GQ128" s="5">
        <v>107.151</v>
      </c>
      <c r="GR128" s="45">
        <v>-0.80400000000000005</v>
      </c>
      <c r="GS128" s="24"/>
      <c r="GT128" s="24" t="s">
        <v>18</v>
      </c>
      <c r="GU128" s="5">
        <v>101.465</v>
      </c>
      <c r="GV128" s="45">
        <v>-7.1820000000000004</v>
      </c>
      <c r="GW128" s="5">
        <v>128.72300000000001</v>
      </c>
      <c r="GX128" s="45">
        <v>14.683999999999999</v>
      </c>
      <c r="GY128" s="5">
        <v>116.009</v>
      </c>
      <c r="GZ128" s="45">
        <v>16.559000000000001</v>
      </c>
      <c r="HA128" s="24"/>
      <c r="HB128" s="24" t="s">
        <v>18</v>
      </c>
      <c r="HC128" s="5">
        <v>113.202</v>
      </c>
      <c r="HD128" s="45">
        <v>-0.18099999999999999</v>
      </c>
      <c r="HE128" s="5">
        <v>112.447</v>
      </c>
      <c r="HF128" s="45">
        <v>18.867999999999999</v>
      </c>
      <c r="HG128" s="5">
        <v>116.074</v>
      </c>
      <c r="HH128" s="45">
        <v>4.7290000000000001</v>
      </c>
      <c r="HI128" s="24"/>
      <c r="HJ128" s="24" t="s">
        <v>18</v>
      </c>
      <c r="HK128" s="5">
        <v>138.72499999999999</v>
      </c>
      <c r="HL128" s="45">
        <v>17.452999999999999</v>
      </c>
      <c r="HM128" s="5">
        <v>102.71</v>
      </c>
      <c r="HN128" s="45">
        <v>1.046</v>
      </c>
      <c r="HO128" s="5">
        <v>83.251000000000005</v>
      </c>
      <c r="HP128" s="45">
        <v>-24.48</v>
      </c>
      <c r="HQ128" s="24"/>
      <c r="HR128" s="24" t="s">
        <v>18</v>
      </c>
      <c r="HS128" s="5">
        <v>143.94800000000001</v>
      </c>
      <c r="HT128" s="45">
        <v>9.5289999999999999</v>
      </c>
      <c r="HU128" s="5">
        <v>109.899</v>
      </c>
      <c r="HV128" s="45">
        <v>6.3220000000000001</v>
      </c>
      <c r="HW128" s="5">
        <v>106.54</v>
      </c>
      <c r="HX128" s="45">
        <v>1.8320000000000001</v>
      </c>
      <c r="HY128" s="24"/>
      <c r="HZ128" s="24" t="s">
        <v>18</v>
      </c>
      <c r="IA128" s="5">
        <v>125.015</v>
      </c>
      <c r="IB128" s="45">
        <v>15.638999999999999</v>
      </c>
      <c r="IC128" s="5">
        <v>110.876</v>
      </c>
      <c r="ID128" s="45">
        <v>8.1519999999999992</v>
      </c>
      <c r="IE128" s="5">
        <v>127.261</v>
      </c>
      <c r="IF128" s="45">
        <v>9.6750000000000007</v>
      </c>
      <c r="IG128" s="24"/>
      <c r="IH128" s="24" t="s">
        <v>18</v>
      </c>
      <c r="II128" s="5">
        <v>115.035</v>
      </c>
      <c r="IJ128" s="45">
        <v>10.486000000000001</v>
      </c>
      <c r="IK128" s="5">
        <v>114.167</v>
      </c>
      <c r="IL128" s="45">
        <v>5.3289999999999997</v>
      </c>
      <c r="IM128" s="5">
        <v>98.263999999999996</v>
      </c>
      <c r="IN128" s="45">
        <v>-13.839</v>
      </c>
      <c r="IO128" s="5">
        <v>102.523</v>
      </c>
      <c r="IP128" s="45">
        <v>1.405</v>
      </c>
      <c r="IQ128" s="24"/>
      <c r="IR128" s="24" t="s">
        <v>18</v>
      </c>
      <c r="IS128" s="5">
        <v>111.197</v>
      </c>
      <c r="IT128" s="45">
        <v>9.3520000000000003</v>
      </c>
      <c r="IU128" s="5">
        <v>95.313000000000002</v>
      </c>
      <c r="IV128" s="45">
        <v>-2.0270000000000001</v>
      </c>
      <c r="IW128" s="5">
        <v>100.227</v>
      </c>
      <c r="IX128" s="45">
        <v>6.8639999999999999</v>
      </c>
      <c r="IY128" s="24"/>
      <c r="IZ128" s="24" t="s">
        <v>18</v>
      </c>
      <c r="JA128" s="5">
        <v>110.152</v>
      </c>
      <c r="JB128" s="45">
        <v>10.074999999999999</v>
      </c>
      <c r="JC128" s="5">
        <v>119.03100000000001</v>
      </c>
      <c r="JD128" s="45">
        <v>13.21</v>
      </c>
      <c r="JE128" s="5">
        <v>104.262</v>
      </c>
      <c r="JF128" s="45">
        <v>5.4290000000000003</v>
      </c>
      <c r="JG128" s="24"/>
      <c r="JH128" s="24" t="s">
        <v>18</v>
      </c>
      <c r="JI128" s="5">
        <v>111.827</v>
      </c>
      <c r="JJ128" s="45">
        <v>9.1159999999999997</v>
      </c>
      <c r="JK128" s="5">
        <v>115.43</v>
      </c>
      <c r="JL128" s="45">
        <v>15.026999999999999</v>
      </c>
      <c r="JM128" s="5">
        <v>103.60299999999999</v>
      </c>
      <c r="JN128" s="45">
        <v>5.2210000000000001</v>
      </c>
      <c r="JO128" s="24"/>
      <c r="JP128" s="24" t="s">
        <v>18</v>
      </c>
      <c r="JQ128" s="5">
        <v>124.136</v>
      </c>
      <c r="JR128" s="45">
        <v>7.6180000000000003</v>
      </c>
      <c r="JS128" s="5">
        <v>92.338999999999999</v>
      </c>
      <c r="JT128" s="45">
        <v>0.24099999999999999</v>
      </c>
      <c r="JU128" s="5">
        <v>92.099000000000004</v>
      </c>
      <c r="JV128" s="45">
        <v>-7.7389999999999999</v>
      </c>
      <c r="JW128" s="24"/>
      <c r="JX128" s="24" t="s">
        <v>18</v>
      </c>
      <c r="JY128" s="5">
        <v>103.866</v>
      </c>
      <c r="JZ128" s="45">
        <v>6.9340000000000002</v>
      </c>
      <c r="KA128" s="5">
        <v>101.464</v>
      </c>
      <c r="KB128" s="45">
        <v>5.641</v>
      </c>
      <c r="KC128" s="5">
        <v>105.63800000000001</v>
      </c>
      <c r="KD128" s="45">
        <v>5.53</v>
      </c>
      <c r="KE128" s="24"/>
      <c r="KF128" s="24" t="s">
        <v>18</v>
      </c>
      <c r="KG128" s="5">
        <v>115.10299999999999</v>
      </c>
      <c r="KH128" s="45">
        <v>3.3580000000000001</v>
      </c>
      <c r="KI128" s="5">
        <v>118.369</v>
      </c>
      <c r="KJ128" s="45">
        <v>10.868</v>
      </c>
      <c r="KK128" s="5">
        <v>100.03</v>
      </c>
      <c r="KL128" s="45">
        <v>-14.657999999999999</v>
      </c>
      <c r="KM128" s="24"/>
      <c r="KN128" s="24" t="s">
        <v>18</v>
      </c>
      <c r="KO128" s="5">
        <v>107.718</v>
      </c>
      <c r="KP128" s="45">
        <v>-6.899</v>
      </c>
      <c r="KQ128" s="5">
        <v>133.21700000000001</v>
      </c>
      <c r="KR128" s="45">
        <v>9.6539999999999999</v>
      </c>
      <c r="KS128" s="5">
        <v>93.754999999999995</v>
      </c>
      <c r="KT128" s="45">
        <v>-11.949</v>
      </c>
      <c r="KU128" s="24"/>
      <c r="KV128" s="24" t="s">
        <v>18</v>
      </c>
      <c r="KW128" s="5">
        <v>117.723</v>
      </c>
      <c r="KX128" s="45">
        <v>-1.796</v>
      </c>
      <c r="KY128" s="5">
        <v>122.94799999999999</v>
      </c>
      <c r="KZ128" s="45">
        <v>6.68</v>
      </c>
      <c r="LA128" s="5">
        <v>95.135999999999996</v>
      </c>
      <c r="LB128" s="45">
        <v>1.784</v>
      </c>
      <c r="LC128" s="24"/>
      <c r="LD128" s="24" t="s">
        <v>18</v>
      </c>
      <c r="LE128" s="5">
        <v>144.285</v>
      </c>
      <c r="LF128" s="45">
        <v>0.09</v>
      </c>
      <c r="LG128" s="5">
        <v>130.488</v>
      </c>
      <c r="LH128" s="45">
        <v>4.5659999999999998</v>
      </c>
      <c r="LI128" s="5">
        <v>130.291</v>
      </c>
      <c r="LJ128" s="45">
        <v>7.484</v>
      </c>
      <c r="LK128" s="24"/>
      <c r="LL128" s="24" t="s">
        <v>18</v>
      </c>
      <c r="LM128" s="5">
        <v>224.55600000000001</v>
      </c>
      <c r="LN128" s="45">
        <v>14.753</v>
      </c>
      <c r="LO128" s="5">
        <v>99.194000000000003</v>
      </c>
      <c r="LP128" s="45">
        <v>-7.1310000000000002</v>
      </c>
      <c r="LQ128" s="5">
        <v>90.491</v>
      </c>
      <c r="LR128" s="45">
        <v>3.2450000000000001</v>
      </c>
      <c r="LS128" s="24"/>
      <c r="LT128" s="24" t="s">
        <v>18</v>
      </c>
      <c r="LU128" s="5">
        <v>103.078</v>
      </c>
      <c r="LV128" s="45">
        <v>2.8679999999999999</v>
      </c>
      <c r="LW128" s="5">
        <v>217.57400000000001</v>
      </c>
      <c r="LX128" s="45">
        <v>6.718</v>
      </c>
      <c r="LY128" s="5">
        <v>89.162000000000006</v>
      </c>
      <c r="LZ128" s="45">
        <v>8.6950000000000003</v>
      </c>
      <c r="MA128" s="24"/>
      <c r="MB128" s="24" t="s">
        <v>18</v>
      </c>
      <c r="MC128" s="5">
        <v>150.226</v>
      </c>
      <c r="MD128" s="45">
        <v>2.9670000000000001</v>
      </c>
      <c r="ME128" s="5">
        <v>79.046000000000006</v>
      </c>
      <c r="MF128" s="45">
        <v>-11.257999999999999</v>
      </c>
      <c r="MG128" s="5">
        <v>129.74299999999999</v>
      </c>
      <c r="MH128" s="45">
        <v>15.368</v>
      </c>
      <c r="MI128" s="24"/>
      <c r="MJ128" s="24" t="s">
        <v>18</v>
      </c>
      <c r="MK128" s="5">
        <v>97.421999999999997</v>
      </c>
      <c r="ML128" s="45">
        <v>13.372999999999999</v>
      </c>
      <c r="MM128" s="5">
        <v>140.977</v>
      </c>
      <c r="MN128" s="45">
        <v>11.478999999999999</v>
      </c>
      <c r="MO128" s="5">
        <v>137.703</v>
      </c>
      <c r="MP128" s="45">
        <v>1.484</v>
      </c>
      <c r="MQ128" s="44"/>
      <c r="MR128" s="44"/>
      <c r="MS128" s="44"/>
      <c r="MT128" s="44"/>
      <c r="MU128" s="44"/>
      <c r="MV128" s="44"/>
    </row>
    <row r="129" spans="1:384" s="331" customFormat="1" ht="15" customHeight="1" x14ac:dyDescent="0.25">
      <c r="A129" s="445"/>
      <c r="B129" s="24" t="s">
        <v>19</v>
      </c>
      <c r="C129" s="5">
        <v>98.563000000000002</v>
      </c>
      <c r="D129" s="45">
        <v>-7.28</v>
      </c>
      <c r="E129" s="495">
        <v>92.113</v>
      </c>
      <c r="F129" s="45">
        <v>-9.7040000000000006</v>
      </c>
      <c r="G129" s="495">
        <v>104.66200000000001</v>
      </c>
      <c r="H129" s="45">
        <v>-5.1619999999999999</v>
      </c>
      <c r="I129" s="24"/>
      <c r="J129" s="24" t="s">
        <v>19</v>
      </c>
      <c r="K129" s="5">
        <v>84.001999999999995</v>
      </c>
      <c r="L129" s="45">
        <v>-16.431999999999999</v>
      </c>
      <c r="M129" s="5">
        <v>108.47199999999999</v>
      </c>
      <c r="N129" s="45">
        <v>-22.292000000000002</v>
      </c>
      <c r="O129" s="5">
        <v>86.744</v>
      </c>
      <c r="P129" s="45">
        <v>-26.352</v>
      </c>
      <c r="Q129" s="24"/>
      <c r="R129" s="24" t="s">
        <v>19</v>
      </c>
      <c r="S129" s="5">
        <v>106.506</v>
      </c>
      <c r="T129" s="45">
        <v>-0.81599999999999995</v>
      </c>
      <c r="U129" s="5">
        <v>99.007999999999996</v>
      </c>
      <c r="V129" s="45">
        <v>-8.1579999999999995</v>
      </c>
      <c r="W129" s="5">
        <v>95.102999999999994</v>
      </c>
      <c r="X129" s="45">
        <v>-8.2949999999999999</v>
      </c>
      <c r="Y129" s="24"/>
      <c r="Z129" s="24" t="s">
        <v>19</v>
      </c>
      <c r="AA129" s="5">
        <v>120.617</v>
      </c>
      <c r="AB129" s="45">
        <v>-0.91900000000000004</v>
      </c>
      <c r="AC129" s="5">
        <v>155.86799999999999</v>
      </c>
      <c r="AD129" s="45">
        <v>28.821000000000002</v>
      </c>
      <c r="AE129" s="5">
        <v>123.152</v>
      </c>
      <c r="AF129" s="45">
        <v>11.010999999999999</v>
      </c>
      <c r="AG129" s="24"/>
      <c r="AH129" s="24" t="s">
        <v>19</v>
      </c>
      <c r="AI129" s="5">
        <v>104.8</v>
      </c>
      <c r="AJ129" s="45">
        <v>-5.15</v>
      </c>
      <c r="AK129" s="5">
        <v>128.91</v>
      </c>
      <c r="AL129" s="45">
        <v>-4.7439999999999998</v>
      </c>
      <c r="AM129" s="5">
        <v>104.69799999999999</v>
      </c>
      <c r="AN129" s="45">
        <v>-12.159000000000001</v>
      </c>
      <c r="AO129" s="24"/>
      <c r="AP129" s="24" t="s">
        <v>19</v>
      </c>
      <c r="AQ129" s="5">
        <v>129.23500000000001</v>
      </c>
      <c r="AR129" s="45">
        <v>5.4169999999999998</v>
      </c>
      <c r="AS129" s="5">
        <v>129.488</v>
      </c>
      <c r="AT129" s="45">
        <v>13.045999999999999</v>
      </c>
      <c r="AU129" s="5">
        <v>116.792</v>
      </c>
      <c r="AV129" s="45">
        <v>0.45</v>
      </c>
      <c r="AW129" s="24"/>
      <c r="AX129" s="24" t="s">
        <v>19</v>
      </c>
      <c r="AY129" s="5">
        <v>124.874</v>
      </c>
      <c r="AZ129" s="45">
        <v>1.28</v>
      </c>
      <c r="BA129" s="5">
        <v>125.73399999999999</v>
      </c>
      <c r="BB129" s="45">
        <v>1.9419999999999999</v>
      </c>
      <c r="BC129" s="5">
        <v>103.779</v>
      </c>
      <c r="BD129" s="45">
        <v>-5.1790000000000003</v>
      </c>
      <c r="BE129" s="24"/>
      <c r="BF129" s="24" t="s">
        <v>19</v>
      </c>
      <c r="BG129" s="5">
        <v>103.916</v>
      </c>
      <c r="BH129" s="45">
        <v>-4.67</v>
      </c>
      <c r="BI129" s="5">
        <v>115.55200000000001</v>
      </c>
      <c r="BJ129" s="45">
        <v>14.218999999999999</v>
      </c>
      <c r="BK129" s="5">
        <v>135.53800000000001</v>
      </c>
      <c r="BL129" s="45">
        <v>7.0469999999999997</v>
      </c>
      <c r="BM129" s="24"/>
      <c r="BN129" s="24" t="s">
        <v>19</v>
      </c>
      <c r="BO129" s="5">
        <v>121.482</v>
      </c>
      <c r="BP129" s="45">
        <v>4.3019999999999996</v>
      </c>
      <c r="BQ129" s="5">
        <v>111.264</v>
      </c>
      <c r="BR129" s="45">
        <v>-2.593</v>
      </c>
      <c r="BS129" s="5">
        <v>107.374</v>
      </c>
      <c r="BT129" s="45">
        <v>-9.7230000000000008</v>
      </c>
      <c r="BU129" s="24"/>
      <c r="BV129" s="24" t="s">
        <v>19</v>
      </c>
      <c r="BW129" s="5">
        <v>105.53400000000001</v>
      </c>
      <c r="BX129" s="45">
        <v>-1.64</v>
      </c>
      <c r="BY129" s="5">
        <v>107.22199999999999</v>
      </c>
      <c r="BZ129" s="45">
        <v>-12.348000000000001</v>
      </c>
      <c r="CA129" s="5">
        <v>105.196</v>
      </c>
      <c r="CB129" s="45">
        <v>-1.927</v>
      </c>
      <c r="CC129" s="24"/>
      <c r="CD129" s="24" t="s">
        <v>19</v>
      </c>
      <c r="CE129" s="5">
        <v>115.586</v>
      </c>
      <c r="CF129" s="45">
        <v>-3.9279999999999999</v>
      </c>
      <c r="CG129" s="5">
        <v>104.53100000000001</v>
      </c>
      <c r="CH129" s="45">
        <v>-1.2809999999999999</v>
      </c>
      <c r="CI129" s="5">
        <v>129.57</v>
      </c>
      <c r="CJ129" s="45">
        <v>-0.129</v>
      </c>
      <c r="CK129" s="24"/>
      <c r="CL129" s="24" t="s">
        <v>19</v>
      </c>
      <c r="CM129" s="5">
        <v>163.33000000000001</v>
      </c>
      <c r="CN129" s="45">
        <v>7.6749999999999998</v>
      </c>
      <c r="CO129" s="5">
        <v>110.402</v>
      </c>
      <c r="CP129" s="45">
        <v>-5.3109999999999999</v>
      </c>
      <c r="CQ129" s="5">
        <v>124.17</v>
      </c>
      <c r="CR129" s="45">
        <v>-1.593</v>
      </c>
      <c r="CS129" s="24"/>
      <c r="CT129" s="24" t="s">
        <v>19</v>
      </c>
      <c r="CU129" s="5">
        <v>121.84399999999999</v>
      </c>
      <c r="CV129" s="45">
        <v>-8.0950000000000006</v>
      </c>
      <c r="CW129" s="5">
        <v>121.07299999999999</v>
      </c>
      <c r="CX129" s="45">
        <v>31.12</v>
      </c>
      <c r="CY129" s="5">
        <v>88.876999999999995</v>
      </c>
      <c r="CZ129" s="45">
        <v>-26.872</v>
      </c>
      <c r="DA129" s="24"/>
      <c r="DB129" s="24" t="s">
        <v>19</v>
      </c>
      <c r="DC129" s="5">
        <v>79.039000000000001</v>
      </c>
      <c r="DD129" s="45">
        <v>-25.914999999999999</v>
      </c>
      <c r="DE129" s="5">
        <v>219.88200000000001</v>
      </c>
      <c r="DF129" s="45">
        <v>-14.625999999999999</v>
      </c>
      <c r="DG129" s="5">
        <v>104.161</v>
      </c>
      <c r="DH129" s="45">
        <v>-16.792000000000002</v>
      </c>
      <c r="DI129" s="24"/>
      <c r="DJ129" s="24" t="s">
        <v>19</v>
      </c>
      <c r="DK129" s="5">
        <v>130.17500000000001</v>
      </c>
      <c r="DL129" s="45">
        <v>10.141</v>
      </c>
      <c r="DM129" s="5">
        <v>83.168000000000006</v>
      </c>
      <c r="DN129" s="45">
        <v>-26.358000000000001</v>
      </c>
      <c r="DO129" s="5">
        <v>95.971999999999994</v>
      </c>
      <c r="DP129" s="45">
        <v>-24.916</v>
      </c>
      <c r="DQ129" s="24"/>
      <c r="DR129" s="24" t="s">
        <v>19</v>
      </c>
      <c r="DS129" s="5">
        <v>111.062</v>
      </c>
      <c r="DT129" s="45">
        <v>-7.6269999999999998</v>
      </c>
      <c r="DU129" s="5">
        <v>97.650999999999996</v>
      </c>
      <c r="DV129" s="45">
        <v>-5.7679999999999998</v>
      </c>
      <c r="DW129" s="5">
        <v>117.271</v>
      </c>
      <c r="DX129" s="45">
        <v>-9.3030000000000008</v>
      </c>
      <c r="DY129" s="24"/>
      <c r="DZ129" s="24" t="s">
        <v>19</v>
      </c>
      <c r="EA129" s="5">
        <v>117.729</v>
      </c>
      <c r="EB129" s="45">
        <v>0.91300000000000003</v>
      </c>
      <c r="EC129" s="5">
        <v>103.226</v>
      </c>
      <c r="ED129" s="45">
        <v>-1.6459999999999999</v>
      </c>
      <c r="EE129" s="5">
        <v>124.84699999999999</v>
      </c>
      <c r="EF129" s="45">
        <v>3.85</v>
      </c>
      <c r="EG129" s="24"/>
      <c r="EH129" s="24" t="s">
        <v>19</v>
      </c>
      <c r="EI129" s="5">
        <v>132.02500000000001</v>
      </c>
      <c r="EJ129" s="45">
        <v>2.7189999999999999</v>
      </c>
      <c r="EK129" s="5">
        <v>114.524</v>
      </c>
      <c r="EL129" s="45">
        <v>-1.5620000000000001</v>
      </c>
      <c r="EM129" s="5">
        <v>114.89700000000001</v>
      </c>
      <c r="EN129" s="45">
        <v>-2.173</v>
      </c>
      <c r="EO129" s="24"/>
      <c r="EP129" s="24" t="s">
        <v>19</v>
      </c>
      <c r="EQ129" s="5">
        <v>110.98699999999999</v>
      </c>
      <c r="ER129" s="45">
        <v>-3.903</v>
      </c>
      <c r="ES129" s="5">
        <v>113.733</v>
      </c>
      <c r="ET129" s="45">
        <v>-7.8159999999999998</v>
      </c>
      <c r="EU129" s="5">
        <v>102.52800000000001</v>
      </c>
      <c r="EV129" s="45">
        <v>-10.651</v>
      </c>
      <c r="EW129" s="24"/>
      <c r="EX129" s="24" t="s">
        <v>19</v>
      </c>
      <c r="EY129" s="5">
        <v>98.02</v>
      </c>
      <c r="EZ129" s="45">
        <v>-12.955</v>
      </c>
      <c r="FA129" s="5">
        <v>91.790999999999997</v>
      </c>
      <c r="FB129" s="45">
        <v>-17.027000000000001</v>
      </c>
      <c r="FC129" s="5">
        <v>141.96600000000001</v>
      </c>
      <c r="FD129" s="45">
        <v>-1.68</v>
      </c>
      <c r="FE129" s="24"/>
      <c r="FF129" s="24" t="s">
        <v>19</v>
      </c>
      <c r="FG129" s="5">
        <v>111.494</v>
      </c>
      <c r="FH129" s="45">
        <v>-4.7069999999999999</v>
      </c>
      <c r="FI129" s="5">
        <v>121.291</v>
      </c>
      <c r="FJ129" s="45">
        <v>2.3359999999999999</v>
      </c>
      <c r="FK129" s="5">
        <v>115.515</v>
      </c>
      <c r="FL129" s="45">
        <v>-1.2769999999999999</v>
      </c>
      <c r="FM129" s="24"/>
      <c r="FN129" s="24" t="s">
        <v>19</v>
      </c>
      <c r="FO129" s="5">
        <v>88.287999999999997</v>
      </c>
      <c r="FP129" s="45">
        <v>-9.5449999999999999</v>
      </c>
      <c r="FQ129" s="5">
        <v>197.239</v>
      </c>
      <c r="FR129" s="45">
        <v>60.271000000000001</v>
      </c>
      <c r="FS129" s="5">
        <v>122.717</v>
      </c>
      <c r="FT129" s="45">
        <v>1.637</v>
      </c>
      <c r="FU129" s="24"/>
      <c r="FV129" s="24" t="s">
        <v>19</v>
      </c>
      <c r="FW129" s="5">
        <v>128.346</v>
      </c>
      <c r="FX129" s="45">
        <v>7.24</v>
      </c>
      <c r="FY129" s="5">
        <v>95.650999999999996</v>
      </c>
      <c r="FZ129" s="45">
        <v>2.972</v>
      </c>
      <c r="GA129" s="5">
        <v>90.331999999999994</v>
      </c>
      <c r="GB129" s="45">
        <v>-1.653</v>
      </c>
      <c r="GC129" s="24"/>
      <c r="GD129" s="24" t="s">
        <v>19</v>
      </c>
      <c r="GE129" s="5">
        <v>108.021</v>
      </c>
      <c r="GF129" s="45">
        <v>-6.3120000000000003</v>
      </c>
      <c r="GG129" s="5">
        <v>116.97499999999999</v>
      </c>
      <c r="GH129" s="45">
        <v>3.7810000000000001</v>
      </c>
      <c r="GI129" s="5">
        <v>94.266999999999996</v>
      </c>
      <c r="GJ129" s="45">
        <v>-12.067</v>
      </c>
      <c r="GK129" s="24"/>
      <c r="GL129" s="24" t="s">
        <v>19</v>
      </c>
      <c r="GM129" s="5">
        <v>104.123</v>
      </c>
      <c r="GN129" s="45">
        <v>-4.5149999999999997</v>
      </c>
      <c r="GO129" s="5">
        <v>129.86500000000001</v>
      </c>
      <c r="GP129" s="45">
        <v>2.427</v>
      </c>
      <c r="GQ129" s="5">
        <v>87.731999999999999</v>
      </c>
      <c r="GR129" s="45">
        <v>-24.341999999999999</v>
      </c>
      <c r="GS129" s="24"/>
      <c r="GT129" s="24" t="s">
        <v>19</v>
      </c>
      <c r="GU129" s="5">
        <v>84.53</v>
      </c>
      <c r="GV129" s="45">
        <v>-22.303000000000001</v>
      </c>
      <c r="GW129" s="5">
        <v>108.449</v>
      </c>
      <c r="GX129" s="45">
        <v>-15.803000000000001</v>
      </c>
      <c r="GY129" s="5">
        <v>101.251</v>
      </c>
      <c r="GZ129" s="45">
        <v>-15.853</v>
      </c>
      <c r="HA129" s="24"/>
      <c r="HB129" s="24" t="s">
        <v>19</v>
      </c>
      <c r="HC129" s="5">
        <v>90.296999999999997</v>
      </c>
      <c r="HD129" s="45">
        <v>-24.975000000000001</v>
      </c>
      <c r="HE129" s="5">
        <v>156.16200000000001</v>
      </c>
      <c r="HF129" s="45">
        <v>27.306000000000001</v>
      </c>
      <c r="HG129" s="5">
        <v>94.763999999999996</v>
      </c>
      <c r="HH129" s="45">
        <v>-24.294</v>
      </c>
      <c r="HI129" s="24"/>
      <c r="HJ129" s="24" t="s">
        <v>19</v>
      </c>
      <c r="HK129" s="5">
        <v>99.578999999999994</v>
      </c>
      <c r="HL129" s="45">
        <v>-12.618</v>
      </c>
      <c r="HM129" s="5">
        <v>92.509</v>
      </c>
      <c r="HN129" s="45">
        <v>-16.381</v>
      </c>
      <c r="HO129" s="5">
        <v>102.822</v>
      </c>
      <c r="HP129" s="45">
        <v>-7.0839999999999996</v>
      </c>
      <c r="HQ129" s="24"/>
      <c r="HR129" s="24" t="s">
        <v>19</v>
      </c>
      <c r="HS129" s="5">
        <v>108.735</v>
      </c>
      <c r="HT129" s="45">
        <v>-9.0660000000000007</v>
      </c>
      <c r="HU129" s="5">
        <v>117.50700000000001</v>
      </c>
      <c r="HV129" s="45">
        <v>-5.1840000000000002</v>
      </c>
      <c r="HW129" s="5">
        <v>91.046999999999997</v>
      </c>
      <c r="HX129" s="45">
        <v>-14.502000000000001</v>
      </c>
      <c r="HY129" s="24"/>
      <c r="HZ129" s="24" t="s">
        <v>19</v>
      </c>
      <c r="IA129" s="5">
        <v>101.47199999999999</v>
      </c>
      <c r="IB129" s="45">
        <v>-10.695</v>
      </c>
      <c r="IC129" s="5">
        <v>90.837999999999994</v>
      </c>
      <c r="ID129" s="45">
        <v>-14.74</v>
      </c>
      <c r="IE129" s="5">
        <v>95.757000000000005</v>
      </c>
      <c r="IF129" s="45">
        <v>-9.9</v>
      </c>
      <c r="IG129" s="24"/>
      <c r="IH129" s="24" t="s">
        <v>19</v>
      </c>
      <c r="II129" s="5">
        <v>119.89400000000001</v>
      </c>
      <c r="IJ129" s="45">
        <v>-3.82</v>
      </c>
      <c r="IK129" s="5">
        <v>85.108999999999995</v>
      </c>
      <c r="IL129" s="45">
        <v>-20.727</v>
      </c>
      <c r="IM129" s="5">
        <v>104.794</v>
      </c>
      <c r="IN129" s="45">
        <v>-18.018999999999998</v>
      </c>
      <c r="IO129" s="5">
        <v>91.834999999999994</v>
      </c>
      <c r="IP129" s="45">
        <v>-28.402999999999999</v>
      </c>
      <c r="IQ129" s="24"/>
      <c r="IR129" s="24" t="s">
        <v>19</v>
      </c>
      <c r="IS129" s="5">
        <v>88.917000000000002</v>
      </c>
      <c r="IT129" s="45">
        <v>-18.236000000000001</v>
      </c>
      <c r="IU129" s="5">
        <v>80.498000000000005</v>
      </c>
      <c r="IV129" s="45">
        <v>-21.577999999999999</v>
      </c>
      <c r="IW129" s="5">
        <v>106.721</v>
      </c>
      <c r="IX129" s="45">
        <v>-2.46</v>
      </c>
      <c r="IY129" s="24"/>
      <c r="IZ129" s="24" t="s">
        <v>19</v>
      </c>
      <c r="JA129" s="5">
        <v>122.1</v>
      </c>
      <c r="JB129" s="45">
        <v>-4.3040000000000003</v>
      </c>
      <c r="JC129" s="5">
        <v>129.41900000000001</v>
      </c>
      <c r="JD129" s="45">
        <v>3.1440000000000001</v>
      </c>
      <c r="JE129" s="5">
        <v>135.90899999999999</v>
      </c>
      <c r="JF129" s="45">
        <v>-11.343</v>
      </c>
      <c r="JG129" s="24"/>
      <c r="JH129" s="24" t="s">
        <v>19</v>
      </c>
      <c r="JI129" s="5">
        <v>111.68899999999999</v>
      </c>
      <c r="JJ129" s="45">
        <v>-8.7989999999999995</v>
      </c>
      <c r="JK129" s="5">
        <v>122.032</v>
      </c>
      <c r="JL129" s="45">
        <v>-8.6999999999999994E-2</v>
      </c>
      <c r="JM129" s="5">
        <v>111.49</v>
      </c>
      <c r="JN129" s="45">
        <v>-0.72299999999999998</v>
      </c>
      <c r="JO129" s="24"/>
      <c r="JP129" s="24" t="s">
        <v>19</v>
      </c>
      <c r="JQ129" s="5">
        <v>108.49</v>
      </c>
      <c r="JR129" s="45">
        <v>-13.395</v>
      </c>
      <c r="JS129" s="5">
        <v>89.685000000000002</v>
      </c>
      <c r="JT129" s="45">
        <v>-11.784000000000001</v>
      </c>
      <c r="JU129" s="5">
        <v>96.593000000000004</v>
      </c>
      <c r="JV129" s="45">
        <v>-8.2729999999999997</v>
      </c>
      <c r="JW129" s="24"/>
      <c r="JX129" s="24" t="s">
        <v>19</v>
      </c>
      <c r="JY129" s="5">
        <v>90.296999999999997</v>
      </c>
      <c r="JZ129" s="45">
        <v>-11.329000000000001</v>
      </c>
      <c r="KA129" s="5">
        <v>94.385999999999996</v>
      </c>
      <c r="KB129" s="45">
        <v>-0.90800000000000003</v>
      </c>
      <c r="KC129" s="5">
        <v>102.53400000000001</v>
      </c>
      <c r="KD129" s="45">
        <v>-12.337999999999999</v>
      </c>
      <c r="KE129" s="24"/>
      <c r="KF129" s="24" t="s">
        <v>19</v>
      </c>
      <c r="KG129" s="5">
        <v>114.16</v>
      </c>
      <c r="KH129" s="45">
        <v>3.4060000000000001</v>
      </c>
      <c r="KI129" s="5">
        <v>121.64</v>
      </c>
      <c r="KJ129" s="45">
        <v>3.8490000000000002</v>
      </c>
      <c r="KK129" s="5">
        <v>89.614000000000004</v>
      </c>
      <c r="KL129" s="45">
        <v>-31.116</v>
      </c>
      <c r="KM129" s="24"/>
      <c r="KN129" s="24" t="s">
        <v>19</v>
      </c>
      <c r="KO129" s="5">
        <v>91.549000000000007</v>
      </c>
      <c r="KP129" s="45">
        <v>-38.771999999999998</v>
      </c>
      <c r="KQ129" s="5">
        <v>123.316</v>
      </c>
      <c r="KR129" s="45">
        <v>-7.7779999999999996</v>
      </c>
      <c r="KS129" s="5">
        <v>101.11</v>
      </c>
      <c r="KT129" s="45">
        <v>-3.827</v>
      </c>
      <c r="KU129" s="24"/>
      <c r="KV129" s="24" t="s">
        <v>19</v>
      </c>
      <c r="KW129" s="5">
        <v>100.511</v>
      </c>
      <c r="KX129" s="45">
        <v>-19.957999999999998</v>
      </c>
      <c r="KY129" s="5">
        <v>114.497</v>
      </c>
      <c r="KZ129" s="45">
        <v>-6.2720000000000002</v>
      </c>
      <c r="LA129" s="5">
        <v>104.72499999999999</v>
      </c>
      <c r="LB129" s="45">
        <v>-10.185</v>
      </c>
      <c r="LC129" s="24"/>
      <c r="LD129" s="24" t="s">
        <v>19</v>
      </c>
      <c r="LE129" s="5">
        <v>136.21700000000001</v>
      </c>
      <c r="LF129" s="45">
        <v>18.433</v>
      </c>
      <c r="LG129" s="5">
        <v>133.98699999999999</v>
      </c>
      <c r="LH129" s="45">
        <v>-8.9819999999999993</v>
      </c>
      <c r="LI129" s="5">
        <v>86.096000000000004</v>
      </c>
      <c r="LJ129" s="45">
        <v>-31.942</v>
      </c>
      <c r="LK129" s="24"/>
      <c r="LL129" s="24" t="s">
        <v>19</v>
      </c>
      <c r="LM129" s="5">
        <v>140.148</v>
      </c>
      <c r="LN129" s="45">
        <v>-23.866</v>
      </c>
      <c r="LO129" s="5">
        <v>86.406000000000006</v>
      </c>
      <c r="LP129" s="45">
        <v>-32.415999999999997</v>
      </c>
      <c r="LQ129" s="5">
        <v>125.285</v>
      </c>
      <c r="LR129" s="45">
        <v>-11.026</v>
      </c>
      <c r="LS129" s="24"/>
      <c r="LT129" s="24" t="s">
        <v>19</v>
      </c>
      <c r="LU129" s="5">
        <v>109.806</v>
      </c>
      <c r="LV129" s="45">
        <v>-13.875999999999999</v>
      </c>
      <c r="LW129" s="5">
        <v>99.375</v>
      </c>
      <c r="LX129" s="45">
        <v>7.1829999999999998</v>
      </c>
      <c r="LY129" s="5">
        <v>82.322999999999993</v>
      </c>
      <c r="LZ129" s="45">
        <v>-16.257000000000001</v>
      </c>
      <c r="MA129" s="24"/>
      <c r="MB129" s="24" t="s">
        <v>19</v>
      </c>
      <c r="MC129" s="5">
        <v>151.81800000000001</v>
      </c>
      <c r="MD129" s="45">
        <v>-2.9159999999999999</v>
      </c>
      <c r="ME129" s="5">
        <v>82.8</v>
      </c>
      <c r="MF129" s="45">
        <v>-28.398</v>
      </c>
      <c r="MG129" s="5">
        <v>134.053</v>
      </c>
      <c r="MH129" s="45">
        <v>-9.0559999999999992</v>
      </c>
      <c r="MI129" s="24"/>
      <c r="MJ129" s="24" t="s">
        <v>19</v>
      </c>
      <c r="MK129" s="5">
        <v>101.58</v>
      </c>
      <c r="ML129" s="45">
        <v>3.7429999999999999</v>
      </c>
      <c r="MM129" s="5">
        <v>126.688</v>
      </c>
      <c r="MN129" s="45">
        <v>-6.1260000000000003</v>
      </c>
      <c r="MO129" s="5">
        <v>137.286</v>
      </c>
      <c r="MP129" s="45">
        <v>-16.547000000000001</v>
      </c>
      <c r="MQ129" s="44"/>
      <c r="MR129" s="44"/>
      <c r="MS129" s="44"/>
      <c r="MT129" s="44"/>
      <c r="MU129" s="44"/>
      <c r="MV129" s="44"/>
    </row>
    <row r="130" spans="1:384" s="331" customFormat="1" ht="15" customHeight="1" x14ac:dyDescent="0.25">
      <c r="A130" s="445"/>
      <c r="B130" s="24" t="s">
        <v>20</v>
      </c>
      <c r="C130" s="5">
        <v>79.766000000000005</v>
      </c>
      <c r="D130" s="45">
        <v>-20.193999999999999</v>
      </c>
      <c r="E130" s="495">
        <v>74.402000000000001</v>
      </c>
      <c r="F130" s="45">
        <v>-21.484000000000002</v>
      </c>
      <c r="G130" s="495">
        <v>84.837999999999994</v>
      </c>
      <c r="H130" s="45">
        <v>-19.091999999999999</v>
      </c>
      <c r="I130" s="24"/>
      <c r="J130" s="24" t="s">
        <v>20</v>
      </c>
      <c r="K130" s="5">
        <v>99.358999999999995</v>
      </c>
      <c r="L130" s="45">
        <v>0.20599999999999999</v>
      </c>
      <c r="M130" s="5">
        <v>130.85</v>
      </c>
      <c r="N130" s="45">
        <v>4.8949999999999996</v>
      </c>
      <c r="O130" s="5">
        <v>88.108999999999995</v>
      </c>
      <c r="P130" s="45">
        <v>-12.137</v>
      </c>
      <c r="Q130" s="24"/>
      <c r="R130" s="24" t="s">
        <v>20</v>
      </c>
      <c r="S130" s="5">
        <v>107.401</v>
      </c>
      <c r="T130" s="45">
        <v>-1.9119999999999999</v>
      </c>
      <c r="U130" s="5">
        <v>78.489999999999995</v>
      </c>
      <c r="V130" s="45">
        <v>-39.396999999999998</v>
      </c>
      <c r="W130" s="5">
        <v>88.808000000000007</v>
      </c>
      <c r="X130" s="45">
        <v>-17.702999999999999</v>
      </c>
      <c r="Y130" s="24"/>
      <c r="Z130" s="24" t="s">
        <v>20</v>
      </c>
      <c r="AA130" s="5">
        <v>133.84899999999999</v>
      </c>
      <c r="AB130" s="45">
        <v>5.2560000000000002</v>
      </c>
      <c r="AC130" s="5">
        <v>161.376</v>
      </c>
      <c r="AD130" s="45">
        <v>20.41</v>
      </c>
      <c r="AE130" s="5">
        <v>126.626</v>
      </c>
      <c r="AF130" s="45">
        <v>7.7610000000000001</v>
      </c>
      <c r="AG130" s="24"/>
      <c r="AH130" s="24" t="s">
        <v>20</v>
      </c>
      <c r="AI130" s="5">
        <v>99.123000000000005</v>
      </c>
      <c r="AJ130" s="45">
        <v>-14.712</v>
      </c>
      <c r="AK130" s="5">
        <v>175.38900000000001</v>
      </c>
      <c r="AL130" s="45">
        <v>24.893000000000001</v>
      </c>
      <c r="AM130" s="5">
        <v>116.43600000000001</v>
      </c>
      <c r="AN130" s="45">
        <v>-1.64</v>
      </c>
      <c r="AO130" s="24"/>
      <c r="AP130" s="24" t="s">
        <v>20</v>
      </c>
      <c r="AQ130" s="5">
        <v>120.44</v>
      </c>
      <c r="AR130" s="45">
        <v>-7.9980000000000002</v>
      </c>
      <c r="AS130" s="5">
        <v>126.12</v>
      </c>
      <c r="AT130" s="45">
        <v>4.8369999999999997</v>
      </c>
      <c r="AU130" s="5">
        <v>128.18700000000001</v>
      </c>
      <c r="AV130" s="45">
        <v>6.827</v>
      </c>
      <c r="AW130" s="24"/>
      <c r="AX130" s="24" t="s">
        <v>20</v>
      </c>
      <c r="AY130" s="5">
        <v>115.137</v>
      </c>
      <c r="AZ130" s="45">
        <v>-0.878</v>
      </c>
      <c r="BA130" s="5">
        <v>136.762</v>
      </c>
      <c r="BB130" s="45">
        <v>13.145</v>
      </c>
      <c r="BC130" s="5">
        <v>96.626000000000005</v>
      </c>
      <c r="BD130" s="45">
        <v>-16.516999999999999</v>
      </c>
      <c r="BE130" s="24"/>
      <c r="BF130" s="24" t="s">
        <v>20</v>
      </c>
      <c r="BG130" s="5">
        <v>103.313</v>
      </c>
      <c r="BH130" s="45">
        <v>-16.693000000000001</v>
      </c>
      <c r="BI130" s="5">
        <v>100.864</v>
      </c>
      <c r="BJ130" s="45">
        <v>-8.9949999999999992</v>
      </c>
      <c r="BK130" s="5">
        <v>130.501</v>
      </c>
      <c r="BL130" s="45">
        <v>2.7589999999999999</v>
      </c>
      <c r="BM130" s="24"/>
      <c r="BN130" s="24" t="s">
        <v>20</v>
      </c>
      <c r="BO130" s="5">
        <v>103.893</v>
      </c>
      <c r="BP130" s="45">
        <v>-8.1790000000000003</v>
      </c>
      <c r="BQ130" s="5">
        <v>0</v>
      </c>
      <c r="BR130" s="45">
        <v>-100</v>
      </c>
      <c r="BS130" s="5">
        <v>98.453999999999994</v>
      </c>
      <c r="BT130" s="45">
        <v>-20.51</v>
      </c>
      <c r="BU130" s="24"/>
      <c r="BV130" s="24" t="s">
        <v>20</v>
      </c>
      <c r="BW130" s="5">
        <v>96.317999999999998</v>
      </c>
      <c r="BX130" s="45">
        <v>-19.489999999999998</v>
      </c>
      <c r="BY130" s="5">
        <v>2.6120000000000001</v>
      </c>
      <c r="BZ130" s="45">
        <v>-97.74</v>
      </c>
      <c r="CA130" s="5">
        <v>56.497</v>
      </c>
      <c r="CB130" s="45">
        <v>-42.152999999999999</v>
      </c>
      <c r="CC130" s="24"/>
      <c r="CD130" s="24" t="s">
        <v>20</v>
      </c>
      <c r="CE130" s="5">
        <v>25.882000000000001</v>
      </c>
      <c r="CF130" s="45">
        <v>-80.451999999999998</v>
      </c>
      <c r="CG130" s="5">
        <v>50.372</v>
      </c>
      <c r="CH130" s="45">
        <v>-53.095999999999997</v>
      </c>
      <c r="CI130" s="5">
        <v>22.350999999999999</v>
      </c>
      <c r="CJ130" s="45">
        <v>-82.29</v>
      </c>
      <c r="CK130" s="24"/>
      <c r="CL130" s="24" t="s">
        <v>20</v>
      </c>
      <c r="CM130" s="5">
        <v>50.341999999999999</v>
      </c>
      <c r="CN130" s="45">
        <v>-69.942999999999998</v>
      </c>
      <c r="CO130" s="5">
        <v>9.6389999999999993</v>
      </c>
      <c r="CP130" s="45">
        <v>-91.454999999999998</v>
      </c>
      <c r="CQ130" s="5">
        <v>11.85</v>
      </c>
      <c r="CR130" s="45">
        <v>-89.555999999999997</v>
      </c>
      <c r="CS130" s="24"/>
      <c r="CT130" s="24" t="s">
        <v>20</v>
      </c>
      <c r="CU130" s="5">
        <v>21.704000000000001</v>
      </c>
      <c r="CV130" s="45">
        <v>-84.658000000000001</v>
      </c>
      <c r="CW130" s="5">
        <v>10.039</v>
      </c>
      <c r="CX130" s="45">
        <v>-89.120999999999995</v>
      </c>
      <c r="CY130" s="5">
        <v>18.545999999999999</v>
      </c>
      <c r="CZ130" s="45">
        <v>-85.585999999999999</v>
      </c>
      <c r="DA130" s="24"/>
      <c r="DB130" s="24" t="s">
        <v>20</v>
      </c>
      <c r="DC130" s="5">
        <v>20.338999999999999</v>
      </c>
      <c r="DD130" s="45">
        <v>-80.522000000000006</v>
      </c>
      <c r="DE130" s="5">
        <v>208.33500000000001</v>
      </c>
      <c r="DF130" s="45">
        <v>1.7649999999999999</v>
      </c>
      <c r="DG130" s="5">
        <v>46.886000000000003</v>
      </c>
      <c r="DH130" s="45">
        <v>-62.183</v>
      </c>
      <c r="DI130" s="24"/>
      <c r="DJ130" s="24" t="s">
        <v>20</v>
      </c>
      <c r="DK130" s="5">
        <v>91.558999999999997</v>
      </c>
      <c r="DL130" s="45">
        <v>-25.064</v>
      </c>
      <c r="DM130" s="5">
        <v>42.712000000000003</v>
      </c>
      <c r="DN130" s="45">
        <v>-61.268999999999998</v>
      </c>
      <c r="DO130" s="5">
        <v>64.905000000000001</v>
      </c>
      <c r="DP130" s="45">
        <v>-48.368000000000002</v>
      </c>
      <c r="DQ130" s="24"/>
      <c r="DR130" s="24" t="s">
        <v>20</v>
      </c>
      <c r="DS130" s="5">
        <v>44.857999999999997</v>
      </c>
      <c r="DT130" s="45">
        <v>-63.472999999999999</v>
      </c>
      <c r="DU130" s="5">
        <v>47.085000000000001</v>
      </c>
      <c r="DV130" s="45">
        <v>-55.820999999999998</v>
      </c>
      <c r="DW130" s="5">
        <v>68.283000000000001</v>
      </c>
      <c r="DX130" s="45">
        <v>-49.237000000000002</v>
      </c>
      <c r="DY130" s="24"/>
      <c r="DZ130" s="24" t="s">
        <v>20</v>
      </c>
      <c r="EA130" s="5">
        <v>66.010999999999996</v>
      </c>
      <c r="EB130" s="45">
        <v>-36.686</v>
      </c>
      <c r="EC130" s="5">
        <v>57.954999999999998</v>
      </c>
      <c r="ED130" s="45">
        <v>-51.771000000000001</v>
      </c>
      <c r="EE130" s="5">
        <v>101.706</v>
      </c>
      <c r="EF130" s="45">
        <v>-11.023999999999999</v>
      </c>
      <c r="EG130" s="24"/>
      <c r="EH130" s="24" t="s">
        <v>20</v>
      </c>
      <c r="EI130" s="5">
        <v>105.047</v>
      </c>
      <c r="EJ130" s="45">
        <v>-12.242000000000001</v>
      </c>
      <c r="EK130" s="5">
        <v>104.63800000000001</v>
      </c>
      <c r="EL130" s="45">
        <v>-9.7379999999999995</v>
      </c>
      <c r="EM130" s="5">
        <v>88.89</v>
      </c>
      <c r="EN130" s="45">
        <v>-23.599</v>
      </c>
      <c r="EO130" s="24"/>
      <c r="EP130" s="24" t="s">
        <v>20</v>
      </c>
      <c r="EQ130" s="5">
        <v>100.31399999999999</v>
      </c>
      <c r="ER130" s="45">
        <v>-7.33</v>
      </c>
      <c r="ES130" s="5">
        <v>71.203000000000003</v>
      </c>
      <c r="ET130" s="45">
        <v>-41.207000000000001</v>
      </c>
      <c r="EU130" s="5">
        <v>94.679000000000002</v>
      </c>
      <c r="EV130" s="45">
        <v>-17.733000000000001</v>
      </c>
      <c r="EW130" s="24"/>
      <c r="EX130" s="24" t="s">
        <v>20</v>
      </c>
      <c r="EY130" s="5">
        <v>67.465999999999994</v>
      </c>
      <c r="EZ130" s="45">
        <v>-32.125999999999998</v>
      </c>
      <c r="FA130" s="5">
        <v>68.745000000000005</v>
      </c>
      <c r="FB130" s="45">
        <v>-39.673999999999999</v>
      </c>
      <c r="FC130" s="5">
        <v>0</v>
      </c>
      <c r="FD130" s="45">
        <v>-100</v>
      </c>
      <c r="FE130" s="24"/>
      <c r="FF130" s="24" t="s">
        <v>20</v>
      </c>
      <c r="FG130" s="5">
        <v>91.765000000000001</v>
      </c>
      <c r="FH130" s="45">
        <v>-18.241</v>
      </c>
      <c r="FI130" s="5">
        <v>128.84800000000001</v>
      </c>
      <c r="FJ130" s="45">
        <v>3.637</v>
      </c>
      <c r="FK130" s="5">
        <v>105.893</v>
      </c>
      <c r="FL130" s="45">
        <v>-4.3659999999999997</v>
      </c>
      <c r="FM130" s="24"/>
      <c r="FN130" s="24" t="s">
        <v>20</v>
      </c>
      <c r="FO130" s="5">
        <v>90.823999999999998</v>
      </c>
      <c r="FP130" s="45">
        <v>-6.5279999999999996</v>
      </c>
      <c r="FQ130" s="5">
        <v>214.999</v>
      </c>
      <c r="FR130" s="45">
        <v>74.914000000000001</v>
      </c>
      <c r="FS130" s="5">
        <v>84.603999999999999</v>
      </c>
      <c r="FT130" s="45">
        <v>-29.087</v>
      </c>
      <c r="FU130" s="24"/>
      <c r="FV130" s="24" t="s">
        <v>20</v>
      </c>
      <c r="FW130" s="5">
        <v>119.44499999999999</v>
      </c>
      <c r="FX130" s="45">
        <v>-0.93300000000000005</v>
      </c>
      <c r="FY130" s="5">
        <v>85.548000000000002</v>
      </c>
      <c r="FZ130" s="45">
        <v>-11.63</v>
      </c>
      <c r="GA130" s="5">
        <v>48.155000000000001</v>
      </c>
      <c r="GB130" s="45">
        <v>-50.131999999999998</v>
      </c>
      <c r="GC130" s="24"/>
      <c r="GD130" s="24" t="s">
        <v>20</v>
      </c>
      <c r="GE130" s="5">
        <v>96.025000000000006</v>
      </c>
      <c r="GF130" s="45">
        <v>-16.606000000000002</v>
      </c>
      <c r="GG130" s="5">
        <v>118.78100000000001</v>
      </c>
      <c r="GH130" s="45">
        <v>1.399</v>
      </c>
      <c r="GI130" s="5">
        <v>92.347999999999999</v>
      </c>
      <c r="GJ130" s="45">
        <v>-11.255000000000001</v>
      </c>
      <c r="GK130" s="24"/>
      <c r="GL130" s="24" t="s">
        <v>20</v>
      </c>
      <c r="GM130" s="5">
        <v>78.025999999999996</v>
      </c>
      <c r="GN130" s="45">
        <v>-27.838999999999999</v>
      </c>
      <c r="GO130" s="5">
        <v>95.305999999999997</v>
      </c>
      <c r="GP130" s="45">
        <v>-24.449000000000002</v>
      </c>
      <c r="GQ130" s="5">
        <v>67.293999999999997</v>
      </c>
      <c r="GR130" s="45">
        <v>-47.854999999999997</v>
      </c>
      <c r="GS130" s="24"/>
      <c r="GT130" s="24" t="s">
        <v>20</v>
      </c>
      <c r="GU130" s="5">
        <v>34.380000000000003</v>
      </c>
      <c r="GV130" s="45">
        <v>-70.462000000000003</v>
      </c>
      <c r="GW130" s="5">
        <v>20.876000000000001</v>
      </c>
      <c r="GX130" s="45">
        <v>-83.054000000000002</v>
      </c>
      <c r="GY130" s="5">
        <v>5.0810000000000004</v>
      </c>
      <c r="GZ130" s="45">
        <v>-95.427999999999997</v>
      </c>
      <c r="HA130" s="24"/>
      <c r="HB130" s="24" t="s">
        <v>20</v>
      </c>
      <c r="HC130" s="5">
        <v>46.389000000000003</v>
      </c>
      <c r="HD130" s="45">
        <v>-62.043999999999997</v>
      </c>
      <c r="HE130" s="5">
        <v>62.215000000000003</v>
      </c>
      <c r="HF130" s="45">
        <v>-45.814</v>
      </c>
      <c r="HG130" s="5">
        <v>22.817</v>
      </c>
      <c r="HH130" s="45">
        <v>-80.777000000000001</v>
      </c>
      <c r="HI130" s="24"/>
      <c r="HJ130" s="24" t="s">
        <v>20</v>
      </c>
      <c r="HK130" s="5">
        <v>34.268000000000001</v>
      </c>
      <c r="HL130" s="45">
        <v>-68.805000000000007</v>
      </c>
      <c r="HM130" s="5">
        <v>25.617999999999999</v>
      </c>
      <c r="HN130" s="45">
        <v>-77.025999999999996</v>
      </c>
      <c r="HO130" s="5">
        <v>35.487000000000002</v>
      </c>
      <c r="HP130" s="45">
        <v>-68.19</v>
      </c>
      <c r="HQ130" s="24"/>
      <c r="HR130" s="24" t="s">
        <v>20</v>
      </c>
      <c r="HS130" s="5">
        <v>49.738</v>
      </c>
      <c r="HT130" s="45">
        <v>-56.417000000000002</v>
      </c>
      <c r="HU130" s="5">
        <v>97.909000000000006</v>
      </c>
      <c r="HV130" s="45">
        <v>-18.748000000000001</v>
      </c>
      <c r="HW130" s="5">
        <v>59.832999999999998</v>
      </c>
      <c r="HX130" s="45">
        <v>-47.061</v>
      </c>
      <c r="HY130" s="24"/>
      <c r="HZ130" s="24" t="s">
        <v>20</v>
      </c>
      <c r="IA130" s="5">
        <v>29.425000000000001</v>
      </c>
      <c r="IB130" s="45">
        <v>-73.194999999999993</v>
      </c>
      <c r="IC130" s="5">
        <v>27.39</v>
      </c>
      <c r="ID130" s="45">
        <v>-75.573999999999998</v>
      </c>
      <c r="IE130" s="5">
        <v>25.606999999999999</v>
      </c>
      <c r="IF130" s="45">
        <v>-77.597999999999999</v>
      </c>
      <c r="IG130" s="24"/>
      <c r="IH130" s="24" t="s">
        <v>20</v>
      </c>
      <c r="II130" s="5">
        <v>38.457000000000001</v>
      </c>
      <c r="IJ130" s="45">
        <v>-69.948999999999998</v>
      </c>
      <c r="IK130" s="5">
        <v>30.001000000000001</v>
      </c>
      <c r="IL130" s="45">
        <v>-71.471000000000004</v>
      </c>
      <c r="IM130" s="5">
        <v>48.616</v>
      </c>
      <c r="IN130" s="45">
        <v>-62.731000000000002</v>
      </c>
      <c r="IO130" s="5">
        <v>75.506</v>
      </c>
      <c r="IP130" s="45">
        <v>-40.576999999999998</v>
      </c>
      <c r="IQ130" s="24"/>
      <c r="IR130" s="24" t="s">
        <v>20</v>
      </c>
      <c r="IS130" s="5">
        <v>51.427999999999997</v>
      </c>
      <c r="IT130" s="45">
        <v>-52.923999999999999</v>
      </c>
      <c r="IU130" s="5">
        <v>28.498999999999999</v>
      </c>
      <c r="IV130" s="45">
        <v>-72.846999999999994</v>
      </c>
      <c r="IW130" s="5">
        <v>49.034999999999997</v>
      </c>
      <c r="IX130" s="45">
        <v>-60.088999999999999</v>
      </c>
      <c r="IY130" s="24"/>
      <c r="IZ130" s="24" t="s">
        <v>20</v>
      </c>
      <c r="JA130" s="5">
        <v>76.638000000000005</v>
      </c>
      <c r="JB130" s="45">
        <v>-38.920999999999999</v>
      </c>
      <c r="JC130" s="5">
        <v>79.3</v>
      </c>
      <c r="JD130" s="45">
        <v>-34.762999999999998</v>
      </c>
      <c r="JE130" s="5">
        <v>108.84399999999999</v>
      </c>
      <c r="JF130" s="45">
        <v>-28.553000000000001</v>
      </c>
      <c r="JG130" s="24"/>
      <c r="JH130" s="24" t="s">
        <v>20</v>
      </c>
      <c r="JI130" s="5">
        <v>109.224</v>
      </c>
      <c r="JJ130" s="45">
        <v>-7.88</v>
      </c>
      <c r="JK130" s="5">
        <v>96.597999999999999</v>
      </c>
      <c r="JL130" s="45">
        <v>-23.332999999999998</v>
      </c>
      <c r="JM130" s="5">
        <v>114.64</v>
      </c>
      <c r="JN130" s="45">
        <v>10.343999999999999</v>
      </c>
      <c r="JO130" s="24"/>
      <c r="JP130" s="24" t="s">
        <v>20</v>
      </c>
      <c r="JQ130" s="5">
        <v>100.241</v>
      </c>
      <c r="JR130" s="45">
        <v>-14.385999999999999</v>
      </c>
      <c r="JS130" s="5">
        <v>83.18</v>
      </c>
      <c r="JT130" s="45">
        <v>-28.954999999999998</v>
      </c>
      <c r="JU130" s="5">
        <v>35.280999999999999</v>
      </c>
      <c r="JV130" s="45">
        <v>-65.668000000000006</v>
      </c>
      <c r="JW130" s="24"/>
      <c r="JX130" s="24" t="s">
        <v>20</v>
      </c>
      <c r="JY130" s="5">
        <v>44.121000000000002</v>
      </c>
      <c r="JZ130" s="45">
        <v>-60.286999999999999</v>
      </c>
      <c r="KA130" s="5">
        <v>56.393999999999998</v>
      </c>
      <c r="KB130" s="45">
        <v>-45.402999999999999</v>
      </c>
      <c r="KC130" s="5">
        <v>13.249000000000001</v>
      </c>
      <c r="KD130" s="45">
        <v>-86.852000000000004</v>
      </c>
      <c r="KE130" s="24"/>
      <c r="KF130" s="24" t="s">
        <v>20</v>
      </c>
      <c r="KG130" s="5">
        <v>94.411000000000001</v>
      </c>
      <c r="KH130" s="45">
        <v>-10.592000000000001</v>
      </c>
      <c r="KI130" s="5">
        <v>104.322</v>
      </c>
      <c r="KJ130" s="45">
        <v>1.157</v>
      </c>
      <c r="KK130" s="5">
        <v>96.835999999999999</v>
      </c>
      <c r="KL130" s="45">
        <v>-25.283000000000001</v>
      </c>
      <c r="KM130" s="24"/>
      <c r="KN130" s="24" t="s">
        <v>20</v>
      </c>
      <c r="KO130" s="5">
        <v>73.290000000000006</v>
      </c>
      <c r="KP130" s="45">
        <v>-38.591000000000001</v>
      </c>
      <c r="KQ130" s="5">
        <v>143.375</v>
      </c>
      <c r="KR130" s="45">
        <v>7.1849999999999996</v>
      </c>
      <c r="KS130" s="5">
        <v>96.986999999999995</v>
      </c>
      <c r="KT130" s="45">
        <v>-9.5679999999999996</v>
      </c>
      <c r="KU130" s="24"/>
      <c r="KV130" s="24" t="s">
        <v>20</v>
      </c>
      <c r="KW130" s="5">
        <v>90.100999999999999</v>
      </c>
      <c r="KX130" s="45">
        <v>-35.323</v>
      </c>
      <c r="KY130" s="5">
        <v>106.21599999999999</v>
      </c>
      <c r="KZ130" s="45">
        <v>-15.814</v>
      </c>
      <c r="LA130" s="5">
        <v>75.052000000000007</v>
      </c>
      <c r="LB130" s="45">
        <v>-39.167000000000002</v>
      </c>
      <c r="LC130" s="24"/>
      <c r="LD130" s="24" t="s">
        <v>20</v>
      </c>
      <c r="LE130" s="5">
        <v>138.649</v>
      </c>
      <c r="LF130" s="45">
        <v>-5.8449999999999998</v>
      </c>
      <c r="LG130" s="5">
        <v>127.191</v>
      </c>
      <c r="LH130" s="45">
        <v>-21.312000000000001</v>
      </c>
      <c r="LI130" s="5">
        <v>81.885000000000005</v>
      </c>
      <c r="LJ130" s="45">
        <v>-38.777000000000001</v>
      </c>
      <c r="LK130" s="24"/>
      <c r="LL130" s="24" t="s">
        <v>20</v>
      </c>
      <c r="LM130" s="5">
        <v>157.173</v>
      </c>
      <c r="LN130" s="45">
        <v>-19.658000000000001</v>
      </c>
      <c r="LO130" s="5">
        <v>80.617999999999995</v>
      </c>
      <c r="LP130" s="45">
        <v>-39.426000000000002</v>
      </c>
      <c r="LQ130" s="5">
        <v>85.825999999999993</v>
      </c>
      <c r="LR130" s="45">
        <v>-44.706000000000003</v>
      </c>
      <c r="LS130" s="24"/>
      <c r="LT130" s="24" t="s">
        <v>20</v>
      </c>
      <c r="LU130" s="5">
        <v>112.59099999999999</v>
      </c>
      <c r="LV130" s="45">
        <v>-3.4409999999999998</v>
      </c>
      <c r="LW130" s="5">
        <v>113.919</v>
      </c>
      <c r="LX130" s="45">
        <v>-1.9019999999999999</v>
      </c>
      <c r="LY130" s="5">
        <v>2.8109999999999999</v>
      </c>
      <c r="LZ130" s="45">
        <v>-97.197999999999993</v>
      </c>
      <c r="MA130" s="24"/>
      <c r="MB130" s="24" t="s">
        <v>20</v>
      </c>
      <c r="MC130" s="5">
        <v>74.581000000000003</v>
      </c>
      <c r="MD130" s="45">
        <v>-47.924999999999997</v>
      </c>
      <c r="ME130" s="5">
        <v>13.069000000000001</v>
      </c>
      <c r="MF130" s="45">
        <v>-84.311000000000007</v>
      </c>
      <c r="MG130" s="5">
        <v>62.430999999999997</v>
      </c>
      <c r="MH130" s="45">
        <v>-46.777999999999999</v>
      </c>
      <c r="MI130" s="24"/>
      <c r="MJ130" s="24" t="s">
        <v>20</v>
      </c>
      <c r="MK130" s="5">
        <v>18.073</v>
      </c>
      <c r="ML130" s="45">
        <v>-80.361999999999995</v>
      </c>
      <c r="MM130" s="5">
        <v>11.478</v>
      </c>
      <c r="MN130" s="45">
        <v>-89.911000000000001</v>
      </c>
      <c r="MO130" s="5">
        <v>141.172</v>
      </c>
      <c r="MP130" s="45">
        <v>-3.64</v>
      </c>
      <c r="MQ130" s="44"/>
      <c r="MR130" s="44"/>
      <c r="MS130" s="44"/>
      <c r="MT130" s="44"/>
      <c r="MU130" s="44"/>
      <c r="MV130" s="44"/>
    </row>
    <row r="131" spans="1:384" s="331" customFormat="1" ht="15" customHeight="1" x14ac:dyDescent="0.25">
      <c r="A131" s="445"/>
      <c r="B131" s="24" t="s">
        <v>662</v>
      </c>
      <c r="C131" s="5">
        <v>80.105000000000004</v>
      </c>
      <c r="D131" s="45">
        <v>-22.762</v>
      </c>
      <c r="E131" s="495">
        <v>75.540999999999997</v>
      </c>
      <c r="F131" s="45">
        <v>-24.158000000000001</v>
      </c>
      <c r="G131" s="495">
        <v>84.42</v>
      </c>
      <c r="H131" s="45">
        <v>-21.54</v>
      </c>
      <c r="I131" s="24"/>
      <c r="J131" s="24" t="s">
        <v>662</v>
      </c>
      <c r="K131" s="5">
        <v>99.272999999999996</v>
      </c>
      <c r="L131" s="45">
        <v>-1.204</v>
      </c>
      <c r="M131" s="5">
        <v>153.48400000000001</v>
      </c>
      <c r="N131" s="45">
        <v>36.145000000000003</v>
      </c>
      <c r="O131" s="5">
        <v>103.703</v>
      </c>
      <c r="P131" s="45">
        <v>-3.7</v>
      </c>
      <c r="Q131" s="24"/>
      <c r="R131" s="24" t="s">
        <v>662</v>
      </c>
      <c r="S131" s="5">
        <v>100.333</v>
      </c>
      <c r="T131" s="45">
        <v>-10.157999999999999</v>
      </c>
      <c r="U131" s="5">
        <v>104.261</v>
      </c>
      <c r="V131" s="45">
        <v>-25.314</v>
      </c>
      <c r="W131" s="5">
        <v>92.066000000000003</v>
      </c>
      <c r="X131" s="45">
        <v>-16.279</v>
      </c>
      <c r="Y131" s="24"/>
      <c r="Z131" s="24" t="s">
        <v>662</v>
      </c>
      <c r="AA131" s="5">
        <v>135.15199999999999</v>
      </c>
      <c r="AB131" s="45">
        <v>2.609</v>
      </c>
      <c r="AC131" s="5">
        <v>109.206</v>
      </c>
      <c r="AD131" s="45">
        <v>-11.403</v>
      </c>
      <c r="AE131" s="5">
        <v>78.12</v>
      </c>
      <c r="AF131" s="45">
        <v>-33.085999999999999</v>
      </c>
      <c r="AG131" s="24"/>
      <c r="AH131" s="24" t="s">
        <v>662</v>
      </c>
      <c r="AI131" s="5">
        <v>94.659000000000006</v>
      </c>
      <c r="AJ131" s="45">
        <v>-18.055</v>
      </c>
      <c r="AK131" s="5">
        <v>166.38300000000001</v>
      </c>
      <c r="AL131" s="45">
        <v>17.103000000000002</v>
      </c>
      <c r="AM131" s="5">
        <v>117.91</v>
      </c>
      <c r="AN131" s="45">
        <v>0.79300000000000004</v>
      </c>
      <c r="AO131" s="24"/>
      <c r="AP131" s="24" t="s">
        <v>662</v>
      </c>
      <c r="AQ131" s="5">
        <v>131.80699999999999</v>
      </c>
      <c r="AR131" s="45">
        <v>-0.67600000000000005</v>
      </c>
      <c r="AS131" s="5">
        <v>118.387</v>
      </c>
      <c r="AT131" s="45">
        <v>-2.2490000000000001</v>
      </c>
      <c r="AU131" s="5">
        <v>150.31</v>
      </c>
      <c r="AV131" s="45">
        <v>33.965000000000003</v>
      </c>
      <c r="AW131" s="24"/>
      <c r="AX131" s="24" t="s">
        <v>662</v>
      </c>
      <c r="AY131" s="5">
        <v>115.133</v>
      </c>
      <c r="AZ131" s="45">
        <v>-6.9610000000000003</v>
      </c>
      <c r="BA131" s="5">
        <v>125.328</v>
      </c>
      <c r="BB131" s="45">
        <v>3.16</v>
      </c>
      <c r="BC131" s="5">
        <v>112.05500000000001</v>
      </c>
      <c r="BD131" s="45">
        <v>-1.36</v>
      </c>
      <c r="BE131" s="24"/>
      <c r="BF131" s="24" t="s">
        <v>662</v>
      </c>
      <c r="BG131" s="5">
        <v>139.24199999999999</v>
      </c>
      <c r="BH131" s="45">
        <v>17.756</v>
      </c>
      <c r="BI131" s="5">
        <v>119.339</v>
      </c>
      <c r="BJ131" s="45">
        <v>-2.258</v>
      </c>
      <c r="BK131" s="5">
        <v>120.995</v>
      </c>
      <c r="BL131" s="45">
        <v>-5.7160000000000002</v>
      </c>
      <c r="BM131" s="24"/>
      <c r="BN131" s="24" t="s">
        <v>662</v>
      </c>
      <c r="BO131" s="5">
        <v>118.87</v>
      </c>
      <c r="BP131" s="45">
        <v>-3.036</v>
      </c>
      <c r="BQ131" s="5">
        <v>36.435000000000002</v>
      </c>
      <c r="BR131" s="45">
        <v>-72.611999999999995</v>
      </c>
      <c r="BS131" s="5">
        <v>104.001</v>
      </c>
      <c r="BT131" s="45">
        <v>-22.138000000000002</v>
      </c>
      <c r="BU131" s="24"/>
      <c r="BV131" s="24" t="s">
        <v>662</v>
      </c>
      <c r="BW131" s="5">
        <v>80.694000000000003</v>
      </c>
      <c r="BX131" s="45">
        <v>-37.381999999999998</v>
      </c>
      <c r="BY131" s="5">
        <v>19.831</v>
      </c>
      <c r="BZ131" s="45">
        <v>-82.715999999999994</v>
      </c>
      <c r="CA131" s="5">
        <v>75.238</v>
      </c>
      <c r="CB131" s="45">
        <v>-31.643000000000001</v>
      </c>
      <c r="CC131" s="24"/>
      <c r="CD131" s="24" t="s">
        <v>662</v>
      </c>
      <c r="CE131" s="5">
        <v>72.155000000000001</v>
      </c>
      <c r="CF131" s="45">
        <v>-42.728999999999999</v>
      </c>
      <c r="CG131" s="5">
        <v>56.606000000000002</v>
      </c>
      <c r="CH131" s="45">
        <v>-53.165999999999997</v>
      </c>
      <c r="CI131" s="5">
        <v>65.372</v>
      </c>
      <c r="CJ131" s="45">
        <v>-54.802999999999997</v>
      </c>
      <c r="CK131" s="24"/>
      <c r="CL131" s="24" t="s">
        <v>662</v>
      </c>
      <c r="CM131" s="5">
        <v>131.36099999999999</v>
      </c>
      <c r="CN131" s="45">
        <v>-15.920999999999999</v>
      </c>
      <c r="CO131" s="5">
        <v>36.128999999999998</v>
      </c>
      <c r="CP131" s="45">
        <v>-71.878</v>
      </c>
      <c r="CQ131" s="5">
        <v>60.353999999999999</v>
      </c>
      <c r="CR131" s="45">
        <v>-54.030999999999999</v>
      </c>
      <c r="CS131" s="24"/>
      <c r="CT131" s="24" t="s">
        <v>662</v>
      </c>
      <c r="CU131" s="5">
        <v>50.029000000000003</v>
      </c>
      <c r="CV131" s="45">
        <v>-63.805999999999997</v>
      </c>
      <c r="CW131" s="5">
        <v>40.81</v>
      </c>
      <c r="CX131" s="45">
        <v>-57.082999999999998</v>
      </c>
      <c r="CY131" s="5">
        <v>67.36</v>
      </c>
      <c r="CZ131" s="45">
        <v>-45.45</v>
      </c>
      <c r="DA131" s="24"/>
      <c r="DB131" s="24" t="s">
        <v>662</v>
      </c>
      <c r="DC131" s="5">
        <v>44.938000000000002</v>
      </c>
      <c r="DD131" s="45">
        <v>-55.177999999999997</v>
      </c>
      <c r="DE131" s="5">
        <v>227.559</v>
      </c>
      <c r="DF131" s="45">
        <v>15.565</v>
      </c>
      <c r="DG131" s="5">
        <v>80.867000000000004</v>
      </c>
      <c r="DH131" s="45">
        <v>-33.99</v>
      </c>
      <c r="DI131" s="24"/>
      <c r="DJ131" s="24" t="s">
        <v>662</v>
      </c>
      <c r="DK131" s="5">
        <v>120.274</v>
      </c>
      <c r="DL131" s="45">
        <v>-0.95199999999999996</v>
      </c>
      <c r="DM131" s="5">
        <v>63.58</v>
      </c>
      <c r="DN131" s="45">
        <v>-38.923999999999999</v>
      </c>
      <c r="DO131" s="5">
        <v>93.787999999999997</v>
      </c>
      <c r="DP131" s="45">
        <v>-23.635000000000002</v>
      </c>
      <c r="DQ131" s="24"/>
      <c r="DR131" s="24" t="s">
        <v>662</v>
      </c>
      <c r="DS131" s="5">
        <v>82.578000000000003</v>
      </c>
      <c r="DT131" s="45">
        <v>-29.815999999999999</v>
      </c>
      <c r="DU131" s="5">
        <v>68.081000000000003</v>
      </c>
      <c r="DV131" s="45">
        <v>-37.128999999999998</v>
      </c>
      <c r="DW131" s="5">
        <v>125.98</v>
      </c>
      <c r="DX131" s="45">
        <v>-8.5950000000000006</v>
      </c>
      <c r="DY131" s="24"/>
      <c r="DZ131" s="24" t="s">
        <v>662</v>
      </c>
      <c r="EA131" s="5">
        <v>69.204999999999998</v>
      </c>
      <c r="EB131" s="45">
        <v>-38.826999999999998</v>
      </c>
      <c r="EC131" s="5">
        <v>64.787999999999997</v>
      </c>
      <c r="ED131" s="45">
        <v>-46.506</v>
      </c>
      <c r="EE131" s="5">
        <v>99.087999999999994</v>
      </c>
      <c r="EF131" s="45">
        <v>-23.353000000000002</v>
      </c>
      <c r="EG131" s="24"/>
      <c r="EH131" s="24" t="s">
        <v>662</v>
      </c>
      <c r="EI131" s="5">
        <v>118.26300000000001</v>
      </c>
      <c r="EJ131" s="45">
        <v>-1.827</v>
      </c>
      <c r="EK131" s="5">
        <v>91.820999999999998</v>
      </c>
      <c r="EL131" s="45">
        <v>-19.553999999999998</v>
      </c>
      <c r="EM131" s="5">
        <v>84.650999999999996</v>
      </c>
      <c r="EN131" s="45">
        <v>-28.632999999999999</v>
      </c>
      <c r="EO131" s="24"/>
      <c r="EP131" s="24" t="s">
        <v>662</v>
      </c>
      <c r="EQ131" s="5">
        <v>108.876</v>
      </c>
      <c r="ER131" s="45">
        <v>1.9430000000000001</v>
      </c>
      <c r="ES131" s="5">
        <v>85.852999999999994</v>
      </c>
      <c r="ET131" s="45">
        <v>-24.135000000000002</v>
      </c>
      <c r="EU131" s="5">
        <v>128.07599999999999</v>
      </c>
      <c r="EV131" s="45">
        <v>11.613</v>
      </c>
      <c r="EW131" s="24"/>
      <c r="EX131" s="24" t="s">
        <v>662</v>
      </c>
      <c r="EY131" s="5">
        <v>87.048000000000002</v>
      </c>
      <c r="EZ131" s="45">
        <v>-13.772</v>
      </c>
      <c r="FA131" s="5">
        <v>93.932000000000002</v>
      </c>
      <c r="FB131" s="45">
        <v>-15.396000000000001</v>
      </c>
      <c r="FC131" s="5">
        <v>141.80600000000001</v>
      </c>
      <c r="FD131" s="45">
        <v>-4.6150000000000002</v>
      </c>
      <c r="FE131" s="24"/>
      <c r="FF131" s="24" t="s">
        <v>662</v>
      </c>
      <c r="FG131" s="5">
        <v>110.417</v>
      </c>
      <c r="FH131" s="45">
        <v>1.6120000000000001</v>
      </c>
      <c r="FI131" s="5">
        <v>139.52600000000001</v>
      </c>
      <c r="FJ131" s="45">
        <v>2.7679999999999998</v>
      </c>
      <c r="FK131" s="5">
        <v>75.424999999999997</v>
      </c>
      <c r="FL131" s="45">
        <v>-34.506999999999998</v>
      </c>
      <c r="FM131" s="24"/>
      <c r="FN131" s="24" t="s">
        <v>662</v>
      </c>
      <c r="FO131" s="5">
        <v>126.15900000000001</v>
      </c>
      <c r="FP131" s="45">
        <v>32.284999999999997</v>
      </c>
      <c r="FQ131" s="5">
        <v>215.99799999999999</v>
      </c>
      <c r="FR131" s="45">
        <v>67.498999999999995</v>
      </c>
      <c r="FS131" s="5">
        <v>104.614</v>
      </c>
      <c r="FT131" s="45">
        <v>-11.634</v>
      </c>
      <c r="FU131" s="24"/>
      <c r="FV131" s="24" t="s">
        <v>662</v>
      </c>
      <c r="FW131" s="5">
        <v>136.36099999999999</v>
      </c>
      <c r="FX131" s="45">
        <v>10.326000000000001</v>
      </c>
      <c r="FY131" s="5">
        <v>99.700999999999993</v>
      </c>
      <c r="FZ131" s="45">
        <v>-13.275</v>
      </c>
      <c r="GA131" s="5">
        <v>65.709999999999994</v>
      </c>
      <c r="GB131" s="45">
        <v>-42.354999999999997</v>
      </c>
      <c r="GC131" s="24"/>
      <c r="GD131" s="24" t="s">
        <v>662</v>
      </c>
      <c r="GE131" s="5">
        <v>101.476</v>
      </c>
      <c r="GF131" s="45">
        <v>-15.948</v>
      </c>
      <c r="GG131" s="5">
        <v>72.656000000000006</v>
      </c>
      <c r="GH131" s="45">
        <v>-39.722000000000001</v>
      </c>
      <c r="GI131" s="5">
        <v>85.480999999999995</v>
      </c>
      <c r="GJ131" s="45">
        <v>-16.827000000000002</v>
      </c>
      <c r="GK131" s="24"/>
      <c r="GL131" s="24" t="s">
        <v>662</v>
      </c>
      <c r="GM131" s="5">
        <v>90.989000000000004</v>
      </c>
      <c r="GN131" s="45">
        <v>-15.54</v>
      </c>
      <c r="GO131" s="5">
        <v>91.69</v>
      </c>
      <c r="GP131" s="45">
        <v>-30.23</v>
      </c>
      <c r="GQ131" s="5">
        <v>75.92</v>
      </c>
      <c r="GR131" s="45">
        <v>-43.271000000000001</v>
      </c>
      <c r="GS131" s="24"/>
      <c r="GT131" s="24" t="s">
        <v>662</v>
      </c>
      <c r="GU131" s="5">
        <v>37.146999999999998</v>
      </c>
      <c r="GV131" s="45">
        <v>-70.186000000000007</v>
      </c>
      <c r="GW131" s="5">
        <v>44.567</v>
      </c>
      <c r="GX131" s="45">
        <v>-63.771000000000001</v>
      </c>
      <c r="GY131" s="5">
        <v>77.863</v>
      </c>
      <c r="GZ131" s="45">
        <v>-33.713999999999999</v>
      </c>
      <c r="HA131" s="24"/>
      <c r="HB131" s="24" t="s">
        <v>662</v>
      </c>
      <c r="HC131" s="5">
        <v>68.164000000000001</v>
      </c>
      <c r="HD131" s="45">
        <v>-46.03</v>
      </c>
      <c r="HE131" s="5">
        <v>67.807000000000002</v>
      </c>
      <c r="HF131" s="45">
        <v>-40.524000000000001</v>
      </c>
      <c r="HG131" s="5">
        <v>31.271999999999998</v>
      </c>
      <c r="HH131" s="45">
        <v>-70.028999999999996</v>
      </c>
      <c r="HI131" s="24"/>
      <c r="HJ131" s="24" t="s">
        <v>662</v>
      </c>
      <c r="HK131" s="5">
        <v>44.802</v>
      </c>
      <c r="HL131" s="45">
        <v>-59.042999999999999</v>
      </c>
      <c r="HM131" s="5">
        <v>38.988999999999997</v>
      </c>
      <c r="HN131" s="45">
        <v>-68.138000000000005</v>
      </c>
      <c r="HO131" s="5">
        <v>42.911999999999999</v>
      </c>
      <c r="HP131" s="45">
        <v>-63.363999999999997</v>
      </c>
      <c r="HQ131" s="24"/>
      <c r="HR131" s="24" t="s">
        <v>662</v>
      </c>
      <c r="HS131" s="5">
        <v>81.242000000000004</v>
      </c>
      <c r="HT131" s="45">
        <v>-28.378</v>
      </c>
      <c r="HU131" s="5">
        <v>89.372</v>
      </c>
      <c r="HV131" s="45">
        <v>-22.622</v>
      </c>
      <c r="HW131" s="5">
        <v>78.748999999999995</v>
      </c>
      <c r="HX131" s="45">
        <v>-33.442</v>
      </c>
      <c r="HY131" s="24"/>
      <c r="HZ131" s="24" t="s">
        <v>662</v>
      </c>
      <c r="IA131" s="5">
        <v>35.625</v>
      </c>
      <c r="IB131" s="45">
        <v>-63.838999999999999</v>
      </c>
      <c r="IC131" s="5">
        <v>70.001000000000005</v>
      </c>
      <c r="ID131" s="45">
        <v>-41.741</v>
      </c>
      <c r="IE131" s="5">
        <v>107.75</v>
      </c>
      <c r="IF131" s="45">
        <v>-8.9489999999999998</v>
      </c>
      <c r="IG131" s="24"/>
      <c r="IH131" s="24" t="s">
        <v>662</v>
      </c>
      <c r="II131" s="5">
        <v>73.716999999999999</v>
      </c>
      <c r="IJ131" s="45">
        <v>-42.643999999999998</v>
      </c>
      <c r="IK131" s="5">
        <v>30.742000000000001</v>
      </c>
      <c r="IL131" s="45">
        <v>-74.334000000000003</v>
      </c>
      <c r="IM131" s="5">
        <v>63.235999999999997</v>
      </c>
      <c r="IN131" s="45">
        <v>-52.517000000000003</v>
      </c>
      <c r="IO131" s="5">
        <v>131.791</v>
      </c>
      <c r="IP131" s="45">
        <v>-5.915</v>
      </c>
      <c r="IQ131" s="24"/>
      <c r="IR131" s="24" t="s">
        <v>662</v>
      </c>
      <c r="IS131" s="5">
        <v>53.28</v>
      </c>
      <c r="IT131" s="45">
        <v>-52.015999999999998</v>
      </c>
      <c r="IU131" s="5">
        <v>56.133000000000003</v>
      </c>
      <c r="IV131" s="45">
        <v>-43.2</v>
      </c>
      <c r="IW131" s="5">
        <v>54.140999999999998</v>
      </c>
      <c r="IX131" s="45">
        <v>-55.835000000000001</v>
      </c>
      <c r="IY131" s="24"/>
      <c r="IZ131" s="24" t="s">
        <v>662</v>
      </c>
      <c r="JA131" s="5">
        <v>77.325000000000003</v>
      </c>
      <c r="JB131" s="45">
        <v>-38.372999999999998</v>
      </c>
      <c r="JC131" s="5">
        <v>98.914000000000001</v>
      </c>
      <c r="JD131" s="45">
        <v>-22.393000000000001</v>
      </c>
      <c r="JE131" s="5">
        <v>118.747</v>
      </c>
      <c r="JF131" s="45">
        <v>-22.305</v>
      </c>
      <c r="JG131" s="24"/>
      <c r="JH131" s="24" t="s">
        <v>662</v>
      </c>
      <c r="JI131" s="5">
        <v>158.05099999999999</v>
      </c>
      <c r="JJ131" s="45">
        <v>28.398</v>
      </c>
      <c r="JK131" s="5">
        <v>126.99299999999999</v>
      </c>
      <c r="JL131" s="45">
        <v>-7.3609999999999998</v>
      </c>
      <c r="JM131" s="5">
        <v>117.16500000000001</v>
      </c>
      <c r="JN131" s="45">
        <v>4.9939999999999998</v>
      </c>
      <c r="JO131" s="24"/>
      <c r="JP131" s="24" t="s">
        <v>662</v>
      </c>
      <c r="JQ131" s="5">
        <v>142.68600000000001</v>
      </c>
      <c r="JR131" s="45">
        <v>19.853999999999999</v>
      </c>
      <c r="JS131" s="5">
        <v>106.92400000000001</v>
      </c>
      <c r="JT131" s="45">
        <v>-10.204000000000001</v>
      </c>
      <c r="JU131" s="5">
        <v>83.491</v>
      </c>
      <c r="JV131" s="45">
        <v>-26.266999999999999</v>
      </c>
      <c r="JW131" s="24"/>
      <c r="JX131" s="24" t="s">
        <v>662</v>
      </c>
      <c r="JY131" s="5">
        <v>93.287999999999997</v>
      </c>
      <c r="JZ131" s="45">
        <v>-20.86</v>
      </c>
      <c r="KA131" s="5">
        <v>107.253</v>
      </c>
      <c r="KB131" s="45">
        <v>-2.6549999999999998</v>
      </c>
      <c r="KC131" s="5">
        <v>93.811000000000007</v>
      </c>
      <c r="KD131" s="45">
        <v>-8.5679999999999996</v>
      </c>
      <c r="KE131" s="24"/>
      <c r="KF131" s="24" t="s">
        <v>662</v>
      </c>
      <c r="KG131" s="5">
        <v>132.423</v>
      </c>
      <c r="KH131" s="45">
        <v>16.893999999999998</v>
      </c>
      <c r="KI131" s="5">
        <v>110.95699999999999</v>
      </c>
      <c r="KJ131" s="45">
        <v>1.208</v>
      </c>
      <c r="KK131" s="5">
        <v>106.279</v>
      </c>
      <c r="KL131" s="45">
        <v>-13.061999999999999</v>
      </c>
      <c r="KM131" s="24"/>
      <c r="KN131" s="24" t="s">
        <v>662</v>
      </c>
      <c r="KO131" s="5">
        <v>100.02200000000001</v>
      </c>
      <c r="KP131" s="45">
        <v>-13.622999999999999</v>
      </c>
      <c r="KQ131" s="5">
        <v>120.42400000000001</v>
      </c>
      <c r="KR131" s="45">
        <v>-7.3769999999999998</v>
      </c>
      <c r="KS131" s="5">
        <v>104.345</v>
      </c>
      <c r="KT131" s="45">
        <v>1.974</v>
      </c>
      <c r="KU131" s="24"/>
      <c r="KV131" s="24" t="s">
        <v>662</v>
      </c>
      <c r="KW131" s="5">
        <v>108.563</v>
      </c>
      <c r="KX131" s="45">
        <v>-10.579000000000001</v>
      </c>
      <c r="KY131" s="5">
        <v>134.60499999999999</v>
      </c>
      <c r="KZ131" s="45">
        <v>7.008</v>
      </c>
      <c r="LA131" s="5">
        <v>107.35299999999999</v>
      </c>
      <c r="LB131" s="45">
        <v>-15.08</v>
      </c>
      <c r="LC131" s="24"/>
      <c r="LD131" s="24" t="s">
        <v>662</v>
      </c>
      <c r="LE131" s="5">
        <v>136.53800000000001</v>
      </c>
      <c r="LF131" s="45">
        <v>-1.2989999999999999</v>
      </c>
      <c r="LG131" s="5">
        <v>175.05600000000001</v>
      </c>
      <c r="LH131" s="45">
        <v>17.61</v>
      </c>
      <c r="LI131" s="5">
        <v>119.473</v>
      </c>
      <c r="LJ131" s="45">
        <v>-12.093</v>
      </c>
      <c r="LK131" s="24"/>
      <c r="LL131" s="24" t="s">
        <v>662</v>
      </c>
      <c r="LM131" s="5">
        <v>202.99299999999999</v>
      </c>
      <c r="LN131" s="45">
        <v>18.5</v>
      </c>
      <c r="LO131" s="5">
        <v>107.99299999999999</v>
      </c>
      <c r="LP131" s="45">
        <v>-13.954000000000001</v>
      </c>
      <c r="LQ131" s="5">
        <v>114.19499999999999</v>
      </c>
      <c r="LR131" s="45">
        <v>-28.454999999999998</v>
      </c>
      <c r="LS131" s="24"/>
      <c r="LT131" s="24" t="s">
        <v>662</v>
      </c>
      <c r="LU131" s="5">
        <v>126.379</v>
      </c>
      <c r="LV131" s="45">
        <v>18.027000000000001</v>
      </c>
      <c r="LW131" s="5">
        <v>174.672</v>
      </c>
      <c r="LX131" s="45">
        <v>67.245999999999995</v>
      </c>
      <c r="LY131" s="5">
        <v>34.593000000000004</v>
      </c>
      <c r="LZ131" s="45">
        <v>-63.649000000000001</v>
      </c>
      <c r="MA131" s="24"/>
      <c r="MB131" s="24" t="s">
        <v>662</v>
      </c>
      <c r="MC131" s="5">
        <v>102.923</v>
      </c>
      <c r="MD131" s="45">
        <v>-19.035</v>
      </c>
      <c r="ME131" s="5">
        <v>48.895000000000003</v>
      </c>
      <c r="MF131" s="45">
        <v>-47.234000000000002</v>
      </c>
      <c r="MG131" s="5">
        <v>100.42400000000001</v>
      </c>
      <c r="MH131" s="45">
        <v>-20.67</v>
      </c>
      <c r="MI131" s="24"/>
      <c r="MJ131" s="24" t="s">
        <v>662</v>
      </c>
      <c r="MK131" s="5">
        <v>42.859000000000002</v>
      </c>
      <c r="ML131" s="45">
        <v>-53.926000000000002</v>
      </c>
      <c r="MM131" s="5">
        <v>66.212999999999994</v>
      </c>
      <c r="MN131" s="45">
        <v>-46.545999999999999</v>
      </c>
      <c r="MO131" s="5">
        <v>150.47900000000001</v>
      </c>
      <c r="MP131" s="45">
        <v>-7.319</v>
      </c>
      <c r="MQ131" s="44"/>
      <c r="MR131" s="44"/>
      <c r="MS131" s="44"/>
      <c r="MT131" s="44"/>
      <c r="MU131" s="44"/>
      <c r="MV131" s="44"/>
    </row>
    <row r="132" spans="1:384" s="331" customFormat="1" ht="15" customHeight="1" x14ac:dyDescent="0.25">
      <c r="A132" s="445"/>
      <c r="B132" s="24" t="s">
        <v>22</v>
      </c>
      <c r="C132" s="5">
        <v>82.021000000000001</v>
      </c>
      <c r="D132" s="45">
        <v>-17.012</v>
      </c>
      <c r="E132" s="495">
        <v>74.655000000000001</v>
      </c>
      <c r="F132" s="45">
        <v>-21.035</v>
      </c>
      <c r="G132" s="495">
        <v>88.986999999999995</v>
      </c>
      <c r="H132" s="45">
        <v>-13.516999999999999</v>
      </c>
      <c r="I132" s="24"/>
      <c r="J132" s="24" t="s">
        <v>22</v>
      </c>
      <c r="K132" s="5">
        <v>113.36499999999999</v>
      </c>
      <c r="L132" s="45">
        <v>24.803999999999998</v>
      </c>
      <c r="M132" s="5">
        <v>144.60300000000001</v>
      </c>
      <c r="N132" s="45">
        <v>40.011000000000003</v>
      </c>
      <c r="O132" s="5">
        <v>113.694</v>
      </c>
      <c r="P132" s="45">
        <v>34.481999999999999</v>
      </c>
      <c r="Q132" s="24"/>
      <c r="R132" s="24" t="s">
        <v>22</v>
      </c>
      <c r="S132" s="5">
        <v>104.459</v>
      </c>
      <c r="T132" s="45">
        <v>2.3250000000000002</v>
      </c>
      <c r="U132" s="5">
        <v>119.07899999999999</v>
      </c>
      <c r="V132" s="45">
        <v>-2.3359999999999999</v>
      </c>
      <c r="W132" s="5">
        <v>108.28700000000001</v>
      </c>
      <c r="X132" s="45">
        <v>0.96499999999999997</v>
      </c>
      <c r="Y132" s="24"/>
      <c r="Z132" s="24" t="s">
        <v>22</v>
      </c>
      <c r="AA132" s="5">
        <v>141.113</v>
      </c>
      <c r="AB132" s="45">
        <v>16.238</v>
      </c>
      <c r="AC132" s="5">
        <v>142.39599999999999</v>
      </c>
      <c r="AD132" s="45">
        <v>19.233000000000001</v>
      </c>
      <c r="AE132" s="5">
        <v>92.956999999999994</v>
      </c>
      <c r="AF132" s="45">
        <v>-20.454000000000001</v>
      </c>
      <c r="AG132" s="24"/>
      <c r="AH132" s="24" t="s">
        <v>22</v>
      </c>
      <c r="AI132" s="5">
        <v>98.027000000000001</v>
      </c>
      <c r="AJ132" s="45">
        <v>-17.908999999999999</v>
      </c>
      <c r="AK132" s="5">
        <v>157.756</v>
      </c>
      <c r="AL132" s="45">
        <v>11.86</v>
      </c>
      <c r="AM132" s="5">
        <v>135.845</v>
      </c>
      <c r="AN132" s="45">
        <v>12.865</v>
      </c>
      <c r="AO132" s="24"/>
      <c r="AP132" s="24" t="s">
        <v>22</v>
      </c>
      <c r="AQ132" s="5">
        <v>139.166</v>
      </c>
      <c r="AR132" s="45">
        <v>5.82</v>
      </c>
      <c r="AS132" s="5">
        <v>131.66800000000001</v>
      </c>
      <c r="AT132" s="45">
        <v>17.721</v>
      </c>
      <c r="AU132" s="5">
        <v>113.11499999999999</v>
      </c>
      <c r="AV132" s="45">
        <v>9.718</v>
      </c>
      <c r="AW132" s="24"/>
      <c r="AX132" s="24" t="s">
        <v>22</v>
      </c>
      <c r="AY132" s="5">
        <v>113.504</v>
      </c>
      <c r="AZ132" s="45">
        <v>10.553000000000001</v>
      </c>
      <c r="BA132" s="5">
        <v>115.958</v>
      </c>
      <c r="BB132" s="45">
        <v>0.81299999999999994</v>
      </c>
      <c r="BC132" s="5">
        <v>111.55800000000001</v>
      </c>
      <c r="BD132" s="45">
        <v>-2.2429999999999999</v>
      </c>
      <c r="BE132" s="24"/>
      <c r="BF132" s="24" t="s">
        <v>22</v>
      </c>
      <c r="BG132" s="5">
        <v>140.477</v>
      </c>
      <c r="BH132" s="45">
        <v>23.407</v>
      </c>
      <c r="BI132" s="5">
        <v>120.976</v>
      </c>
      <c r="BJ132" s="45">
        <v>14.856999999999999</v>
      </c>
      <c r="BK132" s="5">
        <v>109.587</v>
      </c>
      <c r="BL132" s="45">
        <v>4.4649999999999999</v>
      </c>
      <c r="BM132" s="24"/>
      <c r="BN132" s="24" t="s">
        <v>22</v>
      </c>
      <c r="BO132" s="5">
        <v>128.03</v>
      </c>
      <c r="BP132" s="45">
        <v>10.333</v>
      </c>
      <c r="BQ132" s="5">
        <v>55.552</v>
      </c>
      <c r="BR132" s="45">
        <v>-62.061999999999998</v>
      </c>
      <c r="BS132" s="5">
        <v>114.324</v>
      </c>
      <c r="BT132" s="45">
        <v>-15.576000000000001</v>
      </c>
      <c r="BU132" s="24"/>
      <c r="BV132" s="24" t="s">
        <v>22</v>
      </c>
      <c r="BW132" s="5">
        <v>120.97199999999999</v>
      </c>
      <c r="BX132" s="45">
        <v>-2.0219999999999998</v>
      </c>
      <c r="BY132" s="5">
        <v>84.852000000000004</v>
      </c>
      <c r="BZ132" s="45">
        <v>-27.555</v>
      </c>
      <c r="CA132" s="5">
        <v>85.561999999999998</v>
      </c>
      <c r="CB132" s="45">
        <v>-22.783999999999999</v>
      </c>
      <c r="CC132" s="24"/>
      <c r="CD132" s="24" t="s">
        <v>22</v>
      </c>
      <c r="CE132" s="5">
        <v>105.755</v>
      </c>
      <c r="CF132" s="45">
        <v>-20.012</v>
      </c>
      <c r="CG132" s="5">
        <v>80.058999999999997</v>
      </c>
      <c r="CH132" s="45">
        <v>-25.331</v>
      </c>
      <c r="CI132" s="5">
        <v>127.35899999999999</v>
      </c>
      <c r="CJ132" s="45">
        <v>-5.4130000000000003</v>
      </c>
      <c r="CK132" s="24"/>
      <c r="CL132" s="24" t="s">
        <v>22</v>
      </c>
      <c r="CM132" s="5">
        <v>93.796999999999997</v>
      </c>
      <c r="CN132" s="45">
        <v>-32.185000000000002</v>
      </c>
      <c r="CO132" s="5">
        <v>100.44499999999999</v>
      </c>
      <c r="CP132" s="45">
        <v>-15.204000000000001</v>
      </c>
      <c r="CQ132" s="5">
        <v>100.032</v>
      </c>
      <c r="CR132" s="45">
        <v>-19.459</v>
      </c>
      <c r="CS132" s="24"/>
      <c r="CT132" s="24" t="s">
        <v>22</v>
      </c>
      <c r="CU132" s="5">
        <v>137.68700000000001</v>
      </c>
      <c r="CV132" s="45">
        <v>3.5609999999999999</v>
      </c>
      <c r="CW132" s="5">
        <v>107.1</v>
      </c>
      <c r="CX132" s="45">
        <v>8.3390000000000004</v>
      </c>
      <c r="CY132" s="5">
        <v>131.22200000000001</v>
      </c>
      <c r="CZ132" s="45">
        <v>4.6429999999999998</v>
      </c>
      <c r="DA132" s="24"/>
      <c r="DB132" s="24" t="s">
        <v>22</v>
      </c>
      <c r="DC132" s="5">
        <v>112.90300000000001</v>
      </c>
      <c r="DD132" s="45">
        <v>10.978</v>
      </c>
      <c r="DE132" s="5">
        <v>182.35400000000001</v>
      </c>
      <c r="DF132" s="45">
        <v>1.869</v>
      </c>
      <c r="DG132" s="5">
        <v>107.896</v>
      </c>
      <c r="DH132" s="45">
        <v>-4.0659999999999998</v>
      </c>
      <c r="DI132" s="24"/>
      <c r="DJ132" s="24" t="s">
        <v>22</v>
      </c>
      <c r="DK132" s="5">
        <v>141.91</v>
      </c>
      <c r="DL132" s="45">
        <v>21.763000000000002</v>
      </c>
      <c r="DM132" s="5">
        <v>73.013000000000005</v>
      </c>
      <c r="DN132" s="45">
        <v>-27.600999999999999</v>
      </c>
      <c r="DO132" s="5">
        <v>123.28100000000001</v>
      </c>
      <c r="DP132" s="45">
        <v>4.9550000000000001</v>
      </c>
      <c r="DQ132" s="24"/>
      <c r="DR132" s="24" t="s">
        <v>22</v>
      </c>
      <c r="DS132" s="5">
        <v>144.30600000000001</v>
      </c>
      <c r="DT132" s="45">
        <v>13.141999999999999</v>
      </c>
      <c r="DU132" s="5">
        <v>114.593</v>
      </c>
      <c r="DV132" s="45">
        <v>-6.4390000000000001</v>
      </c>
      <c r="DW132" s="5">
        <v>131.875</v>
      </c>
      <c r="DX132" s="45">
        <v>-5.665</v>
      </c>
      <c r="DY132" s="24"/>
      <c r="DZ132" s="24" t="s">
        <v>22</v>
      </c>
      <c r="EA132" s="5">
        <v>99.870999999999995</v>
      </c>
      <c r="EB132" s="45">
        <v>-12.571</v>
      </c>
      <c r="EC132" s="5">
        <v>104.595</v>
      </c>
      <c r="ED132" s="45">
        <v>-14.481</v>
      </c>
      <c r="EE132" s="5">
        <v>118.291</v>
      </c>
      <c r="EF132" s="45">
        <v>-6.1459999999999999</v>
      </c>
      <c r="EG132" s="24"/>
      <c r="EH132" s="24" t="s">
        <v>22</v>
      </c>
      <c r="EI132" s="5">
        <v>127.878</v>
      </c>
      <c r="EJ132" s="45">
        <v>4.7729999999999997</v>
      </c>
      <c r="EK132" s="5">
        <v>117.812</v>
      </c>
      <c r="EL132" s="45">
        <v>-5.4779999999999998</v>
      </c>
      <c r="EM132" s="5">
        <v>94.256</v>
      </c>
      <c r="EN132" s="45">
        <v>-22.062000000000001</v>
      </c>
      <c r="EO132" s="24"/>
      <c r="EP132" s="24" t="s">
        <v>22</v>
      </c>
      <c r="EQ132" s="5">
        <v>117.26600000000001</v>
      </c>
      <c r="ER132" s="45">
        <v>4.9820000000000002</v>
      </c>
      <c r="ES132" s="5">
        <v>105.15600000000001</v>
      </c>
      <c r="ET132" s="45">
        <v>-2.6040000000000001</v>
      </c>
      <c r="EU132" s="5">
        <v>135.197</v>
      </c>
      <c r="EV132" s="45">
        <v>16.838999999999999</v>
      </c>
      <c r="EW132" s="24"/>
      <c r="EX132" s="24" t="s">
        <v>22</v>
      </c>
      <c r="EY132" s="5">
        <v>102.005</v>
      </c>
      <c r="EZ132" s="45">
        <v>-0.69899999999999995</v>
      </c>
      <c r="FA132" s="5">
        <v>100.363</v>
      </c>
      <c r="FB132" s="45">
        <v>-11.574</v>
      </c>
      <c r="FC132" s="5">
        <v>144.14699999999999</v>
      </c>
      <c r="FD132" s="45">
        <v>-5.2370000000000001</v>
      </c>
      <c r="FE132" s="24"/>
      <c r="FF132" s="24" t="s">
        <v>22</v>
      </c>
      <c r="FG132" s="5">
        <v>126.51900000000001</v>
      </c>
      <c r="FH132" s="45">
        <v>13.038</v>
      </c>
      <c r="FI132" s="5">
        <v>152.79900000000001</v>
      </c>
      <c r="FJ132" s="45">
        <v>44.902999999999999</v>
      </c>
      <c r="FK132" s="5">
        <v>90.82</v>
      </c>
      <c r="FL132" s="45">
        <v>-17.405999999999999</v>
      </c>
      <c r="FM132" s="24"/>
      <c r="FN132" s="24" t="s">
        <v>22</v>
      </c>
      <c r="FO132" s="5">
        <v>167.166</v>
      </c>
      <c r="FP132" s="45">
        <v>64.932000000000002</v>
      </c>
      <c r="FQ132" s="5">
        <v>254.184</v>
      </c>
      <c r="FR132" s="45">
        <v>113.23399999999999</v>
      </c>
      <c r="FS132" s="5">
        <v>114.839</v>
      </c>
      <c r="FT132" s="45">
        <v>-8.8439999999999994</v>
      </c>
      <c r="FU132" s="24"/>
      <c r="FV132" s="24" t="s">
        <v>22</v>
      </c>
      <c r="FW132" s="5">
        <v>161.97</v>
      </c>
      <c r="FX132" s="45">
        <v>36.715000000000003</v>
      </c>
      <c r="FY132" s="5">
        <v>123.874</v>
      </c>
      <c r="FZ132" s="45">
        <v>6.5810000000000004</v>
      </c>
      <c r="GA132" s="5">
        <v>123.065</v>
      </c>
      <c r="GB132" s="45">
        <v>0.72899999999999998</v>
      </c>
      <c r="GC132" s="24"/>
      <c r="GD132" s="24" t="s">
        <v>22</v>
      </c>
      <c r="GE132" s="5">
        <v>143.67400000000001</v>
      </c>
      <c r="GF132" s="45">
        <v>22.003</v>
      </c>
      <c r="GG132" s="5">
        <v>87.787000000000006</v>
      </c>
      <c r="GH132" s="45">
        <v>-26.370999999999999</v>
      </c>
      <c r="GI132" s="5">
        <v>103.86499999999999</v>
      </c>
      <c r="GJ132" s="45">
        <v>0.621</v>
      </c>
      <c r="GK132" s="24"/>
      <c r="GL132" s="24" t="s">
        <v>22</v>
      </c>
      <c r="GM132" s="5">
        <v>125.43</v>
      </c>
      <c r="GN132" s="45">
        <v>19.408000000000001</v>
      </c>
      <c r="GO132" s="5">
        <v>114.964</v>
      </c>
      <c r="GP132" s="45">
        <v>-18.427</v>
      </c>
      <c r="GQ132" s="5">
        <v>129.548</v>
      </c>
      <c r="GR132" s="45">
        <v>-6.7919999999999998</v>
      </c>
      <c r="GS132" s="24"/>
      <c r="GT132" s="24" t="s">
        <v>22</v>
      </c>
      <c r="GU132" s="5">
        <v>122.693</v>
      </c>
      <c r="GV132" s="45">
        <v>0.69899999999999995</v>
      </c>
      <c r="GW132" s="5">
        <v>103.907</v>
      </c>
      <c r="GX132" s="45">
        <v>-16.798999999999999</v>
      </c>
      <c r="GY132" s="5">
        <v>102.226</v>
      </c>
      <c r="GZ132" s="45">
        <v>-21.613</v>
      </c>
      <c r="HA132" s="24"/>
      <c r="HB132" s="24" t="s">
        <v>22</v>
      </c>
      <c r="HC132" s="5">
        <v>88.144000000000005</v>
      </c>
      <c r="HD132" s="45">
        <v>-28.045000000000002</v>
      </c>
      <c r="HE132" s="5">
        <v>101.863</v>
      </c>
      <c r="HF132" s="45">
        <v>-11.747</v>
      </c>
      <c r="HG132" s="5">
        <v>78.930000000000007</v>
      </c>
      <c r="HH132" s="45">
        <v>-30.992999999999999</v>
      </c>
      <c r="HI132" s="24"/>
      <c r="HJ132" s="24" t="s">
        <v>22</v>
      </c>
      <c r="HK132" s="5">
        <v>85.933000000000007</v>
      </c>
      <c r="HL132" s="45">
        <v>-22.388000000000002</v>
      </c>
      <c r="HM132" s="5">
        <v>84.278000000000006</v>
      </c>
      <c r="HN132" s="45">
        <v>-30.606999999999999</v>
      </c>
      <c r="HO132" s="5">
        <v>82.817999999999998</v>
      </c>
      <c r="HP132" s="45">
        <v>-25.483000000000001</v>
      </c>
      <c r="HQ132" s="24"/>
      <c r="HR132" s="24" t="s">
        <v>22</v>
      </c>
      <c r="HS132" s="5">
        <v>88.808000000000007</v>
      </c>
      <c r="HT132" s="45">
        <v>-27.387</v>
      </c>
      <c r="HU132" s="5">
        <v>175.53399999999999</v>
      </c>
      <c r="HV132" s="45">
        <v>50.441000000000003</v>
      </c>
      <c r="HW132" s="5">
        <v>102.023</v>
      </c>
      <c r="HX132" s="45">
        <v>-22.170999999999999</v>
      </c>
      <c r="HY132" s="24"/>
      <c r="HZ132" s="24" t="s">
        <v>22</v>
      </c>
      <c r="IA132" s="5">
        <v>78.903999999999996</v>
      </c>
      <c r="IB132" s="45">
        <v>-32.722000000000001</v>
      </c>
      <c r="IC132" s="5">
        <v>122.59699999999999</v>
      </c>
      <c r="ID132" s="45">
        <v>-1.5780000000000001</v>
      </c>
      <c r="IE132" s="5">
        <v>142.19999999999999</v>
      </c>
      <c r="IF132" s="45">
        <v>22.407</v>
      </c>
      <c r="IG132" s="24"/>
      <c r="IH132" s="24" t="s">
        <v>22</v>
      </c>
      <c r="II132" s="5">
        <v>135.886</v>
      </c>
      <c r="IJ132" s="45">
        <v>0.68</v>
      </c>
      <c r="IK132" s="5">
        <v>88.486999999999995</v>
      </c>
      <c r="IL132" s="45">
        <v>-34.31</v>
      </c>
      <c r="IM132" s="5">
        <v>71.569999999999993</v>
      </c>
      <c r="IN132" s="45">
        <v>-45.759</v>
      </c>
      <c r="IO132" s="5">
        <v>109.797</v>
      </c>
      <c r="IP132" s="45">
        <v>-24.625</v>
      </c>
      <c r="IQ132" s="24"/>
      <c r="IR132" s="24" t="s">
        <v>22</v>
      </c>
      <c r="IS132" s="5">
        <v>70.100999999999999</v>
      </c>
      <c r="IT132" s="45">
        <v>-35.256999999999998</v>
      </c>
      <c r="IU132" s="5">
        <v>92.552999999999997</v>
      </c>
      <c r="IV132" s="45">
        <v>-2.3250000000000002</v>
      </c>
      <c r="IW132" s="5">
        <v>84.781000000000006</v>
      </c>
      <c r="IX132" s="45">
        <v>-26.06</v>
      </c>
      <c r="IY132" s="24"/>
      <c r="IZ132" s="24" t="s">
        <v>22</v>
      </c>
      <c r="JA132" s="5">
        <v>94.358000000000004</v>
      </c>
      <c r="JB132" s="45">
        <v>-26.219000000000001</v>
      </c>
      <c r="JC132" s="5">
        <v>173.595</v>
      </c>
      <c r="JD132" s="45">
        <v>19.957000000000001</v>
      </c>
      <c r="JE132" s="5">
        <v>171.33099999999999</v>
      </c>
      <c r="JF132" s="45">
        <v>6.556</v>
      </c>
      <c r="JG132" s="24"/>
      <c r="JH132" s="24" t="s">
        <v>22</v>
      </c>
      <c r="JI132" s="5">
        <v>190.23400000000001</v>
      </c>
      <c r="JJ132" s="45">
        <v>46.280999999999999</v>
      </c>
      <c r="JK132" s="5">
        <v>166.92099999999999</v>
      </c>
      <c r="JL132" s="45">
        <v>4.5839999999999996</v>
      </c>
      <c r="JM132" s="5">
        <v>143.55799999999999</v>
      </c>
      <c r="JN132" s="45">
        <v>29.88</v>
      </c>
      <c r="JO132" s="24"/>
      <c r="JP132" s="24" t="s">
        <v>22</v>
      </c>
      <c r="JQ132" s="5">
        <v>152.553</v>
      </c>
      <c r="JR132" s="45">
        <v>25.992999999999999</v>
      </c>
      <c r="JS132" s="5">
        <v>131.90700000000001</v>
      </c>
      <c r="JT132" s="45">
        <v>18.009</v>
      </c>
      <c r="JU132" s="5">
        <v>125.434</v>
      </c>
      <c r="JV132" s="45">
        <v>7.2380000000000004</v>
      </c>
      <c r="JW132" s="24"/>
      <c r="JX132" s="24" t="s">
        <v>22</v>
      </c>
      <c r="JY132" s="5">
        <v>143.02199999999999</v>
      </c>
      <c r="JZ132" s="45">
        <v>16.774999999999999</v>
      </c>
      <c r="KA132" s="5">
        <v>122.066</v>
      </c>
      <c r="KB132" s="45">
        <v>7.7309999999999999</v>
      </c>
      <c r="KC132" s="5">
        <v>136.227</v>
      </c>
      <c r="KD132" s="45">
        <v>12.634</v>
      </c>
      <c r="KE132" s="24"/>
      <c r="KF132" s="24" t="s">
        <v>22</v>
      </c>
      <c r="KG132" s="5">
        <v>118.248</v>
      </c>
      <c r="KH132" s="45">
        <v>10.875999999999999</v>
      </c>
      <c r="KI132" s="5">
        <v>146.25399999999999</v>
      </c>
      <c r="KJ132" s="45">
        <v>29.785</v>
      </c>
      <c r="KK132" s="5">
        <v>135.48500000000001</v>
      </c>
      <c r="KL132" s="45">
        <v>5.327</v>
      </c>
      <c r="KM132" s="24"/>
      <c r="KN132" s="24" t="s">
        <v>22</v>
      </c>
      <c r="KO132" s="5">
        <v>38.896999999999998</v>
      </c>
      <c r="KP132" s="45">
        <v>-58.95</v>
      </c>
      <c r="KQ132" s="5">
        <v>148.541</v>
      </c>
      <c r="KR132" s="45">
        <v>15.510999999999999</v>
      </c>
      <c r="KS132" s="5">
        <v>108.72199999999999</v>
      </c>
      <c r="KT132" s="45">
        <v>5.8310000000000004</v>
      </c>
      <c r="KU132" s="24"/>
      <c r="KV132" s="24" t="s">
        <v>22</v>
      </c>
      <c r="KW132" s="5">
        <v>68.805000000000007</v>
      </c>
      <c r="KX132" s="45">
        <v>-45.713000000000001</v>
      </c>
      <c r="KY132" s="5">
        <v>147.03700000000001</v>
      </c>
      <c r="KZ132" s="45">
        <v>14.601000000000001</v>
      </c>
      <c r="LA132" s="5">
        <v>155.04</v>
      </c>
      <c r="LB132" s="45">
        <v>11.398999999999999</v>
      </c>
      <c r="LC132" s="24"/>
      <c r="LD132" s="24" t="s">
        <v>22</v>
      </c>
      <c r="LE132" s="5">
        <v>130.80699999999999</v>
      </c>
      <c r="LF132" s="45">
        <v>-1.508</v>
      </c>
      <c r="LG132" s="5">
        <v>129.86199999999999</v>
      </c>
      <c r="LH132" s="45">
        <v>26.733000000000001</v>
      </c>
      <c r="LI132" s="5">
        <v>71.956999999999994</v>
      </c>
      <c r="LJ132" s="45">
        <v>-38.131</v>
      </c>
      <c r="LK132" s="24"/>
      <c r="LL132" s="24" t="s">
        <v>22</v>
      </c>
      <c r="LM132" s="5">
        <v>119.443</v>
      </c>
      <c r="LN132" s="45">
        <v>17.989999999999998</v>
      </c>
      <c r="LO132" s="5">
        <v>93.034999999999997</v>
      </c>
      <c r="LP132" s="45">
        <v>21.515000000000001</v>
      </c>
      <c r="LQ132" s="5">
        <v>193.59800000000001</v>
      </c>
      <c r="LR132" s="45">
        <v>31.672999999999998</v>
      </c>
      <c r="LS132" s="24"/>
      <c r="LT132" s="24" t="s">
        <v>22</v>
      </c>
      <c r="LU132" s="5">
        <v>131.03899999999999</v>
      </c>
      <c r="LV132" s="45">
        <v>8.7089999999999996</v>
      </c>
      <c r="LW132" s="5">
        <v>121.514</v>
      </c>
      <c r="LX132" s="45">
        <v>26.981999999999999</v>
      </c>
      <c r="LY132" s="5">
        <v>125.596</v>
      </c>
      <c r="LZ132" s="45">
        <v>46.27</v>
      </c>
      <c r="MA132" s="24"/>
      <c r="MB132" s="24" t="s">
        <v>22</v>
      </c>
      <c r="MC132" s="5">
        <v>141.904</v>
      </c>
      <c r="MD132" s="45">
        <v>3.7749999999999999</v>
      </c>
      <c r="ME132" s="5">
        <v>103.636</v>
      </c>
      <c r="MF132" s="45">
        <v>-6.0449999999999999</v>
      </c>
      <c r="MG132" s="5">
        <v>106.187</v>
      </c>
      <c r="MH132" s="45">
        <v>-3.1309999999999998</v>
      </c>
      <c r="MI132" s="24"/>
      <c r="MJ132" s="24" t="s">
        <v>22</v>
      </c>
      <c r="MK132" s="5">
        <v>85.361000000000004</v>
      </c>
      <c r="ML132" s="45">
        <v>-4.55</v>
      </c>
      <c r="MM132" s="5">
        <v>142.75399999999999</v>
      </c>
      <c r="MN132" s="45">
        <v>12.971</v>
      </c>
      <c r="MO132" s="5">
        <v>183.69900000000001</v>
      </c>
      <c r="MP132" s="45">
        <v>18.023</v>
      </c>
      <c r="MQ132" s="44"/>
      <c r="MR132" s="44"/>
      <c r="MS132" s="44"/>
      <c r="MT132" s="44"/>
      <c r="MU132" s="44"/>
      <c r="MV132" s="44"/>
    </row>
    <row r="133" spans="1:384" s="331" customFormat="1" ht="15" customHeight="1" x14ac:dyDescent="0.25">
      <c r="A133" s="445"/>
      <c r="B133" s="24" t="s">
        <v>23</v>
      </c>
      <c r="C133" s="5">
        <v>85.656000000000006</v>
      </c>
      <c r="D133" s="45">
        <v>-2.5499999999999998</v>
      </c>
      <c r="E133" s="495">
        <v>79.353999999999999</v>
      </c>
      <c r="F133" s="45">
        <v>-0.88700000000000001</v>
      </c>
      <c r="G133" s="495">
        <v>91.614000000000004</v>
      </c>
      <c r="H133" s="45">
        <v>-3.871</v>
      </c>
      <c r="I133" s="24"/>
      <c r="J133" s="24" t="s">
        <v>23</v>
      </c>
      <c r="K133" s="5">
        <v>108.655</v>
      </c>
      <c r="L133" s="45">
        <v>3.8279999999999998</v>
      </c>
      <c r="M133" s="5">
        <v>137.74600000000001</v>
      </c>
      <c r="N133" s="45">
        <v>33.622</v>
      </c>
      <c r="O133" s="5">
        <v>114.73699999999999</v>
      </c>
      <c r="P133" s="45">
        <v>8.1340000000000003</v>
      </c>
      <c r="Q133" s="24"/>
      <c r="R133" s="24" t="s">
        <v>23</v>
      </c>
      <c r="S133" s="5">
        <v>102.845</v>
      </c>
      <c r="T133" s="45">
        <v>-14.952999999999999</v>
      </c>
      <c r="U133" s="5">
        <v>117.486</v>
      </c>
      <c r="V133" s="45">
        <v>-15.196999999999999</v>
      </c>
      <c r="W133" s="5">
        <v>133.68700000000001</v>
      </c>
      <c r="X133" s="45">
        <v>1.5960000000000001</v>
      </c>
      <c r="Y133" s="24"/>
      <c r="Z133" s="24" t="s">
        <v>23</v>
      </c>
      <c r="AA133" s="5">
        <v>152.5</v>
      </c>
      <c r="AB133" s="45">
        <v>12.77</v>
      </c>
      <c r="AC133" s="5">
        <v>94.278000000000006</v>
      </c>
      <c r="AD133" s="45">
        <v>-27.995000000000001</v>
      </c>
      <c r="AE133" s="5">
        <v>122.364</v>
      </c>
      <c r="AF133" s="45">
        <v>-5.9429999999999996</v>
      </c>
      <c r="AG133" s="24"/>
      <c r="AH133" s="24" t="s">
        <v>23</v>
      </c>
      <c r="AI133" s="5">
        <v>111.15900000000001</v>
      </c>
      <c r="AJ133" s="45">
        <v>-18.454000000000001</v>
      </c>
      <c r="AK133" s="5">
        <v>150.56</v>
      </c>
      <c r="AL133" s="45">
        <v>2.5030000000000001</v>
      </c>
      <c r="AM133" s="5">
        <v>127.43300000000001</v>
      </c>
      <c r="AN133" s="45">
        <v>-2.1920000000000002</v>
      </c>
      <c r="AO133" s="24"/>
      <c r="AP133" s="24" t="s">
        <v>23</v>
      </c>
      <c r="AQ133" s="5">
        <v>143.18799999999999</v>
      </c>
      <c r="AR133" s="45">
        <v>-3.4980000000000002</v>
      </c>
      <c r="AS133" s="5">
        <v>127.928</v>
      </c>
      <c r="AT133" s="45">
        <v>-2.7719999999999998</v>
      </c>
      <c r="AU133" s="5">
        <v>119.938</v>
      </c>
      <c r="AV133" s="45">
        <v>-3.5329999999999999</v>
      </c>
      <c r="AW133" s="24"/>
      <c r="AX133" s="24" t="s">
        <v>23</v>
      </c>
      <c r="AY133" s="5">
        <v>147.20400000000001</v>
      </c>
      <c r="AZ133" s="45">
        <v>14.436</v>
      </c>
      <c r="BA133" s="5">
        <v>125.828</v>
      </c>
      <c r="BB133" s="45">
        <v>0.1</v>
      </c>
      <c r="BC133" s="5">
        <v>163.95500000000001</v>
      </c>
      <c r="BD133" s="45">
        <v>30.260999999999999</v>
      </c>
      <c r="BE133" s="24"/>
      <c r="BF133" s="24" t="s">
        <v>23</v>
      </c>
      <c r="BG133" s="5">
        <v>148.77199999999999</v>
      </c>
      <c r="BH133" s="45">
        <v>18.687999999999999</v>
      </c>
      <c r="BI133" s="5">
        <v>113.95399999999999</v>
      </c>
      <c r="BJ133" s="45">
        <v>-11.525</v>
      </c>
      <c r="BK133" s="5">
        <v>124.009</v>
      </c>
      <c r="BL133" s="45">
        <v>-7.17</v>
      </c>
      <c r="BM133" s="24"/>
      <c r="BN133" s="24" t="s">
        <v>23</v>
      </c>
      <c r="BO133" s="5">
        <v>132.30799999999999</v>
      </c>
      <c r="BP133" s="45">
        <v>3.5169999999999999</v>
      </c>
      <c r="BQ133" s="5">
        <v>96.792000000000002</v>
      </c>
      <c r="BR133" s="45">
        <v>-27.821999999999999</v>
      </c>
      <c r="BS133" s="5">
        <v>121.23099999999999</v>
      </c>
      <c r="BT133" s="45">
        <v>-6.008</v>
      </c>
      <c r="BU133" s="24"/>
      <c r="BV133" s="24" t="s">
        <v>23</v>
      </c>
      <c r="BW133" s="5">
        <v>95.039000000000001</v>
      </c>
      <c r="BX133" s="45">
        <v>-19.974</v>
      </c>
      <c r="BY133" s="5">
        <v>117.806</v>
      </c>
      <c r="BZ133" s="45">
        <v>5.7060000000000004</v>
      </c>
      <c r="CA133" s="5">
        <v>88.421000000000006</v>
      </c>
      <c r="CB133" s="45">
        <v>-20.117000000000001</v>
      </c>
      <c r="CC133" s="24"/>
      <c r="CD133" s="24" t="s">
        <v>23</v>
      </c>
      <c r="CE133" s="5">
        <v>78.003</v>
      </c>
      <c r="CF133" s="45">
        <v>-36.478000000000002</v>
      </c>
      <c r="CG133" s="5">
        <v>94.997</v>
      </c>
      <c r="CH133" s="45">
        <v>-15.612</v>
      </c>
      <c r="CI133" s="5">
        <v>106.379</v>
      </c>
      <c r="CJ133" s="45">
        <v>-11.504</v>
      </c>
      <c r="CK133" s="24"/>
      <c r="CL133" s="24" t="s">
        <v>23</v>
      </c>
      <c r="CM133" s="5">
        <v>71.998000000000005</v>
      </c>
      <c r="CN133" s="45">
        <v>-43.816000000000003</v>
      </c>
      <c r="CO133" s="5">
        <v>93.46</v>
      </c>
      <c r="CP133" s="45">
        <v>-20.369</v>
      </c>
      <c r="CQ133" s="5">
        <v>84.674999999999997</v>
      </c>
      <c r="CR133" s="45">
        <v>-26.074000000000002</v>
      </c>
      <c r="CS133" s="24"/>
      <c r="CT133" s="24" t="s">
        <v>23</v>
      </c>
      <c r="CU133" s="5">
        <v>113.82899999999999</v>
      </c>
      <c r="CV133" s="45">
        <v>-4.2549999999999999</v>
      </c>
      <c r="CW133" s="5">
        <v>66.861999999999995</v>
      </c>
      <c r="CX133" s="45">
        <v>-33.511000000000003</v>
      </c>
      <c r="CY133" s="5">
        <v>141.63800000000001</v>
      </c>
      <c r="CZ133" s="45">
        <v>7.4480000000000004</v>
      </c>
      <c r="DA133" s="24"/>
      <c r="DB133" s="24" t="s">
        <v>23</v>
      </c>
      <c r="DC133" s="5">
        <v>113.178</v>
      </c>
      <c r="DD133" s="45">
        <v>11.335000000000001</v>
      </c>
      <c r="DE133" s="5">
        <v>187.42599999999999</v>
      </c>
      <c r="DF133" s="45">
        <v>-5.2370000000000001</v>
      </c>
      <c r="DG133" s="5">
        <v>123.38200000000001</v>
      </c>
      <c r="DH133" s="45">
        <v>20.606000000000002</v>
      </c>
      <c r="DI133" s="24"/>
      <c r="DJ133" s="24" t="s">
        <v>23</v>
      </c>
      <c r="DK133" s="5">
        <v>143.345</v>
      </c>
      <c r="DL133" s="45">
        <v>13.746</v>
      </c>
      <c r="DM133" s="5">
        <v>74.158000000000001</v>
      </c>
      <c r="DN133" s="45">
        <v>-26.303999999999998</v>
      </c>
      <c r="DO133" s="5">
        <v>97.218999999999994</v>
      </c>
      <c r="DP133" s="45">
        <v>-17.567</v>
      </c>
      <c r="DQ133" s="24"/>
      <c r="DR133" s="24" t="s">
        <v>23</v>
      </c>
      <c r="DS133" s="5">
        <v>137.523</v>
      </c>
      <c r="DT133" s="45">
        <v>10.343</v>
      </c>
      <c r="DU133" s="5">
        <v>129.66900000000001</v>
      </c>
      <c r="DV133" s="45">
        <v>3.95</v>
      </c>
      <c r="DW133" s="5">
        <v>139.87899999999999</v>
      </c>
      <c r="DX133" s="45">
        <v>7.7240000000000002</v>
      </c>
      <c r="DY133" s="24"/>
      <c r="DZ133" s="24" t="s">
        <v>23</v>
      </c>
      <c r="EA133" s="5">
        <v>97.991</v>
      </c>
      <c r="EB133" s="45">
        <v>-11.38</v>
      </c>
      <c r="EC133" s="5">
        <v>103.626</v>
      </c>
      <c r="ED133" s="45">
        <v>-14.906000000000001</v>
      </c>
      <c r="EE133" s="5">
        <v>118.43600000000001</v>
      </c>
      <c r="EF133" s="45">
        <v>-6.9880000000000004</v>
      </c>
      <c r="EG133" s="24"/>
      <c r="EH133" s="24" t="s">
        <v>23</v>
      </c>
      <c r="EI133" s="5">
        <v>126.928</v>
      </c>
      <c r="EJ133" s="45">
        <v>4.0380000000000003</v>
      </c>
      <c r="EK133" s="5">
        <v>112.19499999999999</v>
      </c>
      <c r="EL133" s="45">
        <v>-4.9660000000000002</v>
      </c>
      <c r="EM133" s="5">
        <v>93.313000000000002</v>
      </c>
      <c r="EN133" s="45">
        <v>-22.843</v>
      </c>
      <c r="EO133" s="24"/>
      <c r="EP133" s="24" t="s">
        <v>23</v>
      </c>
      <c r="EQ133" s="5">
        <v>105.964</v>
      </c>
      <c r="ER133" s="45">
        <v>-5.9889999999999999</v>
      </c>
      <c r="ES133" s="5">
        <v>107.336</v>
      </c>
      <c r="ET133" s="45">
        <v>2.5790000000000002</v>
      </c>
      <c r="EU133" s="5">
        <v>135.65299999999999</v>
      </c>
      <c r="EV133" s="45">
        <v>16.893000000000001</v>
      </c>
      <c r="EW133" s="24"/>
      <c r="EX133" s="24" t="s">
        <v>23</v>
      </c>
      <c r="EY133" s="5">
        <v>102.785</v>
      </c>
      <c r="EZ133" s="45">
        <v>-0.113</v>
      </c>
      <c r="FA133" s="5">
        <v>104.374</v>
      </c>
      <c r="FB133" s="45">
        <v>-9.0109999999999992</v>
      </c>
      <c r="FC133" s="5">
        <v>131.93299999999999</v>
      </c>
      <c r="FD133" s="45">
        <v>0.26300000000000001</v>
      </c>
      <c r="FE133" s="24"/>
      <c r="FF133" s="24" t="s">
        <v>23</v>
      </c>
      <c r="FG133" s="5">
        <v>126.977</v>
      </c>
      <c r="FH133" s="45">
        <v>11.613</v>
      </c>
      <c r="FI133" s="5">
        <v>156.995</v>
      </c>
      <c r="FJ133" s="45">
        <v>25.018000000000001</v>
      </c>
      <c r="FK133" s="5">
        <v>81.052000000000007</v>
      </c>
      <c r="FL133" s="45">
        <v>-23.870999999999999</v>
      </c>
      <c r="FM133" s="24"/>
      <c r="FN133" s="24" t="s">
        <v>23</v>
      </c>
      <c r="FO133" s="5">
        <v>172.24299999999999</v>
      </c>
      <c r="FP133" s="45">
        <v>60.917999999999999</v>
      </c>
      <c r="FQ133" s="5">
        <v>268.89600000000002</v>
      </c>
      <c r="FR133" s="45">
        <v>102.48399999999999</v>
      </c>
      <c r="FS133" s="5">
        <v>119.178</v>
      </c>
      <c r="FT133" s="45">
        <v>-8.0850000000000009</v>
      </c>
      <c r="FU133" s="24"/>
      <c r="FV133" s="24" t="s">
        <v>23</v>
      </c>
      <c r="FW133" s="5">
        <v>165.08500000000001</v>
      </c>
      <c r="FX133" s="45">
        <v>37.78</v>
      </c>
      <c r="FY133" s="5">
        <v>121.251</v>
      </c>
      <c r="FZ133" s="45">
        <v>2.0070000000000001</v>
      </c>
      <c r="GA133" s="5">
        <v>125.129</v>
      </c>
      <c r="GB133" s="45">
        <v>-2.5659999999999998</v>
      </c>
      <c r="GC133" s="24"/>
      <c r="GD133" s="24" t="s">
        <v>23</v>
      </c>
      <c r="GE133" s="5">
        <v>146.84399999999999</v>
      </c>
      <c r="GF133" s="45">
        <v>21.347999999999999</v>
      </c>
      <c r="GG133" s="5">
        <v>90.52</v>
      </c>
      <c r="GH133" s="45">
        <v>-26.123000000000001</v>
      </c>
      <c r="GI133" s="5">
        <v>103.006</v>
      </c>
      <c r="GJ133" s="45">
        <v>-1.7949999999999999</v>
      </c>
      <c r="GK133" s="24"/>
      <c r="GL133" s="24" t="s">
        <v>23</v>
      </c>
      <c r="GM133" s="5">
        <v>127.931</v>
      </c>
      <c r="GN133" s="45">
        <v>13.602</v>
      </c>
      <c r="GO133" s="5">
        <v>134.21799999999999</v>
      </c>
      <c r="GP133" s="45">
        <v>1.361</v>
      </c>
      <c r="GQ133" s="5">
        <v>152.976</v>
      </c>
      <c r="GR133" s="45">
        <v>9.673</v>
      </c>
      <c r="GS133" s="24"/>
      <c r="GT133" s="24" t="s">
        <v>23</v>
      </c>
      <c r="GU133" s="5">
        <v>152.37200000000001</v>
      </c>
      <c r="GV133" s="45">
        <v>15.382999999999999</v>
      </c>
      <c r="GW133" s="5">
        <v>95.242000000000004</v>
      </c>
      <c r="GX133" s="45">
        <v>-23.117000000000001</v>
      </c>
      <c r="GY133" s="5">
        <v>104.456</v>
      </c>
      <c r="GZ133" s="45">
        <v>-16.398</v>
      </c>
      <c r="HA133" s="24"/>
      <c r="HB133" s="24" t="s">
        <v>23</v>
      </c>
      <c r="HC133" s="5">
        <v>91.325000000000003</v>
      </c>
      <c r="HD133" s="45">
        <v>-22.998999999999999</v>
      </c>
      <c r="HE133" s="5">
        <v>115.953</v>
      </c>
      <c r="HF133" s="45">
        <v>-4.4320000000000004</v>
      </c>
      <c r="HG133" s="5">
        <v>92.683999999999997</v>
      </c>
      <c r="HH133" s="45">
        <v>-17.567</v>
      </c>
      <c r="HI133" s="24"/>
      <c r="HJ133" s="24" t="s">
        <v>23</v>
      </c>
      <c r="HK133" s="5">
        <v>89.811000000000007</v>
      </c>
      <c r="HL133" s="45">
        <v>-26.286999999999999</v>
      </c>
      <c r="HM133" s="5">
        <v>97.468999999999994</v>
      </c>
      <c r="HN133" s="45">
        <v>-19.581</v>
      </c>
      <c r="HO133" s="5">
        <v>98.741</v>
      </c>
      <c r="HP133" s="45">
        <v>-12.964</v>
      </c>
      <c r="HQ133" s="24"/>
      <c r="HR133" s="24" t="s">
        <v>23</v>
      </c>
      <c r="HS133" s="5">
        <v>92.204999999999998</v>
      </c>
      <c r="HT133" s="45">
        <v>-21.074999999999999</v>
      </c>
      <c r="HU133" s="5">
        <v>166.328</v>
      </c>
      <c r="HV133" s="45">
        <v>32.229999999999997</v>
      </c>
      <c r="HW133" s="5">
        <v>120.289</v>
      </c>
      <c r="HX133" s="45">
        <v>-1.1890000000000001</v>
      </c>
      <c r="HY133" s="24"/>
      <c r="HZ133" s="24" t="s">
        <v>23</v>
      </c>
      <c r="IA133" s="5">
        <v>89.683000000000007</v>
      </c>
      <c r="IB133" s="45">
        <v>-29.006</v>
      </c>
      <c r="IC133" s="5">
        <v>127.256</v>
      </c>
      <c r="ID133" s="45">
        <v>-4.0359999999999996</v>
      </c>
      <c r="IE133" s="5">
        <v>139.822</v>
      </c>
      <c r="IF133" s="45">
        <v>16.489000000000001</v>
      </c>
      <c r="IG133" s="24"/>
      <c r="IH133" s="24" t="s">
        <v>23</v>
      </c>
      <c r="II133" s="5">
        <v>136.61199999999999</v>
      </c>
      <c r="IJ133" s="45">
        <v>-5.0549999999999997</v>
      </c>
      <c r="IK133" s="5">
        <v>103.83199999999999</v>
      </c>
      <c r="IL133" s="45">
        <v>-27.166</v>
      </c>
      <c r="IM133" s="5">
        <v>81.798000000000002</v>
      </c>
      <c r="IN133" s="45">
        <v>-37.567</v>
      </c>
      <c r="IO133" s="5">
        <v>123.276</v>
      </c>
      <c r="IP133" s="45">
        <v>-10.228999999999999</v>
      </c>
      <c r="IQ133" s="24"/>
      <c r="IR133" s="24" t="s">
        <v>23</v>
      </c>
      <c r="IS133" s="5">
        <v>80.513999999999996</v>
      </c>
      <c r="IT133" s="45">
        <v>-32.008000000000003</v>
      </c>
      <c r="IU133" s="5">
        <v>95.472999999999999</v>
      </c>
      <c r="IV133" s="45">
        <v>-6.5460000000000003</v>
      </c>
      <c r="IW133" s="5">
        <v>95.867000000000004</v>
      </c>
      <c r="IX133" s="45">
        <v>-26.542000000000002</v>
      </c>
      <c r="IY133" s="24"/>
      <c r="IZ133" s="24" t="s">
        <v>23</v>
      </c>
      <c r="JA133" s="5">
        <v>101.452</v>
      </c>
      <c r="JB133" s="45">
        <v>-24.05</v>
      </c>
      <c r="JC133" s="5">
        <v>152.13800000000001</v>
      </c>
      <c r="JD133" s="45">
        <v>4.2999999999999997E-2</v>
      </c>
      <c r="JE133" s="5">
        <v>189.387</v>
      </c>
      <c r="JF133" s="45">
        <v>10.125999999999999</v>
      </c>
      <c r="JG133" s="24"/>
      <c r="JH133" s="24" t="s">
        <v>23</v>
      </c>
      <c r="JI133" s="5">
        <v>199.44399999999999</v>
      </c>
      <c r="JJ133" s="45">
        <v>37.701000000000001</v>
      </c>
      <c r="JK133" s="5">
        <v>183.495</v>
      </c>
      <c r="JL133" s="45">
        <v>39.844999999999999</v>
      </c>
      <c r="JM133" s="5">
        <v>153.023</v>
      </c>
      <c r="JN133" s="45">
        <v>35.722999999999999</v>
      </c>
      <c r="JO133" s="24"/>
      <c r="JP133" s="24" t="s">
        <v>23</v>
      </c>
      <c r="JQ133" s="5">
        <v>125.986</v>
      </c>
      <c r="JR133" s="45">
        <v>5.016</v>
      </c>
      <c r="JS133" s="5">
        <v>148.26300000000001</v>
      </c>
      <c r="JT133" s="45">
        <v>18.213000000000001</v>
      </c>
      <c r="JU133" s="5">
        <v>114.67700000000001</v>
      </c>
      <c r="JV133" s="45">
        <v>11.994999999999999</v>
      </c>
      <c r="JW133" s="24"/>
      <c r="JX133" s="24" t="s">
        <v>23</v>
      </c>
      <c r="JY133" s="5">
        <v>138.64699999999999</v>
      </c>
      <c r="JZ133" s="45">
        <v>3.9769999999999999</v>
      </c>
      <c r="KA133" s="5">
        <v>125.188</v>
      </c>
      <c r="KB133" s="45">
        <v>-3.6869999999999998</v>
      </c>
      <c r="KC133" s="5">
        <v>129.53800000000001</v>
      </c>
      <c r="KD133" s="45">
        <v>-2.36</v>
      </c>
      <c r="KE133" s="24"/>
      <c r="KF133" s="24" t="s">
        <v>23</v>
      </c>
      <c r="KG133" s="5">
        <v>144.33699999999999</v>
      </c>
      <c r="KH133" s="45">
        <v>22.949000000000002</v>
      </c>
      <c r="KI133" s="5">
        <v>141.83699999999999</v>
      </c>
      <c r="KJ133" s="45">
        <v>3.1320000000000001</v>
      </c>
      <c r="KK133" s="5">
        <v>107.732</v>
      </c>
      <c r="KL133" s="45">
        <v>-15.285</v>
      </c>
      <c r="KM133" s="24"/>
      <c r="KN133" s="24" t="s">
        <v>23</v>
      </c>
      <c r="KO133" s="5">
        <v>49.747999999999998</v>
      </c>
      <c r="KP133" s="45">
        <v>-23.085999999999999</v>
      </c>
      <c r="KQ133" s="5">
        <v>125.577</v>
      </c>
      <c r="KR133" s="45">
        <v>15.462</v>
      </c>
      <c r="KS133" s="5">
        <v>98.542000000000002</v>
      </c>
      <c r="KT133" s="45">
        <v>11.095000000000001</v>
      </c>
      <c r="KU133" s="24"/>
      <c r="KV133" s="24" t="s">
        <v>23</v>
      </c>
      <c r="KW133" s="5">
        <v>89.805999999999997</v>
      </c>
      <c r="KX133" s="45">
        <v>-8.5519999999999996</v>
      </c>
      <c r="KY133" s="5">
        <v>124.91500000000001</v>
      </c>
      <c r="KZ133" s="45">
        <v>7.32</v>
      </c>
      <c r="LA133" s="5">
        <v>147.881</v>
      </c>
      <c r="LB133" s="45">
        <v>10.936999999999999</v>
      </c>
      <c r="LC133" s="24"/>
      <c r="LD133" s="24" t="s">
        <v>23</v>
      </c>
      <c r="LE133" s="5">
        <v>127.81</v>
      </c>
      <c r="LF133" s="45">
        <v>-2.2730000000000001</v>
      </c>
      <c r="LG133" s="5">
        <v>94.644999999999996</v>
      </c>
      <c r="LH133" s="45">
        <v>-12.486000000000001</v>
      </c>
      <c r="LI133" s="5">
        <v>73.944000000000003</v>
      </c>
      <c r="LJ133" s="45">
        <v>-6.0629999999999997</v>
      </c>
      <c r="LK133" s="24"/>
      <c r="LL133" s="24" t="s">
        <v>23</v>
      </c>
      <c r="LM133" s="5">
        <v>112.499</v>
      </c>
      <c r="LN133" s="45">
        <v>10.714</v>
      </c>
      <c r="LO133" s="5">
        <v>136.501</v>
      </c>
      <c r="LP133" s="45">
        <v>35.073999999999998</v>
      </c>
      <c r="LQ133" s="5">
        <v>171.50700000000001</v>
      </c>
      <c r="LR133" s="45">
        <v>18.393000000000001</v>
      </c>
      <c r="LS133" s="24"/>
      <c r="LT133" s="24" t="s">
        <v>23</v>
      </c>
      <c r="LU133" s="5">
        <v>135.46299999999999</v>
      </c>
      <c r="LV133" s="45">
        <v>8.6</v>
      </c>
      <c r="LW133" s="5">
        <v>115.26900000000001</v>
      </c>
      <c r="LX133" s="45">
        <v>21.381</v>
      </c>
      <c r="LY133" s="5">
        <v>118.955</v>
      </c>
      <c r="LZ133" s="45">
        <v>23.844000000000001</v>
      </c>
      <c r="MA133" s="24"/>
      <c r="MB133" s="24" t="s">
        <v>23</v>
      </c>
      <c r="MC133" s="5">
        <v>148.124</v>
      </c>
      <c r="MD133" s="45">
        <v>4.4180000000000001</v>
      </c>
      <c r="ME133" s="5">
        <v>85.881</v>
      </c>
      <c r="MF133" s="45">
        <v>6.5469999999999997</v>
      </c>
      <c r="MG133" s="5">
        <v>77.004999999999995</v>
      </c>
      <c r="MH133" s="45">
        <v>-34.283999999999999</v>
      </c>
      <c r="MI133" s="24"/>
      <c r="MJ133" s="24" t="s">
        <v>23</v>
      </c>
      <c r="MK133" s="5">
        <v>88.745000000000005</v>
      </c>
      <c r="ML133" s="45">
        <v>6.8259999999999996</v>
      </c>
      <c r="MM133" s="5">
        <v>127.72</v>
      </c>
      <c r="MN133" s="45">
        <v>2.609</v>
      </c>
      <c r="MO133" s="5">
        <v>193.22</v>
      </c>
      <c r="MP133" s="45">
        <v>15.141</v>
      </c>
      <c r="MQ133" s="44"/>
      <c r="MR133" s="44"/>
      <c r="MS133" s="44"/>
      <c r="MT133" s="44"/>
      <c r="MU133" s="44"/>
      <c r="MV133" s="44"/>
    </row>
    <row r="134" spans="1:384" s="331" customFormat="1" ht="15" customHeight="1" x14ac:dyDescent="0.25">
      <c r="A134" s="445"/>
      <c r="B134" s="24" t="s">
        <v>24</v>
      </c>
      <c r="C134" s="5">
        <v>85.888000000000005</v>
      </c>
      <c r="D134" s="45">
        <v>-8.2040000000000006</v>
      </c>
      <c r="E134" s="495">
        <v>80.855999999999995</v>
      </c>
      <c r="F134" s="45">
        <v>-6.4459999999999997</v>
      </c>
      <c r="G134" s="495">
        <v>90.644999999999996</v>
      </c>
      <c r="H134" s="45">
        <v>-9.6359999999999992</v>
      </c>
      <c r="I134" s="24"/>
      <c r="J134" s="24" t="s">
        <v>24</v>
      </c>
      <c r="K134" s="5">
        <v>112.01600000000001</v>
      </c>
      <c r="L134" s="45">
        <v>2.2930000000000001</v>
      </c>
      <c r="M134" s="5">
        <v>133.08199999999999</v>
      </c>
      <c r="N134" s="45">
        <v>24.509</v>
      </c>
      <c r="O134" s="5">
        <v>112.164</v>
      </c>
      <c r="P134" s="45">
        <v>6.4850000000000003</v>
      </c>
      <c r="Q134" s="24"/>
      <c r="R134" s="24" t="s">
        <v>24</v>
      </c>
      <c r="S134" s="5">
        <v>130.27699999999999</v>
      </c>
      <c r="T134" s="45">
        <v>11.175000000000001</v>
      </c>
      <c r="U134" s="5">
        <v>121.78700000000001</v>
      </c>
      <c r="V134" s="45">
        <v>-3.403</v>
      </c>
      <c r="W134" s="5">
        <v>137.917</v>
      </c>
      <c r="X134" s="45">
        <v>2.234</v>
      </c>
      <c r="Y134" s="24"/>
      <c r="Z134" s="24" t="s">
        <v>24</v>
      </c>
      <c r="AA134" s="5">
        <v>154.13499999999999</v>
      </c>
      <c r="AB134" s="45">
        <v>6.5830000000000002</v>
      </c>
      <c r="AC134" s="5">
        <v>117.40600000000001</v>
      </c>
      <c r="AD134" s="45">
        <v>-9.8309999999999995</v>
      </c>
      <c r="AE134" s="5">
        <v>125.395</v>
      </c>
      <c r="AF134" s="45">
        <v>-6.0430000000000001</v>
      </c>
      <c r="AG134" s="24"/>
      <c r="AH134" s="24" t="s">
        <v>24</v>
      </c>
      <c r="AI134" s="5">
        <v>106.623</v>
      </c>
      <c r="AJ134" s="45">
        <v>-19.376000000000001</v>
      </c>
      <c r="AK134" s="5">
        <v>153.55099999999999</v>
      </c>
      <c r="AL134" s="45">
        <v>1.8080000000000001</v>
      </c>
      <c r="AM134" s="5">
        <v>125.38500000000001</v>
      </c>
      <c r="AN134" s="45">
        <v>-7.0119999999999996</v>
      </c>
      <c r="AO134" s="24"/>
      <c r="AP134" s="24" t="s">
        <v>24</v>
      </c>
      <c r="AQ134" s="5">
        <v>130.815</v>
      </c>
      <c r="AR134" s="45">
        <v>-3.363</v>
      </c>
      <c r="AS134" s="5">
        <v>121.498</v>
      </c>
      <c r="AT134" s="45">
        <v>-9.23</v>
      </c>
      <c r="AU134" s="5">
        <v>133.85400000000001</v>
      </c>
      <c r="AV134" s="45">
        <v>5.4260000000000002</v>
      </c>
      <c r="AW134" s="24"/>
      <c r="AX134" s="24" t="s">
        <v>24</v>
      </c>
      <c r="AY134" s="5">
        <v>138.53100000000001</v>
      </c>
      <c r="AZ134" s="45">
        <v>4.8010000000000002</v>
      </c>
      <c r="BA134" s="5">
        <v>117.271</v>
      </c>
      <c r="BB134" s="45">
        <v>-3.6989999999999998</v>
      </c>
      <c r="BC134" s="5">
        <v>130.28899999999999</v>
      </c>
      <c r="BD134" s="45">
        <v>2.6739999999999999</v>
      </c>
      <c r="BE134" s="24"/>
      <c r="BF134" s="24" t="s">
        <v>24</v>
      </c>
      <c r="BG134" s="5">
        <v>167.21700000000001</v>
      </c>
      <c r="BH134" s="45">
        <v>18.079999999999998</v>
      </c>
      <c r="BI134" s="5">
        <v>118.86499999999999</v>
      </c>
      <c r="BJ134" s="45">
        <v>-13.691000000000001</v>
      </c>
      <c r="BK134" s="5">
        <v>127.786</v>
      </c>
      <c r="BL134" s="45">
        <v>-6.9969999999999999</v>
      </c>
      <c r="BM134" s="24"/>
      <c r="BN134" s="24" t="s">
        <v>24</v>
      </c>
      <c r="BO134" s="5">
        <v>132.95500000000001</v>
      </c>
      <c r="BP134" s="45">
        <v>-2.319</v>
      </c>
      <c r="BQ134" s="5">
        <v>135.17099999999999</v>
      </c>
      <c r="BR134" s="45">
        <v>-2.1970000000000001</v>
      </c>
      <c r="BS134" s="5">
        <v>118.191</v>
      </c>
      <c r="BT134" s="45">
        <v>-14.106</v>
      </c>
      <c r="BU134" s="24"/>
      <c r="BV134" s="24" t="s">
        <v>24</v>
      </c>
      <c r="BW134" s="5">
        <v>108.26</v>
      </c>
      <c r="BX134" s="45">
        <v>-6.3230000000000004</v>
      </c>
      <c r="BY134" s="5">
        <v>117.092</v>
      </c>
      <c r="BZ134" s="45">
        <v>2.1320000000000001</v>
      </c>
      <c r="CA134" s="5">
        <v>90.11</v>
      </c>
      <c r="CB134" s="45">
        <v>-12.663</v>
      </c>
      <c r="CC134" s="24"/>
      <c r="CD134" s="24" t="s">
        <v>24</v>
      </c>
      <c r="CE134" s="5">
        <v>93.010999999999996</v>
      </c>
      <c r="CF134" s="45">
        <v>-21.684000000000001</v>
      </c>
      <c r="CG134" s="5">
        <v>94.536000000000001</v>
      </c>
      <c r="CH134" s="45">
        <v>-11.864000000000001</v>
      </c>
      <c r="CI134" s="5">
        <v>111.89</v>
      </c>
      <c r="CJ134" s="45">
        <v>-7.5369999999999999</v>
      </c>
      <c r="CK134" s="24"/>
      <c r="CL134" s="24" t="s">
        <v>24</v>
      </c>
      <c r="CM134" s="5">
        <v>75.975999999999999</v>
      </c>
      <c r="CN134" s="45">
        <v>-34.841000000000001</v>
      </c>
      <c r="CO134" s="5">
        <v>96.713999999999999</v>
      </c>
      <c r="CP134" s="45">
        <v>-12.333</v>
      </c>
      <c r="CQ134" s="5">
        <v>82.906999999999996</v>
      </c>
      <c r="CR134" s="45">
        <v>-32.457999999999998</v>
      </c>
      <c r="CS134" s="24"/>
      <c r="CT134" s="24" t="s">
        <v>24</v>
      </c>
      <c r="CU134" s="5">
        <v>122.444</v>
      </c>
      <c r="CV134" s="45">
        <v>1.802</v>
      </c>
      <c r="CW134" s="5">
        <v>76.253</v>
      </c>
      <c r="CX134" s="45">
        <v>-27.128</v>
      </c>
      <c r="CY134" s="5">
        <v>110.51900000000001</v>
      </c>
      <c r="CZ134" s="45">
        <v>-18.21</v>
      </c>
      <c r="DA134" s="24"/>
      <c r="DB134" s="24" t="s">
        <v>24</v>
      </c>
      <c r="DC134" s="5">
        <v>105.435</v>
      </c>
      <c r="DD134" s="45">
        <v>6.633</v>
      </c>
      <c r="DE134" s="5">
        <v>200.80199999999999</v>
      </c>
      <c r="DF134" s="45">
        <v>3.339</v>
      </c>
      <c r="DG134" s="5">
        <v>114.593</v>
      </c>
      <c r="DH134" s="45">
        <v>15.21</v>
      </c>
      <c r="DI134" s="24"/>
      <c r="DJ134" s="24" t="s">
        <v>24</v>
      </c>
      <c r="DK134" s="5">
        <v>114.794</v>
      </c>
      <c r="DL134" s="45">
        <v>0.59899999999999998</v>
      </c>
      <c r="DM134" s="5">
        <v>66.858000000000004</v>
      </c>
      <c r="DN134" s="45">
        <v>-31.792999999999999</v>
      </c>
      <c r="DO134" s="5">
        <v>105.066</v>
      </c>
      <c r="DP134" s="45">
        <v>-0.61299999999999999</v>
      </c>
      <c r="DQ134" s="24"/>
      <c r="DR134" s="24" t="s">
        <v>24</v>
      </c>
      <c r="DS134" s="5">
        <v>149.38499999999999</v>
      </c>
      <c r="DT134" s="45">
        <v>23.719000000000001</v>
      </c>
      <c r="DU134" s="5">
        <v>121.38500000000001</v>
      </c>
      <c r="DV134" s="45">
        <v>1.736</v>
      </c>
      <c r="DW134" s="5">
        <v>132.89400000000001</v>
      </c>
      <c r="DX134" s="45">
        <v>2.7160000000000002</v>
      </c>
      <c r="DY134" s="24"/>
      <c r="DZ134" s="24" t="s">
        <v>24</v>
      </c>
      <c r="EA134" s="5">
        <v>96.826999999999998</v>
      </c>
      <c r="EB134" s="45">
        <v>-8.5440000000000005</v>
      </c>
      <c r="EC134" s="5">
        <v>105.92400000000001</v>
      </c>
      <c r="ED134" s="45">
        <v>-14.16</v>
      </c>
      <c r="EE134" s="5">
        <v>117.071</v>
      </c>
      <c r="EF134" s="45">
        <v>-5.8049999999999997</v>
      </c>
      <c r="EG134" s="24"/>
      <c r="EH134" s="24" t="s">
        <v>24</v>
      </c>
      <c r="EI134" s="5">
        <v>129.44</v>
      </c>
      <c r="EJ134" s="45">
        <v>4.2709999999999999</v>
      </c>
      <c r="EK134" s="5">
        <v>113.72</v>
      </c>
      <c r="EL134" s="45">
        <v>-2.5640000000000001</v>
      </c>
      <c r="EM134" s="5">
        <v>93.9</v>
      </c>
      <c r="EN134" s="45">
        <v>-21.748000000000001</v>
      </c>
      <c r="EO134" s="24"/>
      <c r="EP134" s="24" t="s">
        <v>24</v>
      </c>
      <c r="EQ134" s="5">
        <v>95.992000000000004</v>
      </c>
      <c r="ER134" s="45">
        <v>-15.882</v>
      </c>
      <c r="ES134" s="5">
        <v>103.613</v>
      </c>
      <c r="ET134" s="45">
        <v>-4.9710000000000001</v>
      </c>
      <c r="EU134" s="5">
        <v>121.44499999999999</v>
      </c>
      <c r="EV134" s="45">
        <v>11.131</v>
      </c>
      <c r="EW134" s="24"/>
      <c r="EX134" s="24" t="s">
        <v>24</v>
      </c>
      <c r="EY134" s="5">
        <v>98.474000000000004</v>
      </c>
      <c r="EZ134" s="45">
        <v>-4.3010000000000002</v>
      </c>
      <c r="FA134" s="5">
        <v>103.51300000000001</v>
      </c>
      <c r="FB134" s="45">
        <v>-10.474</v>
      </c>
      <c r="FC134" s="5">
        <v>144.57</v>
      </c>
      <c r="FD134" s="45">
        <v>-4.7290000000000001</v>
      </c>
      <c r="FE134" s="24"/>
      <c r="FF134" s="24" t="s">
        <v>24</v>
      </c>
      <c r="FG134" s="5">
        <v>123.157</v>
      </c>
      <c r="FH134" s="45">
        <v>6.4050000000000002</v>
      </c>
      <c r="FI134" s="5">
        <v>156.03399999999999</v>
      </c>
      <c r="FJ134" s="45">
        <v>27.341000000000001</v>
      </c>
      <c r="FK134" s="5">
        <v>84.834000000000003</v>
      </c>
      <c r="FL134" s="45">
        <v>-25.318999999999999</v>
      </c>
      <c r="FM134" s="24"/>
      <c r="FN134" s="24" t="s">
        <v>24</v>
      </c>
      <c r="FO134" s="5">
        <v>158.02500000000001</v>
      </c>
      <c r="FP134" s="45">
        <v>58.228999999999999</v>
      </c>
      <c r="FQ134" s="5">
        <v>261.524</v>
      </c>
      <c r="FR134" s="45">
        <v>94.742999999999995</v>
      </c>
      <c r="FS134" s="5">
        <v>126.084</v>
      </c>
      <c r="FT134" s="45">
        <v>-3.198</v>
      </c>
      <c r="FU134" s="24"/>
      <c r="FV134" s="24" t="s">
        <v>24</v>
      </c>
      <c r="FW134" s="5">
        <v>152.76499999999999</v>
      </c>
      <c r="FX134" s="45">
        <v>26.234000000000002</v>
      </c>
      <c r="FY134" s="5">
        <v>118.85299999999999</v>
      </c>
      <c r="FZ134" s="45">
        <v>3.54</v>
      </c>
      <c r="GA134" s="5">
        <v>119.599</v>
      </c>
      <c r="GB134" s="45">
        <v>-6.6</v>
      </c>
      <c r="GC134" s="24"/>
      <c r="GD134" s="24" t="s">
        <v>24</v>
      </c>
      <c r="GE134" s="5">
        <v>140.98400000000001</v>
      </c>
      <c r="GF134" s="45">
        <v>15.930999999999999</v>
      </c>
      <c r="GG134" s="5">
        <v>93.765000000000001</v>
      </c>
      <c r="GH134" s="45">
        <v>-23.707999999999998</v>
      </c>
      <c r="GI134" s="5">
        <v>102.152</v>
      </c>
      <c r="GJ134" s="45">
        <v>-0.63</v>
      </c>
      <c r="GK134" s="24"/>
      <c r="GL134" s="24" t="s">
        <v>24</v>
      </c>
      <c r="GM134" s="5">
        <v>124.586</v>
      </c>
      <c r="GN134" s="45">
        <v>10.618</v>
      </c>
      <c r="GO134" s="5">
        <v>141.828</v>
      </c>
      <c r="GP134" s="45">
        <v>0.876</v>
      </c>
      <c r="GQ134" s="5">
        <v>138.80799999999999</v>
      </c>
      <c r="GR134" s="45">
        <v>4.3630000000000004</v>
      </c>
      <c r="GS134" s="24"/>
      <c r="GT134" s="24" t="s">
        <v>24</v>
      </c>
      <c r="GU134" s="5">
        <v>130.01599999999999</v>
      </c>
      <c r="GV134" s="45">
        <v>7.3789999999999996</v>
      </c>
      <c r="GW134" s="5">
        <v>99.081999999999994</v>
      </c>
      <c r="GX134" s="45">
        <v>-18.489999999999998</v>
      </c>
      <c r="GY134" s="5">
        <v>114.126</v>
      </c>
      <c r="GZ134" s="45">
        <v>-11.936999999999999</v>
      </c>
      <c r="HA134" s="24"/>
      <c r="HB134" s="24" t="s">
        <v>24</v>
      </c>
      <c r="HC134" s="5">
        <v>101.19199999999999</v>
      </c>
      <c r="HD134" s="45">
        <v>-11.605</v>
      </c>
      <c r="HE134" s="5">
        <v>115.65600000000001</v>
      </c>
      <c r="HF134" s="45">
        <v>-7.5060000000000002</v>
      </c>
      <c r="HG134" s="5">
        <v>94.067999999999998</v>
      </c>
      <c r="HH134" s="45">
        <v>-14.760999999999999</v>
      </c>
      <c r="HI134" s="24"/>
      <c r="HJ134" s="24" t="s">
        <v>24</v>
      </c>
      <c r="HK134" s="5">
        <v>102.88500000000001</v>
      </c>
      <c r="HL134" s="45">
        <v>-17.016999999999999</v>
      </c>
      <c r="HM134" s="5">
        <v>103.24</v>
      </c>
      <c r="HN134" s="45">
        <v>-17.071000000000002</v>
      </c>
      <c r="HO134" s="5">
        <v>104.274</v>
      </c>
      <c r="HP134" s="45">
        <v>-10.999000000000001</v>
      </c>
      <c r="HQ134" s="24"/>
      <c r="HR134" s="24" t="s">
        <v>24</v>
      </c>
      <c r="HS134" s="5">
        <v>134.29900000000001</v>
      </c>
      <c r="HT134" s="45">
        <v>15.63</v>
      </c>
      <c r="HU134" s="5">
        <v>138.69999999999999</v>
      </c>
      <c r="HV134" s="45">
        <v>15.241</v>
      </c>
      <c r="HW134" s="5">
        <v>101.033</v>
      </c>
      <c r="HX134" s="45">
        <v>-9.9269999999999996</v>
      </c>
      <c r="HY134" s="24"/>
      <c r="HZ134" s="24" t="s">
        <v>24</v>
      </c>
      <c r="IA134" s="5">
        <v>104.146</v>
      </c>
      <c r="IB134" s="45">
        <v>-13.542</v>
      </c>
      <c r="IC134" s="5">
        <v>113.501</v>
      </c>
      <c r="ID134" s="45">
        <v>-6.5119999999999996</v>
      </c>
      <c r="IE134" s="5">
        <v>140.73699999999999</v>
      </c>
      <c r="IF134" s="45">
        <v>26.094000000000001</v>
      </c>
      <c r="IG134" s="24"/>
      <c r="IH134" s="24" t="s">
        <v>24</v>
      </c>
      <c r="II134" s="5">
        <v>144.11699999999999</v>
      </c>
      <c r="IJ134" s="45">
        <v>6.82</v>
      </c>
      <c r="IK134" s="5">
        <v>110.443</v>
      </c>
      <c r="IL134" s="45">
        <v>-7.69</v>
      </c>
      <c r="IM134" s="5">
        <v>86.191999999999993</v>
      </c>
      <c r="IN134" s="45">
        <v>-27.742000000000001</v>
      </c>
      <c r="IO134" s="5">
        <v>106.27500000000001</v>
      </c>
      <c r="IP134" s="45">
        <v>-21.088000000000001</v>
      </c>
      <c r="IQ134" s="24"/>
      <c r="IR134" s="24" t="s">
        <v>24</v>
      </c>
      <c r="IS134" s="5">
        <v>85.456999999999994</v>
      </c>
      <c r="IT134" s="45">
        <v>-27.785</v>
      </c>
      <c r="IU134" s="5">
        <v>109.511</v>
      </c>
      <c r="IV134" s="45">
        <v>12.662000000000001</v>
      </c>
      <c r="IW134" s="5">
        <v>90.811000000000007</v>
      </c>
      <c r="IX134" s="45">
        <v>-28.251000000000001</v>
      </c>
      <c r="IY134" s="24"/>
      <c r="IZ134" s="24" t="s">
        <v>24</v>
      </c>
      <c r="JA134" s="5">
        <v>103.864</v>
      </c>
      <c r="JB134" s="45">
        <v>-21.108000000000001</v>
      </c>
      <c r="JC134" s="5">
        <v>138.68199999999999</v>
      </c>
      <c r="JD134" s="45">
        <v>-2.6539999999999999</v>
      </c>
      <c r="JE134" s="5">
        <v>188.63499999999999</v>
      </c>
      <c r="JF134" s="45">
        <v>11.367000000000001</v>
      </c>
      <c r="JG134" s="24"/>
      <c r="JH134" s="24" t="s">
        <v>24</v>
      </c>
      <c r="JI134" s="5">
        <v>189.892</v>
      </c>
      <c r="JJ134" s="45">
        <v>32.387999999999998</v>
      </c>
      <c r="JK134" s="5">
        <v>138.27199999999999</v>
      </c>
      <c r="JL134" s="45">
        <v>17.989000000000001</v>
      </c>
      <c r="JM134" s="5">
        <v>144.732</v>
      </c>
      <c r="JN134" s="45">
        <v>28.189</v>
      </c>
      <c r="JO134" s="24"/>
      <c r="JP134" s="24" t="s">
        <v>24</v>
      </c>
      <c r="JQ134" s="5">
        <v>119.93899999999999</v>
      </c>
      <c r="JR134" s="45">
        <v>-2.214</v>
      </c>
      <c r="JS134" s="5">
        <v>121.42400000000001</v>
      </c>
      <c r="JT134" s="45">
        <v>9.0609999999999999</v>
      </c>
      <c r="JU134" s="5">
        <v>123.773</v>
      </c>
      <c r="JV134" s="45">
        <v>8.0169999999999995</v>
      </c>
      <c r="JW134" s="24"/>
      <c r="JX134" s="24" t="s">
        <v>24</v>
      </c>
      <c r="JY134" s="5">
        <v>100.767</v>
      </c>
      <c r="JZ134" s="45">
        <v>3.0529999999999999</v>
      </c>
      <c r="KA134" s="5">
        <v>143.30600000000001</v>
      </c>
      <c r="KB134" s="45">
        <v>14.471</v>
      </c>
      <c r="KC134" s="5">
        <v>127.976</v>
      </c>
      <c r="KD134" s="45">
        <v>1.571</v>
      </c>
      <c r="KE134" s="24"/>
      <c r="KF134" s="24" t="s">
        <v>24</v>
      </c>
      <c r="KG134" s="5">
        <v>131.339</v>
      </c>
      <c r="KH134" s="45">
        <v>17.297999999999998</v>
      </c>
      <c r="KI134" s="5">
        <v>155.65899999999999</v>
      </c>
      <c r="KJ134" s="45">
        <v>5.5069999999999997</v>
      </c>
      <c r="KK134" s="5">
        <v>108.551</v>
      </c>
      <c r="KL134" s="45">
        <v>-15.677</v>
      </c>
      <c r="KM134" s="24"/>
      <c r="KN134" s="24" t="s">
        <v>24</v>
      </c>
      <c r="KO134" s="5">
        <v>87.185000000000002</v>
      </c>
      <c r="KP134" s="45">
        <v>-21.13</v>
      </c>
      <c r="KQ134" s="5">
        <v>148.15700000000001</v>
      </c>
      <c r="KR134" s="45">
        <v>24.309000000000001</v>
      </c>
      <c r="KS134" s="5">
        <v>80.795000000000002</v>
      </c>
      <c r="KT134" s="45">
        <v>-12.541</v>
      </c>
      <c r="KU134" s="24"/>
      <c r="KV134" s="24" t="s">
        <v>24</v>
      </c>
      <c r="KW134" s="5">
        <v>93.078999999999994</v>
      </c>
      <c r="KX134" s="45">
        <v>-14.146000000000001</v>
      </c>
      <c r="KY134" s="5">
        <v>126.355</v>
      </c>
      <c r="KZ134" s="45">
        <v>9.3819999999999997</v>
      </c>
      <c r="LA134" s="5">
        <v>172.29300000000001</v>
      </c>
      <c r="LB134" s="45">
        <v>24.978000000000002</v>
      </c>
      <c r="LC134" s="24"/>
      <c r="LD134" s="24" t="s">
        <v>24</v>
      </c>
      <c r="LE134" s="5">
        <v>126.349</v>
      </c>
      <c r="LF134" s="45">
        <v>-1.49</v>
      </c>
      <c r="LG134" s="5">
        <v>90.067999999999998</v>
      </c>
      <c r="LH134" s="45">
        <v>-14.317</v>
      </c>
      <c r="LI134" s="5">
        <v>69.516999999999996</v>
      </c>
      <c r="LJ134" s="45">
        <v>-38.451000000000001</v>
      </c>
      <c r="LK134" s="24"/>
      <c r="LL134" s="24" t="s">
        <v>24</v>
      </c>
      <c r="LM134" s="5">
        <v>103.83</v>
      </c>
      <c r="LN134" s="45">
        <v>-2.71</v>
      </c>
      <c r="LO134" s="5">
        <v>139.184</v>
      </c>
      <c r="LP134" s="45">
        <v>13.760999999999999</v>
      </c>
      <c r="LQ134" s="5">
        <v>137.583</v>
      </c>
      <c r="LR134" s="45">
        <v>-2.306</v>
      </c>
      <c r="LS134" s="24"/>
      <c r="LT134" s="24" t="s">
        <v>24</v>
      </c>
      <c r="LU134" s="5">
        <v>123.64700000000001</v>
      </c>
      <c r="LV134" s="45">
        <v>-1.659</v>
      </c>
      <c r="LW134" s="5">
        <v>114.16800000000001</v>
      </c>
      <c r="LX134" s="45">
        <v>11.302</v>
      </c>
      <c r="LY134" s="5">
        <v>122.664</v>
      </c>
      <c r="LZ134" s="45">
        <v>27.492000000000001</v>
      </c>
      <c r="MA134" s="24"/>
      <c r="MB134" s="24" t="s">
        <v>24</v>
      </c>
      <c r="MC134" s="5">
        <v>144.32</v>
      </c>
      <c r="MD134" s="45">
        <v>1.915</v>
      </c>
      <c r="ME134" s="5">
        <v>125.69</v>
      </c>
      <c r="MF134" s="45">
        <v>-21.122</v>
      </c>
      <c r="MG134" s="5">
        <v>96.781999999999996</v>
      </c>
      <c r="MH134" s="45">
        <v>-31.326000000000001</v>
      </c>
      <c r="MI134" s="24"/>
      <c r="MJ134" s="24" t="s">
        <v>24</v>
      </c>
      <c r="MK134" s="5">
        <v>104.505</v>
      </c>
      <c r="ML134" s="45">
        <v>10.792</v>
      </c>
      <c r="MM134" s="5">
        <v>127.51300000000001</v>
      </c>
      <c r="MN134" s="45">
        <v>-2.6850000000000001</v>
      </c>
      <c r="MO134" s="5">
        <v>189.12899999999999</v>
      </c>
      <c r="MP134" s="45">
        <v>26.064</v>
      </c>
      <c r="MQ134" s="44"/>
      <c r="MR134" s="44"/>
      <c r="MS134" s="44"/>
      <c r="MT134" s="44"/>
      <c r="MU134" s="44"/>
      <c r="MV134" s="44"/>
    </row>
    <row r="135" spans="1:384" s="433" customFormat="1" ht="15" customHeight="1" x14ac:dyDescent="0.25">
      <c r="A135" s="445"/>
      <c r="B135" s="24" t="s">
        <v>25</v>
      </c>
      <c r="C135" s="295">
        <v>82.353999999999999</v>
      </c>
      <c r="D135" s="45">
        <v>-10.218999999999999</v>
      </c>
      <c r="E135" s="495">
        <v>77.081999999999994</v>
      </c>
      <c r="F135" s="45">
        <v>-10.401</v>
      </c>
      <c r="G135" s="495">
        <v>87.338999999999999</v>
      </c>
      <c r="H135" s="45">
        <v>-10.065</v>
      </c>
      <c r="I135" s="24"/>
      <c r="J135" s="24" t="s">
        <v>25</v>
      </c>
      <c r="K135" s="295">
        <v>112.374</v>
      </c>
      <c r="L135" s="45">
        <v>1.456</v>
      </c>
      <c r="M135" s="295">
        <v>138.44200000000001</v>
      </c>
      <c r="N135" s="45">
        <v>9.5459999999999994</v>
      </c>
      <c r="O135" s="295">
        <v>111.10899999999999</v>
      </c>
      <c r="P135" s="45">
        <v>4.9000000000000004</v>
      </c>
      <c r="Q135" s="24"/>
      <c r="R135" s="24" t="s">
        <v>25</v>
      </c>
      <c r="S135" s="295">
        <v>140.81100000000001</v>
      </c>
      <c r="T135" s="45">
        <v>17.317</v>
      </c>
      <c r="U135" s="295">
        <v>130.196</v>
      </c>
      <c r="V135" s="45">
        <v>-1.0569999999999999</v>
      </c>
      <c r="W135" s="295">
        <v>142.69</v>
      </c>
      <c r="X135" s="45">
        <v>7.68</v>
      </c>
      <c r="Y135" s="24"/>
      <c r="Z135" s="24" t="s">
        <v>25</v>
      </c>
      <c r="AA135" s="295">
        <v>153.566</v>
      </c>
      <c r="AB135" s="45">
        <v>6.9950000000000001</v>
      </c>
      <c r="AC135" s="295">
        <v>162.006</v>
      </c>
      <c r="AD135" s="45">
        <v>27.527000000000001</v>
      </c>
      <c r="AE135" s="295">
        <v>126.84</v>
      </c>
      <c r="AF135" s="45">
        <v>-10.426</v>
      </c>
      <c r="AG135" s="24"/>
      <c r="AH135" s="24" t="s">
        <v>25</v>
      </c>
      <c r="AI135" s="295">
        <v>103.562</v>
      </c>
      <c r="AJ135" s="45">
        <v>-18.832999999999998</v>
      </c>
      <c r="AK135" s="295">
        <v>144.601</v>
      </c>
      <c r="AL135" s="45">
        <v>4.1500000000000004</v>
      </c>
      <c r="AM135" s="295">
        <v>123.018</v>
      </c>
      <c r="AN135" s="45">
        <v>-2.09</v>
      </c>
      <c r="AO135" s="24"/>
      <c r="AP135" s="24" t="s">
        <v>25</v>
      </c>
      <c r="AQ135" s="295">
        <v>135.70099999999999</v>
      </c>
      <c r="AR135" s="45">
        <v>-2.3940000000000001</v>
      </c>
      <c r="AS135" s="295">
        <v>111.015</v>
      </c>
      <c r="AT135" s="45">
        <v>-10.875</v>
      </c>
      <c r="AU135" s="295">
        <v>126.664</v>
      </c>
      <c r="AV135" s="45">
        <v>0.84399999999999997</v>
      </c>
      <c r="AW135" s="24"/>
      <c r="AX135" s="24" t="s">
        <v>25</v>
      </c>
      <c r="AY135" s="295">
        <v>142.666</v>
      </c>
      <c r="AZ135" s="45">
        <v>3.7879999999999998</v>
      </c>
      <c r="BA135" s="295">
        <v>116.79600000000001</v>
      </c>
      <c r="BB135" s="45">
        <v>-9.3640000000000008</v>
      </c>
      <c r="BC135" s="295">
        <v>152.27000000000001</v>
      </c>
      <c r="BD135" s="45">
        <v>27.469000000000001</v>
      </c>
      <c r="BE135" s="24"/>
      <c r="BF135" s="24" t="s">
        <v>25</v>
      </c>
      <c r="BG135" s="295">
        <v>144.64500000000001</v>
      </c>
      <c r="BH135" s="45">
        <v>6.6619999999999999</v>
      </c>
      <c r="BI135" s="295">
        <v>111.85599999999999</v>
      </c>
      <c r="BJ135" s="45">
        <v>-5.58</v>
      </c>
      <c r="BK135" s="295">
        <v>147.61699999999999</v>
      </c>
      <c r="BL135" s="45">
        <v>6.649</v>
      </c>
      <c r="BM135" s="24"/>
      <c r="BN135" s="24" t="s">
        <v>25</v>
      </c>
      <c r="BO135" s="295">
        <v>136.83600000000001</v>
      </c>
      <c r="BP135" s="45">
        <v>2.3149999999999999</v>
      </c>
      <c r="BQ135" s="295">
        <v>130.09200000000001</v>
      </c>
      <c r="BR135" s="45">
        <v>-6.51</v>
      </c>
      <c r="BS135" s="295">
        <v>118.24</v>
      </c>
      <c r="BT135" s="45">
        <v>-4.5339999999999998</v>
      </c>
      <c r="BU135" s="24"/>
      <c r="BV135" s="24" t="s">
        <v>25</v>
      </c>
      <c r="BW135" s="295">
        <v>117.872</v>
      </c>
      <c r="BX135" s="45">
        <v>-1.214</v>
      </c>
      <c r="BY135" s="295">
        <v>117.152</v>
      </c>
      <c r="BZ135" s="45">
        <v>7.6340000000000003</v>
      </c>
      <c r="CA135" s="295">
        <v>113.533</v>
      </c>
      <c r="CB135" s="45">
        <v>-1.27</v>
      </c>
      <c r="CC135" s="24"/>
      <c r="CD135" s="24" t="s">
        <v>25</v>
      </c>
      <c r="CE135" s="295">
        <v>110.977</v>
      </c>
      <c r="CF135" s="45">
        <v>-12.336</v>
      </c>
      <c r="CG135" s="295">
        <v>103.14100000000001</v>
      </c>
      <c r="CH135" s="45">
        <v>-1.5920000000000001</v>
      </c>
      <c r="CI135" s="295">
        <v>131.566</v>
      </c>
      <c r="CJ135" s="45">
        <v>2.8010000000000002</v>
      </c>
      <c r="CK135" s="24"/>
      <c r="CL135" s="24" t="s">
        <v>25</v>
      </c>
      <c r="CM135" s="295">
        <v>113.373</v>
      </c>
      <c r="CN135" s="45">
        <v>-6.9809999999999999</v>
      </c>
      <c r="CO135" s="295">
        <v>84.94</v>
      </c>
      <c r="CP135" s="45">
        <v>-20.867999999999999</v>
      </c>
      <c r="CQ135" s="295">
        <v>82.043999999999997</v>
      </c>
      <c r="CR135" s="45">
        <v>-30.893999999999998</v>
      </c>
      <c r="CS135" s="24"/>
      <c r="CT135" s="24" t="s">
        <v>25</v>
      </c>
      <c r="CU135" s="295">
        <v>120.205</v>
      </c>
      <c r="CV135" s="45">
        <v>0.26700000000000002</v>
      </c>
      <c r="CW135" s="295">
        <v>85.917000000000002</v>
      </c>
      <c r="CX135" s="45">
        <v>-20.972000000000001</v>
      </c>
      <c r="CY135" s="295">
        <v>158.31899999999999</v>
      </c>
      <c r="CZ135" s="45">
        <v>16.88</v>
      </c>
      <c r="DA135" s="24"/>
      <c r="DB135" s="24" t="s">
        <v>25</v>
      </c>
      <c r="DC135" s="295">
        <v>99.9</v>
      </c>
      <c r="DD135" s="45">
        <v>-1.7749999999999999</v>
      </c>
      <c r="DE135" s="295">
        <v>260.94900000000001</v>
      </c>
      <c r="DF135" s="45">
        <v>29.516999999999999</v>
      </c>
      <c r="DG135" s="295">
        <v>104.562</v>
      </c>
      <c r="DH135" s="45">
        <v>-0.58199999999999996</v>
      </c>
      <c r="DI135" s="24"/>
      <c r="DJ135" s="24" t="s">
        <v>25</v>
      </c>
      <c r="DK135" s="295">
        <v>134.66999999999999</v>
      </c>
      <c r="DL135" s="45">
        <v>4.5960000000000001</v>
      </c>
      <c r="DM135" s="295">
        <v>71.391999999999996</v>
      </c>
      <c r="DN135" s="45">
        <v>-30.827999999999999</v>
      </c>
      <c r="DO135" s="295">
        <v>134.47300000000001</v>
      </c>
      <c r="DP135" s="45">
        <v>4.3730000000000002</v>
      </c>
      <c r="DQ135" s="24"/>
      <c r="DR135" s="24" t="s">
        <v>25</v>
      </c>
      <c r="DS135" s="295">
        <v>165.43700000000001</v>
      </c>
      <c r="DT135" s="45">
        <v>33.192999999999998</v>
      </c>
      <c r="DU135" s="295">
        <v>118.664</v>
      </c>
      <c r="DV135" s="45">
        <v>3.6360000000000001</v>
      </c>
      <c r="DW135" s="295">
        <v>136.316</v>
      </c>
      <c r="DX135" s="45">
        <v>0.223</v>
      </c>
      <c r="DY135" s="24"/>
      <c r="DZ135" s="24" t="s">
        <v>25</v>
      </c>
      <c r="EA135" s="295">
        <v>98.584000000000003</v>
      </c>
      <c r="EB135" s="45">
        <v>-9.6440000000000001</v>
      </c>
      <c r="EC135" s="295">
        <v>112.15900000000001</v>
      </c>
      <c r="ED135" s="45">
        <v>-7.5389999999999997</v>
      </c>
      <c r="EE135" s="295">
        <v>115.28</v>
      </c>
      <c r="EF135" s="45">
        <v>-5.5730000000000004</v>
      </c>
      <c r="EG135" s="24"/>
      <c r="EH135" s="24" t="s">
        <v>25</v>
      </c>
      <c r="EI135" s="295">
        <v>134.76</v>
      </c>
      <c r="EJ135" s="45">
        <v>5.0860000000000003</v>
      </c>
      <c r="EK135" s="295">
        <v>121.298</v>
      </c>
      <c r="EL135" s="45">
        <v>0.54500000000000004</v>
      </c>
      <c r="EM135" s="295">
        <v>100.855</v>
      </c>
      <c r="EN135" s="45">
        <v>-16.396000000000001</v>
      </c>
      <c r="EO135" s="24"/>
      <c r="EP135" s="24" t="s">
        <v>25</v>
      </c>
      <c r="EQ135" s="295">
        <v>100.93600000000001</v>
      </c>
      <c r="ER135" s="45">
        <v>-5.1980000000000004</v>
      </c>
      <c r="ES135" s="295">
        <v>107.169</v>
      </c>
      <c r="ET135" s="45">
        <v>-3.5529999999999999</v>
      </c>
      <c r="EU135" s="295">
        <v>123.35</v>
      </c>
      <c r="EV135" s="45">
        <v>15.576000000000001</v>
      </c>
      <c r="EW135" s="24"/>
      <c r="EX135" s="24" t="s">
        <v>25</v>
      </c>
      <c r="EY135" s="295">
        <v>102.45399999999999</v>
      </c>
      <c r="EZ135" s="45">
        <v>-3.1349999999999998</v>
      </c>
      <c r="FA135" s="295">
        <v>103.97</v>
      </c>
      <c r="FB135" s="45">
        <v>-11.49</v>
      </c>
      <c r="FC135" s="295">
        <v>156.28</v>
      </c>
      <c r="FD135" s="45">
        <v>0.23699999999999999</v>
      </c>
      <c r="FE135" s="24"/>
      <c r="FF135" s="24" t="s">
        <v>25</v>
      </c>
      <c r="FG135" s="295">
        <v>127.926</v>
      </c>
      <c r="FH135" s="45">
        <v>8.359</v>
      </c>
      <c r="FI135" s="295">
        <v>166.66399999999999</v>
      </c>
      <c r="FJ135" s="45">
        <v>28.082999999999998</v>
      </c>
      <c r="FK135" s="295">
        <v>95.289000000000001</v>
      </c>
      <c r="FL135" s="45">
        <v>-19.364999999999998</v>
      </c>
      <c r="FM135" s="24"/>
      <c r="FN135" s="24" t="s">
        <v>25</v>
      </c>
      <c r="FO135" s="295">
        <v>162.67699999999999</v>
      </c>
      <c r="FP135" s="45">
        <v>65.12</v>
      </c>
      <c r="FQ135" s="295">
        <v>272.04199999999997</v>
      </c>
      <c r="FR135" s="45">
        <v>118.96899999999999</v>
      </c>
      <c r="FS135" s="295">
        <v>133.297</v>
      </c>
      <c r="FT135" s="45">
        <v>0.48</v>
      </c>
      <c r="FU135" s="24"/>
      <c r="FV135" s="24" t="s">
        <v>25</v>
      </c>
      <c r="FW135" s="295">
        <v>146.59800000000001</v>
      </c>
      <c r="FX135" s="45">
        <v>19.475000000000001</v>
      </c>
      <c r="FY135" s="295">
        <v>118.527</v>
      </c>
      <c r="FZ135" s="45">
        <v>2.5649999999999999</v>
      </c>
      <c r="GA135" s="295">
        <v>120.593</v>
      </c>
      <c r="GB135" s="45">
        <v>-5.7380000000000004</v>
      </c>
      <c r="GC135" s="24"/>
      <c r="GD135" s="24" t="s">
        <v>25</v>
      </c>
      <c r="GE135" s="295">
        <v>143.70699999999999</v>
      </c>
      <c r="GF135" s="45">
        <v>16.931999999999999</v>
      </c>
      <c r="GG135" s="295">
        <v>105.32599999999999</v>
      </c>
      <c r="GH135" s="45">
        <v>-11.845000000000001</v>
      </c>
      <c r="GI135" s="295">
        <v>102.52200000000001</v>
      </c>
      <c r="GJ135" s="45">
        <v>-3.2360000000000002</v>
      </c>
      <c r="GK135" s="24"/>
      <c r="GL135" s="24" t="s">
        <v>25</v>
      </c>
      <c r="GM135" s="295">
        <v>126.68300000000001</v>
      </c>
      <c r="GN135" s="45">
        <v>11.105</v>
      </c>
      <c r="GO135" s="295">
        <v>137.61000000000001</v>
      </c>
      <c r="GP135" s="45">
        <v>2.2010000000000001</v>
      </c>
      <c r="GQ135" s="295">
        <v>128.49299999999999</v>
      </c>
      <c r="GR135" s="45">
        <v>0.84099999999999997</v>
      </c>
      <c r="GS135" s="24"/>
      <c r="GT135" s="24" t="s">
        <v>25</v>
      </c>
      <c r="GU135" s="295">
        <v>78.332999999999998</v>
      </c>
      <c r="GV135" s="45">
        <v>-31.945</v>
      </c>
      <c r="GW135" s="295">
        <v>93.075000000000003</v>
      </c>
      <c r="GX135" s="45">
        <v>-6.5010000000000003</v>
      </c>
      <c r="GY135" s="295">
        <v>146.88999999999999</v>
      </c>
      <c r="GZ135" s="45">
        <v>7.1680000000000001</v>
      </c>
      <c r="HA135" s="24"/>
      <c r="HB135" s="24" t="s">
        <v>25</v>
      </c>
      <c r="HC135" s="295">
        <v>98.599000000000004</v>
      </c>
      <c r="HD135" s="45">
        <v>-14.683999999999999</v>
      </c>
      <c r="HE135" s="295">
        <v>113.093</v>
      </c>
      <c r="HF135" s="45">
        <v>0.65800000000000003</v>
      </c>
      <c r="HG135" s="295">
        <v>82.308000000000007</v>
      </c>
      <c r="HH135" s="45">
        <v>-15.304</v>
      </c>
      <c r="HI135" s="24"/>
      <c r="HJ135" s="24" t="s">
        <v>25</v>
      </c>
      <c r="HK135" s="295">
        <v>94.677000000000007</v>
      </c>
      <c r="HL135" s="45">
        <v>-24.091999999999999</v>
      </c>
      <c r="HM135" s="295">
        <v>106.084</v>
      </c>
      <c r="HN135" s="45">
        <v>-7.3140000000000001</v>
      </c>
      <c r="HO135" s="295">
        <v>87.397000000000006</v>
      </c>
      <c r="HP135" s="45">
        <v>-20.864999999999998</v>
      </c>
      <c r="HQ135" s="24"/>
      <c r="HR135" s="24" t="s">
        <v>25</v>
      </c>
      <c r="HS135" s="295">
        <v>99.302000000000007</v>
      </c>
      <c r="HT135" s="45">
        <v>-11.789</v>
      </c>
      <c r="HU135" s="295">
        <v>128.88900000000001</v>
      </c>
      <c r="HV135" s="45">
        <v>8.4</v>
      </c>
      <c r="HW135" s="295">
        <v>108.89</v>
      </c>
      <c r="HX135" s="45">
        <v>-3.819</v>
      </c>
      <c r="HY135" s="24"/>
      <c r="HZ135" s="24" t="s">
        <v>25</v>
      </c>
      <c r="IA135" s="295">
        <v>142.08699999999999</v>
      </c>
      <c r="IB135" s="45">
        <v>18.260999999999999</v>
      </c>
      <c r="IC135" s="5">
        <v>117.587</v>
      </c>
      <c r="ID135" s="45">
        <v>-3.363</v>
      </c>
      <c r="IE135" s="295">
        <v>124.199</v>
      </c>
      <c r="IF135" s="45">
        <v>9.5589999999999993</v>
      </c>
      <c r="IG135" s="24"/>
      <c r="IH135" s="24" t="s">
        <v>25</v>
      </c>
      <c r="II135" s="295">
        <v>121.768</v>
      </c>
      <c r="IJ135" s="45">
        <v>-4.359</v>
      </c>
      <c r="IK135" s="295">
        <v>133.602</v>
      </c>
      <c r="IL135" s="45">
        <v>3.1989999999999998</v>
      </c>
      <c r="IM135" s="295">
        <v>82.974999999999994</v>
      </c>
      <c r="IN135" s="45">
        <v>-34.173999999999999</v>
      </c>
      <c r="IO135" s="295">
        <v>124.717</v>
      </c>
      <c r="IP135" s="45">
        <v>2.2719999999999998</v>
      </c>
      <c r="IQ135" s="24"/>
      <c r="IR135" s="24" t="s">
        <v>25</v>
      </c>
      <c r="IS135" s="295">
        <v>97.807000000000002</v>
      </c>
      <c r="IT135" s="45">
        <v>-17.216999999999999</v>
      </c>
      <c r="IU135" s="295">
        <v>96.028000000000006</v>
      </c>
      <c r="IV135" s="45">
        <v>2.1760000000000002</v>
      </c>
      <c r="IW135" s="295">
        <v>86.438999999999993</v>
      </c>
      <c r="IX135" s="45">
        <v>-36.116</v>
      </c>
      <c r="IY135" s="24"/>
      <c r="IZ135" s="24" t="s">
        <v>25</v>
      </c>
      <c r="JA135" s="295">
        <v>138.98599999999999</v>
      </c>
      <c r="JB135" s="45">
        <v>15.11</v>
      </c>
      <c r="JC135" s="295">
        <v>135.74600000000001</v>
      </c>
      <c r="JD135" s="45">
        <v>-3.246</v>
      </c>
      <c r="JE135" s="295">
        <v>180.69900000000001</v>
      </c>
      <c r="JF135" s="45">
        <v>15.925000000000001</v>
      </c>
      <c r="JG135" s="24"/>
      <c r="JH135" s="24" t="s">
        <v>25</v>
      </c>
      <c r="JI135" s="295">
        <v>189.49100000000001</v>
      </c>
      <c r="JJ135" s="45">
        <v>33.326999999999998</v>
      </c>
      <c r="JK135" s="295">
        <v>179.178</v>
      </c>
      <c r="JL135" s="45">
        <v>21.966000000000001</v>
      </c>
      <c r="JM135" s="295">
        <v>135.25200000000001</v>
      </c>
      <c r="JN135" s="45">
        <v>19.715</v>
      </c>
      <c r="JO135" s="24"/>
      <c r="JP135" s="24" t="s">
        <v>25</v>
      </c>
      <c r="JQ135" s="295">
        <v>112.44799999999999</v>
      </c>
      <c r="JR135" s="45">
        <v>4.5369999999999999</v>
      </c>
      <c r="JS135" s="295">
        <v>114.443</v>
      </c>
      <c r="JT135" s="45">
        <v>24.081</v>
      </c>
      <c r="JU135" s="295">
        <v>111.28400000000001</v>
      </c>
      <c r="JV135" s="45">
        <v>9.5960000000000001</v>
      </c>
      <c r="JW135" s="24"/>
      <c r="JX135" s="24" t="s">
        <v>25</v>
      </c>
      <c r="JY135" s="295">
        <v>115.45699999999999</v>
      </c>
      <c r="JZ135" s="45">
        <v>-8.0410000000000004</v>
      </c>
      <c r="KA135" s="295">
        <v>168.941</v>
      </c>
      <c r="KB135" s="45">
        <v>20.478000000000002</v>
      </c>
      <c r="KC135" s="295">
        <v>141.15299999999999</v>
      </c>
      <c r="KD135" s="45">
        <v>6.7830000000000004</v>
      </c>
      <c r="KE135" s="24"/>
      <c r="KF135" s="24" t="s">
        <v>25</v>
      </c>
      <c r="KG135" s="295">
        <v>117.941</v>
      </c>
      <c r="KH135" s="45">
        <v>15.382999999999999</v>
      </c>
      <c r="KI135" s="295">
        <v>107.887</v>
      </c>
      <c r="KJ135" s="45">
        <v>-2.7450000000000001</v>
      </c>
      <c r="KK135" s="295">
        <v>99.081999999999994</v>
      </c>
      <c r="KL135" s="45">
        <v>-15.791</v>
      </c>
      <c r="KM135" s="24"/>
      <c r="KN135" s="24" t="s">
        <v>25</v>
      </c>
      <c r="KO135" s="295">
        <v>52.975999999999999</v>
      </c>
      <c r="KP135" s="45">
        <v>-11.631</v>
      </c>
      <c r="KQ135" s="295">
        <v>160.685</v>
      </c>
      <c r="KR135" s="45">
        <v>25.475000000000001</v>
      </c>
      <c r="KS135" s="295">
        <v>103.12</v>
      </c>
      <c r="KT135" s="45">
        <v>-5.2930000000000001</v>
      </c>
      <c r="KU135" s="24"/>
      <c r="KV135" s="24" t="s">
        <v>25</v>
      </c>
      <c r="KW135" s="295">
        <v>91.275999999999996</v>
      </c>
      <c r="KX135" s="45">
        <v>-5.984</v>
      </c>
      <c r="KY135" s="295">
        <v>142.59800000000001</v>
      </c>
      <c r="KZ135" s="45">
        <v>17.138000000000002</v>
      </c>
      <c r="LA135" s="295">
        <v>148.28</v>
      </c>
      <c r="LB135" s="45">
        <v>9.9879999999999995</v>
      </c>
      <c r="LC135" s="24"/>
      <c r="LD135" s="24" t="s">
        <v>25</v>
      </c>
      <c r="LE135" s="295">
        <v>138.476</v>
      </c>
      <c r="LF135" s="45">
        <v>5.4349999999999996</v>
      </c>
      <c r="LG135" s="295">
        <v>97.784999999999997</v>
      </c>
      <c r="LH135" s="45">
        <v>-1.19</v>
      </c>
      <c r="LI135" s="295">
        <v>67.308999999999997</v>
      </c>
      <c r="LJ135" s="45">
        <v>3.4369999999999998</v>
      </c>
      <c r="LK135" s="24"/>
      <c r="LL135" s="24" t="s">
        <v>25</v>
      </c>
      <c r="LM135" s="295">
        <v>101.462</v>
      </c>
      <c r="LN135" s="45">
        <v>0.152</v>
      </c>
      <c r="LO135" s="295">
        <v>125.55800000000001</v>
      </c>
      <c r="LP135" s="45">
        <v>29.603000000000002</v>
      </c>
      <c r="LQ135" s="295">
        <v>115.699</v>
      </c>
      <c r="LR135" s="45">
        <v>-0.77300000000000002</v>
      </c>
      <c r="LS135" s="24"/>
      <c r="LT135" s="24" t="s">
        <v>25</v>
      </c>
      <c r="LU135" s="295">
        <v>130.88300000000001</v>
      </c>
      <c r="LV135" s="45">
        <v>6.8150000000000004</v>
      </c>
      <c r="LW135" s="295">
        <v>98.715999999999994</v>
      </c>
      <c r="LX135" s="45">
        <v>13.162000000000001</v>
      </c>
      <c r="LY135" s="295">
        <v>114.06699999999999</v>
      </c>
      <c r="LZ135" s="45">
        <v>36.598999999999997</v>
      </c>
      <c r="MA135" s="24"/>
      <c r="MB135" s="24" t="s">
        <v>25</v>
      </c>
      <c r="MC135" s="295">
        <v>125.565</v>
      </c>
      <c r="MD135" s="45">
        <v>-1.7829999999999999</v>
      </c>
      <c r="ME135" s="295">
        <v>130.23400000000001</v>
      </c>
      <c r="MF135" s="45">
        <v>-12.505000000000001</v>
      </c>
      <c r="MG135" s="295">
        <v>90.08</v>
      </c>
      <c r="MH135" s="45">
        <v>-28.018000000000001</v>
      </c>
      <c r="MI135" s="24"/>
      <c r="MJ135" s="24" t="s">
        <v>25</v>
      </c>
      <c r="MK135" s="295">
        <v>98.421000000000006</v>
      </c>
      <c r="ML135" s="45">
        <v>7.6050000000000004</v>
      </c>
      <c r="MM135" s="295">
        <v>142.14099999999999</v>
      </c>
      <c r="MN135" s="45">
        <v>5.4180000000000001</v>
      </c>
      <c r="MO135" s="295">
        <v>181.042</v>
      </c>
      <c r="MP135" s="45">
        <v>14.432</v>
      </c>
      <c r="MQ135" s="173"/>
      <c r="MR135" s="173"/>
      <c r="MS135" s="173"/>
      <c r="MT135" s="173"/>
      <c r="MU135" s="173"/>
      <c r="MV135" s="173"/>
    </row>
    <row r="136" spans="1:384" s="331" customFormat="1" ht="15" customHeight="1" x14ac:dyDescent="0.25">
      <c r="A136" s="445"/>
      <c r="B136" s="24" t="s">
        <v>26</v>
      </c>
      <c r="C136" s="5">
        <v>88.619</v>
      </c>
      <c r="D136" s="45">
        <v>-11.263999999999999</v>
      </c>
      <c r="E136" s="495">
        <v>81.542000000000002</v>
      </c>
      <c r="F136" s="45">
        <v>-12.522</v>
      </c>
      <c r="G136" s="495">
        <v>95.31</v>
      </c>
      <c r="H136" s="45">
        <v>-10.220000000000001</v>
      </c>
      <c r="I136" s="24"/>
      <c r="J136" s="24" t="s">
        <v>26</v>
      </c>
      <c r="K136" s="5">
        <v>103.675</v>
      </c>
      <c r="L136" s="45">
        <v>-3.9689999999999999</v>
      </c>
      <c r="M136" s="5">
        <v>125.366</v>
      </c>
      <c r="N136" s="45">
        <v>-22.093</v>
      </c>
      <c r="O136" s="5">
        <v>113.26300000000001</v>
      </c>
      <c r="P136" s="45">
        <v>-1.284</v>
      </c>
      <c r="Q136" s="24"/>
      <c r="R136" s="24" t="s">
        <v>26</v>
      </c>
      <c r="S136" s="5">
        <v>144.155</v>
      </c>
      <c r="T136" s="45">
        <v>22.675999999999998</v>
      </c>
      <c r="U136" s="5">
        <v>127.238</v>
      </c>
      <c r="V136" s="45">
        <v>5.7949999999999999</v>
      </c>
      <c r="W136" s="5">
        <v>145.40700000000001</v>
      </c>
      <c r="X136" s="45">
        <v>14.269</v>
      </c>
      <c r="Y136" s="24"/>
      <c r="Z136" s="24" t="s">
        <v>26</v>
      </c>
      <c r="AA136" s="5">
        <v>112.471</v>
      </c>
      <c r="AB136" s="45">
        <v>9.9550000000000001</v>
      </c>
      <c r="AC136" s="5">
        <v>128.74299999999999</v>
      </c>
      <c r="AD136" s="45">
        <v>-2.6720000000000002</v>
      </c>
      <c r="AE136" s="5">
        <v>116.36499999999999</v>
      </c>
      <c r="AF136" s="45">
        <v>-6.8120000000000003</v>
      </c>
      <c r="AG136" s="24"/>
      <c r="AH136" s="24" t="s">
        <v>26</v>
      </c>
      <c r="AI136" s="5">
        <v>103.167</v>
      </c>
      <c r="AJ136" s="45">
        <v>-8.8439999999999994</v>
      </c>
      <c r="AK136" s="5">
        <v>132.018</v>
      </c>
      <c r="AL136" s="45">
        <v>3.2890000000000001</v>
      </c>
      <c r="AM136" s="5">
        <v>105.20399999999999</v>
      </c>
      <c r="AN136" s="45">
        <v>-6.5640000000000001</v>
      </c>
      <c r="AO136" s="24"/>
      <c r="AP136" s="24" t="s">
        <v>26</v>
      </c>
      <c r="AQ136" s="5">
        <v>108.36199999999999</v>
      </c>
      <c r="AR136" s="45">
        <v>3.7749999999999999</v>
      </c>
      <c r="AS136" s="5">
        <v>113.07899999999999</v>
      </c>
      <c r="AT136" s="45">
        <v>-8.6769999999999996</v>
      </c>
      <c r="AU136" s="5">
        <v>129.595</v>
      </c>
      <c r="AV136" s="45">
        <v>5.7690000000000001</v>
      </c>
      <c r="AW136" s="24"/>
      <c r="AX136" s="24" t="s">
        <v>26</v>
      </c>
      <c r="AY136" s="5">
        <v>129.77600000000001</v>
      </c>
      <c r="AZ136" s="45">
        <v>-17.248999999999999</v>
      </c>
      <c r="BA136" s="5">
        <v>124.471</v>
      </c>
      <c r="BB136" s="45">
        <v>-1.5069999999999999</v>
      </c>
      <c r="BC136" s="5">
        <v>155.65600000000001</v>
      </c>
      <c r="BD136" s="45">
        <v>24.739000000000001</v>
      </c>
      <c r="BE136" s="24"/>
      <c r="BF136" s="24" t="s">
        <v>26</v>
      </c>
      <c r="BG136" s="5">
        <v>118.86199999999999</v>
      </c>
      <c r="BH136" s="45">
        <v>7.7949999999999999</v>
      </c>
      <c r="BI136" s="5">
        <v>119.47499999999999</v>
      </c>
      <c r="BJ136" s="45">
        <v>-1.5489999999999999</v>
      </c>
      <c r="BK136" s="5">
        <v>128.26300000000001</v>
      </c>
      <c r="BL136" s="45">
        <v>-6.3419999999999996</v>
      </c>
      <c r="BM136" s="24"/>
      <c r="BN136" s="24" t="s">
        <v>26</v>
      </c>
      <c r="BO136" s="5">
        <v>118.18</v>
      </c>
      <c r="BP136" s="45">
        <v>5.07</v>
      </c>
      <c r="BQ136" s="5">
        <v>134.01400000000001</v>
      </c>
      <c r="BR136" s="45">
        <v>-7.23</v>
      </c>
      <c r="BS136" s="5">
        <v>114.384</v>
      </c>
      <c r="BT136" s="45">
        <v>-5.5309999999999997</v>
      </c>
      <c r="BU136" s="24"/>
      <c r="BV136" s="24" t="s">
        <v>26</v>
      </c>
      <c r="BW136" s="5">
        <v>126.06100000000001</v>
      </c>
      <c r="BX136" s="45">
        <v>-6.7709999999999999</v>
      </c>
      <c r="BY136" s="5">
        <v>109.767</v>
      </c>
      <c r="BZ136" s="45">
        <v>5.0449999999999999</v>
      </c>
      <c r="CA136" s="5">
        <v>93.888000000000005</v>
      </c>
      <c r="CB136" s="45">
        <v>-15.206</v>
      </c>
      <c r="CC136" s="24"/>
      <c r="CD136" s="24" t="s">
        <v>26</v>
      </c>
      <c r="CE136" s="5">
        <v>116.22799999999999</v>
      </c>
      <c r="CF136" s="45">
        <v>-4.32</v>
      </c>
      <c r="CG136" s="5">
        <v>95.566999999999993</v>
      </c>
      <c r="CH136" s="45">
        <v>-8.5429999999999993</v>
      </c>
      <c r="CI136" s="5">
        <v>153.99</v>
      </c>
      <c r="CJ136" s="45">
        <v>1.8120000000000001</v>
      </c>
      <c r="CK136" s="24"/>
      <c r="CL136" s="24" t="s">
        <v>26</v>
      </c>
      <c r="CM136" s="5">
        <v>113.958</v>
      </c>
      <c r="CN136" s="45">
        <v>-4.2619999999999996</v>
      </c>
      <c r="CO136" s="5">
        <v>88.944000000000003</v>
      </c>
      <c r="CP136" s="45">
        <v>-6.3639999999999999</v>
      </c>
      <c r="CQ136" s="5">
        <v>82.619</v>
      </c>
      <c r="CR136" s="45">
        <v>-22.690999999999999</v>
      </c>
      <c r="CS136" s="24"/>
      <c r="CT136" s="24" t="s">
        <v>26</v>
      </c>
      <c r="CU136" s="5">
        <v>107.86799999999999</v>
      </c>
      <c r="CV136" s="45">
        <v>-3.7170000000000001</v>
      </c>
      <c r="CW136" s="5">
        <v>89.08</v>
      </c>
      <c r="CX136" s="45">
        <v>-19.536000000000001</v>
      </c>
      <c r="CY136" s="5">
        <v>153.07599999999999</v>
      </c>
      <c r="CZ136" s="45">
        <v>10.736000000000001</v>
      </c>
      <c r="DA136" s="24"/>
      <c r="DB136" s="24" t="s">
        <v>26</v>
      </c>
      <c r="DC136" s="5">
        <v>107.726</v>
      </c>
      <c r="DD136" s="45">
        <v>-0.76</v>
      </c>
      <c r="DE136" s="5">
        <v>304.83800000000002</v>
      </c>
      <c r="DF136" s="45">
        <v>18.073</v>
      </c>
      <c r="DG136" s="5">
        <v>95.412000000000006</v>
      </c>
      <c r="DH136" s="45">
        <v>0.191</v>
      </c>
      <c r="DI136" s="24"/>
      <c r="DJ136" s="24" t="s">
        <v>26</v>
      </c>
      <c r="DK136" s="5">
        <v>128.91999999999999</v>
      </c>
      <c r="DL136" s="45">
        <v>9.3539999999999992</v>
      </c>
      <c r="DM136" s="5">
        <v>81.63</v>
      </c>
      <c r="DN136" s="45">
        <v>-17.39</v>
      </c>
      <c r="DO136" s="5">
        <v>116.67400000000001</v>
      </c>
      <c r="DP136" s="45">
        <v>-1.423</v>
      </c>
      <c r="DQ136" s="24"/>
      <c r="DR136" s="24" t="s">
        <v>26</v>
      </c>
      <c r="DS136" s="5">
        <v>145.56200000000001</v>
      </c>
      <c r="DT136" s="45">
        <v>27.495999999999999</v>
      </c>
      <c r="DU136" s="5">
        <v>115.744</v>
      </c>
      <c r="DV136" s="45">
        <v>2.7370000000000001</v>
      </c>
      <c r="DW136" s="5">
        <v>136.833</v>
      </c>
      <c r="DX136" s="45">
        <v>1.762</v>
      </c>
      <c r="DY136" s="24"/>
      <c r="DZ136" s="24" t="s">
        <v>26</v>
      </c>
      <c r="EA136" s="5">
        <v>104.43899999999999</v>
      </c>
      <c r="EB136" s="45">
        <v>-11.289</v>
      </c>
      <c r="EC136" s="5">
        <v>113.709</v>
      </c>
      <c r="ED136" s="45">
        <v>-7.3440000000000003</v>
      </c>
      <c r="EE136" s="5">
        <v>114.38500000000001</v>
      </c>
      <c r="EF136" s="45">
        <v>-8.984</v>
      </c>
      <c r="EG136" s="24"/>
      <c r="EH136" s="24" t="s">
        <v>26</v>
      </c>
      <c r="EI136" s="5">
        <v>136.18100000000001</v>
      </c>
      <c r="EJ136" s="45">
        <v>6.5019999999999998</v>
      </c>
      <c r="EK136" s="5">
        <v>121.355</v>
      </c>
      <c r="EL136" s="45">
        <v>-0.17899999999999999</v>
      </c>
      <c r="EM136" s="5">
        <v>100.30800000000001</v>
      </c>
      <c r="EN136" s="45">
        <v>-16.253</v>
      </c>
      <c r="EO136" s="24"/>
      <c r="EP136" s="24" t="s">
        <v>26</v>
      </c>
      <c r="EQ136" s="5">
        <v>108.452</v>
      </c>
      <c r="ER136" s="45">
        <v>2.544</v>
      </c>
      <c r="ES136" s="5">
        <v>103.999</v>
      </c>
      <c r="ET136" s="45">
        <v>-10.503</v>
      </c>
      <c r="EU136" s="5">
        <v>117.155</v>
      </c>
      <c r="EV136" s="45">
        <v>7.4710000000000001</v>
      </c>
      <c r="EW136" s="24"/>
      <c r="EX136" s="24" t="s">
        <v>26</v>
      </c>
      <c r="EY136" s="5">
        <v>96.210999999999999</v>
      </c>
      <c r="EZ136" s="45">
        <v>-8.8330000000000002</v>
      </c>
      <c r="FA136" s="5">
        <v>102.32299999999999</v>
      </c>
      <c r="FB136" s="45">
        <v>-10.207000000000001</v>
      </c>
      <c r="FC136" s="5">
        <v>163.989</v>
      </c>
      <c r="FD136" s="45">
        <v>7.9050000000000002</v>
      </c>
      <c r="FE136" s="24"/>
      <c r="FF136" s="24" t="s">
        <v>26</v>
      </c>
      <c r="FG136" s="5">
        <v>122.871</v>
      </c>
      <c r="FH136" s="45">
        <v>3.7330000000000001</v>
      </c>
      <c r="FI136" s="5">
        <v>154.05000000000001</v>
      </c>
      <c r="FJ136" s="45">
        <v>19.957999999999998</v>
      </c>
      <c r="FK136" s="5">
        <v>106.152</v>
      </c>
      <c r="FL136" s="45">
        <v>-8.0559999999999992</v>
      </c>
      <c r="FM136" s="24"/>
      <c r="FN136" s="24" t="s">
        <v>26</v>
      </c>
      <c r="FO136" s="5">
        <v>161.892</v>
      </c>
      <c r="FP136" s="45">
        <v>69.117000000000004</v>
      </c>
      <c r="FQ136" s="5">
        <v>286.47000000000003</v>
      </c>
      <c r="FR136" s="45">
        <v>124.708</v>
      </c>
      <c r="FS136" s="5">
        <v>141.72300000000001</v>
      </c>
      <c r="FT136" s="45">
        <v>2.528</v>
      </c>
      <c r="FU136" s="24"/>
      <c r="FV136" s="24" t="s">
        <v>26</v>
      </c>
      <c r="FW136" s="5">
        <v>147.42500000000001</v>
      </c>
      <c r="FX136" s="45">
        <v>21.431000000000001</v>
      </c>
      <c r="FY136" s="5">
        <v>113.312</v>
      </c>
      <c r="FZ136" s="45">
        <v>1.877</v>
      </c>
      <c r="GA136" s="5">
        <v>120.35899999999999</v>
      </c>
      <c r="GB136" s="45">
        <v>-7.9859999999999998</v>
      </c>
      <c r="GC136" s="24"/>
      <c r="GD136" s="24" t="s">
        <v>26</v>
      </c>
      <c r="GE136" s="5">
        <v>142.47300000000001</v>
      </c>
      <c r="GF136" s="45">
        <v>14.782</v>
      </c>
      <c r="GG136" s="5">
        <v>105.61799999999999</v>
      </c>
      <c r="GH136" s="45">
        <v>-13.144</v>
      </c>
      <c r="GI136" s="5">
        <v>99.501000000000005</v>
      </c>
      <c r="GJ136" s="45">
        <v>-5.008</v>
      </c>
      <c r="GK136" s="24"/>
      <c r="GL136" s="24" t="s">
        <v>26</v>
      </c>
      <c r="GM136" s="5">
        <v>127.038</v>
      </c>
      <c r="GN136" s="45">
        <v>10.813000000000001</v>
      </c>
      <c r="GO136" s="5">
        <v>158.72399999999999</v>
      </c>
      <c r="GP136" s="45">
        <v>14.182</v>
      </c>
      <c r="GQ136" s="5">
        <v>129.10300000000001</v>
      </c>
      <c r="GR136" s="45">
        <v>1.137</v>
      </c>
      <c r="GS136" s="24"/>
      <c r="GT136" s="24" t="s">
        <v>26</v>
      </c>
      <c r="GU136" s="5">
        <v>105.267</v>
      </c>
      <c r="GV136" s="45">
        <v>-14.834</v>
      </c>
      <c r="GW136" s="5">
        <v>91.85</v>
      </c>
      <c r="GX136" s="45">
        <v>-7.5359999999999996</v>
      </c>
      <c r="GY136" s="5">
        <v>154.26300000000001</v>
      </c>
      <c r="GZ136" s="45">
        <v>8.23</v>
      </c>
      <c r="HA136" s="24"/>
      <c r="HB136" s="24" t="s">
        <v>26</v>
      </c>
      <c r="HC136" s="5">
        <v>103.746</v>
      </c>
      <c r="HD136" s="45">
        <v>-10.971</v>
      </c>
      <c r="HE136" s="5">
        <v>130.08600000000001</v>
      </c>
      <c r="HF136" s="45">
        <v>1.385</v>
      </c>
      <c r="HG136" s="5">
        <v>82.790999999999997</v>
      </c>
      <c r="HH136" s="45">
        <v>-15.523999999999999</v>
      </c>
      <c r="HI136" s="24"/>
      <c r="HJ136" s="24" t="s">
        <v>26</v>
      </c>
      <c r="HK136" s="5">
        <v>102.47499999999999</v>
      </c>
      <c r="HL136" s="45">
        <v>-12.247</v>
      </c>
      <c r="HM136" s="5">
        <v>115.47199999999999</v>
      </c>
      <c r="HN136" s="45">
        <v>-3.1560000000000001</v>
      </c>
      <c r="HO136" s="5">
        <v>95.350999999999999</v>
      </c>
      <c r="HP136" s="45">
        <v>-13.018000000000001</v>
      </c>
      <c r="HQ136" s="24"/>
      <c r="HR136" s="24" t="s">
        <v>26</v>
      </c>
      <c r="HS136" s="5">
        <v>110.79</v>
      </c>
      <c r="HT136" s="45">
        <v>-7.1760000000000002</v>
      </c>
      <c r="HU136" s="5">
        <v>125.592</v>
      </c>
      <c r="HV136" s="45">
        <v>7.6269999999999998</v>
      </c>
      <c r="HW136" s="5">
        <v>99.283000000000001</v>
      </c>
      <c r="HX136" s="45">
        <v>-8.3810000000000002</v>
      </c>
      <c r="HY136" s="24"/>
      <c r="HZ136" s="24" t="s">
        <v>26</v>
      </c>
      <c r="IA136" s="5">
        <v>121.87</v>
      </c>
      <c r="IB136" s="45">
        <v>2.8220000000000001</v>
      </c>
      <c r="IC136" s="5">
        <v>124.57</v>
      </c>
      <c r="ID136" s="45">
        <v>3.9159999999999999</v>
      </c>
      <c r="IE136" s="5">
        <v>112.38500000000001</v>
      </c>
      <c r="IF136" s="45">
        <v>4.3239999999999998</v>
      </c>
      <c r="IG136" s="24"/>
      <c r="IH136" s="24" t="s">
        <v>26</v>
      </c>
      <c r="II136" s="5">
        <v>132.84899999999999</v>
      </c>
      <c r="IJ136" s="45">
        <v>8.8160000000000007</v>
      </c>
      <c r="IK136" s="5">
        <v>122.846</v>
      </c>
      <c r="IL136" s="45">
        <v>10.492000000000001</v>
      </c>
      <c r="IM136" s="5">
        <v>86.200999999999993</v>
      </c>
      <c r="IN136" s="45">
        <v>-33.389000000000003</v>
      </c>
      <c r="IO136" s="5">
        <v>143.584</v>
      </c>
      <c r="IP136" s="45">
        <v>12.12</v>
      </c>
      <c r="IQ136" s="24"/>
      <c r="IR136" s="24" t="s">
        <v>26</v>
      </c>
      <c r="IS136" s="5">
        <v>97.126000000000005</v>
      </c>
      <c r="IT136" s="45">
        <v>-17.216999999999999</v>
      </c>
      <c r="IU136" s="5">
        <v>93.096999999999994</v>
      </c>
      <c r="IV136" s="45">
        <v>-9.5709999999999997</v>
      </c>
      <c r="IW136" s="5">
        <v>90.126999999999995</v>
      </c>
      <c r="IX136" s="45">
        <v>-28.768999999999998</v>
      </c>
      <c r="IY136" s="24"/>
      <c r="IZ136" s="24" t="s">
        <v>26</v>
      </c>
      <c r="JA136" s="5">
        <v>132.94499999999999</v>
      </c>
      <c r="JB136" s="45">
        <v>8.5570000000000004</v>
      </c>
      <c r="JC136" s="5">
        <v>148.59899999999999</v>
      </c>
      <c r="JD136" s="45">
        <v>-2.609</v>
      </c>
      <c r="JE136" s="5">
        <v>203.58799999999999</v>
      </c>
      <c r="JF136" s="45">
        <v>20.908000000000001</v>
      </c>
      <c r="JG136" s="24"/>
      <c r="JH136" s="24" t="s">
        <v>26</v>
      </c>
      <c r="JI136" s="5">
        <v>209.81299999999999</v>
      </c>
      <c r="JJ136" s="45">
        <v>26.317</v>
      </c>
      <c r="JK136" s="5">
        <v>163.49600000000001</v>
      </c>
      <c r="JL136" s="45">
        <v>12.78</v>
      </c>
      <c r="JM136" s="5">
        <v>148.47999999999999</v>
      </c>
      <c r="JN136" s="45">
        <v>30.942</v>
      </c>
      <c r="JO136" s="24"/>
      <c r="JP136" s="24" t="s">
        <v>26</v>
      </c>
      <c r="JQ136" s="5">
        <v>111.199</v>
      </c>
      <c r="JR136" s="45">
        <v>-7.02</v>
      </c>
      <c r="JS136" s="5">
        <v>132.00899999999999</v>
      </c>
      <c r="JT136" s="45">
        <v>18.827000000000002</v>
      </c>
      <c r="JU136" s="5">
        <v>115.724</v>
      </c>
      <c r="JV136" s="45">
        <v>1.667</v>
      </c>
      <c r="JW136" s="24"/>
      <c r="JX136" s="24" t="s">
        <v>26</v>
      </c>
      <c r="JY136" s="5">
        <v>138.80099999999999</v>
      </c>
      <c r="JZ136" s="45">
        <v>7.5570000000000004</v>
      </c>
      <c r="KA136" s="5">
        <v>143.00899999999999</v>
      </c>
      <c r="KB136" s="45">
        <v>11.942</v>
      </c>
      <c r="KC136" s="5">
        <v>128.08000000000001</v>
      </c>
      <c r="KD136" s="45">
        <v>-4.2350000000000003</v>
      </c>
      <c r="KE136" s="24"/>
      <c r="KF136" s="24" t="s">
        <v>26</v>
      </c>
      <c r="KG136" s="5">
        <v>131.37299999999999</v>
      </c>
      <c r="KH136" s="45">
        <v>25.742000000000001</v>
      </c>
      <c r="KI136" s="5">
        <v>124.04600000000001</v>
      </c>
      <c r="KJ136" s="45">
        <v>-4.3810000000000002</v>
      </c>
      <c r="KK136" s="5">
        <v>89.822000000000003</v>
      </c>
      <c r="KL136" s="45">
        <v>-21.704999999999998</v>
      </c>
      <c r="KM136" s="24"/>
      <c r="KN136" s="24" t="s">
        <v>26</v>
      </c>
      <c r="KO136" s="5">
        <v>78.608999999999995</v>
      </c>
      <c r="KP136" s="45">
        <v>-14.692</v>
      </c>
      <c r="KQ136" s="5">
        <v>136.34100000000001</v>
      </c>
      <c r="KR136" s="45">
        <v>10.308</v>
      </c>
      <c r="KS136" s="5">
        <v>124.41800000000001</v>
      </c>
      <c r="KT136" s="45">
        <v>3.5219999999999998</v>
      </c>
      <c r="KU136" s="24"/>
      <c r="KV136" s="24" t="s">
        <v>26</v>
      </c>
      <c r="KW136" s="5">
        <v>100.718</v>
      </c>
      <c r="KX136" s="45">
        <v>-9.4290000000000003</v>
      </c>
      <c r="KY136" s="5">
        <v>149.52500000000001</v>
      </c>
      <c r="KZ136" s="45">
        <v>14.541</v>
      </c>
      <c r="LA136" s="5">
        <v>134.571</v>
      </c>
      <c r="LB136" s="45">
        <v>7.6639999999999997</v>
      </c>
      <c r="LC136" s="24"/>
      <c r="LD136" s="24" t="s">
        <v>26</v>
      </c>
      <c r="LE136" s="5">
        <v>134.01400000000001</v>
      </c>
      <c r="LF136" s="45">
        <v>0.23799999999999999</v>
      </c>
      <c r="LG136" s="5">
        <v>104.54</v>
      </c>
      <c r="LH136" s="45">
        <v>6.0730000000000004</v>
      </c>
      <c r="LI136" s="5">
        <v>66.161000000000001</v>
      </c>
      <c r="LJ136" s="45">
        <v>-25.074000000000002</v>
      </c>
      <c r="LK136" s="24"/>
      <c r="LL136" s="24" t="s">
        <v>26</v>
      </c>
      <c r="LM136" s="5">
        <v>108.732</v>
      </c>
      <c r="LN136" s="45">
        <v>-4.7830000000000004</v>
      </c>
      <c r="LO136" s="5">
        <v>146.054</v>
      </c>
      <c r="LP136" s="45">
        <v>24.414999999999999</v>
      </c>
      <c r="LQ136" s="5">
        <v>109.111</v>
      </c>
      <c r="LR136" s="45">
        <v>-2.9249999999999998</v>
      </c>
      <c r="LS136" s="24"/>
      <c r="LT136" s="24" t="s">
        <v>26</v>
      </c>
      <c r="LU136" s="5">
        <v>105.64400000000001</v>
      </c>
      <c r="LV136" s="45">
        <v>14.706</v>
      </c>
      <c r="LW136" s="5">
        <v>111.723</v>
      </c>
      <c r="LX136" s="45">
        <v>10.029</v>
      </c>
      <c r="LY136" s="5">
        <v>129.149</v>
      </c>
      <c r="LZ136" s="45">
        <v>17.484999999999999</v>
      </c>
      <c r="MA136" s="24"/>
      <c r="MB136" s="24" t="s">
        <v>26</v>
      </c>
      <c r="MC136" s="5">
        <v>128.69499999999999</v>
      </c>
      <c r="MD136" s="45">
        <v>2.5999999999999999E-2</v>
      </c>
      <c r="ME136" s="5">
        <v>79.007000000000005</v>
      </c>
      <c r="MF136" s="45">
        <v>-10.5</v>
      </c>
      <c r="MG136" s="5">
        <v>93.403999999999996</v>
      </c>
      <c r="MH136" s="45">
        <v>-34.97</v>
      </c>
      <c r="MI136" s="24"/>
      <c r="MJ136" s="24" t="s">
        <v>26</v>
      </c>
      <c r="MK136" s="5">
        <v>90.44</v>
      </c>
      <c r="ML136" s="45">
        <v>18.457000000000001</v>
      </c>
      <c r="MM136" s="5">
        <v>146.07300000000001</v>
      </c>
      <c r="MN136" s="45">
        <v>7.5369999999999999</v>
      </c>
      <c r="MO136" s="5">
        <v>165.21100000000001</v>
      </c>
      <c r="MP136" s="45">
        <v>17.312000000000001</v>
      </c>
      <c r="MQ136" s="44"/>
      <c r="MR136" s="44"/>
      <c r="MS136" s="44"/>
      <c r="MT136" s="44"/>
      <c r="MU136" s="44"/>
      <c r="MV136" s="44"/>
    </row>
    <row r="137" spans="1:384" s="331" customFormat="1" ht="15" customHeight="1" x14ac:dyDescent="0.25">
      <c r="A137" s="445"/>
      <c r="B137" s="24" t="s">
        <v>27</v>
      </c>
      <c r="C137" s="5">
        <v>88.040999999999997</v>
      </c>
      <c r="D137" s="45">
        <v>-16.395</v>
      </c>
      <c r="E137" s="495">
        <v>80.05</v>
      </c>
      <c r="F137" s="45">
        <v>-17.356000000000002</v>
      </c>
      <c r="G137" s="495">
        <v>95.596999999999994</v>
      </c>
      <c r="H137" s="45">
        <v>-15.618</v>
      </c>
      <c r="I137" s="24"/>
      <c r="J137" s="24" t="s">
        <v>27</v>
      </c>
      <c r="K137" s="5">
        <v>89.638999999999996</v>
      </c>
      <c r="L137" s="45">
        <v>-3.0550000000000002</v>
      </c>
      <c r="M137" s="5">
        <v>100.093</v>
      </c>
      <c r="N137" s="45">
        <v>-37.15</v>
      </c>
      <c r="O137" s="5">
        <v>90.501999999999995</v>
      </c>
      <c r="P137" s="45">
        <v>-7.0830000000000002</v>
      </c>
      <c r="Q137" s="24"/>
      <c r="R137" s="24" t="s">
        <v>27</v>
      </c>
      <c r="S137" s="5">
        <v>115.736</v>
      </c>
      <c r="T137" s="45">
        <v>6.3E-2</v>
      </c>
      <c r="U137" s="5">
        <v>133.864</v>
      </c>
      <c r="V137" s="45">
        <v>9.5890000000000004</v>
      </c>
      <c r="W137" s="5">
        <v>147.59399999999999</v>
      </c>
      <c r="X137" s="45">
        <v>12.268000000000001</v>
      </c>
      <c r="Y137" s="24"/>
      <c r="Z137" s="24" t="s">
        <v>27</v>
      </c>
      <c r="AA137" s="5">
        <v>125.33</v>
      </c>
      <c r="AB137" s="45">
        <v>0.59799999999999998</v>
      </c>
      <c r="AC137" s="5">
        <v>127.797</v>
      </c>
      <c r="AD137" s="45">
        <v>-0.99299999999999999</v>
      </c>
      <c r="AE137" s="5">
        <v>113.447</v>
      </c>
      <c r="AF137" s="45">
        <v>-3.9990000000000001</v>
      </c>
      <c r="AG137" s="24"/>
      <c r="AH137" s="24" t="s">
        <v>27</v>
      </c>
      <c r="AI137" s="5">
        <v>109.155</v>
      </c>
      <c r="AJ137" s="45">
        <v>-11.823</v>
      </c>
      <c r="AK137" s="5">
        <v>128.048</v>
      </c>
      <c r="AL137" s="45">
        <v>-8.5760000000000005</v>
      </c>
      <c r="AM137" s="5">
        <v>105.276</v>
      </c>
      <c r="AN137" s="45">
        <v>-4.5880000000000001</v>
      </c>
      <c r="AO137" s="24"/>
      <c r="AP137" s="24" t="s">
        <v>27</v>
      </c>
      <c r="AQ137" s="5">
        <v>95.947000000000003</v>
      </c>
      <c r="AR137" s="45">
        <v>-23.713999999999999</v>
      </c>
      <c r="AS137" s="5">
        <v>120.441</v>
      </c>
      <c r="AT137" s="45">
        <v>-4.5510000000000002</v>
      </c>
      <c r="AU137" s="5">
        <v>143.24100000000001</v>
      </c>
      <c r="AV137" s="45">
        <v>24.763999999999999</v>
      </c>
      <c r="AW137" s="24"/>
      <c r="AX137" s="24" t="s">
        <v>27</v>
      </c>
      <c r="AY137" s="5">
        <v>136.69399999999999</v>
      </c>
      <c r="AZ137" s="45">
        <v>-9.8640000000000008</v>
      </c>
      <c r="BA137" s="5">
        <v>126.187</v>
      </c>
      <c r="BB137" s="45">
        <v>3.891</v>
      </c>
      <c r="BC137" s="5">
        <v>118.63</v>
      </c>
      <c r="BD137" s="45">
        <v>9.43</v>
      </c>
      <c r="BE137" s="24"/>
      <c r="BF137" s="24" t="s">
        <v>27</v>
      </c>
      <c r="BG137" s="5">
        <v>107.93300000000001</v>
      </c>
      <c r="BH137" s="45">
        <v>-12.14</v>
      </c>
      <c r="BI137" s="5">
        <v>134.34200000000001</v>
      </c>
      <c r="BJ137" s="45">
        <v>0.88900000000000001</v>
      </c>
      <c r="BK137" s="5">
        <v>137.74100000000001</v>
      </c>
      <c r="BL137" s="45">
        <v>3.7389999999999999</v>
      </c>
      <c r="BM137" s="24"/>
      <c r="BN137" s="24" t="s">
        <v>27</v>
      </c>
      <c r="BO137" s="5">
        <v>126.11499999999999</v>
      </c>
      <c r="BP137" s="45">
        <v>4.5759999999999996</v>
      </c>
      <c r="BQ137" s="5">
        <v>133.91200000000001</v>
      </c>
      <c r="BR137" s="45">
        <v>-10.536</v>
      </c>
      <c r="BS137" s="5">
        <v>113.86</v>
      </c>
      <c r="BT137" s="45">
        <v>-11.906000000000001</v>
      </c>
      <c r="BU137" s="24"/>
      <c r="BV137" s="24" t="s">
        <v>27</v>
      </c>
      <c r="BW137" s="5">
        <v>114.309</v>
      </c>
      <c r="BX137" s="45">
        <v>-7.2309999999999999</v>
      </c>
      <c r="BY137" s="5">
        <v>112.169</v>
      </c>
      <c r="BZ137" s="45">
        <v>5.6360000000000001</v>
      </c>
      <c r="CA137" s="5">
        <v>94.677999999999997</v>
      </c>
      <c r="CB137" s="45">
        <v>-21.995000000000001</v>
      </c>
      <c r="CC137" s="24"/>
      <c r="CD137" s="24" t="s">
        <v>27</v>
      </c>
      <c r="CE137" s="5">
        <v>140.39400000000001</v>
      </c>
      <c r="CF137" s="45">
        <v>-3.3690000000000002</v>
      </c>
      <c r="CG137" s="5">
        <v>83.299000000000007</v>
      </c>
      <c r="CH137" s="45">
        <v>-9.0559999999999992</v>
      </c>
      <c r="CI137" s="5">
        <v>150.37299999999999</v>
      </c>
      <c r="CJ137" s="45">
        <v>-4.8609999999999998</v>
      </c>
      <c r="CK137" s="24"/>
      <c r="CL137" s="24" t="s">
        <v>27</v>
      </c>
      <c r="CM137" s="5">
        <v>135.172</v>
      </c>
      <c r="CN137" s="45">
        <v>-2.927</v>
      </c>
      <c r="CO137" s="5">
        <v>94.302999999999997</v>
      </c>
      <c r="CP137" s="45">
        <v>-12</v>
      </c>
      <c r="CQ137" s="5">
        <v>94.325999999999993</v>
      </c>
      <c r="CR137" s="45">
        <v>-16.922000000000001</v>
      </c>
      <c r="CS137" s="24"/>
      <c r="CT137" s="24" t="s">
        <v>27</v>
      </c>
      <c r="CU137" s="5">
        <v>134.917</v>
      </c>
      <c r="CV137" s="45">
        <v>18.922000000000001</v>
      </c>
      <c r="CW137" s="5">
        <v>87.74</v>
      </c>
      <c r="CX137" s="45">
        <v>-20.28</v>
      </c>
      <c r="CY137" s="5">
        <v>156.756</v>
      </c>
      <c r="CZ137" s="45">
        <v>14.004</v>
      </c>
      <c r="DA137" s="24"/>
      <c r="DB137" s="24" t="s">
        <v>27</v>
      </c>
      <c r="DC137" s="5">
        <v>114.80200000000001</v>
      </c>
      <c r="DD137" s="45">
        <v>1.19</v>
      </c>
      <c r="DE137" s="5">
        <v>263.85199999999998</v>
      </c>
      <c r="DF137" s="45">
        <v>4.7949999999999999</v>
      </c>
      <c r="DG137" s="5">
        <v>102.45699999999999</v>
      </c>
      <c r="DH137" s="45">
        <v>-6.66</v>
      </c>
      <c r="DI137" s="24"/>
      <c r="DJ137" s="24" t="s">
        <v>27</v>
      </c>
      <c r="DK137" s="5">
        <v>143.87899999999999</v>
      </c>
      <c r="DL137" s="45">
        <v>9.5649999999999995</v>
      </c>
      <c r="DM137" s="5">
        <v>85.126999999999995</v>
      </c>
      <c r="DN137" s="45">
        <v>-22</v>
      </c>
      <c r="DO137" s="5">
        <v>121.28</v>
      </c>
      <c r="DP137" s="45">
        <v>-7.0540000000000003</v>
      </c>
      <c r="DQ137" s="24"/>
      <c r="DR137" s="24" t="s">
        <v>27</v>
      </c>
      <c r="DS137" s="5">
        <v>150.95400000000001</v>
      </c>
      <c r="DT137" s="45">
        <v>24.986999999999998</v>
      </c>
      <c r="DU137" s="5">
        <v>118.684</v>
      </c>
      <c r="DV137" s="45">
        <v>2.516</v>
      </c>
      <c r="DW137" s="5">
        <v>142.39599999999999</v>
      </c>
      <c r="DX137" s="45">
        <v>3.88</v>
      </c>
      <c r="DY137" s="24"/>
      <c r="DZ137" s="24" t="s">
        <v>27</v>
      </c>
      <c r="EA137" s="5">
        <v>104.837</v>
      </c>
      <c r="EB137" s="45">
        <v>-10.906000000000001</v>
      </c>
      <c r="EC137" s="5">
        <v>110.15</v>
      </c>
      <c r="ED137" s="45">
        <v>-20.253</v>
      </c>
      <c r="EE137" s="5">
        <v>109.105</v>
      </c>
      <c r="EF137" s="45">
        <v>0.64500000000000002</v>
      </c>
      <c r="EG137" s="24"/>
      <c r="EH137" s="24" t="s">
        <v>27</v>
      </c>
      <c r="EI137" s="5">
        <v>129.834</v>
      </c>
      <c r="EJ137" s="45">
        <v>14.121</v>
      </c>
      <c r="EK137" s="5">
        <v>122.003</v>
      </c>
      <c r="EL137" s="45">
        <v>12.061</v>
      </c>
      <c r="EM137" s="5">
        <v>88.61</v>
      </c>
      <c r="EN137" s="45">
        <v>-22.314</v>
      </c>
      <c r="EO137" s="24"/>
      <c r="EP137" s="24" t="s">
        <v>27</v>
      </c>
      <c r="EQ137" s="5">
        <v>106.736</v>
      </c>
      <c r="ER137" s="45">
        <v>6.6870000000000003</v>
      </c>
      <c r="ES137" s="5">
        <v>125.355</v>
      </c>
      <c r="ET137" s="45">
        <v>6.1130000000000004</v>
      </c>
      <c r="EU137" s="5">
        <v>79.070999999999998</v>
      </c>
      <c r="EV137" s="45">
        <v>-18.824000000000002</v>
      </c>
      <c r="EW137" s="24"/>
      <c r="EX137" s="24" t="s">
        <v>27</v>
      </c>
      <c r="EY137" s="5">
        <v>88.960999999999999</v>
      </c>
      <c r="EZ137" s="45">
        <v>-5.2039999999999997</v>
      </c>
      <c r="FA137" s="5">
        <v>75.224000000000004</v>
      </c>
      <c r="FB137" s="45">
        <v>1.7549999999999999</v>
      </c>
      <c r="FC137" s="5">
        <v>163.16499999999999</v>
      </c>
      <c r="FD137" s="45">
        <v>12.512</v>
      </c>
      <c r="FE137" s="24"/>
      <c r="FF137" s="24" t="s">
        <v>27</v>
      </c>
      <c r="FG137" s="5">
        <v>130.34100000000001</v>
      </c>
      <c r="FH137" s="45">
        <v>16.555</v>
      </c>
      <c r="FI137" s="5">
        <v>135.47800000000001</v>
      </c>
      <c r="FJ137" s="45">
        <v>14.239000000000001</v>
      </c>
      <c r="FK137" s="5">
        <v>137.15799999999999</v>
      </c>
      <c r="FL137" s="45">
        <v>1.4990000000000001</v>
      </c>
      <c r="FM137" s="24"/>
      <c r="FN137" s="24" t="s">
        <v>27</v>
      </c>
      <c r="FO137" s="5">
        <v>122.053</v>
      </c>
      <c r="FP137" s="45">
        <v>59.941000000000003</v>
      </c>
      <c r="FQ137" s="5">
        <v>256.62900000000002</v>
      </c>
      <c r="FR137" s="45">
        <v>119.821</v>
      </c>
      <c r="FS137" s="5">
        <v>124.006</v>
      </c>
      <c r="FT137" s="45">
        <v>13.438000000000001</v>
      </c>
      <c r="FU137" s="24"/>
      <c r="FV137" s="24" t="s">
        <v>27</v>
      </c>
      <c r="FW137" s="5">
        <v>133.12899999999999</v>
      </c>
      <c r="FX137" s="45">
        <v>12.333</v>
      </c>
      <c r="FY137" s="5">
        <v>139.94200000000001</v>
      </c>
      <c r="FZ137" s="45">
        <v>5.9610000000000003</v>
      </c>
      <c r="GA137" s="5">
        <v>112.694</v>
      </c>
      <c r="GB137" s="45">
        <v>-8.4870000000000001</v>
      </c>
      <c r="GC137" s="24"/>
      <c r="GD137" s="24" t="s">
        <v>27</v>
      </c>
      <c r="GE137" s="5">
        <v>122.643</v>
      </c>
      <c r="GF137" s="45">
        <v>14.074</v>
      </c>
      <c r="GG137" s="5">
        <v>107.13500000000001</v>
      </c>
      <c r="GH137" s="45">
        <v>-18.901</v>
      </c>
      <c r="GI137" s="5">
        <v>88.715999999999994</v>
      </c>
      <c r="GJ137" s="45">
        <v>-11.151</v>
      </c>
      <c r="GK137" s="24"/>
      <c r="GL137" s="24" t="s">
        <v>27</v>
      </c>
      <c r="GM137" s="5">
        <v>148.16300000000001</v>
      </c>
      <c r="GN137" s="45">
        <v>11.743</v>
      </c>
      <c r="GO137" s="5">
        <v>141.578</v>
      </c>
      <c r="GP137" s="45">
        <v>10.356</v>
      </c>
      <c r="GQ137" s="5">
        <v>127.358</v>
      </c>
      <c r="GR137" s="45">
        <v>2.8479999999999999</v>
      </c>
      <c r="GS137" s="24"/>
      <c r="GT137" s="24" t="s">
        <v>27</v>
      </c>
      <c r="GU137" s="5">
        <v>105.482</v>
      </c>
      <c r="GV137" s="45">
        <v>-16.530999999999999</v>
      </c>
      <c r="GW137" s="5">
        <v>87.206000000000003</v>
      </c>
      <c r="GX137" s="45">
        <v>-10.590999999999999</v>
      </c>
      <c r="GY137" s="5">
        <v>151.078</v>
      </c>
      <c r="GZ137" s="45">
        <v>10.353999999999999</v>
      </c>
      <c r="HA137" s="24"/>
      <c r="HB137" s="24" t="s">
        <v>27</v>
      </c>
      <c r="HC137" s="5">
        <v>105.79300000000001</v>
      </c>
      <c r="HD137" s="45">
        <v>-8.3460000000000001</v>
      </c>
      <c r="HE137" s="5">
        <v>135.70400000000001</v>
      </c>
      <c r="HF137" s="45">
        <v>4.33</v>
      </c>
      <c r="HG137" s="5">
        <v>87.626000000000005</v>
      </c>
      <c r="HH137" s="45">
        <v>-15.452</v>
      </c>
      <c r="HI137" s="24"/>
      <c r="HJ137" s="24" t="s">
        <v>27</v>
      </c>
      <c r="HK137" s="5">
        <v>100.339</v>
      </c>
      <c r="HL137" s="45">
        <v>-15.625</v>
      </c>
      <c r="HM137" s="5">
        <v>124.286</v>
      </c>
      <c r="HN137" s="45">
        <v>8.5429999999999993</v>
      </c>
      <c r="HO137" s="5">
        <v>99.228999999999999</v>
      </c>
      <c r="HP137" s="45">
        <v>-15.164</v>
      </c>
      <c r="HQ137" s="24"/>
      <c r="HR137" s="24" t="s">
        <v>27</v>
      </c>
      <c r="HS137" s="5">
        <v>99.887</v>
      </c>
      <c r="HT137" s="45">
        <v>-24.731999999999999</v>
      </c>
      <c r="HU137" s="5">
        <v>128.57400000000001</v>
      </c>
      <c r="HV137" s="45">
        <v>9.75</v>
      </c>
      <c r="HW137" s="5">
        <v>99.921000000000006</v>
      </c>
      <c r="HX137" s="45">
        <v>-12.669</v>
      </c>
      <c r="HY137" s="24"/>
      <c r="HZ137" s="24" t="s">
        <v>27</v>
      </c>
      <c r="IA137" s="5">
        <v>114.14700000000001</v>
      </c>
      <c r="IB137" s="45">
        <v>0.39500000000000002</v>
      </c>
      <c r="IC137" s="5">
        <v>126.94</v>
      </c>
      <c r="ID137" s="45">
        <v>9.7080000000000002</v>
      </c>
      <c r="IE137" s="5">
        <v>110.508</v>
      </c>
      <c r="IF137" s="45">
        <v>0.255</v>
      </c>
      <c r="IG137" s="24"/>
      <c r="IH137" s="24" t="s">
        <v>27</v>
      </c>
      <c r="II137" s="5">
        <v>117.93899999999999</v>
      </c>
      <c r="IJ137" s="45">
        <v>1.8759999999999999</v>
      </c>
      <c r="IK137" s="5">
        <v>125.009</v>
      </c>
      <c r="IL137" s="45">
        <v>13.25</v>
      </c>
      <c r="IM137" s="5">
        <v>99.826999999999998</v>
      </c>
      <c r="IN137" s="45">
        <v>-20.786000000000001</v>
      </c>
      <c r="IO137" s="5">
        <v>141.43199999999999</v>
      </c>
      <c r="IP137" s="45">
        <v>16.079000000000001</v>
      </c>
      <c r="IQ137" s="24"/>
      <c r="IR137" s="24" t="s">
        <v>27</v>
      </c>
      <c r="IS137" s="5">
        <v>97.792000000000002</v>
      </c>
      <c r="IT137" s="45">
        <v>-15.298999999999999</v>
      </c>
      <c r="IU137" s="5">
        <v>96.819000000000003</v>
      </c>
      <c r="IV137" s="45">
        <v>-8.24</v>
      </c>
      <c r="IW137" s="5">
        <v>103.602</v>
      </c>
      <c r="IX137" s="45">
        <v>-18.829999999999998</v>
      </c>
      <c r="IY137" s="24"/>
      <c r="IZ137" s="24" t="s">
        <v>27</v>
      </c>
      <c r="JA137" s="5">
        <v>115.51600000000001</v>
      </c>
      <c r="JB137" s="45">
        <v>-3.2010000000000001</v>
      </c>
      <c r="JC137" s="5">
        <v>145.696</v>
      </c>
      <c r="JD137" s="45">
        <v>-1.371</v>
      </c>
      <c r="JE137" s="5">
        <v>179.71</v>
      </c>
      <c r="JF137" s="45">
        <v>20.54</v>
      </c>
      <c r="JG137" s="24"/>
      <c r="JH137" s="24" t="s">
        <v>27</v>
      </c>
      <c r="JI137" s="5">
        <v>216.511</v>
      </c>
      <c r="JJ137" s="45">
        <v>30.648</v>
      </c>
      <c r="JK137" s="5">
        <v>148.46199999999999</v>
      </c>
      <c r="JL137" s="45">
        <v>16.440999999999999</v>
      </c>
      <c r="JM137" s="5">
        <v>151.19999999999999</v>
      </c>
      <c r="JN137" s="45">
        <v>24.291</v>
      </c>
      <c r="JO137" s="24"/>
      <c r="JP137" s="24" t="s">
        <v>27</v>
      </c>
      <c r="JQ137" s="5">
        <v>120.672</v>
      </c>
      <c r="JR137" s="45">
        <v>-3.3740000000000001</v>
      </c>
      <c r="JS137" s="5">
        <v>108.529</v>
      </c>
      <c r="JT137" s="45">
        <v>2.766</v>
      </c>
      <c r="JU137" s="5">
        <v>99.977000000000004</v>
      </c>
      <c r="JV137" s="45">
        <v>15.108000000000001</v>
      </c>
      <c r="JW137" s="24"/>
      <c r="JX137" s="24" t="s">
        <v>27</v>
      </c>
      <c r="JY137" s="5">
        <v>118.71899999999999</v>
      </c>
      <c r="JZ137" s="45">
        <v>5.702</v>
      </c>
      <c r="KA137" s="5">
        <v>145.65899999999999</v>
      </c>
      <c r="KB137" s="45">
        <v>13.042</v>
      </c>
      <c r="KC137" s="5">
        <v>141.02699999999999</v>
      </c>
      <c r="KD137" s="45">
        <v>-0.41899999999999998</v>
      </c>
      <c r="KE137" s="24"/>
      <c r="KF137" s="24" t="s">
        <v>27</v>
      </c>
      <c r="KG137" s="5">
        <v>132.76499999999999</v>
      </c>
      <c r="KH137" s="45">
        <v>18.256</v>
      </c>
      <c r="KI137" s="5">
        <v>107.254</v>
      </c>
      <c r="KJ137" s="45">
        <v>2.6190000000000002</v>
      </c>
      <c r="KK137" s="5">
        <v>99.992000000000004</v>
      </c>
      <c r="KL137" s="45">
        <v>-20.427</v>
      </c>
      <c r="KM137" s="24"/>
      <c r="KN137" s="24" t="s">
        <v>27</v>
      </c>
      <c r="KO137" s="5">
        <v>70.917000000000002</v>
      </c>
      <c r="KP137" s="45">
        <v>-24.103999999999999</v>
      </c>
      <c r="KQ137" s="5">
        <v>115.965</v>
      </c>
      <c r="KR137" s="45">
        <v>0.04</v>
      </c>
      <c r="KS137" s="5">
        <v>95.251000000000005</v>
      </c>
      <c r="KT137" s="45">
        <v>-2.5329999999999999</v>
      </c>
      <c r="KU137" s="24"/>
      <c r="KV137" s="24" t="s">
        <v>27</v>
      </c>
      <c r="KW137" s="5">
        <v>105.283</v>
      </c>
      <c r="KX137" s="45">
        <v>-14.656000000000001</v>
      </c>
      <c r="KY137" s="5">
        <v>137.08600000000001</v>
      </c>
      <c r="KZ137" s="45">
        <v>14.135999999999999</v>
      </c>
      <c r="LA137" s="5">
        <v>119.28</v>
      </c>
      <c r="LB137" s="45">
        <v>9.9169999999999998</v>
      </c>
      <c r="LC137" s="24"/>
      <c r="LD137" s="24" t="s">
        <v>27</v>
      </c>
      <c r="LE137" s="5">
        <v>133.762</v>
      </c>
      <c r="LF137" s="45">
        <v>-25.617999999999999</v>
      </c>
      <c r="LG137" s="5">
        <v>109.083</v>
      </c>
      <c r="LH137" s="45">
        <v>-4.3780000000000001</v>
      </c>
      <c r="LI137" s="5">
        <v>69.066000000000003</v>
      </c>
      <c r="LJ137" s="45">
        <v>-30.22</v>
      </c>
      <c r="LK137" s="24"/>
      <c r="LL137" s="24" t="s">
        <v>27</v>
      </c>
      <c r="LM137" s="5">
        <v>117.976</v>
      </c>
      <c r="LN137" s="45">
        <v>-3.5529999999999999</v>
      </c>
      <c r="LO137" s="5">
        <v>132.68</v>
      </c>
      <c r="LP137" s="45">
        <v>19.141999999999999</v>
      </c>
      <c r="LQ137" s="5">
        <v>110.729</v>
      </c>
      <c r="LR137" s="45">
        <v>-1.883</v>
      </c>
      <c r="LS137" s="24"/>
      <c r="LT137" s="24" t="s">
        <v>27</v>
      </c>
      <c r="LU137" s="5">
        <v>93.738</v>
      </c>
      <c r="LV137" s="45">
        <v>9.2560000000000002</v>
      </c>
      <c r="LW137" s="5">
        <v>118.27</v>
      </c>
      <c r="LX137" s="45">
        <v>19.141999999999999</v>
      </c>
      <c r="LY137" s="5">
        <v>131.84399999999999</v>
      </c>
      <c r="LZ137" s="45">
        <v>27.073</v>
      </c>
      <c r="MA137" s="24"/>
      <c r="MB137" s="24" t="s">
        <v>27</v>
      </c>
      <c r="MC137" s="5">
        <v>127.498</v>
      </c>
      <c r="MD137" s="45">
        <v>3.3570000000000002</v>
      </c>
      <c r="ME137" s="5">
        <v>105.042</v>
      </c>
      <c r="MF137" s="45">
        <v>-4.976</v>
      </c>
      <c r="MG137" s="5">
        <v>121.667</v>
      </c>
      <c r="MH137" s="45">
        <v>-18.715</v>
      </c>
      <c r="MI137" s="24"/>
      <c r="MJ137" s="24" t="s">
        <v>27</v>
      </c>
      <c r="MK137" s="5">
        <v>97.823999999999998</v>
      </c>
      <c r="ML137" s="45">
        <v>12.32</v>
      </c>
      <c r="MM137" s="5">
        <v>130.81100000000001</v>
      </c>
      <c r="MN137" s="45">
        <v>4.3639999999999999</v>
      </c>
      <c r="MO137" s="5">
        <v>165.12200000000001</v>
      </c>
      <c r="MP137" s="45">
        <v>10.675000000000001</v>
      </c>
      <c r="MQ137" s="44"/>
      <c r="MR137" s="44"/>
      <c r="MS137" s="44"/>
      <c r="MT137" s="44"/>
      <c r="MU137" s="44"/>
      <c r="MV137" s="44"/>
    </row>
    <row r="138" spans="1:384" s="331" customFormat="1" ht="14.25" customHeight="1" x14ac:dyDescent="0.25">
      <c r="A138" s="445"/>
      <c r="B138" s="24" t="s">
        <v>28</v>
      </c>
      <c r="C138" s="5">
        <v>97.522999999999996</v>
      </c>
      <c r="D138" s="45">
        <v>-5.3920000000000003</v>
      </c>
      <c r="E138" s="495">
        <v>85.594999999999999</v>
      </c>
      <c r="F138" s="45">
        <v>-8.9610000000000003</v>
      </c>
      <c r="G138" s="495">
        <v>108.80200000000001</v>
      </c>
      <c r="H138" s="45">
        <v>-2.5499999999999998</v>
      </c>
      <c r="I138" s="24"/>
      <c r="J138" s="24" t="s">
        <v>28</v>
      </c>
      <c r="K138" s="5">
        <v>80.174000000000007</v>
      </c>
      <c r="L138" s="45">
        <v>-0.02</v>
      </c>
      <c r="M138" s="5">
        <v>76.804000000000002</v>
      </c>
      <c r="N138" s="45">
        <v>-49.58</v>
      </c>
      <c r="O138" s="5">
        <v>74.632000000000005</v>
      </c>
      <c r="P138" s="45">
        <v>-8.1170000000000009</v>
      </c>
      <c r="Q138" s="24"/>
      <c r="R138" s="24" t="s">
        <v>28</v>
      </c>
      <c r="S138" s="5">
        <v>142.38499999999999</v>
      </c>
      <c r="T138" s="45">
        <v>10.259</v>
      </c>
      <c r="U138" s="5">
        <v>141.816</v>
      </c>
      <c r="V138" s="45">
        <v>-1.79</v>
      </c>
      <c r="W138" s="5">
        <v>158.244</v>
      </c>
      <c r="X138" s="45">
        <v>16.305</v>
      </c>
      <c r="Y138" s="24"/>
      <c r="Z138" s="24" t="s">
        <v>28</v>
      </c>
      <c r="AA138" s="5">
        <v>133.54</v>
      </c>
      <c r="AB138" s="45">
        <v>4.4640000000000004</v>
      </c>
      <c r="AC138" s="5">
        <v>147.85599999999999</v>
      </c>
      <c r="AD138" s="45">
        <v>-3.0350000000000001</v>
      </c>
      <c r="AE138" s="5">
        <v>137.196</v>
      </c>
      <c r="AF138" s="45">
        <v>17.882000000000001</v>
      </c>
      <c r="AG138" s="24"/>
      <c r="AH138" s="24" t="s">
        <v>28</v>
      </c>
      <c r="AI138" s="5">
        <v>105.524</v>
      </c>
      <c r="AJ138" s="45">
        <v>-29.248000000000001</v>
      </c>
      <c r="AK138" s="5">
        <v>145.14400000000001</v>
      </c>
      <c r="AL138" s="45">
        <v>-0.871</v>
      </c>
      <c r="AM138" s="5">
        <v>114.85</v>
      </c>
      <c r="AN138" s="45">
        <v>-4.657</v>
      </c>
      <c r="AO138" s="24"/>
      <c r="AP138" s="24" t="s">
        <v>28</v>
      </c>
      <c r="AQ138" s="5">
        <v>103.941</v>
      </c>
      <c r="AR138" s="45">
        <v>0.91400000000000003</v>
      </c>
      <c r="AS138" s="5">
        <v>123.32</v>
      </c>
      <c r="AT138" s="45">
        <v>-12.147</v>
      </c>
      <c r="AU138" s="5">
        <v>119.148</v>
      </c>
      <c r="AV138" s="45">
        <v>4.2489999999999997</v>
      </c>
      <c r="AW138" s="24"/>
      <c r="AX138" s="24" t="s">
        <v>28</v>
      </c>
      <c r="AY138" s="5">
        <v>154.851</v>
      </c>
      <c r="AZ138" s="45">
        <v>-8.1280000000000001</v>
      </c>
      <c r="BA138" s="5">
        <v>123.182</v>
      </c>
      <c r="BB138" s="45">
        <v>-24.46</v>
      </c>
      <c r="BC138" s="5">
        <v>120.699</v>
      </c>
      <c r="BD138" s="45">
        <v>-9.4879999999999995</v>
      </c>
      <c r="BE138" s="24"/>
      <c r="BF138" s="24" t="s">
        <v>28</v>
      </c>
      <c r="BG138" s="5">
        <v>112.66200000000001</v>
      </c>
      <c r="BH138" s="45">
        <v>0.42099999999999999</v>
      </c>
      <c r="BI138" s="5">
        <v>128.10599999999999</v>
      </c>
      <c r="BJ138" s="45">
        <v>-5.7329999999999997</v>
      </c>
      <c r="BK138" s="5">
        <v>153.36500000000001</v>
      </c>
      <c r="BL138" s="45">
        <v>-10.718999999999999</v>
      </c>
      <c r="BM138" s="24"/>
      <c r="BN138" s="24" t="s">
        <v>28</v>
      </c>
      <c r="BO138" s="5">
        <v>123.66200000000001</v>
      </c>
      <c r="BP138" s="45">
        <v>3.9380000000000002</v>
      </c>
      <c r="BQ138" s="5">
        <v>168.33199999999999</v>
      </c>
      <c r="BR138" s="45">
        <v>-0.76600000000000001</v>
      </c>
      <c r="BS138" s="5">
        <v>116.825</v>
      </c>
      <c r="BT138" s="45">
        <v>-1.044</v>
      </c>
      <c r="BU138" s="24"/>
      <c r="BV138" s="24" t="s">
        <v>28</v>
      </c>
      <c r="BW138" s="5">
        <v>129.09200000000001</v>
      </c>
      <c r="BX138" s="45">
        <v>-12.42</v>
      </c>
      <c r="BY138" s="5">
        <v>119.298</v>
      </c>
      <c r="BZ138" s="45">
        <v>5.3949999999999996</v>
      </c>
      <c r="CA138" s="5">
        <v>102.91</v>
      </c>
      <c r="CB138" s="45">
        <v>-3.653</v>
      </c>
      <c r="CC138" s="24"/>
      <c r="CD138" s="24" t="s">
        <v>28</v>
      </c>
      <c r="CE138" s="5">
        <v>113.681</v>
      </c>
      <c r="CF138" s="45">
        <v>2.4489999999999998</v>
      </c>
      <c r="CG138" s="5">
        <v>94.558999999999997</v>
      </c>
      <c r="CH138" s="45">
        <v>-8.9480000000000004</v>
      </c>
      <c r="CI138" s="5">
        <v>153.95599999999999</v>
      </c>
      <c r="CJ138" s="45">
        <v>-2.2890000000000001</v>
      </c>
      <c r="CK138" s="24"/>
      <c r="CL138" s="24" t="s">
        <v>28</v>
      </c>
      <c r="CM138" s="5">
        <v>186.41900000000001</v>
      </c>
      <c r="CN138" s="45">
        <v>22.856999999999999</v>
      </c>
      <c r="CO138" s="5">
        <v>91.001000000000005</v>
      </c>
      <c r="CP138" s="45">
        <v>-18.663</v>
      </c>
      <c r="CQ138" s="5">
        <v>93.203000000000003</v>
      </c>
      <c r="CR138" s="45">
        <v>-13.026999999999999</v>
      </c>
      <c r="CS138" s="24"/>
      <c r="CT138" s="24" t="s">
        <v>28</v>
      </c>
      <c r="CU138" s="5">
        <v>124.179</v>
      </c>
      <c r="CV138" s="45">
        <v>12.26</v>
      </c>
      <c r="CW138" s="5">
        <v>101.042</v>
      </c>
      <c r="CX138" s="45">
        <v>-12.898</v>
      </c>
      <c r="CY138" s="5">
        <v>161.60400000000001</v>
      </c>
      <c r="CZ138" s="45">
        <v>13.791</v>
      </c>
      <c r="DA138" s="24"/>
      <c r="DB138" s="24" t="s">
        <v>28</v>
      </c>
      <c r="DC138" s="5">
        <v>109.81399999999999</v>
      </c>
      <c r="DD138" s="45">
        <v>-1.397</v>
      </c>
      <c r="DE138" s="5">
        <v>320.00799999999998</v>
      </c>
      <c r="DF138" s="45">
        <v>5.9729999999999999</v>
      </c>
      <c r="DG138" s="5">
        <v>111.566</v>
      </c>
      <c r="DH138" s="45">
        <v>-7.7530000000000001</v>
      </c>
      <c r="DI138" s="24"/>
      <c r="DJ138" s="24" t="s">
        <v>28</v>
      </c>
      <c r="DK138" s="5">
        <v>146.33799999999999</v>
      </c>
      <c r="DL138" s="45">
        <v>9.3230000000000004</v>
      </c>
      <c r="DM138" s="5">
        <v>86.721999999999994</v>
      </c>
      <c r="DN138" s="45">
        <v>-28.824000000000002</v>
      </c>
      <c r="DO138" s="5">
        <v>132.82</v>
      </c>
      <c r="DP138" s="45">
        <v>9.0229999999999997</v>
      </c>
      <c r="DQ138" s="24"/>
      <c r="DR138" s="24" t="s">
        <v>28</v>
      </c>
      <c r="DS138" s="5">
        <v>158.404</v>
      </c>
      <c r="DT138" s="45">
        <v>24.542999999999999</v>
      </c>
      <c r="DU138" s="5">
        <v>137.72499999999999</v>
      </c>
      <c r="DV138" s="45">
        <v>4.7489999999999997</v>
      </c>
      <c r="DW138" s="5">
        <v>156.93100000000001</v>
      </c>
      <c r="DX138" s="45">
        <v>3.1779999999999999</v>
      </c>
      <c r="DY138" s="24"/>
      <c r="DZ138" s="24" t="s">
        <v>28</v>
      </c>
      <c r="EA138" s="5">
        <v>112.169</v>
      </c>
      <c r="EB138" s="45">
        <v>-3.625</v>
      </c>
      <c r="EC138" s="5">
        <v>137.83500000000001</v>
      </c>
      <c r="ED138" s="45">
        <v>1.4159999999999999</v>
      </c>
      <c r="EE138" s="5">
        <v>120.05500000000001</v>
      </c>
      <c r="EF138" s="45">
        <v>1.87</v>
      </c>
      <c r="EG138" s="24"/>
      <c r="EH138" s="24" t="s">
        <v>28</v>
      </c>
      <c r="EI138" s="5">
        <v>133.73500000000001</v>
      </c>
      <c r="EJ138" s="45">
        <v>9.3249999999999993</v>
      </c>
      <c r="EK138" s="5">
        <v>126.23699999999999</v>
      </c>
      <c r="EL138" s="45">
        <v>11.590999999999999</v>
      </c>
      <c r="EM138" s="5">
        <v>104.91500000000001</v>
      </c>
      <c r="EN138" s="45">
        <v>-9.0519999999999996</v>
      </c>
      <c r="EO138" s="24"/>
      <c r="EP138" s="24" t="s">
        <v>28</v>
      </c>
      <c r="EQ138" s="5">
        <v>110.253</v>
      </c>
      <c r="ER138" s="45">
        <v>6.5990000000000002</v>
      </c>
      <c r="ES138" s="5">
        <v>120.014</v>
      </c>
      <c r="ET138" s="45">
        <v>4.9820000000000002</v>
      </c>
      <c r="EU138" s="5">
        <v>80.36</v>
      </c>
      <c r="EV138" s="45">
        <v>-17.38</v>
      </c>
      <c r="EW138" s="24"/>
      <c r="EX138" s="24" t="s">
        <v>28</v>
      </c>
      <c r="EY138" s="5">
        <v>87.575999999999993</v>
      </c>
      <c r="EZ138" s="45">
        <v>1.119</v>
      </c>
      <c r="FA138" s="5">
        <v>80.174000000000007</v>
      </c>
      <c r="FB138" s="45">
        <v>3.6819999999999999</v>
      </c>
      <c r="FC138" s="5">
        <v>176.37799999999999</v>
      </c>
      <c r="FD138" s="45">
        <v>28.925999999999998</v>
      </c>
      <c r="FE138" s="24"/>
      <c r="FF138" s="24" t="s">
        <v>28</v>
      </c>
      <c r="FG138" s="5">
        <v>128.184</v>
      </c>
      <c r="FH138" s="45">
        <v>14.871</v>
      </c>
      <c r="FI138" s="5">
        <v>138.03399999999999</v>
      </c>
      <c r="FJ138" s="45">
        <v>18.72</v>
      </c>
      <c r="FK138" s="5">
        <v>140.636</v>
      </c>
      <c r="FL138" s="45">
        <v>2.488</v>
      </c>
      <c r="FM138" s="24"/>
      <c r="FN138" s="24" t="s">
        <v>28</v>
      </c>
      <c r="FO138" s="5">
        <v>129.30099999999999</v>
      </c>
      <c r="FP138" s="45">
        <v>45.993000000000002</v>
      </c>
      <c r="FQ138" s="5">
        <v>293.3</v>
      </c>
      <c r="FR138" s="45">
        <v>106.489</v>
      </c>
      <c r="FS138" s="5">
        <v>131.22499999999999</v>
      </c>
      <c r="FT138" s="45">
        <v>17.050999999999998</v>
      </c>
      <c r="FU138" s="24"/>
      <c r="FV138" s="24" t="s">
        <v>28</v>
      </c>
      <c r="FW138" s="5">
        <v>128.352</v>
      </c>
      <c r="FX138" s="45">
        <v>2.3370000000000002</v>
      </c>
      <c r="FY138" s="5">
        <v>157.94</v>
      </c>
      <c r="FZ138" s="45">
        <v>25.276</v>
      </c>
      <c r="GA138" s="5">
        <v>115.14100000000001</v>
      </c>
      <c r="GB138" s="45">
        <v>-9.2690000000000001</v>
      </c>
      <c r="GC138" s="24"/>
      <c r="GD138" s="24" t="s">
        <v>28</v>
      </c>
      <c r="GE138" s="5">
        <v>113.25</v>
      </c>
      <c r="GF138" s="45">
        <v>7.9219999999999997</v>
      </c>
      <c r="GG138" s="5">
        <v>113.911</v>
      </c>
      <c r="GH138" s="45">
        <v>-14.618</v>
      </c>
      <c r="GI138" s="5">
        <v>89.051000000000002</v>
      </c>
      <c r="GJ138" s="45">
        <v>-4.125</v>
      </c>
      <c r="GK138" s="24"/>
      <c r="GL138" s="24" t="s">
        <v>28</v>
      </c>
      <c r="GM138" s="5">
        <v>143.65100000000001</v>
      </c>
      <c r="GN138" s="45">
        <v>9.7780000000000005</v>
      </c>
      <c r="GO138" s="5">
        <v>150.93700000000001</v>
      </c>
      <c r="GP138" s="45">
        <v>7.7190000000000003</v>
      </c>
      <c r="GQ138" s="5">
        <v>120.014</v>
      </c>
      <c r="GR138" s="45">
        <v>-1.9990000000000001</v>
      </c>
      <c r="GS138" s="24"/>
      <c r="GT138" s="24" t="s">
        <v>28</v>
      </c>
      <c r="GU138" s="5">
        <v>78.834999999999994</v>
      </c>
      <c r="GV138" s="45">
        <v>-26.018000000000001</v>
      </c>
      <c r="GW138" s="5">
        <v>86.358999999999995</v>
      </c>
      <c r="GX138" s="45">
        <v>-19.388999999999999</v>
      </c>
      <c r="GY138" s="5">
        <v>167.8</v>
      </c>
      <c r="GZ138" s="45">
        <v>25.231999999999999</v>
      </c>
      <c r="HA138" s="24"/>
      <c r="HB138" s="24" t="s">
        <v>28</v>
      </c>
      <c r="HC138" s="5">
        <v>109.50700000000001</v>
      </c>
      <c r="HD138" s="45">
        <v>-5.9119999999999999</v>
      </c>
      <c r="HE138" s="5">
        <v>138.102</v>
      </c>
      <c r="HF138" s="45">
        <v>-0.14599999999999999</v>
      </c>
      <c r="HG138" s="5">
        <v>104.249</v>
      </c>
      <c r="HH138" s="45">
        <v>-15.249000000000001</v>
      </c>
      <c r="HI138" s="24"/>
      <c r="HJ138" s="24" t="s">
        <v>28</v>
      </c>
      <c r="HK138" s="5">
        <v>99.67</v>
      </c>
      <c r="HL138" s="45">
        <v>-11.972</v>
      </c>
      <c r="HM138" s="5">
        <v>122.047</v>
      </c>
      <c r="HN138" s="45">
        <v>9.2110000000000003</v>
      </c>
      <c r="HO138" s="5">
        <v>106.32599999999999</v>
      </c>
      <c r="HP138" s="45">
        <v>-23.172999999999998</v>
      </c>
      <c r="HQ138" s="24"/>
      <c r="HR138" s="24" t="s">
        <v>28</v>
      </c>
      <c r="HS138" s="5">
        <v>122.35899999999999</v>
      </c>
      <c r="HT138" s="45">
        <v>-10.763</v>
      </c>
      <c r="HU138" s="5">
        <v>114.634</v>
      </c>
      <c r="HV138" s="45">
        <v>2.9889999999999999</v>
      </c>
      <c r="HW138" s="5">
        <v>95.682000000000002</v>
      </c>
      <c r="HX138" s="45">
        <v>-19.46</v>
      </c>
      <c r="HY138" s="24"/>
      <c r="HZ138" s="24" t="s">
        <v>28</v>
      </c>
      <c r="IA138" s="5">
        <v>115.792</v>
      </c>
      <c r="IB138" s="45">
        <v>1.7010000000000001</v>
      </c>
      <c r="IC138" s="5">
        <v>131.08799999999999</v>
      </c>
      <c r="ID138" s="45">
        <v>15.05</v>
      </c>
      <c r="IE138" s="5">
        <v>105.096</v>
      </c>
      <c r="IF138" s="45">
        <v>-13.353999999999999</v>
      </c>
      <c r="IG138" s="24"/>
      <c r="IH138" s="24" t="s">
        <v>28</v>
      </c>
      <c r="II138" s="5">
        <v>114.497</v>
      </c>
      <c r="IJ138" s="45">
        <v>-2.3479999999999999</v>
      </c>
      <c r="IK138" s="5">
        <v>135.51499999999999</v>
      </c>
      <c r="IL138" s="45">
        <v>16.582999999999998</v>
      </c>
      <c r="IM138" s="5">
        <v>98.132000000000005</v>
      </c>
      <c r="IN138" s="45">
        <v>-24.853999999999999</v>
      </c>
      <c r="IO138" s="5">
        <v>149.70500000000001</v>
      </c>
      <c r="IP138" s="45">
        <v>23.494</v>
      </c>
      <c r="IQ138" s="24"/>
      <c r="IR138" s="24" t="s">
        <v>28</v>
      </c>
      <c r="IS138" s="5">
        <v>103.711</v>
      </c>
      <c r="IT138" s="45">
        <v>-6.6459999999999999</v>
      </c>
      <c r="IU138" s="5">
        <v>87.912000000000006</v>
      </c>
      <c r="IV138" s="45">
        <v>-17.009</v>
      </c>
      <c r="IW138" s="5">
        <v>102.562</v>
      </c>
      <c r="IX138" s="45">
        <v>-18.855</v>
      </c>
      <c r="IY138" s="24"/>
      <c r="IZ138" s="24" t="s">
        <v>28</v>
      </c>
      <c r="JA138" s="5">
        <v>119.066</v>
      </c>
      <c r="JB138" s="45">
        <v>11.052</v>
      </c>
      <c r="JC138" s="5">
        <v>135.779</v>
      </c>
      <c r="JD138" s="45">
        <v>-6.0609999999999999</v>
      </c>
      <c r="JE138" s="5">
        <v>187.017</v>
      </c>
      <c r="JF138" s="45">
        <v>28.797000000000001</v>
      </c>
      <c r="JG138" s="24"/>
      <c r="JH138" s="24" t="s">
        <v>28</v>
      </c>
      <c r="JI138" s="5">
        <v>203.79300000000001</v>
      </c>
      <c r="JJ138" s="45">
        <v>27.238</v>
      </c>
      <c r="JK138" s="5">
        <v>149.22800000000001</v>
      </c>
      <c r="JL138" s="45">
        <v>0.78200000000000003</v>
      </c>
      <c r="JM138" s="5">
        <v>146.505</v>
      </c>
      <c r="JN138" s="45">
        <v>25.791</v>
      </c>
      <c r="JO138" s="24"/>
      <c r="JP138" s="24" t="s">
        <v>28</v>
      </c>
      <c r="JQ138" s="5">
        <v>112.268</v>
      </c>
      <c r="JR138" s="45">
        <v>-14.808999999999999</v>
      </c>
      <c r="JS138" s="5">
        <v>104.31699999999999</v>
      </c>
      <c r="JT138" s="45">
        <v>10.41</v>
      </c>
      <c r="JU138" s="5">
        <v>101.599</v>
      </c>
      <c r="JV138" s="45">
        <v>12.167</v>
      </c>
      <c r="JW138" s="24"/>
      <c r="JX138" s="24" t="s">
        <v>28</v>
      </c>
      <c r="JY138" s="5">
        <v>121.809</v>
      </c>
      <c r="JZ138" s="45">
        <v>-7.9039999999999999</v>
      </c>
      <c r="KA138" s="5">
        <v>162.98400000000001</v>
      </c>
      <c r="KB138" s="45">
        <v>30.053000000000001</v>
      </c>
      <c r="KC138" s="5">
        <v>145.84100000000001</v>
      </c>
      <c r="KD138" s="45">
        <v>-4.1189999999999998</v>
      </c>
      <c r="KE138" s="24"/>
      <c r="KF138" s="24" t="s">
        <v>28</v>
      </c>
      <c r="KG138" s="5">
        <v>124.59399999999999</v>
      </c>
      <c r="KH138" s="45">
        <v>11.238</v>
      </c>
      <c r="KI138" s="5">
        <v>110.081</v>
      </c>
      <c r="KJ138" s="45">
        <v>10.163</v>
      </c>
      <c r="KK138" s="5">
        <v>117.675</v>
      </c>
      <c r="KL138" s="45">
        <v>-6.6459999999999999</v>
      </c>
      <c r="KM138" s="24"/>
      <c r="KN138" s="24" t="s">
        <v>28</v>
      </c>
      <c r="KO138" s="5">
        <v>77.903000000000006</v>
      </c>
      <c r="KP138" s="45">
        <v>-13.366</v>
      </c>
      <c r="KQ138" s="5">
        <v>130.49299999999999</v>
      </c>
      <c r="KR138" s="45">
        <v>2.6309999999999998</v>
      </c>
      <c r="KS138" s="5">
        <v>107.203</v>
      </c>
      <c r="KT138" s="45">
        <v>4.9059999999999997</v>
      </c>
      <c r="KU138" s="24"/>
      <c r="KV138" s="24" t="s">
        <v>28</v>
      </c>
      <c r="KW138" s="5">
        <v>107.499</v>
      </c>
      <c r="KX138" s="45">
        <v>-27.928999999999998</v>
      </c>
      <c r="KY138" s="5">
        <v>136.976</v>
      </c>
      <c r="KZ138" s="45">
        <v>19.125</v>
      </c>
      <c r="LA138" s="5">
        <v>140.43700000000001</v>
      </c>
      <c r="LB138" s="45">
        <v>13.06</v>
      </c>
      <c r="LC138" s="24"/>
      <c r="LD138" s="24" t="s">
        <v>28</v>
      </c>
      <c r="LE138" s="5">
        <v>133.261</v>
      </c>
      <c r="LF138" s="45">
        <v>-4.1959999999999997</v>
      </c>
      <c r="LG138" s="5">
        <v>114.03400000000001</v>
      </c>
      <c r="LH138" s="45">
        <v>1.0609999999999999</v>
      </c>
      <c r="LI138" s="5">
        <v>68.45</v>
      </c>
      <c r="LJ138" s="45">
        <v>-37.911000000000001</v>
      </c>
      <c r="LK138" s="24"/>
      <c r="LL138" s="24" t="s">
        <v>28</v>
      </c>
      <c r="LM138" s="5">
        <v>113.206</v>
      </c>
      <c r="LN138" s="45">
        <v>-7.931</v>
      </c>
      <c r="LO138" s="5">
        <v>97.668000000000006</v>
      </c>
      <c r="LP138" s="45">
        <v>13.3</v>
      </c>
      <c r="LQ138" s="5">
        <v>127.54600000000001</v>
      </c>
      <c r="LR138" s="45">
        <v>17.262</v>
      </c>
      <c r="LS138" s="24"/>
      <c r="LT138" s="24" t="s">
        <v>28</v>
      </c>
      <c r="LU138" s="5">
        <v>90.337999999999994</v>
      </c>
      <c r="LV138" s="45">
        <v>-9.8249999999999993</v>
      </c>
      <c r="LW138" s="5">
        <v>116.371</v>
      </c>
      <c r="LX138" s="45">
        <v>9.4390000000000001</v>
      </c>
      <c r="LY138" s="5">
        <v>139.15600000000001</v>
      </c>
      <c r="LZ138" s="45">
        <v>35.875</v>
      </c>
      <c r="MA138" s="24"/>
      <c r="MB138" s="24" t="s">
        <v>28</v>
      </c>
      <c r="MC138" s="5">
        <v>131.91300000000001</v>
      </c>
      <c r="MD138" s="45">
        <v>3.524</v>
      </c>
      <c r="ME138" s="5">
        <v>99.492000000000004</v>
      </c>
      <c r="MF138" s="45">
        <v>5.5830000000000002</v>
      </c>
      <c r="MG138" s="5">
        <v>115.07299999999999</v>
      </c>
      <c r="MH138" s="45">
        <v>-24.344000000000001</v>
      </c>
      <c r="MI138" s="24"/>
      <c r="MJ138" s="24" t="s">
        <v>28</v>
      </c>
      <c r="MK138" s="5">
        <v>100.24</v>
      </c>
      <c r="ML138" s="45">
        <v>2.6779999999999999</v>
      </c>
      <c r="MM138" s="5">
        <v>134.75299999999999</v>
      </c>
      <c r="MN138" s="45">
        <v>4.2169999999999996</v>
      </c>
      <c r="MO138" s="5">
        <v>141.535</v>
      </c>
      <c r="MP138" s="45">
        <v>6.6150000000000002</v>
      </c>
      <c r="MQ138" s="44"/>
      <c r="MR138" s="44"/>
      <c r="MS138" s="44"/>
      <c r="MT138" s="44"/>
      <c r="MU138" s="44"/>
      <c r="MV138" s="44"/>
    </row>
    <row r="139" spans="1:384" s="331" customFormat="1" ht="15" customHeight="1" x14ac:dyDescent="0.25">
      <c r="A139" s="445"/>
      <c r="B139" s="24"/>
      <c r="C139" s="5"/>
      <c r="D139" s="45"/>
      <c r="E139" s="495"/>
      <c r="F139" s="45"/>
      <c r="G139" s="495"/>
      <c r="H139" s="45"/>
      <c r="I139" s="24"/>
      <c r="J139" s="24"/>
      <c r="K139" s="5"/>
      <c r="L139" s="45"/>
      <c r="M139" s="5"/>
      <c r="N139" s="45"/>
      <c r="O139" s="5"/>
      <c r="P139" s="45"/>
      <c r="Q139" s="24"/>
      <c r="R139" s="24"/>
      <c r="S139" s="5"/>
      <c r="T139" s="45"/>
      <c r="U139" s="5"/>
      <c r="V139" s="45"/>
      <c r="W139" s="5"/>
      <c r="X139" s="45"/>
      <c r="Y139" s="24"/>
      <c r="Z139" s="24"/>
      <c r="AA139" s="5"/>
      <c r="AB139" s="45"/>
      <c r="AC139" s="5"/>
      <c r="AD139" s="45"/>
      <c r="AE139" s="5"/>
      <c r="AF139" s="45"/>
      <c r="AG139" s="24"/>
      <c r="AH139" s="24"/>
      <c r="AI139" s="5"/>
      <c r="AJ139" s="45"/>
      <c r="AK139" s="5"/>
      <c r="AL139" s="45"/>
      <c r="AM139" s="5"/>
      <c r="AN139" s="45"/>
      <c r="AO139" s="24"/>
      <c r="AP139" s="24"/>
      <c r="AQ139" s="5"/>
      <c r="AR139" s="45"/>
      <c r="AS139" s="5"/>
      <c r="AT139" s="45"/>
      <c r="AU139" s="5"/>
      <c r="AV139" s="45"/>
      <c r="AW139" s="24"/>
      <c r="AX139" s="24"/>
      <c r="AY139" s="5"/>
      <c r="AZ139" s="45"/>
      <c r="BA139" s="5"/>
      <c r="BB139" s="45"/>
      <c r="BC139" s="5"/>
      <c r="BD139" s="45"/>
      <c r="BE139" s="24"/>
      <c r="BF139" s="24"/>
      <c r="BG139" s="5"/>
      <c r="BH139" s="45"/>
      <c r="BI139" s="5"/>
      <c r="BJ139" s="45"/>
      <c r="BK139" s="5"/>
      <c r="BL139" s="45"/>
      <c r="BM139" s="24"/>
      <c r="BN139" s="24"/>
      <c r="BO139" s="5"/>
      <c r="BP139" s="45"/>
      <c r="BQ139" s="5"/>
      <c r="BR139" s="45"/>
      <c r="BS139" s="5"/>
      <c r="BT139" s="45"/>
      <c r="BU139" s="24"/>
      <c r="BV139" s="24"/>
      <c r="BW139" s="5"/>
      <c r="BX139" s="45"/>
      <c r="BY139" s="5"/>
      <c r="BZ139" s="45"/>
      <c r="CA139" s="5"/>
      <c r="CB139" s="45"/>
      <c r="CC139" s="24"/>
      <c r="CD139" s="24"/>
      <c r="CE139" s="5"/>
      <c r="CF139" s="45"/>
      <c r="CG139" s="5"/>
      <c r="CH139" s="45"/>
      <c r="CI139" s="5"/>
      <c r="CJ139" s="45"/>
      <c r="CK139" s="24"/>
      <c r="CL139" s="24"/>
      <c r="CM139" s="5"/>
      <c r="CN139" s="45"/>
      <c r="CO139" s="5"/>
      <c r="CP139" s="45"/>
      <c r="CQ139" s="5"/>
      <c r="CR139" s="45"/>
      <c r="CS139" s="24"/>
      <c r="CT139" s="24"/>
      <c r="CU139" s="5"/>
      <c r="CV139" s="45"/>
      <c r="CW139" s="5"/>
      <c r="CX139" s="45"/>
      <c r="CY139" s="5"/>
      <c r="CZ139" s="45"/>
      <c r="DA139" s="24"/>
      <c r="DB139" s="24"/>
      <c r="DC139" s="5"/>
      <c r="DD139" s="45"/>
      <c r="DE139" s="5"/>
      <c r="DF139" s="45"/>
      <c r="DG139" s="5"/>
      <c r="DH139" s="45"/>
      <c r="DI139" s="24"/>
      <c r="DJ139" s="24"/>
      <c r="DK139" s="5"/>
      <c r="DL139" s="45"/>
      <c r="DM139" s="5"/>
      <c r="DN139" s="45"/>
      <c r="DO139" s="5"/>
      <c r="DP139" s="45"/>
      <c r="DQ139" s="24"/>
      <c r="DR139" s="24"/>
      <c r="DS139" s="5"/>
      <c r="DT139" s="45"/>
      <c r="DU139" s="5"/>
      <c r="DV139" s="45"/>
      <c r="DW139" s="5"/>
      <c r="DX139" s="45"/>
      <c r="DY139" s="24"/>
      <c r="DZ139" s="24"/>
      <c r="EA139" s="5"/>
      <c r="EB139" s="45"/>
      <c r="EC139" s="5"/>
      <c r="ED139" s="45"/>
      <c r="EE139" s="5"/>
      <c r="EF139" s="45"/>
      <c r="EG139" s="24"/>
      <c r="EH139" s="24"/>
      <c r="EI139" s="5"/>
      <c r="EJ139" s="45"/>
      <c r="EK139" s="5"/>
      <c r="EL139" s="45"/>
      <c r="EM139" s="5"/>
      <c r="EN139" s="45"/>
      <c r="EO139" s="24"/>
      <c r="EP139" s="24"/>
      <c r="EQ139" s="5"/>
      <c r="ER139" s="45"/>
      <c r="ES139" s="5"/>
      <c r="ET139" s="45"/>
      <c r="EU139" s="5"/>
      <c r="EV139" s="45"/>
      <c r="EW139" s="24"/>
      <c r="EX139" s="24"/>
      <c r="EY139" s="5"/>
      <c r="EZ139" s="45"/>
      <c r="FA139" s="5"/>
      <c r="FB139" s="45"/>
      <c r="FC139" s="5"/>
      <c r="FD139" s="45"/>
      <c r="FE139" s="24"/>
      <c r="FF139" s="24"/>
      <c r="FG139" s="5"/>
      <c r="FH139" s="45"/>
      <c r="FI139" s="5"/>
      <c r="FJ139" s="45"/>
      <c r="FK139" s="5"/>
      <c r="FL139" s="45"/>
      <c r="FM139" s="24"/>
      <c r="FN139" s="24"/>
      <c r="FO139" s="5"/>
      <c r="FP139" s="45"/>
      <c r="FQ139" s="5"/>
      <c r="FR139" s="45"/>
      <c r="FS139" s="5"/>
      <c r="FT139" s="45"/>
      <c r="FU139" s="24"/>
      <c r="FV139" s="24"/>
      <c r="FW139" s="5"/>
      <c r="FX139" s="45"/>
      <c r="FY139" s="5"/>
      <c r="FZ139" s="45"/>
      <c r="GA139" s="5"/>
      <c r="GB139" s="45"/>
      <c r="GC139" s="24"/>
      <c r="GD139" s="24"/>
      <c r="GE139" s="5"/>
      <c r="GF139" s="45"/>
      <c r="GG139" s="5"/>
      <c r="GH139" s="45"/>
      <c r="GI139" s="5"/>
      <c r="GJ139" s="45"/>
      <c r="GK139" s="24"/>
      <c r="GL139" s="24"/>
      <c r="GM139" s="5"/>
      <c r="GN139" s="45"/>
      <c r="GO139" s="5"/>
      <c r="GP139" s="45"/>
      <c r="GQ139" s="5"/>
      <c r="GR139" s="45"/>
      <c r="GS139" s="24"/>
      <c r="GT139" s="24"/>
      <c r="GU139" s="5"/>
      <c r="GV139" s="45"/>
      <c r="GW139" s="5"/>
      <c r="GX139" s="45"/>
      <c r="GY139" s="5"/>
      <c r="GZ139" s="45"/>
      <c r="HA139" s="24"/>
      <c r="HB139" s="24"/>
      <c r="HC139" s="5"/>
      <c r="HD139" s="45"/>
      <c r="HE139" s="5"/>
      <c r="HF139" s="45"/>
      <c r="HG139" s="5"/>
      <c r="HH139" s="45"/>
      <c r="HI139" s="24"/>
      <c r="HJ139" s="24"/>
      <c r="HK139" s="5"/>
      <c r="HL139" s="45"/>
      <c r="HM139" s="5"/>
      <c r="HN139" s="45"/>
      <c r="HO139" s="5"/>
      <c r="HP139" s="45"/>
      <c r="HQ139" s="24"/>
      <c r="HR139" s="24"/>
      <c r="HS139" s="5"/>
      <c r="HT139" s="45"/>
      <c r="HU139" s="5"/>
      <c r="HV139" s="45"/>
      <c r="HW139" s="5"/>
      <c r="HX139" s="45"/>
      <c r="HY139" s="24"/>
      <c r="HZ139" s="24"/>
      <c r="IA139" s="5"/>
      <c r="IB139" s="45"/>
      <c r="IC139" s="5"/>
      <c r="ID139" s="45"/>
      <c r="IE139" s="5"/>
      <c r="IF139" s="45"/>
      <c r="IG139" s="24"/>
      <c r="IH139" s="24"/>
      <c r="II139" s="5"/>
      <c r="IJ139" s="45"/>
      <c r="IK139" s="5"/>
      <c r="IL139" s="45"/>
      <c r="IM139" s="5"/>
      <c r="IN139" s="45"/>
      <c r="IO139" s="5"/>
      <c r="IP139" s="45"/>
      <c r="IQ139" s="24"/>
      <c r="IR139" s="24"/>
      <c r="IS139" s="5"/>
      <c r="IT139" s="45"/>
      <c r="IU139" s="5"/>
      <c r="IV139" s="45"/>
      <c r="IW139" s="5"/>
      <c r="IX139" s="45"/>
      <c r="IY139" s="24"/>
      <c r="IZ139" s="24"/>
      <c r="JA139" s="5"/>
      <c r="JB139" s="45"/>
      <c r="JC139" s="5"/>
      <c r="JD139" s="45"/>
      <c r="JE139" s="5"/>
      <c r="JF139" s="45"/>
      <c r="JG139" s="24"/>
      <c r="JH139" s="24"/>
      <c r="JI139" s="5"/>
      <c r="JJ139" s="45"/>
      <c r="JK139" s="5"/>
      <c r="JL139" s="45"/>
      <c r="JM139" s="5"/>
      <c r="JN139" s="45"/>
      <c r="JO139" s="24"/>
      <c r="JP139" s="24"/>
      <c r="JQ139" s="5"/>
      <c r="JR139" s="45"/>
      <c r="JS139" s="5"/>
      <c r="JT139" s="45"/>
      <c r="JU139" s="5"/>
      <c r="JV139" s="45"/>
      <c r="JW139" s="24"/>
      <c r="JX139" s="24"/>
      <c r="JY139" s="5"/>
      <c r="JZ139" s="45"/>
      <c r="KA139" s="5"/>
      <c r="KB139" s="45"/>
      <c r="KC139" s="5"/>
      <c r="KD139" s="45"/>
      <c r="KE139" s="24"/>
      <c r="KF139" s="24"/>
      <c r="KG139" s="5"/>
      <c r="KH139" s="45"/>
      <c r="KI139" s="5"/>
      <c r="KJ139" s="45"/>
      <c r="KK139" s="5"/>
      <c r="KL139" s="45"/>
      <c r="KM139" s="24"/>
      <c r="KN139" s="24"/>
      <c r="KO139" s="5"/>
      <c r="KP139" s="45"/>
      <c r="KQ139" s="5"/>
      <c r="KR139" s="45"/>
      <c r="KS139" s="5"/>
      <c r="KT139" s="45"/>
      <c r="KU139" s="24"/>
      <c r="KV139" s="24"/>
      <c r="KW139" s="5"/>
      <c r="KX139" s="45"/>
      <c r="KY139" s="5"/>
      <c r="KZ139" s="45"/>
      <c r="LA139" s="5"/>
      <c r="LB139" s="45"/>
      <c r="LC139" s="24"/>
      <c r="LD139" s="24"/>
      <c r="LE139" s="5"/>
      <c r="LF139" s="45"/>
      <c r="LG139" s="5"/>
      <c r="LH139" s="45"/>
      <c r="LI139" s="5"/>
      <c r="LJ139" s="45"/>
      <c r="LK139" s="24"/>
      <c r="LL139" s="24"/>
      <c r="LM139" s="5"/>
      <c r="LN139" s="45"/>
      <c r="LO139" s="5"/>
      <c r="LP139" s="45"/>
      <c r="LQ139" s="5"/>
      <c r="LR139" s="45"/>
      <c r="LS139" s="24"/>
      <c r="LT139" s="24"/>
      <c r="LU139" s="5"/>
      <c r="LV139" s="45"/>
      <c r="LW139" s="5"/>
      <c r="LX139" s="45"/>
      <c r="LY139" s="5"/>
      <c r="LZ139" s="45"/>
      <c r="MA139" s="24"/>
      <c r="MB139" s="24"/>
      <c r="MC139" s="5"/>
      <c r="MD139" s="45"/>
      <c r="ME139" s="5"/>
      <c r="MF139" s="45"/>
      <c r="MG139" s="5"/>
      <c r="MH139" s="45"/>
      <c r="MI139" s="24"/>
      <c r="MJ139" s="24"/>
      <c r="MK139" s="5"/>
      <c r="ML139" s="45"/>
      <c r="MM139" s="5"/>
      <c r="MN139" s="45"/>
      <c r="MO139" s="5"/>
      <c r="MP139" s="45"/>
      <c r="MQ139" s="44"/>
      <c r="MR139" s="44"/>
      <c r="MS139" s="44"/>
      <c r="MT139" s="44"/>
      <c r="MU139" s="44"/>
      <c r="MV139" s="44"/>
    </row>
    <row r="140" spans="1:384" s="331" customFormat="1" ht="15" customHeight="1" x14ac:dyDescent="0.25">
      <c r="A140" s="445">
        <v>2021</v>
      </c>
      <c r="B140" s="24" t="s">
        <v>17</v>
      </c>
      <c r="C140" s="5">
        <v>99.207999999999998</v>
      </c>
      <c r="D140" s="45">
        <v>-4.4859999999999998</v>
      </c>
      <c r="E140" s="495">
        <v>87.138999999999996</v>
      </c>
      <c r="F140" s="45">
        <v>-9.4139999999999997</v>
      </c>
      <c r="G140" s="495">
        <v>110.619</v>
      </c>
      <c r="H140" s="45">
        <v>-0.45200000000000001</v>
      </c>
      <c r="I140" s="445">
        <v>2021</v>
      </c>
      <c r="J140" s="24" t="s">
        <v>781</v>
      </c>
      <c r="K140" s="5">
        <v>67.718999999999994</v>
      </c>
      <c r="L140" s="45">
        <v>-3.8479999999999999</v>
      </c>
      <c r="M140" s="5">
        <v>104.88</v>
      </c>
      <c r="N140" s="45">
        <v>-14.696999999999999</v>
      </c>
      <c r="O140" s="5">
        <v>67.906000000000006</v>
      </c>
      <c r="P140" s="45">
        <v>-5.7690000000000001</v>
      </c>
      <c r="Q140" s="445">
        <v>2021</v>
      </c>
      <c r="R140" s="24" t="s">
        <v>781</v>
      </c>
      <c r="S140" s="5">
        <v>120.11199999999999</v>
      </c>
      <c r="T140" s="45">
        <v>11.933</v>
      </c>
      <c r="U140" s="5">
        <v>129.52500000000001</v>
      </c>
      <c r="V140" s="45">
        <v>-8.5670000000000002</v>
      </c>
      <c r="W140" s="5">
        <v>175.71600000000001</v>
      </c>
      <c r="X140" s="45">
        <v>25.454999999999998</v>
      </c>
      <c r="Y140" s="445">
        <v>2021</v>
      </c>
      <c r="Z140" s="24" t="s">
        <v>781</v>
      </c>
      <c r="AA140" s="5">
        <v>144.99600000000001</v>
      </c>
      <c r="AB140" s="45">
        <v>14.536</v>
      </c>
      <c r="AC140" s="5">
        <v>118.83199999999999</v>
      </c>
      <c r="AD140" s="45">
        <v>-4.3479999999999999</v>
      </c>
      <c r="AE140" s="5">
        <v>135.17400000000001</v>
      </c>
      <c r="AF140" s="45">
        <v>15.695</v>
      </c>
      <c r="AG140" s="445">
        <v>2021</v>
      </c>
      <c r="AH140" s="24" t="s">
        <v>781</v>
      </c>
      <c r="AI140" s="5">
        <v>108.283</v>
      </c>
      <c r="AJ140" s="45">
        <v>-2.9630000000000001</v>
      </c>
      <c r="AK140" s="5">
        <v>140.304</v>
      </c>
      <c r="AL140" s="45">
        <v>-1.716</v>
      </c>
      <c r="AM140" s="5">
        <v>103.96899999999999</v>
      </c>
      <c r="AN140" s="45">
        <v>-12.941000000000001</v>
      </c>
      <c r="AO140" s="445">
        <v>2021</v>
      </c>
      <c r="AP140" s="24" t="s">
        <v>781</v>
      </c>
      <c r="AQ140" s="5">
        <v>105.575</v>
      </c>
      <c r="AR140" s="45">
        <v>-5.4080000000000004</v>
      </c>
      <c r="AS140" s="5">
        <v>118.416</v>
      </c>
      <c r="AT140" s="45">
        <v>-9.0220000000000002</v>
      </c>
      <c r="AU140" s="5">
        <v>138.76900000000001</v>
      </c>
      <c r="AV140" s="45">
        <v>14.442</v>
      </c>
      <c r="AW140" s="445">
        <v>2021</v>
      </c>
      <c r="AX140" s="24" t="s">
        <v>781</v>
      </c>
      <c r="AY140" s="5">
        <v>141.893</v>
      </c>
      <c r="AZ140" s="45">
        <v>-8.5690000000000008</v>
      </c>
      <c r="BA140" s="5">
        <v>142.66800000000001</v>
      </c>
      <c r="BB140" s="45">
        <v>-3.605</v>
      </c>
      <c r="BC140" s="5">
        <v>162.93799999999999</v>
      </c>
      <c r="BD140" s="45">
        <v>19.946000000000002</v>
      </c>
      <c r="BE140" s="445">
        <v>2021</v>
      </c>
      <c r="BF140" s="24" t="s">
        <v>781</v>
      </c>
      <c r="BG140" s="5">
        <v>107.77500000000001</v>
      </c>
      <c r="BH140" s="45">
        <v>-10.686999999999999</v>
      </c>
      <c r="BI140" s="5">
        <v>128.25</v>
      </c>
      <c r="BJ140" s="45">
        <v>8.2720000000000002</v>
      </c>
      <c r="BK140" s="5">
        <v>160.19399999999999</v>
      </c>
      <c r="BL140" s="45">
        <v>-0.71299999999999997</v>
      </c>
      <c r="BM140" s="445">
        <v>2021</v>
      </c>
      <c r="BN140" s="24" t="s">
        <v>781</v>
      </c>
      <c r="BO140" s="5">
        <v>124.78100000000001</v>
      </c>
      <c r="BP140" s="45">
        <v>-2.609</v>
      </c>
      <c r="BQ140" s="5">
        <v>123.29</v>
      </c>
      <c r="BR140" s="45">
        <v>-4.4749999999999996</v>
      </c>
      <c r="BS140" s="5">
        <v>117.708</v>
      </c>
      <c r="BT140" s="45">
        <v>1.1599999999999999</v>
      </c>
      <c r="BU140" s="445">
        <v>2021</v>
      </c>
      <c r="BV140" s="24" t="s">
        <v>781</v>
      </c>
      <c r="BW140" s="5">
        <v>140.08699999999999</v>
      </c>
      <c r="BX140" s="45">
        <v>-2.6850000000000001</v>
      </c>
      <c r="BY140" s="5">
        <v>122.074</v>
      </c>
      <c r="BZ140" s="45">
        <v>5.8739999999999997</v>
      </c>
      <c r="CA140" s="5">
        <v>84.977000000000004</v>
      </c>
      <c r="CB140" s="45">
        <v>-19.376999999999999</v>
      </c>
      <c r="CC140" s="445">
        <v>2021</v>
      </c>
      <c r="CD140" s="24" t="s">
        <v>781</v>
      </c>
      <c r="CE140" s="5">
        <v>133.13399999999999</v>
      </c>
      <c r="CF140" s="45">
        <v>4.9589999999999996</v>
      </c>
      <c r="CG140" s="5">
        <v>94.251999999999995</v>
      </c>
      <c r="CH140" s="45">
        <v>-6.0759999999999996</v>
      </c>
      <c r="CI140" s="5">
        <v>138.59899999999999</v>
      </c>
      <c r="CJ140" s="45">
        <v>-0.98199999999999998</v>
      </c>
      <c r="CK140" s="445">
        <v>2021</v>
      </c>
      <c r="CL140" s="24" t="s">
        <v>781</v>
      </c>
      <c r="CM140" s="5">
        <v>195.30199999999999</v>
      </c>
      <c r="CN140" s="45">
        <v>24.427</v>
      </c>
      <c r="CO140" s="5">
        <v>97.525000000000006</v>
      </c>
      <c r="CP140" s="45">
        <v>-19.963999999999999</v>
      </c>
      <c r="CQ140" s="5">
        <v>98.506</v>
      </c>
      <c r="CR140" s="45">
        <v>-13.417</v>
      </c>
      <c r="CS140" s="445">
        <v>2021</v>
      </c>
      <c r="CT140" s="24" t="s">
        <v>781</v>
      </c>
      <c r="CU140" s="5">
        <v>120.101</v>
      </c>
      <c r="CV140" s="45">
        <v>0.98399999999999999</v>
      </c>
      <c r="CW140" s="5">
        <v>101.176</v>
      </c>
      <c r="CX140" s="45">
        <v>-1.526</v>
      </c>
      <c r="CY140" s="5">
        <v>134.518</v>
      </c>
      <c r="CZ140" s="45">
        <v>-4.4550000000000001</v>
      </c>
      <c r="DA140" s="445">
        <v>2021</v>
      </c>
      <c r="DB140" s="24" t="s">
        <v>781</v>
      </c>
      <c r="DC140" s="5">
        <v>99.052000000000007</v>
      </c>
      <c r="DD140" s="45">
        <v>-8.5020000000000007</v>
      </c>
      <c r="DE140" s="5">
        <v>278.137</v>
      </c>
      <c r="DF140" s="45">
        <v>-5.5380000000000003</v>
      </c>
      <c r="DG140" s="5">
        <v>112.736</v>
      </c>
      <c r="DH140" s="45">
        <v>0.77200000000000002</v>
      </c>
      <c r="DI140" s="445">
        <v>2021</v>
      </c>
      <c r="DJ140" s="24" t="s">
        <v>781</v>
      </c>
      <c r="DK140" s="5">
        <v>125.721</v>
      </c>
      <c r="DL140" s="45">
        <v>9.1349999999999998</v>
      </c>
      <c r="DM140" s="5">
        <v>88.97</v>
      </c>
      <c r="DN140" s="45">
        <v>-24.324000000000002</v>
      </c>
      <c r="DO140" s="5">
        <v>153.82499999999999</v>
      </c>
      <c r="DP140" s="45">
        <v>17.495000000000001</v>
      </c>
      <c r="DQ140" s="445">
        <v>2021</v>
      </c>
      <c r="DR140" s="24" t="s">
        <v>781</v>
      </c>
      <c r="DS140" s="5">
        <v>127.679</v>
      </c>
      <c r="DT140" s="45">
        <v>7.4740000000000002</v>
      </c>
      <c r="DU140" s="5">
        <v>122.05200000000001</v>
      </c>
      <c r="DV140" s="45">
        <v>-0.84899999999999998</v>
      </c>
      <c r="DW140" s="5">
        <v>140.381</v>
      </c>
      <c r="DX140" s="45">
        <v>7.4210000000000003</v>
      </c>
      <c r="DY140" s="445">
        <v>2021</v>
      </c>
      <c r="DZ140" s="24" t="s">
        <v>781</v>
      </c>
      <c r="EA140" s="5">
        <v>109.81100000000001</v>
      </c>
      <c r="EB140" s="45">
        <v>-12.221</v>
      </c>
      <c r="EC140" s="5">
        <v>122.095</v>
      </c>
      <c r="ED140" s="45">
        <v>7.0620000000000003</v>
      </c>
      <c r="EE140" s="5">
        <v>116.964</v>
      </c>
      <c r="EF140" s="45">
        <v>-0.92700000000000005</v>
      </c>
      <c r="EG140" s="445">
        <v>2021</v>
      </c>
      <c r="EH140" s="24" t="s">
        <v>781</v>
      </c>
      <c r="EI140" s="5">
        <v>133.37299999999999</v>
      </c>
      <c r="EJ140" s="45">
        <v>1.9419999999999999</v>
      </c>
      <c r="EK140" s="5">
        <v>127.23699999999999</v>
      </c>
      <c r="EL140" s="45">
        <v>12.727</v>
      </c>
      <c r="EM140" s="5">
        <v>107.40300000000001</v>
      </c>
      <c r="EN140" s="45">
        <v>-5.25</v>
      </c>
      <c r="EO140" s="445">
        <v>2021</v>
      </c>
      <c r="EP140" s="24" t="s">
        <v>781</v>
      </c>
      <c r="EQ140" s="5">
        <v>84.804000000000002</v>
      </c>
      <c r="ER140" s="45">
        <v>-27.670999999999999</v>
      </c>
      <c r="ES140" s="5">
        <v>131.27000000000001</v>
      </c>
      <c r="ET140" s="45">
        <v>11.487</v>
      </c>
      <c r="EU140" s="5">
        <v>73.94</v>
      </c>
      <c r="EV140" s="45">
        <v>-28.001999999999999</v>
      </c>
      <c r="EW140" s="445">
        <v>2021</v>
      </c>
      <c r="EX140" s="24" t="s">
        <v>781</v>
      </c>
      <c r="EY140" s="5">
        <v>82.561999999999998</v>
      </c>
      <c r="EZ140" s="45">
        <v>-16.257999999999999</v>
      </c>
      <c r="FA140" s="5">
        <v>75.861000000000004</v>
      </c>
      <c r="FB140" s="45">
        <v>-8.7940000000000005</v>
      </c>
      <c r="FC140" s="5">
        <v>182.084</v>
      </c>
      <c r="FD140" s="45">
        <v>29.559000000000001</v>
      </c>
      <c r="FE140" s="445">
        <v>2021</v>
      </c>
      <c r="FF140" s="24" t="s">
        <v>781</v>
      </c>
      <c r="FG140" s="5">
        <v>124.92400000000001</v>
      </c>
      <c r="FH140" s="45">
        <v>9.1760000000000002</v>
      </c>
      <c r="FI140" s="5">
        <v>124.599</v>
      </c>
      <c r="FJ140" s="45">
        <v>26.591999999999999</v>
      </c>
      <c r="FK140" s="5">
        <v>111.98699999999999</v>
      </c>
      <c r="FL140" s="45">
        <v>1.907</v>
      </c>
      <c r="FM140" s="445">
        <v>2021</v>
      </c>
      <c r="FN140" s="24" t="s">
        <v>781</v>
      </c>
      <c r="FO140" s="5">
        <v>105.108</v>
      </c>
      <c r="FP140" s="45">
        <v>13.635999999999999</v>
      </c>
      <c r="FQ140" s="5">
        <v>319.54399999999998</v>
      </c>
      <c r="FR140" s="45">
        <v>135.815</v>
      </c>
      <c r="FS140" s="5">
        <v>128.601</v>
      </c>
      <c r="FT140" s="45">
        <v>10.393000000000001</v>
      </c>
      <c r="FU140" s="445">
        <v>2021</v>
      </c>
      <c r="FV140" s="24" t="s">
        <v>781</v>
      </c>
      <c r="FW140" s="5">
        <v>126.09699999999999</v>
      </c>
      <c r="FX140" s="45">
        <v>0.78</v>
      </c>
      <c r="FY140" s="5">
        <v>164.24299999999999</v>
      </c>
      <c r="FZ140" s="45">
        <v>47.74</v>
      </c>
      <c r="GA140" s="5">
        <v>87.272000000000006</v>
      </c>
      <c r="GB140" s="45">
        <v>-24.652000000000001</v>
      </c>
      <c r="GC140" s="445">
        <v>2021</v>
      </c>
      <c r="GD140" s="24" t="s">
        <v>781</v>
      </c>
      <c r="GE140" s="5">
        <v>125.59</v>
      </c>
      <c r="GF140" s="45">
        <v>14.666</v>
      </c>
      <c r="GG140" s="5">
        <v>130.51499999999999</v>
      </c>
      <c r="GH140" s="45">
        <v>3.0110000000000001</v>
      </c>
      <c r="GI140" s="5">
        <v>79.442999999999998</v>
      </c>
      <c r="GJ140" s="45">
        <v>-15.776</v>
      </c>
      <c r="GK140" s="445">
        <v>2021</v>
      </c>
      <c r="GL140" s="24" t="s">
        <v>781</v>
      </c>
      <c r="GM140" s="5">
        <v>123.07899999999999</v>
      </c>
      <c r="GN140" s="45">
        <v>7.1210000000000004</v>
      </c>
      <c r="GO140" s="5">
        <v>125.90600000000001</v>
      </c>
      <c r="GP140" s="45">
        <v>-13.573</v>
      </c>
      <c r="GQ140" s="5">
        <v>86.01</v>
      </c>
      <c r="GR140" s="45">
        <v>-26.446000000000002</v>
      </c>
      <c r="GS140" s="445">
        <v>2021</v>
      </c>
      <c r="GT140" s="24" t="s">
        <v>781</v>
      </c>
      <c r="GU140" s="5">
        <v>89.504999999999995</v>
      </c>
      <c r="GV140" s="45">
        <v>-23.652999999999999</v>
      </c>
      <c r="GW140" s="5">
        <v>90.864000000000004</v>
      </c>
      <c r="GX140" s="45">
        <v>-21.024999999999999</v>
      </c>
      <c r="GY140" s="5">
        <v>161.91499999999999</v>
      </c>
      <c r="GZ140" s="45">
        <v>27.283999999999999</v>
      </c>
      <c r="HA140" s="445">
        <v>2021</v>
      </c>
      <c r="HB140" s="24" t="s">
        <v>781</v>
      </c>
      <c r="HC140" s="5">
        <v>128.964</v>
      </c>
      <c r="HD140" s="45">
        <v>0.59799999999999998</v>
      </c>
      <c r="HE140" s="5">
        <v>125.51300000000001</v>
      </c>
      <c r="HF140" s="45">
        <v>6.2880000000000003</v>
      </c>
      <c r="HG140" s="5">
        <v>92.710999999999999</v>
      </c>
      <c r="HH140" s="45">
        <v>-31.693999999999999</v>
      </c>
      <c r="HI140" s="445">
        <v>2021</v>
      </c>
      <c r="HJ140" s="24" t="s">
        <v>781</v>
      </c>
      <c r="HK140" s="5">
        <v>108.07599999999999</v>
      </c>
      <c r="HL140" s="45">
        <v>-5.6159999999999997</v>
      </c>
      <c r="HM140" s="5">
        <v>149.24600000000001</v>
      </c>
      <c r="HN140" s="45">
        <v>47.405000000000001</v>
      </c>
      <c r="HO140" s="5">
        <v>134.50899999999999</v>
      </c>
      <c r="HP140" s="45">
        <v>16.291</v>
      </c>
      <c r="HQ140" s="445">
        <v>2021</v>
      </c>
      <c r="HR140" s="24" t="s">
        <v>781</v>
      </c>
      <c r="HS140" s="5">
        <v>101.07</v>
      </c>
      <c r="HT140" s="45">
        <v>-22.131</v>
      </c>
      <c r="HU140" s="5">
        <v>127.498</v>
      </c>
      <c r="HV140" s="45">
        <v>17.600999999999999</v>
      </c>
      <c r="HW140" s="5">
        <v>108.358</v>
      </c>
      <c r="HX140" s="45">
        <v>11.637</v>
      </c>
      <c r="HY140" s="445">
        <v>2021</v>
      </c>
      <c r="HZ140" s="24" t="s">
        <v>781</v>
      </c>
      <c r="IA140" s="5">
        <v>99.12</v>
      </c>
      <c r="IB140" s="45">
        <v>-12.237</v>
      </c>
      <c r="IC140" s="5">
        <v>122.831</v>
      </c>
      <c r="ID140" s="45">
        <v>6.1779999999999999</v>
      </c>
      <c r="IE140" s="5">
        <v>116.98699999999999</v>
      </c>
      <c r="IF140" s="45">
        <v>-9.0950000000000006</v>
      </c>
      <c r="IG140" s="445">
        <v>2021</v>
      </c>
      <c r="IH140" s="24" t="s">
        <v>781</v>
      </c>
      <c r="II140" s="5">
        <v>117.355</v>
      </c>
      <c r="IJ140" s="45">
        <v>-9.109</v>
      </c>
      <c r="IK140" s="5">
        <v>146.93199999999999</v>
      </c>
      <c r="IL140" s="45">
        <v>28.225000000000001</v>
      </c>
      <c r="IM140" s="5">
        <v>121.526</v>
      </c>
      <c r="IN140" s="45">
        <v>-18.155000000000001</v>
      </c>
      <c r="IO140" s="5">
        <v>154.74299999999999</v>
      </c>
      <c r="IP140" s="45">
        <v>13.547000000000001</v>
      </c>
      <c r="IQ140" s="445">
        <v>2021</v>
      </c>
      <c r="IR140" s="24" t="s">
        <v>781</v>
      </c>
      <c r="IS140" s="5">
        <v>119.848</v>
      </c>
      <c r="IT140" s="45">
        <v>0.94099999999999995</v>
      </c>
      <c r="IU140" s="5">
        <v>102.996</v>
      </c>
      <c r="IV140" s="45">
        <v>-32.451999999999998</v>
      </c>
      <c r="IW140" s="5">
        <v>128.05799999999999</v>
      </c>
      <c r="IX140" s="45">
        <v>-7.6820000000000004</v>
      </c>
      <c r="IY140" s="445">
        <v>2021</v>
      </c>
      <c r="IZ140" s="24" t="s">
        <v>781</v>
      </c>
      <c r="JA140" s="5">
        <v>144.511</v>
      </c>
      <c r="JB140" s="45">
        <v>8.3529999999999998</v>
      </c>
      <c r="JC140" s="5">
        <v>131.05199999999999</v>
      </c>
      <c r="JD140" s="45">
        <v>-4.726</v>
      </c>
      <c r="JE140" s="5">
        <v>175.327</v>
      </c>
      <c r="JF140" s="45">
        <v>27.478999999999999</v>
      </c>
      <c r="JG140" s="445">
        <v>2021</v>
      </c>
      <c r="JH140" s="24" t="s">
        <v>781</v>
      </c>
      <c r="JI140" s="5">
        <v>178.25299999999999</v>
      </c>
      <c r="JJ140" s="45">
        <v>35.375999999999998</v>
      </c>
      <c r="JK140" s="5">
        <v>146.428</v>
      </c>
      <c r="JL140" s="45">
        <v>1.7130000000000001</v>
      </c>
      <c r="JM140" s="5">
        <v>141.34700000000001</v>
      </c>
      <c r="JN140" s="45">
        <v>21.579000000000001</v>
      </c>
      <c r="JO140" s="445">
        <v>2021</v>
      </c>
      <c r="JP140" s="24" t="s">
        <v>781</v>
      </c>
      <c r="JQ140" s="5">
        <v>102.069</v>
      </c>
      <c r="JR140" s="45">
        <v>-24.495999999999999</v>
      </c>
      <c r="JS140" s="5">
        <v>116.289</v>
      </c>
      <c r="JT140" s="45">
        <v>10.977</v>
      </c>
      <c r="JU140" s="5">
        <v>99.433000000000007</v>
      </c>
      <c r="JV140" s="45">
        <v>-0.19400000000000001</v>
      </c>
      <c r="JW140" s="445">
        <v>2021</v>
      </c>
      <c r="JX140" s="24" t="s">
        <v>781</v>
      </c>
      <c r="JY140" s="5">
        <v>128.63200000000001</v>
      </c>
      <c r="JZ140" s="45">
        <v>2.1269999999999998</v>
      </c>
      <c r="KA140" s="5">
        <v>171.44300000000001</v>
      </c>
      <c r="KB140" s="45">
        <v>27.873999999999999</v>
      </c>
      <c r="KC140" s="5">
        <v>113.221</v>
      </c>
      <c r="KD140" s="45">
        <v>-3.9940000000000002</v>
      </c>
      <c r="KE140" s="445">
        <v>2021</v>
      </c>
      <c r="KF140" s="24" t="s">
        <v>781</v>
      </c>
      <c r="KG140" s="5">
        <v>130.83699999999999</v>
      </c>
      <c r="KH140" s="45">
        <v>18.518999999999998</v>
      </c>
      <c r="KI140" s="5">
        <v>115.238</v>
      </c>
      <c r="KJ140" s="45">
        <v>6.7889999999999997</v>
      </c>
      <c r="KK140" s="5">
        <v>134.745</v>
      </c>
      <c r="KL140" s="45">
        <v>9.2140000000000004</v>
      </c>
      <c r="KM140" s="445">
        <v>2021</v>
      </c>
      <c r="KN140" s="24" t="s">
        <v>781</v>
      </c>
      <c r="KO140" s="5">
        <v>61.542999999999999</v>
      </c>
      <c r="KP140" s="45">
        <v>-29.3</v>
      </c>
      <c r="KQ140" s="5">
        <v>137.26300000000001</v>
      </c>
      <c r="KR140" s="45">
        <v>2.6880000000000002</v>
      </c>
      <c r="KS140" s="5">
        <v>118.342</v>
      </c>
      <c r="KT140" s="45">
        <v>7.8490000000000002</v>
      </c>
      <c r="KU140" s="445">
        <v>2021</v>
      </c>
      <c r="KV140" s="24" t="s">
        <v>781</v>
      </c>
      <c r="KW140" s="5">
        <v>131.48699999999999</v>
      </c>
      <c r="KX140" s="45">
        <v>-12.244</v>
      </c>
      <c r="KY140" s="5">
        <v>144.72300000000001</v>
      </c>
      <c r="KZ140" s="45">
        <v>19.859000000000002</v>
      </c>
      <c r="LA140" s="5">
        <v>129.471</v>
      </c>
      <c r="LB140" s="45">
        <v>2.4289999999999998</v>
      </c>
      <c r="LC140" s="445">
        <v>2021</v>
      </c>
      <c r="LD140" s="24" t="s">
        <v>781</v>
      </c>
      <c r="LE140" s="5">
        <v>135.94300000000001</v>
      </c>
      <c r="LF140" s="45">
        <v>-1.1930000000000001</v>
      </c>
      <c r="LG140" s="5">
        <v>128.36600000000001</v>
      </c>
      <c r="LH140" s="45">
        <v>-9.6509999999999998</v>
      </c>
      <c r="LI140" s="5">
        <v>82.076999999999998</v>
      </c>
      <c r="LJ140" s="45">
        <v>-34.527000000000001</v>
      </c>
      <c r="LK140" s="445">
        <v>2021</v>
      </c>
      <c r="LL140" s="24" t="s">
        <v>781</v>
      </c>
      <c r="LM140" s="5">
        <v>120.053</v>
      </c>
      <c r="LN140" s="45">
        <v>-2.0219999999999998</v>
      </c>
      <c r="LO140" s="5">
        <v>111.837</v>
      </c>
      <c r="LP140" s="45">
        <v>7.9009999999999998</v>
      </c>
      <c r="LQ140" s="5">
        <v>125.17100000000001</v>
      </c>
      <c r="LR140" s="45">
        <v>6.5679999999999996</v>
      </c>
      <c r="LS140" s="445">
        <v>2021</v>
      </c>
      <c r="LT140" s="24" t="s">
        <v>781</v>
      </c>
      <c r="LU140" s="5">
        <v>95.438999999999993</v>
      </c>
      <c r="LV140" s="45">
        <v>-8.5459999999999994</v>
      </c>
      <c r="LW140" s="5">
        <v>116.34399999999999</v>
      </c>
      <c r="LX140" s="45">
        <v>14.333</v>
      </c>
      <c r="LY140" s="5">
        <v>118.526</v>
      </c>
      <c r="LZ140" s="45">
        <v>8.4480000000000004</v>
      </c>
      <c r="MA140" s="445">
        <v>2021</v>
      </c>
      <c r="MB140" s="24" t="s">
        <v>781</v>
      </c>
      <c r="MC140" s="5">
        <v>152.54</v>
      </c>
      <c r="MD140" s="45">
        <v>-3.0259999999999998</v>
      </c>
      <c r="ME140" s="5">
        <v>96.926000000000002</v>
      </c>
      <c r="MF140" s="45">
        <v>-1.32</v>
      </c>
      <c r="MG140" s="5">
        <v>121.18899999999999</v>
      </c>
      <c r="MH140" s="45">
        <v>-18.384</v>
      </c>
      <c r="MI140" s="445">
        <v>2021</v>
      </c>
      <c r="MJ140" s="24" t="s">
        <v>781</v>
      </c>
      <c r="MK140" s="5">
        <v>101.69199999999999</v>
      </c>
      <c r="ML140" s="45">
        <v>7.2320000000000002</v>
      </c>
      <c r="MM140" s="5">
        <v>132.928</v>
      </c>
      <c r="MN140" s="45">
        <v>-1.8759999999999999</v>
      </c>
      <c r="MO140" s="5">
        <v>174.93899999999999</v>
      </c>
      <c r="MP140" s="45">
        <v>17.701000000000001</v>
      </c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</row>
    <row r="141" spans="1:384" s="331" customFormat="1" ht="15" customHeight="1" x14ac:dyDescent="0.25">
      <c r="A141" s="445"/>
      <c r="B141" s="24" t="s">
        <v>18</v>
      </c>
      <c r="C141" s="5">
        <v>90.347999999999999</v>
      </c>
      <c r="D141" s="45">
        <v>-5.992</v>
      </c>
      <c r="E141" s="495">
        <v>77.192999999999998</v>
      </c>
      <c r="F141" s="45">
        <v>-11.532999999999999</v>
      </c>
      <c r="G141" s="495">
        <v>102.786</v>
      </c>
      <c r="H141" s="45">
        <v>-1.6160000000000001</v>
      </c>
      <c r="I141" s="24"/>
      <c r="J141" s="24" t="s">
        <v>782</v>
      </c>
      <c r="K141" s="5">
        <v>66.623999999999995</v>
      </c>
      <c r="L141" s="45">
        <v>-13.991</v>
      </c>
      <c r="M141" s="5">
        <v>69.47</v>
      </c>
      <c r="N141" s="45">
        <v>-44.930999999999997</v>
      </c>
      <c r="O141" s="5">
        <v>65.021000000000001</v>
      </c>
      <c r="P141" s="45">
        <v>-19.559000000000001</v>
      </c>
      <c r="Q141" s="24"/>
      <c r="R141" s="24" t="s">
        <v>782</v>
      </c>
      <c r="S141" s="5">
        <v>107.773</v>
      </c>
      <c r="T141" s="45">
        <v>25.558</v>
      </c>
      <c r="U141" s="5">
        <v>100.444</v>
      </c>
      <c r="V141" s="45">
        <v>-12.851000000000001</v>
      </c>
      <c r="W141" s="5">
        <v>120.08499999999999</v>
      </c>
      <c r="X141" s="45">
        <v>18.024999999999999</v>
      </c>
      <c r="Y141" s="24"/>
      <c r="Z141" s="24" t="s">
        <v>782</v>
      </c>
      <c r="AA141" s="5">
        <v>113.824</v>
      </c>
      <c r="AB141" s="45">
        <v>1.2549999999999999</v>
      </c>
      <c r="AC141" s="5">
        <v>120.634</v>
      </c>
      <c r="AD141" s="45">
        <v>3.8050000000000002</v>
      </c>
      <c r="AE141" s="5">
        <v>130.21799999999999</v>
      </c>
      <c r="AF141" s="45">
        <v>15.82</v>
      </c>
      <c r="AG141" s="24"/>
      <c r="AH141" s="24" t="s">
        <v>782</v>
      </c>
      <c r="AI141" s="5">
        <v>112.748</v>
      </c>
      <c r="AJ141" s="45">
        <v>-10.462999999999999</v>
      </c>
      <c r="AK141" s="5">
        <v>161.875</v>
      </c>
      <c r="AL141" s="45">
        <v>19.28</v>
      </c>
      <c r="AM141" s="5">
        <v>111.873</v>
      </c>
      <c r="AN141" s="45">
        <v>-13.848000000000001</v>
      </c>
      <c r="AO141" s="24"/>
      <c r="AP141" s="24" t="s">
        <v>782</v>
      </c>
      <c r="AQ141" s="5">
        <v>107.386</v>
      </c>
      <c r="AR141" s="45">
        <v>-9.9239999999999995</v>
      </c>
      <c r="AS141" s="5">
        <v>133.238</v>
      </c>
      <c r="AT141" s="45">
        <v>-1.6459999999999999</v>
      </c>
      <c r="AU141" s="5">
        <v>134.322</v>
      </c>
      <c r="AV141" s="45">
        <v>5.9729999999999999</v>
      </c>
      <c r="AW141" s="24"/>
      <c r="AX141" s="24" t="s">
        <v>782</v>
      </c>
      <c r="AY141" s="5">
        <v>128.78800000000001</v>
      </c>
      <c r="AZ141" s="45">
        <v>-5.8220000000000001</v>
      </c>
      <c r="BA141" s="5">
        <v>134.476</v>
      </c>
      <c r="BB141" s="45">
        <v>-11.367000000000001</v>
      </c>
      <c r="BC141" s="5">
        <v>154.47499999999999</v>
      </c>
      <c r="BD141" s="45">
        <v>11.845000000000001</v>
      </c>
      <c r="BE141" s="24"/>
      <c r="BF141" s="24" t="s">
        <v>782</v>
      </c>
      <c r="BG141" s="5">
        <v>106.999</v>
      </c>
      <c r="BH141" s="45">
        <v>-6.7640000000000002</v>
      </c>
      <c r="BI141" s="5">
        <v>117.142</v>
      </c>
      <c r="BJ141" s="45">
        <v>-4.415</v>
      </c>
      <c r="BK141" s="5">
        <v>163.21700000000001</v>
      </c>
      <c r="BL141" s="45">
        <v>12.013</v>
      </c>
      <c r="BM141" s="24"/>
      <c r="BN141" s="24" t="s">
        <v>782</v>
      </c>
      <c r="BO141" s="5">
        <v>126.593</v>
      </c>
      <c r="BP141" s="45">
        <v>-0.38</v>
      </c>
      <c r="BQ141" s="5">
        <v>113.815</v>
      </c>
      <c r="BR141" s="45">
        <v>0.65700000000000003</v>
      </c>
      <c r="BS141" s="5">
        <v>108.584</v>
      </c>
      <c r="BT141" s="45">
        <v>0.624</v>
      </c>
      <c r="BU141" s="24"/>
      <c r="BV141" s="24" t="s">
        <v>782</v>
      </c>
      <c r="BW141" s="5">
        <v>134.13</v>
      </c>
      <c r="BX141" s="45">
        <v>-1.647</v>
      </c>
      <c r="BY141" s="5">
        <v>125.48</v>
      </c>
      <c r="BZ141" s="45">
        <v>2.6539999999999999</v>
      </c>
      <c r="CA141" s="5">
        <v>93.930999999999997</v>
      </c>
      <c r="CB141" s="45">
        <v>-13.346</v>
      </c>
      <c r="CC141" s="24"/>
      <c r="CD141" s="24" t="s">
        <v>782</v>
      </c>
      <c r="CE141" s="5">
        <v>143.13399999999999</v>
      </c>
      <c r="CF141" s="45">
        <v>9.6140000000000008</v>
      </c>
      <c r="CG141" s="5">
        <v>94.873999999999995</v>
      </c>
      <c r="CH141" s="45">
        <v>-13.833</v>
      </c>
      <c r="CI141" s="5">
        <v>135.077</v>
      </c>
      <c r="CJ141" s="45">
        <v>0.83799999999999997</v>
      </c>
      <c r="CK141" s="24"/>
      <c r="CL141" s="24" t="s">
        <v>782</v>
      </c>
      <c r="CM141" s="5">
        <v>180.18100000000001</v>
      </c>
      <c r="CN141" s="45">
        <v>18.356000000000002</v>
      </c>
      <c r="CO141" s="5">
        <v>100.79300000000001</v>
      </c>
      <c r="CP141" s="45">
        <v>-13.528</v>
      </c>
      <c r="CQ141" s="5">
        <v>94.153999999999996</v>
      </c>
      <c r="CR141" s="45">
        <v>-11.769</v>
      </c>
      <c r="CS141" s="24"/>
      <c r="CT141" s="24" t="s">
        <v>782</v>
      </c>
      <c r="CU141" s="5">
        <v>135.49199999999999</v>
      </c>
      <c r="CV141" s="45">
        <v>-4.1820000000000004</v>
      </c>
      <c r="CW141" s="5">
        <v>98.591999999999999</v>
      </c>
      <c r="CX141" s="45">
        <v>6.6150000000000002</v>
      </c>
      <c r="CY141" s="5">
        <v>110.502</v>
      </c>
      <c r="CZ141" s="45">
        <v>-13.257999999999999</v>
      </c>
      <c r="DA141" s="24"/>
      <c r="DB141" s="24" t="s">
        <v>782</v>
      </c>
      <c r="DC141" s="5">
        <v>109.063</v>
      </c>
      <c r="DD141" s="45">
        <v>-10.199999999999999</v>
      </c>
      <c r="DE141" s="5">
        <v>322.928</v>
      </c>
      <c r="DF141" s="45">
        <v>-8.3919999999999995</v>
      </c>
      <c r="DG141" s="5">
        <v>116.288</v>
      </c>
      <c r="DH141" s="45">
        <v>1.679</v>
      </c>
      <c r="DI141" s="24"/>
      <c r="DJ141" s="24" t="s">
        <v>782</v>
      </c>
      <c r="DK141" s="5">
        <v>130.92400000000001</v>
      </c>
      <c r="DL141" s="45">
        <v>7.0069999999999997</v>
      </c>
      <c r="DM141" s="5">
        <v>79.972999999999999</v>
      </c>
      <c r="DN141" s="45">
        <v>-20.933</v>
      </c>
      <c r="DO141" s="5">
        <v>148.017</v>
      </c>
      <c r="DP141" s="45">
        <v>12.680999999999999</v>
      </c>
      <c r="DQ141" s="24"/>
      <c r="DR141" s="24" t="s">
        <v>782</v>
      </c>
      <c r="DS141" s="5">
        <v>149.18799999999999</v>
      </c>
      <c r="DT141" s="45">
        <v>5.1879999999999997</v>
      </c>
      <c r="DU141" s="5">
        <v>115.53400000000001</v>
      </c>
      <c r="DV141" s="45">
        <v>1.21</v>
      </c>
      <c r="DW141" s="5">
        <v>135.60499999999999</v>
      </c>
      <c r="DX141" s="45">
        <v>3.5569999999999999</v>
      </c>
      <c r="DY141" s="24"/>
      <c r="DZ141" s="24" t="s">
        <v>782</v>
      </c>
      <c r="EA141" s="5">
        <v>115.955</v>
      </c>
      <c r="EB141" s="45">
        <v>-3.3450000000000002</v>
      </c>
      <c r="EC141" s="5">
        <v>132.20099999999999</v>
      </c>
      <c r="ED141" s="45">
        <v>28.367999999999999</v>
      </c>
      <c r="EE141" s="5">
        <v>123.038</v>
      </c>
      <c r="EF141" s="45">
        <v>-0.42399999999999999</v>
      </c>
      <c r="EG141" s="24"/>
      <c r="EH141" s="24" t="s">
        <v>782</v>
      </c>
      <c r="EI141" s="5">
        <v>132.548</v>
      </c>
      <c r="EJ141" s="45">
        <v>1.69</v>
      </c>
      <c r="EK141" s="5">
        <v>123.664</v>
      </c>
      <c r="EL141" s="45">
        <v>6.1289999999999996</v>
      </c>
      <c r="EM141" s="5">
        <v>118.44499999999999</v>
      </c>
      <c r="EN141" s="45">
        <v>-0.25700000000000001</v>
      </c>
      <c r="EO141" s="24"/>
      <c r="EP141" s="24" t="s">
        <v>782</v>
      </c>
      <c r="EQ141" s="5">
        <v>83.102000000000004</v>
      </c>
      <c r="ER141" s="45">
        <v>-26.283000000000001</v>
      </c>
      <c r="ES141" s="5">
        <v>124.215</v>
      </c>
      <c r="ET141" s="45">
        <v>6.2210000000000001</v>
      </c>
      <c r="EU141" s="5">
        <v>72.356999999999999</v>
      </c>
      <c r="EV141" s="45">
        <v>-32.186999999999998</v>
      </c>
      <c r="EW141" s="24"/>
      <c r="EX141" s="24" t="s">
        <v>782</v>
      </c>
      <c r="EY141" s="5">
        <v>89.893000000000001</v>
      </c>
      <c r="EZ141" s="45">
        <v>-9.891</v>
      </c>
      <c r="FA141" s="5">
        <v>83.346999999999994</v>
      </c>
      <c r="FB141" s="45">
        <v>-6.6379999999999999</v>
      </c>
      <c r="FC141" s="5">
        <v>187.70699999999999</v>
      </c>
      <c r="FD141" s="45">
        <v>31.346</v>
      </c>
      <c r="FE141" s="24"/>
      <c r="FF141" s="24" t="s">
        <v>782</v>
      </c>
      <c r="FG141" s="5">
        <v>122.21899999999999</v>
      </c>
      <c r="FH141" s="45">
        <v>7.0789999999999997</v>
      </c>
      <c r="FI141" s="5">
        <v>147.47300000000001</v>
      </c>
      <c r="FJ141" s="45">
        <v>26.181000000000001</v>
      </c>
      <c r="FK141" s="5">
        <v>117.77</v>
      </c>
      <c r="FL141" s="45">
        <v>0.46</v>
      </c>
      <c r="FM141" s="24"/>
      <c r="FN141" s="24" t="s">
        <v>782</v>
      </c>
      <c r="FO141" s="5">
        <v>100.855</v>
      </c>
      <c r="FP141" s="45">
        <v>9.1560000000000006</v>
      </c>
      <c r="FQ141" s="5">
        <v>288.32799999999997</v>
      </c>
      <c r="FR141" s="45">
        <v>118.505</v>
      </c>
      <c r="FS141" s="5">
        <v>120.486</v>
      </c>
      <c r="FT141" s="45">
        <v>-0.12</v>
      </c>
      <c r="FU141" s="24"/>
      <c r="FV141" s="24" t="s">
        <v>782</v>
      </c>
      <c r="FW141" s="5">
        <v>132.35300000000001</v>
      </c>
      <c r="FX141" s="45">
        <v>4.6660000000000004</v>
      </c>
      <c r="FY141" s="5">
        <v>164.49299999999999</v>
      </c>
      <c r="FZ141" s="45">
        <v>45.045000000000002</v>
      </c>
      <c r="GA141" s="5">
        <v>112.47499999999999</v>
      </c>
      <c r="GB141" s="45">
        <v>-1.7709999999999999</v>
      </c>
      <c r="GC141" s="24"/>
      <c r="GD141" s="24" t="s">
        <v>782</v>
      </c>
      <c r="GE141" s="5">
        <v>124.738</v>
      </c>
      <c r="GF141" s="45">
        <v>13.348000000000001</v>
      </c>
      <c r="GG141" s="5">
        <v>137.90199999999999</v>
      </c>
      <c r="GH141" s="45">
        <v>3.2549999999999999</v>
      </c>
      <c r="GI141" s="5">
        <v>77.600999999999999</v>
      </c>
      <c r="GJ141" s="45">
        <v>-18.893999999999998</v>
      </c>
      <c r="GK141" s="24"/>
      <c r="GL141" s="24" t="s">
        <v>782</v>
      </c>
      <c r="GM141" s="5">
        <v>120.783</v>
      </c>
      <c r="GN141" s="45">
        <v>6.2889999999999997</v>
      </c>
      <c r="GO141" s="5">
        <v>106.46299999999999</v>
      </c>
      <c r="GP141" s="45">
        <v>-9.016</v>
      </c>
      <c r="GQ141" s="5">
        <v>80.846000000000004</v>
      </c>
      <c r="GR141" s="45">
        <v>-24.548999999999999</v>
      </c>
      <c r="GS141" s="24"/>
      <c r="GT141" s="24" t="s">
        <v>782</v>
      </c>
      <c r="GU141" s="5">
        <v>70.739999999999995</v>
      </c>
      <c r="GV141" s="45">
        <v>-30.282</v>
      </c>
      <c r="GW141" s="5">
        <v>106.982</v>
      </c>
      <c r="GX141" s="45">
        <v>-16.888999999999999</v>
      </c>
      <c r="GY141" s="5">
        <v>147.083</v>
      </c>
      <c r="GZ141" s="45">
        <v>26.786000000000001</v>
      </c>
      <c r="HA141" s="24"/>
      <c r="HB141" s="24" t="s">
        <v>782</v>
      </c>
      <c r="HC141" s="5">
        <v>106.848</v>
      </c>
      <c r="HD141" s="45">
        <v>-5.6130000000000004</v>
      </c>
      <c r="HE141" s="5">
        <v>121.19</v>
      </c>
      <c r="HF141" s="45">
        <v>7.7750000000000004</v>
      </c>
      <c r="HG141" s="5">
        <v>81.899000000000001</v>
      </c>
      <c r="HH141" s="45">
        <v>-29.442</v>
      </c>
      <c r="HI141" s="24"/>
      <c r="HJ141" s="24" t="s">
        <v>782</v>
      </c>
      <c r="HK141" s="5">
        <v>126.13200000000001</v>
      </c>
      <c r="HL141" s="45">
        <v>-9.077</v>
      </c>
      <c r="HM141" s="5">
        <v>138.50899999999999</v>
      </c>
      <c r="HN141" s="45">
        <v>34.854999999999997</v>
      </c>
      <c r="HO141" s="5">
        <v>92.891000000000005</v>
      </c>
      <c r="HP141" s="45">
        <v>11.579000000000001</v>
      </c>
      <c r="HQ141" s="24"/>
      <c r="HR141" s="24" t="s">
        <v>782</v>
      </c>
      <c r="HS141" s="5">
        <v>124.304</v>
      </c>
      <c r="HT141" s="45">
        <v>-13.647</v>
      </c>
      <c r="HU141" s="5">
        <v>118.78100000000001</v>
      </c>
      <c r="HV141" s="45">
        <v>8.0809999999999995</v>
      </c>
      <c r="HW141" s="5">
        <v>98.76</v>
      </c>
      <c r="HX141" s="45">
        <v>-7.3019999999999996</v>
      </c>
      <c r="HY141" s="24"/>
      <c r="HZ141" s="24" t="s">
        <v>782</v>
      </c>
      <c r="IA141" s="5">
        <v>97.790999999999997</v>
      </c>
      <c r="IB141" s="45">
        <v>-21.776</v>
      </c>
      <c r="IC141" s="5">
        <v>116.911</v>
      </c>
      <c r="ID141" s="45">
        <v>5.444</v>
      </c>
      <c r="IE141" s="5">
        <v>133.1</v>
      </c>
      <c r="IF141" s="45">
        <v>4.5880000000000001</v>
      </c>
      <c r="IG141" s="24"/>
      <c r="IH141" s="24" t="s">
        <v>782</v>
      </c>
      <c r="II141" s="5">
        <v>105.636</v>
      </c>
      <c r="IJ141" s="45">
        <v>-8.1709999999999994</v>
      </c>
      <c r="IK141" s="5">
        <v>138.16499999999999</v>
      </c>
      <c r="IL141" s="45">
        <v>21.02</v>
      </c>
      <c r="IM141" s="5">
        <v>85.459000000000003</v>
      </c>
      <c r="IN141" s="45">
        <v>-13.031000000000001</v>
      </c>
      <c r="IO141" s="5">
        <v>96.686999999999998</v>
      </c>
      <c r="IP141" s="45">
        <v>-5.6920000000000002</v>
      </c>
      <c r="IQ141" s="24"/>
      <c r="IR141" s="24" t="s">
        <v>782</v>
      </c>
      <c r="IS141" s="5">
        <v>108.715</v>
      </c>
      <c r="IT141" s="45">
        <v>-2.2330000000000001</v>
      </c>
      <c r="IU141" s="5">
        <v>72.367000000000004</v>
      </c>
      <c r="IV141" s="45">
        <v>-24.074000000000002</v>
      </c>
      <c r="IW141" s="5">
        <v>94.162000000000006</v>
      </c>
      <c r="IX141" s="45">
        <v>-6.0519999999999996</v>
      </c>
      <c r="IY141" s="24"/>
      <c r="IZ141" s="24" t="s">
        <v>782</v>
      </c>
      <c r="JA141" s="5">
        <v>113.36199999999999</v>
      </c>
      <c r="JB141" s="45">
        <v>2.9140000000000001</v>
      </c>
      <c r="JC141" s="5">
        <v>125.931</v>
      </c>
      <c r="JD141" s="45">
        <v>5.7969999999999997</v>
      </c>
      <c r="JE141" s="5">
        <v>124.396</v>
      </c>
      <c r="JF141" s="45">
        <v>19.311</v>
      </c>
      <c r="JG141" s="24"/>
      <c r="JH141" s="24" t="s">
        <v>782</v>
      </c>
      <c r="JI141" s="5">
        <v>141.91300000000001</v>
      </c>
      <c r="JJ141" s="45">
        <v>26.904</v>
      </c>
      <c r="JK141" s="5">
        <v>136.22399999999999</v>
      </c>
      <c r="JL141" s="45">
        <v>18.013999999999999</v>
      </c>
      <c r="JM141" s="5">
        <v>121.639</v>
      </c>
      <c r="JN141" s="45">
        <v>17.408999999999999</v>
      </c>
      <c r="JO141" s="24"/>
      <c r="JP141" s="24" t="s">
        <v>782</v>
      </c>
      <c r="JQ141" s="5">
        <v>110.01</v>
      </c>
      <c r="JR141" s="45">
        <v>-11.379</v>
      </c>
      <c r="JS141" s="5">
        <v>99.608000000000004</v>
      </c>
      <c r="JT141" s="45">
        <v>7.8719999999999999</v>
      </c>
      <c r="JU141" s="5">
        <v>93.757999999999996</v>
      </c>
      <c r="JV141" s="45">
        <v>1.8009999999999999</v>
      </c>
      <c r="JW141" s="24"/>
      <c r="JX141" s="24" t="s">
        <v>782</v>
      </c>
      <c r="JY141" s="5">
        <v>109.19199999999999</v>
      </c>
      <c r="JZ141" s="45">
        <v>5.1269999999999998</v>
      </c>
      <c r="KA141" s="5">
        <v>126.288</v>
      </c>
      <c r="KB141" s="45">
        <v>24.466000000000001</v>
      </c>
      <c r="KC141" s="5">
        <v>116.886</v>
      </c>
      <c r="KD141" s="45">
        <v>10.647</v>
      </c>
      <c r="KE141" s="24"/>
      <c r="KF141" s="24" t="s">
        <v>782</v>
      </c>
      <c r="KG141" s="5">
        <v>123.58499999999999</v>
      </c>
      <c r="KH141" s="45">
        <v>7.3689999999999998</v>
      </c>
      <c r="KI141" s="5">
        <v>119.139</v>
      </c>
      <c r="KJ141" s="45">
        <v>0.65100000000000002</v>
      </c>
      <c r="KK141" s="5">
        <v>96.179000000000002</v>
      </c>
      <c r="KL141" s="45">
        <v>-3.8490000000000002</v>
      </c>
      <c r="KM141" s="24"/>
      <c r="KN141" s="24" t="s">
        <v>782</v>
      </c>
      <c r="KO141" s="5">
        <v>78.197000000000003</v>
      </c>
      <c r="KP141" s="45">
        <v>-27.405999999999999</v>
      </c>
      <c r="KQ141" s="5">
        <v>123.04</v>
      </c>
      <c r="KR141" s="45">
        <v>-7.6390000000000002</v>
      </c>
      <c r="KS141" s="5">
        <v>88.156000000000006</v>
      </c>
      <c r="KT141" s="45">
        <v>-5.9720000000000004</v>
      </c>
      <c r="KU141" s="24"/>
      <c r="KV141" s="24" t="s">
        <v>782</v>
      </c>
      <c r="KW141" s="5">
        <v>107.718</v>
      </c>
      <c r="KX141" s="45">
        <v>-8.4990000000000006</v>
      </c>
      <c r="KY141" s="5">
        <v>132.48500000000001</v>
      </c>
      <c r="KZ141" s="45">
        <v>7.7569999999999997</v>
      </c>
      <c r="LA141" s="5">
        <v>108.89700000000001</v>
      </c>
      <c r="LB141" s="45">
        <v>14.465</v>
      </c>
      <c r="LC141" s="24"/>
      <c r="LD141" s="24" t="s">
        <v>782</v>
      </c>
      <c r="LE141" s="5">
        <v>134.28200000000001</v>
      </c>
      <c r="LF141" s="45">
        <v>-6.9329999999999998</v>
      </c>
      <c r="LG141" s="5">
        <v>129.322</v>
      </c>
      <c r="LH141" s="45">
        <v>-0.89400000000000002</v>
      </c>
      <c r="LI141" s="5">
        <v>105.27</v>
      </c>
      <c r="LJ141" s="45">
        <v>-19.204000000000001</v>
      </c>
      <c r="LK141" s="24"/>
      <c r="LL141" s="24" t="s">
        <v>782</v>
      </c>
      <c r="LM141" s="5">
        <v>171.18199999999999</v>
      </c>
      <c r="LN141" s="45">
        <v>-23.768999999999998</v>
      </c>
      <c r="LO141" s="5">
        <v>136.97900000000001</v>
      </c>
      <c r="LP141" s="45">
        <v>38.091999999999999</v>
      </c>
      <c r="LQ141" s="5">
        <v>121.44799999999999</v>
      </c>
      <c r="LR141" s="45">
        <v>34.21</v>
      </c>
      <c r="LS141" s="24"/>
      <c r="LT141" s="24" t="s">
        <v>782</v>
      </c>
      <c r="LU141" s="5">
        <v>95.816999999999993</v>
      </c>
      <c r="LV141" s="45">
        <v>-7.0439999999999996</v>
      </c>
      <c r="LW141" s="5">
        <v>166.16399999999999</v>
      </c>
      <c r="LX141" s="45">
        <v>-23.629000000000001</v>
      </c>
      <c r="LY141" s="5">
        <v>106.764</v>
      </c>
      <c r="LZ141" s="45">
        <v>19.742000000000001</v>
      </c>
      <c r="MA141" s="24"/>
      <c r="MB141" s="24" t="s">
        <v>782</v>
      </c>
      <c r="MC141" s="5">
        <v>149.42099999999999</v>
      </c>
      <c r="MD141" s="45">
        <v>-0.53600000000000003</v>
      </c>
      <c r="ME141" s="5">
        <v>85.412999999999997</v>
      </c>
      <c r="MF141" s="45">
        <v>8.0540000000000003</v>
      </c>
      <c r="MG141" s="5">
        <v>115.91500000000001</v>
      </c>
      <c r="MH141" s="45">
        <v>-10.657</v>
      </c>
      <c r="MI141" s="24"/>
      <c r="MJ141" s="24" t="s">
        <v>782</v>
      </c>
      <c r="MK141" s="5">
        <v>91.474999999999994</v>
      </c>
      <c r="ML141" s="45">
        <v>-6.1040000000000001</v>
      </c>
      <c r="MM141" s="5">
        <v>133.14400000000001</v>
      </c>
      <c r="MN141" s="45">
        <v>-5.556</v>
      </c>
      <c r="MO141" s="5">
        <v>159.69499999999999</v>
      </c>
      <c r="MP141" s="45">
        <v>15.97</v>
      </c>
      <c r="MQ141" s="44"/>
      <c r="MR141" s="44"/>
      <c r="MS141" s="44"/>
      <c r="MT141" s="44"/>
      <c r="MU141" s="44"/>
      <c r="MV141" s="44"/>
    </row>
    <row r="142" spans="1:384" s="331" customFormat="1" ht="15" customHeight="1" x14ac:dyDescent="0.25">
      <c r="A142" s="445"/>
      <c r="B142" s="24" t="s">
        <v>19</v>
      </c>
      <c r="C142" s="5">
        <v>96.671000000000006</v>
      </c>
      <c r="D142" s="45">
        <v>-1.919</v>
      </c>
      <c r="E142" s="495">
        <v>83.42</v>
      </c>
      <c r="F142" s="45">
        <v>-9.4369999999999994</v>
      </c>
      <c r="G142" s="495">
        <v>109.20099999999999</v>
      </c>
      <c r="H142" s="45">
        <v>4.3369999999999997</v>
      </c>
      <c r="I142" s="24"/>
      <c r="J142" s="24" t="s">
        <v>783</v>
      </c>
      <c r="K142" s="5">
        <v>85.575000000000003</v>
      </c>
      <c r="L142" s="45">
        <v>1.873</v>
      </c>
      <c r="M142" s="5">
        <v>100.82</v>
      </c>
      <c r="N142" s="45">
        <v>-7.0540000000000003</v>
      </c>
      <c r="O142" s="5">
        <v>86.611999999999995</v>
      </c>
      <c r="P142" s="45">
        <v>-0.153</v>
      </c>
      <c r="Q142" s="24"/>
      <c r="R142" s="24" t="s">
        <v>783</v>
      </c>
      <c r="S142" s="5">
        <v>108.151</v>
      </c>
      <c r="T142" s="45">
        <v>1.5449999999999999</v>
      </c>
      <c r="U142" s="5">
        <v>105.768</v>
      </c>
      <c r="V142" s="45">
        <v>6.8280000000000003</v>
      </c>
      <c r="W142" s="5">
        <v>121.678</v>
      </c>
      <c r="X142" s="45">
        <v>27.942</v>
      </c>
      <c r="Y142" s="24"/>
      <c r="Z142" s="24" t="s">
        <v>783</v>
      </c>
      <c r="AA142" s="5">
        <v>127.086</v>
      </c>
      <c r="AB142" s="45">
        <v>5.3630000000000004</v>
      </c>
      <c r="AC142" s="5">
        <v>141.53</v>
      </c>
      <c r="AD142" s="45">
        <v>-9.1989999999999998</v>
      </c>
      <c r="AE142" s="5">
        <v>147.40299999999999</v>
      </c>
      <c r="AF142" s="45">
        <v>19.692</v>
      </c>
      <c r="AG142" s="24"/>
      <c r="AH142" s="24" t="s">
        <v>783</v>
      </c>
      <c r="AI142" s="5">
        <v>97.701999999999998</v>
      </c>
      <c r="AJ142" s="45">
        <v>-6.7729999999999997</v>
      </c>
      <c r="AK142" s="5">
        <v>176.185</v>
      </c>
      <c r="AL142" s="45">
        <v>36.673000000000002</v>
      </c>
      <c r="AM142" s="5">
        <v>95.881</v>
      </c>
      <c r="AN142" s="45">
        <v>-8.4209999999999994</v>
      </c>
      <c r="AO142" s="24"/>
      <c r="AP142" s="24" t="s">
        <v>783</v>
      </c>
      <c r="AQ142" s="5">
        <v>145.87299999999999</v>
      </c>
      <c r="AR142" s="45">
        <v>12.874000000000001</v>
      </c>
      <c r="AS142" s="5">
        <v>122.916</v>
      </c>
      <c r="AT142" s="45">
        <v>-5.0759999999999996</v>
      </c>
      <c r="AU142" s="5">
        <v>121.029</v>
      </c>
      <c r="AV142" s="45">
        <v>3.6280000000000001</v>
      </c>
      <c r="AW142" s="24"/>
      <c r="AX142" s="24" t="s">
        <v>783</v>
      </c>
      <c r="AY142" s="5">
        <v>127.08</v>
      </c>
      <c r="AZ142" s="45">
        <v>1.7669999999999999</v>
      </c>
      <c r="BA142" s="5">
        <v>118.82899999999999</v>
      </c>
      <c r="BB142" s="45">
        <v>-5.492</v>
      </c>
      <c r="BC142" s="5">
        <v>128.255</v>
      </c>
      <c r="BD142" s="45">
        <v>23.584</v>
      </c>
      <c r="BE142" s="24"/>
      <c r="BF142" s="24" t="s">
        <v>783</v>
      </c>
      <c r="BG142" s="5">
        <v>106.893</v>
      </c>
      <c r="BH142" s="45">
        <v>2.8650000000000002</v>
      </c>
      <c r="BI142" s="5">
        <v>131.61799999999999</v>
      </c>
      <c r="BJ142" s="45">
        <v>13.904</v>
      </c>
      <c r="BK142" s="5">
        <v>161.89699999999999</v>
      </c>
      <c r="BL142" s="45">
        <v>19.448</v>
      </c>
      <c r="BM142" s="24"/>
      <c r="BN142" s="24" t="s">
        <v>783</v>
      </c>
      <c r="BO142" s="5">
        <v>111.63500000000001</v>
      </c>
      <c r="BP142" s="45">
        <v>-8.1059999999999999</v>
      </c>
      <c r="BQ142" s="5">
        <v>133.40799999999999</v>
      </c>
      <c r="BR142" s="45">
        <v>19.902000000000001</v>
      </c>
      <c r="BS142" s="5">
        <v>109.867</v>
      </c>
      <c r="BT142" s="45">
        <v>2.3220000000000001</v>
      </c>
      <c r="BU142" s="24"/>
      <c r="BV142" s="24" t="s">
        <v>783</v>
      </c>
      <c r="BW142" s="5">
        <v>127.375</v>
      </c>
      <c r="BX142" s="45">
        <v>20.696000000000002</v>
      </c>
      <c r="BY142" s="5">
        <v>120.16200000000001</v>
      </c>
      <c r="BZ142" s="45">
        <v>12.069000000000001</v>
      </c>
      <c r="CA142" s="5">
        <v>123.428</v>
      </c>
      <c r="CB142" s="45">
        <v>17.332000000000001</v>
      </c>
      <c r="CC142" s="24"/>
      <c r="CD142" s="24" t="s">
        <v>783</v>
      </c>
      <c r="CE142" s="5">
        <v>128.56299999999999</v>
      </c>
      <c r="CF142" s="45">
        <v>11.227</v>
      </c>
      <c r="CG142" s="5">
        <v>132.4</v>
      </c>
      <c r="CH142" s="45">
        <v>26.661000000000001</v>
      </c>
      <c r="CI142" s="5">
        <v>139.822</v>
      </c>
      <c r="CJ142" s="45">
        <v>7.9119999999999999</v>
      </c>
      <c r="CK142" s="24"/>
      <c r="CL142" s="24" t="s">
        <v>783</v>
      </c>
      <c r="CM142" s="5">
        <v>204.81800000000001</v>
      </c>
      <c r="CN142" s="45">
        <v>25.401</v>
      </c>
      <c r="CO142" s="5">
        <v>107.821</v>
      </c>
      <c r="CP142" s="45">
        <v>-2.3380000000000001</v>
      </c>
      <c r="CQ142" s="5">
        <v>113.35299999999999</v>
      </c>
      <c r="CR142" s="45">
        <v>-8.7119999999999997</v>
      </c>
      <c r="CS142" s="24"/>
      <c r="CT142" s="24" t="s">
        <v>783</v>
      </c>
      <c r="CU142" s="5">
        <v>126.259</v>
      </c>
      <c r="CV142" s="45">
        <v>3.6240000000000001</v>
      </c>
      <c r="CW142" s="5">
        <v>121.46599999999999</v>
      </c>
      <c r="CX142" s="45">
        <v>0.32500000000000001</v>
      </c>
      <c r="CY142" s="5">
        <v>99.882999999999996</v>
      </c>
      <c r="CZ142" s="45">
        <v>12.384</v>
      </c>
      <c r="DA142" s="24"/>
      <c r="DB142" s="24" t="s">
        <v>783</v>
      </c>
      <c r="DC142" s="5">
        <v>73.138000000000005</v>
      </c>
      <c r="DD142" s="45">
        <v>-7.4660000000000002</v>
      </c>
      <c r="DE142" s="5">
        <v>272.553</v>
      </c>
      <c r="DF142" s="45">
        <v>23.954000000000001</v>
      </c>
      <c r="DG142" s="5">
        <v>124.16800000000001</v>
      </c>
      <c r="DH142" s="45">
        <v>19.207999999999998</v>
      </c>
      <c r="DI142" s="24"/>
      <c r="DJ142" s="24" t="s">
        <v>783</v>
      </c>
      <c r="DK142" s="5">
        <v>146.08000000000001</v>
      </c>
      <c r="DL142" s="45">
        <v>12.218999999999999</v>
      </c>
      <c r="DM142" s="5">
        <v>89.86</v>
      </c>
      <c r="DN142" s="45">
        <v>8.0459999999999994</v>
      </c>
      <c r="DO142" s="5">
        <v>125.06100000000001</v>
      </c>
      <c r="DP142" s="45">
        <v>30.31</v>
      </c>
      <c r="DQ142" s="24"/>
      <c r="DR142" s="24" t="s">
        <v>783</v>
      </c>
      <c r="DS142" s="5">
        <v>127.511</v>
      </c>
      <c r="DT142" s="45">
        <v>14.81</v>
      </c>
      <c r="DU142" s="5">
        <v>108.914</v>
      </c>
      <c r="DV142" s="45">
        <v>11.535</v>
      </c>
      <c r="DW142" s="5">
        <v>127.5</v>
      </c>
      <c r="DX142" s="45">
        <v>8.7230000000000008</v>
      </c>
      <c r="DY142" s="24"/>
      <c r="DZ142" s="24" t="s">
        <v>783</v>
      </c>
      <c r="EA142" s="5">
        <v>115.764</v>
      </c>
      <c r="EB142" s="45">
        <v>-1.669</v>
      </c>
      <c r="EC142" s="5">
        <v>136.851</v>
      </c>
      <c r="ED142" s="45">
        <v>32.573999999999998</v>
      </c>
      <c r="EE142" s="5">
        <v>132.191</v>
      </c>
      <c r="EF142" s="45">
        <v>5.8819999999999997</v>
      </c>
      <c r="EG142" s="24"/>
      <c r="EH142" s="24" t="s">
        <v>783</v>
      </c>
      <c r="EI142" s="5">
        <v>137.536</v>
      </c>
      <c r="EJ142" s="45">
        <v>4.1749999999999998</v>
      </c>
      <c r="EK142" s="5">
        <v>135.72999999999999</v>
      </c>
      <c r="EL142" s="45">
        <v>18.516999999999999</v>
      </c>
      <c r="EM142" s="5">
        <v>126.047</v>
      </c>
      <c r="EN142" s="45">
        <v>9.7040000000000006</v>
      </c>
      <c r="EO142" s="24"/>
      <c r="EP142" s="24" t="s">
        <v>783</v>
      </c>
      <c r="EQ142" s="5">
        <v>87.156999999999996</v>
      </c>
      <c r="ER142" s="45">
        <v>-21.471</v>
      </c>
      <c r="ES142" s="5">
        <v>128.42500000000001</v>
      </c>
      <c r="ET142" s="45">
        <v>12.917999999999999</v>
      </c>
      <c r="EU142" s="5">
        <v>70.787000000000006</v>
      </c>
      <c r="EV142" s="45">
        <v>-30.957999999999998</v>
      </c>
      <c r="EW142" s="24"/>
      <c r="EX142" s="24" t="s">
        <v>783</v>
      </c>
      <c r="EY142" s="5">
        <v>94.474000000000004</v>
      </c>
      <c r="EZ142" s="45">
        <v>-3.617</v>
      </c>
      <c r="FA142" s="5">
        <v>95.268000000000001</v>
      </c>
      <c r="FB142" s="45">
        <v>3.7879999999999998</v>
      </c>
      <c r="FC142" s="5">
        <v>194.00800000000001</v>
      </c>
      <c r="FD142" s="45">
        <v>36.658000000000001</v>
      </c>
      <c r="FE142" s="24"/>
      <c r="FF142" s="24" t="s">
        <v>783</v>
      </c>
      <c r="FG142" s="5">
        <v>116.59099999999999</v>
      </c>
      <c r="FH142" s="45">
        <v>4.5720000000000001</v>
      </c>
      <c r="FI142" s="5">
        <v>154.636</v>
      </c>
      <c r="FJ142" s="45">
        <v>27.492000000000001</v>
      </c>
      <c r="FK142" s="5">
        <v>138.00299999999999</v>
      </c>
      <c r="FL142" s="45">
        <v>19.466999999999999</v>
      </c>
      <c r="FM142" s="24"/>
      <c r="FN142" s="24" t="s">
        <v>783</v>
      </c>
      <c r="FO142" s="5">
        <v>112.35299999999999</v>
      </c>
      <c r="FP142" s="45">
        <v>27.257999999999999</v>
      </c>
      <c r="FQ142" s="5">
        <v>383.73200000000003</v>
      </c>
      <c r="FR142" s="45">
        <v>94.552000000000007</v>
      </c>
      <c r="FS142" s="5">
        <v>141.84399999999999</v>
      </c>
      <c r="FT142" s="45">
        <v>15.587</v>
      </c>
      <c r="FU142" s="24"/>
      <c r="FV142" s="24" t="s">
        <v>783</v>
      </c>
      <c r="FW142" s="5">
        <v>136.91900000000001</v>
      </c>
      <c r="FX142" s="45">
        <v>6.68</v>
      </c>
      <c r="FY142" s="5">
        <v>144.88399999999999</v>
      </c>
      <c r="FZ142" s="45">
        <v>51.470999999999997</v>
      </c>
      <c r="GA142" s="5">
        <v>93.364000000000004</v>
      </c>
      <c r="GB142" s="45">
        <v>3.3559999999999999</v>
      </c>
      <c r="GC142" s="24"/>
      <c r="GD142" s="24" t="s">
        <v>783</v>
      </c>
      <c r="GE142" s="5">
        <v>126.553</v>
      </c>
      <c r="GF142" s="45">
        <v>17.155999999999999</v>
      </c>
      <c r="GG142" s="5">
        <v>131.34299999999999</v>
      </c>
      <c r="GH142" s="45">
        <v>12.282999999999999</v>
      </c>
      <c r="GI142" s="5">
        <v>79.519000000000005</v>
      </c>
      <c r="GJ142" s="45">
        <v>-15.645</v>
      </c>
      <c r="GK142" s="24"/>
      <c r="GL142" s="24" t="s">
        <v>783</v>
      </c>
      <c r="GM142" s="5">
        <v>113.169</v>
      </c>
      <c r="GN142" s="45">
        <v>8.6880000000000006</v>
      </c>
      <c r="GO142" s="5">
        <v>119.169</v>
      </c>
      <c r="GP142" s="45">
        <v>-8.2360000000000007</v>
      </c>
      <c r="GQ142" s="5">
        <v>90.206000000000003</v>
      </c>
      <c r="GR142" s="45">
        <v>2.82</v>
      </c>
      <c r="GS142" s="24"/>
      <c r="GT142" s="24" t="s">
        <v>783</v>
      </c>
      <c r="GU142" s="5">
        <v>83.114000000000004</v>
      </c>
      <c r="GV142" s="45">
        <v>-1.675</v>
      </c>
      <c r="GW142" s="5">
        <v>114.119</v>
      </c>
      <c r="GX142" s="45">
        <v>5.2290000000000001</v>
      </c>
      <c r="GY142" s="5">
        <v>117.20399999999999</v>
      </c>
      <c r="GZ142" s="45">
        <v>15.756</v>
      </c>
      <c r="HA142" s="24"/>
      <c r="HB142" s="24" t="s">
        <v>783</v>
      </c>
      <c r="HC142" s="5">
        <v>108.44</v>
      </c>
      <c r="HD142" s="45">
        <v>20.093</v>
      </c>
      <c r="HE142" s="5">
        <v>172.35</v>
      </c>
      <c r="HF142" s="45">
        <v>10.366</v>
      </c>
      <c r="HG142" s="5">
        <v>90.757999999999996</v>
      </c>
      <c r="HH142" s="45">
        <v>-4.2270000000000003</v>
      </c>
      <c r="HI142" s="24"/>
      <c r="HJ142" s="24" t="s">
        <v>783</v>
      </c>
      <c r="HK142" s="5">
        <v>115.19499999999999</v>
      </c>
      <c r="HL142" s="45">
        <v>15.680999999999999</v>
      </c>
      <c r="HM142" s="5">
        <v>103.914</v>
      </c>
      <c r="HN142" s="45">
        <v>12.329000000000001</v>
      </c>
      <c r="HO142" s="5">
        <v>127.247</v>
      </c>
      <c r="HP142" s="45">
        <v>23.754000000000001</v>
      </c>
      <c r="HQ142" s="24"/>
      <c r="HR142" s="24" t="s">
        <v>783</v>
      </c>
      <c r="HS142" s="5">
        <v>98.539000000000001</v>
      </c>
      <c r="HT142" s="45">
        <v>-9.3780000000000001</v>
      </c>
      <c r="HU142" s="5">
        <v>133.14500000000001</v>
      </c>
      <c r="HV142" s="45">
        <v>13.308</v>
      </c>
      <c r="HW142" s="5">
        <v>96.429000000000002</v>
      </c>
      <c r="HX142" s="45">
        <v>5.9119999999999999</v>
      </c>
      <c r="HY142" s="24"/>
      <c r="HZ142" s="24" t="s">
        <v>783</v>
      </c>
      <c r="IA142" s="5">
        <v>92.283000000000001</v>
      </c>
      <c r="IB142" s="45">
        <v>-9.0549999999999997</v>
      </c>
      <c r="IC142" s="5">
        <v>109.095</v>
      </c>
      <c r="ID142" s="45">
        <v>20.097999999999999</v>
      </c>
      <c r="IE142" s="5">
        <v>112.252</v>
      </c>
      <c r="IF142" s="45">
        <v>17.225999999999999</v>
      </c>
      <c r="IG142" s="24"/>
      <c r="IH142" s="24" t="s">
        <v>783</v>
      </c>
      <c r="II142" s="5">
        <v>114.8</v>
      </c>
      <c r="IJ142" s="45">
        <v>-4.2489999999999997</v>
      </c>
      <c r="IK142" s="5">
        <v>119.20099999999999</v>
      </c>
      <c r="IL142" s="45">
        <v>40.058</v>
      </c>
      <c r="IM142" s="5">
        <v>109.761</v>
      </c>
      <c r="IN142" s="45">
        <v>4.74</v>
      </c>
      <c r="IO142" s="5">
        <v>74.338999999999999</v>
      </c>
      <c r="IP142" s="45">
        <v>-19.050999999999998</v>
      </c>
      <c r="IQ142" s="24"/>
      <c r="IR142" s="24" t="s">
        <v>783</v>
      </c>
      <c r="IS142" s="5">
        <v>95.992000000000004</v>
      </c>
      <c r="IT142" s="45">
        <v>7.9569999999999999</v>
      </c>
      <c r="IU142" s="5">
        <v>84.501999999999995</v>
      </c>
      <c r="IV142" s="45">
        <v>4.9729999999999999</v>
      </c>
      <c r="IW142" s="5">
        <v>116.40300000000001</v>
      </c>
      <c r="IX142" s="45">
        <v>9.0719999999999992</v>
      </c>
      <c r="IY142" s="24"/>
      <c r="IZ142" s="24" t="s">
        <v>783</v>
      </c>
      <c r="JA142" s="5">
        <v>147.251</v>
      </c>
      <c r="JB142" s="45">
        <v>20.599</v>
      </c>
      <c r="JC142" s="5">
        <v>139.97</v>
      </c>
      <c r="JD142" s="45">
        <v>8.1519999999999992</v>
      </c>
      <c r="JE142" s="5">
        <v>163.173</v>
      </c>
      <c r="JF142" s="45">
        <v>20.059999999999999</v>
      </c>
      <c r="JG142" s="24"/>
      <c r="JH142" s="24" t="s">
        <v>783</v>
      </c>
      <c r="JI142" s="5">
        <v>144.386</v>
      </c>
      <c r="JJ142" s="45">
        <v>29.274999999999999</v>
      </c>
      <c r="JK142" s="5">
        <v>141.108</v>
      </c>
      <c r="JL142" s="45">
        <v>15.632</v>
      </c>
      <c r="JM142" s="5">
        <v>120.063</v>
      </c>
      <c r="JN142" s="45">
        <v>7.69</v>
      </c>
      <c r="JO142" s="24"/>
      <c r="JP142" s="24" t="s">
        <v>783</v>
      </c>
      <c r="JQ142" s="5">
        <v>109.518</v>
      </c>
      <c r="JR142" s="45">
        <v>0.94799999999999995</v>
      </c>
      <c r="JS142" s="5">
        <v>107.883</v>
      </c>
      <c r="JT142" s="45">
        <v>20.291</v>
      </c>
      <c r="JU142" s="5">
        <v>117.277</v>
      </c>
      <c r="JV142" s="45">
        <v>21.414000000000001</v>
      </c>
      <c r="JW142" s="24"/>
      <c r="JX142" s="24" t="s">
        <v>783</v>
      </c>
      <c r="JY142" s="5">
        <v>84.581999999999994</v>
      </c>
      <c r="JZ142" s="45">
        <v>-6.3289999999999997</v>
      </c>
      <c r="KA142" s="5">
        <v>118.02200000000001</v>
      </c>
      <c r="KB142" s="45">
        <v>25.042000000000002</v>
      </c>
      <c r="KC142" s="5">
        <v>120.661</v>
      </c>
      <c r="KD142" s="45">
        <v>17.678000000000001</v>
      </c>
      <c r="KE142" s="24"/>
      <c r="KF142" s="24" t="s">
        <v>783</v>
      </c>
      <c r="KG142" s="5">
        <v>121.92100000000001</v>
      </c>
      <c r="KH142" s="45">
        <v>6.798</v>
      </c>
      <c r="KI142" s="5">
        <v>137.113</v>
      </c>
      <c r="KJ142" s="45">
        <v>12.72</v>
      </c>
      <c r="KK142" s="5">
        <v>89.14</v>
      </c>
      <c r="KL142" s="45">
        <v>-0.52900000000000003</v>
      </c>
      <c r="KM142" s="24"/>
      <c r="KN142" s="24" t="s">
        <v>783</v>
      </c>
      <c r="KO142" s="5">
        <v>55.84</v>
      </c>
      <c r="KP142" s="45">
        <v>-39.005000000000003</v>
      </c>
      <c r="KQ142" s="5">
        <v>125.422</v>
      </c>
      <c r="KR142" s="45">
        <v>1.7090000000000001</v>
      </c>
      <c r="KS142" s="5">
        <v>101.264</v>
      </c>
      <c r="KT142" s="45">
        <v>0.153</v>
      </c>
      <c r="KU142" s="24"/>
      <c r="KV142" s="24" t="s">
        <v>783</v>
      </c>
      <c r="KW142" s="5">
        <v>81.287999999999997</v>
      </c>
      <c r="KX142" s="45">
        <v>-19.125</v>
      </c>
      <c r="KY142" s="5">
        <v>129.215</v>
      </c>
      <c r="KZ142" s="45">
        <v>12.855</v>
      </c>
      <c r="LA142" s="5">
        <v>101.251</v>
      </c>
      <c r="LB142" s="45">
        <v>-3.3170000000000002</v>
      </c>
      <c r="LC142" s="24"/>
      <c r="LD142" s="24" t="s">
        <v>783</v>
      </c>
      <c r="LE142" s="5">
        <v>134.846</v>
      </c>
      <c r="LF142" s="45">
        <v>-1.006</v>
      </c>
      <c r="LG142" s="5">
        <v>111.35599999999999</v>
      </c>
      <c r="LH142" s="45">
        <v>-16.89</v>
      </c>
      <c r="LI142" s="5">
        <v>70.981999999999999</v>
      </c>
      <c r="LJ142" s="45">
        <v>-17.555</v>
      </c>
      <c r="LK142" s="24"/>
      <c r="LL142" s="24" t="s">
        <v>783</v>
      </c>
      <c r="LM142" s="5">
        <v>163.24100000000001</v>
      </c>
      <c r="LN142" s="45">
        <v>16.478000000000002</v>
      </c>
      <c r="LO142" s="5">
        <v>90.72</v>
      </c>
      <c r="LP142" s="45">
        <v>4.9930000000000003</v>
      </c>
      <c r="LQ142" s="5">
        <v>154.822</v>
      </c>
      <c r="LR142" s="45">
        <v>23.576000000000001</v>
      </c>
      <c r="LS142" s="24"/>
      <c r="LT142" s="24" t="s">
        <v>783</v>
      </c>
      <c r="LU142" s="5">
        <v>102.837</v>
      </c>
      <c r="LV142" s="45">
        <v>-6.3470000000000004</v>
      </c>
      <c r="LW142" s="5">
        <v>133.399</v>
      </c>
      <c r="LX142" s="45">
        <v>34.238</v>
      </c>
      <c r="LY142" s="5">
        <v>136.65</v>
      </c>
      <c r="LZ142" s="45">
        <v>65.992000000000004</v>
      </c>
      <c r="MA142" s="24"/>
      <c r="MB142" s="24" t="s">
        <v>783</v>
      </c>
      <c r="MC142" s="5">
        <v>174.358</v>
      </c>
      <c r="MD142" s="45">
        <v>14.847</v>
      </c>
      <c r="ME142" s="5">
        <v>88.41</v>
      </c>
      <c r="MF142" s="45">
        <v>6.7750000000000004</v>
      </c>
      <c r="MG142" s="5">
        <v>121.489</v>
      </c>
      <c r="MH142" s="45">
        <v>-9.3719999999999999</v>
      </c>
      <c r="MI142" s="24"/>
      <c r="MJ142" s="24" t="s">
        <v>783</v>
      </c>
      <c r="MK142" s="5">
        <v>108.381</v>
      </c>
      <c r="ML142" s="45">
        <v>6.6950000000000003</v>
      </c>
      <c r="MM142" s="5">
        <v>133.95599999999999</v>
      </c>
      <c r="MN142" s="45">
        <v>5.7370000000000001</v>
      </c>
      <c r="MO142" s="5">
        <v>166.67500000000001</v>
      </c>
      <c r="MP142" s="45">
        <v>21.407</v>
      </c>
      <c r="MQ142" s="44"/>
      <c r="MR142" s="44"/>
      <c r="MS142" s="44"/>
      <c r="MT142" s="44"/>
      <c r="MU142" s="44"/>
      <c r="MV142" s="44"/>
    </row>
    <row r="143" spans="1:384" s="331" customFormat="1" ht="15" customHeight="1" x14ac:dyDescent="0.25">
      <c r="A143" s="445"/>
      <c r="B143" s="24" t="s">
        <v>20</v>
      </c>
      <c r="C143" s="5">
        <v>91.167000000000002</v>
      </c>
      <c r="D143" s="45">
        <v>14.294</v>
      </c>
      <c r="E143" s="495">
        <v>76.384</v>
      </c>
      <c r="F143" s="45">
        <v>2.6640000000000001</v>
      </c>
      <c r="G143" s="495">
        <v>105.146</v>
      </c>
      <c r="H143" s="45">
        <v>23.937999999999999</v>
      </c>
      <c r="I143" s="24"/>
      <c r="J143" s="24" t="s">
        <v>784</v>
      </c>
      <c r="K143" s="5">
        <v>91.866</v>
      </c>
      <c r="L143" s="45">
        <v>-7.5419999999999998</v>
      </c>
      <c r="M143" s="5">
        <v>99.733000000000004</v>
      </c>
      <c r="N143" s="45">
        <v>-23.78</v>
      </c>
      <c r="O143" s="5">
        <v>93.790999999999997</v>
      </c>
      <c r="P143" s="45">
        <v>6.4489999999999998</v>
      </c>
      <c r="Q143" s="24"/>
      <c r="R143" s="24" t="s">
        <v>784</v>
      </c>
      <c r="S143" s="5">
        <v>118.17700000000001</v>
      </c>
      <c r="T143" s="45">
        <v>10.032999999999999</v>
      </c>
      <c r="U143" s="5">
        <v>95.204999999999998</v>
      </c>
      <c r="V143" s="45">
        <v>21.295999999999999</v>
      </c>
      <c r="W143" s="5">
        <v>113.733</v>
      </c>
      <c r="X143" s="45">
        <v>28.067</v>
      </c>
      <c r="Y143" s="24"/>
      <c r="Z143" s="24" t="s">
        <v>784</v>
      </c>
      <c r="AA143" s="5">
        <v>158.77799999999999</v>
      </c>
      <c r="AB143" s="45">
        <v>18.625</v>
      </c>
      <c r="AC143" s="5">
        <v>157.19499999999999</v>
      </c>
      <c r="AD143" s="45">
        <v>-2.5910000000000002</v>
      </c>
      <c r="AE143" s="5">
        <v>157.39500000000001</v>
      </c>
      <c r="AF143" s="45">
        <v>24.298999999999999</v>
      </c>
      <c r="AG143" s="24"/>
      <c r="AH143" s="24" t="s">
        <v>784</v>
      </c>
      <c r="AI143" s="5">
        <v>121.63200000000001</v>
      </c>
      <c r="AJ143" s="45">
        <v>22.707999999999998</v>
      </c>
      <c r="AK143" s="5">
        <v>183.964</v>
      </c>
      <c r="AL143" s="45">
        <v>4.8890000000000002</v>
      </c>
      <c r="AM143" s="5">
        <v>111.729</v>
      </c>
      <c r="AN143" s="45">
        <v>-4.0419999999999998</v>
      </c>
      <c r="AO143" s="24"/>
      <c r="AP143" s="24" t="s">
        <v>784</v>
      </c>
      <c r="AQ143" s="5">
        <v>168.286</v>
      </c>
      <c r="AR143" s="45">
        <v>39.725999999999999</v>
      </c>
      <c r="AS143" s="5">
        <v>130.38900000000001</v>
      </c>
      <c r="AT143" s="45">
        <v>3.3849999999999998</v>
      </c>
      <c r="AU143" s="5">
        <v>155.67400000000001</v>
      </c>
      <c r="AV143" s="45">
        <v>21.443000000000001</v>
      </c>
      <c r="AW143" s="24"/>
      <c r="AX143" s="24" t="s">
        <v>784</v>
      </c>
      <c r="AY143" s="5">
        <v>151.03399999999999</v>
      </c>
      <c r="AZ143" s="45">
        <v>31.178000000000001</v>
      </c>
      <c r="BA143" s="5">
        <v>129.095</v>
      </c>
      <c r="BB143" s="45">
        <v>-5.6059999999999999</v>
      </c>
      <c r="BC143" s="5">
        <v>105.29300000000001</v>
      </c>
      <c r="BD143" s="45">
        <v>8.9689999999999994</v>
      </c>
      <c r="BE143" s="24"/>
      <c r="BF143" s="24" t="s">
        <v>784</v>
      </c>
      <c r="BG143" s="5">
        <v>107.449</v>
      </c>
      <c r="BH143" s="45">
        <v>4.0039999999999996</v>
      </c>
      <c r="BI143" s="5">
        <v>107.006</v>
      </c>
      <c r="BJ143" s="45">
        <v>6.09</v>
      </c>
      <c r="BK143" s="5">
        <v>167.79499999999999</v>
      </c>
      <c r="BL143" s="45">
        <v>28.577000000000002</v>
      </c>
      <c r="BM143" s="24"/>
      <c r="BN143" s="24" t="s">
        <v>784</v>
      </c>
      <c r="BO143" s="5">
        <v>107.818</v>
      </c>
      <c r="BP143" s="45">
        <v>3.778</v>
      </c>
      <c r="BQ143" s="5">
        <v>150.75399999999999</v>
      </c>
      <c r="BR143" s="45" t="e">
        <v>#DIV/0!</v>
      </c>
      <c r="BS143" s="5">
        <v>137.72900000000001</v>
      </c>
      <c r="BT143" s="45">
        <v>39.890999999999998</v>
      </c>
      <c r="BU143" s="24"/>
      <c r="BV143" s="24" t="s">
        <v>784</v>
      </c>
      <c r="BW143" s="5">
        <v>119.782</v>
      </c>
      <c r="BX143" s="45">
        <v>24.361000000000001</v>
      </c>
      <c r="BY143" s="5">
        <v>106.057</v>
      </c>
      <c r="BZ143" s="45">
        <v>3960.1</v>
      </c>
      <c r="CA143" s="5">
        <v>105.849</v>
      </c>
      <c r="CB143" s="45">
        <v>87.352999999999994</v>
      </c>
      <c r="CC143" s="24"/>
      <c r="CD143" s="24" t="s">
        <v>784</v>
      </c>
      <c r="CE143" s="5">
        <v>100.184</v>
      </c>
      <c r="CF143" s="45">
        <v>287.08199999999999</v>
      </c>
      <c r="CG143" s="5">
        <v>108.84399999999999</v>
      </c>
      <c r="CH143" s="45">
        <v>116.081</v>
      </c>
      <c r="CI143" s="5">
        <v>104.11</v>
      </c>
      <c r="CJ143" s="45">
        <v>365.78899999999999</v>
      </c>
      <c r="CK143" s="24"/>
      <c r="CL143" s="24" t="s">
        <v>784</v>
      </c>
      <c r="CM143" s="5">
        <v>215.84299999999999</v>
      </c>
      <c r="CN143" s="45">
        <v>328.75299999999999</v>
      </c>
      <c r="CO143" s="5">
        <v>103.158</v>
      </c>
      <c r="CP143" s="45">
        <v>970.18799999999999</v>
      </c>
      <c r="CQ143" s="5">
        <v>100.85</v>
      </c>
      <c r="CR143" s="45">
        <v>751.07899999999995</v>
      </c>
      <c r="CS143" s="24"/>
      <c r="CT143" s="24" t="s">
        <v>784</v>
      </c>
      <c r="CU143" s="5">
        <v>92.637</v>
      </c>
      <c r="CV143" s="45">
        <v>326.81299999999999</v>
      </c>
      <c r="CW143" s="5">
        <v>135.50899999999999</v>
      </c>
      <c r="CX143" s="45">
        <v>1249.8530000000001</v>
      </c>
      <c r="CY143" s="5">
        <v>68.415999999999997</v>
      </c>
      <c r="CZ143" s="45">
        <v>268.89100000000002</v>
      </c>
      <c r="DA143" s="24"/>
      <c r="DB143" s="24" t="s">
        <v>784</v>
      </c>
      <c r="DC143" s="5">
        <v>62.597999999999999</v>
      </c>
      <c r="DD143" s="45">
        <v>207.77199999999999</v>
      </c>
      <c r="DE143" s="5">
        <v>259.49099999999999</v>
      </c>
      <c r="DF143" s="45">
        <v>24.555</v>
      </c>
      <c r="DG143" s="5">
        <v>127.54600000000001</v>
      </c>
      <c r="DH143" s="45">
        <v>172.03100000000001</v>
      </c>
      <c r="DI143" s="24"/>
      <c r="DJ143" s="24" t="s">
        <v>784</v>
      </c>
      <c r="DK143" s="5">
        <v>145.35400000000001</v>
      </c>
      <c r="DL143" s="45">
        <v>58.755000000000003</v>
      </c>
      <c r="DM143" s="5">
        <v>59.707000000000001</v>
      </c>
      <c r="DN143" s="45">
        <v>39.792000000000002</v>
      </c>
      <c r="DO143" s="5">
        <v>101.46299999999999</v>
      </c>
      <c r="DP143" s="45">
        <v>56.325000000000003</v>
      </c>
      <c r="DQ143" s="24"/>
      <c r="DR143" s="24" t="s">
        <v>784</v>
      </c>
      <c r="DS143" s="5">
        <v>112.425</v>
      </c>
      <c r="DT143" s="45">
        <v>150.62200000000001</v>
      </c>
      <c r="DU143" s="5">
        <v>111.90600000000001</v>
      </c>
      <c r="DV143" s="45">
        <v>137.66900000000001</v>
      </c>
      <c r="DW143" s="5">
        <v>133.928</v>
      </c>
      <c r="DX143" s="45">
        <v>96.138000000000005</v>
      </c>
      <c r="DY143" s="24"/>
      <c r="DZ143" s="24" t="s">
        <v>784</v>
      </c>
      <c r="EA143" s="5">
        <v>92.872</v>
      </c>
      <c r="EB143" s="45">
        <v>40.691000000000003</v>
      </c>
      <c r="EC143" s="5">
        <v>89.781999999999996</v>
      </c>
      <c r="ED143" s="45">
        <v>54.915999999999997</v>
      </c>
      <c r="EE143" s="5">
        <v>106.97799999999999</v>
      </c>
      <c r="EF143" s="45">
        <v>5.1829999999999998</v>
      </c>
      <c r="EG143" s="24"/>
      <c r="EH143" s="24" t="s">
        <v>784</v>
      </c>
      <c r="EI143" s="5">
        <v>132.99700000000001</v>
      </c>
      <c r="EJ143" s="45">
        <v>26.608000000000001</v>
      </c>
      <c r="EK143" s="5">
        <v>126.339</v>
      </c>
      <c r="EL143" s="45">
        <v>20.739000000000001</v>
      </c>
      <c r="EM143" s="5">
        <v>104.441</v>
      </c>
      <c r="EN143" s="45">
        <v>17.494</v>
      </c>
      <c r="EO143" s="24"/>
      <c r="EP143" s="24" t="s">
        <v>784</v>
      </c>
      <c r="EQ143" s="5">
        <v>108.19199999999999</v>
      </c>
      <c r="ER143" s="45">
        <v>7.8540000000000001</v>
      </c>
      <c r="ES143" s="5">
        <v>129.46899999999999</v>
      </c>
      <c r="ET143" s="45">
        <v>81.831000000000003</v>
      </c>
      <c r="EU143" s="5">
        <v>70.018000000000001</v>
      </c>
      <c r="EV143" s="45">
        <v>-26.047000000000001</v>
      </c>
      <c r="EW143" s="24"/>
      <c r="EX143" s="24" t="s">
        <v>784</v>
      </c>
      <c r="EY143" s="5">
        <v>82.703999999999994</v>
      </c>
      <c r="EZ143" s="45">
        <v>22.587</v>
      </c>
      <c r="FA143" s="5">
        <v>93.792000000000002</v>
      </c>
      <c r="FB143" s="45">
        <v>36.435000000000002</v>
      </c>
      <c r="FC143" s="5">
        <v>202.52699999999999</v>
      </c>
      <c r="FD143" s="45" t="e">
        <v>#DIV/0!</v>
      </c>
      <c r="FE143" s="24"/>
      <c r="FF143" s="24" t="s">
        <v>784</v>
      </c>
      <c r="FG143" s="5">
        <v>121.041</v>
      </c>
      <c r="FH143" s="45">
        <v>31.902999999999999</v>
      </c>
      <c r="FI143" s="5">
        <v>154.935</v>
      </c>
      <c r="FJ143" s="45">
        <v>20.247</v>
      </c>
      <c r="FK143" s="5">
        <v>145.55500000000001</v>
      </c>
      <c r="FL143" s="45">
        <v>37.454000000000001</v>
      </c>
      <c r="FM143" s="24"/>
      <c r="FN143" s="24" t="s">
        <v>784</v>
      </c>
      <c r="FO143" s="5">
        <v>110.59099999999999</v>
      </c>
      <c r="FP143" s="45">
        <v>21.763999999999999</v>
      </c>
      <c r="FQ143" s="5">
        <v>369.113</v>
      </c>
      <c r="FR143" s="45">
        <v>71.680999999999997</v>
      </c>
      <c r="FS143" s="5">
        <v>125.114</v>
      </c>
      <c r="FT143" s="45">
        <v>47.881999999999998</v>
      </c>
      <c r="FU143" s="24"/>
      <c r="FV143" s="24" t="s">
        <v>784</v>
      </c>
      <c r="FW143" s="5">
        <v>142.27699999999999</v>
      </c>
      <c r="FX143" s="45">
        <v>19.114000000000001</v>
      </c>
      <c r="FY143" s="5">
        <v>136.922</v>
      </c>
      <c r="FZ143" s="45">
        <v>60.052999999999997</v>
      </c>
      <c r="GA143" s="5">
        <v>86.064999999999998</v>
      </c>
      <c r="GB143" s="45">
        <v>78.722999999999999</v>
      </c>
      <c r="GC143" s="24"/>
      <c r="GD143" s="24" t="s">
        <v>784</v>
      </c>
      <c r="GE143" s="5">
        <v>117.42700000000001</v>
      </c>
      <c r="GF143" s="45">
        <v>22.288</v>
      </c>
      <c r="GG143" s="5">
        <v>138.80099999999999</v>
      </c>
      <c r="GH143" s="45">
        <v>16.855</v>
      </c>
      <c r="GI143" s="5">
        <v>89.078000000000003</v>
      </c>
      <c r="GJ143" s="45">
        <v>-3.5409999999999999</v>
      </c>
      <c r="GK143" s="24"/>
      <c r="GL143" s="24" t="s">
        <v>784</v>
      </c>
      <c r="GM143" s="5">
        <v>102.78</v>
      </c>
      <c r="GN143" s="45">
        <v>31.725999999999999</v>
      </c>
      <c r="GO143" s="5">
        <v>100.877</v>
      </c>
      <c r="GP143" s="45">
        <v>5.8449999999999998</v>
      </c>
      <c r="GQ143" s="5">
        <v>85.68</v>
      </c>
      <c r="GR143" s="45">
        <v>27.321999999999999</v>
      </c>
      <c r="GS143" s="24"/>
      <c r="GT143" s="24" t="s">
        <v>784</v>
      </c>
      <c r="GU143" s="5">
        <v>73.501999999999995</v>
      </c>
      <c r="GV143" s="45">
        <v>113.79</v>
      </c>
      <c r="GW143" s="5">
        <v>118.114</v>
      </c>
      <c r="GX143" s="45">
        <v>465.79500000000002</v>
      </c>
      <c r="GY143" s="5">
        <v>104.944</v>
      </c>
      <c r="GZ143" s="45">
        <v>1965.258</v>
      </c>
      <c r="HA143" s="24"/>
      <c r="HB143" s="24" t="s">
        <v>784</v>
      </c>
      <c r="HC143" s="5">
        <v>84.204999999999998</v>
      </c>
      <c r="HD143" s="45">
        <v>81.521000000000001</v>
      </c>
      <c r="HE143" s="5">
        <v>156.35499999999999</v>
      </c>
      <c r="HF143" s="45">
        <v>151.31399999999999</v>
      </c>
      <c r="HG143" s="5">
        <v>77.507000000000005</v>
      </c>
      <c r="HH143" s="45">
        <v>239.69399999999999</v>
      </c>
      <c r="HI143" s="24"/>
      <c r="HJ143" s="24" t="s">
        <v>784</v>
      </c>
      <c r="HK143" s="5">
        <v>106.399</v>
      </c>
      <c r="HL143" s="45">
        <v>210.49199999999999</v>
      </c>
      <c r="HM143" s="5">
        <v>83.731999999999999</v>
      </c>
      <c r="HN143" s="45">
        <v>226.84299999999999</v>
      </c>
      <c r="HO143" s="5">
        <v>113.54600000000001</v>
      </c>
      <c r="HP143" s="45">
        <v>219.965</v>
      </c>
      <c r="HQ143" s="24"/>
      <c r="HR143" s="24" t="s">
        <v>784</v>
      </c>
      <c r="HS143" s="5">
        <v>90.206000000000003</v>
      </c>
      <c r="HT143" s="45">
        <v>81.364000000000004</v>
      </c>
      <c r="HU143" s="5">
        <v>140.53700000000001</v>
      </c>
      <c r="HV143" s="45">
        <v>43.537999999999997</v>
      </c>
      <c r="HW143" s="5">
        <v>76.867999999999995</v>
      </c>
      <c r="HX143" s="45">
        <v>28.472000000000001</v>
      </c>
      <c r="HY143" s="24"/>
      <c r="HZ143" s="24" t="s">
        <v>784</v>
      </c>
      <c r="IA143" s="5">
        <v>89.531999999999996</v>
      </c>
      <c r="IB143" s="45">
        <v>204.27799999999999</v>
      </c>
      <c r="IC143" s="5">
        <v>111.38</v>
      </c>
      <c r="ID143" s="45">
        <v>306.64499999999998</v>
      </c>
      <c r="IE143" s="5">
        <v>99.385000000000005</v>
      </c>
      <c r="IF143" s="45">
        <v>288.11799999999999</v>
      </c>
      <c r="IG143" s="24"/>
      <c r="IH143" s="24" t="s">
        <v>784</v>
      </c>
      <c r="II143" s="5">
        <v>101.099</v>
      </c>
      <c r="IJ143" s="45">
        <v>162.88499999999999</v>
      </c>
      <c r="IK143" s="5">
        <v>98.182000000000002</v>
      </c>
      <c r="IL143" s="45">
        <v>227.25800000000001</v>
      </c>
      <c r="IM143" s="5">
        <v>112.32899999999999</v>
      </c>
      <c r="IN143" s="45">
        <v>131.05500000000001</v>
      </c>
      <c r="IO143" s="5">
        <v>82.744</v>
      </c>
      <c r="IP143" s="45">
        <v>9.5869999999999997</v>
      </c>
      <c r="IQ143" s="24"/>
      <c r="IR143" s="24" t="s">
        <v>784</v>
      </c>
      <c r="IS143" s="5">
        <v>83.04</v>
      </c>
      <c r="IT143" s="45">
        <v>61.466999999999999</v>
      </c>
      <c r="IU143" s="5">
        <v>76.69</v>
      </c>
      <c r="IV143" s="45">
        <v>169.09800000000001</v>
      </c>
      <c r="IW143" s="5">
        <v>110.452</v>
      </c>
      <c r="IX143" s="45">
        <v>125.25</v>
      </c>
      <c r="IY143" s="24"/>
      <c r="IZ143" s="24" t="s">
        <v>784</v>
      </c>
      <c r="JA143" s="5">
        <v>132.54499999999999</v>
      </c>
      <c r="JB143" s="45">
        <v>72.95</v>
      </c>
      <c r="JC143" s="5">
        <v>139.876</v>
      </c>
      <c r="JD143" s="45">
        <v>76.388000000000005</v>
      </c>
      <c r="JE143" s="5">
        <v>187.29300000000001</v>
      </c>
      <c r="JF143" s="45">
        <v>72.073999999999998</v>
      </c>
      <c r="JG143" s="24"/>
      <c r="JH143" s="24" t="s">
        <v>784</v>
      </c>
      <c r="JI143" s="5">
        <v>144.58699999999999</v>
      </c>
      <c r="JJ143" s="45">
        <v>32.377000000000002</v>
      </c>
      <c r="JK143" s="5">
        <v>156.60400000000001</v>
      </c>
      <c r="JL143" s="45">
        <v>62.119</v>
      </c>
      <c r="JM143" s="5">
        <v>114.718</v>
      </c>
      <c r="JN143" s="45">
        <v>6.8000000000000005E-2</v>
      </c>
      <c r="JO143" s="24"/>
      <c r="JP143" s="24" t="s">
        <v>784</v>
      </c>
      <c r="JQ143" s="5">
        <v>107.08799999999999</v>
      </c>
      <c r="JR143" s="45">
        <v>6.83</v>
      </c>
      <c r="JS143" s="5">
        <v>94.918000000000006</v>
      </c>
      <c r="JT143" s="45">
        <v>14.112</v>
      </c>
      <c r="JU143" s="5">
        <v>133.702</v>
      </c>
      <c r="JV143" s="45">
        <v>278.95999999999998</v>
      </c>
      <c r="JW143" s="24"/>
      <c r="JX143" s="24" t="s">
        <v>784</v>
      </c>
      <c r="JY143" s="5">
        <v>73.025000000000006</v>
      </c>
      <c r="JZ143" s="45">
        <v>65.510999999999996</v>
      </c>
      <c r="KA143" s="5">
        <v>110.97</v>
      </c>
      <c r="KB143" s="45">
        <v>96.777000000000001</v>
      </c>
      <c r="KC143" s="5">
        <v>109.79</v>
      </c>
      <c r="KD143" s="45">
        <v>728.67200000000003</v>
      </c>
      <c r="KE143" s="24"/>
      <c r="KF143" s="24" t="s">
        <v>784</v>
      </c>
      <c r="KG143" s="5">
        <v>102.249</v>
      </c>
      <c r="KH143" s="45">
        <v>8.3010000000000002</v>
      </c>
      <c r="KI143" s="5">
        <v>132.346</v>
      </c>
      <c r="KJ143" s="45">
        <v>26.861999999999998</v>
      </c>
      <c r="KK143" s="5">
        <v>106.056</v>
      </c>
      <c r="KL143" s="45">
        <v>9.5210000000000008</v>
      </c>
      <c r="KM143" s="24"/>
      <c r="KN143" s="24" t="s">
        <v>784</v>
      </c>
      <c r="KO143" s="5">
        <v>55.338000000000001</v>
      </c>
      <c r="KP143" s="45">
        <v>-24.495000000000001</v>
      </c>
      <c r="KQ143" s="5">
        <v>128.816</v>
      </c>
      <c r="KR143" s="45">
        <v>-10.154999999999999</v>
      </c>
      <c r="KS143" s="5">
        <v>115.648</v>
      </c>
      <c r="KT143" s="45">
        <v>19.241</v>
      </c>
      <c r="KU143" s="24"/>
      <c r="KV143" s="24" t="s">
        <v>784</v>
      </c>
      <c r="KW143" s="5">
        <v>96.134</v>
      </c>
      <c r="KX143" s="45">
        <v>6.6959999999999997</v>
      </c>
      <c r="KY143" s="5">
        <v>125.566</v>
      </c>
      <c r="KZ143" s="45">
        <v>18.218</v>
      </c>
      <c r="LA143" s="5">
        <v>114.157</v>
      </c>
      <c r="LB143" s="45">
        <v>52.103000000000002</v>
      </c>
      <c r="LC143" s="24"/>
      <c r="LD143" s="24" t="s">
        <v>784</v>
      </c>
      <c r="LE143" s="5">
        <v>135.834</v>
      </c>
      <c r="LF143" s="45">
        <v>-2.0310000000000001</v>
      </c>
      <c r="LG143" s="5">
        <v>114.843</v>
      </c>
      <c r="LH143" s="45">
        <v>-9.7080000000000002</v>
      </c>
      <c r="LI143" s="5">
        <v>72.332999999999998</v>
      </c>
      <c r="LJ143" s="45">
        <v>-11.664999999999999</v>
      </c>
      <c r="LK143" s="24"/>
      <c r="LL143" s="24" t="s">
        <v>784</v>
      </c>
      <c r="LM143" s="5">
        <v>171.95</v>
      </c>
      <c r="LN143" s="45">
        <v>9.4019999999999992</v>
      </c>
      <c r="LO143" s="5">
        <v>101.848</v>
      </c>
      <c r="LP143" s="45">
        <v>26.334</v>
      </c>
      <c r="LQ143" s="5">
        <v>193.48400000000001</v>
      </c>
      <c r="LR143" s="45">
        <v>125.43600000000001</v>
      </c>
      <c r="LS143" s="24"/>
      <c r="LT143" s="24" t="s">
        <v>784</v>
      </c>
      <c r="LU143" s="5">
        <v>100.94799999999999</v>
      </c>
      <c r="LV143" s="45">
        <v>-10.340999999999999</v>
      </c>
      <c r="LW143" s="5">
        <v>142.911</v>
      </c>
      <c r="LX143" s="45">
        <v>25.45</v>
      </c>
      <c r="LY143" s="5">
        <v>167.053</v>
      </c>
      <c r="LZ143" s="45">
        <v>5842.6279999999997</v>
      </c>
      <c r="MA143" s="24"/>
      <c r="MB143" s="24" t="s">
        <v>784</v>
      </c>
      <c r="MC143" s="5">
        <v>144.50899999999999</v>
      </c>
      <c r="MD143" s="45">
        <v>93.760999999999996</v>
      </c>
      <c r="ME143" s="5">
        <v>73.355000000000004</v>
      </c>
      <c r="MF143" s="45">
        <v>461.28800000000001</v>
      </c>
      <c r="MG143" s="5">
        <v>108.08499999999999</v>
      </c>
      <c r="MH143" s="45">
        <v>73.128</v>
      </c>
      <c r="MI143" s="24"/>
      <c r="MJ143" s="24" t="s">
        <v>784</v>
      </c>
      <c r="MK143" s="5">
        <v>87.891999999999996</v>
      </c>
      <c r="ML143" s="45">
        <v>386.31799999999998</v>
      </c>
      <c r="MM143" s="5">
        <v>112.663</v>
      </c>
      <c r="MN143" s="45">
        <v>881.55899999999997</v>
      </c>
      <c r="MO143" s="5">
        <v>159.66800000000001</v>
      </c>
      <c r="MP143" s="45">
        <v>13.102</v>
      </c>
      <c r="MQ143" s="44"/>
      <c r="MR143" s="44"/>
      <c r="MS143" s="44"/>
      <c r="MT143" s="44"/>
      <c r="MU143" s="44"/>
      <c r="MV143" s="44"/>
    </row>
    <row r="144" spans="1:384" s="331" customFormat="1" ht="15" customHeight="1" x14ac:dyDescent="0.25">
      <c r="A144" s="445"/>
      <c r="B144" s="24" t="s">
        <v>662</v>
      </c>
      <c r="C144" s="5">
        <v>96.682000000000002</v>
      </c>
      <c r="D144" s="45">
        <v>20.695</v>
      </c>
      <c r="E144" s="495">
        <v>82.072000000000003</v>
      </c>
      <c r="F144" s="45">
        <v>8.6470000000000002</v>
      </c>
      <c r="G144" s="495">
        <v>110.497</v>
      </c>
      <c r="H144" s="45">
        <v>30.89</v>
      </c>
      <c r="I144" s="24"/>
      <c r="J144" s="24" t="s">
        <v>21</v>
      </c>
      <c r="K144" s="5">
        <v>94.474999999999994</v>
      </c>
      <c r="L144" s="45">
        <v>-4.8330000000000002</v>
      </c>
      <c r="M144" s="5">
        <v>87.241</v>
      </c>
      <c r="N144" s="45">
        <v>-43.158999999999999</v>
      </c>
      <c r="O144" s="5">
        <v>88.631</v>
      </c>
      <c r="P144" s="45">
        <v>-14.534000000000001</v>
      </c>
      <c r="Q144" s="24"/>
      <c r="R144" s="24" t="s">
        <v>21</v>
      </c>
      <c r="S144" s="5">
        <v>110.077</v>
      </c>
      <c r="T144" s="45">
        <v>9.7110000000000003</v>
      </c>
      <c r="U144" s="5">
        <v>127.605</v>
      </c>
      <c r="V144" s="45">
        <v>22.390999999999998</v>
      </c>
      <c r="W144" s="5">
        <v>103.062</v>
      </c>
      <c r="X144" s="45">
        <v>11.943</v>
      </c>
      <c r="Y144" s="24"/>
      <c r="Z144" s="24" t="s">
        <v>21</v>
      </c>
      <c r="AA144" s="5">
        <v>145.602</v>
      </c>
      <c r="AB144" s="45">
        <v>7.7320000000000002</v>
      </c>
      <c r="AC144" s="5">
        <v>126.86799999999999</v>
      </c>
      <c r="AD144" s="45">
        <v>16.172999999999998</v>
      </c>
      <c r="AE144" s="5">
        <v>116.68300000000001</v>
      </c>
      <c r="AF144" s="45">
        <v>49.363</v>
      </c>
      <c r="AG144" s="24"/>
      <c r="AH144" s="24" t="s">
        <v>21</v>
      </c>
      <c r="AI144" s="5">
        <v>106.913</v>
      </c>
      <c r="AJ144" s="45">
        <v>12.945</v>
      </c>
      <c r="AK144" s="5">
        <v>182.75</v>
      </c>
      <c r="AL144" s="45">
        <v>9.8369999999999997</v>
      </c>
      <c r="AM144" s="5">
        <v>101.73699999999999</v>
      </c>
      <c r="AN144" s="45">
        <v>-13.717000000000001</v>
      </c>
      <c r="AO144" s="24"/>
      <c r="AP144" s="24" t="s">
        <v>21</v>
      </c>
      <c r="AQ144" s="5">
        <v>182.31899999999999</v>
      </c>
      <c r="AR144" s="45">
        <v>38.323</v>
      </c>
      <c r="AS144" s="5">
        <v>134.001</v>
      </c>
      <c r="AT144" s="45">
        <v>13.189</v>
      </c>
      <c r="AU144" s="5">
        <v>121.32</v>
      </c>
      <c r="AV144" s="45">
        <v>-19.286999999999999</v>
      </c>
      <c r="AW144" s="24"/>
      <c r="AX144" s="24" t="s">
        <v>21</v>
      </c>
      <c r="AY144" s="5">
        <v>118.492</v>
      </c>
      <c r="AZ144" s="45">
        <v>2.9169999999999998</v>
      </c>
      <c r="BA144" s="5">
        <v>110.568</v>
      </c>
      <c r="BB144" s="45">
        <v>-11.776999999999999</v>
      </c>
      <c r="BC144" s="5">
        <v>109.121</v>
      </c>
      <c r="BD144" s="45">
        <v>-2.6190000000000002</v>
      </c>
      <c r="BE144" s="24"/>
      <c r="BF144" s="24" t="s">
        <v>21</v>
      </c>
      <c r="BG144" s="5">
        <v>113.407</v>
      </c>
      <c r="BH144" s="45">
        <v>-18.553999999999998</v>
      </c>
      <c r="BI144" s="5">
        <v>124.407</v>
      </c>
      <c r="BJ144" s="45">
        <v>4.2469999999999999</v>
      </c>
      <c r="BK144" s="5">
        <v>154.94399999999999</v>
      </c>
      <c r="BL144" s="45">
        <v>28.058</v>
      </c>
      <c r="BM144" s="24"/>
      <c r="BN144" s="24" t="s">
        <v>21</v>
      </c>
      <c r="BO144" s="5">
        <v>109.27200000000001</v>
      </c>
      <c r="BP144" s="45">
        <v>-8.0739999999999998</v>
      </c>
      <c r="BQ144" s="5">
        <v>121.307</v>
      </c>
      <c r="BR144" s="45">
        <v>232.94499999999999</v>
      </c>
      <c r="BS144" s="5">
        <v>122.62</v>
      </c>
      <c r="BT144" s="45">
        <v>17.902999999999999</v>
      </c>
      <c r="BU144" s="24"/>
      <c r="BV144" s="24" t="s">
        <v>21</v>
      </c>
      <c r="BW144" s="5">
        <v>108.714</v>
      </c>
      <c r="BX144" s="45">
        <v>34.723999999999997</v>
      </c>
      <c r="BY144" s="5">
        <v>99.394000000000005</v>
      </c>
      <c r="BZ144" s="45">
        <v>401.2</v>
      </c>
      <c r="CA144" s="5">
        <v>103.68899999999999</v>
      </c>
      <c r="CB144" s="45">
        <v>37.814</v>
      </c>
      <c r="CC144" s="24"/>
      <c r="CD144" s="24" t="s">
        <v>21</v>
      </c>
      <c r="CE144" s="5">
        <v>110.941</v>
      </c>
      <c r="CF144" s="45">
        <v>53.753</v>
      </c>
      <c r="CG144" s="5">
        <v>91.406999999999996</v>
      </c>
      <c r="CH144" s="45">
        <v>61.48</v>
      </c>
      <c r="CI144" s="5">
        <v>88.936000000000007</v>
      </c>
      <c r="CJ144" s="45">
        <v>36.045000000000002</v>
      </c>
      <c r="CK144" s="24"/>
      <c r="CL144" s="24" t="s">
        <v>21</v>
      </c>
      <c r="CM144" s="5">
        <v>212.58699999999999</v>
      </c>
      <c r="CN144" s="45">
        <v>61.834000000000003</v>
      </c>
      <c r="CO144" s="5">
        <v>100.578</v>
      </c>
      <c r="CP144" s="45">
        <v>178.38499999999999</v>
      </c>
      <c r="CQ144" s="5">
        <v>97.643000000000001</v>
      </c>
      <c r="CR144" s="45">
        <v>61.783999999999999</v>
      </c>
      <c r="CS144" s="24"/>
      <c r="CT144" s="24" t="s">
        <v>21</v>
      </c>
      <c r="CU144" s="5">
        <v>86.119</v>
      </c>
      <c r="CV144" s="45">
        <v>72.138000000000005</v>
      </c>
      <c r="CW144" s="5">
        <v>129.661</v>
      </c>
      <c r="CX144" s="45">
        <v>217.71600000000001</v>
      </c>
      <c r="CY144" s="5">
        <v>83.296000000000006</v>
      </c>
      <c r="CZ144" s="45">
        <v>23.658999999999999</v>
      </c>
      <c r="DA144" s="24"/>
      <c r="DB144" s="24" t="s">
        <v>21</v>
      </c>
      <c r="DC144" s="5">
        <v>64.605000000000004</v>
      </c>
      <c r="DD144" s="45">
        <v>43.764000000000003</v>
      </c>
      <c r="DE144" s="5">
        <v>251.57</v>
      </c>
      <c r="DF144" s="45">
        <v>10.552</v>
      </c>
      <c r="DG144" s="5">
        <v>122.01300000000001</v>
      </c>
      <c r="DH144" s="45">
        <v>50.881</v>
      </c>
      <c r="DI144" s="24"/>
      <c r="DJ144" s="24" t="s">
        <v>21</v>
      </c>
      <c r="DK144" s="5">
        <v>132.733</v>
      </c>
      <c r="DL144" s="45">
        <v>10.359</v>
      </c>
      <c r="DM144" s="5">
        <v>47.579000000000001</v>
      </c>
      <c r="DN144" s="45">
        <v>-25.166</v>
      </c>
      <c r="DO144" s="5">
        <v>93.753</v>
      </c>
      <c r="DP144" s="45">
        <v>-3.7999999999999999E-2</v>
      </c>
      <c r="DQ144" s="24"/>
      <c r="DR144" s="24" t="s">
        <v>21</v>
      </c>
      <c r="DS144" s="5">
        <v>103.673</v>
      </c>
      <c r="DT144" s="45">
        <v>25.545999999999999</v>
      </c>
      <c r="DU144" s="5">
        <v>105.53400000000001</v>
      </c>
      <c r="DV144" s="45">
        <v>55.012</v>
      </c>
      <c r="DW144" s="5">
        <v>130.66</v>
      </c>
      <c r="DX144" s="45">
        <v>3.714</v>
      </c>
      <c r="DY144" s="24"/>
      <c r="DZ144" s="24" t="s">
        <v>21</v>
      </c>
      <c r="EA144" s="5">
        <v>106.879</v>
      </c>
      <c r="EB144" s="45">
        <v>54.44</v>
      </c>
      <c r="EC144" s="5">
        <v>87.296000000000006</v>
      </c>
      <c r="ED144" s="45">
        <v>34.741</v>
      </c>
      <c r="EE144" s="5">
        <v>109.486</v>
      </c>
      <c r="EF144" s="45">
        <v>10.494</v>
      </c>
      <c r="EG144" s="24"/>
      <c r="EH144" s="24" t="s">
        <v>21</v>
      </c>
      <c r="EI144" s="5">
        <v>135.72900000000001</v>
      </c>
      <c r="EJ144" s="45">
        <v>14.768000000000001</v>
      </c>
      <c r="EK144" s="5">
        <v>112.396</v>
      </c>
      <c r="EL144" s="45">
        <v>22.408000000000001</v>
      </c>
      <c r="EM144" s="5">
        <v>92.721000000000004</v>
      </c>
      <c r="EN144" s="45">
        <v>9.5329999999999995</v>
      </c>
      <c r="EO144" s="24"/>
      <c r="EP144" s="24" t="s">
        <v>21</v>
      </c>
      <c r="EQ144" s="5">
        <v>80.582999999999998</v>
      </c>
      <c r="ER144" s="45">
        <v>-25.986000000000001</v>
      </c>
      <c r="ES144" s="5">
        <v>129.07</v>
      </c>
      <c r="ET144" s="45">
        <v>50.338999999999999</v>
      </c>
      <c r="EU144" s="5">
        <v>82.447999999999993</v>
      </c>
      <c r="EV144" s="45">
        <v>-35.625999999999998</v>
      </c>
      <c r="EW144" s="24"/>
      <c r="EX144" s="24" t="s">
        <v>21</v>
      </c>
      <c r="EY144" s="5">
        <v>81.369</v>
      </c>
      <c r="EZ144" s="45">
        <v>-6.524</v>
      </c>
      <c r="FA144" s="5">
        <v>99.674000000000007</v>
      </c>
      <c r="FB144" s="45">
        <v>6.1130000000000004</v>
      </c>
      <c r="FC144" s="5">
        <v>207.77500000000001</v>
      </c>
      <c r="FD144" s="45">
        <v>46.521000000000001</v>
      </c>
      <c r="FE144" s="24"/>
      <c r="FF144" s="24" t="s">
        <v>21</v>
      </c>
      <c r="FG144" s="5">
        <v>120.152</v>
      </c>
      <c r="FH144" s="45">
        <v>8.8170000000000002</v>
      </c>
      <c r="FI144" s="5">
        <v>153.535</v>
      </c>
      <c r="FJ144" s="45">
        <v>10.039999999999999</v>
      </c>
      <c r="FK144" s="5">
        <v>116.158</v>
      </c>
      <c r="FL144" s="45">
        <v>54.005000000000003</v>
      </c>
      <c r="FM144" s="24"/>
      <c r="FN144" s="24" t="s">
        <v>21</v>
      </c>
      <c r="FO144" s="5">
        <v>108.083</v>
      </c>
      <c r="FP144" s="45">
        <v>-14.327999999999999</v>
      </c>
      <c r="FQ144" s="5">
        <v>351.39600000000002</v>
      </c>
      <c r="FR144" s="45">
        <v>62.685000000000002</v>
      </c>
      <c r="FS144" s="5">
        <v>117.593</v>
      </c>
      <c r="FT144" s="45">
        <v>12.406000000000001</v>
      </c>
      <c r="FU144" s="24"/>
      <c r="FV144" s="24" t="s">
        <v>21</v>
      </c>
      <c r="FW144" s="5">
        <v>126.479</v>
      </c>
      <c r="FX144" s="45">
        <v>-7.2469999999999999</v>
      </c>
      <c r="FY144" s="5">
        <v>136.87799999999999</v>
      </c>
      <c r="FZ144" s="45">
        <v>37.287999999999997</v>
      </c>
      <c r="GA144" s="5">
        <v>88.058999999999997</v>
      </c>
      <c r="GB144" s="45">
        <v>34.011000000000003</v>
      </c>
      <c r="GC144" s="24"/>
      <c r="GD144" s="24" t="s">
        <v>21</v>
      </c>
      <c r="GE144" s="5">
        <v>119.07599999999999</v>
      </c>
      <c r="GF144" s="45">
        <v>17.344000000000001</v>
      </c>
      <c r="GG144" s="5">
        <v>109.71599999999999</v>
      </c>
      <c r="GH144" s="45">
        <v>51.006999999999998</v>
      </c>
      <c r="GI144" s="5">
        <v>82.293000000000006</v>
      </c>
      <c r="GJ144" s="45">
        <v>-3.73</v>
      </c>
      <c r="GK144" s="24"/>
      <c r="GL144" s="24" t="s">
        <v>21</v>
      </c>
      <c r="GM144" s="5">
        <v>111.09699999999999</v>
      </c>
      <c r="GN144" s="45">
        <v>22.1</v>
      </c>
      <c r="GO144" s="5">
        <v>92.510999999999996</v>
      </c>
      <c r="GP144" s="45">
        <v>0.89500000000000002</v>
      </c>
      <c r="GQ144" s="5">
        <v>80.424000000000007</v>
      </c>
      <c r="GR144" s="45">
        <v>5.9329999999999998</v>
      </c>
      <c r="GS144" s="24"/>
      <c r="GT144" s="24" t="s">
        <v>21</v>
      </c>
      <c r="GU144" s="5">
        <v>75.182000000000002</v>
      </c>
      <c r="GV144" s="45">
        <v>102.393</v>
      </c>
      <c r="GW144" s="5">
        <v>97.706000000000003</v>
      </c>
      <c r="GX144" s="45">
        <v>119.23399999999999</v>
      </c>
      <c r="GY144" s="5">
        <v>58.584000000000003</v>
      </c>
      <c r="GZ144" s="45">
        <v>-24.76</v>
      </c>
      <c r="HA144" s="24"/>
      <c r="HB144" s="24" t="s">
        <v>21</v>
      </c>
      <c r="HC144" s="5">
        <v>85.263999999999996</v>
      </c>
      <c r="HD144" s="45">
        <v>25.085999999999999</v>
      </c>
      <c r="HE144" s="5">
        <v>147.42500000000001</v>
      </c>
      <c r="HF144" s="45">
        <v>117.42</v>
      </c>
      <c r="HG144" s="5">
        <v>73.277000000000001</v>
      </c>
      <c r="HH144" s="45">
        <v>134.321</v>
      </c>
      <c r="HI144" s="24"/>
      <c r="HJ144" s="24" t="s">
        <v>21</v>
      </c>
      <c r="HK144" s="5">
        <v>99.319000000000003</v>
      </c>
      <c r="HL144" s="45">
        <v>121.685</v>
      </c>
      <c r="HM144" s="5">
        <v>68.875</v>
      </c>
      <c r="HN144" s="45">
        <v>76.652000000000001</v>
      </c>
      <c r="HO144" s="5">
        <v>97.44</v>
      </c>
      <c r="HP144" s="45">
        <v>127.071</v>
      </c>
      <c r="HQ144" s="24"/>
      <c r="HR144" s="24" t="s">
        <v>21</v>
      </c>
      <c r="HS144" s="5">
        <v>98.099000000000004</v>
      </c>
      <c r="HT144" s="45">
        <v>20.748000000000001</v>
      </c>
      <c r="HU144" s="5">
        <v>120.848</v>
      </c>
      <c r="HV144" s="45">
        <v>35.219000000000001</v>
      </c>
      <c r="HW144" s="5">
        <v>65.849000000000004</v>
      </c>
      <c r="HX144" s="45">
        <v>-16.381</v>
      </c>
      <c r="HY144" s="24"/>
      <c r="HZ144" s="24" t="s">
        <v>21</v>
      </c>
      <c r="IA144" s="5">
        <v>81.748999999999995</v>
      </c>
      <c r="IB144" s="45">
        <v>129.471</v>
      </c>
      <c r="IC144" s="5">
        <v>106.22799999999999</v>
      </c>
      <c r="ID144" s="45">
        <v>51.753</v>
      </c>
      <c r="IE144" s="5">
        <v>107.357</v>
      </c>
      <c r="IF144" s="45">
        <v>-0.36499999999999999</v>
      </c>
      <c r="IG144" s="24"/>
      <c r="IH144" s="24" t="s">
        <v>21</v>
      </c>
      <c r="II144" s="5">
        <v>96.441000000000003</v>
      </c>
      <c r="IJ144" s="45">
        <v>30.824999999999999</v>
      </c>
      <c r="IK144" s="5">
        <v>98.043999999999997</v>
      </c>
      <c r="IL144" s="45">
        <v>218.92599999999999</v>
      </c>
      <c r="IM144" s="5">
        <v>116.48699999999999</v>
      </c>
      <c r="IN144" s="45">
        <v>84.21</v>
      </c>
      <c r="IO144" s="5">
        <v>95.786000000000001</v>
      </c>
      <c r="IP144" s="45">
        <v>-27.318999999999999</v>
      </c>
      <c r="IQ144" s="24"/>
      <c r="IR144" s="24" t="s">
        <v>21</v>
      </c>
      <c r="IS144" s="5">
        <v>81.551000000000002</v>
      </c>
      <c r="IT144" s="45">
        <v>53.06</v>
      </c>
      <c r="IU144" s="5">
        <v>69.323999999999998</v>
      </c>
      <c r="IV144" s="45">
        <v>23.498999999999999</v>
      </c>
      <c r="IW144" s="5">
        <v>113.625</v>
      </c>
      <c r="IX144" s="45">
        <v>109.867</v>
      </c>
      <c r="IY144" s="24"/>
      <c r="IZ144" s="24" t="s">
        <v>21</v>
      </c>
      <c r="JA144" s="5">
        <v>120.221</v>
      </c>
      <c r="JB144" s="45">
        <v>55.473999999999997</v>
      </c>
      <c r="JC144" s="5">
        <v>140.239</v>
      </c>
      <c r="JD144" s="45">
        <v>41.777999999999999</v>
      </c>
      <c r="JE144" s="5">
        <v>191.66200000000001</v>
      </c>
      <c r="JF144" s="45">
        <v>61.404000000000003</v>
      </c>
      <c r="JG144" s="24"/>
      <c r="JH144" s="24" t="s">
        <v>21</v>
      </c>
      <c r="JI144" s="5">
        <v>191.99100000000001</v>
      </c>
      <c r="JJ144" s="45">
        <v>21.474</v>
      </c>
      <c r="JK144" s="5">
        <v>153.47</v>
      </c>
      <c r="JL144" s="45">
        <v>20.849</v>
      </c>
      <c r="JM144" s="5">
        <v>121.072</v>
      </c>
      <c r="JN144" s="45">
        <v>3.3340000000000001</v>
      </c>
      <c r="JO144" s="24"/>
      <c r="JP144" s="24" t="s">
        <v>21</v>
      </c>
      <c r="JQ144" s="5">
        <v>110.372</v>
      </c>
      <c r="JR144" s="45">
        <v>-22.646000000000001</v>
      </c>
      <c r="JS144" s="5">
        <v>90.846000000000004</v>
      </c>
      <c r="JT144" s="45">
        <v>-15.037000000000001</v>
      </c>
      <c r="JU144" s="5">
        <v>118.376</v>
      </c>
      <c r="JV144" s="45">
        <v>41.783999999999999</v>
      </c>
      <c r="JW144" s="24"/>
      <c r="JX144" s="24" t="s">
        <v>21</v>
      </c>
      <c r="JY144" s="5">
        <v>77.819000000000003</v>
      </c>
      <c r="JZ144" s="45">
        <v>-16.582000000000001</v>
      </c>
      <c r="KA144" s="5">
        <v>112.658</v>
      </c>
      <c r="KB144" s="45">
        <v>5.0389999999999997</v>
      </c>
      <c r="KC144" s="5">
        <v>122.432</v>
      </c>
      <c r="KD144" s="45">
        <v>30.509</v>
      </c>
      <c r="KE144" s="24"/>
      <c r="KF144" s="24" t="s">
        <v>21</v>
      </c>
      <c r="KG144" s="5">
        <v>100.223</v>
      </c>
      <c r="KH144" s="45">
        <v>-24.315999999999999</v>
      </c>
      <c r="KI144" s="5">
        <v>130.70699999999999</v>
      </c>
      <c r="KJ144" s="45">
        <v>17.8</v>
      </c>
      <c r="KK144" s="5">
        <v>112.113</v>
      </c>
      <c r="KL144" s="45">
        <v>5.49</v>
      </c>
      <c r="KM144" s="24"/>
      <c r="KN144" s="24" t="s">
        <v>21</v>
      </c>
      <c r="KO144" s="5">
        <v>61.673000000000002</v>
      </c>
      <c r="KP144" s="45">
        <v>-38.340000000000003</v>
      </c>
      <c r="KQ144" s="5">
        <v>124.661</v>
      </c>
      <c r="KR144" s="45">
        <v>3.5179999999999998</v>
      </c>
      <c r="KS144" s="5">
        <v>113.595</v>
      </c>
      <c r="KT144" s="45">
        <v>8.8650000000000002</v>
      </c>
      <c r="KU144" s="24"/>
      <c r="KV144" s="24" t="s">
        <v>21</v>
      </c>
      <c r="KW144" s="5">
        <v>100.343</v>
      </c>
      <c r="KX144" s="45">
        <v>-7.5720000000000001</v>
      </c>
      <c r="KY144" s="5">
        <v>122.18300000000001</v>
      </c>
      <c r="KZ144" s="45">
        <v>-9.2289999999999992</v>
      </c>
      <c r="LA144" s="5">
        <v>124.149</v>
      </c>
      <c r="LB144" s="45">
        <v>15.646000000000001</v>
      </c>
      <c r="LC144" s="24"/>
      <c r="LD144" s="24" t="s">
        <v>21</v>
      </c>
      <c r="LE144" s="5">
        <v>136.42500000000001</v>
      </c>
      <c r="LF144" s="45">
        <v>-8.3000000000000004E-2</v>
      </c>
      <c r="LG144" s="5">
        <v>146.095</v>
      </c>
      <c r="LH144" s="45">
        <v>-16.544</v>
      </c>
      <c r="LI144" s="5">
        <v>78.156000000000006</v>
      </c>
      <c r="LJ144" s="45">
        <v>-34.582999999999998</v>
      </c>
      <c r="LK144" s="24"/>
      <c r="LL144" s="24" t="s">
        <v>21</v>
      </c>
      <c r="LM144" s="5">
        <v>232.94800000000001</v>
      </c>
      <c r="LN144" s="45">
        <v>14.757</v>
      </c>
      <c r="LO144" s="5">
        <v>76.763000000000005</v>
      </c>
      <c r="LP144" s="45">
        <v>-28.917999999999999</v>
      </c>
      <c r="LQ144" s="5">
        <v>171.47300000000001</v>
      </c>
      <c r="LR144" s="45">
        <v>50.158000000000001</v>
      </c>
      <c r="LS144" s="24"/>
      <c r="LT144" s="24" t="s">
        <v>21</v>
      </c>
      <c r="LU144" s="5">
        <v>104.727</v>
      </c>
      <c r="LV144" s="45">
        <v>-17.132999999999999</v>
      </c>
      <c r="LW144" s="5">
        <v>154.327</v>
      </c>
      <c r="LX144" s="45">
        <v>-11.648</v>
      </c>
      <c r="LY144" s="5">
        <v>133.13900000000001</v>
      </c>
      <c r="LZ144" s="45">
        <v>284.87700000000001</v>
      </c>
      <c r="MA144" s="24"/>
      <c r="MB144" s="24" t="s">
        <v>21</v>
      </c>
      <c r="MC144" s="5">
        <v>130.81299999999999</v>
      </c>
      <c r="MD144" s="45">
        <v>27.097999999999999</v>
      </c>
      <c r="ME144" s="5">
        <v>77.528000000000006</v>
      </c>
      <c r="MF144" s="45">
        <v>58.561</v>
      </c>
      <c r="MG144" s="5">
        <v>78.831000000000003</v>
      </c>
      <c r="MH144" s="45">
        <v>-21.501999999999999</v>
      </c>
      <c r="MI144" s="24"/>
      <c r="MJ144" s="24" t="s">
        <v>21</v>
      </c>
      <c r="MK144" s="5">
        <v>76.597999999999999</v>
      </c>
      <c r="ML144" s="45">
        <v>78.72</v>
      </c>
      <c r="MM144" s="5">
        <v>107.70699999999999</v>
      </c>
      <c r="MN144" s="45">
        <v>62.667000000000002</v>
      </c>
      <c r="MO144" s="5">
        <v>148.67699999999999</v>
      </c>
      <c r="MP144" s="45">
        <v>-1.1970000000000001</v>
      </c>
      <c r="MQ144" s="44"/>
      <c r="MR144" s="44"/>
      <c r="MS144" s="44"/>
      <c r="MT144" s="44"/>
      <c r="MU144" s="44"/>
      <c r="MV144" s="44"/>
    </row>
    <row r="145" spans="1:360" s="331" customFormat="1" ht="15" customHeight="1" x14ac:dyDescent="0.25">
      <c r="A145" s="445"/>
      <c r="B145" s="24" t="s">
        <v>22</v>
      </c>
      <c r="C145" s="5">
        <v>90.450999999999993</v>
      </c>
      <c r="D145" s="45">
        <v>10.276999999999999</v>
      </c>
      <c r="E145" s="495">
        <v>79.347999999999999</v>
      </c>
      <c r="F145" s="45">
        <v>6.2859999999999996</v>
      </c>
      <c r="G145" s="495">
        <v>100.949</v>
      </c>
      <c r="H145" s="45">
        <v>13.443</v>
      </c>
      <c r="I145" s="24"/>
      <c r="J145" s="24" t="s">
        <v>698</v>
      </c>
      <c r="K145" s="5">
        <v>96.558999999999997</v>
      </c>
      <c r="L145" s="45">
        <v>-14.824999999999999</v>
      </c>
      <c r="M145" s="5">
        <v>129.84700000000001</v>
      </c>
      <c r="N145" s="45">
        <v>-10.204000000000001</v>
      </c>
      <c r="O145" s="5">
        <v>98.576999999999998</v>
      </c>
      <c r="P145" s="45">
        <v>-13.295999999999999</v>
      </c>
      <c r="Q145" s="24"/>
      <c r="R145" s="24" t="s">
        <v>698</v>
      </c>
      <c r="S145" s="5">
        <v>116.697</v>
      </c>
      <c r="T145" s="45">
        <v>11.715</v>
      </c>
      <c r="U145" s="5">
        <v>127.756</v>
      </c>
      <c r="V145" s="45">
        <v>7.2869999999999999</v>
      </c>
      <c r="W145" s="5">
        <v>125.914</v>
      </c>
      <c r="X145" s="45">
        <v>16.277999999999999</v>
      </c>
      <c r="Y145" s="24"/>
      <c r="Z145" s="24" t="s">
        <v>698</v>
      </c>
      <c r="AA145" s="5">
        <v>149.16300000000001</v>
      </c>
      <c r="AB145" s="45">
        <v>5.7050000000000001</v>
      </c>
      <c r="AC145" s="5">
        <v>140.023</v>
      </c>
      <c r="AD145" s="45">
        <v>-1.6659999999999999</v>
      </c>
      <c r="AE145" s="5">
        <v>120.90300000000001</v>
      </c>
      <c r="AF145" s="45">
        <v>30.064</v>
      </c>
      <c r="AG145" s="24"/>
      <c r="AH145" s="24" t="s">
        <v>698</v>
      </c>
      <c r="AI145" s="5">
        <v>105.578</v>
      </c>
      <c r="AJ145" s="45">
        <v>7.7030000000000003</v>
      </c>
      <c r="AK145" s="5">
        <v>190.721</v>
      </c>
      <c r="AL145" s="45">
        <v>20.896000000000001</v>
      </c>
      <c r="AM145" s="5">
        <v>95.962000000000003</v>
      </c>
      <c r="AN145" s="45">
        <v>-29.359000000000002</v>
      </c>
      <c r="AO145" s="24"/>
      <c r="AP145" s="24" t="s">
        <v>698</v>
      </c>
      <c r="AQ145" s="5">
        <v>167.71199999999999</v>
      </c>
      <c r="AR145" s="45">
        <v>20.512</v>
      </c>
      <c r="AS145" s="5">
        <v>128.233</v>
      </c>
      <c r="AT145" s="45">
        <v>-2.6080000000000001</v>
      </c>
      <c r="AU145" s="5">
        <v>138.03700000000001</v>
      </c>
      <c r="AV145" s="45">
        <v>22.032</v>
      </c>
      <c r="AW145" s="24"/>
      <c r="AX145" s="24" t="s">
        <v>698</v>
      </c>
      <c r="AY145" s="5">
        <v>135.773</v>
      </c>
      <c r="AZ145" s="45">
        <v>19.619</v>
      </c>
      <c r="BA145" s="5">
        <v>126.59099999999999</v>
      </c>
      <c r="BB145" s="45">
        <v>9.17</v>
      </c>
      <c r="BC145" s="5">
        <v>122.40900000000001</v>
      </c>
      <c r="BD145" s="45">
        <v>9.7270000000000003</v>
      </c>
      <c r="BE145" s="24"/>
      <c r="BF145" s="24" t="s">
        <v>698</v>
      </c>
      <c r="BG145" s="5">
        <v>93.816000000000003</v>
      </c>
      <c r="BH145" s="45">
        <v>-33.216000000000001</v>
      </c>
      <c r="BI145" s="5">
        <v>121.139</v>
      </c>
      <c r="BJ145" s="45">
        <v>0.13500000000000001</v>
      </c>
      <c r="BK145" s="5">
        <v>174.749</v>
      </c>
      <c r="BL145" s="45">
        <v>59.462000000000003</v>
      </c>
      <c r="BM145" s="24"/>
      <c r="BN145" s="24" t="s">
        <v>698</v>
      </c>
      <c r="BO145" s="5">
        <v>109.384</v>
      </c>
      <c r="BP145" s="45">
        <v>-14.564</v>
      </c>
      <c r="BQ145" s="5">
        <v>0.33800000000000002</v>
      </c>
      <c r="BR145" s="45">
        <v>-99.391999999999996</v>
      </c>
      <c r="BS145" s="5">
        <v>121.083</v>
      </c>
      <c r="BT145" s="45">
        <v>5.9130000000000003</v>
      </c>
      <c r="BU145" s="24"/>
      <c r="BV145" s="24" t="s">
        <v>698</v>
      </c>
      <c r="BW145" s="5">
        <v>128.39500000000001</v>
      </c>
      <c r="BX145" s="45">
        <v>6.1360000000000001</v>
      </c>
      <c r="BY145" s="5">
        <v>3.1429999999999998</v>
      </c>
      <c r="BZ145" s="45">
        <v>-96.296000000000006</v>
      </c>
      <c r="CA145" s="5">
        <v>117.02200000000001</v>
      </c>
      <c r="CB145" s="45">
        <v>36.768999999999998</v>
      </c>
      <c r="CC145" s="24"/>
      <c r="CD145" s="24" t="s">
        <v>698</v>
      </c>
      <c r="CE145" s="5">
        <v>119.822</v>
      </c>
      <c r="CF145" s="45">
        <v>13.302</v>
      </c>
      <c r="CG145" s="5">
        <v>96.225999999999999</v>
      </c>
      <c r="CH145" s="45">
        <v>20.193999999999999</v>
      </c>
      <c r="CI145" s="5">
        <v>86.334999999999994</v>
      </c>
      <c r="CJ145" s="45">
        <v>-32.210999999999999</v>
      </c>
      <c r="CK145" s="24"/>
      <c r="CL145" s="24" t="s">
        <v>698</v>
      </c>
      <c r="CM145" s="5">
        <v>100.867</v>
      </c>
      <c r="CN145" s="45">
        <v>7.5380000000000003</v>
      </c>
      <c r="CO145" s="5">
        <v>77.941999999999993</v>
      </c>
      <c r="CP145" s="45">
        <v>-22.404</v>
      </c>
      <c r="CQ145" s="5">
        <v>64.962000000000003</v>
      </c>
      <c r="CR145" s="45">
        <v>-35.058999999999997</v>
      </c>
      <c r="CS145" s="24"/>
      <c r="CT145" s="24" t="s">
        <v>698</v>
      </c>
      <c r="CU145" s="5">
        <v>94.56</v>
      </c>
      <c r="CV145" s="45">
        <v>-31.323</v>
      </c>
      <c r="CW145" s="5">
        <v>95.132999999999996</v>
      </c>
      <c r="CX145" s="45">
        <v>-11.173</v>
      </c>
      <c r="CY145" s="5">
        <v>90.754000000000005</v>
      </c>
      <c r="CZ145" s="45">
        <v>-30.838999999999999</v>
      </c>
      <c r="DA145" s="24"/>
      <c r="DB145" s="24" t="s">
        <v>698</v>
      </c>
      <c r="DC145" s="5">
        <v>70.605999999999995</v>
      </c>
      <c r="DD145" s="45">
        <v>-37.463000000000001</v>
      </c>
      <c r="DE145" s="5">
        <v>307.005</v>
      </c>
      <c r="DF145" s="45">
        <v>68.356999999999999</v>
      </c>
      <c r="DG145" s="5">
        <v>122.09</v>
      </c>
      <c r="DH145" s="45">
        <v>13.154999999999999</v>
      </c>
      <c r="DI145" s="24"/>
      <c r="DJ145" s="24" t="s">
        <v>698</v>
      </c>
      <c r="DK145" s="5">
        <v>155.22900000000001</v>
      </c>
      <c r="DL145" s="45">
        <v>9.3849999999999998</v>
      </c>
      <c r="DM145" s="5">
        <v>56.773000000000003</v>
      </c>
      <c r="DN145" s="45">
        <v>-22.242999999999999</v>
      </c>
      <c r="DO145" s="5">
        <v>109.828</v>
      </c>
      <c r="DP145" s="45">
        <v>-10.912000000000001</v>
      </c>
      <c r="DQ145" s="24"/>
      <c r="DR145" s="24" t="s">
        <v>698</v>
      </c>
      <c r="DS145" s="5">
        <v>116.633</v>
      </c>
      <c r="DT145" s="45">
        <v>-19.177</v>
      </c>
      <c r="DU145" s="5">
        <v>90.55</v>
      </c>
      <c r="DV145" s="45">
        <v>-20.981000000000002</v>
      </c>
      <c r="DW145" s="5">
        <v>107.572</v>
      </c>
      <c r="DX145" s="45">
        <v>-18.428999999999998</v>
      </c>
      <c r="DY145" s="24"/>
      <c r="DZ145" s="24" t="s">
        <v>698</v>
      </c>
      <c r="EA145" s="5">
        <v>117.73399999999999</v>
      </c>
      <c r="EB145" s="45">
        <v>17.885000000000002</v>
      </c>
      <c r="EC145" s="5">
        <v>132.38300000000001</v>
      </c>
      <c r="ED145" s="45">
        <v>26.567</v>
      </c>
      <c r="EE145" s="5">
        <v>138.33500000000001</v>
      </c>
      <c r="EF145" s="45">
        <v>16.945</v>
      </c>
      <c r="EG145" s="24"/>
      <c r="EH145" s="24" t="s">
        <v>698</v>
      </c>
      <c r="EI145" s="5">
        <v>142.45400000000001</v>
      </c>
      <c r="EJ145" s="45">
        <v>11.398</v>
      </c>
      <c r="EK145" s="5">
        <v>153.08199999999999</v>
      </c>
      <c r="EL145" s="45">
        <v>29.937000000000001</v>
      </c>
      <c r="EM145" s="5">
        <v>109.676</v>
      </c>
      <c r="EN145" s="45">
        <v>16.359000000000002</v>
      </c>
      <c r="EO145" s="24"/>
      <c r="EP145" s="24" t="s">
        <v>698</v>
      </c>
      <c r="EQ145" s="5">
        <v>87.531000000000006</v>
      </c>
      <c r="ER145" s="45">
        <v>-25.356999999999999</v>
      </c>
      <c r="ES145" s="5">
        <v>142.958</v>
      </c>
      <c r="ET145" s="45">
        <v>35.948</v>
      </c>
      <c r="EU145" s="5">
        <v>95.373000000000005</v>
      </c>
      <c r="EV145" s="45">
        <v>-29.456</v>
      </c>
      <c r="EW145" s="24"/>
      <c r="EX145" s="24" t="s">
        <v>698</v>
      </c>
      <c r="EY145" s="5">
        <v>94.733999999999995</v>
      </c>
      <c r="EZ145" s="45">
        <v>-7.1280000000000001</v>
      </c>
      <c r="FA145" s="5">
        <v>108.60299999999999</v>
      </c>
      <c r="FB145" s="45">
        <v>8.2100000000000009</v>
      </c>
      <c r="FC145" s="5">
        <v>214.49</v>
      </c>
      <c r="FD145" s="45">
        <v>48.798999999999999</v>
      </c>
      <c r="FE145" s="24"/>
      <c r="FF145" s="24" t="s">
        <v>698</v>
      </c>
      <c r="FG145" s="5">
        <v>130.286</v>
      </c>
      <c r="FH145" s="45">
        <v>2.9769999999999999</v>
      </c>
      <c r="FI145" s="5">
        <v>170.94800000000001</v>
      </c>
      <c r="FJ145" s="45">
        <v>11.878</v>
      </c>
      <c r="FK145" s="5">
        <v>144.79599999999999</v>
      </c>
      <c r="FL145" s="45">
        <v>59.433</v>
      </c>
      <c r="FM145" s="24"/>
      <c r="FN145" s="24" t="s">
        <v>698</v>
      </c>
      <c r="FO145" s="5">
        <v>88.772000000000006</v>
      </c>
      <c r="FP145" s="45">
        <v>-46.896000000000001</v>
      </c>
      <c r="FQ145" s="5">
        <v>376.31400000000002</v>
      </c>
      <c r="FR145" s="45">
        <v>48.048000000000002</v>
      </c>
      <c r="FS145" s="5">
        <v>122.40300000000001</v>
      </c>
      <c r="FT145" s="45">
        <v>6.5860000000000003</v>
      </c>
      <c r="FU145" s="24"/>
      <c r="FV145" s="24" t="s">
        <v>698</v>
      </c>
      <c r="FW145" s="5">
        <v>122.336</v>
      </c>
      <c r="FX145" s="45">
        <v>-24.47</v>
      </c>
      <c r="FY145" s="5">
        <v>166.97800000000001</v>
      </c>
      <c r="FZ145" s="45">
        <v>34.796999999999997</v>
      </c>
      <c r="GA145" s="5">
        <v>110.57</v>
      </c>
      <c r="GB145" s="45">
        <v>-10.153</v>
      </c>
      <c r="GC145" s="24"/>
      <c r="GD145" s="24" t="s">
        <v>698</v>
      </c>
      <c r="GE145" s="5">
        <v>146.86699999999999</v>
      </c>
      <c r="GF145" s="45">
        <v>2.2229999999999999</v>
      </c>
      <c r="GG145" s="5">
        <v>139.62700000000001</v>
      </c>
      <c r="GH145" s="45">
        <v>59.052</v>
      </c>
      <c r="GI145" s="5">
        <v>103.33199999999999</v>
      </c>
      <c r="GJ145" s="45">
        <v>-0.51300000000000001</v>
      </c>
      <c r="GK145" s="24"/>
      <c r="GL145" s="24" t="s">
        <v>698</v>
      </c>
      <c r="GM145" s="5">
        <v>144.01900000000001</v>
      </c>
      <c r="GN145" s="45">
        <v>14.82</v>
      </c>
      <c r="GO145" s="5">
        <v>103.803</v>
      </c>
      <c r="GP145" s="45">
        <v>-9.7080000000000002</v>
      </c>
      <c r="GQ145" s="5">
        <v>60.817</v>
      </c>
      <c r="GR145" s="45">
        <v>-53.054000000000002</v>
      </c>
      <c r="GS145" s="24"/>
      <c r="GT145" s="24" t="s">
        <v>698</v>
      </c>
      <c r="GU145" s="5">
        <v>54.845999999999997</v>
      </c>
      <c r="GV145" s="45">
        <v>-55.298999999999999</v>
      </c>
      <c r="GW145" s="5">
        <v>102.732</v>
      </c>
      <c r="GX145" s="45">
        <v>-1.131</v>
      </c>
      <c r="GY145" s="5">
        <v>45.860999999999997</v>
      </c>
      <c r="GZ145" s="45">
        <v>-55.137999999999998</v>
      </c>
      <c r="HA145" s="24"/>
      <c r="HB145" s="24" t="s">
        <v>698</v>
      </c>
      <c r="HC145" s="5">
        <v>78.495000000000005</v>
      </c>
      <c r="HD145" s="45">
        <v>-10.946999999999999</v>
      </c>
      <c r="HE145" s="5">
        <v>99.122</v>
      </c>
      <c r="HF145" s="45">
        <v>-2.6909999999999998</v>
      </c>
      <c r="HG145" s="5">
        <v>65.564999999999998</v>
      </c>
      <c r="HH145" s="45">
        <v>-16.933</v>
      </c>
      <c r="HI145" s="24"/>
      <c r="HJ145" s="24" t="s">
        <v>698</v>
      </c>
      <c r="HK145" s="5">
        <v>71.34</v>
      </c>
      <c r="HL145" s="45">
        <v>-16.981000000000002</v>
      </c>
      <c r="HM145" s="5">
        <v>61.097999999999999</v>
      </c>
      <c r="HN145" s="45">
        <v>-27.504000000000001</v>
      </c>
      <c r="HO145" s="5">
        <v>95.126000000000005</v>
      </c>
      <c r="HP145" s="45">
        <v>14.862</v>
      </c>
      <c r="HQ145" s="24"/>
      <c r="HR145" s="24" t="s">
        <v>698</v>
      </c>
      <c r="HS145" s="5">
        <v>82.372</v>
      </c>
      <c r="HT145" s="45">
        <v>-7.2469999999999999</v>
      </c>
      <c r="HU145" s="5">
        <v>101.292</v>
      </c>
      <c r="HV145" s="45">
        <v>-42.295000000000002</v>
      </c>
      <c r="HW145" s="5">
        <v>63.966999999999999</v>
      </c>
      <c r="HX145" s="45">
        <v>-37.302</v>
      </c>
      <c r="HY145" s="24"/>
      <c r="HZ145" s="24" t="s">
        <v>698</v>
      </c>
      <c r="IA145" s="5">
        <v>77.057000000000002</v>
      </c>
      <c r="IB145" s="45">
        <v>-2.3410000000000002</v>
      </c>
      <c r="IC145" s="5">
        <v>95.144000000000005</v>
      </c>
      <c r="ID145" s="45">
        <v>-22.393000000000001</v>
      </c>
      <c r="IE145" s="5">
        <v>84.99</v>
      </c>
      <c r="IF145" s="45">
        <v>-40.231999999999999</v>
      </c>
      <c r="IG145" s="24"/>
      <c r="IH145" s="24" t="s">
        <v>698</v>
      </c>
      <c r="II145" s="5">
        <v>93.563999999999993</v>
      </c>
      <c r="IJ145" s="45">
        <v>-31.145</v>
      </c>
      <c r="IK145" s="5">
        <v>76.501999999999995</v>
      </c>
      <c r="IL145" s="45">
        <v>-13.544</v>
      </c>
      <c r="IM145" s="5">
        <v>89.492999999999995</v>
      </c>
      <c r="IN145" s="45">
        <v>25.044</v>
      </c>
      <c r="IO145" s="5">
        <v>76.665000000000006</v>
      </c>
      <c r="IP145" s="45">
        <v>-30.175999999999998</v>
      </c>
      <c r="IQ145" s="24"/>
      <c r="IR145" s="24" t="s">
        <v>698</v>
      </c>
      <c r="IS145" s="5">
        <v>80.418999999999997</v>
      </c>
      <c r="IT145" s="45">
        <v>14.718999999999999</v>
      </c>
      <c r="IU145" s="5">
        <v>70.406000000000006</v>
      </c>
      <c r="IV145" s="45">
        <v>-23.928999999999998</v>
      </c>
      <c r="IW145" s="5">
        <v>87.813000000000002</v>
      </c>
      <c r="IX145" s="45">
        <v>3.5750000000000002</v>
      </c>
      <c r="IY145" s="24"/>
      <c r="IZ145" s="24" t="s">
        <v>698</v>
      </c>
      <c r="JA145" s="5">
        <v>91.084000000000003</v>
      </c>
      <c r="JB145" s="45">
        <v>-3.4689999999999999</v>
      </c>
      <c r="JC145" s="5">
        <v>174.90700000000001</v>
      </c>
      <c r="JD145" s="45">
        <v>0.75600000000000001</v>
      </c>
      <c r="JE145" s="5">
        <v>235.459</v>
      </c>
      <c r="JF145" s="45">
        <v>37.429000000000002</v>
      </c>
      <c r="JG145" s="24"/>
      <c r="JH145" s="24" t="s">
        <v>698</v>
      </c>
      <c r="JI145" s="5">
        <v>157.512</v>
      </c>
      <c r="JJ145" s="45">
        <v>-17.201000000000001</v>
      </c>
      <c r="JK145" s="5">
        <v>197.04900000000001</v>
      </c>
      <c r="JL145" s="45">
        <v>18.048999999999999</v>
      </c>
      <c r="JM145" s="5">
        <v>117.32</v>
      </c>
      <c r="JN145" s="45">
        <v>-18.277000000000001</v>
      </c>
      <c r="JO145" s="24"/>
      <c r="JP145" s="24" t="s">
        <v>698</v>
      </c>
      <c r="JQ145" s="5">
        <v>98.995000000000005</v>
      </c>
      <c r="JR145" s="45">
        <v>-35.107999999999997</v>
      </c>
      <c r="JS145" s="5">
        <v>126.214</v>
      </c>
      <c r="JT145" s="45">
        <v>-4.3159999999999998</v>
      </c>
      <c r="JU145" s="5">
        <v>151.649</v>
      </c>
      <c r="JV145" s="45">
        <v>20.899000000000001</v>
      </c>
      <c r="JW145" s="24"/>
      <c r="JX145" s="24" t="s">
        <v>698</v>
      </c>
      <c r="JY145" s="5">
        <v>92.813000000000002</v>
      </c>
      <c r="JZ145" s="45">
        <v>-35.106000000000002</v>
      </c>
      <c r="KA145" s="5">
        <v>136.99299999999999</v>
      </c>
      <c r="KB145" s="45">
        <v>12.228</v>
      </c>
      <c r="KC145" s="5">
        <v>159.53700000000001</v>
      </c>
      <c r="KD145" s="45">
        <v>17.111000000000001</v>
      </c>
      <c r="KE145" s="24"/>
      <c r="KF145" s="24" t="s">
        <v>698</v>
      </c>
      <c r="KG145" s="5">
        <v>109.13800000000001</v>
      </c>
      <c r="KH145" s="45">
        <v>-7.7039999999999997</v>
      </c>
      <c r="KI145" s="5">
        <v>156.28800000000001</v>
      </c>
      <c r="KJ145" s="45">
        <v>6.86</v>
      </c>
      <c r="KK145" s="5">
        <v>101.92100000000001</v>
      </c>
      <c r="KL145" s="45">
        <v>-24.773</v>
      </c>
      <c r="KM145" s="24"/>
      <c r="KN145" s="24" t="s">
        <v>698</v>
      </c>
      <c r="KO145" s="5">
        <v>67.852999999999994</v>
      </c>
      <c r="KP145" s="45">
        <v>74.441999999999993</v>
      </c>
      <c r="KQ145" s="5">
        <v>139.23500000000001</v>
      </c>
      <c r="KR145" s="45">
        <v>-6.2649999999999997</v>
      </c>
      <c r="KS145" s="5">
        <v>124.086</v>
      </c>
      <c r="KT145" s="45">
        <v>14.131</v>
      </c>
      <c r="KU145" s="24"/>
      <c r="KV145" s="24" t="s">
        <v>698</v>
      </c>
      <c r="KW145" s="5">
        <v>109.211</v>
      </c>
      <c r="KX145" s="45">
        <v>58.725000000000001</v>
      </c>
      <c r="KY145" s="5">
        <v>148.30099999999999</v>
      </c>
      <c r="KZ145" s="45">
        <v>0.86</v>
      </c>
      <c r="LA145" s="5">
        <v>144.65100000000001</v>
      </c>
      <c r="LB145" s="45">
        <v>-6.7009999999999996</v>
      </c>
      <c r="LC145" s="24"/>
      <c r="LD145" s="24" t="s">
        <v>698</v>
      </c>
      <c r="LE145" s="5">
        <v>137.53200000000001</v>
      </c>
      <c r="LF145" s="45">
        <v>5.141</v>
      </c>
      <c r="LG145" s="5">
        <v>131.066</v>
      </c>
      <c r="LH145" s="45">
        <v>0.92700000000000005</v>
      </c>
      <c r="LI145" s="5">
        <v>81.501000000000005</v>
      </c>
      <c r="LJ145" s="45">
        <v>13.263</v>
      </c>
      <c r="LK145" s="24"/>
      <c r="LL145" s="24" t="s">
        <v>698</v>
      </c>
      <c r="LM145" s="5">
        <v>194.767</v>
      </c>
      <c r="LN145" s="45">
        <v>63.063000000000002</v>
      </c>
      <c r="LO145" s="5">
        <v>80.231999999999999</v>
      </c>
      <c r="LP145" s="45">
        <v>-13.760999999999999</v>
      </c>
      <c r="LQ145" s="5">
        <v>227.221</v>
      </c>
      <c r="LR145" s="45">
        <v>17.367999999999999</v>
      </c>
      <c r="LS145" s="24"/>
      <c r="LT145" s="24" t="s">
        <v>698</v>
      </c>
      <c r="LU145" s="5">
        <v>100.929</v>
      </c>
      <c r="LV145" s="45">
        <v>-22.978000000000002</v>
      </c>
      <c r="LW145" s="5">
        <v>148.88300000000001</v>
      </c>
      <c r="LX145" s="45">
        <v>22.524000000000001</v>
      </c>
      <c r="LY145" s="5">
        <v>1.776</v>
      </c>
      <c r="LZ145" s="45">
        <v>-98.585999999999999</v>
      </c>
      <c r="MA145" s="24"/>
      <c r="MB145" s="24" t="s">
        <v>698</v>
      </c>
      <c r="MC145" s="5">
        <v>118.078</v>
      </c>
      <c r="MD145" s="45">
        <v>-16.79</v>
      </c>
      <c r="ME145" s="5">
        <v>83.783000000000001</v>
      </c>
      <c r="MF145" s="45">
        <v>-19.157</v>
      </c>
      <c r="MG145" s="5">
        <v>80.403999999999996</v>
      </c>
      <c r="MH145" s="45">
        <v>-24.28</v>
      </c>
      <c r="MI145" s="24"/>
      <c r="MJ145" s="24" t="s">
        <v>698</v>
      </c>
      <c r="MK145" s="5">
        <v>55.146000000000001</v>
      </c>
      <c r="ML145" s="45">
        <v>-35.396999999999998</v>
      </c>
      <c r="MM145" s="5">
        <v>107.78100000000001</v>
      </c>
      <c r="MN145" s="45">
        <v>-24.498999999999999</v>
      </c>
      <c r="MO145" s="5">
        <v>125.242</v>
      </c>
      <c r="MP145" s="45">
        <v>-31.821999999999999</v>
      </c>
      <c r="MQ145" s="44"/>
      <c r="MR145" s="44"/>
      <c r="MS145" s="44"/>
      <c r="MT145" s="44"/>
      <c r="MU145" s="44"/>
      <c r="MV145" s="44"/>
    </row>
    <row r="146" spans="1:360" s="331" customFormat="1" ht="15" customHeight="1" x14ac:dyDescent="0.25">
      <c r="A146" s="445"/>
      <c r="B146" s="24" t="s">
        <v>23</v>
      </c>
      <c r="C146" s="5">
        <v>86.212000000000003</v>
      </c>
      <c r="D146" s="45">
        <v>0.64900000000000002</v>
      </c>
      <c r="E146" s="495">
        <v>76.537000000000006</v>
      </c>
      <c r="F146" s="45">
        <v>-3.5510000000000002</v>
      </c>
      <c r="G146" s="495">
        <v>95.361000000000004</v>
      </c>
      <c r="H146" s="45">
        <v>4.0890000000000004</v>
      </c>
      <c r="I146" s="24"/>
      <c r="J146" s="24" t="s">
        <v>785</v>
      </c>
      <c r="K146" s="5">
        <v>91.54</v>
      </c>
      <c r="L146" s="45">
        <v>-15.752000000000001</v>
      </c>
      <c r="M146" s="5">
        <v>110.181</v>
      </c>
      <c r="N146" s="45">
        <v>-20.010999999999999</v>
      </c>
      <c r="O146" s="5">
        <v>90.602000000000004</v>
      </c>
      <c r="P146" s="45">
        <v>-21.035</v>
      </c>
      <c r="Q146" s="24"/>
      <c r="R146" s="24" t="s">
        <v>785</v>
      </c>
      <c r="S146" s="5">
        <v>110.03400000000001</v>
      </c>
      <c r="T146" s="45">
        <v>6.99</v>
      </c>
      <c r="U146" s="5">
        <v>129.62299999999999</v>
      </c>
      <c r="V146" s="45">
        <v>10.33</v>
      </c>
      <c r="W146" s="5">
        <v>122.182</v>
      </c>
      <c r="X146" s="45">
        <v>-8.6059999999999999</v>
      </c>
      <c r="Y146" s="24"/>
      <c r="Z146" s="24" t="s">
        <v>785</v>
      </c>
      <c r="AA146" s="5">
        <v>140.02099999999999</v>
      </c>
      <c r="AB146" s="45">
        <v>-8.1829999999999998</v>
      </c>
      <c r="AC146" s="5">
        <v>98.147000000000006</v>
      </c>
      <c r="AD146" s="45">
        <v>4.1050000000000004</v>
      </c>
      <c r="AE146" s="5">
        <v>121.688</v>
      </c>
      <c r="AF146" s="45">
        <v>-0.55300000000000005</v>
      </c>
      <c r="AG146" s="24"/>
      <c r="AH146" s="24" t="s">
        <v>785</v>
      </c>
      <c r="AI146" s="5">
        <v>93.617000000000004</v>
      </c>
      <c r="AJ146" s="45">
        <v>-15.781000000000001</v>
      </c>
      <c r="AK146" s="5">
        <v>193.18700000000001</v>
      </c>
      <c r="AL146" s="45">
        <v>28.312999999999999</v>
      </c>
      <c r="AM146" s="5">
        <v>87.218000000000004</v>
      </c>
      <c r="AN146" s="45">
        <v>-31.558</v>
      </c>
      <c r="AO146" s="24"/>
      <c r="AP146" s="24" t="s">
        <v>785</v>
      </c>
      <c r="AQ146" s="5">
        <v>168.34100000000001</v>
      </c>
      <c r="AR146" s="45">
        <v>17.567</v>
      </c>
      <c r="AS146" s="5">
        <v>114.29600000000001</v>
      </c>
      <c r="AT146" s="45">
        <v>-10.656000000000001</v>
      </c>
      <c r="AU146" s="5">
        <v>138.39599999999999</v>
      </c>
      <c r="AV146" s="45">
        <v>15.388999999999999</v>
      </c>
      <c r="AW146" s="24"/>
      <c r="AX146" s="24" t="s">
        <v>785</v>
      </c>
      <c r="AY146" s="5">
        <v>113.735</v>
      </c>
      <c r="AZ146" s="45">
        <v>-22.736999999999998</v>
      </c>
      <c r="BA146" s="5">
        <v>122.221</v>
      </c>
      <c r="BB146" s="45">
        <v>-2.867</v>
      </c>
      <c r="BC146" s="5">
        <v>188.36</v>
      </c>
      <c r="BD146" s="45">
        <v>14.885</v>
      </c>
      <c r="BE146" s="24"/>
      <c r="BF146" s="24" t="s">
        <v>785</v>
      </c>
      <c r="BG146" s="5">
        <v>142.499</v>
      </c>
      <c r="BH146" s="45">
        <v>-4.2160000000000002</v>
      </c>
      <c r="BI146" s="5">
        <v>104.646</v>
      </c>
      <c r="BJ146" s="45">
        <v>-8.1679999999999993</v>
      </c>
      <c r="BK146" s="5">
        <v>170.63</v>
      </c>
      <c r="BL146" s="45">
        <v>37.594999999999999</v>
      </c>
      <c r="BM146" s="24"/>
      <c r="BN146" s="24" t="s">
        <v>785</v>
      </c>
      <c r="BO146" s="5">
        <v>102.261</v>
      </c>
      <c r="BP146" s="45">
        <v>-22.71</v>
      </c>
      <c r="BQ146" s="5">
        <v>0.46200000000000002</v>
      </c>
      <c r="BR146" s="45">
        <v>-99.522999999999996</v>
      </c>
      <c r="BS146" s="5">
        <v>133.1</v>
      </c>
      <c r="BT146" s="45">
        <v>9.7899999999999991</v>
      </c>
      <c r="BU146" s="24"/>
      <c r="BV146" s="24" t="s">
        <v>785</v>
      </c>
      <c r="BW146" s="5">
        <v>96.424999999999997</v>
      </c>
      <c r="BX146" s="45">
        <v>1.458</v>
      </c>
      <c r="BY146" s="5">
        <v>2.4209999999999998</v>
      </c>
      <c r="BZ146" s="45">
        <v>-97.944999999999993</v>
      </c>
      <c r="CA146" s="5">
        <v>107.93600000000001</v>
      </c>
      <c r="CB146" s="45">
        <v>22.071000000000002</v>
      </c>
      <c r="CC146" s="24"/>
      <c r="CD146" s="24" t="s">
        <v>785</v>
      </c>
      <c r="CE146" s="5">
        <v>94.641999999999996</v>
      </c>
      <c r="CF146" s="45">
        <v>21.331</v>
      </c>
      <c r="CG146" s="5">
        <v>88.088999999999999</v>
      </c>
      <c r="CH146" s="45">
        <v>-7.2720000000000002</v>
      </c>
      <c r="CI146" s="5">
        <v>88.480999999999995</v>
      </c>
      <c r="CJ146" s="45">
        <v>-16.824999999999999</v>
      </c>
      <c r="CK146" s="24"/>
      <c r="CL146" s="24" t="s">
        <v>785</v>
      </c>
      <c r="CM146" s="5">
        <v>68.463999999999999</v>
      </c>
      <c r="CN146" s="45">
        <v>-4.9080000000000004</v>
      </c>
      <c r="CO146" s="5">
        <v>72.656999999999996</v>
      </c>
      <c r="CP146" s="45">
        <v>-22.259</v>
      </c>
      <c r="CQ146" s="5">
        <v>59.674999999999997</v>
      </c>
      <c r="CR146" s="45">
        <v>-29.524999999999999</v>
      </c>
      <c r="CS146" s="24"/>
      <c r="CT146" s="24" t="s">
        <v>785</v>
      </c>
      <c r="CU146" s="5">
        <v>82.346000000000004</v>
      </c>
      <c r="CV146" s="45">
        <v>-27.658999999999999</v>
      </c>
      <c r="CW146" s="5">
        <v>48.819000000000003</v>
      </c>
      <c r="CX146" s="45">
        <v>-26.986000000000001</v>
      </c>
      <c r="CY146" s="5">
        <v>112.55500000000001</v>
      </c>
      <c r="CZ146" s="45">
        <v>-20.533000000000001</v>
      </c>
      <c r="DA146" s="24"/>
      <c r="DB146" s="24" t="s">
        <v>785</v>
      </c>
      <c r="DC146" s="5">
        <v>68.340999999999994</v>
      </c>
      <c r="DD146" s="45">
        <v>-39.616</v>
      </c>
      <c r="DE146" s="5">
        <v>210.28800000000001</v>
      </c>
      <c r="DF146" s="45">
        <v>12.198</v>
      </c>
      <c r="DG146" s="5">
        <v>125.735</v>
      </c>
      <c r="DH146" s="45">
        <v>1.907</v>
      </c>
      <c r="DI146" s="24"/>
      <c r="DJ146" s="24" t="s">
        <v>785</v>
      </c>
      <c r="DK146" s="5">
        <v>141.44800000000001</v>
      </c>
      <c r="DL146" s="45">
        <v>-1.3240000000000001</v>
      </c>
      <c r="DM146" s="5">
        <v>49.826000000000001</v>
      </c>
      <c r="DN146" s="45">
        <v>-32.811</v>
      </c>
      <c r="DO146" s="5">
        <v>104.17</v>
      </c>
      <c r="DP146" s="45">
        <v>7.15</v>
      </c>
      <c r="DQ146" s="24"/>
      <c r="DR146" s="24" t="s">
        <v>785</v>
      </c>
      <c r="DS146" s="5">
        <v>122.476</v>
      </c>
      <c r="DT146" s="45">
        <v>-10.941000000000001</v>
      </c>
      <c r="DU146" s="5">
        <v>99.242999999999995</v>
      </c>
      <c r="DV146" s="45">
        <v>-23.463999999999999</v>
      </c>
      <c r="DW146" s="5">
        <v>96.81</v>
      </c>
      <c r="DX146" s="45">
        <v>-30.79</v>
      </c>
      <c r="DY146" s="24"/>
      <c r="DZ146" s="24" t="s">
        <v>785</v>
      </c>
      <c r="EA146" s="5">
        <v>122.57899999999999</v>
      </c>
      <c r="EB146" s="45">
        <v>25.091999999999999</v>
      </c>
      <c r="EC146" s="5">
        <v>106.17700000000001</v>
      </c>
      <c r="ED146" s="45">
        <v>2.4609999999999999</v>
      </c>
      <c r="EE146" s="5">
        <v>121.532</v>
      </c>
      <c r="EF146" s="45">
        <v>2.6139999999999999</v>
      </c>
      <c r="EG146" s="24"/>
      <c r="EH146" s="24" t="s">
        <v>785</v>
      </c>
      <c r="EI146" s="5">
        <v>134.59899999999999</v>
      </c>
      <c r="EJ146" s="45">
        <v>6.0430000000000001</v>
      </c>
      <c r="EK146" s="5">
        <v>135.29599999999999</v>
      </c>
      <c r="EL146" s="45">
        <v>20.59</v>
      </c>
      <c r="EM146" s="5">
        <v>105.783</v>
      </c>
      <c r="EN146" s="45">
        <v>13.363</v>
      </c>
      <c r="EO146" s="24"/>
      <c r="EP146" s="24" t="s">
        <v>785</v>
      </c>
      <c r="EQ146" s="5">
        <v>74.676000000000002</v>
      </c>
      <c r="ER146" s="45">
        <v>-29.527000000000001</v>
      </c>
      <c r="ES146" s="5">
        <v>126.55800000000001</v>
      </c>
      <c r="ET146" s="45">
        <v>17.908000000000001</v>
      </c>
      <c r="EU146" s="5">
        <v>90.643000000000001</v>
      </c>
      <c r="EV146" s="45">
        <v>-33.18</v>
      </c>
      <c r="EW146" s="24"/>
      <c r="EX146" s="24" t="s">
        <v>785</v>
      </c>
      <c r="EY146" s="5">
        <v>90.123000000000005</v>
      </c>
      <c r="EZ146" s="45">
        <v>-12.319000000000001</v>
      </c>
      <c r="FA146" s="5">
        <v>100.374</v>
      </c>
      <c r="FB146" s="45">
        <v>-3.8319999999999999</v>
      </c>
      <c r="FC146" s="5">
        <v>221.28800000000001</v>
      </c>
      <c r="FD146" s="45">
        <v>67.727000000000004</v>
      </c>
      <c r="FE146" s="24"/>
      <c r="FF146" s="24" t="s">
        <v>785</v>
      </c>
      <c r="FG146" s="5">
        <v>122.607</v>
      </c>
      <c r="FH146" s="45">
        <v>-3.4409999999999998</v>
      </c>
      <c r="FI146" s="5">
        <v>171.44399999999999</v>
      </c>
      <c r="FJ146" s="45">
        <v>9.2029999999999994</v>
      </c>
      <c r="FK146" s="5">
        <v>123.81100000000001</v>
      </c>
      <c r="FL146" s="45">
        <v>52.753999999999998</v>
      </c>
      <c r="FM146" s="24"/>
      <c r="FN146" s="24" t="s">
        <v>785</v>
      </c>
      <c r="FO146" s="5">
        <v>100.458</v>
      </c>
      <c r="FP146" s="45">
        <v>-41.677</v>
      </c>
      <c r="FQ146" s="5">
        <v>323.59100000000001</v>
      </c>
      <c r="FR146" s="45">
        <v>20.341000000000001</v>
      </c>
      <c r="FS146" s="5">
        <v>118.69</v>
      </c>
      <c r="FT146" s="45">
        <v>-0.41</v>
      </c>
      <c r="FU146" s="24"/>
      <c r="FV146" s="24" t="s">
        <v>785</v>
      </c>
      <c r="FW146" s="5">
        <v>131.77500000000001</v>
      </c>
      <c r="FX146" s="45">
        <v>-20.177</v>
      </c>
      <c r="FY146" s="5">
        <v>166.61699999999999</v>
      </c>
      <c r="FZ146" s="45">
        <v>37.414999999999999</v>
      </c>
      <c r="GA146" s="5">
        <v>101.164</v>
      </c>
      <c r="GB146" s="45">
        <v>-19.152000000000001</v>
      </c>
      <c r="GC146" s="24"/>
      <c r="GD146" s="24" t="s">
        <v>785</v>
      </c>
      <c r="GE146" s="5">
        <v>150.43199999999999</v>
      </c>
      <c r="GF146" s="45">
        <v>2.4430000000000001</v>
      </c>
      <c r="GG146" s="5">
        <v>130.047</v>
      </c>
      <c r="GH146" s="45">
        <v>43.665999999999997</v>
      </c>
      <c r="GI146" s="5">
        <v>101.55200000000001</v>
      </c>
      <c r="GJ146" s="45">
        <v>-1.411</v>
      </c>
      <c r="GK146" s="24"/>
      <c r="GL146" s="24" t="s">
        <v>785</v>
      </c>
      <c r="GM146" s="5">
        <v>134.83000000000001</v>
      </c>
      <c r="GN146" s="45">
        <v>5.3929999999999998</v>
      </c>
      <c r="GO146" s="5">
        <v>116.739</v>
      </c>
      <c r="GP146" s="45">
        <v>-13.023</v>
      </c>
      <c r="GQ146" s="5">
        <v>65.557000000000002</v>
      </c>
      <c r="GR146" s="45">
        <v>-57.146000000000001</v>
      </c>
      <c r="GS146" s="24"/>
      <c r="GT146" s="24" t="s">
        <v>785</v>
      </c>
      <c r="GU146" s="5">
        <v>56.604999999999997</v>
      </c>
      <c r="GV146" s="45">
        <v>-62.85</v>
      </c>
      <c r="GW146" s="5">
        <v>97.813000000000002</v>
      </c>
      <c r="GX146" s="45">
        <v>2.7</v>
      </c>
      <c r="GY146" s="5">
        <v>45.116</v>
      </c>
      <c r="GZ146" s="45">
        <v>-56.808</v>
      </c>
      <c r="HA146" s="24"/>
      <c r="HB146" s="24" t="s">
        <v>785</v>
      </c>
      <c r="HC146" s="5">
        <v>77.253</v>
      </c>
      <c r="HD146" s="45">
        <v>-15.41</v>
      </c>
      <c r="HE146" s="5">
        <v>101.36199999999999</v>
      </c>
      <c r="HF146" s="45">
        <v>-12.583</v>
      </c>
      <c r="HG146" s="5">
        <v>58.933</v>
      </c>
      <c r="HH146" s="45">
        <v>-36.414999999999999</v>
      </c>
      <c r="HI146" s="24"/>
      <c r="HJ146" s="24" t="s">
        <v>785</v>
      </c>
      <c r="HK146" s="5">
        <v>71.043999999999997</v>
      </c>
      <c r="HL146" s="45">
        <v>-20.896000000000001</v>
      </c>
      <c r="HM146" s="5">
        <v>57.395000000000003</v>
      </c>
      <c r="HN146" s="45">
        <v>-41.113999999999997</v>
      </c>
      <c r="HO146" s="5">
        <v>83.837999999999994</v>
      </c>
      <c r="HP146" s="45">
        <v>-15.093</v>
      </c>
      <c r="HQ146" s="24"/>
      <c r="HR146" s="24" t="s">
        <v>785</v>
      </c>
      <c r="HS146" s="5">
        <v>90.387</v>
      </c>
      <c r="HT146" s="45">
        <v>-1.972</v>
      </c>
      <c r="HU146" s="5">
        <v>101.107</v>
      </c>
      <c r="HV146" s="45">
        <v>-39.212000000000003</v>
      </c>
      <c r="HW146" s="5">
        <v>62.673000000000002</v>
      </c>
      <c r="HX146" s="45">
        <v>-47.898000000000003</v>
      </c>
      <c r="HY146" s="24"/>
      <c r="HZ146" s="24" t="s">
        <v>785</v>
      </c>
      <c r="IA146" s="5">
        <v>74.792000000000002</v>
      </c>
      <c r="IB146" s="45">
        <v>-16.603999999999999</v>
      </c>
      <c r="IC146" s="5">
        <v>86.094999999999999</v>
      </c>
      <c r="ID146" s="45">
        <v>-32.344000000000001</v>
      </c>
      <c r="IE146" s="5">
        <v>91.097999999999999</v>
      </c>
      <c r="IF146" s="45">
        <v>-34.847000000000001</v>
      </c>
      <c r="IG146" s="24"/>
      <c r="IH146" s="24" t="s">
        <v>785</v>
      </c>
      <c r="II146" s="5">
        <v>101.908</v>
      </c>
      <c r="IJ146" s="45">
        <v>-25.402999999999999</v>
      </c>
      <c r="IK146" s="5">
        <v>81.768000000000001</v>
      </c>
      <c r="IL146" s="45">
        <v>-21.248999999999999</v>
      </c>
      <c r="IM146" s="5">
        <v>69.045000000000002</v>
      </c>
      <c r="IN146" s="45">
        <v>-15.59</v>
      </c>
      <c r="IO146" s="5">
        <v>56.798999999999999</v>
      </c>
      <c r="IP146" s="45">
        <v>-53.926000000000002</v>
      </c>
      <c r="IQ146" s="24"/>
      <c r="IR146" s="24" t="s">
        <v>785</v>
      </c>
      <c r="IS146" s="5">
        <v>72.799000000000007</v>
      </c>
      <c r="IT146" s="45">
        <v>-9.5820000000000007</v>
      </c>
      <c r="IU146" s="5">
        <v>79.358000000000004</v>
      </c>
      <c r="IV146" s="45">
        <v>-16.878</v>
      </c>
      <c r="IW146" s="5">
        <v>101.26</v>
      </c>
      <c r="IX146" s="45">
        <v>5.625</v>
      </c>
      <c r="IY146" s="24"/>
      <c r="IZ146" s="24" t="s">
        <v>785</v>
      </c>
      <c r="JA146" s="5">
        <v>93.67</v>
      </c>
      <c r="JB146" s="45">
        <v>-7.6710000000000003</v>
      </c>
      <c r="JC146" s="5">
        <v>152.982</v>
      </c>
      <c r="JD146" s="45">
        <v>0.55500000000000005</v>
      </c>
      <c r="JE146" s="5">
        <v>174.89699999999999</v>
      </c>
      <c r="JF146" s="45">
        <v>-7.6509999999999998</v>
      </c>
      <c r="JG146" s="24"/>
      <c r="JH146" s="24" t="s">
        <v>785</v>
      </c>
      <c r="JI146" s="5">
        <v>222.76599999999999</v>
      </c>
      <c r="JJ146" s="45">
        <v>11.694000000000001</v>
      </c>
      <c r="JK146" s="5">
        <v>168.041</v>
      </c>
      <c r="JL146" s="45">
        <v>-8.4220000000000006</v>
      </c>
      <c r="JM146" s="5">
        <v>111.667</v>
      </c>
      <c r="JN146" s="45">
        <v>-27.026</v>
      </c>
      <c r="JO146" s="24"/>
      <c r="JP146" s="24" t="s">
        <v>785</v>
      </c>
      <c r="JQ146" s="5">
        <v>99.804000000000002</v>
      </c>
      <c r="JR146" s="45">
        <v>-20.782</v>
      </c>
      <c r="JS146" s="5">
        <v>135.37</v>
      </c>
      <c r="JT146" s="45">
        <v>-8.6959999999999997</v>
      </c>
      <c r="JU146" s="5">
        <v>128.86099999999999</v>
      </c>
      <c r="JV146" s="45">
        <v>12.369</v>
      </c>
      <c r="JW146" s="24"/>
      <c r="JX146" s="24" t="s">
        <v>785</v>
      </c>
      <c r="JY146" s="5">
        <v>107.66500000000001</v>
      </c>
      <c r="JZ146" s="45">
        <v>-22.346</v>
      </c>
      <c r="KA146" s="5">
        <v>141.82300000000001</v>
      </c>
      <c r="KB146" s="45">
        <v>13.288</v>
      </c>
      <c r="KC146" s="5">
        <v>137.96700000000001</v>
      </c>
      <c r="KD146" s="45">
        <v>6.5069999999999997</v>
      </c>
      <c r="KE146" s="24"/>
      <c r="KF146" s="24" t="s">
        <v>785</v>
      </c>
      <c r="KG146" s="5">
        <v>113.158</v>
      </c>
      <c r="KH146" s="45">
        <v>-21.600999999999999</v>
      </c>
      <c r="KI146" s="5">
        <v>136.983</v>
      </c>
      <c r="KJ146" s="45">
        <v>-3.4220000000000002</v>
      </c>
      <c r="KK146" s="5">
        <v>124.907</v>
      </c>
      <c r="KL146" s="45">
        <v>15.942</v>
      </c>
      <c r="KM146" s="24"/>
      <c r="KN146" s="24" t="s">
        <v>785</v>
      </c>
      <c r="KO146" s="5">
        <v>61.859000000000002</v>
      </c>
      <c r="KP146" s="45">
        <v>24.344999999999999</v>
      </c>
      <c r="KQ146" s="5">
        <v>130.87899999999999</v>
      </c>
      <c r="KR146" s="45">
        <v>4.2229999999999999</v>
      </c>
      <c r="KS146" s="5">
        <v>102.33199999999999</v>
      </c>
      <c r="KT146" s="45">
        <v>3.8460000000000001</v>
      </c>
      <c r="KU146" s="24"/>
      <c r="KV146" s="24" t="s">
        <v>785</v>
      </c>
      <c r="KW146" s="5">
        <v>123.426</v>
      </c>
      <c r="KX146" s="45">
        <v>37.436</v>
      </c>
      <c r="KY146" s="5">
        <v>143.125</v>
      </c>
      <c r="KZ146" s="45">
        <v>14.577999999999999</v>
      </c>
      <c r="LA146" s="5">
        <v>129.34800000000001</v>
      </c>
      <c r="LB146" s="45">
        <v>-12.532999999999999</v>
      </c>
      <c r="LC146" s="24"/>
      <c r="LD146" s="24" t="s">
        <v>785</v>
      </c>
      <c r="LE146" s="5">
        <v>136.79599999999999</v>
      </c>
      <c r="LF146" s="45">
        <v>7.0309999999999997</v>
      </c>
      <c r="LG146" s="5">
        <v>114.989</v>
      </c>
      <c r="LH146" s="45">
        <v>21.494</v>
      </c>
      <c r="LI146" s="5">
        <v>68.983999999999995</v>
      </c>
      <c r="LJ146" s="45">
        <v>-6.7069999999999999</v>
      </c>
      <c r="LK146" s="24"/>
      <c r="LL146" s="24" t="s">
        <v>785</v>
      </c>
      <c r="LM146" s="5">
        <v>190.87700000000001</v>
      </c>
      <c r="LN146" s="45">
        <v>69.668999999999997</v>
      </c>
      <c r="LO146" s="5">
        <v>100.64100000000001</v>
      </c>
      <c r="LP146" s="45">
        <v>-26.271000000000001</v>
      </c>
      <c r="LQ146" s="5">
        <v>163.375</v>
      </c>
      <c r="LR146" s="45">
        <v>-4.7409999999999997</v>
      </c>
      <c r="LS146" s="24"/>
      <c r="LT146" s="24" t="s">
        <v>785</v>
      </c>
      <c r="LU146" s="5">
        <v>111.08499999999999</v>
      </c>
      <c r="LV146" s="45">
        <v>-17.997</v>
      </c>
      <c r="LW146" s="5">
        <v>141.857</v>
      </c>
      <c r="LX146" s="45">
        <v>23.065999999999999</v>
      </c>
      <c r="LY146" s="5">
        <v>5.5609999999999999</v>
      </c>
      <c r="LZ146" s="45">
        <v>-95.325000000000003</v>
      </c>
      <c r="MA146" s="24"/>
      <c r="MB146" s="24" t="s">
        <v>785</v>
      </c>
      <c r="MC146" s="5">
        <v>118.16800000000001</v>
      </c>
      <c r="MD146" s="45">
        <v>-20.224</v>
      </c>
      <c r="ME146" s="5">
        <v>68.576999999999998</v>
      </c>
      <c r="MF146" s="45">
        <v>-20.148</v>
      </c>
      <c r="MG146" s="5">
        <v>65.543999999999997</v>
      </c>
      <c r="MH146" s="45">
        <v>-14.884</v>
      </c>
      <c r="MI146" s="24"/>
      <c r="MJ146" s="24" t="s">
        <v>785</v>
      </c>
      <c r="MK146" s="5">
        <v>44.188000000000002</v>
      </c>
      <c r="ML146" s="45">
        <v>-50.207999999999998</v>
      </c>
      <c r="MM146" s="5">
        <v>82.42</v>
      </c>
      <c r="MN146" s="45">
        <v>-35.469000000000001</v>
      </c>
      <c r="MO146" s="5">
        <v>127.05800000000001</v>
      </c>
      <c r="MP146" s="45">
        <v>-34.241999999999997</v>
      </c>
      <c r="MQ146" s="44"/>
      <c r="MR146" s="44"/>
      <c r="MS146" s="44"/>
      <c r="MT146" s="44"/>
      <c r="MU146" s="44"/>
      <c r="MV146" s="44"/>
    </row>
    <row r="147" spans="1:360" s="331" customFormat="1" ht="15" customHeight="1" x14ac:dyDescent="0.25">
      <c r="A147" s="445"/>
      <c r="B147" s="24" t="s">
        <v>24</v>
      </c>
      <c r="C147" s="5">
        <v>82.298000000000002</v>
      </c>
      <c r="D147" s="45">
        <v>-4.1790000000000003</v>
      </c>
      <c r="E147" s="495">
        <v>71.924000000000007</v>
      </c>
      <c r="F147" s="45">
        <v>-11.047000000000001</v>
      </c>
      <c r="G147" s="495">
        <v>92.108000000000004</v>
      </c>
      <c r="H147" s="45">
        <v>1.6140000000000001</v>
      </c>
      <c r="I147" s="24"/>
      <c r="J147" s="24" t="s">
        <v>786</v>
      </c>
      <c r="K147" s="5">
        <v>102.821</v>
      </c>
      <c r="L147" s="45">
        <v>-8.2089999999999996</v>
      </c>
      <c r="M147" s="5">
        <v>94.515000000000001</v>
      </c>
      <c r="N147" s="45">
        <v>-28.98</v>
      </c>
      <c r="O147" s="5">
        <v>101.123</v>
      </c>
      <c r="P147" s="45">
        <v>-9.843</v>
      </c>
      <c r="Q147" s="24"/>
      <c r="R147" s="24" t="s">
        <v>786</v>
      </c>
      <c r="S147" s="5">
        <v>134.16999999999999</v>
      </c>
      <c r="T147" s="45">
        <v>2.988</v>
      </c>
      <c r="U147" s="5">
        <v>129.13399999999999</v>
      </c>
      <c r="V147" s="45">
        <v>6.0330000000000004</v>
      </c>
      <c r="W147" s="5">
        <v>137.26300000000001</v>
      </c>
      <c r="X147" s="45">
        <v>-0.47399999999999998</v>
      </c>
      <c r="Y147" s="24"/>
      <c r="Z147" s="24" t="s">
        <v>786</v>
      </c>
      <c r="AA147" s="5">
        <v>163.577</v>
      </c>
      <c r="AB147" s="45">
        <v>6.1260000000000003</v>
      </c>
      <c r="AC147" s="5">
        <v>128.32</v>
      </c>
      <c r="AD147" s="45">
        <v>9.2959999999999994</v>
      </c>
      <c r="AE147" s="5">
        <v>148.94300000000001</v>
      </c>
      <c r="AF147" s="45">
        <v>18.779</v>
      </c>
      <c r="AG147" s="24"/>
      <c r="AH147" s="24" t="s">
        <v>786</v>
      </c>
      <c r="AI147" s="5">
        <v>104.929</v>
      </c>
      <c r="AJ147" s="45">
        <v>-1.589</v>
      </c>
      <c r="AK147" s="5">
        <v>189.49100000000001</v>
      </c>
      <c r="AL147" s="45">
        <v>23.405999999999999</v>
      </c>
      <c r="AM147" s="5">
        <v>93.233999999999995</v>
      </c>
      <c r="AN147" s="45">
        <v>-25.641999999999999</v>
      </c>
      <c r="AO147" s="24"/>
      <c r="AP147" s="24" t="s">
        <v>786</v>
      </c>
      <c r="AQ147" s="5">
        <v>162.86799999999999</v>
      </c>
      <c r="AR147" s="45">
        <v>24.503</v>
      </c>
      <c r="AS147" s="5">
        <v>128.08699999999999</v>
      </c>
      <c r="AT147" s="45">
        <v>5.423</v>
      </c>
      <c r="AU147" s="5">
        <v>126.004</v>
      </c>
      <c r="AV147" s="45">
        <v>-5.8639999999999999</v>
      </c>
      <c r="AW147" s="24"/>
      <c r="AX147" s="24" t="s">
        <v>786</v>
      </c>
      <c r="AY147" s="5">
        <v>125.496</v>
      </c>
      <c r="AZ147" s="45">
        <v>-9.4090000000000007</v>
      </c>
      <c r="BA147" s="5">
        <v>118.083</v>
      </c>
      <c r="BB147" s="45">
        <v>0.69299999999999995</v>
      </c>
      <c r="BC147" s="5">
        <v>165.38399999999999</v>
      </c>
      <c r="BD147" s="45">
        <v>26.937000000000001</v>
      </c>
      <c r="BE147" s="24"/>
      <c r="BF147" s="24" t="s">
        <v>786</v>
      </c>
      <c r="BG147" s="5">
        <v>138.62299999999999</v>
      </c>
      <c r="BH147" s="45">
        <v>-17.100000000000001</v>
      </c>
      <c r="BI147" s="5">
        <v>119.011</v>
      </c>
      <c r="BJ147" s="45">
        <v>0.123</v>
      </c>
      <c r="BK147" s="5">
        <v>169.869</v>
      </c>
      <c r="BL147" s="45">
        <v>32.932000000000002</v>
      </c>
      <c r="BM147" s="24"/>
      <c r="BN147" s="24" t="s">
        <v>786</v>
      </c>
      <c r="BO147" s="5">
        <v>105.846</v>
      </c>
      <c r="BP147" s="45">
        <v>-20.39</v>
      </c>
      <c r="BQ147" s="5">
        <v>73.588999999999999</v>
      </c>
      <c r="BR147" s="45">
        <v>-45.558999999999997</v>
      </c>
      <c r="BS147" s="5">
        <v>148.01499999999999</v>
      </c>
      <c r="BT147" s="45">
        <v>25.234000000000002</v>
      </c>
      <c r="BU147" s="24"/>
      <c r="BV147" s="24" t="s">
        <v>786</v>
      </c>
      <c r="BW147" s="5">
        <v>121.261</v>
      </c>
      <c r="BX147" s="45">
        <v>12.01</v>
      </c>
      <c r="BY147" s="5">
        <v>2.3839999999999999</v>
      </c>
      <c r="BZ147" s="45">
        <v>-97.963999999999999</v>
      </c>
      <c r="CA147" s="5">
        <v>116.84099999999999</v>
      </c>
      <c r="CB147" s="45">
        <v>29.664999999999999</v>
      </c>
      <c r="CC147" s="24"/>
      <c r="CD147" s="24" t="s">
        <v>786</v>
      </c>
      <c r="CE147" s="5">
        <v>108.221</v>
      </c>
      <c r="CF147" s="45">
        <v>16.353000000000002</v>
      </c>
      <c r="CG147" s="5">
        <v>74.664000000000001</v>
      </c>
      <c r="CH147" s="45">
        <v>-21.021000000000001</v>
      </c>
      <c r="CI147" s="5">
        <v>104.512</v>
      </c>
      <c r="CJ147" s="45">
        <v>-6.5949999999999998</v>
      </c>
      <c r="CK147" s="24"/>
      <c r="CL147" s="24" t="s">
        <v>786</v>
      </c>
      <c r="CM147" s="5">
        <v>81.346000000000004</v>
      </c>
      <c r="CN147" s="45">
        <v>7.0679999999999996</v>
      </c>
      <c r="CO147" s="5">
        <v>75.561000000000007</v>
      </c>
      <c r="CP147" s="45">
        <v>-21.870999999999999</v>
      </c>
      <c r="CQ147" s="5">
        <v>70.093999999999994</v>
      </c>
      <c r="CR147" s="45">
        <v>-15.454000000000001</v>
      </c>
      <c r="CS147" s="24"/>
      <c r="CT147" s="24" t="s">
        <v>786</v>
      </c>
      <c r="CU147" s="5">
        <v>160.15100000000001</v>
      </c>
      <c r="CV147" s="45">
        <v>30.795000000000002</v>
      </c>
      <c r="CW147" s="5">
        <v>47.923999999999999</v>
      </c>
      <c r="CX147" s="45">
        <v>-37.152000000000001</v>
      </c>
      <c r="CY147" s="5">
        <v>117.554</v>
      </c>
      <c r="CZ147" s="45">
        <v>6.3659999999999997</v>
      </c>
      <c r="DA147" s="24"/>
      <c r="DB147" s="24" t="s">
        <v>786</v>
      </c>
      <c r="DC147" s="5">
        <v>69.628</v>
      </c>
      <c r="DD147" s="45">
        <v>-33.960999999999999</v>
      </c>
      <c r="DE147" s="5">
        <v>252.38399999999999</v>
      </c>
      <c r="DF147" s="45">
        <v>25.687999999999999</v>
      </c>
      <c r="DG147" s="5">
        <v>118.071</v>
      </c>
      <c r="DH147" s="45">
        <v>3.0350000000000001</v>
      </c>
      <c r="DI147" s="24"/>
      <c r="DJ147" s="24" t="s">
        <v>786</v>
      </c>
      <c r="DK147" s="5">
        <v>166.55099999999999</v>
      </c>
      <c r="DL147" s="45">
        <v>45.087000000000003</v>
      </c>
      <c r="DM147" s="5">
        <v>52.051000000000002</v>
      </c>
      <c r="DN147" s="45">
        <v>-22.146999999999998</v>
      </c>
      <c r="DO147" s="5">
        <v>89.503</v>
      </c>
      <c r="DP147" s="45">
        <v>-14.813000000000001</v>
      </c>
      <c r="DQ147" s="24"/>
      <c r="DR147" s="24" t="s">
        <v>786</v>
      </c>
      <c r="DS147" s="5">
        <v>122.529</v>
      </c>
      <c r="DT147" s="45">
        <v>-17.978000000000002</v>
      </c>
      <c r="DU147" s="5">
        <v>112.75</v>
      </c>
      <c r="DV147" s="45">
        <v>-7.1139999999999999</v>
      </c>
      <c r="DW147" s="5">
        <v>102.327</v>
      </c>
      <c r="DX147" s="45">
        <v>-23.001000000000001</v>
      </c>
      <c r="DY147" s="24"/>
      <c r="DZ147" s="24" t="s">
        <v>786</v>
      </c>
      <c r="EA147" s="5">
        <v>116.249</v>
      </c>
      <c r="EB147" s="45">
        <v>20.059000000000001</v>
      </c>
      <c r="EC147" s="5">
        <v>117.145</v>
      </c>
      <c r="ED147" s="45">
        <v>10.593999999999999</v>
      </c>
      <c r="EE147" s="5">
        <v>124.752</v>
      </c>
      <c r="EF147" s="45">
        <v>6.5609999999999999</v>
      </c>
      <c r="EG147" s="24"/>
      <c r="EH147" s="24" t="s">
        <v>786</v>
      </c>
      <c r="EI147" s="5">
        <v>138.53</v>
      </c>
      <c r="EJ147" s="45">
        <v>7.0220000000000002</v>
      </c>
      <c r="EK147" s="5">
        <v>137.27000000000001</v>
      </c>
      <c r="EL147" s="45">
        <v>20.707999999999998</v>
      </c>
      <c r="EM147" s="5">
        <v>112.60599999999999</v>
      </c>
      <c r="EN147" s="45">
        <v>19.922000000000001</v>
      </c>
      <c r="EO147" s="24"/>
      <c r="EP147" s="24" t="s">
        <v>786</v>
      </c>
      <c r="EQ147" s="5">
        <v>79.478999999999999</v>
      </c>
      <c r="ER147" s="45">
        <v>-17.202000000000002</v>
      </c>
      <c r="ES147" s="5">
        <v>159.22499999999999</v>
      </c>
      <c r="ET147" s="45">
        <v>53.673000000000002</v>
      </c>
      <c r="EU147" s="5">
        <v>102.372</v>
      </c>
      <c r="EV147" s="45">
        <v>-15.705</v>
      </c>
      <c r="EW147" s="24"/>
      <c r="EX147" s="24" t="s">
        <v>786</v>
      </c>
      <c r="EY147" s="5">
        <v>94.275999999999996</v>
      </c>
      <c r="EZ147" s="45">
        <v>-4.2629999999999999</v>
      </c>
      <c r="FA147" s="5">
        <v>105.236</v>
      </c>
      <c r="FB147" s="45">
        <v>1.6639999999999999</v>
      </c>
      <c r="FC147" s="5">
        <v>228.08</v>
      </c>
      <c r="FD147" s="45">
        <v>57.765000000000001</v>
      </c>
      <c r="FE147" s="24"/>
      <c r="FF147" s="24" t="s">
        <v>786</v>
      </c>
      <c r="FG147" s="5">
        <v>124.209</v>
      </c>
      <c r="FH147" s="45">
        <v>0.85399999999999998</v>
      </c>
      <c r="FI147" s="5">
        <v>180.66300000000001</v>
      </c>
      <c r="FJ147" s="45">
        <v>15.784000000000001</v>
      </c>
      <c r="FK147" s="5">
        <v>90.191999999999993</v>
      </c>
      <c r="FL147" s="45">
        <v>6.3150000000000004</v>
      </c>
      <c r="FM147" s="24"/>
      <c r="FN147" s="24" t="s">
        <v>786</v>
      </c>
      <c r="FO147" s="5">
        <v>115.66500000000001</v>
      </c>
      <c r="FP147" s="45">
        <v>-26.806000000000001</v>
      </c>
      <c r="FQ147" s="5">
        <v>294.82100000000003</v>
      </c>
      <c r="FR147" s="45">
        <v>12.731999999999999</v>
      </c>
      <c r="FS147" s="5">
        <v>139.13399999999999</v>
      </c>
      <c r="FT147" s="45">
        <v>10.35</v>
      </c>
      <c r="FU147" s="24"/>
      <c r="FV147" s="24" t="s">
        <v>786</v>
      </c>
      <c r="FW147" s="5">
        <v>129.35599999999999</v>
      </c>
      <c r="FX147" s="45">
        <v>-15.324</v>
      </c>
      <c r="FY147" s="5">
        <v>150.28100000000001</v>
      </c>
      <c r="FZ147" s="45">
        <v>26.442</v>
      </c>
      <c r="GA147" s="5">
        <v>107.631</v>
      </c>
      <c r="GB147" s="45">
        <v>-10.007</v>
      </c>
      <c r="GC147" s="24"/>
      <c r="GD147" s="24" t="s">
        <v>786</v>
      </c>
      <c r="GE147" s="5">
        <v>158.69200000000001</v>
      </c>
      <c r="GF147" s="45">
        <v>12.561</v>
      </c>
      <c r="GG147" s="5">
        <v>129.92599999999999</v>
      </c>
      <c r="GH147" s="45">
        <v>38.564999999999998</v>
      </c>
      <c r="GI147" s="5">
        <v>92.325000000000003</v>
      </c>
      <c r="GJ147" s="45">
        <v>-9.6199999999999992</v>
      </c>
      <c r="GK147" s="24"/>
      <c r="GL147" s="24" t="s">
        <v>786</v>
      </c>
      <c r="GM147" s="5">
        <v>134.18</v>
      </c>
      <c r="GN147" s="45">
        <v>7.7009999999999996</v>
      </c>
      <c r="GO147" s="5">
        <v>119.68600000000001</v>
      </c>
      <c r="GP147" s="45">
        <v>-15.612</v>
      </c>
      <c r="GQ147" s="5">
        <v>102.93300000000001</v>
      </c>
      <c r="GR147" s="45">
        <v>-25.844000000000001</v>
      </c>
      <c r="GS147" s="24"/>
      <c r="GT147" s="24" t="s">
        <v>786</v>
      </c>
      <c r="GU147" s="5">
        <v>76.578000000000003</v>
      </c>
      <c r="GV147" s="45">
        <v>-41.100999999999999</v>
      </c>
      <c r="GW147" s="5">
        <v>98.343999999999994</v>
      </c>
      <c r="GX147" s="45">
        <v>-0.74399999999999999</v>
      </c>
      <c r="GY147" s="5">
        <v>85.518000000000001</v>
      </c>
      <c r="GZ147" s="45">
        <v>-25.067</v>
      </c>
      <c r="HA147" s="24"/>
      <c r="HB147" s="24" t="s">
        <v>786</v>
      </c>
      <c r="HC147" s="5">
        <v>94.113</v>
      </c>
      <c r="HD147" s="45">
        <v>-6.9950000000000001</v>
      </c>
      <c r="HE147" s="5">
        <v>141.78399999999999</v>
      </c>
      <c r="HF147" s="45">
        <v>22.591999999999999</v>
      </c>
      <c r="HG147" s="5">
        <v>72.097999999999999</v>
      </c>
      <c r="HH147" s="45">
        <v>-23.355</v>
      </c>
      <c r="HI147" s="24"/>
      <c r="HJ147" s="24" t="s">
        <v>786</v>
      </c>
      <c r="HK147" s="5">
        <v>81.438999999999993</v>
      </c>
      <c r="HL147" s="45">
        <v>-20.844999999999999</v>
      </c>
      <c r="HM147" s="5">
        <v>68.236999999999995</v>
      </c>
      <c r="HN147" s="45">
        <v>-33.905000000000001</v>
      </c>
      <c r="HO147" s="5">
        <v>88.748999999999995</v>
      </c>
      <c r="HP147" s="45">
        <v>-14.888999999999999</v>
      </c>
      <c r="HQ147" s="24"/>
      <c r="HR147" s="24" t="s">
        <v>786</v>
      </c>
      <c r="HS147" s="5">
        <v>113.26900000000001</v>
      </c>
      <c r="HT147" s="45">
        <v>-15.659000000000001</v>
      </c>
      <c r="HU147" s="5">
        <v>136.23400000000001</v>
      </c>
      <c r="HV147" s="45">
        <v>-1.778</v>
      </c>
      <c r="HW147" s="5">
        <v>66.376999999999995</v>
      </c>
      <c r="HX147" s="45">
        <v>-34.301000000000002</v>
      </c>
      <c r="HY147" s="24"/>
      <c r="HZ147" s="24" t="s">
        <v>786</v>
      </c>
      <c r="IA147" s="5">
        <v>88.691000000000003</v>
      </c>
      <c r="IB147" s="45">
        <v>-14.84</v>
      </c>
      <c r="IC147" s="5">
        <v>102.074</v>
      </c>
      <c r="ID147" s="45">
        <v>-10.068</v>
      </c>
      <c r="IE147" s="5">
        <v>100.449</v>
      </c>
      <c r="IF147" s="45">
        <v>-28.626999999999999</v>
      </c>
      <c r="IG147" s="24"/>
      <c r="IH147" s="24" t="s">
        <v>786</v>
      </c>
      <c r="II147" s="5">
        <v>106.021</v>
      </c>
      <c r="IJ147" s="45">
        <v>-26.434000000000001</v>
      </c>
      <c r="IK147" s="5">
        <v>77.225999999999999</v>
      </c>
      <c r="IL147" s="45">
        <v>-30.076000000000001</v>
      </c>
      <c r="IM147" s="5">
        <v>73.27</v>
      </c>
      <c r="IN147" s="45">
        <v>-14.992000000000001</v>
      </c>
      <c r="IO147" s="5">
        <v>118.962</v>
      </c>
      <c r="IP147" s="45">
        <v>11.938000000000001</v>
      </c>
      <c r="IQ147" s="24"/>
      <c r="IR147" s="24" t="s">
        <v>786</v>
      </c>
      <c r="IS147" s="5">
        <v>80.953000000000003</v>
      </c>
      <c r="IT147" s="45">
        <v>-5.27</v>
      </c>
      <c r="IU147" s="5">
        <v>90.575000000000003</v>
      </c>
      <c r="IV147" s="45">
        <v>-17.292000000000002</v>
      </c>
      <c r="IW147" s="5">
        <v>112.26900000000001</v>
      </c>
      <c r="IX147" s="45">
        <v>23.629000000000001</v>
      </c>
      <c r="IY147" s="24"/>
      <c r="IZ147" s="24" t="s">
        <v>786</v>
      </c>
      <c r="JA147" s="5">
        <v>93.724000000000004</v>
      </c>
      <c r="JB147" s="45">
        <v>-9.7629999999999999</v>
      </c>
      <c r="JC147" s="5">
        <v>155.971</v>
      </c>
      <c r="JD147" s="45">
        <v>12.467000000000001</v>
      </c>
      <c r="JE147" s="5">
        <v>177.88800000000001</v>
      </c>
      <c r="JF147" s="45">
        <v>-5.6970000000000001</v>
      </c>
      <c r="JG147" s="24"/>
      <c r="JH147" s="24" t="s">
        <v>786</v>
      </c>
      <c r="JI147" s="5">
        <v>147.697</v>
      </c>
      <c r="JJ147" s="45">
        <v>-22.22</v>
      </c>
      <c r="JK147" s="5">
        <v>195.09299999999999</v>
      </c>
      <c r="JL147" s="45">
        <v>41.093000000000004</v>
      </c>
      <c r="JM147" s="5">
        <v>115.848</v>
      </c>
      <c r="JN147" s="45">
        <v>-19.957000000000001</v>
      </c>
      <c r="JO147" s="24"/>
      <c r="JP147" s="24" t="s">
        <v>786</v>
      </c>
      <c r="JQ147" s="5">
        <v>102.071</v>
      </c>
      <c r="JR147" s="45">
        <v>-14.898</v>
      </c>
      <c r="JS147" s="5">
        <v>115.979</v>
      </c>
      <c r="JT147" s="45">
        <v>-4.484</v>
      </c>
      <c r="JU147" s="5">
        <v>135.43700000000001</v>
      </c>
      <c r="JV147" s="45">
        <v>9.423</v>
      </c>
      <c r="JW147" s="24"/>
      <c r="JX147" s="24" t="s">
        <v>786</v>
      </c>
      <c r="JY147" s="5">
        <v>83.804000000000002</v>
      </c>
      <c r="JZ147" s="45">
        <v>-16.834</v>
      </c>
      <c r="KA147" s="5">
        <v>168.76499999999999</v>
      </c>
      <c r="KB147" s="45">
        <v>17.765999999999998</v>
      </c>
      <c r="KC147" s="5">
        <v>143.03299999999999</v>
      </c>
      <c r="KD147" s="45">
        <v>11.766</v>
      </c>
      <c r="KE147" s="24"/>
      <c r="KF147" s="24" t="s">
        <v>786</v>
      </c>
      <c r="KG147" s="5">
        <v>90.688999999999993</v>
      </c>
      <c r="KH147" s="45">
        <v>-30.95</v>
      </c>
      <c r="KI147" s="5">
        <v>134.124</v>
      </c>
      <c r="KJ147" s="45">
        <v>-13.835000000000001</v>
      </c>
      <c r="KK147" s="5">
        <v>133.50899999999999</v>
      </c>
      <c r="KL147" s="45">
        <v>22.992000000000001</v>
      </c>
      <c r="KM147" s="24"/>
      <c r="KN147" s="24" t="s">
        <v>786</v>
      </c>
      <c r="KO147" s="5">
        <v>79.566999999999993</v>
      </c>
      <c r="KP147" s="45">
        <v>-8.7370000000000001</v>
      </c>
      <c r="KQ147" s="5">
        <v>147.19300000000001</v>
      </c>
      <c r="KR147" s="45">
        <v>-0.65100000000000002</v>
      </c>
      <c r="KS147" s="5">
        <v>93.531999999999996</v>
      </c>
      <c r="KT147" s="45">
        <v>15.765000000000001</v>
      </c>
      <c r="KU147" s="24"/>
      <c r="KV147" s="24" t="s">
        <v>786</v>
      </c>
      <c r="KW147" s="5">
        <v>124.349</v>
      </c>
      <c r="KX147" s="45">
        <v>33.594999999999999</v>
      </c>
      <c r="KY147" s="5">
        <v>141.02000000000001</v>
      </c>
      <c r="KZ147" s="45">
        <v>11.606</v>
      </c>
      <c r="LA147" s="5">
        <v>164.64699999999999</v>
      </c>
      <c r="LB147" s="45">
        <v>-4.4379999999999997</v>
      </c>
      <c r="LC147" s="24"/>
      <c r="LD147" s="24" t="s">
        <v>786</v>
      </c>
      <c r="LE147" s="5">
        <v>137.57300000000001</v>
      </c>
      <c r="LF147" s="45">
        <v>8.8840000000000003</v>
      </c>
      <c r="LG147" s="5">
        <v>125.762</v>
      </c>
      <c r="LH147" s="45">
        <v>39.631</v>
      </c>
      <c r="LI147" s="5">
        <v>50.552</v>
      </c>
      <c r="LJ147" s="45">
        <v>-27.28</v>
      </c>
      <c r="LK147" s="24"/>
      <c r="LL147" s="24" t="s">
        <v>786</v>
      </c>
      <c r="LM147" s="5">
        <v>167.41300000000001</v>
      </c>
      <c r="LN147" s="45">
        <v>61.237000000000002</v>
      </c>
      <c r="LO147" s="5">
        <v>113.39100000000001</v>
      </c>
      <c r="LP147" s="45">
        <v>-18.530999999999999</v>
      </c>
      <c r="LQ147" s="5">
        <v>181.77199999999999</v>
      </c>
      <c r="LR147" s="45">
        <v>32.118000000000002</v>
      </c>
      <c r="LS147" s="24"/>
      <c r="LT147" s="24" t="s">
        <v>786</v>
      </c>
      <c r="LU147" s="5">
        <v>111.06</v>
      </c>
      <c r="LV147" s="45">
        <v>-10.18</v>
      </c>
      <c r="LW147" s="5">
        <v>147.899</v>
      </c>
      <c r="LX147" s="45">
        <v>29.545000000000002</v>
      </c>
      <c r="LY147" s="5">
        <v>29.48</v>
      </c>
      <c r="LZ147" s="45">
        <v>-75.966999999999999</v>
      </c>
      <c r="MA147" s="24"/>
      <c r="MB147" s="24" t="s">
        <v>786</v>
      </c>
      <c r="MC147" s="5">
        <v>118.22799999999999</v>
      </c>
      <c r="MD147" s="45">
        <v>-18.079000000000001</v>
      </c>
      <c r="ME147" s="5">
        <v>118.325</v>
      </c>
      <c r="MF147" s="45">
        <v>-5.86</v>
      </c>
      <c r="MG147" s="5">
        <v>94.79</v>
      </c>
      <c r="MH147" s="45">
        <v>-2.0590000000000002</v>
      </c>
      <c r="MI147" s="24"/>
      <c r="MJ147" s="24" t="s">
        <v>786</v>
      </c>
      <c r="MK147" s="5">
        <v>59.488</v>
      </c>
      <c r="ML147" s="45">
        <v>-43.076999999999998</v>
      </c>
      <c r="MM147" s="5">
        <v>84.701999999999998</v>
      </c>
      <c r="MN147" s="45">
        <v>-33.573999999999998</v>
      </c>
      <c r="MO147" s="5">
        <v>134.89699999999999</v>
      </c>
      <c r="MP147" s="45">
        <v>-28.675000000000001</v>
      </c>
      <c r="MQ147" s="44"/>
      <c r="MR147" s="44"/>
      <c r="MS147" s="44"/>
      <c r="MT147" s="44"/>
      <c r="MU147" s="44"/>
      <c r="MV147" s="44"/>
    </row>
    <row r="148" spans="1:360" s="331" customFormat="1" ht="15" customHeight="1" x14ac:dyDescent="0.25">
      <c r="A148" s="445"/>
      <c r="B148" s="24" t="s">
        <v>25</v>
      </c>
      <c r="C148" s="5">
        <v>79.912999999999997</v>
      </c>
      <c r="D148" s="45">
        <v>-2.964</v>
      </c>
      <c r="E148" s="495">
        <v>71.135000000000005</v>
      </c>
      <c r="F148" s="45">
        <v>-7.7149999999999999</v>
      </c>
      <c r="G148" s="495">
        <v>88.212999999999994</v>
      </c>
      <c r="H148" s="45">
        <v>1.0009999999999999</v>
      </c>
      <c r="I148" s="24"/>
      <c r="J148" s="24" t="s">
        <v>787</v>
      </c>
      <c r="K148" s="5">
        <v>102.423</v>
      </c>
      <c r="L148" s="45">
        <v>-8.8550000000000004</v>
      </c>
      <c r="M148" s="5">
        <v>136.40100000000001</v>
      </c>
      <c r="N148" s="45">
        <v>-1.474</v>
      </c>
      <c r="O148" s="5">
        <v>102.059</v>
      </c>
      <c r="P148" s="45">
        <v>-8.1460000000000008</v>
      </c>
      <c r="Q148" s="24"/>
      <c r="R148" s="24" t="s">
        <v>787</v>
      </c>
      <c r="S148" s="5">
        <v>148.321</v>
      </c>
      <c r="T148" s="45">
        <v>5.3339999999999996</v>
      </c>
      <c r="U148" s="5">
        <v>155.48099999999999</v>
      </c>
      <c r="V148" s="45">
        <v>19.420999999999999</v>
      </c>
      <c r="W148" s="5">
        <v>150.23099999999999</v>
      </c>
      <c r="X148" s="45">
        <v>5.2839999999999998</v>
      </c>
      <c r="Y148" s="24"/>
      <c r="Z148" s="24" t="s">
        <v>787</v>
      </c>
      <c r="AA148" s="5">
        <v>165.66499999999999</v>
      </c>
      <c r="AB148" s="45">
        <v>7.8780000000000001</v>
      </c>
      <c r="AC148" s="5">
        <v>167.886</v>
      </c>
      <c r="AD148" s="45">
        <v>3.63</v>
      </c>
      <c r="AE148" s="5">
        <v>154.762</v>
      </c>
      <c r="AF148" s="45">
        <v>22.013000000000002</v>
      </c>
      <c r="AG148" s="24"/>
      <c r="AH148" s="24" t="s">
        <v>787</v>
      </c>
      <c r="AI148" s="5">
        <v>106.998</v>
      </c>
      <c r="AJ148" s="45">
        <v>3.3180000000000001</v>
      </c>
      <c r="AK148" s="5">
        <v>175.423</v>
      </c>
      <c r="AL148" s="45">
        <v>21.315000000000001</v>
      </c>
      <c r="AM148" s="5">
        <v>105.20699999999999</v>
      </c>
      <c r="AN148" s="45">
        <v>-14.478999999999999</v>
      </c>
      <c r="AO148" s="24"/>
      <c r="AP148" s="24" t="s">
        <v>787</v>
      </c>
      <c r="AQ148" s="5">
        <v>176.84399999999999</v>
      </c>
      <c r="AR148" s="45">
        <v>30.318999999999999</v>
      </c>
      <c r="AS148" s="5">
        <v>128.428</v>
      </c>
      <c r="AT148" s="45">
        <v>15.685</v>
      </c>
      <c r="AU148" s="5">
        <v>134.07499999999999</v>
      </c>
      <c r="AV148" s="45">
        <v>5.85</v>
      </c>
      <c r="AW148" s="24"/>
      <c r="AX148" s="24" t="s">
        <v>787</v>
      </c>
      <c r="AY148" s="5">
        <v>135.35</v>
      </c>
      <c r="AZ148" s="45">
        <v>-5.1280000000000001</v>
      </c>
      <c r="BA148" s="5">
        <v>122.29300000000001</v>
      </c>
      <c r="BB148" s="45">
        <v>4.7069999999999999</v>
      </c>
      <c r="BC148" s="5">
        <v>170.11799999999999</v>
      </c>
      <c r="BD148" s="45">
        <v>11.722</v>
      </c>
      <c r="BE148" s="24"/>
      <c r="BF148" s="24" t="s">
        <v>787</v>
      </c>
      <c r="BG148" s="5">
        <v>154.47800000000001</v>
      </c>
      <c r="BH148" s="45">
        <v>6.798</v>
      </c>
      <c r="BI148" s="5">
        <v>110.04600000000001</v>
      </c>
      <c r="BJ148" s="45">
        <v>-1.6180000000000001</v>
      </c>
      <c r="BK148" s="5">
        <v>185.642</v>
      </c>
      <c r="BL148" s="45">
        <v>25.759</v>
      </c>
      <c r="BM148" s="24"/>
      <c r="BN148" s="24" t="s">
        <v>787</v>
      </c>
      <c r="BO148" s="5">
        <v>122.456</v>
      </c>
      <c r="BP148" s="45">
        <v>-10.509</v>
      </c>
      <c r="BQ148" s="5">
        <v>130.21899999999999</v>
      </c>
      <c r="BR148" s="45">
        <v>9.8000000000000004E-2</v>
      </c>
      <c r="BS148" s="5">
        <v>130.45599999999999</v>
      </c>
      <c r="BT148" s="45">
        <v>10.331</v>
      </c>
      <c r="BU148" s="24"/>
      <c r="BV148" s="24" t="s">
        <v>787</v>
      </c>
      <c r="BW148" s="5">
        <v>125.913</v>
      </c>
      <c r="BX148" s="45">
        <v>6.8209999999999997</v>
      </c>
      <c r="BY148" s="5">
        <v>59.243000000000002</v>
      </c>
      <c r="BZ148" s="45">
        <v>-49.43</v>
      </c>
      <c r="CA148" s="5">
        <v>130.98400000000001</v>
      </c>
      <c r="CB148" s="45">
        <v>15.371</v>
      </c>
      <c r="CC148" s="24"/>
      <c r="CD148" s="24" t="s">
        <v>787</v>
      </c>
      <c r="CE148" s="5">
        <v>147.89599999999999</v>
      </c>
      <c r="CF148" s="45">
        <v>33.267000000000003</v>
      </c>
      <c r="CG148" s="5">
        <v>80.796000000000006</v>
      </c>
      <c r="CH148" s="45">
        <v>-21.664999999999999</v>
      </c>
      <c r="CI148" s="5">
        <v>123.697</v>
      </c>
      <c r="CJ148" s="45">
        <v>-5.9809999999999999</v>
      </c>
      <c r="CK148" s="24"/>
      <c r="CL148" s="24" t="s">
        <v>787</v>
      </c>
      <c r="CM148" s="5">
        <v>94.048000000000002</v>
      </c>
      <c r="CN148" s="45">
        <v>-17.045000000000002</v>
      </c>
      <c r="CO148" s="5">
        <v>74.37</v>
      </c>
      <c r="CP148" s="45">
        <v>-12.444000000000001</v>
      </c>
      <c r="CQ148" s="5">
        <v>79.382999999999996</v>
      </c>
      <c r="CR148" s="45">
        <v>-3.2429999999999999</v>
      </c>
      <c r="CS148" s="24"/>
      <c r="CT148" s="24" t="s">
        <v>787</v>
      </c>
      <c r="CU148" s="5">
        <v>160.93299999999999</v>
      </c>
      <c r="CV148" s="45">
        <v>33.881</v>
      </c>
      <c r="CW148" s="5">
        <v>59.055999999999997</v>
      </c>
      <c r="CX148" s="45">
        <v>-31.263999999999999</v>
      </c>
      <c r="CY148" s="5">
        <v>161.66</v>
      </c>
      <c r="CZ148" s="45">
        <v>2.11</v>
      </c>
      <c r="DA148" s="24"/>
      <c r="DB148" s="24" t="s">
        <v>787</v>
      </c>
      <c r="DC148" s="5">
        <v>78.623999999999995</v>
      </c>
      <c r="DD148" s="45">
        <v>-21.297000000000001</v>
      </c>
      <c r="DE148" s="5">
        <v>268.14999999999998</v>
      </c>
      <c r="DF148" s="45">
        <v>2.76</v>
      </c>
      <c r="DG148" s="5">
        <v>120.214</v>
      </c>
      <c r="DH148" s="45">
        <v>14.968999999999999</v>
      </c>
      <c r="DI148" s="24"/>
      <c r="DJ148" s="24" t="s">
        <v>787</v>
      </c>
      <c r="DK148" s="5">
        <v>189.417</v>
      </c>
      <c r="DL148" s="45">
        <v>40.652999999999999</v>
      </c>
      <c r="DM148" s="5">
        <v>58.624000000000002</v>
      </c>
      <c r="DN148" s="45">
        <v>-17.885000000000002</v>
      </c>
      <c r="DO148" s="5">
        <v>109.419</v>
      </c>
      <c r="DP148" s="45">
        <v>-18.631</v>
      </c>
      <c r="DQ148" s="24"/>
      <c r="DR148" s="24" t="s">
        <v>787</v>
      </c>
      <c r="DS148" s="5">
        <v>154.077</v>
      </c>
      <c r="DT148" s="45">
        <v>-6.867</v>
      </c>
      <c r="DU148" s="5">
        <v>123.851</v>
      </c>
      <c r="DV148" s="45">
        <v>4.3710000000000004</v>
      </c>
      <c r="DW148" s="5">
        <v>99.32</v>
      </c>
      <c r="DX148" s="45">
        <v>-27.14</v>
      </c>
      <c r="DY148" s="24"/>
      <c r="DZ148" s="24" t="s">
        <v>787</v>
      </c>
      <c r="EA148" s="5">
        <v>107.706</v>
      </c>
      <c r="EB148" s="45">
        <v>9.2530000000000001</v>
      </c>
      <c r="EC148" s="5">
        <v>112.43899999999999</v>
      </c>
      <c r="ED148" s="45">
        <v>0.25</v>
      </c>
      <c r="EE148" s="5">
        <v>118.754</v>
      </c>
      <c r="EF148" s="45">
        <v>3.0139999999999998</v>
      </c>
      <c r="EG148" s="24"/>
      <c r="EH148" s="24" t="s">
        <v>787</v>
      </c>
      <c r="EI148" s="5">
        <v>140.47399999999999</v>
      </c>
      <c r="EJ148" s="45">
        <v>4.2409999999999997</v>
      </c>
      <c r="EK148" s="5">
        <v>144.071</v>
      </c>
      <c r="EL148" s="45">
        <v>18.774000000000001</v>
      </c>
      <c r="EM148" s="5">
        <v>112.926</v>
      </c>
      <c r="EN148" s="45">
        <v>11.968999999999999</v>
      </c>
      <c r="EO148" s="24"/>
      <c r="EP148" s="24" t="s">
        <v>787</v>
      </c>
      <c r="EQ148" s="5">
        <v>74.42</v>
      </c>
      <c r="ER148" s="45">
        <v>-26.271000000000001</v>
      </c>
      <c r="ES148" s="5">
        <v>173.80699999999999</v>
      </c>
      <c r="ET148" s="45">
        <v>62.18</v>
      </c>
      <c r="EU148" s="5">
        <v>96.266999999999996</v>
      </c>
      <c r="EV148" s="45">
        <v>-21.956</v>
      </c>
      <c r="EW148" s="24"/>
      <c r="EX148" s="24" t="s">
        <v>787</v>
      </c>
      <c r="EY148" s="5">
        <v>103.735</v>
      </c>
      <c r="EZ148" s="45">
        <v>1.2509999999999999</v>
      </c>
      <c r="FA148" s="5">
        <v>105.43300000000001</v>
      </c>
      <c r="FB148" s="45">
        <v>1.407</v>
      </c>
      <c r="FC148" s="5">
        <v>235.262</v>
      </c>
      <c r="FD148" s="45">
        <v>50.539000000000001</v>
      </c>
      <c r="FE148" s="24"/>
      <c r="FF148" s="24" t="s">
        <v>787</v>
      </c>
      <c r="FG148" s="5">
        <v>126.3</v>
      </c>
      <c r="FH148" s="45">
        <v>-1.2709999999999999</v>
      </c>
      <c r="FI148" s="5">
        <v>197.35599999999999</v>
      </c>
      <c r="FJ148" s="45">
        <v>18.414999999999999</v>
      </c>
      <c r="FK148" s="5">
        <v>104.47499999999999</v>
      </c>
      <c r="FL148" s="45">
        <v>9.64</v>
      </c>
      <c r="FM148" s="24"/>
      <c r="FN148" s="24" t="s">
        <v>787</v>
      </c>
      <c r="FO148" s="5">
        <v>118.398</v>
      </c>
      <c r="FP148" s="45">
        <v>-27.219000000000001</v>
      </c>
      <c r="FQ148" s="5">
        <v>259.947</v>
      </c>
      <c r="FR148" s="45">
        <v>-4.4459999999999997</v>
      </c>
      <c r="FS148" s="5">
        <v>147.626</v>
      </c>
      <c r="FT148" s="45">
        <v>10.75</v>
      </c>
      <c r="FU148" s="24"/>
      <c r="FV148" s="24" t="s">
        <v>787</v>
      </c>
      <c r="FW148" s="5">
        <v>127.696</v>
      </c>
      <c r="FX148" s="45">
        <v>-12.893000000000001</v>
      </c>
      <c r="FY148" s="5">
        <v>141.571</v>
      </c>
      <c r="FZ148" s="45">
        <v>19.443000000000001</v>
      </c>
      <c r="GA148" s="5">
        <v>96.53</v>
      </c>
      <c r="GB148" s="45">
        <v>-19.954000000000001</v>
      </c>
      <c r="GC148" s="24"/>
      <c r="GD148" s="24" t="s">
        <v>787</v>
      </c>
      <c r="GE148" s="5">
        <v>160.595</v>
      </c>
      <c r="GF148" s="45">
        <v>11.750999999999999</v>
      </c>
      <c r="GG148" s="5">
        <v>130.08199999999999</v>
      </c>
      <c r="GH148" s="45">
        <v>23.504000000000001</v>
      </c>
      <c r="GI148" s="5">
        <v>88.899000000000001</v>
      </c>
      <c r="GJ148" s="45">
        <v>-13.288</v>
      </c>
      <c r="GK148" s="24"/>
      <c r="GL148" s="24" t="s">
        <v>787</v>
      </c>
      <c r="GM148" s="5">
        <v>135.61000000000001</v>
      </c>
      <c r="GN148" s="45">
        <v>7.0469999999999997</v>
      </c>
      <c r="GO148" s="5">
        <v>131.20400000000001</v>
      </c>
      <c r="GP148" s="45">
        <v>-4.6550000000000002</v>
      </c>
      <c r="GQ148" s="5">
        <v>100.334</v>
      </c>
      <c r="GR148" s="45">
        <v>-21.914000000000001</v>
      </c>
      <c r="GS148" s="24"/>
      <c r="GT148" s="24" t="s">
        <v>787</v>
      </c>
      <c r="GU148" s="5">
        <v>61.281999999999996</v>
      </c>
      <c r="GV148" s="45">
        <v>-21.766999999999999</v>
      </c>
      <c r="GW148" s="5">
        <v>91.212999999999994</v>
      </c>
      <c r="GX148" s="45">
        <v>-2.0009999999999999</v>
      </c>
      <c r="GY148" s="5">
        <v>112.006</v>
      </c>
      <c r="GZ148" s="45">
        <v>-23.748000000000001</v>
      </c>
      <c r="HA148" s="24"/>
      <c r="HB148" s="24" t="s">
        <v>787</v>
      </c>
      <c r="HC148" s="5">
        <v>94.588999999999999</v>
      </c>
      <c r="HD148" s="45">
        <v>-4.0670000000000002</v>
      </c>
      <c r="HE148" s="5">
        <v>157.625</v>
      </c>
      <c r="HF148" s="45">
        <v>39.375999999999998</v>
      </c>
      <c r="HG148" s="5">
        <v>66.569000000000003</v>
      </c>
      <c r="HH148" s="45">
        <v>-19.123000000000001</v>
      </c>
      <c r="HI148" s="24"/>
      <c r="HJ148" s="24" t="s">
        <v>787</v>
      </c>
      <c r="HK148" s="5">
        <v>77.409000000000006</v>
      </c>
      <c r="HL148" s="45">
        <v>-18.239000000000001</v>
      </c>
      <c r="HM148" s="5">
        <v>76.153999999999996</v>
      </c>
      <c r="HN148" s="45">
        <v>-28.213999999999999</v>
      </c>
      <c r="HO148" s="5">
        <v>92.218000000000004</v>
      </c>
      <c r="HP148" s="45">
        <v>5.516</v>
      </c>
      <c r="HQ148" s="24"/>
      <c r="HR148" s="24" t="s">
        <v>787</v>
      </c>
      <c r="HS148" s="5">
        <v>88.262</v>
      </c>
      <c r="HT148" s="45">
        <v>-11.118</v>
      </c>
      <c r="HU148" s="5">
        <v>158.923</v>
      </c>
      <c r="HV148" s="45">
        <v>23.302</v>
      </c>
      <c r="HW148" s="5">
        <v>76.947000000000003</v>
      </c>
      <c r="HX148" s="45">
        <v>-29.335000000000001</v>
      </c>
      <c r="HY148" s="24"/>
      <c r="HZ148" s="24" t="s">
        <v>787</v>
      </c>
      <c r="IA148" s="5">
        <v>103.008</v>
      </c>
      <c r="IB148" s="45">
        <v>-27.504000000000001</v>
      </c>
      <c r="IC148" s="5">
        <v>117.748</v>
      </c>
      <c r="ID148" s="45">
        <v>0.13700000000000001</v>
      </c>
      <c r="IE148" s="5">
        <v>100.232</v>
      </c>
      <c r="IF148" s="45">
        <v>-19.297000000000001</v>
      </c>
      <c r="IG148" s="24"/>
      <c r="IH148" s="24" t="s">
        <v>787</v>
      </c>
      <c r="II148" s="5">
        <v>109.946</v>
      </c>
      <c r="IJ148" s="45">
        <v>-9.7089999999999996</v>
      </c>
      <c r="IK148" s="5">
        <v>105.244</v>
      </c>
      <c r="IL148" s="45">
        <v>-21.225999999999999</v>
      </c>
      <c r="IM148" s="5">
        <v>74.52</v>
      </c>
      <c r="IN148" s="45">
        <v>-10.19</v>
      </c>
      <c r="IO148" s="5">
        <v>166.06</v>
      </c>
      <c r="IP148" s="45">
        <v>33.15</v>
      </c>
      <c r="IQ148" s="24"/>
      <c r="IR148" s="24" t="s">
        <v>787</v>
      </c>
      <c r="IS148" s="5">
        <v>99.067999999999998</v>
      </c>
      <c r="IT148" s="45">
        <v>1.2889999999999999</v>
      </c>
      <c r="IU148" s="5">
        <v>92.006</v>
      </c>
      <c r="IV148" s="45">
        <v>-4.1890000000000001</v>
      </c>
      <c r="IW148" s="5">
        <v>113.34099999999999</v>
      </c>
      <c r="IX148" s="45">
        <v>31.123000000000001</v>
      </c>
      <c r="IY148" s="24"/>
      <c r="IZ148" s="24" t="s">
        <v>787</v>
      </c>
      <c r="JA148" s="5">
        <v>140.983</v>
      </c>
      <c r="JB148" s="45">
        <v>1.4359999999999999</v>
      </c>
      <c r="JC148" s="5">
        <v>166.92500000000001</v>
      </c>
      <c r="JD148" s="45">
        <v>22.969000000000001</v>
      </c>
      <c r="JE148" s="5">
        <v>137.935</v>
      </c>
      <c r="JF148" s="45">
        <v>-23.666</v>
      </c>
      <c r="JG148" s="24"/>
      <c r="JH148" s="24" t="s">
        <v>787</v>
      </c>
      <c r="JI148" s="5">
        <v>172.863</v>
      </c>
      <c r="JJ148" s="45">
        <v>-8.7750000000000004</v>
      </c>
      <c r="JK148" s="5">
        <v>229.67400000000001</v>
      </c>
      <c r="JL148" s="45">
        <v>28.181999999999999</v>
      </c>
      <c r="JM148" s="5">
        <v>120.827</v>
      </c>
      <c r="JN148" s="45">
        <v>-10.664999999999999</v>
      </c>
      <c r="JO148" s="24"/>
      <c r="JP148" s="24" t="s">
        <v>787</v>
      </c>
      <c r="JQ148" s="5">
        <v>107.34</v>
      </c>
      <c r="JR148" s="45">
        <v>-4.5419999999999998</v>
      </c>
      <c r="JS148" s="5">
        <v>120.384</v>
      </c>
      <c r="JT148" s="45">
        <v>5.1909999999999998</v>
      </c>
      <c r="JU148" s="5">
        <v>114.529</v>
      </c>
      <c r="JV148" s="45">
        <v>2.9159999999999999</v>
      </c>
      <c r="JW148" s="24"/>
      <c r="JX148" s="24" t="s">
        <v>787</v>
      </c>
      <c r="JY148" s="5">
        <v>98.007999999999996</v>
      </c>
      <c r="JZ148" s="45">
        <v>-15.113</v>
      </c>
      <c r="KA148" s="5">
        <v>221.35499999999999</v>
      </c>
      <c r="KB148" s="45">
        <v>31.024999999999999</v>
      </c>
      <c r="KC148" s="5">
        <v>153.01599999999999</v>
      </c>
      <c r="KD148" s="45">
        <v>8.4039999999999999</v>
      </c>
      <c r="KE148" s="24"/>
      <c r="KF148" s="24" t="s">
        <v>787</v>
      </c>
      <c r="KG148" s="5">
        <v>90.876000000000005</v>
      </c>
      <c r="KH148" s="45">
        <v>-22.948</v>
      </c>
      <c r="KI148" s="5">
        <v>125.8</v>
      </c>
      <c r="KJ148" s="45">
        <v>16.603000000000002</v>
      </c>
      <c r="KK148" s="5">
        <v>121.45699999999999</v>
      </c>
      <c r="KL148" s="45">
        <v>22.582000000000001</v>
      </c>
      <c r="KM148" s="24"/>
      <c r="KN148" s="24" t="s">
        <v>787</v>
      </c>
      <c r="KO148" s="5">
        <v>60.165999999999997</v>
      </c>
      <c r="KP148" s="45">
        <v>13.571</v>
      </c>
      <c r="KQ148" s="5">
        <v>166.762</v>
      </c>
      <c r="KR148" s="45">
        <v>3.782</v>
      </c>
      <c r="KS148" s="5">
        <v>108.607</v>
      </c>
      <c r="KT148" s="45">
        <v>5.3209999999999997</v>
      </c>
      <c r="KU148" s="24"/>
      <c r="KV148" s="24" t="s">
        <v>787</v>
      </c>
      <c r="KW148" s="5">
        <v>116.98399999999999</v>
      </c>
      <c r="KX148" s="45">
        <v>28.164999999999999</v>
      </c>
      <c r="KY148" s="5">
        <v>170.726</v>
      </c>
      <c r="KZ148" s="45">
        <v>19.725000000000001</v>
      </c>
      <c r="LA148" s="5">
        <v>158.643</v>
      </c>
      <c r="LB148" s="45">
        <v>6.9889999999999999</v>
      </c>
      <c r="LC148" s="24"/>
      <c r="LD148" s="24" t="s">
        <v>787</v>
      </c>
      <c r="LE148" s="5">
        <v>138.416</v>
      </c>
      <c r="LF148" s="45">
        <v>-4.3999999999999997E-2</v>
      </c>
      <c r="LG148" s="5">
        <v>127.006</v>
      </c>
      <c r="LH148" s="45">
        <v>29.882999999999999</v>
      </c>
      <c r="LI148" s="5">
        <v>55.027000000000001</v>
      </c>
      <c r="LJ148" s="45">
        <v>-18.247</v>
      </c>
      <c r="LK148" s="24"/>
      <c r="LL148" s="24" t="s">
        <v>787</v>
      </c>
      <c r="LM148" s="5">
        <v>157.774</v>
      </c>
      <c r="LN148" s="45">
        <v>55.500999999999998</v>
      </c>
      <c r="LO148" s="5">
        <v>86.225999999999999</v>
      </c>
      <c r="LP148" s="45">
        <v>-31.326000000000001</v>
      </c>
      <c r="LQ148" s="5">
        <v>145.999</v>
      </c>
      <c r="LR148" s="45">
        <v>26.187999999999999</v>
      </c>
      <c r="LS148" s="24"/>
      <c r="LT148" s="24" t="s">
        <v>787</v>
      </c>
      <c r="LU148" s="5">
        <v>127.083</v>
      </c>
      <c r="LV148" s="45">
        <v>-2.903</v>
      </c>
      <c r="LW148" s="5">
        <v>121.91200000000001</v>
      </c>
      <c r="LX148" s="45">
        <v>23.498000000000001</v>
      </c>
      <c r="LY148" s="5">
        <v>82.281999999999996</v>
      </c>
      <c r="LZ148" s="45">
        <v>-27.864999999999998</v>
      </c>
      <c r="MA148" s="24"/>
      <c r="MB148" s="24" t="s">
        <v>787</v>
      </c>
      <c r="MC148" s="5">
        <v>110.751</v>
      </c>
      <c r="MD148" s="45">
        <v>-11.798</v>
      </c>
      <c r="ME148" s="5">
        <v>127.875</v>
      </c>
      <c r="MF148" s="45">
        <v>-1.8120000000000001</v>
      </c>
      <c r="MG148" s="5">
        <v>98.137</v>
      </c>
      <c r="MH148" s="45">
        <v>8.9440000000000008</v>
      </c>
      <c r="MI148" s="24"/>
      <c r="MJ148" s="24" t="s">
        <v>787</v>
      </c>
      <c r="MK148" s="5">
        <v>75.631</v>
      </c>
      <c r="ML148" s="45">
        <v>-23.155999999999999</v>
      </c>
      <c r="MM148" s="5">
        <v>103.80500000000001</v>
      </c>
      <c r="MN148" s="45">
        <v>-26.971</v>
      </c>
      <c r="MO148" s="5">
        <v>139.441</v>
      </c>
      <c r="MP148" s="45">
        <v>-22.978999999999999</v>
      </c>
      <c r="MQ148" s="44"/>
      <c r="MR148" s="44"/>
      <c r="MS148" s="44"/>
      <c r="MT148" s="44"/>
      <c r="MU148" s="44"/>
      <c r="MV148" s="44"/>
    </row>
    <row r="149" spans="1:360" s="331" customFormat="1" ht="15" customHeight="1" x14ac:dyDescent="0.25">
      <c r="A149" s="445"/>
      <c r="B149" s="24" t="s">
        <v>26</v>
      </c>
      <c r="C149" s="5">
        <v>85.552999999999997</v>
      </c>
      <c r="D149" s="45">
        <v>-3.4590000000000001</v>
      </c>
      <c r="E149" s="495">
        <v>73.254999999999995</v>
      </c>
      <c r="F149" s="45">
        <v>-10.162000000000001</v>
      </c>
      <c r="G149" s="495">
        <v>97.182000000000002</v>
      </c>
      <c r="H149" s="45">
        <v>1.964</v>
      </c>
      <c r="I149" s="24"/>
      <c r="J149" s="24" t="s">
        <v>788</v>
      </c>
      <c r="K149" s="5">
        <v>103.752</v>
      </c>
      <c r="L149" s="45">
        <v>7.3999999999999996E-2</v>
      </c>
      <c r="M149" s="5">
        <v>140.20400000000001</v>
      </c>
      <c r="N149" s="45">
        <v>11.836</v>
      </c>
      <c r="O149" s="5">
        <v>102.66200000000001</v>
      </c>
      <c r="P149" s="45">
        <v>-9.36</v>
      </c>
      <c r="Q149" s="24"/>
      <c r="R149" s="24" t="s">
        <v>788</v>
      </c>
      <c r="S149" s="5">
        <v>162.18</v>
      </c>
      <c r="T149" s="45">
        <v>12.504</v>
      </c>
      <c r="U149" s="5">
        <v>135.834</v>
      </c>
      <c r="V149" s="45">
        <v>6.7560000000000002</v>
      </c>
      <c r="W149" s="5">
        <v>152.52600000000001</v>
      </c>
      <c r="X149" s="45">
        <v>4.8970000000000002</v>
      </c>
      <c r="Y149" s="24"/>
      <c r="Z149" s="24" t="s">
        <v>788</v>
      </c>
      <c r="AA149" s="5">
        <v>119.462</v>
      </c>
      <c r="AB149" s="45">
        <v>6.2160000000000002</v>
      </c>
      <c r="AC149" s="5">
        <v>163.977</v>
      </c>
      <c r="AD149" s="45">
        <v>27.367999999999999</v>
      </c>
      <c r="AE149" s="5">
        <v>138.77500000000001</v>
      </c>
      <c r="AF149" s="45">
        <v>19.257999999999999</v>
      </c>
      <c r="AG149" s="24"/>
      <c r="AH149" s="24" t="s">
        <v>788</v>
      </c>
      <c r="AI149" s="5">
        <v>114.03700000000001</v>
      </c>
      <c r="AJ149" s="45">
        <v>10.536</v>
      </c>
      <c r="AK149" s="5">
        <v>153.51900000000001</v>
      </c>
      <c r="AL149" s="45">
        <v>16.286000000000001</v>
      </c>
      <c r="AM149" s="5">
        <v>100.852</v>
      </c>
      <c r="AN149" s="45">
        <v>-4.1360000000000001</v>
      </c>
      <c r="AO149" s="24"/>
      <c r="AP149" s="24" t="s">
        <v>788</v>
      </c>
      <c r="AQ149" s="5">
        <v>136.95699999999999</v>
      </c>
      <c r="AR149" s="45">
        <v>26.388000000000002</v>
      </c>
      <c r="AS149" s="5">
        <v>128.45099999999999</v>
      </c>
      <c r="AT149" s="45">
        <v>13.593999999999999</v>
      </c>
      <c r="AU149" s="5">
        <v>144.59200000000001</v>
      </c>
      <c r="AV149" s="45">
        <v>11.571999999999999</v>
      </c>
      <c r="AW149" s="24"/>
      <c r="AX149" s="24" t="s">
        <v>788</v>
      </c>
      <c r="AY149" s="5">
        <v>138.63499999999999</v>
      </c>
      <c r="AZ149" s="45">
        <v>6.827</v>
      </c>
      <c r="BA149" s="5">
        <v>118.626</v>
      </c>
      <c r="BB149" s="45">
        <v>-4.6959999999999997</v>
      </c>
      <c r="BC149" s="5">
        <v>178.923</v>
      </c>
      <c r="BD149" s="45">
        <v>14.948</v>
      </c>
      <c r="BE149" s="24"/>
      <c r="BF149" s="24" t="s">
        <v>788</v>
      </c>
      <c r="BG149" s="5">
        <v>147.75700000000001</v>
      </c>
      <c r="BH149" s="45">
        <v>24.309000000000001</v>
      </c>
      <c r="BI149" s="5">
        <v>126.27</v>
      </c>
      <c r="BJ149" s="45">
        <v>5.6870000000000003</v>
      </c>
      <c r="BK149" s="5">
        <v>180.78700000000001</v>
      </c>
      <c r="BL149" s="45">
        <v>40.950000000000003</v>
      </c>
      <c r="BM149" s="24"/>
      <c r="BN149" s="24" t="s">
        <v>788</v>
      </c>
      <c r="BO149" s="5">
        <v>118.842</v>
      </c>
      <c r="BP149" s="45">
        <v>0.56000000000000005</v>
      </c>
      <c r="BQ149" s="5">
        <v>176.84700000000001</v>
      </c>
      <c r="BR149" s="45">
        <v>31.960999999999999</v>
      </c>
      <c r="BS149" s="5">
        <v>123.36799999999999</v>
      </c>
      <c r="BT149" s="45">
        <v>7.8540000000000001</v>
      </c>
      <c r="BU149" s="24"/>
      <c r="BV149" s="24" t="s">
        <v>788</v>
      </c>
      <c r="BW149" s="5">
        <v>131.863</v>
      </c>
      <c r="BX149" s="45">
        <v>4.6020000000000003</v>
      </c>
      <c r="BY149" s="5">
        <v>118.393</v>
      </c>
      <c r="BZ149" s="45">
        <v>7.8579999999999997</v>
      </c>
      <c r="CA149" s="5">
        <v>111.051</v>
      </c>
      <c r="CB149" s="45">
        <v>18.28</v>
      </c>
      <c r="CC149" s="24"/>
      <c r="CD149" s="24" t="s">
        <v>788</v>
      </c>
      <c r="CE149" s="5">
        <v>127.377</v>
      </c>
      <c r="CF149" s="45">
        <v>9.5920000000000005</v>
      </c>
      <c r="CG149" s="5">
        <v>81.954999999999998</v>
      </c>
      <c r="CH149" s="45">
        <v>-14.243</v>
      </c>
      <c r="CI149" s="5">
        <v>154.56899999999999</v>
      </c>
      <c r="CJ149" s="45">
        <v>0.376</v>
      </c>
      <c r="CK149" s="24"/>
      <c r="CL149" s="24" t="s">
        <v>788</v>
      </c>
      <c r="CM149" s="5">
        <v>121.62</v>
      </c>
      <c r="CN149" s="45">
        <v>6.7240000000000002</v>
      </c>
      <c r="CO149" s="5">
        <v>85.566000000000003</v>
      </c>
      <c r="CP149" s="45">
        <v>-3.798</v>
      </c>
      <c r="CQ149" s="5">
        <v>84.680999999999997</v>
      </c>
      <c r="CR149" s="45">
        <v>2.496</v>
      </c>
      <c r="CS149" s="24"/>
      <c r="CT149" s="24" t="s">
        <v>788</v>
      </c>
      <c r="CU149" s="5">
        <v>136.63399999999999</v>
      </c>
      <c r="CV149" s="45">
        <v>26.667999999999999</v>
      </c>
      <c r="CW149" s="5">
        <v>74.549000000000007</v>
      </c>
      <c r="CX149" s="45">
        <v>-16.312000000000001</v>
      </c>
      <c r="CY149" s="5">
        <v>177.864</v>
      </c>
      <c r="CZ149" s="45">
        <v>16.193000000000001</v>
      </c>
      <c r="DA149" s="24"/>
      <c r="DB149" s="24" t="s">
        <v>788</v>
      </c>
      <c r="DC149" s="5">
        <v>92.972999999999999</v>
      </c>
      <c r="DD149" s="45">
        <v>-13.695</v>
      </c>
      <c r="DE149" s="5">
        <v>348.66</v>
      </c>
      <c r="DF149" s="45">
        <v>14.375999999999999</v>
      </c>
      <c r="DG149" s="5">
        <v>114.355</v>
      </c>
      <c r="DH149" s="45">
        <v>19.853999999999999</v>
      </c>
      <c r="DI149" s="24"/>
      <c r="DJ149" s="24" t="s">
        <v>788</v>
      </c>
      <c r="DK149" s="5">
        <v>182.017</v>
      </c>
      <c r="DL149" s="45">
        <v>41.186</v>
      </c>
      <c r="DM149" s="5">
        <v>62.55</v>
      </c>
      <c r="DN149" s="45">
        <v>-23.373999999999999</v>
      </c>
      <c r="DO149" s="5">
        <v>100.72499999999999</v>
      </c>
      <c r="DP149" s="45">
        <v>-13.67</v>
      </c>
      <c r="DQ149" s="24"/>
      <c r="DR149" s="24" t="s">
        <v>788</v>
      </c>
      <c r="DS149" s="5">
        <v>142.51300000000001</v>
      </c>
      <c r="DT149" s="45">
        <v>-2.0939999999999999</v>
      </c>
      <c r="DU149" s="5">
        <v>124.66200000000001</v>
      </c>
      <c r="DV149" s="45">
        <v>7.7050000000000001</v>
      </c>
      <c r="DW149" s="5">
        <v>102.077</v>
      </c>
      <c r="DX149" s="45">
        <v>-25.4</v>
      </c>
      <c r="DY149" s="24"/>
      <c r="DZ149" s="24" t="s">
        <v>788</v>
      </c>
      <c r="EA149" s="5">
        <v>114.77</v>
      </c>
      <c r="EB149" s="45">
        <v>9.8919999999999995</v>
      </c>
      <c r="EC149" s="5">
        <v>124.358</v>
      </c>
      <c r="ED149" s="45">
        <v>9.3650000000000002</v>
      </c>
      <c r="EE149" s="5">
        <v>126.714</v>
      </c>
      <c r="EF149" s="45">
        <v>10.779</v>
      </c>
      <c r="EG149" s="24"/>
      <c r="EH149" s="24" t="s">
        <v>788</v>
      </c>
      <c r="EI149" s="5">
        <v>142.34899999999999</v>
      </c>
      <c r="EJ149" s="45">
        <v>4.53</v>
      </c>
      <c r="EK149" s="5">
        <v>142.21799999999999</v>
      </c>
      <c r="EL149" s="45">
        <v>17.192</v>
      </c>
      <c r="EM149" s="5">
        <v>116.393</v>
      </c>
      <c r="EN149" s="45">
        <v>16.035</v>
      </c>
      <c r="EO149" s="24"/>
      <c r="EP149" s="24" t="s">
        <v>788</v>
      </c>
      <c r="EQ149" s="5">
        <v>77.543000000000006</v>
      </c>
      <c r="ER149" s="45">
        <v>-28.5</v>
      </c>
      <c r="ES149" s="5">
        <v>155.93</v>
      </c>
      <c r="ET149" s="45">
        <v>49.933999999999997</v>
      </c>
      <c r="EU149" s="5">
        <v>77.537000000000006</v>
      </c>
      <c r="EV149" s="45">
        <v>-33.817</v>
      </c>
      <c r="EW149" s="24"/>
      <c r="EX149" s="24" t="s">
        <v>788</v>
      </c>
      <c r="EY149" s="5">
        <v>109.554</v>
      </c>
      <c r="EZ149" s="45">
        <v>13.868</v>
      </c>
      <c r="FA149" s="5">
        <v>116.89100000000001</v>
      </c>
      <c r="FB149" s="45">
        <v>14.238</v>
      </c>
      <c r="FC149" s="5">
        <v>218.56800000000001</v>
      </c>
      <c r="FD149" s="45">
        <v>33.281999999999996</v>
      </c>
      <c r="FE149" s="24"/>
      <c r="FF149" s="24" t="s">
        <v>788</v>
      </c>
      <c r="FG149" s="5">
        <v>120.188</v>
      </c>
      <c r="FH149" s="45">
        <v>-2.1840000000000002</v>
      </c>
      <c r="FI149" s="5">
        <v>187.05099999999999</v>
      </c>
      <c r="FJ149" s="45">
        <v>21.422000000000001</v>
      </c>
      <c r="FK149" s="5">
        <v>129.12200000000001</v>
      </c>
      <c r="FL149" s="45">
        <v>21.638000000000002</v>
      </c>
      <c r="FM149" s="24"/>
      <c r="FN149" s="24" t="s">
        <v>788</v>
      </c>
      <c r="FO149" s="5">
        <v>138.15799999999999</v>
      </c>
      <c r="FP149" s="45">
        <v>-14.661</v>
      </c>
      <c r="FQ149" s="5">
        <v>248.554</v>
      </c>
      <c r="FR149" s="45">
        <v>-13.234999999999999</v>
      </c>
      <c r="FS149" s="5">
        <v>138.04499999999999</v>
      </c>
      <c r="FT149" s="45">
        <v>-2.5950000000000002</v>
      </c>
      <c r="FU149" s="24"/>
      <c r="FV149" s="24" t="s">
        <v>788</v>
      </c>
      <c r="FW149" s="5">
        <v>140.84899999999999</v>
      </c>
      <c r="FX149" s="45">
        <v>-4.4610000000000003</v>
      </c>
      <c r="FY149" s="5">
        <v>129.703</v>
      </c>
      <c r="FZ149" s="45">
        <v>14.465</v>
      </c>
      <c r="GA149" s="5">
        <v>117.383</v>
      </c>
      <c r="GB149" s="45">
        <v>-2.4729999999999999</v>
      </c>
      <c r="GC149" s="24"/>
      <c r="GD149" s="24" t="s">
        <v>788</v>
      </c>
      <c r="GE149" s="5">
        <v>158.22800000000001</v>
      </c>
      <c r="GF149" s="45">
        <v>11.058999999999999</v>
      </c>
      <c r="GG149" s="5">
        <v>130.56</v>
      </c>
      <c r="GH149" s="45">
        <v>23.614999999999998</v>
      </c>
      <c r="GI149" s="5">
        <v>81.53</v>
      </c>
      <c r="GJ149" s="45">
        <v>-18.061</v>
      </c>
      <c r="GK149" s="24"/>
      <c r="GL149" s="24" t="s">
        <v>788</v>
      </c>
      <c r="GM149" s="5">
        <v>131.577</v>
      </c>
      <c r="GN149" s="45">
        <v>3.573</v>
      </c>
      <c r="GO149" s="5">
        <v>140.655</v>
      </c>
      <c r="GP149" s="45">
        <v>-11.384</v>
      </c>
      <c r="GQ149" s="5">
        <v>123.845</v>
      </c>
      <c r="GR149" s="45">
        <v>-4.0720000000000001</v>
      </c>
      <c r="GS149" s="24"/>
      <c r="GT149" s="24" t="s">
        <v>788</v>
      </c>
      <c r="GU149" s="5">
        <v>107.81699999999999</v>
      </c>
      <c r="GV149" s="45">
        <v>2.4220000000000002</v>
      </c>
      <c r="GW149" s="5">
        <v>94.216999999999999</v>
      </c>
      <c r="GX149" s="45">
        <v>2.577</v>
      </c>
      <c r="GY149" s="5">
        <v>146.23400000000001</v>
      </c>
      <c r="GZ149" s="45">
        <v>-5.2039999999999997</v>
      </c>
      <c r="HA149" s="24"/>
      <c r="HB149" s="24" t="s">
        <v>788</v>
      </c>
      <c r="HC149" s="5">
        <v>102.82299999999999</v>
      </c>
      <c r="HD149" s="45">
        <v>-0.88900000000000001</v>
      </c>
      <c r="HE149" s="5">
        <v>168.64400000000001</v>
      </c>
      <c r="HF149" s="45">
        <v>29.64</v>
      </c>
      <c r="HG149" s="5">
        <v>75.25</v>
      </c>
      <c r="HH149" s="45">
        <v>-9.1080000000000005</v>
      </c>
      <c r="HI149" s="24"/>
      <c r="HJ149" s="24" t="s">
        <v>788</v>
      </c>
      <c r="HK149" s="5">
        <v>63.82</v>
      </c>
      <c r="HL149" s="45">
        <v>-37.722000000000001</v>
      </c>
      <c r="HM149" s="5">
        <v>97.766999999999996</v>
      </c>
      <c r="HN149" s="45">
        <v>-15.333</v>
      </c>
      <c r="HO149" s="5">
        <v>100.6</v>
      </c>
      <c r="HP149" s="45">
        <v>5.5049999999999999</v>
      </c>
      <c r="HQ149" s="24"/>
      <c r="HR149" s="24" t="s">
        <v>788</v>
      </c>
      <c r="HS149" s="5">
        <v>109.506</v>
      </c>
      <c r="HT149" s="45">
        <v>-1.159</v>
      </c>
      <c r="HU149" s="5">
        <v>137.328</v>
      </c>
      <c r="HV149" s="45">
        <v>9.3450000000000006</v>
      </c>
      <c r="HW149" s="5">
        <v>90.165000000000006</v>
      </c>
      <c r="HX149" s="45">
        <v>-9.1839999999999993</v>
      </c>
      <c r="HY149" s="24"/>
      <c r="HZ149" s="24" t="s">
        <v>788</v>
      </c>
      <c r="IA149" s="5">
        <v>110.304</v>
      </c>
      <c r="IB149" s="45">
        <v>-9.4909999999999997</v>
      </c>
      <c r="IC149" s="5">
        <v>131.62799999999999</v>
      </c>
      <c r="ID149" s="45">
        <v>5.6660000000000004</v>
      </c>
      <c r="IE149" s="5">
        <v>119.572</v>
      </c>
      <c r="IF149" s="45">
        <v>6.3949999999999996</v>
      </c>
      <c r="IG149" s="24"/>
      <c r="IH149" s="24" t="s">
        <v>788</v>
      </c>
      <c r="II149" s="5">
        <v>138.18799999999999</v>
      </c>
      <c r="IJ149" s="45">
        <v>4.0190000000000001</v>
      </c>
      <c r="IK149" s="5">
        <v>120.336</v>
      </c>
      <c r="IL149" s="45">
        <v>-2.0430000000000001</v>
      </c>
      <c r="IM149" s="5">
        <v>102.614</v>
      </c>
      <c r="IN149" s="45">
        <v>19.041</v>
      </c>
      <c r="IO149" s="5">
        <v>184.50200000000001</v>
      </c>
      <c r="IP149" s="45">
        <v>28.497</v>
      </c>
      <c r="IQ149" s="24"/>
      <c r="IR149" s="24" t="s">
        <v>788</v>
      </c>
      <c r="IS149" s="5">
        <v>96.631</v>
      </c>
      <c r="IT149" s="45">
        <v>-0.50900000000000001</v>
      </c>
      <c r="IU149" s="5">
        <v>91.281999999999996</v>
      </c>
      <c r="IV149" s="45">
        <v>-1.95</v>
      </c>
      <c r="IW149" s="5">
        <v>112.004</v>
      </c>
      <c r="IX149" s="45">
        <v>24.273</v>
      </c>
      <c r="IY149" s="24"/>
      <c r="IZ149" s="24" t="s">
        <v>788</v>
      </c>
      <c r="JA149" s="5">
        <v>132.23400000000001</v>
      </c>
      <c r="JB149" s="45">
        <v>-0.53500000000000003</v>
      </c>
      <c r="JC149" s="5">
        <v>177.50299999999999</v>
      </c>
      <c r="JD149" s="45">
        <v>19.451000000000001</v>
      </c>
      <c r="JE149" s="5">
        <v>171.71100000000001</v>
      </c>
      <c r="JF149" s="45">
        <v>-15.657999999999999</v>
      </c>
      <c r="JG149" s="24"/>
      <c r="JH149" s="24" t="s">
        <v>788</v>
      </c>
      <c r="JI149" s="5">
        <v>221.333</v>
      </c>
      <c r="JJ149" s="45">
        <v>5.4909999999999997</v>
      </c>
      <c r="JK149" s="5">
        <v>217.512</v>
      </c>
      <c r="JL149" s="45">
        <v>33.037999999999997</v>
      </c>
      <c r="JM149" s="5">
        <v>114</v>
      </c>
      <c r="JN149" s="45">
        <v>-23.222000000000001</v>
      </c>
      <c r="JO149" s="24"/>
      <c r="JP149" s="24" t="s">
        <v>788</v>
      </c>
      <c r="JQ149" s="5">
        <v>111.721</v>
      </c>
      <c r="JR149" s="45">
        <v>0.46899999999999997</v>
      </c>
      <c r="JS149" s="5">
        <v>137.09399999999999</v>
      </c>
      <c r="JT149" s="45">
        <v>3.851</v>
      </c>
      <c r="JU149" s="5">
        <v>133.12100000000001</v>
      </c>
      <c r="JV149" s="45">
        <v>15.032999999999999</v>
      </c>
      <c r="JW149" s="24"/>
      <c r="JX149" s="24" t="s">
        <v>788</v>
      </c>
      <c r="JY149" s="5">
        <v>109.405</v>
      </c>
      <c r="JZ149" s="45">
        <v>-21.178000000000001</v>
      </c>
      <c r="KA149" s="5">
        <v>189.84399999999999</v>
      </c>
      <c r="KB149" s="45">
        <v>32.75</v>
      </c>
      <c r="KC149" s="5">
        <v>150.1</v>
      </c>
      <c r="KD149" s="45">
        <v>17.193000000000001</v>
      </c>
      <c r="KE149" s="24"/>
      <c r="KF149" s="24" t="s">
        <v>788</v>
      </c>
      <c r="KG149" s="5">
        <v>89.760999999999996</v>
      </c>
      <c r="KH149" s="45">
        <v>-31.673999999999999</v>
      </c>
      <c r="KI149" s="5">
        <v>144.30799999999999</v>
      </c>
      <c r="KJ149" s="45">
        <v>16.335000000000001</v>
      </c>
      <c r="KK149" s="5">
        <v>103.47199999999999</v>
      </c>
      <c r="KL149" s="45">
        <v>15.196</v>
      </c>
      <c r="KM149" s="24"/>
      <c r="KN149" s="24" t="s">
        <v>788</v>
      </c>
      <c r="KO149" s="5">
        <v>66.698999999999998</v>
      </c>
      <c r="KP149" s="45">
        <v>-15.151</v>
      </c>
      <c r="KQ149" s="5">
        <v>163.78800000000001</v>
      </c>
      <c r="KR149" s="45">
        <v>20.131</v>
      </c>
      <c r="KS149" s="5">
        <v>112.434</v>
      </c>
      <c r="KT149" s="45">
        <v>-9.6319999999999997</v>
      </c>
      <c r="KU149" s="24"/>
      <c r="KV149" s="24" t="s">
        <v>788</v>
      </c>
      <c r="KW149" s="5">
        <v>119.818</v>
      </c>
      <c r="KX149" s="45">
        <v>18.963000000000001</v>
      </c>
      <c r="KY149" s="5">
        <v>179.119</v>
      </c>
      <c r="KZ149" s="45">
        <v>19.792000000000002</v>
      </c>
      <c r="LA149" s="5">
        <v>149.32599999999999</v>
      </c>
      <c r="LB149" s="45">
        <v>10.964</v>
      </c>
      <c r="LC149" s="24"/>
      <c r="LD149" s="24" t="s">
        <v>788</v>
      </c>
      <c r="LE149" s="5">
        <v>140.31200000000001</v>
      </c>
      <c r="LF149" s="45">
        <v>4.7</v>
      </c>
      <c r="LG149" s="5">
        <v>141.36500000000001</v>
      </c>
      <c r="LH149" s="45">
        <v>35.225999999999999</v>
      </c>
      <c r="LI149" s="5">
        <v>58.386000000000003</v>
      </c>
      <c r="LJ149" s="45">
        <v>-11.75</v>
      </c>
      <c r="LK149" s="24"/>
      <c r="LL149" s="24" t="s">
        <v>788</v>
      </c>
      <c r="LM149" s="5">
        <v>146.101</v>
      </c>
      <c r="LN149" s="45">
        <v>34.368000000000002</v>
      </c>
      <c r="LO149" s="5">
        <v>97.222999999999999</v>
      </c>
      <c r="LP149" s="45">
        <v>-33.433999999999997</v>
      </c>
      <c r="LQ149" s="5">
        <v>135.666</v>
      </c>
      <c r="LR149" s="45">
        <v>24.337</v>
      </c>
      <c r="LS149" s="24"/>
      <c r="LT149" s="24" t="s">
        <v>788</v>
      </c>
      <c r="LU149" s="5">
        <v>117.846</v>
      </c>
      <c r="LV149" s="45">
        <v>11.55</v>
      </c>
      <c r="LW149" s="5">
        <v>129.40799999999999</v>
      </c>
      <c r="LX149" s="45">
        <v>15.829000000000001</v>
      </c>
      <c r="LY149" s="5">
        <v>137.39599999999999</v>
      </c>
      <c r="LZ149" s="45">
        <v>6.3860000000000001</v>
      </c>
      <c r="MA149" s="24"/>
      <c r="MB149" s="24" t="s">
        <v>788</v>
      </c>
      <c r="MC149" s="5">
        <v>130.04400000000001</v>
      </c>
      <c r="MD149" s="45">
        <v>1.048</v>
      </c>
      <c r="ME149" s="5">
        <v>84.35</v>
      </c>
      <c r="MF149" s="45">
        <v>6.7629999999999999</v>
      </c>
      <c r="MG149" s="5">
        <v>89.102000000000004</v>
      </c>
      <c r="MH149" s="45">
        <v>-4.6059999999999999</v>
      </c>
      <c r="MI149" s="24"/>
      <c r="MJ149" s="24" t="s">
        <v>788</v>
      </c>
      <c r="MK149" s="5">
        <v>90.658000000000001</v>
      </c>
      <c r="ML149" s="45">
        <v>0.24099999999999999</v>
      </c>
      <c r="MM149" s="5">
        <v>126.97499999999999</v>
      </c>
      <c r="MN149" s="45">
        <v>-13.074</v>
      </c>
      <c r="MO149" s="5">
        <v>132.251</v>
      </c>
      <c r="MP149" s="45">
        <v>-19.95</v>
      </c>
      <c r="MQ149" s="44"/>
      <c r="MR149" s="44"/>
      <c r="MS149" s="44"/>
      <c r="MT149" s="44"/>
      <c r="MU149" s="44"/>
      <c r="MV149" s="44"/>
    </row>
    <row r="150" spans="1:360" s="331" customFormat="1" ht="15" customHeight="1" x14ac:dyDescent="0.25">
      <c r="A150" s="445"/>
      <c r="B150" s="24" t="s">
        <v>27</v>
      </c>
      <c r="C150" s="5">
        <v>91.331999999999994</v>
      </c>
      <c r="D150" s="45">
        <v>3.738</v>
      </c>
      <c r="E150" s="495">
        <v>76.528999999999996</v>
      </c>
      <c r="F150" s="45">
        <v>-4.399</v>
      </c>
      <c r="G150" s="495">
        <v>105.32899999999999</v>
      </c>
      <c r="H150" s="45">
        <v>10.18</v>
      </c>
      <c r="I150" s="24"/>
      <c r="J150" s="24" t="s">
        <v>789</v>
      </c>
      <c r="K150" s="5">
        <v>98.287000000000006</v>
      </c>
      <c r="L150" s="45">
        <v>9.6479999999999997</v>
      </c>
      <c r="M150" s="5">
        <v>112.446</v>
      </c>
      <c r="N150" s="45">
        <v>12.342000000000001</v>
      </c>
      <c r="O150" s="5">
        <v>94.664000000000001</v>
      </c>
      <c r="P150" s="45">
        <v>4.5979999999999999</v>
      </c>
      <c r="Q150" s="24"/>
      <c r="R150" s="24" t="s">
        <v>789</v>
      </c>
      <c r="S150" s="5">
        <v>112.711</v>
      </c>
      <c r="T150" s="45">
        <v>-2.6139999999999999</v>
      </c>
      <c r="U150" s="5">
        <v>154.96299999999999</v>
      </c>
      <c r="V150" s="45">
        <v>15.760999999999999</v>
      </c>
      <c r="W150" s="5">
        <v>153.89599999999999</v>
      </c>
      <c r="X150" s="45">
        <v>4.2699999999999996</v>
      </c>
      <c r="Y150" s="24"/>
      <c r="Z150" s="24" t="s">
        <v>789</v>
      </c>
      <c r="AA150" s="5">
        <v>131.04900000000001</v>
      </c>
      <c r="AB150" s="45">
        <v>4.5629999999999997</v>
      </c>
      <c r="AC150" s="5">
        <v>129.87799999999999</v>
      </c>
      <c r="AD150" s="45">
        <v>1.6279999999999999</v>
      </c>
      <c r="AE150" s="5">
        <v>143.096</v>
      </c>
      <c r="AF150" s="45">
        <v>26.134</v>
      </c>
      <c r="AG150" s="24"/>
      <c r="AH150" s="24" t="s">
        <v>789</v>
      </c>
      <c r="AI150" s="5">
        <v>123.901</v>
      </c>
      <c r="AJ150" s="45">
        <v>13.509</v>
      </c>
      <c r="AK150" s="5">
        <v>152.29400000000001</v>
      </c>
      <c r="AL150" s="45">
        <v>18.934999999999999</v>
      </c>
      <c r="AM150" s="5">
        <v>101.151</v>
      </c>
      <c r="AN150" s="45">
        <v>-3.9180000000000001</v>
      </c>
      <c r="AO150" s="24"/>
      <c r="AP150" s="24" t="s">
        <v>789</v>
      </c>
      <c r="AQ150" s="5">
        <v>134.02000000000001</v>
      </c>
      <c r="AR150" s="45">
        <v>39.680999999999997</v>
      </c>
      <c r="AS150" s="5">
        <v>137.31399999999999</v>
      </c>
      <c r="AT150" s="45">
        <v>14.009</v>
      </c>
      <c r="AU150" s="5">
        <v>148.18799999999999</v>
      </c>
      <c r="AV150" s="45">
        <v>3.4529999999999998</v>
      </c>
      <c r="AW150" s="24"/>
      <c r="AX150" s="24" t="s">
        <v>789</v>
      </c>
      <c r="AY150" s="5">
        <v>145.709</v>
      </c>
      <c r="AZ150" s="45">
        <v>6.5949999999999998</v>
      </c>
      <c r="BA150" s="5">
        <v>106.50700000000001</v>
      </c>
      <c r="BB150" s="45">
        <v>-15.596</v>
      </c>
      <c r="BC150" s="5">
        <v>146.602</v>
      </c>
      <c r="BD150" s="45">
        <v>23.579000000000001</v>
      </c>
      <c r="BE150" s="24"/>
      <c r="BF150" s="24" t="s">
        <v>789</v>
      </c>
      <c r="BG150" s="5">
        <v>119.19</v>
      </c>
      <c r="BH150" s="45">
        <v>10.43</v>
      </c>
      <c r="BI150" s="5">
        <v>135.90700000000001</v>
      </c>
      <c r="BJ150" s="45">
        <v>1.1639999999999999</v>
      </c>
      <c r="BK150" s="5">
        <v>175.84200000000001</v>
      </c>
      <c r="BL150" s="45">
        <v>27.661000000000001</v>
      </c>
      <c r="BM150" s="24"/>
      <c r="BN150" s="24" t="s">
        <v>789</v>
      </c>
      <c r="BO150" s="5">
        <v>135.22300000000001</v>
      </c>
      <c r="BP150" s="45">
        <v>7.2229999999999999</v>
      </c>
      <c r="BQ150" s="5">
        <v>168.28200000000001</v>
      </c>
      <c r="BR150" s="45">
        <v>25.666</v>
      </c>
      <c r="BS150" s="5">
        <v>120.876</v>
      </c>
      <c r="BT150" s="45">
        <v>6.1619999999999999</v>
      </c>
      <c r="BU150" s="24"/>
      <c r="BV150" s="24" t="s">
        <v>789</v>
      </c>
      <c r="BW150" s="5">
        <v>129.827</v>
      </c>
      <c r="BX150" s="45">
        <v>13.576000000000001</v>
      </c>
      <c r="BY150" s="5">
        <v>117.947</v>
      </c>
      <c r="BZ150" s="45">
        <v>5.1509999999999998</v>
      </c>
      <c r="CA150" s="5">
        <v>120.953</v>
      </c>
      <c r="CB150" s="45">
        <v>27.751999999999999</v>
      </c>
      <c r="CC150" s="24"/>
      <c r="CD150" s="24" t="s">
        <v>789</v>
      </c>
      <c r="CE150" s="5">
        <v>154.14400000000001</v>
      </c>
      <c r="CF150" s="45">
        <v>9.7940000000000005</v>
      </c>
      <c r="CG150" s="5">
        <v>77.858000000000004</v>
      </c>
      <c r="CH150" s="45">
        <v>-6.5309999999999997</v>
      </c>
      <c r="CI150" s="5">
        <v>156.602</v>
      </c>
      <c r="CJ150" s="45">
        <v>4.1429999999999998</v>
      </c>
      <c r="CK150" s="24"/>
      <c r="CL150" s="24" t="s">
        <v>789</v>
      </c>
      <c r="CM150" s="5">
        <v>159.89599999999999</v>
      </c>
      <c r="CN150" s="45">
        <v>18.291</v>
      </c>
      <c r="CO150" s="5">
        <v>87.07</v>
      </c>
      <c r="CP150" s="45">
        <v>-7.67</v>
      </c>
      <c r="CQ150" s="5">
        <v>103.616</v>
      </c>
      <c r="CR150" s="45">
        <v>9.8490000000000002</v>
      </c>
      <c r="CS150" s="24"/>
      <c r="CT150" s="24" t="s">
        <v>789</v>
      </c>
      <c r="CU150" s="5">
        <v>158.34299999999999</v>
      </c>
      <c r="CV150" s="45">
        <v>17.364000000000001</v>
      </c>
      <c r="CW150" s="5">
        <v>95.346000000000004</v>
      </c>
      <c r="CX150" s="45">
        <v>8.6690000000000005</v>
      </c>
      <c r="CY150" s="5">
        <v>193.096</v>
      </c>
      <c r="CZ150" s="45">
        <v>23.181999999999999</v>
      </c>
      <c r="DA150" s="24"/>
      <c r="DB150" s="24" t="s">
        <v>789</v>
      </c>
      <c r="DC150" s="5">
        <v>97.95</v>
      </c>
      <c r="DD150" s="45">
        <v>-14.68</v>
      </c>
      <c r="DE150" s="5">
        <v>285.56700000000001</v>
      </c>
      <c r="DF150" s="45">
        <v>8.23</v>
      </c>
      <c r="DG150" s="5">
        <v>122.85299999999999</v>
      </c>
      <c r="DH150" s="45">
        <v>19.905999999999999</v>
      </c>
      <c r="DI150" s="24"/>
      <c r="DJ150" s="24" t="s">
        <v>789</v>
      </c>
      <c r="DK150" s="5">
        <v>193.27799999999999</v>
      </c>
      <c r="DL150" s="45">
        <v>34.334000000000003</v>
      </c>
      <c r="DM150" s="5">
        <v>62.189</v>
      </c>
      <c r="DN150" s="45">
        <v>-26.945</v>
      </c>
      <c r="DO150" s="5">
        <v>124.551</v>
      </c>
      <c r="DP150" s="45">
        <v>2.6970000000000001</v>
      </c>
      <c r="DQ150" s="24"/>
      <c r="DR150" s="24" t="s">
        <v>789</v>
      </c>
      <c r="DS150" s="5">
        <v>165.59299999999999</v>
      </c>
      <c r="DT150" s="45">
        <v>9.6980000000000004</v>
      </c>
      <c r="DU150" s="5">
        <v>122.949</v>
      </c>
      <c r="DV150" s="45">
        <v>3.5939999999999999</v>
      </c>
      <c r="DW150" s="5">
        <v>136.92500000000001</v>
      </c>
      <c r="DX150" s="45">
        <v>-3.8420000000000001</v>
      </c>
      <c r="DY150" s="24"/>
      <c r="DZ150" s="24" t="s">
        <v>789</v>
      </c>
      <c r="EA150" s="5">
        <v>121.01600000000001</v>
      </c>
      <c r="EB150" s="45">
        <v>15.432</v>
      </c>
      <c r="EC150" s="5">
        <v>135.13200000000001</v>
      </c>
      <c r="ED150" s="45">
        <v>22.68</v>
      </c>
      <c r="EE150" s="5">
        <v>119.52</v>
      </c>
      <c r="EF150" s="45">
        <v>9.5459999999999994</v>
      </c>
      <c r="EG150" s="24"/>
      <c r="EH150" s="24" t="s">
        <v>789</v>
      </c>
      <c r="EI150" s="5">
        <v>137.91900000000001</v>
      </c>
      <c r="EJ150" s="45">
        <v>6.2270000000000003</v>
      </c>
      <c r="EK150" s="5">
        <v>122.681</v>
      </c>
      <c r="EL150" s="45">
        <v>0.55600000000000005</v>
      </c>
      <c r="EM150" s="5">
        <v>100.96599999999999</v>
      </c>
      <c r="EN150" s="45">
        <v>13.944000000000001</v>
      </c>
      <c r="EO150" s="24"/>
      <c r="EP150" s="24" t="s">
        <v>789</v>
      </c>
      <c r="EQ150" s="5">
        <v>80.557000000000002</v>
      </c>
      <c r="ER150" s="45">
        <v>-24.527000000000001</v>
      </c>
      <c r="ES150" s="5">
        <v>142.422</v>
      </c>
      <c r="ET150" s="45">
        <v>13.615</v>
      </c>
      <c r="EU150" s="5">
        <v>78.344999999999999</v>
      </c>
      <c r="EV150" s="45">
        <v>-0.91900000000000004</v>
      </c>
      <c r="EW150" s="24"/>
      <c r="EX150" s="24" t="s">
        <v>789</v>
      </c>
      <c r="EY150" s="5">
        <v>97.186999999999998</v>
      </c>
      <c r="EZ150" s="45">
        <v>9.2460000000000004</v>
      </c>
      <c r="FA150" s="5">
        <v>89.927999999999997</v>
      </c>
      <c r="FB150" s="45">
        <v>19.545999999999999</v>
      </c>
      <c r="FC150" s="5">
        <v>193.054</v>
      </c>
      <c r="FD150" s="45">
        <v>18.318999999999999</v>
      </c>
      <c r="FE150" s="24"/>
      <c r="FF150" s="24" t="s">
        <v>789</v>
      </c>
      <c r="FG150" s="5">
        <v>125.893</v>
      </c>
      <c r="FH150" s="45">
        <v>-3.4119999999999999</v>
      </c>
      <c r="FI150" s="5">
        <v>162.386</v>
      </c>
      <c r="FJ150" s="45">
        <v>19.861999999999998</v>
      </c>
      <c r="FK150" s="5">
        <v>132.76</v>
      </c>
      <c r="FL150" s="45">
        <v>-3.206</v>
      </c>
      <c r="FM150" s="24"/>
      <c r="FN150" s="24" t="s">
        <v>789</v>
      </c>
      <c r="FO150" s="5">
        <v>123.833</v>
      </c>
      <c r="FP150" s="45">
        <v>1.458</v>
      </c>
      <c r="FQ150" s="5">
        <v>222.227</v>
      </c>
      <c r="FR150" s="45">
        <v>-13.404999999999999</v>
      </c>
      <c r="FS150" s="5">
        <v>134.251</v>
      </c>
      <c r="FT150" s="45">
        <v>8.2620000000000005</v>
      </c>
      <c r="FU150" s="24"/>
      <c r="FV150" s="24" t="s">
        <v>789</v>
      </c>
      <c r="FW150" s="5">
        <v>126.809</v>
      </c>
      <c r="FX150" s="45">
        <v>-4.7469999999999999</v>
      </c>
      <c r="FY150" s="5">
        <v>169.535</v>
      </c>
      <c r="FZ150" s="45">
        <v>21.146999999999998</v>
      </c>
      <c r="GA150" s="5">
        <v>121.943</v>
      </c>
      <c r="GB150" s="45">
        <v>8.2070000000000007</v>
      </c>
      <c r="GC150" s="24"/>
      <c r="GD150" s="24" t="s">
        <v>789</v>
      </c>
      <c r="GE150" s="5">
        <v>137.95099999999999</v>
      </c>
      <c r="GF150" s="45">
        <v>12.481</v>
      </c>
      <c r="GG150" s="5">
        <v>121.00700000000001</v>
      </c>
      <c r="GH150" s="45">
        <v>12.948</v>
      </c>
      <c r="GI150" s="5">
        <v>89.546000000000006</v>
      </c>
      <c r="GJ150" s="45">
        <v>0.93600000000000005</v>
      </c>
      <c r="GK150" s="24"/>
      <c r="GL150" s="24" t="s">
        <v>789</v>
      </c>
      <c r="GM150" s="5">
        <v>153.131</v>
      </c>
      <c r="GN150" s="45">
        <v>3.3530000000000002</v>
      </c>
      <c r="GO150" s="5">
        <v>121.107</v>
      </c>
      <c r="GP150" s="45">
        <v>-14.459</v>
      </c>
      <c r="GQ150" s="5">
        <v>129.12100000000001</v>
      </c>
      <c r="GR150" s="45">
        <v>1.3839999999999999</v>
      </c>
      <c r="GS150" s="24"/>
      <c r="GT150" s="24" t="s">
        <v>789</v>
      </c>
      <c r="GU150" s="5">
        <v>120.99299999999999</v>
      </c>
      <c r="GV150" s="45">
        <v>14.704000000000001</v>
      </c>
      <c r="GW150" s="5">
        <v>99.281999999999996</v>
      </c>
      <c r="GX150" s="45">
        <v>13.847</v>
      </c>
      <c r="GY150" s="5">
        <v>158.50800000000001</v>
      </c>
      <c r="GZ150" s="45">
        <v>4.9180000000000001</v>
      </c>
      <c r="HA150" s="24"/>
      <c r="HB150" s="24" t="s">
        <v>789</v>
      </c>
      <c r="HC150" s="5">
        <v>95.83</v>
      </c>
      <c r="HD150" s="45">
        <v>-9.4169999999999998</v>
      </c>
      <c r="HE150" s="5">
        <v>168.29</v>
      </c>
      <c r="HF150" s="45">
        <v>24.013000000000002</v>
      </c>
      <c r="HG150" s="5">
        <v>87.228999999999999</v>
      </c>
      <c r="HH150" s="45">
        <v>-0.45400000000000001</v>
      </c>
      <c r="HI150" s="24"/>
      <c r="HJ150" s="24" t="s">
        <v>789</v>
      </c>
      <c r="HK150" s="5">
        <v>85.203999999999994</v>
      </c>
      <c r="HL150" s="45">
        <v>-15.083</v>
      </c>
      <c r="HM150" s="5">
        <v>121.202</v>
      </c>
      <c r="HN150" s="45">
        <v>-2.4809999999999999</v>
      </c>
      <c r="HO150" s="5">
        <v>83.058999999999997</v>
      </c>
      <c r="HP150" s="45">
        <v>-16.295999999999999</v>
      </c>
      <c r="HQ150" s="24"/>
      <c r="HR150" s="24" t="s">
        <v>789</v>
      </c>
      <c r="HS150" s="5">
        <v>114.74</v>
      </c>
      <c r="HT150" s="45">
        <v>14.87</v>
      </c>
      <c r="HU150" s="5">
        <v>148.429</v>
      </c>
      <c r="HV150" s="45">
        <v>15.442</v>
      </c>
      <c r="HW150" s="5">
        <v>90.632999999999996</v>
      </c>
      <c r="HX150" s="45">
        <v>-9.2959999999999994</v>
      </c>
      <c r="HY150" s="24"/>
      <c r="HZ150" s="24" t="s">
        <v>789</v>
      </c>
      <c r="IA150" s="5">
        <v>109.84399999999999</v>
      </c>
      <c r="IB150" s="45">
        <v>-3.77</v>
      </c>
      <c r="IC150" s="5">
        <v>124.815</v>
      </c>
      <c r="ID150" s="45">
        <v>-1.6739999999999999</v>
      </c>
      <c r="IE150" s="5">
        <v>118.286</v>
      </c>
      <c r="IF150" s="45">
        <v>7.0380000000000003</v>
      </c>
      <c r="IG150" s="24"/>
      <c r="IH150" s="24" t="s">
        <v>789</v>
      </c>
      <c r="II150" s="5">
        <v>141.822</v>
      </c>
      <c r="IJ150" s="45">
        <v>20.251000000000001</v>
      </c>
      <c r="IK150" s="5">
        <v>153.36600000000001</v>
      </c>
      <c r="IL150" s="45">
        <v>22.684000000000001</v>
      </c>
      <c r="IM150" s="5">
        <v>102.03700000000001</v>
      </c>
      <c r="IN150" s="45">
        <v>2.214</v>
      </c>
      <c r="IO150" s="5">
        <v>153.779</v>
      </c>
      <c r="IP150" s="45">
        <v>8.73</v>
      </c>
      <c r="IQ150" s="24"/>
      <c r="IR150" s="24" t="s">
        <v>789</v>
      </c>
      <c r="IS150" s="5">
        <v>102.309</v>
      </c>
      <c r="IT150" s="45">
        <v>4.62</v>
      </c>
      <c r="IU150" s="5">
        <v>94.861999999999995</v>
      </c>
      <c r="IV150" s="45">
        <v>-2.02</v>
      </c>
      <c r="IW150" s="5">
        <v>109.687</v>
      </c>
      <c r="IX150" s="45">
        <v>5.8730000000000002</v>
      </c>
      <c r="IY150" s="24"/>
      <c r="IZ150" s="24" t="s">
        <v>789</v>
      </c>
      <c r="JA150" s="5">
        <v>134.43899999999999</v>
      </c>
      <c r="JB150" s="45">
        <v>16.382000000000001</v>
      </c>
      <c r="JC150" s="5">
        <v>183.13</v>
      </c>
      <c r="JD150" s="45">
        <v>25.693000000000001</v>
      </c>
      <c r="JE150" s="5">
        <v>169.20500000000001</v>
      </c>
      <c r="JF150" s="45">
        <v>-5.8449999999999998</v>
      </c>
      <c r="JG150" s="24"/>
      <c r="JH150" s="24" t="s">
        <v>789</v>
      </c>
      <c r="JI150" s="5">
        <v>215.37899999999999</v>
      </c>
      <c r="JJ150" s="45">
        <v>-0.52300000000000002</v>
      </c>
      <c r="JK150" s="5">
        <v>220.10400000000001</v>
      </c>
      <c r="JL150" s="45">
        <v>48.256999999999998</v>
      </c>
      <c r="JM150" s="5">
        <v>127</v>
      </c>
      <c r="JN150" s="45">
        <v>-16.004999999999999</v>
      </c>
      <c r="JO150" s="24"/>
      <c r="JP150" s="24" t="s">
        <v>789</v>
      </c>
      <c r="JQ150" s="5">
        <v>115.502</v>
      </c>
      <c r="JR150" s="45">
        <v>-4.2850000000000001</v>
      </c>
      <c r="JS150" s="5">
        <v>104.456</v>
      </c>
      <c r="JT150" s="45">
        <v>-3.7530000000000001</v>
      </c>
      <c r="JU150" s="5">
        <v>115.575</v>
      </c>
      <c r="JV150" s="45">
        <v>15.601000000000001</v>
      </c>
      <c r="JW150" s="24"/>
      <c r="JX150" s="24" t="s">
        <v>789</v>
      </c>
      <c r="JY150" s="5">
        <v>101.529</v>
      </c>
      <c r="JZ150" s="45">
        <v>-14.48</v>
      </c>
      <c r="KA150" s="5">
        <v>180.04900000000001</v>
      </c>
      <c r="KB150" s="45">
        <v>23.61</v>
      </c>
      <c r="KC150" s="5">
        <v>170.52500000000001</v>
      </c>
      <c r="KD150" s="45">
        <v>20.916</v>
      </c>
      <c r="KE150" s="24"/>
      <c r="KF150" s="24" t="s">
        <v>789</v>
      </c>
      <c r="KG150" s="5">
        <v>87.075999999999993</v>
      </c>
      <c r="KH150" s="45">
        <v>-34.414000000000001</v>
      </c>
      <c r="KI150" s="5">
        <v>126.29</v>
      </c>
      <c r="KJ150" s="45">
        <v>17.748000000000001</v>
      </c>
      <c r="KK150" s="5">
        <v>103.89400000000001</v>
      </c>
      <c r="KL150" s="45">
        <v>3.9020000000000001</v>
      </c>
      <c r="KM150" s="24"/>
      <c r="KN150" s="24" t="s">
        <v>789</v>
      </c>
      <c r="KO150" s="5">
        <v>51.750999999999998</v>
      </c>
      <c r="KP150" s="45">
        <v>-27.026</v>
      </c>
      <c r="KQ150" s="5">
        <v>152.65299999999999</v>
      </c>
      <c r="KR150" s="45">
        <v>31.637</v>
      </c>
      <c r="KS150" s="5">
        <v>99.986999999999995</v>
      </c>
      <c r="KT150" s="45">
        <v>4.9729999999999999</v>
      </c>
      <c r="KU150" s="24"/>
      <c r="KV150" s="24" t="s">
        <v>789</v>
      </c>
      <c r="KW150" s="5">
        <v>128.797</v>
      </c>
      <c r="KX150" s="45">
        <v>22.334</v>
      </c>
      <c r="KY150" s="5">
        <v>153.46199999999999</v>
      </c>
      <c r="KZ150" s="45">
        <v>11.946</v>
      </c>
      <c r="LA150" s="5">
        <v>144.74700000000001</v>
      </c>
      <c r="LB150" s="45">
        <v>21.350999999999999</v>
      </c>
      <c r="LC150" s="24"/>
      <c r="LD150" s="24" t="s">
        <v>789</v>
      </c>
      <c r="LE150" s="5">
        <v>141.88</v>
      </c>
      <c r="LF150" s="45">
        <v>6.069</v>
      </c>
      <c r="LG150" s="5">
        <v>139.179</v>
      </c>
      <c r="LH150" s="45">
        <v>27.59</v>
      </c>
      <c r="LI150" s="5">
        <v>57.411999999999999</v>
      </c>
      <c r="LJ150" s="45">
        <v>-16.873999999999999</v>
      </c>
      <c r="LK150" s="24"/>
      <c r="LL150" s="24" t="s">
        <v>789</v>
      </c>
      <c r="LM150" s="5">
        <v>139.48699999999999</v>
      </c>
      <c r="LN150" s="45">
        <v>18.233000000000001</v>
      </c>
      <c r="LO150" s="5">
        <v>86.692999999999998</v>
      </c>
      <c r="LP150" s="45">
        <v>-34.659999999999997</v>
      </c>
      <c r="LQ150" s="5">
        <v>136.10599999999999</v>
      </c>
      <c r="LR150" s="45">
        <v>22.919</v>
      </c>
      <c r="LS150" s="24"/>
      <c r="LT150" s="24" t="s">
        <v>789</v>
      </c>
      <c r="LU150" s="5">
        <v>115.199</v>
      </c>
      <c r="LV150" s="45">
        <v>22.895</v>
      </c>
      <c r="LW150" s="5">
        <v>131.18100000000001</v>
      </c>
      <c r="LX150" s="45">
        <v>10.917</v>
      </c>
      <c r="LY150" s="5">
        <v>132.25299999999999</v>
      </c>
      <c r="LZ150" s="45">
        <v>0.311</v>
      </c>
      <c r="MA150" s="24"/>
      <c r="MB150" s="24" t="s">
        <v>789</v>
      </c>
      <c r="MC150" s="5">
        <v>134.25299999999999</v>
      </c>
      <c r="MD150" s="45">
        <v>5.2990000000000004</v>
      </c>
      <c r="ME150" s="5">
        <v>108.96299999999999</v>
      </c>
      <c r="MF150" s="45">
        <v>3.7330000000000001</v>
      </c>
      <c r="MG150" s="5">
        <v>127.167</v>
      </c>
      <c r="MH150" s="45">
        <v>4.5199999999999996</v>
      </c>
      <c r="MI150" s="24"/>
      <c r="MJ150" s="24" t="s">
        <v>789</v>
      </c>
      <c r="MK150" s="5">
        <v>101</v>
      </c>
      <c r="ML150" s="45">
        <v>3.246</v>
      </c>
      <c r="MM150" s="5">
        <v>139.07499999999999</v>
      </c>
      <c r="MN150" s="45">
        <v>6.3170000000000002</v>
      </c>
      <c r="MO150" s="5">
        <v>163.98400000000001</v>
      </c>
      <c r="MP150" s="45">
        <v>-0.68899999999999995</v>
      </c>
      <c r="MQ150" s="44"/>
      <c r="MR150" s="44"/>
      <c r="MS150" s="44"/>
      <c r="MT150" s="44"/>
      <c r="MU150" s="44"/>
      <c r="MV150" s="44"/>
    </row>
    <row r="151" spans="1:360" ht="15" customHeight="1" x14ac:dyDescent="0.25">
      <c r="A151" s="446"/>
      <c r="B151" s="360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8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8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8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8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5"/>
      <c r="ID151" s="38"/>
      <c r="IE151" s="38"/>
      <c r="IF151" s="38"/>
      <c r="IG151" s="38"/>
      <c r="IH151" s="38"/>
      <c r="II151" s="38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  <c r="IW151" s="38"/>
      <c r="IX151" s="38"/>
      <c r="IY151" s="38"/>
      <c r="IZ151" s="38"/>
      <c r="JA151" s="38"/>
      <c r="JB151" s="38"/>
      <c r="JC151" s="38"/>
      <c r="JD151" s="38"/>
      <c r="JE151" s="38"/>
      <c r="JF151" s="38"/>
      <c r="JG151" s="38"/>
      <c r="JH151" s="38"/>
      <c r="JI151" s="38"/>
      <c r="JJ151" s="38"/>
      <c r="JK151" s="38"/>
      <c r="JL151" s="38"/>
      <c r="JM151" s="38"/>
      <c r="JN151" s="38"/>
      <c r="JO151" s="38"/>
      <c r="JP151" s="38"/>
      <c r="JQ151" s="38"/>
      <c r="JR151" s="38"/>
      <c r="JS151" s="38"/>
      <c r="JT151" s="38"/>
      <c r="JU151" s="38"/>
      <c r="JV151" s="38"/>
      <c r="JW151" s="38"/>
      <c r="JX151" s="38"/>
      <c r="JY151" s="38"/>
      <c r="JZ151" s="38"/>
      <c r="KA151" s="38"/>
      <c r="KB151" s="38"/>
      <c r="KC151" s="38"/>
      <c r="KD151" s="38"/>
      <c r="KE151" s="38"/>
      <c r="KF151" s="38"/>
      <c r="KG151" s="38"/>
      <c r="KH151" s="38"/>
      <c r="KI151" s="38"/>
      <c r="KJ151" s="38"/>
      <c r="KK151" s="38"/>
      <c r="KL151" s="38"/>
      <c r="KM151" s="38"/>
      <c r="KN151" s="38"/>
      <c r="KO151" s="38"/>
      <c r="KP151" s="38"/>
      <c r="KQ151" s="38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8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8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</row>
    <row r="152" spans="1:360" x14ac:dyDescent="0.25">
      <c r="A152" s="447"/>
      <c r="B152" s="360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49"/>
      <c r="AO152" s="30"/>
      <c r="AQ152" s="38"/>
      <c r="AS152" s="38"/>
      <c r="AU152" s="38"/>
      <c r="AV152" s="49"/>
      <c r="AW152" s="30"/>
      <c r="AY152" s="38"/>
      <c r="BA152" s="38"/>
      <c r="BC152" s="38"/>
      <c r="BD152" s="49"/>
      <c r="BE152" s="30"/>
      <c r="BG152" s="38"/>
      <c r="BH152" s="47"/>
      <c r="BI152" s="38"/>
      <c r="BK152" s="38"/>
      <c r="BL152" s="49"/>
      <c r="BM152" s="30"/>
      <c r="BO152" s="38"/>
      <c r="BQ152" s="38"/>
      <c r="BS152" s="38"/>
      <c r="BT152" s="49"/>
      <c r="BU152" s="30"/>
      <c r="BW152" s="38"/>
      <c r="BY152" s="38"/>
      <c r="CA152" s="38"/>
      <c r="CB152" s="49"/>
      <c r="CC152" s="30"/>
      <c r="CE152" s="38"/>
      <c r="CG152" s="38"/>
      <c r="CI152" s="38"/>
      <c r="CJ152" s="49"/>
      <c r="CK152" s="30"/>
      <c r="CM152" s="38"/>
      <c r="CO152" s="38"/>
      <c r="CQ152" s="38"/>
      <c r="CR152" s="49"/>
      <c r="CS152" s="30"/>
      <c r="CU152" s="38"/>
      <c r="CW152" s="38"/>
      <c r="CY152" s="38"/>
      <c r="CZ152" s="49"/>
      <c r="DA152" s="30"/>
      <c r="DC152" s="38"/>
      <c r="DE152" s="38"/>
      <c r="DG152" s="38"/>
      <c r="DH152" s="49"/>
      <c r="DI152" s="30"/>
      <c r="DK152" s="38"/>
      <c r="DM152" s="38"/>
      <c r="DO152" s="38"/>
      <c r="DP152" s="49"/>
      <c r="DQ152" s="30"/>
      <c r="DS152" s="38"/>
      <c r="DU152" s="38"/>
      <c r="DW152" s="38"/>
      <c r="DX152" s="49"/>
      <c r="DY152" s="30"/>
      <c r="EA152" s="38"/>
      <c r="EC152" s="38"/>
      <c r="EE152" s="38"/>
      <c r="EF152" s="49"/>
      <c r="EG152" s="30"/>
      <c r="EI152" s="38"/>
      <c r="EK152" s="38"/>
      <c r="EM152" s="38"/>
      <c r="EN152" s="49"/>
      <c r="EO152" s="30"/>
      <c r="EQ152" s="38"/>
      <c r="ES152" s="38"/>
      <c r="EU152" s="38"/>
      <c r="EV152" s="49"/>
      <c r="EW152" s="30"/>
      <c r="EY152" s="38"/>
      <c r="FA152" s="38"/>
      <c r="FC152" s="38"/>
      <c r="FD152" s="49"/>
      <c r="FE152" s="30"/>
      <c r="FG152" s="38"/>
      <c r="FI152" s="38"/>
      <c r="FK152" s="38"/>
      <c r="FL152" s="49"/>
      <c r="FM152" s="30"/>
      <c r="FO152" s="38"/>
      <c r="FQ152" s="38"/>
      <c r="FS152" s="38"/>
      <c r="FT152" s="49"/>
      <c r="FU152" s="30"/>
      <c r="FW152" s="38"/>
      <c r="FX152" s="46"/>
      <c r="FY152" s="38"/>
      <c r="FZ152" s="47"/>
      <c r="GA152" s="38"/>
      <c r="GB152" s="49"/>
      <c r="GC152" s="30"/>
      <c r="GE152" s="38"/>
      <c r="GG152" s="38"/>
      <c r="GI152" s="38"/>
      <c r="GJ152" s="49"/>
      <c r="GK152" s="30"/>
      <c r="GM152" s="38"/>
      <c r="GO152" s="38"/>
      <c r="GQ152" s="38"/>
      <c r="GR152" s="49"/>
      <c r="GS152" s="30"/>
      <c r="GU152" s="38"/>
      <c r="GW152" s="38"/>
      <c r="GY152" s="38"/>
      <c r="GZ152" s="49"/>
      <c r="HA152" s="30"/>
      <c r="HC152" s="38"/>
      <c r="HE152" s="38"/>
      <c r="HG152" s="38"/>
      <c r="HH152" s="49"/>
      <c r="HI152" s="30"/>
      <c r="HK152" s="38"/>
      <c r="HM152" s="38"/>
      <c r="HO152" s="38"/>
      <c r="HP152" s="49"/>
      <c r="HQ152" s="30"/>
      <c r="HS152" s="38"/>
      <c r="HU152" s="38"/>
      <c r="HW152" s="38"/>
      <c r="HX152" s="49"/>
      <c r="HY152" s="30"/>
      <c r="IA152" s="38"/>
      <c r="IC152" s="5"/>
      <c r="IE152" s="38"/>
      <c r="IG152" s="30"/>
      <c r="II152" s="38"/>
      <c r="IJ152" s="49"/>
      <c r="IK152" s="38"/>
      <c r="IM152" s="38"/>
      <c r="IO152" s="38"/>
      <c r="IP152" s="49"/>
      <c r="IQ152" s="30"/>
      <c r="IS152" s="38"/>
      <c r="IU152" s="38"/>
      <c r="IW152" s="38"/>
      <c r="IX152" s="49"/>
      <c r="IY152" s="30"/>
      <c r="JA152" s="38"/>
      <c r="JC152" s="38"/>
      <c r="JE152" s="38"/>
      <c r="JF152" s="49"/>
      <c r="JG152" s="30"/>
      <c r="JI152" s="38"/>
      <c r="JK152" s="38"/>
      <c r="JM152" s="38"/>
      <c r="JN152" s="49"/>
      <c r="JO152" s="30"/>
      <c r="JQ152" s="38"/>
      <c r="JS152" s="38"/>
      <c r="JU152" s="38"/>
      <c r="JV152" s="49"/>
      <c r="JW152" s="30"/>
      <c r="JY152" s="38"/>
      <c r="KA152" s="38"/>
      <c r="KC152" s="38"/>
      <c r="KD152" s="49"/>
      <c r="KE152" s="30"/>
      <c r="KG152" s="38"/>
      <c r="KI152" s="38"/>
      <c r="KK152" s="38"/>
      <c r="KL152" s="49"/>
      <c r="KM152" s="30"/>
      <c r="KO152" s="38"/>
      <c r="KQ152" s="38"/>
      <c r="KS152" s="38"/>
      <c r="KT152" s="49"/>
      <c r="KU152" s="30"/>
      <c r="KW152" s="38"/>
      <c r="KY152" s="38"/>
      <c r="LA152" s="38"/>
      <c r="LB152" s="49"/>
      <c r="LC152" s="30"/>
      <c r="LE152" s="38"/>
      <c r="LG152" s="38"/>
      <c r="LI152" s="38"/>
      <c r="LJ152" s="49"/>
      <c r="LK152" s="30"/>
      <c r="LM152" s="38"/>
      <c r="LO152" s="38"/>
      <c r="LQ152" s="38"/>
      <c r="LR152" s="49"/>
      <c r="LS152" s="30"/>
      <c r="LU152" s="38"/>
      <c r="LW152" s="38"/>
      <c r="LY152" s="38"/>
      <c r="LZ152" s="49"/>
      <c r="MA152" s="30"/>
      <c r="MC152" s="38"/>
      <c r="ME152" s="38"/>
      <c r="MG152" s="38"/>
      <c r="MH152" s="49"/>
      <c r="MI152" s="30"/>
      <c r="MK152" s="38"/>
      <c r="MM152" s="38"/>
      <c r="MN152" s="44"/>
      <c r="MO152" s="38"/>
    </row>
    <row r="153" spans="1:360" x14ac:dyDescent="0.25">
      <c r="A153" s="446"/>
      <c r="B153" s="360"/>
      <c r="C153" s="94"/>
      <c r="D153" s="94"/>
      <c r="E153" s="63"/>
      <c r="F153" s="63"/>
      <c r="G153" s="63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49"/>
      <c r="AO153" s="44"/>
      <c r="AQ153" s="38"/>
      <c r="AS153" s="38"/>
      <c r="AU153" s="38"/>
      <c r="AV153" s="49"/>
      <c r="AW153" s="44"/>
      <c r="AY153" s="38"/>
      <c r="BA153" s="38"/>
      <c r="BC153" s="38"/>
      <c r="BD153" s="49"/>
      <c r="BE153" s="44"/>
      <c r="BG153" s="38"/>
      <c r="BH153" s="47"/>
      <c r="BI153" s="38"/>
      <c r="BK153" s="38"/>
      <c r="BL153" s="49"/>
      <c r="BM153" s="44"/>
      <c r="BO153" s="38"/>
      <c r="BQ153" s="38"/>
      <c r="BS153" s="38"/>
      <c r="BT153" s="49"/>
      <c r="BU153" s="44"/>
      <c r="BW153" s="38"/>
      <c r="BY153" s="38"/>
      <c r="CA153" s="38"/>
      <c r="CB153" s="49"/>
      <c r="CC153" s="44"/>
      <c r="CE153" s="38"/>
      <c r="CG153" s="38"/>
      <c r="CI153" s="38"/>
      <c r="CJ153" s="49"/>
      <c r="CK153" s="44"/>
      <c r="CM153" s="38"/>
      <c r="CO153" s="38"/>
      <c r="CQ153" s="38"/>
      <c r="CR153" s="49"/>
      <c r="CS153" s="44"/>
      <c r="CU153" s="38"/>
      <c r="CW153" s="38"/>
      <c r="CY153" s="38"/>
      <c r="CZ153" s="49"/>
      <c r="DA153" s="44"/>
      <c r="DC153" s="38"/>
      <c r="DE153" s="38"/>
      <c r="DG153" s="38"/>
      <c r="DH153" s="49"/>
      <c r="DI153" s="44"/>
      <c r="DK153" s="38"/>
      <c r="DM153" s="38"/>
      <c r="DO153" s="38"/>
      <c r="DP153" s="49"/>
      <c r="DQ153" s="44"/>
      <c r="DS153" s="38"/>
      <c r="DU153" s="38"/>
      <c r="DW153" s="38"/>
      <c r="DX153" s="49"/>
      <c r="DY153" s="44"/>
      <c r="EA153" s="38"/>
      <c r="EC153" s="38"/>
      <c r="EE153" s="38"/>
      <c r="EF153" s="49"/>
      <c r="EG153" s="44"/>
      <c r="EI153" s="38"/>
      <c r="EK153" s="38"/>
      <c r="EM153" s="38"/>
      <c r="EN153" s="49"/>
      <c r="EO153" s="44"/>
      <c r="EQ153" s="38"/>
      <c r="ES153" s="38"/>
      <c r="EU153" s="38"/>
      <c r="EV153" s="49"/>
      <c r="EW153" s="44"/>
      <c r="EY153" s="38"/>
      <c r="FA153" s="38"/>
      <c r="FC153" s="38"/>
      <c r="FD153" s="49"/>
      <c r="FE153" s="44"/>
      <c r="FG153" s="38"/>
      <c r="FI153" s="38"/>
      <c r="FK153" s="38"/>
      <c r="FL153" s="49"/>
      <c r="FM153" s="44"/>
      <c r="FO153" s="38"/>
      <c r="FQ153" s="38"/>
      <c r="FS153" s="38"/>
      <c r="FT153" s="49"/>
      <c r="FU153" s="44"/>
      <c r="FW153" s="38"/>
      <c r="FX153" s="46"/>
      <c r="FY153" s="38"/>
      <c r="FZ153" s="47"/>
      <c r="GA153" s="38"/>
      <c r="GB153" s="49"/>
      <c r="GC153" s="44"/>
      <c r="GE153" s="38"/>
      <c r="GG153" s="38"/>
      <c r="GI153" s="38"/>
      <c r="GJ153" s="49"/>
      <c r="GK153" s="44"/>
      <c r="GM153" s="38"/>
      <c r="GO153" s="38"/>
      <c r="GQ153" s="38"/>
      <c r="GR153" s="49"/>
      <c r="GS153" s="44"/>
      <c r="GU153" s="38"/>
      <c r="GW153" s="38"/>
      <c r="GY153" s="38"/>
      <c r="GZ153" s="49"/>
      <c r="HA153" s="44"/>
      <c r="HC153" s="38"/>
      <c r="HE153" s="38"/>
      <c r="HG153" s="38"/>
      <c r="HH153" s="49"/>
      <c r="HI153" s="44"/>
      <c r="HK153" s="38"/>
      <c r="HM153" s="38"/>
      <c r="HO153" s="38"/>
      <c r="HP153" s="49"/>
      <c r="HQ153" s="44"/>
      <c r="HS153" s="38"/>
      <c r="HU153" s="38"/>
      <c r="HW153" s="38"/>
      <c r="HX153" s="49"/>
      <c r="HY153" s="44"/>
      <c r="IA153" s="38"/>
      <c r="IC153" s="5"/>
      <c r="IE153" s="38"/>
      <c r="IG153" s="44"/>
      <c r="II153" s="38"/>
      <c r="IJ153" s="49"/>
      <c r="IK153" s="38"/>
      <c r="IM153" s="38"/>
      <c r="IO153" s="38"/>
      <c r="IP153" s="49"/>
      <c r="IQ153" s="44"/>
      <c r="IS153" s="38"/>
      <c r="IU153" s="38"/>
      <c r="IW153" s="38"/>
      <c r="IX153" s="49"/>
      <c r="IY153" s="44"/>
      <c r="JA153" s="38"/>
      <c r="JC153" s="38"/>
      <c r="JE153" s="38"/>
      <c r="JF153" s="49"/>
      <c r="JG153" s="44"/>
      <c r="JI153" s="38"/>
      <c r="JK153" s="38"/>
      <c r="JM153" s="38"/>
      <c r="JN153" s="49"/>
      <c r="JO153" s="44"/>
      <c r="JQ153" s="38"/>
      <c r="JS153" s="38"/>
      <c r="JU153" s="38"/>
      <c r="JV153" s="49"/>
      <c r="JW153" s="44"/>
      <c r="JY153" s="38"/>
      <c r="KA153" s="38"/>
      <c r="KC153" s="38"/>
      <c r="KD153" s="49"/>
      <c r="KE153" s="44"/>
      <c r="KG153" s="38"/>
      <c r="KI153" s="38"/>
      <c r="KK153" s="38"/>
      <c r="KL153" s="49"/>
      <c r="KM153" s="44"/>
      <c r="KO153" s="38"/>
      <c r="KQ153" s="38"/>
      <c r="KS153" s="38"/>
      <c r="KT153" s="49"/>
      <c r="KU153" s="44"/>
      <c r="KW153" s="38"/>
      <c r="KY153" s="38"/>
      <c r="LA153" s="38"/>
      <c r="LB153" s="49"/>
      <c r="LC153" s="44"/>
      <c r="LE153" s="38"/>
      <c r="LG153" s="38"/>
      <c r="LI153" s="38"/>
      <c r="LJ153" s="49"/>
      <c r="LK153" s="44"/>
      <c r="LM153" s="38"/>
      <c r="LO153" s="38"/>
      <c r="LQ153" s="38"/>
      <c r="LR153" s="49"/>
      <c r="LS153" s="44"/>
      <c r="LU153" s="38"/>
      <c r="LW153" s="38"/>
      <c r="LY153" s="38"/>
      <c r="LZ153" s="49"/>
      <c r="MA153" s="44"/>
      <c r="MC153" s="38"/>
      <c r="ME153" s="38"/>
      <c r="MG153" s="38"/>
      <c r="MH153" s="49"/>
      <c r="MI153" s="44"/>
      <c r="MK153" s="38"/>
      <c r="MM153" s="38"/>
      <c r="MN153" s="44"/>
      <c r="MO153" s="38"/>
    </row>
    <row r="154" spans="1:360" x14ac:dyDescent="0.25">
      <c r="A154" s="446"/>
      <c r="B154" s="360"/>
      <c r="C154" s="63"/>
      <c r="D154" s="94"/>
      <c r="E154" s="63"/>
      <c r="F154" s="94"/>
      <c r="G154" s="63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49"/>
      <c r="AO154" s="44"/>
      <c r="AQ154" s="38"/>
      <c r="AS154" s="38"/>
      <c r="AU154" s="38"/>
      <c r="AV154" s="49"/>
      <c r="AW154" s="44"/>
      <c r="AY154" s="38"/>
      <c r="BA154" s="38"/>
      <c r="BC154" s="38"/>
      <c r="BD154" s="49"/>
      <c r="BE154" s="44"/>
      <c r="BG154" s="38"/>
      <c r="BH154" s="47"/>
      <c r="BI154" s="38"/>
      <c r="BK154" s="38"/>
      <c r="BL154" s="49"/>
      <c r="BM154" s="44"/>
      <c r="BO154" s="38"/>
      <c r="BQ154" s="38"/>
      <c r="BS154" s="38"/>
      <c r="BT154" s="49"/>
      <c r="BU154" s="44"/>
      <c r="BW154" s="38"/>
      <c r="BY154" s="38"/>
      <c r="CA154" s="38"/>
      <c r="CB154" s="49"/>
      <c r="CC154" s="44"/>
      <c r="CE154" s="38"/>
      <c r="CG154" s="38"/>
      <c r="CI154" s="38"/>
      <c r="CJ154" s="49"/>
      <c r="CK154" s="44"/>
      <c r="CM154" s="38"/>
      <c r="CO154" s="38"/>
      <c r="CQ154" s="38"/>
      <c r="CR154" s="49"/>
      <c r="CS154" s="44"/>
      <c r="CU154" s="38"/>
      <c r="CW154" s="38"/>
      <c r="CY154" s="38"/>
      <c r="CZ154" s="49"/>
      <c r="DA154" s="44"/>
      <c r="DC154" s="38"/>
      <c r="DE154" s="38"/>
      <c r="DG154" s="38"/>
      <c r="DH154" s="49"/>
      <c r="DI154" s="44"/>
      <c r="DK154" s="38"/>
      <c r="DM154" s="38"/>
      <c r="DO154" s="38"/>
      <c r="DP154" s="49"/>
      <c r="DQ154" s="44"/>
      <c r="DS154" s="38"/>
      <c r="DU154" s="38"/>
      <c r="DW154" s="38"/>
      <c r="DX154" s="49"/>
      <c r="DY154" s="44"/>
      <c r="EA154" s="38"/>
      <c r="EC154" s="38"/>
      <c r="EE154" s="38"/>
      <c r="EF154" s="49"/>
      <c r="EG154" s="44"/>
      <c r="EI154" s="38"/>
      <c r="EK154" s="38"/>
      <c r="EM154" s="38"/>
      <c r="EN154" s="49"/>
      <c r="EO154" s="44"/>
      <c r="EQ154" s="38"/>
      <c r="ES154" s="38"/>
      <c r="EU154" s="38"/>
      <c r="EV154" s="49"/>
      <c r="EW154" s="44"/>
      <c r="EY154" s="38"/>
      <c r="FA154" s="38"/>
      <c r="FC154" s="38"/>
      <c r="FD154" s="49"/>
      <c r="FE154" s="44"/>
      <c r="FG154" s="38"/>
      <c r="FI154" s="38"/>
      <c r="FK154" s="38"/>
      <c r="FL154" s="49"/>
      <c r="FM154" s="44"/>
      <c r="FO154" s="38"/>
      <c r="FQ154" s="38"/>
      <c r="FS154" s="38"/>
      <c r="FT154" s="49"/>
      <c r="FU154" s="44"/>
      <c r="FW154" s="38"/>
      <c r="FX154" s="46"/>
      <c r="FY154" s="38"/>
      <c r="FZ154" s="47"/>
      <c r="GA154" s="38"/>
      <c r="GB154" s="49"/>
      <c r="GC154" s="44"/>
      <c r="GE154" s="38"/>
      <c r="GG154" s="38"/>
      <c r="GI154" s="38"/>
      <c r="GJ154" s="49"/>
      <c r="GK154" s="44"/>
      <c r="GM154" s="38"/>
      <c r="GO154" s="38"/>
      <c r="GQ154" s="38"/>
      <c r="GR154" s="49"/>
      <c r="GS154" s="44"/>
      <c r="GU154" s="38"/>
      <c r="GW154" s="38"/>
      <c r="GY154" s="38"/>
      <c r="GZ154" s="49"/>
      <c r="HA154" s="44"/>
      <c r="HC154" s="38"/>
      <c r="HE154" s="38"/>
      <c r="HG154" s="38"/>
      <c r="HH154" s="49"/>
      <c r="HI154" s="44"/>
      <c r="HK154" s="38"/>
      <c r="HM154" s="38"/>
      <c r="HO154" s="38"/>
      <c r="HP154" s="49"/>
      <c r="HQ154" s="44"/>
      <c r="HS154" s="38"/>
      <c r="HU154" s="38"/>
      <c r="HW154" s="38"/>
      <c r="HX154" s="49"/>
      <c r="HY154" s="44"/>
      <c r="IA154" s="38"/>
      <c r="IC154" s="5"/>
      <c r="IE154" s="38"/>
      <c r="IG154" s="44"/>
      <c r="II154" s="38"/>
      <c r="IJ154" s="49"/>
      <c r="IK154" s="38"/>
      <c r="IM154" s="38"/>
      <c r="IO154" s="38"/>
      <c r="IP154" s="49"/>
      <c r="IQ154" s="44"/>
      <c r="IS154" s="38"/>
      <c r="IU154" s="38"/>
      <c r="IW154" s="38"/>
      <c r="IX154" s="49"/>
      <c r="IY154" s="44"/>
      <c r="JA154" s="38"/>
      <c r="JC154" s="38"/>
      <c r="JE154" s="38"/>
      <c r="JF154" s="49"/>
      <c r="JG154" s="44"/>
      <c r="JI154" s="38"/>
      <c r="JK154" s="38"/>
      <c r="JM154" s="38"/>
      <c r="JN154" s="49"/>
      <c r="JO154" s="44"/>
      <c r="JQ154" s="38"/>
      <c r="JS154" s="38"/>
      <c r="JU154" s="38"/>
      <c r="JV154" s="49"/>
      <c r="JW154" s="44"/>
      <c r="JY154" s="38"/>
      <c r="KA154" s="38"/>
      <c r="KC154" s="38"/>
      <c r="KD154" s="49"/>
      <c r="KE154" s="44"/>
      <c r="KG154" s="38"/>
      <c r="KI154" s="38"/>
      <c r="KK154" s="38"/>
      <c r="KL154" s="49"/>
      <c r="KM154" s="44"/>
      <c r="KO154" s="38"/>
      <c r="KQ154" s="38"/>
      <c r="KS154" s="38"/>
      <c r="KT154" s="49"/>
      <c r="KU154" s="44"/>
      <c r="KW154" s="38"/>
      <c r="KY154" s="38"/>
      <c r="LA154" s="38"/>
      <c r="LB154" s="49"/>
      <c r="LC154" s="44"/>
      <c r="LE154" s="38"/>
      <c r="LG154" s="38"/>
      <c r="LI154" s="38"/>
      <c r="LJ154" s="49"/>
      <c r="LK154" s="44"/>
      <c r="LM154" s="38"/>
      <c r="LO154" s="38"/>
      <c r="LQ154" s="38"/>
      <c r="LR154" s="49"/>
      <c r="LS154" s="44"/>
      <c r="LU154" s="38"/>
      <c r="LW154" s="38"/>
      <c r="LY154" s="38"/>
      <c r="LZ154" s="49"/>
      <c r="MA154" s="44"/>
      <c r="MC154" s="38"/>
      <c r="ME154" s="38"/>
      <c r="MG154" s="38"/>
      <c r="MH154" s="49"/>
      <c r="MI154" s="44"/>
      <c r="MK154" s="38"/>
      <c r="MM154" s="38"/>
      <c r="MN154" s="44"/>
      <c r="MO154" s="38"/>
    </row>
    <row r="155" spans="1:360" x14ac:dyDescent="0.25">
      <c r="A155" s="446"/>
      <c r="B155" s="360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49"/>
      <c r="AO155" s="44"/>
      <c r="AQ155" s="38"/>
      <c r="AS155" s="38"/>
      <c r="AU155" s="38"/>
      <c r="AV155" s="49"/>
      <c r="AW155" s="44"/>
      <c r="AY155" s="38"/>
      <c r="BA155" s="38"/>
      <c r="BC155" s="38"/>
      <c r="BD155" s="49"/>
      <c r="BE155" s="44"/>
      <c r="BG155" s="38"/>
      <c r="BH155" s="47"/>
      <c r="BI155" s="38"/>
      <c r="BK155" s="38"/>
      <c r="BL155" s="49"/>
      <c r="BM155" s="44"/>
      <c r="BO155" s="38"/>
      <c r="BQ155" s="38"/>
      <c r="BS155" s="38"/>
      <c r="BT155" s="49"/>
      <c r="BU155" s="44"/>
      <c r="BW155" s="38"/>
      <c r="BY155" s="38"/>
      <c r="CA155" s="38"/>
      <c r="CB155" s="49"/>
      <c r="CC155" s="44"/>
      <c r="CE155" s="38"/>
      <c r="CG155" s="38"/>
      <c r="CI155" s="38"/>
      <c r="CJ155" s="49"/>
      <c r="CK155" s="44"/>
      <c r="CM155" s="38"/>
      <c r="CO155" s="38"/>
      <c r="CQ155" s="38"/>
      <c r="CR155" s="49"/>
      <c r="CS155" s="44"/>
      <c r="CU155" s="38"/>
      <c r="CW155" s="38"/>
      <c r="CY155" s="38"/>
      <c r="CZ155" s="49"/>
      <c r="DA155" s="44"/>
      <c r="DC155" s="38"/>
      <c r="DE155" s="38"/>
      <c r="DG155" s="38"/>
      <c r="DH155" s="49"/>
      <c r="DI155" s="44"/>
      <c r="DK155" s="38"/>
      <c r="DM155" s="38"/>
      <c r="DO155" s="38"/>
      <c r="DP155" s="49"/>
      <c r="DQ155" s="44"/>
      <c r="DS155" s="38"/>
      <c r="DU155" s="38"/>
      <c r="DW155" s="38"/>
      <c r="DX155" s="49"/>
      <c r="DY155" s="44"/>
      <c r="EA155" s="38"/>
      <c r="EC155" s="38"/>
      <c r="EE155" s="38"/>
      <c r="EF155" s="49"/>
      <c r="EG155" s="44"/>
      <c r="EI155" s="38"/>
      <c r="EK155" s="38"/>
      <c r="EM155" s="38"/>
      <c r="EN155" s="49"/>
      <c r="EO155" s="44"/>
      <c r="EQ155" s="38"/>
      <c r="ES155" s="38"/>
      <c r="EU155" s="38"/>
      <c r="EV155" s="49"/>
      <c r="EW155" s="44"/>
      <c r="EY155" s="38"/>
      <c r="FA155" s="38"/>
      <c r="FC155" s="38"/>
      <c r="FD155" s="49"/>
      <c r="FE155" s="44"/>
      <c r="FG155" s="38"/>
      <c r="FI155" s="38"/>
      <c r="FK155" s="38"/>
      <c r="FL155" s="49"/>
      <c r="FM155" s="44"/>
      <c r="FO155" s="38"/>
      <c r="FQ155" s="38"/>
      <c r="FS155" s="38"/>
      <c r="FT155" s="49"/>
      <c r="FU155" s="44"/>
      <c r="FW155" s="38"/>
      <c r="FX155" s="46"/>
      <c r="FY155" s="38"/>
      <c r="FZ155" s="47"/>
      <c r="GA155" s="38"/>
      <c r="GB155" s="49"/>
      <c r="GC155" s="44"/>
      <c r="GE155" s="38"/>
      <c r="GG155" s="38"/>
      <c r="GI155" s="38"/>
      <c r="GJ155" s="49"/>
      <c r="GK155" s="44"/>
      <c r="GM155" s="38"/>
      <c r="GO155" s="38"/>
      <c r="GQ155" s="38"/>
      <c r="GR155" s="49"/>
      <c r="GS155" s="44"/>
      <c r="GU155" s="38"/>
      <c r="GW155" s="38"/>
      <c r="GY155" s="38"/>
      <c r="GZ155" s="49"/>
      <c r="HA155" s="44"/>
      <c r="HC155" s="38"/>
      <c r="HE155" s="38"/>
      <c r="HG155" s="38"/>
      <c r="HH155" s="49"/>
      <c r="HI155" s="44"/>
      <c r="HK155" s="38"/>
      <c r="HM155" s="38"/>
      <c r="HO155" s="38"/>
      <c r="HP155" s="49"/>
      <c r="HQ155" s="44"/>
      <c r="HS155" s="38"/>
      <c r="HU155" s="38"/>
      <c r="HW155" s="38"/>
      <c r="HX155" s="49"/>
      <c r="HY155" s="44"/>
      <c r="IA155" s="38"/>
      <c r="IC155" s="5"/>
      <c r="IE155" s="38"/>
      <c r="IG155" s="44"/>
      <c r="II155" s="38"/>
      <c r="IJ155" s="49"/>
      <c r="IK155" s="38"/>
      <c r="IM155" s="38"/>
      <c r="IO155" s="38"/>
      <c r="IP155" s="49"/>
      <c r="IQ155" s="44"/>
      <c r="IS155" s="38"/>
      <c r="IU155" s="38"/>
      <c r="IW155" s="38"/>
      <c r="IX155" s="49"/>
      <c r="IY155" s="44"/>
      <c r="JA155" s="38"/>
      <c r="JC155" s="38"/>
      <c r="JE155" s="38"/>
      <c r="JF155" s="49"/>
      <c r="JG155" s="44"/>
      <c r="JI155" s="38"/>
      <c r="JK155" s="38"/>
      <c r="JM155" s="38"/>
      <c r="JN155" s="49"/>
      <c r="JO155" s="44"/>
      <c r="JQ155" s="38"/>
      <c r="JS155" s="38"/>
      <c r="JU155" s="38"/>
      <c r="JV155" s="49"/>
      <c r="JW155" s="44"/>
      <c r="JY155" s="38"/>
      <c r="KA155" s="38"/>
      <c r="KC155" s="38"/>
      <c r="KD155" s="49"/>
      <c r="KE155" s="44"/>
      <c r="KG155" s="38"/>
      <c r="KI155" s="38"/>
      <c r="KK155" s="38"/>
      <c r="KL155" s="49"/>
      <c r="KM155" s="44"/>
      <c r="KO155" s="38"/>
      <c r="KQ155" s="38"/>
      <c r="KS155" s="38"/>
      <c r="KT155" s="49"/>
      <c r="KU155" s="44"/>
      <c r="KW155" s="38"/>
      <c r="KY155" s="38"/>
      <c r="LA155" s="38"/>
      <c r="LB155" s="49"/>
      <c r="LC155" s="44"/>
      <c r="LE155" s="38"/>
      <c r="LG155" s="38"/>
      <c r="LI155" s="38"/>
      <c r="LJ155" s="49"/>
      <c r="LK155" s="44"/>
      <c r="LM155" s="38"/>
      <c r="LO155" s="38"/>
      <c r="LQ155" s="38"/>
      <c r="LR155" s="49"/>
      <c r="LS155" s="44"/>
      <c r="LU155" s="38"/>
      <c r="LW155" s="38"/>
      <c r="LY155" s="38"/>
      <c r="LZ155" s="49"/>
      <c r="MA155" s="44"/>
      <c r="MC155" s="38"/>
      <c r="ME155" s="38"/>
      <c r="MG155" s="38"/>
      <c r="MH155" s="49"/>
      <c r="MI155" s="44"/>
      <c r="MK155" s="38"/>
      <c r="MM155" s="38"/>
      <c r="MN155" s="44"/>
      <c r="MO155" s="38"/>
    </row>
    <row r="156" spans="1:360" x14ac:dyDescent="0.25">
      <c r="A156" s="446"/>
      <c r="B156" s="360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49"/>
      <c r="AO156" s="44"/>
      <c r="AQ156" s="38"/>
      <c r="AS156" s="38"/>
      <c r="AU156" s="38"/>
      <c r="AV156" s="49"/>
      <c r="AW156" s="44"/>
      <c r="AY156" s="38"/>
      <c r="BA156" s="38"/>
      <c r="BC156" s="38"/>
      <c r="BD156" s="49"/>
      <c r="BE156" s="44"/>
      <c r="BG156" s="38"/>
      <c r="BH156" s="47"/>
      <c r="BI156" s="38"/>
      <c r="BK156" s="38"/>
      <c r="BL156" s="49"/>
      <c r="BM156" s="44"/>
      <c r="BO156" s="38"/>
      <c r="BQ156" s="38"/>
      <c r="BS156" s="38"/>
      <c r="BT156" s="49"/>
      <c r="BU156" s="44"/>
      <c r="BW156" s="38"/>
      <c r="BY156" s="38"/>
      <c r="CA156" s="38"/>
      <c r="CB156" s="49"/>
      <c r="CC156" s="44"/>
      <c r="CE156" s="38"/>
      <c r="CG156" s="38"/>
      <c r="CI156" s="38"/>
      <c r="CJ156" s="49"/>
      <c r="CK156" s="44"/>
      <c r="CM156" s="38"/>
      <c r="CO156" s="38"/>
      <c r="CQ156" s="38"/>
      <c r="CR156" s="49"/>
      <c r="CS156" s="44"/>
      <c r="CU156" s="38"/>
      <c r="CW156" s="38"/>
      <c r="CY156" s="38"/>
      <c r="CZ156" s="49"/>
      <c r="DA156" s="44"/>
      <c r="DC156" s="38"/>
      <c r="DE156" s="38"/>
      <c r="DG156" s="38"/>
      <c r="DH156" s="49"/>
      <c r="DI156" s="44"/>
      <c r="DK156" s="38"/>
      <c r="DM156" s="38"/>
      <c r="DO156" s="38"/>
      <c r="DP156" s="49"/>
      <c r="DQ156" s="44"/>
      <c r="DS156" s="38"/>
      <c r="DU156" s="38"/>
      <c r="DW156" s="38"/>
      <c r="DX156" s="49"/>
      <c r="DY156" s="44"/>
      <c r="EA156" s="38"/>
      <c r="EC156" s="38"/>
      <c r="EE156" s="38"/>
      <c r="EF156" s="49"/>
      <c r="EG156" s="44"/>
      <c r="EI156" s="38"/>
      <c r="EK156" s="38"/>
      <c r="EM156" s="38"/>
      <c r="EN156" s="49"/>
      <c r="EO156" s="44"/>
      <c r="EQ156" s="38"/>
      <c r="ES156" s="38"/>
      <c r="EU156" s="38"/>
      <c r="EV156" s="49"/>
      <c r="EW156" s="44"/>
      <c r="EY156" s="38"/>
      <c r="FA156" s="38"/>
      <c r="FC156" s="38"/>
      <c r="FD156" s="49"/>
      <c r="FE156" s="44"/>
      <c r="FG156" s="38"/>
      <c r="FI156" s="38"/>
      <c r="FK156" s="38"/>
      <c r="FL156" s="49"/>
      <c r="FM156" s="44"/>
      <c r="FO156" s="38"/>
      <c r="FQ156" s="38"/>
      <c r="FS156" s="38"/>
      <c r="FT156" s="49"/>
      <c r="FU156" s="44"/>
      <c r="FW156" s="38"/>
      <c r="FX156" s="46"/>
      <c r="FY156" s="38"/>
      <c r="FZ156" s="47"/>
      <c r="GA156" s="38"/>
      <c r="GB156" s="49"/>
      <c r="GC156" s="44"/>
      <c r="GE156" s="38"/>
      <c r="GG156" s="38"/>
      <c r="GI156" s="38"/>
      <c r="GJ156" s="49"/>
      <c r="GK156" s="44"/>
      <c r="GM156" s="38"/>
      <c r="GO156" s="38"/>
      <c r="GQ156" s="38"/>
      <c r="GR156" s="49"/>
      <c r="GS156" s="44"/>
      <c r="GU156" s="38"/>
      <c r="GW156" s="38"/>
      <c r="GY156" s="38"/>
      <c r="GZ156" s="49"/>
      <c r="HA156" s="44"/>
      <c r="HC156" s="38"/>
      <c r="HE156" s="38"/>
      <c r="HG156" s="38"/>
      <c r="HH156" s="49"/>
      <c r="HI156" s="44"/>
      <c r="HK156" s="38"/>
      <c r="HM156" s="38"/>
      <c r="HO156" s="38"/>
      <c r="HP156" s="49"/>
      <c r="HQ156" s="44"/>
      <c r="HS156" s="38"/>
      <c r="HU156" s="38"/>
      <c r="HW156" s="38"/>
      <c r="HX156" s="49"/>
      <c r="HY156" s="44"/>
      <c r="IA156" s="38"/>
      <c r="IC156" s="5"/>
      <c r="IE156" s="38"/>
      <c r="IG156" s="44"/>
      <c r="II156" s="38"/>
      <c r="IJ156" s="49"/>
      <c r="IK156" s="38"/>
      <c r="IM156" s="38"/>
      <c r="IO156" s="38"/>
      <c r="IP156" s="49"/>
      <c r="IQ156" s="44"/>
      <c r="IS156" s="38"/>
      <c r="IU156" s="38"/>
      <c r="IW156" s="38"/>
      <c r="IX156" s="49"/>
      <c r="IY156" s="44"/>
      <c r="JA156" s="38"/>
      <c r="JC156" s="38"/>
      <c r="JE156" s="38"/>
      <c r="JF156" s="49"/>
      <c r="JG156" s="44"/>
      <c r="JI156" s="38"/>
      <c r="JK156" s="38"/>
      <c r="JM156" s="38"/>
      <c r="JN156" s="49"/>
      <c r="JO156" s="44"/>
      <c r="JQ156" s="38"/>
      <c r="JS156" s="38"/>
      <c r="JU156" s="38"/>
      <c r="JV156" s="49"/>
      <c r="JW156" s="44"/>
      <c r="JY156" s="38"/>
      <c r="KA156" s="38"/>
      <c r="KC156" s="38"/>
      <c r="KD156" s="49"/>
      <c r="KE156" s="44"/>
      <c r="KG156" s="38"/>
      <c r="KI156" s="38"/>
      <c r="KK156" s="38"/>
      <c r="KL156" s="49"/>
      <c r="KM156" s="44"/>
      <c r="KO156" s="38"/>
      <c r="KQ156" s="38"/>
      <c r="KS156" s="38"/>
      <c r="KT156" s="49"/>
      <c r="KU156" s="44"/>
      <c r="KW156" s="38"/>
      <c r="KY156" s="38"/>
      <c r="LA156" s="38"/>
      <c r="LB156" s="49"/>
      <c r="LC156" s="44"/>
      <c r="LE156" s="38"/>
      <c r="LG156" s="38"/>
      <c r="LI156" s="38"/>
      <c r="LJ156" s="49"/>
      <c r="LK156" s="44"/>
      <c r="LM156" s="38"/>
      <c r="LO156" s="38"/>
      <c r="LQ156" s="38"/>
      <c r="LR156" s="49"/>
      <c r="LS156" s="44"/>
      <c r="LU156" s="38"/>
      <c r="LW156" s="38"/>
      <c r="LY156" s="38"/>
      <c r="LZ156" s="49"/>
      <c r="MA156" s="44"/>
      <c r="MC156" s="38"/>
      <c r="ME156" s="38"/>
      <c r="MG156" s="38"/>
      <c r="MH156" s="49"/>
      <c r="MI156" s="44"/>
      <c r="MK156" s="38"/>
      <c r="MM156" s="38"/>
      <c r="MN156" s="44"/>
      <c r="MO156" s="38"/>
    </row>
    <row r="157" spans="1:360" x14ac:dyDescent="0.25">
      <c r="A157" s="446"/>
      <c r="B157" s="360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49"/>
      <c r="AO157" s="44"/>
      <c r="AQ157" s="38"/>
      <c r="AS157" s="38"/>
      <c r="AU157" s="38"/>
      <c r="AV157" s="49"/>
      <c r="AW157" s="44"/>
      <c r="AY157" s="38"/>
      <c r="BA157" s="38"/>
      <c r="BC157" s="38"/>
      <c r="BD157" s="49"/>
      <c r="BE157" s="44"/>
      <c r="BG157" s="38"/>
      <c r="BH157" s="47"/>
      <c r="BI157" s="38"/>
      <c r="BK157" s="38"/>
      <c r="BL157" s="49"/>
      <c r="BM157" s="44"/>
      <c r="BO157" s="38"/>
      <c r="BQ157" s="38"/>
      <c r="BS157" s="38"/>
      <c r="BT157" s="49"/>
      <c r="BU157" s="44"/>
      <c r="BW157" s="38"/>
      <c r="BY157" s="38"/>
      <c r="CA157" s="38"/>
      <c r="CB157" s="49"/>
      <c r="CC157" s="44"/>
      <c r="CE157" s="38"/>
      <c r="CG157" s="38"/>
      <c r="CI157" s="38"/>
      <c r="CJ157" s="49"/>
      <c r="CK157" s="44"/>
      <c r="CM157" s="38"/>
      <c r="CO157" s="38"/>
      <c r="CQ157" s="38"/>
      <c r="CR157" s="49"/>
      <c r="CS157" s="44"/>
      <c r="CU157" s="38"/>
      <c r="CW157" s="38"/>
      <c r="CY157" s="38"/>
      <c r="CZ157" s="49"/>
      <c r="DA157" s="44"/>
      <c r="DC157" s="38"/>
      <c r="DE157" s="38"/>
      <c r="DG157" s="38"/>
      <c r="DH157" s="49"/>
      <c r="DI157" s="44"/>
      <c r="DK157" s="38"/>
      <c r="DM157" s="38"/>
      <c r="DO157" s="38"/>
      <c r="DP157" s="49"/>
      <c r="DQ157" s="44"/>
      <c r="DS157" s="38"/>
      <c r="DU157" s="38"/>
      <c r="DW157" s="38"/>
      <c r="DX157" s="49"/>
      <c r="DY157" s="44"/>
      <c r="EA157" s="38"/>
      <c r="EC157" s="38"/>
      <c r="EE157" s="38"/>
      <c r="EF157" s="49"/>
      <c r="EG157" s="44"/>
      <c r="EI157" s="38"/>
      <c r="EK157" s="38"/>
      <c r="EM157" s="38"/>
      <c r="EN157" s="49"/>
      <c r="EO157" s="44"/>
      <c r="EQ157" s="38"/>
      <c r="ES157" s="38"/>
      <c r="EU157" s="38"/>
      <c r="EV157" s="49"/>
      <c r="EW157" s="44"/>
      <c r="EY157" s="38"/>
      <c r="FA157" s="38"/>
      <c r="FC157" s="38"/>
      <c r="FD157" s="49"/>
      <c r="FE157" s="44"/>
      <c r="FG157" s="38"/>
      <c r="FI157" s="38"/>
      <c r="FK157" s="38"/>
      <c r="FL157" s="49"/>
      <c r="FM157" s="44"/>
      <c r="FO157" s="38"/>
      <c r="FQ157" s="38"/>
      <c r="FS157" s="38"/>
      <c r="FT157" s="49"/>
      <c r="FU157" s="44"/>
      <c r="FW157" s="38"/>
      <c r="FX157" s="46"/>
      <c r="FY157" s="38"/>
      <c r="FZ157" s="47"/>
      <c r="GA157" s="38"/>
      <c r="GB157" s="49"/>
      <c r="GC157" s="44"/>
      <c r="GE157" s="38"/>
      <c r="GG157" s="38"/>
      <c r="GI157" s="38"/>
      <c r="GJ157" s="49"/>
      <c r="GK157" s="44"/>
      <c r="GM157" s="38"/>
      <c r="GO157" s="38"/>
      <c r="GQ157" s="38"/>
      <c r="GR157" s="49"/>
      <c r="GS157" s="44"/>
      <c r="GU157" s="38"/>
      <c r="GW157" s="38"/>
      <c r="GY157" s="38"/>
      <c r="GZ157" s="49"/>
      <c r="HA157" s="44"/>
      <c r="HC157" s="38"/>
      <c r="HE157" s="38"/>
      <c r="HG157" s="38"/>
      <c r="HH157" s="49"/>
      <c r="HI157" s="44"/>
      <c r="HK157" s="38"/>
      <c r="HM157" s="38"/>
      <c r="HO157" s="38"/>
      <c r="HP157" s="49"/>
      <c r="HQ157" s="44"/>
      <c r="HS157" s="38"/>
      <c r="HU157" s="38"/>
      <c r="HW157" s="38"/>
      <c r="HX157" s="49"/>
      <c r="HY157" s="44"/>
      <c r="IA157" s="38"/>
      <c r="IC157" s="5"/>
      <c r="IE157" s="38"/>
      <c r="IG157" s="44"/>
      <c r="II157" s="38"/>
      <c r="IJ157" s="49"/>
      <c r="IK157" s="38"/>
      <c r="IM157" s="38"/>
      <c r="IO157" s="38"/>
      <c r="IP157" s="49"/>
      <c r="IQ157" s="44"/>
      <c r="IS157" s="38"/>
      <c r="IU157" s="38"/>
      <c r="IW157" s="38"/>
      <c r="IX157" s="49"/>
      <c r="IY157" s="44"/>
      <c r="JA157" s="38"/>
      <c r="JC157" s="38"/>
      <c r="JE157" s="38"/>
      <c r="JF157" s="49"/>
      <c r="JG157" s="44"/>
      <c r="JI157" s="38"/>
      <c r="JK157" s="38"/>
      <c r="JM157" s="38"/>
      <c r="JN157" s="49"/>
      <c r="JO157" s="44"/>
      <c r="JQ157" s="38"/>
      <c r="JS157" s="38"/>
      <c r="JU157" s="38"/>
      <c r="JV157" s="49"/>
      <c r="JW157" s="44"/>
      <c r="JY157" s="38"/>
      <c r="KA157" s="38"/>
      <c r="KC157" s="38"/>
      <c r="KD157" s="49"/>
      <c r="KE157" s="44"/>
      <c r="KG157" s="38"/>
      <c r="KI157" s="38"/>
      <c r="KK157" s="38"/>
      <c r="KL157" s="49"/>
      <c r="KM157" s="44"/>
      <c r="KO157" s="38"/>
      <c r="KQ157" s="38"/>
      <c r="KS157" s="38"/>
      <c r="KT157" s="49"/>
      <c r="KU157" s="44"/>
      <c r="KW157" s="38"/>
      <c r="KY157" s="38"/>
      <c r="LA157" s="38"/>
      <c r="LB157" s="49"/>
      <c r="LC157" s="44"/>
      <c r="LE157" s="38"/>
      <c r="LG157" s="38"/>
      <c r="LI157" s="38"/>
      <c r="LJ157" s="49"/>
      <c r="LK157" s="44"/>
      <c r="LM157" s="38"/>
      <c r="LO157" s="38"/>
      <c r="LQ157" s="38"/>
      <c r="LR157" s="49"/>
      <c r="LS157" s="44"/>
      <c r="LU157" s="38"/>
      <c r="LW157" s="38"/>
      <c r="LY157" s="38"/>
      <c r="LZ157" s="49"/>
      <c r="MA157" s="44"/>
      <c r="MC157" s="38"/>
      <c r="ME157" s="38"/>
      <c r="MG157" s="38"/>
      <c r="MH157" s="49"/>
      <c r="MI157" s="44"/>
      <c r="MK157" s="38"/>
      <c r="MM157" s="38"/>
      <c r="MN157" s="44"/>
      <c r="MO157" s="38"/>
    </row>
    <row r="158" spans="1:360" x14ac:dyDescent="0.25">
      <c r="A158" s="446"/>
      <c r="B158" s="360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49"/>
      <c r="AO158" s="44"/>
      <c r="AQ158" s="38"/>
      <c r="AS158" s="38"/>
      <c r="AU158" s="38"/>
      <c r="AV158" s="49"/>
      <c r="AW158" s="44"/>
      <c r="AY158" s="38"/>
      <c r="BA158" s="38"/>
      <c r="BC158" s="38"/>
      <c r="BD158" s="49"/>
      <c r="BE158" s="44"/>
      <c r="BG158" s="38"/>
      <c r="BH158" s="47"/>
      <c r="BI158" s="38"/>
      <c r="BK158" s="38"/>
      <c r="BL158" s="49"/>
      <c r="BM158" s="44"/>
      <c r="BO158" s="38"/>
      <c r="BQ158" s="38"/>
      <c r="BS158" s="38"/>
      <c r="BT158" s="49"/>
      <c r="BU158" s="44"/>
      <c r="BW158" s="38"/>
      <c r="BY158" s="38"/>
      <c r="CA158" s="38"/>
      <c r="CB158" s="49"/>
      <c r="CC158" s="44"/>
      <c r="CE158" s="38"/>
      <c r="CG158" s="38"/>
      <c r="CI158" s="38"/>
      <c r="CJ158" s="49"/>
      <c r="CK158" s="44"/>
      <c r="CM158" s="38"/>
      <c r="CO158" s="38"/>
      <c r="CQ158" s="38"/>
      <c r="CR158" s="49"/>
      <c r="CS158" s="44"/>
      <c r="CU158" s="38"/>
      <c r="CW158" s="38"/>
      <c r="CY158" s="38"/>
      <c r="CZ158" s="49"/>
      <c r="DA158" s="44"/>
      <c r="DC158" s="38"/>
      <c r="DE158" s="38"/>
      <c r="DG158" s="38"/>
      <c r="DH158" s="49"/>
      <c r="DI158" s="44"/>
      <c r="DK158" s="38"/>
      <c r="DM158" s="38"/>
      <c r="DO158" s="38"/>
      <c r="DP158" s="49"/>
      <c r="DQ158" s="44"/>
      <c r="DS158" s="38"/>
      <c r="DU158" s="38"/>
      <c r="DW158" s="38"/>
      <c r="DX158" s="49"/>
      <c r="DY158" s="44"/>
      <c r="EA158" s="38"/>
      <c r="EC158" s="38"/>
      <c r="EE158" s="38"/>
      <c r="EF158" s="49"/>
      <c r="EG158" s="44"/>
      <c r="EI158" s="38"/>
      <c r="EK158" s="38"/>
      <c r="EM158" s="38"/>
      <c r="EN158" s="49"/>
      <c r="EO158" s="44"/>
      <c r="EQ158" s="38"/>
      <c r="ES158" s="38"/>
      <c r="EU158" s="38"/>
      <c r="EV158" s="49"/>
      <c r="EW158" s="44"/>
      <c r="EY158" s="38"/>
      <c r="FA158" s="38"/>
      <c r="FC158" s="38"/>
      <c r="FD158" s="49"/>
      <c r="FE158" s="44"/>
      <c r="FG158" s="38"/>
      <c r="FI158" s="38"/>
      <c r="FK158" s="38"/>
      <c r="FL158" s="49"/>
      <c r="FM158" s="44"/>
      <c r="FO158" s="38"/>
      <c r="FQ158" s="38"/>
      <c r="FS158" s="38"/>
      <c r="FT158" s="49"/>
      <c r="FU158" s="44"/>
      <c r="FW158" s="38"/>
      <c r="FX158" s="46"/>
      <c r="FY158" s="38"/>
      <c r="FZ158" s="47"/>
      <c r="GA158" s="38"/>
      <c r="GB158" s="49"/>
      <c r="GC158" s="44"/>
      <c r="GE158" s="38"/>
      <c r="GG158" s="38"/>
      <c r="GI158" s="38"/>
      <c r="GJ158" s="49"/>
      <c r="GK158" s="44"/>
      <c r="GM158" s="38"/>
      <c r="GO158" s="38"/>
      <c r="GQ158" s="38"/>
      <c r="GR158" s="49"/>
      <c r="GS158" s="44"/>
      <c r="GU158" s="38"/>
      <c r="GW158" s="38"/>
      <c r="GY158" s="38"/>
      <c r="GZ158" s="49"/>
      <c r="HA158" s="44"/>
      <c r="HC158" s="38"/>
      <c r="HE158" s="38"/>
      <c r="HG158" s="38"/>
      <c r="HH158" s="49"/>
      <c r="HI158" s="44"/>
      <c r="HK158" s="38"/>
      <c r="HM158" s="38"/>
      <c r="HO158" s="38"/>
      <c r="HP158" s="49"/>
      <c r="HQ158" s="44"/>
      <c r="HS158" s="38"/>
      <c r="HU158" s="38"/>
      <c r="HW158" s="38"/>
      <c r="HX158" s="49"/>
      <c r="HY158" s="44"/>
      <c r="IA158" s="38"/>
      <c r="IC158" s="5"/>
      <c r="IE158" s="38"/>
      <c r="IG158" s="44"/>
      <c r="II158" s="38"/>
      <c r="IJ158" s="49"/>
      <c r="IK158" s="38"/>
      <c r="IM158" s="38"/>
      <c r="IO158" s="38"/>
      <c r="IP158" s="49"/>
      <c r="IQ158" s="44"/>
      <c r="IS158" s="38"/>
      <c r="IU158" s="38"/>
      <c r="IW158" s="38"/>
      <c r="IX158" s="49"/>
      <c r="IY158" s="44"/>
      <c r="JA158" s="38"/>
      <c r="JC158" s="38"/>
      <c r="JE158" s="38"/>
      <c r="JF158" s="49"/>
      <c r="JG158" s="44"/>
      <c r="JI158" s="38"/>
      <c r="JK158" s="38"/>
      <c r="JM158" s="38"/>
      <c r="JN158" s="49"/>
      <c r="JO158" s="44"/>
      <c r="JQ158" s="38"/>
      <c r="JS158" s="38"/>
      <c r="JU158" s="38"/>
      <c r="JV158" s="49"/>
      <c r="JW158" s="44"/>
      <c r="JY158" s="38"/>
      <c r="KA158" s="38"/>
      <c r="KC158" s="38"/>
      <c r="KD158" s="49"/>
      <c r="KE158" s="44"/>
      <c r="KG158" s="38"/>
      <c r="KI158" s="38"/>
      <c r="KK158" s="38"/>
      <c r="KL158" s="49"/>
      <c r="KM158" s="44"/>
      <c r="KO158" s="38"/>
      <c r="KQ158" s="38"/>
      <c r="KS158" s="38"/>
      <c r="KT158" s="49"/>
      <c r="KU158" s="44"/>
      <c r="KW158" s="38"/>
      <c r="KY158" s="38"/>
      <c r="LA158" s="38"/>
      <c r="LB158" s="49"/>
      <c r="LC158" s="44"/>
      <c r="LE158" s="38"/>
      <c r="LG158" s="38"/>
      <c r="LI158" s="38"/>
      <c r="LJ158" s="49"/>
      <c r="LK158" s="44"/>
      <c r="LM158" s="38"/>
      <c r="LO158" s="38"/>
      <c r="LQ158" s="38"/>
      <c r="LR158" s="49"/>
      <c r="LS158" s="44"/>
      <c r="LU158" s="38"/>
      <c r="LW158" s="38"/>
      <c r="LY158" s="38"/>
      <c r="LZ158" s="49"/>
      <c r="MA158" s="44"/>
      <c r="MC158" s="38"/>
      <c r="ME158" s="38"/>
      <c r="MG158" s="38"/>
      <c r="MH158" s="49"/>
      <c r="MI158" s="44"/>
      <c r="MK158" s="38"/>
      <c r="MM158" s="38"/>
      <c r="MN158" s="44"/>
      <c r="MO158" s="38"/>
    </row>
    <row r="159" spans="1:360" x14ac:dyDescent="0.25">
      <c r="A159" s="446"/>
      <c r="B159" s="360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49"/>
      <c r="AO159" s="44"/>
      <c r="AQ159" s="38"/>
      <c r="AS159" s="38"/>
      <c r="AU159" s="38"/>
      <c r="AV159" s="49"/>
      <c r="AW159" s="44"/>
      <c r="AY159" s="38"/>
      <c r="BA159" s="38"/>
      <c r="BC159" s="38"/>
      <c r="BD159" s="49"/>
      <c r="BE159" s="44"/>
      <c r="BG159" s="38"/>
      <c r="BH159" s="47"/>
      <c r="BI159" s="38"/>
      <c r="BK159" s="38"/>
      <c r="BL159" s="49"/>
      <c r="BM159" s="44"/>
      <c r="BO159" s="38"/>
      <c r="BQ159" s="38"/>
      <c r="BS159" s="38"/>
      <c r="BT159" s="49"/>
      <c r="BU159" s="44"/>
      <c r="BW159" s="38"/>
      <c r="BY159" s="38"/>
      <c r="CA159" s="38"/>
      <c r="CB159" s="49"/>
      <c r="CC159" s="44"/>
      <c r="CE159" s="38"/>
      <c r="CG159" s="38"/>
      <c r="CI159" s="38"/>
      <c r="CJ159" s="49"/>
      <c r="CK159" s="44"/>
      <c r="CM159" s="38"/>
      <c r="CO159" s="38"/>
      <c r="CQ159" s="38"/>
      <c r="CR159" s="49"/>
      <c r="CS159" s="44"/>
      <c r="CU159" s="38"/>
      <c r="CW159" s="38"/>
      <c r="CY159" s="38"/>
      <c r="CZ159" s="49"/>
      <c r="DA159" s="44"/>
      <c r="DC159" s="38"/>
      <c r="DE159" s="38"/>
      <c r="DG159" s="38"/>
      <c r="DH159" s="49"/>
      <c r="DI159" s="44"/>
      <c r="DK159" s="38"/>
      <c r="DM159" s="38"/>
      <c r="DO159" s="38"/>
      <c r="DP159" s="49"/>
      <c r="DQ159" s="44"/>
      <c r="DS159" s="38"/>
      <c r="DU159" s="38"/>
      <c r="DW159" s="38"/>
      <c r="DX159" s="49"/>
      <c r="DY159" s="44"/>
      <c r="EA159" s="38"/>
      <c r="EC159" s="38"/>
      <c r="EE159" s="38"/>
      <c r="EF159" s="49"/>
      <c r="EG159" s="44"/>
      <c r="EI159" s="38"/>
      <c r="EK159" s="38"/>
      <c r="EM159" s="38"/>
      <c r="EN159" s="49"/>
      <c r="EO159" s="44"/>
      <c r="EQ159" s="38"/>
      <c r="ES159" s="38"/>
      <c r="EU159" s="38"/>
      <c r="EV159" s="49"/>
      <c r="EW159" s="44"/>
      <c r="EY159" s="38"/>
      <c r="FA159" s="38"/>
      <c r="FC159" s="38"/>
      <c r="FD159" s="49"/>
      <c r="FE159" s="44"/>
      <c r="FG159" s="38"/>
      <c r="FI159" s="38"/>
      <c r="FK159" s="38"/>
      <c r="FL159" s="49"/>
      <c r="FM159" s="44"/>
      <c r="FO159" s="38"/>
      <c r="FQ159" s="38"/>
      <c r="FS159" s="38"/>
      <c r="FT159" s="49"/>
      <c r="FU159" s="44"/>
      <c r="FW159" s="38"/>
      <c r="FX159" s="46"/>
      <c r="FY159" s="38"/>
      <c r="FZ159" s="47"/>
      <c r="GA159" s="38"/>
      <c r="GB159" s="49"/>
      <c r="GC159" s="44"/>
      <c r="GE159" s="38"/>
      <c r="GG159" s="38"/>
      <c r="GI159" s="38"/>
      <c r="GJ159" s="49"/>
      <c r="GK159" s="44"/>
      <c r="GM159" s="38"/>
      <c r="GO159" s="38"/>
      <c r="GQ159" s="38"/>
      <c r="GR159" s="49"/>
      <c r="GS159" s="44"/>
      <c r="GU159" s="38"/>
      <c r="GW159" s="38"/>
      <c r="GY159" s="38"/>
      <c r="GZ159" s="49"/>
      <c r="HA159" s="44"/>
      <c r="HC159" s="38"/>
      <c r="HE159" s="38"/>
      <c r="HG159" s="38"/>
      <c r="HH159" s="49"/>
      <c r="HI159" s="44"/>
      <c r="HK159" s="38"/>
      <c r="HM159" s="38"/>
      <c r="HO159" s="38"/>
      <c r="HP159" s="49"/>
      <c r="HQ159" s="44"/>
      <c r="HS159" s="38"/>
      <c r="HU159" s="38"/>
      <c r="HW159" s="38"/>
      <c r="HX159" s="49"/>
      <c r="HY159" s="44"/>
      <c r="IA159" s="38"/>
      <c r="IC159" s="5"/>
      <c r="IE159" s="38"/>
      <c r="IG159" s="44"/>
      <c r="II159" s="38"/>
      <c r="IJ159" s="49"/>
      <c r="IK159" s="38"/>
      <c r="IM159" s="38"/>
      <c r="IO159" s="38"/>
      <c r="IP159" s="49"/>
      <c r="IQ159" s="44"/>
      <c r="IS159" s="38"/>
      <c r="IU159" s="38"/>
      <c r="IW159" s="38"/>
      <c r="IX159" s="49"/>
      <c r="IY159" s="44"/>
      <c r="JA159" s="38"/>
      <c r="JC159" s="38"/>
      <c r="JE159" s="38"/>
      <c r="JF159" s="49"/>
      <c r="JG159" s="44"/>
      <c r="JI159" s="38"/>
      <c r="JK159" s="38"/>
      <c r="JM159" s="38"/>
      <c r="JN159" s="49"/>
      <c r="JO159" s="44"/>
      <c r="JQ159" s="38"/>
      <c r="JS159" s="38"/>
      <c r="JU159" s="38"/>
      <c r="JV159" s="49"/>
      <c r="JW159" s="44"/>
      <c r="JY159" s="38"/>
      <c r="KA159" s="38"/>
      <c r="KC159" s="38"/>
      <c r="KD159" s="49"/>
      <c r="KE159" s="44"/>
      <c r="KG159" s="38"/>
      <c r="KI159" s="38"/>
      <c r="KK159" s="38"/>
      <c r="KL159" s="49"/>
      <c r="KM159" s="44"/>
      <c r="KO159" s="38"/>
      <c r="KQ159" s="38"/>
      <c r="KS159" s="38"/>
      <c r="KT159" s="49"/>
      <c r="KU159" s="44"/>
      <c r="KW159" s="38"/>
      <c r="KY159" s="38"/>
      <c r="LA159" s="38"/>
      <c r="LB159" s="49"/>
      <c r="LC159" s="44"/>
      <c r="LE159" s="38"/>
      <c r="LG159" s="38"/>
      <c r="LI159" s="38"/>
      <c r="LJ159" s="49"/>
      <c r="LK159" s="44"/>
      <c r="LM159" s="38"/>
      <c r="LO159" s="38"/>
      <c r="LQ159" s="38"/>
      <c r="LR159" s="49"/>
      <c r="LS159" s="44"/>
      <c r="LU159" s="38"/>
      <c r="LW159" s="38"/>
      <c r="LY159" s="38"/>
      <c r="LZ159" s="49"/>
      <c r="MA159" s="44"/>
      <c r="MC159" s="38"/>
      <c r="ME159" s="38"/>
      <c r="MG159" s="38"/>
      <c r="MH159" s="49"/>
      <c r="MI159" s="44"/>
      <c r="MK159" s="38"/>
      <c r="MM159" s="38"/>
      <c r="MN159" s="44"/>
      <c r="MO159" s="38"/>
    </row>
    <row r="160" spans="1:360" x14ac:dyDescent="0.25">
      <c r="A160" s="446"/>
      <c r="B160" s="3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P160"/>
      <c r="AQ160"/>
      <c r="AR160"/>
      <c r="AS160"/>
      <c r="AT160"/>
      <c r="AU160"/>
      <c r="AV160"/>
      <c r="AW160"/>
      <c r="AX160"/>
      <c r="AY160"/>
      <c r="AZ160"/>
      <c r="BA160"/>
      <c r="BC160"/>
      <c r="BD160"/>
      <c r="BE160"/>
      <c r="BF160"/>
      <c r="BG160"/>
      <c r="BH160"/>
      <c r="BI160"/>
      <c r="BJ160"/>
      <c r="BK160"/>
      <c r="BL160"/>
      <c r="BM160"/>
      <c r="BN160"/>
      <c r="BP160"/>
      <c r="BQ160"/>
      <c r="BR160"/>
      <c r="BS160"/>
      <c r="BT160"/>
      <c r="BU160"/>
      <c r="BV160"/>
      <c r="BW160"/>
      <c r="BX160"/>
      <c r="BY160"/>
      <c r="BZ160"/>
      <c r="CA160"/>
      <c r="CB160" s="49"/>
      <c r="CC160" s="44"/>
      <c r="CE160" s="38"/>
      <c r="CG160" s="38"/>
      <c r="CI160" s="38"/>
      <c r="CJ160" s="49"/>
      <c r="CK160" s="44"/>
      <c r="CM160" s="38"/>
      <c r="CO160" s="38"/>
      <c r="CQ160" s="38"/>
      <c r="CR160" s="49"/>
      <c r="CS160" s="44"/>
      <c r="CU160" s="38"/>
      <c r="CW160" s="38"/>
      <c r="CY160" s="38"/>
      <c r="CZ160" s="49"/>
      <c r="DA160" s="44"/>
      <c r="DC160" s="38"/>
      <c r="DE160" s="38"/>
      <c r="DG160" s="38"/>
      <c r="DH160" s="49"/>
      <c r="DI160" s="44"/>
      <c r="DK160" s="38"/>
      <c r="DM160" s="38"/>
      <c r="DO160" s="38"/>
      <c r="DP160" s="49"/>
      <c r="DQ160" s="44"/>
      <c r="DS160" s="38"/>
      <c r="DU160" s="38"/>
      <c r="DW160" s="38"/>
      <c r="DX160" s="49"/>
      <c r="DY160" s="44"/>
      <c r="EA160" s="38"/>
      <c r="EC160" s="38"/>
      <c r="EE160" s="38"/>
      <c r="EF160" s="49"/>
      <c r="EG160" s="44"/>
      <c r="EI160" s="38"/>
      <c r="EK160" s="38"/>
      <c r="EM160" s="38"/>
      <c r="EN160" s="49"/>
      <c r="EO160" s="44"/>
      <c r="EQ160" s="38"/>
      <c r="ES160" s="38"/>
      <c r="EU160" s="38"/>
      <c r="EV160" s="49"/>
      <c r="EW160" s="44"/>
      <c r="EY160" s="38"/>
      <c r="FA160" s="38"/>
      <c r="FC160" s="38"/>
      <c r="FD160" s="49"/>
      <c r="FE160" s="44"/>
      <c r="FG160" s="38"/>
      <c r="FI160" s="38"/>
      <c r="FK160" s="38"/>
      <c r="FL160" s="49"/>
      <c r="FM160" s="44"/>
      <c r="FO160" s="38"/>
      <c r="FQ160" s="38"/>
      <c r="FS160" s="38"/>
      <c r="FT160" s="49"/>
      <c r="FU160" s="44"/>
      <c r="FW160" s="38"/>
      <c r="FX160" s="46"/>
      <c r="FY160" s="38"/>
      <c r="FZ160" s="47"/>
      <c r="GA160" s="38"/>
      <c r="GB160" s="49"/>
      <c r="GC160" s="44"/>
      <c r="GE160" s="38"/>
      <c r="GG160" s="38"/>
      <c r="GI160" s="38"/>
      <c r="GJ160" s="49"/>
      <c r="GK160" s="44"/>
      <c r="GM160" s="38"/>
      <c r="GO160" s="38"/>
      <c r="GQ160" s="38"/>
      <c r="GR160" s="49"/>
      <c r="GS160" s="44"/>
      <c r="GU160" s="38"/>
      <c r="GW160" s="38"/>
      <c r="GY160" s="38"/>
      <c r="GZ160" s="49"/>
      <c r="HA160" s="44"/>
      <c r="HC160" s="38"/>
      <c r="HE160" s="38"/>
      <c r="HG160" s="38"/>
      <c r="HH160" s="49"/>
      <c r="HI160" s="44"/>
      <c r="HK160" s="38"/>
      <c r="HM160" s="38"/>
      <c r="HO160" s="38"/>
      <c r="HP160" s="49"/>
      <c r="HQ160" s="44"/>
      <c r="HS160" s="38"/>
      <c r="HU160" s="38"/>
      <c r="HW160" s="38"/>
      <c r="HX160" s="49"/>
      <c r="HY160" s="44"/>
      <c r="IA160" s="38"/>
      <c r="IC160" s="5"/>
      <c r="IE160" s="38"/>
      <c r="IG160" s="44"/>
      <c r="II160" s="38"/>
      <c r="IJ160" s="49"/>
      <c r="IK160" s="38"/>
      <c r="IM160" s="38"/>
      <c r="IO160" s="38"/>
      <c r="IP160" s="49"/>
      <c r="IQ160" s="44"/>
      <c r="IS160" s="38"/>
      <c r="IU160" s="38"/>
      <c r="IW160" s="38"/>
      <c r="IX160" s="49"/>
      <c r="IY160" s="44"/>
      <c r="JA160" s="38"/>
      <c r="JC160" s="38"/>
      <c r="JE160" s="38"/>
      <c r="JF160" s="49"/>
      <c r="JG160" s="44"/>
      <c r="JI160" s="38"/>
      <c r="JK160" s="38"/>
      <c r="JM160" s="38"/>
      <c r="JN160" s="49"/>
      <c r="JO160" s="44"/>
      <c r="JQ160" s="38"/>
      <c r="JS160" s="38"/>
      <c r="JU160" s="38"/>
      <c r="JV160" s="49"/>
      <c r="JW160" s="44"/>
      <c r="JY160" s="38"/>
      <c r="KA160" s="38"/>
      <c r="KC160" s="38"/>
      <c r="KD160" s="49"/>
      <c r="KE160" s="44"/>
      <c r="KG160" s="38"/>
      <c r="KI160" s="38"/>
      <c r="KK160" s="38"/>
      <c r="KL160" s="49"/>
      <c r="KM160" s="44"/>
      <c r="KO160" s="38"/>
      <c r="KQ160" s="38"/>
      <c r="KS160" s="38"/>
      <c r="KT160" s="49"/>
      <c r="KU160" s="44"/>
      <c r="KW160" s="38"/>
      <c r="KY160" s="38"/>
      <c r="LA160" s="38"/>
      <c r="LB160" s="49"/>
      <c r="LC160" s="44"/>
      <c r="LE160" s="38"/>
      <c r="LG160" s="38"/>
      <c r="LI160" s="38"/>
      <c r="LJ160" s="49"/>
      <c r="LK160" s="44"/>
      <c r="LM160" s="38"/>
      <c r="LO160" s="38"/>
      <c r="LQ160" s="38"/>
      <c r="LR160" s="49"/>
      <c r="LS160" s="44"/>
      <c r="LU160" s="38"/>
      <c r="LW160" s="38"/>
      <c r="LY160" s="38"/>
      <c r="LZ160" s="49"/>
      <c r="MA160" s="44"/>
      <c r="MC160" s="38"/>
      <c r="ME160" s="38"/>
      <c r="MG160" s="38"/>
      <c r="MH160" s="49"/>
      <c r="MI160" s="44"/>
      <c r="MK160" s="38"/>
      <c r="MM160" s="38"/>
      <c r="MN160" s="44"/>
      <c r="MO160" s="38"/>
    </row>
    <row r="161" spans="1:353" x14ac:dyDescent="0.25">
      <c r="A161" s="446"/>
      <c r="B161" s="360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IC161" s="5"/>
    </row>
    <row r="162" spans="1:353" x14ac:dyDescent="0.25">
      <c r="A162" s="446"/>
      <c r="B162" s="360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Q162" s="31"/>
      <c r="AS162" s="31"/>
      <c r="AU162" s="31"/>
      <c r="AY162" s="31"/>
      <c r="BA162" s="31"/>
      <c r="BC162" s="31"/>
      <c r="BG162" s="31"/>
      <c r="BH162" s="47"/>
      <c r="BI162" s="31"/>
      <c r="BK162" s="31"/>
      <c r="BO162" s="31"/>
      <c r="BQ162" s="31"/>
      <c r="BS162" s="31"/>
      <c r="BW162" s="31"/>
      <c r="BY162" s="31"/>
      <c r="CA162" s="31"/>
      <c r="CE162" s="31"/>
      <c r="CG162" s="31"/>
      <c r="CI162" s="31"/>
      <c r="CM162" s="31"/>
      <c r="CO162" s="31"/>
      <c r="CQ162" s="31"/>
      <c r="CU162" s="31"/>
      <c r="CW162" s="31"/>
      <c r="CY162" s="31"/>
      <c r="DC162" s="31"/>
      <c r="DE162" s="31"/>
      <c r="DG162" s="31"/>
      <c r="DK162" s="31"/>
      <c r="DM162" s="31"/>
      <c r="DO162" s="31"/>
      <c r="DS162" s="31"/>
      <c r="DU162" s="31"/>
      <c r="DW162" s="31"/>
      <c r="EA162" s="31"/>
      <c r="EC162" s="31"/>
      <c r="EE162" s="31"/>
      <c r="EI162" s="31"/>
      <c r="EK162" s="31"/>
      <c r="EM162" s="31"/>
      <c r="EQ162" s="31"/>
      <c r="ES162" s="31"/>
      <c r="EU162" s="31"/>
      <c r="EY162" s="31"/>
      <c r="FA162" s="31"/>
      <c r="FC162" s="31"/>
      <c r="FG162" s="31"/>
      <c r="FI162" s="31"/>
      <c r="FK162" s="31"/>
      <c r="FO162" s="31"/>
      <c r="FQ162" s="31"/>
      <c r="FS162" s="31"/>
      <c r="FW162" s="31"/>
      <c r="FY162" s="31"/>
      <c r="FZ162" s="47"/>
      <c r="GA162" s="31"/>
      <c r="GE162" s="31"/>
      <c r="GG162" s="31"/>
      <c r="GI162" s="31"/>
      <c r="GM162" s="31"/>
      <c r="GO162" s="31"/>
      <c r="GQ162" s="31"/>
      <c r="GU162" s="31"/>
      <c r="GW162" s="31"/>
      <c r="GY162" s="31"/>
      <c r="HC162" s="31"/>
      <c r="HE162" s="31"/>
      <c r="HG162" s="31"/>
      <c r="HK162" s="31"/>
      <c r="HM162" s="31"/>
      <c r="HO162" s="31"/>
      <c r="HS162" s="31"/>
      <c r="HU162" s="31"/>
      <c r="HW162" s="31"/>
      <c r="IA162" s="31"/>
      <c r="IC162" s="5"/>
      <c r="IE162" s="31"/>
      <c r="II162" s="31"/>
      <c r="IK162" s="31"/>
      <c r="IM162" s="31"/>
      <c r="IO162" s="31"/>
      <c r="IS162" s="31"/>
      <c r="IU162" s="31"/>
      <c r="IW162" s="31"/>
      <c r="JA162" s="31"/>
      <c r="JC162" s="31"/>
      <c r="JE162" s="31"/>
      <c r="JI162" s="31"/>
      <c r="JK162" s="31"/>
      <c r="JM162" s="31"/>
      <c r="JQ162" s="31"/>
      <c r="JS162" s="31"/>
      <c r="JU162" s="31"/>
      <c r="JY162" s="31"/>
      <c r="KA162" s="31"/>
      <c r="KC162" s="31"/>
      <c r="KG162" s="31"/>
      <c r="KI162" s="31"/>
      <c r="KK162" s="31"/>
      <c r="KO162" s="31"/>
      <c r="KQ162" s="31"/>
      <c r="KS162" s="31"/>
      <c r="KW162" s="31"/>
      <c r="KY162" s="31"/>
      <c r="LA162" s="31"/>
      <c r="LE162" s="31"/>
      <c r="LG162" s="31"/>
      <c r="LI162" s="31"/>
      <c r="LM162" s="31"/>
      <c r="LO162" s="31"/>
      <c r="LQ162" s="31"/>
      <c r="LU162" s="31"/>
      <c r="LW162" s="31"/>
      <c r="LY162" s="31"/>
      <c r="MC162" s="31"/>
      <c r="ME162" s="31"/>
      <c r="MG162" s="31"/>
      <c r="MK162" s="31"/>
      <c r="MM162" s="31"/>
      <c r="MO162" s="31"/>
    </row>
    <row r="163" spans="1:353" x14ac:dyDescent="0.25">
      <c r="A163" s="446"/>
      <c r="B163" s="360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O163" s="44"/>
      <c r="AQ163" s="31"/>
      <c r="AS163" s="31"/>
      <c r="AU163" s="31"/>
      <c r="AW163" s="44"/>
      <c r="AY163" s="31"/>
      <c r="BA163" s="31"/>
      <c r="BC163" s="31"/>
      <c r="BE163" s="44"/>
      <c r="BG163" s="31"/>
      <c r="BH163" s="47"/>
      <c r="BI163" s="31"/>
      <c r="BK163" s="31"/>
      <c r="BM163" s="44"/>
      <c r="BO163" s="31"/>
      <c r="BQ163" s="31"/>
      <c r="BS163" s="31"/>
      <c r="BU163" s="44"/>
      <c r="BW163" s="31"/>
      <c r="BY163" s="31"/>
      <c r="CA163" s="31"/>
      <c r="CC163" s="44"/>
      <c r="CE163" s="31"/>
      <c r="CG163" s="31"/>
      <c r="CI163" s="31"/>
      <c r="CK163" s="44"/>
      <c r="CM163" s="31"/>
      <c r="CO163" s="31"/>
      <c r="CQ163" s="31"/>
      <c r="CS163" s="44"/>
      <c r="CU163" s="31"/>
      <c r="CW163" s="31"/>
      <c r="CY163" s="31"/>
      <c r="DA163" s="44"/>
      <c r="DC163" s="31"/>
      <c r="DE163" s="31"/>
      <c r="DG163" s="31"/>
      <c r="DI163" s="44"/>
      <c r="DK163" s="31"/>
      <c r="DM163" s="31"/>
      <c r="DO163" s="31"/>
      <c r="DQ163" s="44"/>
      <c r="DS163" s="31"/>
      <c r="DU163" s="31"/>
      <c r="DW163" s="31"/>
      <c r="DY163" s="44"/>
      <c r="EA163" s="31"/>
      <c r="EC163" s="31"/>
      <c r="EE163" s="31"/>
      <c r="EG163" s="44"/>
      <c r="EI163" s="31"/>
      <c r="EK163" s="31"/>
      <c r="EM163" s="31"/>
      <c r="EO163" s="44"/>
      <c r="EQ163" s="31"/>
      <c r="ES163" s="31"/>
      <c r="EU163" s="31"/>
      <c r="EW163" s="44"/>
      <c r="EY163" s="31"/>
      <c r="FA163" s="31"/>
      <c r="FC163" s="31"/>
      <c r="FE163" s="44"/>
      <c r="FG163" s="31"/>
      <c r="FI163" s="31"/>
      <c r="FK163" s="31"/>
      <c r="FM163" s="44"/>
      <c r="FO163" s="31"/>
      <c r="FQ163" s="31"/>
      <c r="FS163" s="31"/>
      <c r="FU163" s="44"/>
      <c r="FW163" s="31"/>
      <c r="FY163" s="31"/>
      <c r="FZ163" s="47"/>
      <c r="GA163" s="31"/>
      <c r="GC163" s="44"/>
      <c r="GE163" s="31"/>
      <c r="GG163" s="31"/>
      <c r="GI163" s="31"/>
      <c r="GK163" s="44"/>
      <c r="GM163" s="31"/>
      <c r="GO163" s="31"/>
      <c r="GQ163" s="31"/>
      <c r="GS163" s="44"/>
      <c r="GU163" s="31"/>
      <c r="GW163" s="31"/>
      <c r="GY163" s="31"/>
      <c r="HA163" s="44"/>
      <c r="HC163" s="31"/>
      <c r="HE163" s="31"/>
      <c r="HG163" s="31"/>
      <c r="HI163" s="44"/>
      <c r="HK163" s="31"/>
      <c r="HM163" s="31"/>
      <c r="HO163" s="31"/>
      <c r="HQ163" s="44"/>
      <c r="HS163" s="31"/>
      <c r="HU163" s="31"/>
      <c r="HW163" s="31"/>
      <c r="HY163" s="44"/>
      <c r="IA163" s="31"/>
      <c r="IC163" s="5"/>
      <c r="IE163" s="31"/>
      <c r="IG163" s="44"/>
      <c r="II163" s="31"/>
      <c r="IK163" s="31"/>
      <c r="IM163" s="31"/>
      <c r="IO163" s="31"/>
      <c r="IQ163" s="44"/>
      <c r="IS163" s="31"/>
      <c r="IU163" s="31"/>
      <c r="IW163" s="31"/>
      <c r="IY163" s="44"/>
      <c r="JA163" s="31"/>
      <c r="JC163" s="31"/>
      <c r="JE163" s="31"/>
      <c r="JG163" s="44"/>
      <c r="JI163" s="31"/>
      <c r="JK163" s="31"/>
      <c r="JM163" s="31"/>
      <c r="JO163" s="44"/>
      <c r="JQ163" s="31"/>
      <c r="JS163" s="31"/>
      <c r="JU163" s="31"/>
      <c r="JW163" s="44"/>
      <c r="JY163" s="31"/>
      <c r="KA163" s="31"/>
      <c r="KC163" s="31"/>
      <c r="KE163" s="44"/>
      <c r="KG163" s="31"/>
      <c r="KI163" s="31"/>
      <c r="KK163" s="31"/>
      <c r="KM163" s="44"/>
      <c r="KO163" s="31"/>
      <c r="KQ163" s="31"/>
      <c r="KS163" s="31"/>
      <c r="KU163" s="44"/>
      <c r="KW163" s="31"/>
      <c r="KY163" s="31"/>
      <c r="LA163" s="31"/>
      <c r="LC163" s="44"/>
      <c r="LE163" s="31"/>
      <c r="LG163" s="31"/>
      <c r="LI163" s="31"/>
      <c r="LK163" s="44"/>
      <c r="LM163" s="31"/>
      <c r="LO163" s="31"/>
      <c r="LQ163" s="31"/>
      <c r="LS163" s="44"/>
      <c r="LU163" s="31"/>
      <c r="LW163" s="31"/>
      <c r="LY163" s="31"/>
      <c r="MA163" s="44"/>
      <c r="MC163" s="31"/>
      <c r="ME163" s="31"/>
      <c r="MG163" s="31"/>
      <c r="MI163" s="44"/>
      <c r="MK163" s="31"/>
      <c r="MM163" s="31"/>
      <c r="MO163" s="31"/>
    </row>
    <row r="164" spans="1:353" x14ac:dyDescent="0.25">
      <c r="A164" s="446"/>
      <c r="B164" s="360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O164" s="44"/>
      <c r="AQ164" s="31"/>
      <c r="AS164" s="31"/>
      <c r="AU164" s="31"/>
      <c r="AW164" s="44"/>
      <c r="AY164" s="31"/>
      <c r="BA164" s="31"/>
      <c r="BC164" s="31"/>
      <c r="BE164" s="44"/>
      <c r="BG164" s="31"/>
      <c r="BH164" s="47"/>
      <c r="BI164" s="31"/>
      <c r="BK164" s="31"/>
      <c r="BM164" s="44"/>
      <c r="BO164" s="31"/>
      <c r="BQ164" s="31"/>
      <c r="BS164" s="31"/>
      <c r="BU164" s="44"/>
      <c r="BW164" s="31"/>
      <c r="BY164" s="31"/>
      <c r="CA164" s="31"/>
      <c r="CC164" s="44"/>
      <c r="CE164" s="31"/>
      <c r="CG164" s="31"/>
      <c r="CI164" s="31"/>
      <c r="CK164" s="44"/>
      <c r="CM164" s="31"/>
      <c r="CO164" s="31"/>
      <c r="CQ164" s="31"/>
      <c r="CS164" s="44"/>
      <c r="CU164" s="31"/>
      <c r="CW164" s="31"/>
      <c r="CY164" s="31"/>
      <c r="DA164" s="44"/>
      <c r="DC164" s="31"/>
      <c r="DE164" s="31"/>
      <c r="DG164" s="31"/>
      <c r="DI164" s="44"/>
      <c r="DK164" s="31"/>
      <c r="DM164" s="31"/>
      <c r="DO164" s="31"/>
      <c r="DQ164" s="44"/>
      <c r="DS164" s="31"/>
      <c r="DU164" s="31"/>
      <c r="DW164" s="31"/>
      <c r="DY164" s="44"/>
      <c r="EA164" s="31"/>
      <c r="EC164" s="31"/>
      <c r="EE164" s="31"/>
      <c r="EG164" s="44"/>
      <c r="EI164" s="31"/>
      <c r="EK164" s="31"/>
      <c r="EM164" s="31"/>
      <c r="EO164" s="44"/>
      <c r="EQ164" s="31"/>
      <c r="ES164" s="31"/>
      <c r="EU164" s="31"/>
      <c r="EW164" s="44"/>
      <c r="EY164" s="31"/>
      <c r="FA164" s="31"/>
      <c r="FC164" s="31"/>
      <c r="FE164" s="44"/>
      <c r="FG164" s="31"/>
      <c r="FI164" s="31"/>
      <c r="FK164" s="31"/>
      <c r="FM164" s="44"/>
      <c r="FO164" s="31"/>
      <c r="FQ164" s="31"/>
      <c r="FS164" s="31"/>
      <c r="FU164" s="44"/>
      <c r="FW164" s="31"/>
      <c r="FY164" s="31"/>
      <c r="FZ164" s="47"/>
      <c r="GA164" s="31"/>
      <c r="GC164" s="44"/>
      <c r="GE164" s="31"/>
      <c r="GG164" s="31"/>
      <c r="GI164" s="31"/>
      <c r="GK164" s="44"/>
      <c r="GM164" s="31"/>
      <c r="GO164" s="31"/>
      <c r="GQ164" s="31"/>
      <c r="GS164" s="44"/>
      <c r="GU164" s="31"/>
      <c r="GW164" s="31"/>
      <c r="GY164" s="31"/>
      <c r="HA164" s="44"/>
      <c r="HC164" s="31"/>
      <c r="HE164" s="31"/>
      <c r="HG164" s="31"/>
      <c r="HI164" s="44"/>
      <c r="HK164" s="31"/>
      <c r="HM164" s="31"/>
      <c r="HO164" s="31"/>
      <c r="HQ164" s="44"/>
      <c r="HS164" s="31"/>
      <c r="HU164" s="31"/>
      <c r="HW164" s="31"/>
      <c r="HY164" s="44"/>
      <c r="IA164" s="31"/>
      <c r="IC164" s="5"/>
      <c r="IE164" s="31"/>
      <c r="IG164" s="44"/>
      <c r="II164" s="31"/>
      <c r="IK164" s="31"/>
      <c r="IM164" s="31"/>
      <c r="IO164" s="31"/>
      <c r="IQ164" s="44"/>
      <c r="IS164" s="31"/>
      <c r="IU164" s="31"/>
      <c r="IW164" s="31"/>
      <c r="IY164" s="44"/>
      <c r="JA164" s="31"/>
      <c r="JC164" s="31"/>
      <c r="JE164" s="31"/>
      <c r="JG164" s="44"/>
      <c r="JI164" s="31"/>
      <c r="JK164" s="31"/>
      <c r="JM164" s="31"/>
      <c r="JO164" s="44"/>
      <c r="JQ164" s="31"/>
      <c r="JS164" s="31"/>
      <c r="JU164" s="31"/>
      <c r="JW164" s="44"/>
      <c r="JY164" s="31"/>
      <c r="KA164" s="31"/>
      <c r="KC164" s="31"/>
      <c r="KE164" s="44"/>
      <c r="KG164" s="31"/>
      <c r="KI164" s="31"/>
      <c r="KK164" s="31"/>
      <c r="KM164" s="44"/>
      <c r="KO164" s="31"/>
      <c r="KQ164" s="31"/>
      <c r="KS164" s="31"/>
      <c r="KU164" s="44"/>
      <c r="KW164" s="31"/>
      <c r="KY164" s="31"/>
      <c r="LA164" s="31"/>
      <c r="LC164" s="44"/>
      <c r="LE164" s="31"/>
      <c r="LG164" s="31"/>
      <c r="LI164" s="31"/>
      <c r="LK164" s="44"/>
      <c r="LM164" s="31"/>
      <c r="LO164" s="31"/>
      <c r="LQ164" s="31"/>
      <c r="LS164" s="44"/>
      <c r="LU164" s="31"/>
      <c r="LW164" s="31"/>
      <c r="LY164" s="31"/>
      <c r="MA164" s="44"/>
      <c r="MC164" s="31"/>
      <c r="ME164" s="31"/>
      <c r="MG164" s="31"/>
      <c r="MI164" s="44"/>
      <c r="MK164" s="31"/>
      <c r="MM164" s="31"/>
      <c r="MO164" s="31"/>
    </row>
    <row r="165" spans="1:353" x14ac:dyDescent="0.25">
      <c r="A165" s="446"/>
      <c r="B165" s="360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O165" s="44"/>
      <c r="AQ165" s="31"/>
      <c r="AS165" s="31"/>
      <c r="AU165" s="31"/>
      <c r="AW165" s="44"/>
      <c r="AY165" s="31"/>
      <c r="BA165" s="31"/>
      <c r="BC165" s="31"/>
      <c r="BE165" s="44"/>
      <c r="BG165" s="31"/>
      <c r="BH165" s="47"/>
      <c r="BI165" s="31"/>
      <c r="BK165" s="31"/>
      <c r="BM165" s="44"/>
      <c r="BO165" s="31"/>
      <c r="BQ165" s="31"/>
      <c r="BS165" s="31"/>
      <c r="BU165" s="44"/>
      <c r="BW165" s="31"/>
      <c r="BY165" s="31"/>
      <c r="CA165" s="31"/>
      <c r="CC165" s="44"/>
      <c r="CE165" s="31"/>
      <c r="CG165" s="31"/>
      <c r="CI165" s="31"/>
      <c r="CK165" s="44"/>
      <c r="CM165" s="31"/>
      <c r="CO165" s="31"/>
      <c r="CQ165" s="31"/>
      <c r="CS165" s="44"/>
      <c r="CU165" s="31"/>
      <c r="CW165" s="31"/>
      <c r="CY165" s="31"/>
      <c r="DA165" s="44"/>
      <c r="DC165" s="31"/>
      <c r="DE165" s="31"/>
      <c r="DG165" s="31"/>
      <c r="DI165" s="44"/>
      <c r="DK165" s="31"/>
      <c r="DM165" s="31"/>
      <c r="DO165" s="31"/>
      <c r="DQ165" s="44"/>
      <c r="DS165" s="31"/>
      <c r="DU165" s="31"/>
      <c r="DW165" s="31"/>
      <c r="DY165" s="44"/>
      <c r="EA165" s="31"/>
      <c r="EC165" s="31"/>
      <c r="EE165" s="31"/>
      <c r="EG165" s="44"/>
      <c r="EI165" s="31"/>
      <c r="EK165" s="31"/>
      <c r="EM165" s="31"/>
      <c r="EO165" s="44"/>
      <c r="EQ165" s="31"/>
      <c r="ES165" s="31"/>
      <c r="EU165" s="31"/>
      <c r="EW165" s="44"/>
      <c r="EY165" s="31"/>
      <c r="FA165" s="31"/>
      <c r="FC165" s="31"/>
      <c r="FE165" s="44"/>
      <c r="FG165" s="31"/>
      <c r="FI165" s="31"/>
      <c r="FK165" s="31"/>
      <c r="FM165" s="44"/>
      <c r="FO165" s="31"/>
      <c r="FQ165" s="31"/>
      <c r="FS165" s="31"/>
      <c r="FU165" s="44"/>
      <c r="FW165" s="31"/>
      <c r="FY165" s="31"/>
      <c r="FZ165" s="47"/>
      <c r="GA165" s="31"/>
      <c r="GC165" s="44"/>
      <c r="GE165" s="31"/>
      <c r="GG165" s="31"/>
      <c r="GI165" s="31"/>
      <c r="GK165" s="44"/>
      <c r="GM165" s="31"/>
      <c r="GO165" s="31"/>
      <c r="GQ165" s="31"/>
      <c r="GS165" s="44"/>
      <c r="GU165" s="31"/>
      <c r="GW165" s="31"/>
      <c r="GY165" s="31"/>
      <c r="HA165" s="44"/>
      <c r="HC165" s="31"/>
      <c r="HE165" s="31"/>
      <c r="HG165" s="31"/>
      <c r="HI165" s="44"/>
      <c r="HK165" s="31"/>
      <c r="HM165" s="31"/>
      <c r="HO165" s="31"/>
      <c r="HQ165" s="44"/>
      <c r="HS165" s="31"/>
      <c r="HU165" s="31"/>
      <c r="HW165" s="31"/>
      <c r="HY165" s="44"/>
      <c r="IA165" s="31"/>
      <c r="IC165" s="5"/>
      <c r="IE165" s="31"/>
      <c r="IG165" s="44"/>
      <c r="II165" s="31"/>
      <c r="IK165" s="31"/>
      <c r="IM165" s="31"/>
      <c r="IO165" s="31"/>
      <c r="IQ165" s="44"/>
      <c r="IS165" s="31"/>
      <c r="IU165" s="31"/>
      <c r="IW165" s="31"/>
      <c r="IY165" s="44"/>
      <c r="JA165" s="31"/>
      <c r="JC165" s="31"/>
      <c r="JE165" s="31"/>
      <c r="JG165" s="44"/>
      <c r="JI165" s="31"/>
      <c r="JK165" s="31"/>
      <c r="JM165" s="31"/>
      <c r="JO165" s="44"/>
      <c r="JQ165" s="31"/>
      <c r="JS165" s="31"/>
      <c r="JU165" s="31"/>
      <c r="JW165" s="44"/>
      <c r="JY165" s="31"/>
      <c r="KA165" s="31"/>
      <c r="KC165" s="31"/>
      <c r="KE165" s="44"/>
      <c r="KG165" s="31"/>
      <c r="KI165" s="31"/>
      <c r="KK165" s="31"/>
      <c r="KM165" s="44"/>
      <c r="KO165" s="31"/>
      <c r="KQ165" s="31"/>
      <c r="KS165" s="31"/>
      <c r="KU165" s="44"/>
      <c r="KW165" s="31"/>
      <c r="KY165" s="31"/>
      <c r="LA165" s="31"/>
      <c r="LC165" s="44"/>
      <c r="LE165" s="31"/>
      <c r="LG165" s="31"/>
      <c r="LI165" s="31"/>
      <c r="LK165" s="44"/>
      <c r="LM165" s="31"/>
      <c r="LO165" s="31"/>
      <c r="LQ165" s="31"/>
      <c r="LS165" s="44"/>
      <c r="LU165" s="31"/>
      <c r="LW165" s="31"/>
      <c r="LY165" s="31"/>
      <c r="MA165" s="44"/>
      <c r="MC165" s="31"/>
      <c r="ME165" s="31"/>
      <c r="MG165" s="31"/>
      <c r="MI165" s="44"/>
      <c r="MK165" s="31"/>
      <c r="MM165" s="31"/>
      <c r="MO165" s="31"/>
    </row>
    <row r="166" spans="1:353" x14ac:dyDescent="0.25">
      <c r="A166" s="446"/>
      <c r="B166" s="360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IC166" s="5"/>
    </row>
    <row r="167" spans="1:353" x14ac:dyDescent="0.25">
      <c r="A167" s="447"/>
      <c r="B167" s="360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49"/>
      <c r="AO167" s="30"/>
      <c r="AQ167" s="38"/>
      <c r="AS167" s="38"/>
      <c r="AU167" s="38"/>
      <c r="AV167" s="49"/>
      <c r="AW167" s="30"/>
      <c r="AY167" s="38"/>
      <c r="BA167" s="38"/>
      <c r="BC167" s="38"/>
      <c r="BD167" s="49"/>
      <c r="BE167" s="30"/>
      <c r="BG167" s="38"/>
      <c r="BH167" s="47"/>
      <c r="BI167" s="38"/>
      <c r="BK167" s="38"/>
      <c r="BL167" s="49"/>
      <c r="BM167" s="30"/>
      <c r="BO167" s="38"/>
      <c r="BQ167" s="38"/>
      <c r="BS167" s="38"/>
      <c r="BT167" s="49"/>
      <c r="BU167" s="30"/>
      <c r="BW167" s="38"/>
      <c r="BY167" s="38"/>
      <c r="CA167" s="38"/>
      <c r="CB167" s="49"/>
      <c r="CC167" s="30"/>
      <c r="CE167" s="38"/>
      <c r="CG167" s="38"/>
      <c r="CI167" s="38"/>
      <c r="CJ167" s="49"/>
      <c r="CK167" s="30"/>
      <c r="CM167" s="38"/>
      <c r="CO167" s="38"/>
      <c r="CQ167" s="38"/>
      <c r="CR167" s="49"/>
      <c r="CS167" s="30"/>
      <c r="CU167" s="38"/>
      <c r="CW167" s="38"/>
      <c r="CY167" s="38"/>
      <c r="CZ167" s="49"/>
      <c r="DA167" s="30"/>
      <c r="DC167" s="38"/>
      <c r="DE167" s="38"/>
      <c r="DG167" s="38"/>
      <c r="DH167" s="49"/>
      <c r="DI167" s="30"/>
      <c r="DK167" s="38"/>
      <c r="DM167" s="38"/>
      <c r="DO167" s="38"/>
      <c r="DP167" s="49"/>
      <c r="DQ167" s="30"/>
      <c r="DS167" s="38"/>
      <c r="DU167" s="38"/>
      <c r="DW167" s="38"/>
      <c r="DX167" s="49"/>
      <c r="DY167" s="30"/>
      <c r="EA167" s="38"/>
      <c r="EC167" s="38"/>
      <c r="EE167" s="38"/>
      <c r="EF167" s="49"/>
      <c r="EG167" s="30"/>
      <c r="EI167" s="38"/>
      <c r="EK167" s="38"/>
      <c r="EM167" s="38"/>
      <c r="EN167" s="49"/>
      <c r="EO167" s="30"/>
      <c r="EQ167" s="38"/>
      <c r="ES167" s="38"/>
      <c r="EU167" s="38"/>
      <c r="EV167" s="49"/>
      <c r="EW167" s="30"/>
      <c r="EY167" s="38"/>
      <c r="FA167" s="38"/>
      <c r="FC167" s="38"/>
      <c r="FD167" s="49"/>
      <c r="FE167" s="30"/>
      <c r="FG167" s="38"/>
      <c r="FI167" s="38"/>
      <c r="FK167" s="38"/>
      <c r="FL167" s="49"/>
      <c r="FM167" s="30"/>
      <c r="FO167" s="38"/>
      <c r="FQ167" s="38"/>
      <c r="FS167" s="38"/>
      <c r="FT167" s="49"/>
      <c r="FU167" s="30"/>
      <c r="FW167" s="38"/>
      <c r="FX167" s="46"/>
      <c r="FY167" s="38"/>
      <c r="FZ167" s="47"/>
      <c r="GA167" s="38"/>
      <c r="GB167" s="49"/>
      <c r="GC167" s="30"/>
      <c r="GE167" s="38"/>
      <c r="GG167" s="38"/>
      <c r="GI167" s="38"/>
      <c r="GJ167" s="49"/>
      <c r="GK167" s="30"/>
      <c r="GM167" s="38"/>
      <c r="GO167" s="38"/>
      <c r="GQ167" s="38"/>
      <c r="GR167" s="49"/>
      <c r="GS167" s="30"/>
      <c r="GU167" s="38"/>
      <c r="GW167" s="38"/>
      <c r="GY167" s="38"/>
      <c r="GZ167" s="49"/>
      <c r="HA167" s="30"/>
      <c r="HC167" s="38"/>
      <c r="HE167" s="38"/>
      <c r="HG167" s="38"/>
      <c r="HH167" s="49"/>
      <c r="HI167" s="30"/>
      <c r="HK167" s="38"/>
      <c r="HM167" s="38"/>
      <c r="HO167" s="38"/>
      <c r="HP167" s="49"/>
      <c r="HQ167" s="30"/>
      <c r="HS167" s="38"/>
      <c r="HU167" s="38"/>
      <c r="HW167" s="38"/>
      <c r="HX167" s="49"/>
      <c r="HY167" s="30"/>
      <c r="IA167" s="38"/>
      <c r="IC167" s="5"/>
      <c r="IE167" s="38"/>
      <c r="IG167" s="30"/>
      <c r="II167" s="38"/>
      <c r="IJ167" s="49"/>
      <c r="IK167" s="38"/>
      <c r="IM167" s="38"/>
      <c r="IO167" s="38"/>
      <c r="IP167" s="49"/>
      <c r="IQ167" s="30"/>
      <c r="IS167" s="38"/>
      <c r="IU167" s="38"/>
      <c r="IW167" s="38"/>
      <c r="IX167" s="49"/>
      <c r="IY167" s="30"/>
      <c r="JA167" s="38"/>
      <c r="JC167" s="38"/>
      <c r="JE167" s="38"/>
      <c r="JF167" s="49"/>
      <c r="JG167" s="30"/>
      <c r="JI167" s="38"/>
      <c r="JK167" s="38"/>
      <c r="JM167" s="38"/>
      <c r="JN167" s="49"/>
      <c r="JO167" s="30"/>
      <c r="JQ167" s="38"/>
      <c r="JS167" s="38"/>
      <c r="JU167" s="38"/>
      <c r="JV167" s="49"/>
      <c r="JW167" s="30"/>
      <c r="JY167" s="38"/>
      <c r="KA167" s="38"/>
      <c r="KC167" s="38"/>
      <c r="KD167" s="49"/>
      <c r="KE167" s="30"/>
      <c r="KG167" s="38"/>
      <c r="KI167" s="38"/>
      <c r="KK167" s="38"/>
      <c r="KL167" s="49"/>
      <c r="KM167" s="30"/>
      <c r="KO167" s="38"/>
      <c r="KQ167" s="38"/>
      <c r="KS167" s="38"/>
      <c r="KT167" s="49"/>
      <c r="KU167" s="30"/>
      <c r="KW167" s="38"/>
      <c r="KY167" s="38"/>
      <c r="LA167" s="38"/>
      <c r="LB167" s="49"/>
      <c r="LC167" s="30"/>
      <c r="LE167" s="38"/>
      <c r="LG167" s="38"/>
      <c r="LI167" s="38"/>
      <c r="LJ167" s="49"/>
      <c r="LK167" s="30"/>
      <c r="LM167" s="38"/>
      <c r="LO167" s="38"/>
      <c r="LQ167" s="38"/>
      <c r="LR167" s="49"/>
      <c r="LS167" s="30"/>
      <c r="LU167" s="38"/>
      <c r="LW167" s="38"/>
      <c r="LY167" s="38"/>
      <c r="LZ167" s="49"/>
      <c r="MA167" s="30"/>
      <c r="MC167" s="38"/>
      <c r="ME167" s="38"/>
      <c r="MG167" s="38"/>
      <c r="MH167" s="49"/>
      <c r="MI167" s="30"/>
      <c r="MK167" s="38"/>
      <c r="MM167" s="38"/>
      <c r="MN167" s="44"/>
      <c r="MO167" s="38"/>
    </row>
    <row r="168" spans="1:353" x14ac:dyDescent="0.25">
      <c r="A168" s="446"/>
      <c r="B168" s="360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49"/>
      <c r="AO168" s="44"/>
      <c r="AQ168" s="38"/>
      <c r="AS168" s="38"/>
      <c r="AU168" s="38"/>
      <c r="AV168" s="49"/>
      <c r="AW168" s="44"/>
      <c r="AY168" s="38"/>
      <c r="BA168" s="38"/>
      <c r="BC168" s="38"/>
      <c r="BD168" s="49"/>
      <c r="BE168" s="44"/>
      <c r="BG168" s="38"/>
      <c r="BH168" s="47"/>
      <c r="BI168" s="38"/>
      <c r="BK168" s="38"/>
      <c r="BL168" s="49"/>
      <c r="BM168" s="44"/>
      <c r="BO168" s="38"/>
      <c r="BQ168" s="38"/>
      <c r="BS168" s="38"/>
      <c r="BT168" s="49"/>
      <c r="BU168" s="44"/>
      <c r="BW168" s="38"/>
      <c r="BY168" s="38"/>
      <c r="CA168" s="38"/>
      <c r="CB168" s="49"/>
      <c r="CC168" s="44"/>
      <c r="CE168" s="38"/>
      <c r="CG168" s="38"/>
      <c r="CI168" s="38"/>
      <c r="CJ168" s="49"/>
      <c r="CK168" s="44"/>
      <c r="CM168" s="38"/>
      <c r="CO168" s="38"/>
      <c r="CQ168" s="38"/>
      <c r="CR168" s="49"/>
      <c r="CS168" s="44"/>
      <c r="CU168" s="38"/>
      <c r="CW168" s="38"/>
      <c r="CY168" s="38"/>
      <c r="CZ168" s="49"/>
      <c r="DA168" s="44"/>
      <c r="DC168" s="38"/>
      <c r="DE168" s="38"/>
      <c r="DG168" s="38"/>
      <c r="DH168" s="49"/>
      <c r="DI168" s="44"/>
      <c r="DK168" s="38"/>
      <c r="DM168" s="38"/>
      <c r="DO168" s="38"/>
      <c r="DP168" s="49"/>
      <c r="DQ168" s="44"/>
      <c r="DS168" s="38"/>
      <c r="DU168" s="38"/>
      <c r="DW168" s="38"/>
      <c r="DX168" s="49"/>
      <c r="DY168" s="44"/>
      <c r="EA168" s="38"/>
      <c r="EC168" s="38"/>
      <c r="EE168" s="38"/>
      <c r="EF168" s="49"/>
      <c r="EG168" s="44"/>
      <c r="EI168" s="38"/>
      <c r="EK168" s="38"/>
      <c r="EM168" s="38"/>
      <c r="EN168" s="49"/>
      <c r="EO168" s="44"/>
      <c r="EQ168" s="38"/>
      <c r="ES168" s="38"/>
      <c r="EU168" s="38"/>
      <c r="EV168" s="49"/>
      <c r="EW168" s="44"/>
      <c r="EY168" s="38"/>
      <c r="FA168" s="38"/>
      <c r="FC168" s="38"/>
      <c r="FD168" s="49"/>
      <c r="FE168" s="44"/>
      <c r="FG168" s="38"/>
      <c r="FI168" s="38"/>
      <c r="FK168" s="38"/>
      <c r="FL168" s="49"/>
      <c r="FM168" s="44"/>
      <c r="FO168" s="38"/>
      <c r="FQ168" s="38"/>
      <c r="FS168" s="38"/>
      <c r="FT168" s="49"/>
      <c r="FU168" s="44"/>
      <c r="FW168" s="38"/>
      <c r="FX168" s="46"/>
      <c r="FY168" s="38"/>
      <c r="FZ168" s="47"/>
      <c r="GA168" s="38"/>
      <c r="GB168" s="49"/>
      <c r="GC168" s="44"/>
      <c r="GE168" s="38"/>
      <c r="GG168" s="38"/>
      <c r="GI168" s="38"/>
      <c r="GJ168" s="49"/>
      <c r="GK168" s="44"/>
      <c r="GM168" s="38"/>
      <c r="GO168" s="38"/>
      <c r="GQ168" s="38"/>
      <c r="GR168" s="49"/>
      <c r="GS168" s="44"/>
      <c r="GU168" s="38"/>
      <c r="GW168" s="38"/>
      <c r="GY168" s="38"/>
      <c r="GZ168" s="49"/>
      <c r="HA168" s="44"/>
      <c r="HC168" s="38"/>
      <c r="HE168" s="38"/>
      <c r="HG168" s="38"/>
      <c r="HH168" s="49"/>
      <c r="HI168" s="44"/>
      <c r="HK168" s="38"/>
      <c r="HM168" s="38"/>
      <c r="HO168" s="38"/>
      <c r="HP168" s="49"/>
      <c r="HQ168" s="44"/>
      <c r="HS168" s="38"/>
      <c r="HU168" s="38"/>
      <c r="HW168" s="38"/>
      <c r="HX168" s="49"/>
      <c r="HY168" s="44"/>
      <c r="IA168" s="38"/>
      <c r="IC168" s="5"/>
      <c r="IE168" s="38"/>
      <c r="IG168" s="44"/>
      <c r="II168" s="38"/>
      <c r="IJ168" s="49"/>
      <c r="IK168" s="38"/>
      <c r="IM168" s="38"/>
      <c r="IO168" s="38"/>
      <c r="IP168" s="49"/>
      <c r="IQ168" s="44"/>
      <c r="IS168" s="38"/>
      <c r="IU168" s="38"/>
      <c r="IW168" s="38"/>
      <c r="IX168" s="49"/>
      <c r="IY168" s="44"/>
      <c r="JA168" s="38"/>
      <c r="JC168" s="38"/>
      <c r="JE168" s="38"/>
      <c r="JF168" s="49"/>
      <c r="JG168" s="44"/>
      <c r="JI168" s="38"/>
      <c r="JK168" s="38"/>
      <c r="JM168" s="38"/>
      <c r="JN168" s="49"/>
      <c r="JO168" s="44"/>
      <c r="JQ168" s="38"/>
      <c r="JS168" s="38"/>
      <c r="JU168" s="38"/>
      <c r="JV168" s="49"/>
      <c r="JW168" s="44"/>
      <c r="JY168" s="38"/>
      <c r="KA168" s="38"/>
      <c r="KC168" s="38"/>
      <c r="KD168" s="49"/>
      <c r="KE168" s="44"/>
      <c r="KG168" s="38"/>
      <c r="KI168" s="38"/>
      <c r="KK168" s="38"/>
      <c r="KL168" s="49"/>
      <c r="KM168" s="44"/>
      <c r="KO168" s="38"/>
      <c r="KQ168" s="38"/>
      <c r="KS168" s="38"/>
      <c r="KT168" s="49"/>
      <c r="KU168" s="44"/>
      <c r="KW168" s="38"/>
      <c r="KY168" s="38"/>
      <c r="LA168" s="38"/>
      <c r="LB168" s="49"/>
      <c r="LC168" s="44"/>
      <c r="LE168" s="38"/>
      <c r="LG168" s="38"/>
      <c r="LI168" s="38"/>
      <c r="LJ168" s="49"/>
      <c r="LK168" s="44"/>
      <c r="LM168" s="38"/>
      <c r="LO168" s="38"/>
      <c r="LQ168" s="38"/>
      <c r="LR168" s="49"/>
      <c r="LS168" s="44"/>
      <c r="LU168" s="38"/>
      <c r="LW168" s="38"/>
      <c r="LY168" s="38"/>
      <c r="LZ168" s="49"/>
      <c r="MA168" s="44"/>
      <c r="MC168" s="38"/>
      <c r="ME168" s="38"/>
      <c r="MG168" s="38"/>
      <c r="MH168" s="49"/>
      <c r="MI168" s="44"/>
      <c r="MK168" s="38"/>
      <c r="MM168" s="38"/>
      <c r="MN168" s="44"/>
      <c r="MO168" s="38"/>
    </row>
    <row r="169" spans="1:353" x14ac:dyDescent="0.25">
      <c r="A169" s="446"/>
      <c r="B169" s="360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49"/>
      <c r="AO169" s="44"/>
      <c r="AQ169" s="38"/>
      <c r="AS169" s="38"/>
      <c r="AU169" s="38"/>
      <c r="AV169" s="49"/>
      <c r="AW169" s="44"/>
      <c r="AY169" s="38"/>
      <c r="BA169" s="38"/>
      <c r="BC169" s="38"/>
      <c r="BD169" s="49"/>
      <c r="BE169" s="44"/>
      <c r="BG169" s="38"/>
      <c r="BH169" s="47"/>
      <c r="BI169" s="38"/>
      <c r="BK169" s="38"/>
      <c r="BL169" s="49"/>
      <c r="BM169" s="44"/>
      <c r="BO169" s="38"/>
      <c r="BQ169" s="38"/>
      <c r="BS169" s="38"/>
      <c r="BT169" s="49"/>
      <c r="BU169" s="44"/>
      <c r="BW169" s="38"/>
      <c r="BY169" s="38"/>
      <c r="CA169" s="38"/>
      <c r="CB169" s="49"/>
      <c r="CC169" s="44"/>
      <c r="CE169" s="38"/>
      <c r="CG169" s="38"/>
      <c r="CI169" s="38"/>
      <c r="CJ169" s="49"/>
      <c r="CK169" s="44"/>
      <c r="CM169" s="38"/>
      <c r="CO169" s="38"/>
      <c r="CQ169" s="38"/>
      <c r="CR169" s="49"/>
      <c r="CS169" s="44"/>
      <c r="CU169" s="38"/>
      <c r="CW169" s="38"/>
      <c r="CY169" s="38"/>
      <c r="CZ169" s="49"/>
      <c r="DA169" s="44"/>
      <c r="DC169" s="38"/>
      <c r="DE169" s="38"/>
      <c r="DG169" s="38"/>
      <c r="DH169" s="49"/>
      <c r="DI169" s="44"/>
      <c r="DK169" s="38"/>
      <c r="DM169" s="38"/>
      <c r="DO169" s="38"/>
      <c r="DP169" s="49"/>
      <c r="DQ169" s="44"/>
      <c r="DS169" s="38"/>
      <c r="DU169" s="38"/>
      <c r="DW169" s="38"/>
      <c r="DX169" s="49"/>
      <c r="DY169" s="44"/>
      <c r="EA169" s="38"/>
      <c r="EC169" s="38"/>
      <c r="EE169" s="38"/>
      <c r="EF169" s="49"/>
      <c r="EG169" s="44"/>
      <c r="EI169" s="38"/>
      <c r="EK169" s="38"/>
      <c r="EM169" s="38"/>
      <c r="EN169" s="49"/>
      <c r="EO169" s="44"/>
      <c r="EQ169" s="38"/>
      <c r="ES169" s="38"/>
      <c r="EU169" s="38"/>
      <c r="EV169" s="49"/>
      <c r="EW169" s="44"/>
      <c r="EY169" s="38"/>
      <c r="FA169" s="38"/>
      <c r="FC169" s="38"/>
      <c r="FD169" s="49"/>
      <c r="FE169" s="44"/>
      <c r="FG169" s="38"/>
      <c r="FI169" s="38"/>
      <c r="FK169" s="38"/>
      <c r="FL169" s="49"/>
      <c r="FM169" s="44"/>
      <c r="FO169" s="38"/>
      <c r="FQ169" s="38"/>
      <c r="FS169" s="38"/>
      <c r="FT169" s="49"/>
      <c r="FU169" s="44"/>
      <c r="FW169" s="38"/>
      <c r="FX169" s="46"/>
      <c r="FY169" s="38"/>
      <c r="FZ169" s="47"/>
      <c r="GA169" s="38"/>
      <c r="GB169" s="49"/>
      <c r="GC169" s="44"/>
      <c r="GE169" s="38"/>
      <c r="GG169" s="38"/>
      <c r="GI169" s="38"/>
      <c r="GJ169" s="49"/>
      <c r="GK169" s="44"/>
      <c r="GM169" s="38"/>
      <c r="GO169" s="38"/>
      <c r="GQ169" s="38"/>
      <c r="GR169" s="49"/>
      <c r="GS169" s="44"/>
      <c r="GU169" s="38"/>
      <c r="GW169" s="38"/>
      <c r="GY169" s="38"/>
      <c r="GZ169" s="49"/>
      <c r="HA169" s="44"/>
      <c r="HC169" s="38"/>
      <c r="HE169" s="38"/>
      <c r="HG169" s="38"/>
      <c r="HH169" s="49"/>
      <c r="HI169" s="44"/>
      <c r="HK169" s="38"/>
      <c r="HM169" s="38"/>
      <c r="HO169" s="38"/>
      <c r="HP169" s="49"/>
      <c r="HQ169" s="44"/>
      <c r="HS169" s="38"/>
      <c r="HU169" s="38"/>
      <c r="HW169" s="38"/>
      <c r="HX169" s="49"/>
      <c r="HY169" s="44"/>
      <c r="IA169" s="38"/>
      <c r="IC169" s="5"/>
      <c r="IE169" s="38"/>
      <c r="IG169" s="44"/>
      <c r="II169" s="38"/>
      <c r="IJ169" s="49"/>
      <c r="IK169" s="38"/>
      <c r="IM169" s="38"/>
      <c r="IO169" s="38"/>
      <c r="IP169" s="49"/>
      <c r="IQ169" s="44"/>
      <c r="IS169" s="38"/>
      <c r="IU169" s="38"/>
      <c r="IW169" s="38"/>
      <c r="IX169" s="49"/>
      <c r="IY169" s="44"/>
      <c r="JA169" s="38"/>
      <c r="JC169" s="38"/>
      <c r="JE169" s="38"/>
      <c r="JF169" s="49"/>
      <c r="JG169" s="44"/>
      <c r="JI169" s="38"/>
      <c r="JK169" s="38"/>
      <c r="JM169" s="38"/>
      <c r="JN169" s="49"/>
      <c r="JO169" s="44"/>
      <c r="JQ169" s="38"/>
      <c r="JS169" s="38"/>
      <c r="JU169" s="38"/>
      <c r="JV169" s="49"/>
      <c r="JW169" s="44"/>
      <c r="JY169" s="38"/>
      <c r="KA169" s="38"/>
      <c r="KC169" s="38"/>
      <c r="KD169" s="49"/>
      <c r="KE169" s="44"/>
      <c r="KG169" s="38"/>
      <c r="KI169" s="38"/>
      <c r="KK169" s="38"/>
      <c r="KL169" s="49"/>
      <c r="KM169" s="44"/>
      <c r="KO169" s="38"/>
      <c r="KQ169" s="38"/>
      <c r="KS169" s="38"/>
      <c r="KT169" s="49"/>
      <c r="KU169" s="44"/>
      <c r="KW169" s="38"/>
      <c r="KY169" s="38"/>
      <c r="LA169" s="38"/>
      <c r="LB169" s="49"/>
      <c r="LC169" s="44"/>
      <c r="LE169" s="38"/>
      <c r="LG169" s="38"/>
      <c r="LI169" s="38"/>
      <c r="LJ169" s="49"/>
      <c r="LK169" s="44"/>
      <c r="LM169" s="38"/>
      <c r="LO169" s="38"/>
      <c r="LQ169" s="38"/>
      <c r="LR169" s="49"/>
      <c r="LS169" s="44"/>
      <c r="LU169" s="38"/>
      <c r="LW169" s="38"/>
      <c r="LY169" s="38"/>
      <c r="LZ169" s="49"/>
      <c r="MA169" s="44"/>
      <c r="MC169" s="38"/>
      <c r="ME169" s="38"/>
      <c r="MG169" s="38"/>
      <c r="MH169" s="49"/>
      <c r="MI169" s="44"/>
      <c r="MK169" s="38"/>
      <c r="MM169" s="38"/>
      <c r="MN169" s="44"/>
      <c r="MO169" s="38"/>
    </row>
    <row r="170" spans="1:353" x14ac:dyDescent="0.25">
      <c r="A170" s="446"/>
      <c r="B170" s="36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49"/>
      <c r="AO170" s="44"/>
      <c r="AQ170" s="38"/>
      <c r="AS170" s="38"/>
      <c r="AU170" s="38"/>
      <c r="AV170" s="49"/>
      <c r="AW170" s="44"/>
      <c r="AY170" s="38"/>
      <c r="BA170" s="38"/>
      <c r="BC170" s="38"/>
      <c r="BD170" s="49"/>
      <c r="BE170" s="44"/>
      <c r="BG170" s="38"/>
      <c r="BH170" s="47"/>
      <c r="BI170" s="38"/>
      <c r="BK170" s="38"/>
      <c r="BL170" s="49"/>
      <c r="BM170" s="44"/>
      <c r="BO170" s="38"/>
      <c r="BQ170" s="38"/>
      <c r="BS170" s="38"/>
      <c r="BT170" s="49"/>
      <c r="BU170" s="44"/>
      <c r="BW170" s="38"/>
      <c r="BY170" s="38"/>
      <c r="CA170" s="38"/>
      <c r="CB170" s="49"/>
      <c r="CC170" s="44"/>
      <c r="CE170" s="38"/>
      <c r="CG170" s="38"/>
      <c r="CI170" s="38"/>
      <c r="CJ170" s="49"/>
      <c r="CK170" s="44"/>
      <c r="CM170" s="38"/>
      <c r="CO170" s="38"/>
      <c r="CQ170" s="38"/>
      <c r="CR170" s="49"/>
      <c r="CS170" s="44"/>
      <c r="CU170" s="38"/>
      <c r="CW170" s="38"/>
      <c r="CY170" s="38"/>
      <c r="CZ170" s="49"/>
      <c r="DA170" s="44"/>
      <c r="DC170" s="38"/>
      <c r="DE170" s="38"/>
      <c r="DG170" s="38"/>
      <c r="DH170" s="49"/>
      <c r="DI170" s="44"/>
      <c r="DK170" s="38"/>
      <c r="DM170" s="38"/>
      <c r="DO170" s="38"/>
      <c r="DP170" s="49"/>
      <c r="DQ170" s="44"/>
      <c r="DS170" s="38"/>
      <c r="DU170" s="38"/>
      <c r="DW170" s="38"/>
      <c r="DX170" s="49"/>
      <c r="DY170" s="44"/>
      <c r="EA170" s="38"/>
      <c r="EC170" s="38"/>
      <c r="EE170" s="38"/>
      <c r="EF170" s="49"/>
      <c r="EG170" s="44"/>
      <c r="EI170" s="38"/>
      <c r="EK170" s="38"/>
      <c r="EM170" s="38"/>
      <c r="EN170" s="49"/>
      <c r="EO170" s="44"/>
      <c r="EQ170" s="38"/>
      <c r="ES170" s="38"/>
      <c r="EU170" s="38"/>
      <c r="EV170" s="49"/>
      <c r="EW170" s="44"/>
      <c r="EY170" s="38"/>
      <c r="FA170" s="38"/>
      <c r="FC170" s="38"/>
      <c r="FD170" s="49"/>
      <c r="FE170" s="44"/>
      <c r="FG170" s="38"/>
      <c r="FI170" s="38"/>
      <c r="FK170" s="38"/>
      <c r="FL170" s="49"/>
      <c r="FM170" s="44"/>
      <c r="FO170" s="38"/>
      <c r="FQ170" s="38"/>
      <c r="FS170" s="38"/>
      <c r="FT170" s="49"/>
      <c r="FU170" s="44"/>
      <c r="FW170" s="38"/>
      <c r="FX170" s="46"/>
      <c r="FY170" s="38"/>
      <c r="FZ170" s="47"/>
      <c r="GA170" s="38"/>
      <c r="GB170" s="49"/>
      <c r="GC170" s="44"/>
      <c r="GE170" s="38"/>
      <c r="GG170" s="38"/>
      <c r="GI170" s="38"/>
      <c r="GJ170" s="49"/>
      <c r="GK170" s="44"/>
      <c r="GM170" s="38"/>
      <c r="GO170" s="38"/>
      <c r="GQ170" s="38"/>
      <c r="GR170" s="49"/>
      <c r="GS170" s="44"/>
      <c r="GU170" s="38"/>
      <c r="GW170" s="38"/>
      <c r="GY170" s="38"/>
      <c r="GZ170" s="49"/>
      <c r="HA170" s="44"/>
      <c r="HC170" s="38"/>
      <c r="HE170" s="38"/>
      <c r="HG170" s="38"/>
      <c r="HH170" s="49"/>
      <c r="HI170" s="44"/>
      <c r="HK170" s="38"/>
      <c r="HM170" s="38"/>
      <c r="HO170" s="38"/>
      <c r="HP170" s="49"/>
      <c r="HQ170" s="44"/>
      <c r="HS170" s="38"/>
      <c r="HU170" s="38"/>
      <c r="HW170" s="38"/>
      <c r="HX170" s="49"/>
      <c r="HY170" s="44"/>
      <c r="IA170" s="38"/>
      <c r="IC170" s="5"/>
      <c r="IE170" s="38"/>
      <c r="IG170" s="44"/>
      <c r="II170" s="38"/>
      <c r="IJ170" s="49"/>
      <c r="IK170" s="38"/>
      <c r="IM170" s="38"/>
      <c r="IO170" s="38"/>
      <c r="IP170" s="49"/>
      <c r="IQ170" s="44"/>
      <c r="IS170" s="38"/>
      <c r="IU170" s="38"/>
      <c r="IW170" s="38"/>
      <c r="IX170" s="49"/>
      <c r="IY170" s="44"/>
      <c r="JA170" s="38"/>
      <c r="JC170" s="38"/>
      <c r="JE170" s="38"/>
      <c r="JF170" s="49"/>
      <c r="JG170" s="44"/>
      <c r="JI170" s="38"/>
      <c r="JK170" s="38"/>
      <c r="JM170" s="38"/>
      <c r="JN170" s="49"/>
      <c r="JO170" s="44"/>
      <c r="JQ170" s="38"/>
      <c r="JS170" s="38"/>
      <c r="JU170" s="38"/>
      <c r="JV170" s="49"/>
      <c r="JW170" s="44"/>
      <c r="JY170" s="38"/>
      <c r="KA170" s="38"/>
      <c r="KC170" s="38"/>
      <c r="KD170" s="49"/>
      <c r="KE170" s="44"/>
      <c r="KG170" s="38"/>
      <c r="KI170" s="38"/>
      <c r="KK170" s="38"/>
      <c r="KL170" s="49"/>
      <c r="KM170" s="44"/>
      <c r="KO170" s="38"/>
      <c r="KQ170" s="38"/>
      <c r="KS170" s="38"/>
      <c r="KT170" s="49"/>
      <c r="KU170" s="44"/>
      <c r="KW170" s="38"/>
      <c r="KY170" s="38"/>
      <c r="LA170" s="38"/>
      <c r="LB170" s="49"/>
      <c r="LC170" s="44"/>
      <c r="LE170" s="38"/>
      <c r="LG170" s="38"/>
      <c r="LI170" s="38"/>
      <c r="LJ170" s="49"/>
      <c r="LK170" s="44"/>
      <c r="LM170" s="38"/>
      <c r="LO170" s="38"/>
      <c r="LQ170" s="38"/>
      <c r="LR170" s="49"/>
      <c r="LS170" s="44"/>
      <c r="LU170" s="38"/>
      <c r="LW170" s="38"/>
      <c r="LY170" s="38"/>
      <c r="LZ170" s="49"/>
      <c r="MA170" s="44"/>
      <c r="MC170" s="38"/>
      <c r="ME170" s="38"/>
      <c r="MG170" s="38"/>
      <c r="MH170" s="49"/>
      <c r="MI170" s="44"/>
      <c r="MK170" s="38"/>
      <c r="MM170" s="38"/>
      <c r="MN170" s="44"/>
      <c r="MO170" s="38"/>
    </row>
    <row r="171" spans="1:353" x14ac:dyDescent="0.25">
      <c r="A171" s="446"/>
      <c r="B171" s="360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49"/>
      <c r="AO171" s="44"/>
      <c r="AQ171" s="38"/>
      <c r="AS171" s="38"/>
      <c r="AU171" s="38"/>
      <c r="AV171" s="49"/>
      <c r="AW171" s="44"/>
      <c r="AY171" s="38"/>
      <c r="BA171" s="38"/>
      <c r="BC171" s="38"/>
      <c r="BD171" s="49"/>
      <c r="BE171" s="44"/>
      <c r="BG171" s="38"/>
      <c r="BH171" s="47"/>
      <c r="BI171" s="38"/>
      <c r="BK171" s="38"/>
      <c r="BL171" s="49"/>
      <c r="BM171" s="44"/>
      <c r="BO171" s="38"/>
      <c r="BQ171" s="38"/>
      <c r="BS171" s="38"/>
      <c r="BT171" s="49"/>
      <c r="BU171" s="44"/>
      <c r="BW171" s="38"/>
      <c r="BY171" s="38"/>
      <c r="CA171" s="38"/>
      <c r="CB171" s="49"/>
      <c r="CC171" s="44"/>
      <c r="CE171" s="38"/>
      <c r="CG171" s="38"/>
      <c r="CI171" s="38"/>
      <c r="CJ171" s="49"/>
      <c r="CK171" s="44"/>
      <c r="CM171" s="38"/>
      <c r="CO171" s="38"/>
      <c r="CQ171" s="38"/>
      <c r="CR171" s="49"/>
      <c r="CS171" s="44"/>
      <c r="CU171" s="38"/>
      <c r="CW171" s="38"/>
      <c r="CY171" s="38"/>
      <c r="CZ171" s="49"/>
      <c r="DA171" s="44"/>
      <c r="DC171" s="38"/>
      <c r="DE171" s="38"/>
      <c r="DG171" s="38"/>
      <c r="DH171" s="49"/>
      <c r="DI171" s="44"/>
      <c r="DK171" s="38"/>
      <c r="DM171" s="38"/>
      <c r="DO171" s="38"/>
      <c r="DP171" s="49"/>
      <c r="DQ171" s="44"/>
      <c r="DS171" s="38"/>
      <c r="DU171" s="38"/>
      <c r="DW171" s="38"/>
      <c r="DX171" s="49"/>
      <c r="DY171" s="44"/>
      <c r="EA171" s="38"/>
      <c r="EC171" s="38"/>
      <c r="EE171" s="38"/>
      <c r="EF171" s="49"/>
      <c r="EG171" s="44"/>
      <c r="EI171" s="38"/>
      <c r="EK171" s="38"/>
      <c r="EM171" s="38"/>
      <c r="EN171" s="49"/>
      <c r="EO171" s="44"/>
      <c r="EQ171" s="38"/>
      <c r="ES171" s="38"/>
      <c r="EU171" s="38"/>
      <c r="EV171" s="49"/>
      <c r="EW171" s="44"/>
      <c r="EY171" s="38"/>
      <c r="FA171" s="38"/>
      <c r="FC171" s="38"/>
      <c r="FD171" s="49"/>
      <c r="FE171" s="44"/>
      <c r="FG171" s="38"/>
      <c r="FI171" s="38"/>
      <c r="FK171" s="38"/>
      <c r="FL171" s="49"/>
      <c r="FM171" s="44"/>
      <c r="FO171" s="38"/>
      <c r="FQ171" s="38"/>
      <c r="FS171" s="38"/>
      <c r="FT171" s="49"/>
      <c r="FU171" s="44"/>
      <c r="FW171" s="38"/>
      <c r="FX171" s="46"/>
      <c r="FY171" s="38"/>
      <c r="FZ171" s="47"/>
      <c r="GA171" s="38"/>
      <c r="GB171" s="49"/>
      <c r="GC171" s="44"/>
      <c r="GE171" s="38"/>
      <c r="GG171" s="38"/>
      <c r="GI171" s="38"/>
      <c r="GJ171" s="49"/>
      <c r="GK171" s="44"/>
      <c r="GM171" s="38"/>
      <c r="GO171" s="38"/>
      <c r="GQ171" s="38"/>
      <c r="GR171" s="49"/>
      <c r="GS171" s="44"/>
      <c r="GU171" s="38"/>
      <c r="GW171" s="38"/>
      <c r="GY171" s="38"/>
      <c r="GZ171" s="49"/>
      <c r="HA171" s="44"/>
      <c r="HC171" s="38"/>
      <c r="HE171" s="38"/>
      <c r="HG171" s="38"/>
      <c r="HH171" s="49"/>
      <c r="HI171" s="44"/>
      <c r="HK171" s="38"/>
      <c r="HM171" s="38"/>
      <c r="HO171" s="38"/>
      <c r="HP171" s="49"/>
      <c r="HQ171" s="44"/>
      <c r="HS171" s="38"/>
      <c r="HU171" s="38"/>
      <c r="HW171" s="38"/>
      <c r="HX171" s="49"/>
      <c r="HY171" s="44"/>
      <c r="IA171" s="38"/>
      <c r="IC171" s="5"/>
      <c r="IE171" s="38"/>
      <c r="IG171" s="44"/>
      <c r="II171" s="38"/>
      <c r="IJ171" s="49"/>
      <c r="IK171" s="38"/>
      <c r="IM171" s="38"/>
      <c r="IO171" s="38"/>
      <c r="IP171" s="49"/>
      <c r="IQ171" s="44"/>
      <c r="IS171" s="38"/>
      <c r="IU171" s="38"/>
      <c r="IW171" s="38"/>
      <c r="IX171" s="49"/>
      <c r="IY171" s="44"/>
      <c r="JA171" s="38"/>
      <c r="JC171" s="38"/>
      <c r="JE171" s="38"/>
      <c r="JF171" s="49"/>
      <c r="JG171" s="44"/>
      <c r="JI171" s="38"/>
      <c r="JK171" s="38"/>
      <c r="JM171" s="38"/>
      <c r="JN171" s="49"/>
      <c r="JO171" s="44"/>
      <c r="JQ171" s="38"/>
      <c r="JS171" s="38"/>
      <c r="JU171" s="38"/>
      <c r="JV171" s="49"/>
      <c r="JW171" s="44"/>
      <c r="JY171" s="38"/>
      <c r="KA171" s="38"/>
      <c r="KC171" s="38"/>
      <c r="KD171" s="49"/>
      <c r="KE171" s="44"/>
      <c r="KG171" s="38"/>
      <c r="KI171" s="38"/>
      <c r="KK171" s="38"/>
      <c r="KL171" s="49"/>
      <c r="KM171" s="44"/>
      <c r="KO171" s="38"/>
      <c r="KQ171" s="38"/>
      <c r="KS171" s="38"/>
      <c r="KT171" s="49"/>
      <c r="KU171" s="44"/>
      <c r="KW171" s="38"/>
      <c r="KY171" s="38"/>
      <c r="LA171" s="38"/>
      <c r="LB171" s="49"/>
      <c r="LC171" s="44"/>
      <c r="LE171" s="38"/>
      <c r="LG171" s="38"/>
      <c r="LI171" s="38"/>
      <c r="LJ171" s="49"/>
      <c r="LK171" s="44"/>
      <c r="LM171" s="38"/>
      <c r="LO171" s="38"/>
      <c r="LQ171" s="38"/>
      <c r="LR171" s="49"/>
      <c r="LS171" s="44"/>
      <c r="LU171" s="38"/>
      <c r="LW171" s="38"/>
      <c r="LY171" s="38"/>
      <c r="LZ171" s="49"/>
      <c r="MA171" s="44"/>
      <c r="MC171" s="38"/>
      <c r="ME171" s="38"/>
      <c r="MG171" s="38"/>
      <c r="MH171" s="49"/>
      <c r="MI171" s="44"/>
      <c r="MK171" s="38"/>
      <c r="MM171" s="38"/>
      <c r="MN171" s="44"/>
      <c r="MO171" s="38"/>
    </row>
    <row r="172" spans="1:353" x14ac:dyDescent="0.25">
      <c r="A172" s="446"/>
      <c r="B172" s="360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49"/>
      <c r="AO172" s="44"/>
      <c r="AQ172" s="38"/>
      <c r="AS172" s="38"/>
      <c r="AU172" s="38"/>
      <c r="AV172" s="49"/>
      <c r="AW172" s="44"/>
      <c r="AY172" s="38"/>
      <c r="BA172" s="38"/>
      <c r="BC172" s="38"/>
      <c r="BD172" s="49"/>
      <c r="BE172" s="44"/>
      <c r="BG172" s="38"/>
      <c r="BH172" s="47"/>
      <c r="BI172" s="38"/>
      <c r="BK172" s="38"/>
      <c r="BL172" s="49"/>
      <c r="BM172" s="44"/>
      <c r="BO172" s="38"/>
      <c r="BQ172" s="38"/>
      <c r="BS172" s="38"/>
      <c r="BT172" s="49"/>
      <c r="BU172" s="44"/>
      <c r="BW172" s="38"/>
      <c r="BY172" s="38"/>
      <c r="CA172" s="38"/>
      <c r="CB172" s="49"/>
      <c r="CC172" s="44"/>
      <c r="CE172" s="38"/>
      <c r="CG172" s="38"/>
      <c r="CI172" s="38"/>
      <c r="CJ172" s="49"/>
      <c r="CK172" s="44"/>
      <c r="CM172" s="38"/>
      <c r="CO172" s="38"/>
      <c r="CQ172" s="38"/>
      <c r="CR172" s="49"/>
      <c r="CS172" s="44"/>
      <c r="CU172" s="38"/>
      <c r="CW172" s="38"/>
      <c r="CY172" s="38"/>
      <c r="CZ172" s="49"/>
      <c r="DA172" s="44"/>
      <c r="DC172" s="38"/>
      <c r="DE172" s="38"/>
      <c r="DG172" s="38"/>
      <c r="DH172" s="49"/>
      <c r="DI172" s="44"/>
      <c r="DK172" s="38"/>
      <c r="DM172" s="38"/>
      <c r="DO172" s="38"/>
      <c r="DP172" s="49"/>
      <c r="DQ172" s="44"/>
      <c r="DS172" s="38"/>
      <c r="DU172" s="38"/>
      <c r="DW172" s="38"/>
      <c r="DX172" s="49"/>
      <c r="DY172" s="44"/>
      <c r="EA172" s="38"/>
      <c r="EC172" s="38"/>
      <c r="EE172" s="38"/>
      <c r="EF172" s="49"/>
      <c r="EG172" s="44"/>
      <c r="EI172" s="38"/>
      <c r="EK172" s="38"/>
      <c r="EM172" s="38"/>
      <c r="EN172" s="49"/>
      <c r="EO172" s="44"/>
      <c r="EQ172" s="38"/>
      <c r="ES172" s="38"/>
      <c r="EU172" s="38"/>
      <c r="EV172" s="49"/>
      <c r="EW172" s="44"/>
      <c r="EY172" s="38"/>
      <c r="FA172" s="38"/>
      <c r="FC172" s="38"/>
      <c r="FD172" s="49"/>
      <c r="FE172" s="44"/>
      <c r="FG172" s="38"/>
      <c r="FI172" s="38"/>
      <c r="FK172" s="38"/>
      <c r="FL172" s="49"/>
      <c r="FM172" s="44"/>
      <c r="FO172" s="38"/>
      <c r="FQ172" s="38"/>
      <c r="FS172" s="38"/>
      <c r="FT172" s="49"/>
      <c r="FU172" s="44"/>
      <c r="FW172" s="38"/>
      <c r="FX172" s="46"/>
      <c r="FY172" s="38"/>
      <c r="FZ172" s="47"/>
      <c r="GA172" s="38"/>
      <c r="GB172" s="49"/>
      <c r="GC172" s="44"/>
      <c r="GE172" s="38"/>
      <c r="GG172" s="38"/>
      <c r="GI172" s="38"/>
      <c r="GJ172" s="49"/>
      <c r="GK172" s="44"/>
      <c r="GM172" s="38"/>
      <c r="GO172" s="38"/>
      <c r="GQ172" s="38"/>
      <c r="GR172" s="49"/>
      <c r="GS172" s="44"/>
      <c r="GU172" s="38"/>
      <c r="GW172" s="38"/>
      <c r="GY172" s="38"/>
      <c r="GZ172" s="49"/>
      <c r="HA172" s="44"/>
      <c r="HC172" s="38"/>
      <c r="HE172" s="38"/>
      <c r="HG172" s="38"/>
      <c r="HH172" s="49"/>
      <c r="HI172" s="44"/>
      <c r="HK172" s="38"/>
      <c r="HM172" s="38"/>
      <c r="HO172" s="38"/>
      <c r="HP172" s="49"/>
      <c r="HQ172" s="44"/>
      <c r="HS172" s="38"/>
      <c r="HU172" s="38"/>
      <c r="HW172" s="38"/>
      <c r="HX172" s="49"/>
      <c r="HY172" s="44"/>
      <c r="IA172" s="38"/>
      <c r="IC172" s="5"/>
      <c r="IE172" s="38"/>
      <c r="IG172" s="44"/>
      <c r="II172" s="38"/>
      <c r="IJ172" s="49"/>
      <c r="IK172" s="38"/>
      <c r="IM172" s="38"/>
      <c r="IO172" s="38"/>
      <c r="IP172" s="49"/>
      <c r="IQ172" s="44"/>
      <c r="IS172" s="38"/>
      <c r="IU172" s="38"/>
      <c r="IW172" s="38"/>
      <c r="IX172" s="49"/>
      <c r="IY172" s="44"/>
      <c r="JA172" s="38"/>
      <c r="JC172" s="38"/>
      <c r="JE172" s="38"/>
      <c r="JF172" s="49"/>
      <c r="JG172" s="44"/>
      <c r="JI172" s="38"/>
      <c r="JK172" s="38"/>
      <c r="JM172" s="38"/>
      <c r="JN172" s="49"/>
      <c r="JO172" s="44"/>
      <c r="JQ172" s="38"/>
      <c r="JS172" s="38"/>
      <c r="JU172" s="38"/>
      <c r="JV172" s="49"/>
      <c r="JW172" s="44"/>
      <c r="JY172" s="38"/>
      <c r="KA172" s="38"/>
      <c r="KC172" s="38"/>
      <c r="KD172" s="49"/>
      <c r="KE172" s="44"/>
      <c r="KG172" s="38"/>
      <c r="KI172" s="38"/>
      <c r="KK172" s="38"/>
      <c r="KL172" s="49"/>
      <c r="KM172" s="44"/>
      <c r="KO172" s="38"/>
      <c r="KQ172" s="38"/>
      <c r="KS172" s="38"/>
      <c r="KT172" s="49"/>
      <c r="KU172" s="44"/>
      <c r="KW172" s="38"/>
      <c r="KY172" s="38"/>
      <c r="LA172" s="38"/>
      <c r="LB172" s="49"/>
      <c r="LC172" s="44"/>
      <c r="LE172" s="38"/>
      <c r="LG172" s="38"/>
      <c r="LI172" s="38"/>
      <c r="LJ172" s="49"/>
      <c r="LK172" s="44"/>
      <c r="LM172" s="38"/>
      <c r="LO172" s="38"/>
      <c r="LQ172" s="38"/>
      <c r="LR172" s="49"/>
      <c r="LS172" s="44"/>
      <c r="LU172" s="38"/>
      <c r="LW172" s="38"/>
      <c r="LY172" s="38"/>
      <c r="LZ172" s="49"/>
      <c r="MA172" s="44"/>
      <c r="MC172" s="38"/>
      <c r="ME172" s="38"/>
      <c r="MG172" s="38"/>
      <c r="MH172" s="49"/>
      <c r="MI172" s="44"/>
      <c r="MK172" s="38"/>
      <c r="MM172" s="38"/>
      <c r="MN172" s="44"/>
      <c r="MO172" s="38"/>
    </row>
    <row r="173" spans="1:353" x14ac:dyDescent="0.25">
      <c r="B173" s="360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49"/>
      <c r="AO173" s="44"/>
      <c r="AQ173" s="38"/>
      <c r="AS173" s="38"/>
      <c r="AU173" s="38"/>
      <c r="AV173" s="49"/>
      <c r="AW173" s="44"/>
      <c r="AY173" s="38"/>
      <c r="BA173" s="38"/>
      <c r="BC173" s="38"/>
      <c r="BD173" s="49"/>
      <c r="BE173" s="44"/>
      <c r="BG173" s="38"/>
      <c r="BH173" s="47"/>
      <c r="BI173" s="38"/>
      <c r="BK173" s="38"/>
      <c r="BL173" s="49"/>
      <c r="BM173" s="44"/>
      <c r="BO173" s="38"/>
      <c r="BQ173" s="38"/>
      <c r="BS173" s="38"/>
      <c r="BT173" s="49"/>
      <c r="BU173" s="44"/>
      <c r="BW173" s="38"/>
      <c r="BY173" s="38"/>
      <c r="CA173" s="38"/>
      <c r="CB173" s="49"/>
      <c r="CC173" s="44"/>
      <c r="CE173" s="38"/>
      <c r="CG173" s="38"/>
      <c r="CI173" s="38"/>
      <c r="CJ173" s="49"/>
      <c r="CK173" s="44"/>
      <c r="CM173" s="38"/>
      <c r="CO173" s="38"/>
      <c r="CQ173" s="38"/>
      <c r="CR173" s="49"/>
      <c r="CS173" s="44"/>
      <c r="CU173" s="38"/>
      <c r="CW173" s="38"/>
      <c r="CY173" s="38"/>
      <c r="CZ173" s="49"/>
      <c r="DA173" s="44"/>
      <c r="DC173" s="38"/>
      <c r="DE173" s="38"/>
      <c r="DG173" s="38"/>
      <c r="DH173" s="49"/>
      <c r="DI173" s="44"/>
      <c r="DK173" s="38"/>
      <c r="DM173" s="38"/>
      <c r="DO173" s="38"/>
      <c r="DP173" s="49"/>
      <c r="DQ173" s="44"/>
      <c r="DS173" s="38"/>
      <c r="DU173" s="38"/>
      <c r="DW173" s="38"/>
      <c r="DX173" s="49"/>
      <c r="DY173" s="44"/>
      <c r="EA173" s="38"/>
      <c r="EC173" s="38"/>
      <c r="EE173" s="38"/>
      <c r="EF173" s="49"/>
      <c r="EG173" s="44"/>
      <c r="EI173" s="38"/>
      <c r="EK173" s="38"/>
      <c r="EM173" s="38"/>
      <c r="EN173" s="49"/>
      <c r="EO173" s="44"/>
      <c r="EQ173" s="38"/>
      <c r="ES173" s="38"/>
      <c r="EU173" s="38"/>
      <c r="EV173" s="49"/>
      <c r="EW173" s="44"/>
      <c r="EY173" s="38"/>
      <c r="FA173" s="38"/>
      <c r="FC173" s="38"/>
      <c r="FD173" s="49"/>
      <c r="FE173" s="44"/>
      <c r="FG173" s="38"/>
      <c r="FI173" s="38"/>
      <c r="FK173" s="38"/>
      <c r="FL173" s="49"/>
      <c r="FM173" s="44"/>
      <c r="FO173" s="38"/>
      <c r="FQ173" s="38"/>
      <c r="FS173" s="38"/>
      <c r="FT173" s="49"/>
      <c r="FU173" s="44"/>
      <c r="FW173" s="38"/>
      <c r="FX173" s="46"/>
      <c r="FY173" s="38"/>
      <c r="FZ173" s="47"/>
      <c r="GA173" s="38"/>
      <c r="GB173" s="49"/>
      <c r="GC173" s="44"/>
      <c r="GE173" s="38"/>
      <c r="GG173" s="38"/>
      <c r="GI173" s="38"/>
      <c r="GJ173" s="49"/>
      <c r="GK173" s="44"/>
      <c r="GM173" s="38"/>
      <c r="GO173" s="38"/>
      <c r="GQ173" s="38"/>
      <c r="GR173" s="49"/>
      <c r="GS173" s="44"/>
      <c r="GU173" s="38"/>
      <c r="GW173" s="38"/>
      <c r="GY173" s="38"/>
      <c r="GZ173" s="49"/>
      <c r="HA173" s="44"/>
      <c r="HC173" s="38"/>
      <c r="HE173" s="38"/>
      <c r="HG173" s="38"/>
      <c r="HH173" s="49"/>
      <c r="HI173" s="44"/>
      <c r="HK173" s="38"/>
      <c r="HM173" s="38"/>
      <c r="HO173" s="38"/>
      <c r="HP173" s="49"/>
      <c r="HQ173" s="44"/>
      <c r="HS173" s="38"/>
      <c r="HU173" s="38"/>
      <c r="HW173" s="38"/>
      <c r="HX173" s="49"/>
      <c r="HY173" s="44"/>
      <c r="IA173" s="38"/>
      <c r="IC173" s="5"/>
      <c r="IE173" s="38"/>
      <c r="IG173" s="44"/>
      <c r="II173" s="38"/>
      <c r="IJ173" s="49"/>
      <c r="IK173" s="38"/>
      <c r="IM173" s="38"/>
      <c r="IO173" s="38"/>
      <c r="IP173" s="49"/>
      <c r="IQ173" s="44"/>
      <c r="IS173" s="38"/>
      <c r="IU173" s="38"/>
      <c r="IW173" s="38"/>
      <c r="IX173" s="49"/>
      <c r="IY173" s="44"/>
      <c r="JA173" s="38"/>
      <c r="JC173" s="38"/>
      <c r="JE173" s="38"/>
      <c r="JF173" s="49"/>
      <c r="JG173" s="44"/>
      <c r="JI173" s="38"/>
      <c r="JK173" s="38"/>
      <c r="JM173" s="38"/>
      <c r="JN173" s="49"/>
      <c r="JO173" s="44"/>
      <c r="JQ173" s="38"/>
      <c r="JS173" s="38"/>
      <c r="JU173" s="38"/>
      <c r="JV173" s="49"/>
      <c r="JW173" s="44"/>
      <c r="JY173" s="38"/>
      <c r="KA173" s="38"/>
      <c r="KC173" s="38"/>
      <c r="KD173" s="49"/>
      <c r="KE173" s="44"/>
      <c r="KG173" s="38"/>
      <c r="KI173" s="38"/>
      <c r="KK173" s="38"/>
      <c r="KL173" s="49"/>
      <c r="KM173" s="44"/>
      <c r="KO173" s="38"/>
      <c r="KQ173" s="38"/>
      <c r="KS173" s="38"/>
      <c r="KT173" s="49"/>
      <c r="KU173" s="44"/>
      <c r="KW173" s="38"/>
      <c r="KY173" s="38"/>
      <c r="LA173" s="38"/>
      <c r="LB173" s="49"/>
      <c r="LC173" s="44"/>
      <c r="LE173" s="38"/>
      <c r="LG173" s="38"/>
      <c r="LI173" s="38"/>
      <c r="LJ173" s="49"/>
      <c r="LK173" s="44"/>
      <c r="LM173" s="38"/>
      <c r="LO173" s="38"/>
      <c r="LQ173" s="38"/>
      <c r="LR173" s="49"/>
      <c r="LS173" s="44"/>
      <c r="LU173" s="38"/>
      <c r="LW173" s="38"/>
      <c r="LY173" s="38"/>
      <c r="LZ173" s="49"/>
      <c r="MA173" s="44"/>
      <c r="MC173" s="38"/>
      <c r="ME173" s="38"/>
      <c r="MG173" s="38"/>
      <c r="MH173" s="49"/>
      <c r="MI173" s="44"/>
      <c r="MK173" s="38"/>
      <c r="MM173" s="38"/>
      <c r="MN173" s="44"/>
      <c r="MO173" s="38"/>
    </row>
    <row r="174" spans="1:353" x14ac:dyDescent="0.25">
      <c r="B174" s="360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49"/>
      <c r="AO174" s="44"/>
      <c r="AQ174" s="38"/>
      <c r="AS174" s="38"/>
      <c r="AU174" s="38"/>
      <c r="AV174" s="49"/>
      <c r="AW174" s="44"/>
      <c r="AY174" s="38"/>
      <c r="BA174" s="38"/>
      <c r="BC174" s="38"/>
      <c r="BD174" s="49"/>
      <c r="BE174" s="44"/>
      <c r="BG174" s="38"/>
      <c r="BH174" s="47"/>
      <c r="BI174" s="38"/>
      <c r="BK174" s="38"/>
      <c r="BL174" s="49"/>
      <c r="BM174" s="44"/>
      <c r="BO174" s="38"/>
      <c r="BQ174" s="38"/>
      <c r="BS174" s="38"/>
      <c r="BT174" s="49"/>
      <c r="BU174" s="44"/>
      <c r="BW174" s="38"/>
      <c r="BY174" s="38"/>
      <c r="CA174" s="38"/>
      <c r="CB174" s="49"/>
      <c r="CC174" s="44"/>
      <c r="CE174" s="38"/>
      <c r="CG174" s="38"/>
      <c r="CI174" s="38"/>
      <c r="CJ174" s="49"/>
      <c r="CK174" s="44"/>
      <c r="CM174" s="38"/>
      <c r="CO174" s="38"/>
      <c r="CQ174" s="38"/>
      <c r="CR174" s="49"/>
      <c r="CS174" s="44"/>
      <c r="CU174" s="38"/>
      <c r="CW174" s="38"/>
      <c r="CY174" s="38"/>
      <c r="CZ174" s="49"/>
      <c r="DA174" s="44"/>
      <c r="DC174" s="38"/>
      <c r="DE174" s="38"/>
      <c r="DG174" s="38"/>
      <c r="DH174" s="49"/>
      <c r="DI174" s="44"/>
      <c r="DK174" s="38"/>
      <c r="DM174" s="38"/>
      <c r="DO174" s="38"/>
      <c r="DP174" s="49"/>
      <c r="DQ174" s="44"/>
      <c r="DS174" s="38"/>
      <c r="DU174" s="38"/>
      <c r="DW174" s="38"/>
      <c r="DX174" s="49"/>
      <c r="DY174" s="44"/>
      <c r="EA174" s="38"/>
      <c r="EC174" s="38"/>
      <c r="EE174" s="38"/>
      <c r="EF174" s="49"/>
      <c r="EG174" s="44"/>
      <c r="EI174" s="38"/>
      <c r="EK174" s="38"/>
      <c r="EM174" s="38"/>
      <c r="EN174" s="49"/>
      <c r="EO174" s="44"/>
      <c r="EQ174" s="38"/>
      <c r="ES174" s="38"/>
      <c r="EU174" s="38"/>
      <c r="EV174" s="49"/>
      <c r="EW174" s="44"/>
      <c r="EY174" s="38"/>
      <c r="FA174" s="38"/>
      <c r="FC174" s="38"/>
      <c r="FD174" s="49"/>
      <c r="FE174" s="44"/>
      <c r="FG174" s="38"/>
      <c r="FI174" s="38"/>
      <c r="FK174" s="38"/>
      <c r="FL174" s="49"/>
      <c r="FM174" s="44"/>
      <c r="FO174" s="38"/>
      <c r="FQ174" s="38"/>
      <c r="FS174" s="38"/>
      <c r="FT174" s="49"/>
      <c r="FU174" s="44"/>
      <c r="FW174" s="38"/>
      <c r="FX174" s="46"/>
      <c r="FY174" s="38"/>
      <c r="FZ174" s="47"/>
      <c r="GA174" s="38"/>
      <c r="GB174" s="49"/>
      <c r="GC174" s="44"/>
      <c r="GE174" s="38"/>
      <c r="GG174" s="38"/>
      <c r="GI174" s="38"/>
      <c r="GJ174" s="49"/>
      <c r="GK174" s="44"/>
      <c r="GM174" s="38"/>
      <c r="GO174" s="38"/>
      <c r="GQ174" s="38"/>
      <c r="GR174" s="49"/>
      <c r="GS174" s="44"/>
      <c r="GU174" s="38"/>
      <c r="GW174" s="38"/>
      <c r="GY174" s="38"/>
      <c r="GZ174" s="49"/>
      <c r="HA174" s="44"/>
      <c r="HC174" s="38"/>
      <c r="HE174" s="38"/>
      <c r="HG174" s="38"/>
      <c r="HH174" s="49"/>
      <c r="HI174" s="44"/>
      <c r="HK174" s="38"/>
      <c r="HM174" s="38"/>
      <c r="HO174" s="38"/>
      <c r="HP174" s="49"/>
      <c r="HQ174" s="44"/>
      <c r="HS174" s="38"/>
      <c r="HU174" s="38"/>
      <c r="HW174" s="38"/>
      <c r="HX174" s="49"/>
      <c r="HY174" s="44"/>
      <c r="IA174" s="38"/>
      <c r="IC174" s="5"/>
      <c r="IE174" s="38"/>
      <c r="IG174" s="44"/>
      <c r="II174" s="38"/>
      <c r="IJ174" s="49"/>
      <c r="IK174" s="38"/>
      <c r="IM174" s="38"/>
      <c r="IO174" s="38"/>
      <c r="IP174" s="49"/>
      <c r="IQ174" s="44"/>
      <c r="IS174" s="38"/>
      <c r="IU174" s="38"/>
      <c r="IW174" s="38"/>
      <c r="IX174" s="49"/>
      <c r="IY174" s="44"/>
      <c r="JA174" s="38"/>
      <c r="JC174" s="38"/>
      <c r="JE174" s="38"/>
      <c r="JF174" s="49"/>
      <c r="JG174" s="44"/>
      <c r="JI174" s="38"/>
      <c r="JK174" s="38"/>
      <c r="JM174" s="38"/>
      <c r="JN174" s="49"/>
      <c r="JO174" s="44"/>
      <c r="JQ174" s="38"/>
      <c r="JS174" s="38"/>
      <c r="JU174" s="38"/>
      <c r="JV174" s="49"/>
      <c r="JW174" s="44"/>
      <c r="JY174" s="38"/>
      <c r="KA174" s="38"/>
      <c r="KC174" s="38"/>
      <c r="KD174" s="49"/>
      <c r="KE174" s="44"/>
      <c r="KG174" s="38"/>
      <c r="KI174" s="38"/>
      <c r="KK174" s="38"/>
      <c r="KL174" s="49"/>
      <c r="KM174" s="44"/>
      <c r="KO174" s="38"/>
      <c r="KQ174" s="38"/>
      <c r="KS174" s="38"/>
      <c r="KT174" s="49"/>
      <c r="KU174" s="44"/>
      <c r="KW174" s="38"/>
      <c r="KY174" s="38"/>
      <c r="LA174" s="38"/>
      <c r="LB174" s="49"/>
      <c r="LC174" s="44"/>
      <c r="LE174" s="38"/>
      <c r="LG174" s="38"/>
      <c r="LI174" s="38"/>
      <c r="LJ174" s="49"/>
      <c r="LK174" s="44"/>
      <c r="LM174" s="38"/>
      <c r="LO174" s="38"/>
      <c r="LQ174" s="38"/>
      <c r="LR174" s="49"/>
      <c r="LS174" s="44"/>
      <c r="LU174" s="38"/>
      <c r="LW174" s="38"/>
      <c r="LY174" s="38"/>
      <c r="LZ174" s="49"/>
      <c r="MA174" s="44"/>
      <c r="MC174" s="38"/>
      <c r="ME174" s="38"/>
      <c r="MG174" s="38"/>
      <c r="MH174" s="49"/>
      <c r="MI174" s="44"/>
      <c r="MK174" s="38"/>
      <c r="MM174" s="38"/>
      <c r="MN174" s="44"/>
      <c r="MO174" s="38"/>
    </row>
    <row r="175" spans="1:353" x14ac:dyDescent="0.25">
      <c r="B175" s="360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49"/>
      <c r="AO175" s="44"/>
      <c r="AQ175" s="38"/>
      <c r="AS175" s="38"/>
      <c r="AU175" s="38"/>
      <c r="AV175" s="49"/>
      <c r="AW175" s="44"/>
      <c r="AY175" s="38"/>
      <c r="BA175" s="38"/>
      <c r="BC175" s="38"/>
      <c r="BD175" s="49"/>
      <c r="BE175" s="44"/>
      <c r="BG175" s="38"/>
      <c r="BH175" s="47"/>
      <c r="BI175" s="38"/>
      <c r="BK175" s="38"/>
      <c r="BL175" s="49"/>
      <c r="BM175" s="44"/>
      <c r="BO175" s="38"/>
      <c r="BQ175" s="38"/>
      <c r="BS175" s="38"/>
      <c r="BT175" s="49"/>
      <c r="BU175" s="44"/>
      <c r="BW175" s="38"/>
      <c r="BY175" s="38"/>
      <c r="CA175" s="38"/>
      <c r="CB175" s="49"/>
      <c r="CC175" s="44"/>
      <c r="CE175" s="38"/>
      <c r="CG175" s="38"/>
      <c r="CI175" s="38"/>
      <c r="CJ175" s="49"/>
      <c r="CK175" s="44"/>
      <c r="CM175" s="38"/>
      <c r="CO175" s="38"/>
      <c r="CQ175" s="38"/>
      <c r="CR175" s="49"/>
      <c r="CS175" s="44"/>
      <c r="CU175" s="38"/>
      <c r="CW175" s="38"/>
      <c r="CY175" s="38"/>
      <c r="CZ175" s="49"/>
      <c r="DA175" s="44"/>
      <c r="DC175" s="38"/>
      <c r="DE175" s="38"/>
      <c r="DG175" s="38"/>
      <c r="DH175" s="49"/>
      <c r="DI175" s="44"/>
      <c r="DK175" s="38"/>
      <c r="DM175" s="38"/>
      <c r="DO175" s="38"/>
      <c r="DP175" s="49"/>
      <c r="DQ175" s="44"/>
      <c r="DS175" s="38"/>
      <c r="DU175" s="38"/>
      <c r="DW175" s="38"/>
      <c r="DX175" s="49"/>
      <c r="DY175" s="44"/>
      <c r="EA175" s="38"/>
      <c r="EC175" s="38"/>
      <c r="EE175" s="38"/>
      <c r="EF175" s="49"/>
      <c r="EG175" s="44"/>
      <c r="EI175" s="38"/>
      <c r="EK175" s="38"/>
      <c r="EM175" s="38"/>
      <c r="EN175" s="49"/>
      <c r="EO175" s="44"/>
      <c r="EQ175" s="38"/>
      <c r="ES175" s="38"/>
      <c r="EU175" s="38"/>
      <c r="EV175" s="49"/>
      <c r="EW175" s="44"/>
      <c r="EY175" s="38"/>
      <c r="FA175" s="38"/>
      <c r="FC175" s="38"/>
      <c r="FD175" s="49"/>
      <c r="FE175" s="44"/>
      <c r="FG175" s="38"/>
      <c r="FI175" s="38"/>
      <c r="FK175" s="38"/>
      <c r="FL175" s="49"/>
      <c r="FM175" s="44"/>
      <c r="FO175" s="38"/>
      <c r="FQ175" s="38"/>
      <c r="FS175" s="38"/>
      <c r="FT175" s="49"/>
      <c r="FU175" s="44"/>
      <c r="FW175" s="38"/>
      <c r="FX175" s="46"/>
      <c r="FY175" s="38"/>
      <c r="FZ175" s="47"/>
      <c r="GA175" s="38"/>
      <c r="GB175" s="49"/>
      <c r="GC175" s="44"/>
      <c r="GE175" s="38"/>
      <c r="GG175" s="38"/>
      <c r="GI175" s="38"/>
      <c r="GJ175" s="49"/>
      <c r="GK175" s="44"/>
      <c r="GM175" s="38"/>
      <c r="GO175" s="38"/>
      <c r="GQ175" s="38"/>
      <c r="GR175" s="49"/>
      <c r="GS175" s="44"/>
      <c r="GU175" s="38"/>
      <c r="GW175" s="38"/>
      <c r="GY175" s="38"/>
      <c r="GZ175" s="49"/>
      <c r="HA175" s="44"/>
      <c r="HC175" s="38"/>
      <c r="HE175" s="38"/>
      <c r="HG175" s="38"/>
      <c r="HH175" s="49"/>
      <c r="HI175" s="44"/>
      <c r="HK175" s="38"/>
      <c r="HM175" s="38"/>
      <c r="HO175" s="38"/>
      <c r="HP175" s="49"/>
      <c r="HQ175" s="44"/>
      <c r="HS175" s="38"/>
      <c r="HU175" s="38"/>
      <c r="HW175" s="38"/>
      <c r="HX175" s="49"/>
      <c r="HY175" s="44"/>
      <c r="IA175" s="38"/>
      <c r="IC175" s="5"/>
      <c r="IE175" s="38"/>
      <c r="IG175" s="44"/>
      <c r="II175" s="38"/>
      <c r="IJ175" s="49"/>
      <c r="IK175" s="38"/>
      <c r="IM175" s="38"/>
      <c r="IO175" s="38"/>
      <c r="IP175" s="49"/>
      <c r="IQ175" s="44"/>
      <c r="IS175" s="38"/>
      <c r="IU175" s="38"/>
      <c r="IW175" s="38"/>
      <c r="IX175" s="49"/>
      <c r="IY175" s="44"/>
      <c r="JA175" s="38"/>
      <c r="JC175" s="38"/>
      <c r="JE175" s="38"/>
      <c r="JF175" s="49"/>
      <c r="JG175" s="44"/>
      <c r="JI175" s="38"/>
      <c r="JK175" s="38"/>
      <c r="JM175" s="38"/>
      <c r="JN175" s="49"/>
      <c r="JO175" s="44"/>
      <c r="JQ175" s="38"/>
      <c r="JS175" s="38"/>
      <c r="JU175" s="38"/>
      <c r="JV175" s="49"/>
      <c r="JW175" s="44"/>
      <c r="JY175" s="38"/>
      <c r="KA175" s="38"/>
      <c r="KC175" s="38"/>
      <c r="KD175" s="49"/>
      <c r="KE175" s="44"/>
      <c r="KG175" s="38"/>
      <c r="KI175" s="38"/>
      <c r="KK175" s="38"/>
      <c r="KL175" s="49"/>
      <c r="KM175" s="44"/>
      <c r="KO175" s="38"/>
      <c r="KQ175" s="38"/>
      <c r="KS175" s="38"/>
      <c r="KT175" s="49"/>
      <c r="KU175" s="44"/>
      <c r="KW175" s="38"/>
      <c r="KY175" s="38"/>
      <c r="LA175" s="38"/>
      <c r="LB175" s="49"/>
      <c r="LC175" s="44"/>
      <c r="LE175" s="38"/>
      <c r="LG175" s="38"/>
      <c r="LI175" s="38"/>
      <c r="LJ175" s="49"/>
      <c r="LK175" s="44"/>
      <c r="LM175" s="38"/>
      <c r="LO175" s="38"/>
      <c r="LQ175" s="38"/>
      <c r="LR175" s="49"/>
      <c r="LS175" s="44"/>
      <c r="LU175" s="38"/>
      <c r="LW175" s="38"/>
      <c r="LY175" s="38"/>
      <c r="LZ175" s="49"/>
      <c r="MA175" s="44"/>
      <c r="MC175" s="38"/>
      <c r="ME175" s="38"/>
      <c r="MG175" s="38"/>
      <c r="MH175" s="49"/>
      <c r="MI175" s="44"/>
      <c r="MK175" s="38"/>
      <c r="MM175" s="38"/>
      <c r="MN175" s="44"/>
      <c r="MO175" s="38"/>
    </row>
    <row r="176" spans="1:353" x14ac:dyDescent="0.25">
      <c r="B176" s="360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49"/>
      <c r="AO176" s="44"/>
      <c r="AQ176" s="38"/>
      <c r="AS176" s="38"/>
      <c r="AU176" s="38"/>
      <c r="AV176" s="49"/>
      <c r="AW176" s="44"/>
      <c r="AY176" s="38"/>
      <c r="BA176" s="38"/>
      <c r="BC176" s="38"/>
      <c r="BD176" s="49"/>
      <c r="BE176" s="44"/>
      <c r="BG176" s="38"/>
      <c r="BH176" s="47"/>
      <c r="BI176" s="38"/>
      <c r="BK176" s="38"/>
      <c r="BL176" s="49"/>
      <c r="BM176" s="44"/>
      <c r="BO176" s="38"/>
      <c r="BQ176" s="38"/>
      <c r="BS176" s="38"/>
      <c r="BT176" s="49"/>
      <c r="BU176" s="44"/>
      <c r="BW176" s="38"/>
      <c r="BY176" s="38"/>
      <c r="CA176" s="38"/>
      <c r="CB176" s="49"/>
      <c r="CC176" s="44"/>
      <c r="CE176" s="38"/>
      <c r="CG176" s="38"/>
      <c r="CI176" s="38"/>
      <c r="CJ176" s="49"/>
      <c r="CK176" s="44"/>
      <c r="CM176" s="38"/>
      <c r="CO176" s="38"/>
      <c r="CQ176" s="38"/>
      <c r="CR176" s="49"/>
      <c r="CS176" s="44"/>
      <c r="CU176" s="38"/>
      <c r="CW176" s="38"/>
      <c r="CY176" s="38"/>
      <c r="CZ176" s="49"/>
      <c r="DA176" s="44"/>
      <c r="DC176" s="38"/>
      <c r="DE176" s="38"/>
      <c r="DG176" s="38"/>
      <c r="DH176" s="49"/>
      <c r="DI176" s="44"/>
      <c r="DK176" s="38"/>
      <c r="DM176" s="38"/>
      <c r="DO176" s="38"/>
      <c r="DP176" s="49"/>
      <c r="DQ176" s="44"/>
      <c r="DS176" s="38"/>
      <c r="DU176" s="38"/>
      <c r="DW176" s="38"/>
      <c r="DX176" s="49"/>
      <c r="DY176" s="44"/>
      <c r="EA176" s="38"/>
      <c r="EC176" s="38"/>
      <c r="EE176" s="38"/>
      <c r="EF176" s="49"/>
      <c r="EG176" s="44"/>
      <c r="EI176" s="38"/>
      <c r="EK176" s="38"/>
      <c r="EM176" s="38"/>
      <c r="EN176" s="49"/>
      <c r="EO176" s="44"/>
      <c r="EQ176" s="38"/>
      <c r="ES176" s="38"/>
      <c r="EU176" s="38"/>
      <c r="EV176" s="49"/>
      <c r="EW176" s="44"/>
      <c r="EY176" s="38"/>
      <c r="FA176" s="38"/>
      <c r="FC176" s="38"/>
      <c r="FD176" s="49"/>
      <c r="FE176" s="44"/>
      <c r="FG176" s="38"/>
      <c r="FI176" s="38"/>
      <c r="FK176" s="38"/>
      <c r="FL176" s="49"/>
      <c r="FM176" s="44"/>
      <c r="FO176" s="38"/>
      <c r="FQ176" s="38"/>
      <c r="FS176" s="38"/>
      <c r="FT176" s="49"/>
      <c r="FU176" s="44"/>
      <c r="FW176" s="38"/>
      <c r="FX176" s="46"/>
      <c r="FY176" s="38"/>
      <c r="FZ176" s="47"/>
      <c r="GA176" s="38"/>
      <c r="GB176" s="49"/>
      <c r="GC176" s="44"/>
      <c r="GE176" s="38"/>
      <c r="GG176" s="38"/>
      <c r="GI176" s="38"/>
      <c r="GJ176" s="49"/>
      <c r="GK176" s="44"/>
      <c r="GM176" s="38"/>
      <c r="GO176" s="38"/>
      <c r="GQ176" s="38"/>
      <c r="GR176" s="49"/>
      <c r="GS176" s="44"/>
      <c r="GU176" s="38"/>
      <c r="GW176" s="38"/>
      <c r="GY176" s="38"/>
      <c r="GZ176" s="49"/>
      <c r="HA176" s="44"/>
      <c r="HC176" s="38"/>
      <c r="HE176" s="38"/>
      <c r="HG176" s="38"/>
      <c r="HH176" s="49"/>
      <c r="HI176" s="44"/>
      <c r="HK176" s="38"/>
      <c r="HM176" s="38"/>
      <c r="HO176" s="38"/>
      <c r="HP176" s="49"/>
      <c r="HQ176" s="44"/>
      <c r="HS176" s="38"/>
      <c r="HU176" s="38"/>
      <c r="HW176" s="38"/>
      <c r="HX176" s="49"/>
      <c r="HY176" s="44"/>
      <c r="IA176" s="38"/>
      <c r="IC176" s="5"/>
      <c r="IE176" s="38"/>
      <c r="IG176" s="44"/>
      <c r="II176" s="38"/>
      <c r="IJ176" s="49"/>
      <c r="IK176" s="38"/>
      <c r="IM176" s="38"/>
      <c r="IO176" s="38"/>
      <c r="IP176" s="49"/>
      <c r="IQ176" s="44"/>
      <c r="IS176" s="38"/>
      <c r="IU176" s="38"/>
      <c r="IW176" s="38"/>
      <c r="IX176" s="49"/>
      <c r="IY176" s="44"/>
      <c r="JA176" s="38"/>
      <c r="JC176" s="38"/>
      <c r="JE176" s="38"/>
      <c r="JF176" s="49"/>
      <c r="JG176" s="44"/>
      <c r="JI176" s="38"/>
      <c r="JK176" s="38"/>
      <c r="JM176" s="38"/>
      <c r="JN176" s="49"/>
      <c r="JO176" s="44"/>
      <c r="JQ176" s="38"/>
      <c r="JS176" s="38"/>
      <c r="JU176" s="38"/>
      <c r="JV176" s="49"/>
      <c r="JW176" s="44"/>
      <c r="JY176" s="38"/>
      <c r="KA176" s="38"/>
      <c r="KC176" s="38"/>
      <c r="KD176" s="49"/>
      <c r="KE176" s="44"/>
      <c r="KG176" s="38"/>
      <c r="KI176" s="38"/>
      <c r="KK176" s="38"/>
      <c r="KL176" s="49"/>
      <c r="KM176" s="44"/>
      <c r="KO176" s="38"/>
      <c r="KQ176" s="38"/>
      <c r="KS176" s="38"/>
      <c r="KT176" s="49"/>
      <c r="KU176" s="44"/>
      <c r="KW176" s="38"/>
      <c r="KY176" s="38"/>
      <c r="LA176" s="38"/>
      <c r="LB176" s="49"/>
      <c r="LC176" s="44"/>
      <c r="LE176" s="38"/>
      <c r="LG176" s="38"/>
      <c r="LI176" s="38"/>
      <c r="LJ176" s="49"/>
      <c r="LK176" s="44"/>
      <c r="LM176" s="38"/>
      <c r="LO176" s="38"/>
      <c r="LQ176" s="38"/>
      <c r="LR176" s="49"/>
      <c r="LS176" s="44"/>
      <c r="LU176" s="38"/>
      <c r="LW176" s="38"/>
      <c r="LY176" s="38"/>
      <c r="LZ176" s="49"/>
      <c r="MA176" s="44"/>
      <c r="MC176" s="38"/>
      <c r="ME176" s="38"/>
      <c r="MG176" s="38"/>
      <c r="MH176" s="49"/>
      <c r="MI176" s="44"/>
      <c r="MK176" s="38"/>
      <c r="MM176" s="38"/>
      <c r="MN176" s="44"/>
      <c r="MO176" s="38"/>
    </row>
    <row r="177" spans="1:353" x14ac:dyDescent="0.25">
      <c r="B177" s="360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49"/>
      <c r="AO177" s="44"/>
      <c r="AQ177" s="38"/>
      <c r="AS177" s="38"/>
      <c r="AU177" s="38"/>
      <c r="AV177" s="49"/>
      <c r="AW177" s="44"/>
      <c r="AY177" s="38"/>
      <c r="BA177" s="38"/>
      <c r="BC177" s="38"/>
      <c r="BD177" s="49"/>
      <c r="BE177" s="44"/>
      <c r="BG177" s="38"/>
      <c r="BH177" s="47"/>
      <c r="BI177" s="38"/>
      <c r="BK177" s="38"/>
      <c r="BL177" s="49"/>
      <c r="BM177" s="44"/>
      <c r="BO177" s="38"/>
      <c r="BQ177" s="38"/>
      <c r="BS177" s="38"/>
      <c r="BT177" s="49"/>
      <c r="BU177" s="44"/>
      <c r="BW177" s="38"/>
      <c r="BY177" s="38"/>
      <c r="CA177" s="38"/>
      <c r="CB177" s="49"/>
      <c r="CC177" s="44"/>
      <c r="CE177" s="38"/>
      <c r="CG177" s="38"/>
      <c r="CI177" s="38"/>
      <c r="CJ177" s="49"/>
      <c r="CK177" s="44"/>
      <c r="CM177" s="38"/>
      <c r="CO177" s="38"/>
      <c r="CQ177" s="38"/>
      <c r="CR177" s="49"/>
      <c r="CS177" s="44"/>
      <c r="CU177" s="38"/>
      <c r="CW177" s="38"/>
      <c r="CY177" s="38"/>
      <c r="CZ177" s="49"/>
      <c r="DA177" s="44"/>
      <c r="DC177" s="38"/>
      <c r="DE177" s="38"/>
      <c r="DG177" s="38"/>
      <c r="DH177" s="49"/>
      <c r="DI177" s="44"/>
      <c r="DK177" s="38"/>
      <c r="DM177" s="38"/>
      <c r="DO177" s="38"/>
      <c r="DP177" s="49"/>
      <c r="DQ177" s="44"/>
      <c r="DS177" s="38"/>
      <c r="DU177" s="38"/>
      <c r="DW177" s="38"/>
      <c r="DX177" s="49"/>
      <c r="DY177" s="44"/>
      <c r="EA177" s="38"/>
      <c r="EC177" s="38"/>
      <c r="EE177" s="38"/>
      <c r="EF177" s="49"/>
      <c r="EG177" s="44"/>
      <c r="EI177" s="38"/>
      <c r="EK177" s="38"/>
      <c r="EM177" s="38"/>
      <c r="EN177" s="49"/>
      <c r="EO177" s="44"/>
      <c r="EQ177" s="38"/>
      <c r="ES177" s="38"/>
      <c r="EU177" s="38"/>
      <c r="EV177" s="49"/>
      <c r="EW177" s="44"/>
      <c r="EY177" s="38"/>
      <c r="FA177" s="38"/>
      <c r="FC177" s="38"/>
      <c r="FD177" s="49"/>
      <c r="FE177" s="44"/>
      <c r="FG177" s="38"/>
      <c r="FI177" s="38"/>
      <c r="FK177" s="38"/>
      <c r="FL177" s="49"/>
      <c r="FM177" s="44"/>
      <c r="FO177" s="38"/>
      <c r="FQ177" s="38"/>
      <c r="FS177" s="38"/>
      <c r="FT177" s="49"/>
      <c r="FU177" s="44"/>
      <c r="FW177" s="38"/>
      <c r="FX177" s="46"/>
      <c r="FY177" s="38"/>
      <c r="FZ177" s="47"/>
      <c r="GA177" s="38"/>
      <c r="GB177" s="49"/>
      <c r="GC177" s="44"/>
      <c r="GE177" s="38"/>
      <c r="GG177" s="38"/>
      <c r="GI177" s="38"/>
      <c r="GJ177" s="49"/>
      <c r="GK177" s="44"/>
      <c r="GM177" s="38"/>
      <c r="GO177" s="38"/>
      <c r="GQ177" s="38"/>
      <c r="GR177" s="49"/>
      <c r="GS177" s="44"/>
      <c r="GU177" s="38"/>
      <c r="GW177" s="38"/>
      <c r="GY177" s="38"/>
      <c r="GZ177" s="49"/>
      <c r="HA177" s="44"/>
      <c r="HC177" s="38"/>
      <c r="HE177" s="38"/>
      <c r="HG177" s="38"/>
      <c r="HH177" s="49"/>
      <c r="HI177" s="44"/>
      <c r="HK177" s="38"/>
      <c r="HM177" s="38"/>
      <c r="HO177" s="38"/>
      <c r="HP177" s="49"/>
      <c r="HQ177" s="44"/>
      <c r="HS177" s="38"/>
      <c r="HU177" s="38"/>
      <c r="HW177" s="38"/>
      <c r="HX177" s="49"/>
      <c r="HY177" s="44"/>
      <c r="IA177" s="38"/>
      <c r="IC177" s="5"/>
      <c r="IE177" s="38"/>
      <c r="IG177" s="44"/>
      <c r="II177" s="38"/>
      <c r="IJ177" s="49"/>
      <c r="IK177" s="38"/>
      <c r="IM177" s="38"/>
      <c r="IO177" s="38"/>
      <c r="IP177" s="49"/>
      <c r="IQ177" s="44"/>
      <c r="IS177" s="38"/>
      <c r="IU177" s="38"/>
      <c r="IW177" s="38"/>
      <c r="IX177" s="49"/>
      <c r="IY177" s="44"/>
      <c r="JA177" s="38"/>
      <c r="JC177" s="38"/>
      <c r="JE177" s="38"/>
      <c r="JF177" s="49"/>
      <c r="JG177" s="44"/>
      <c r="JI177" s="38"/>
      <c r="JK177" s="38"/>
      <c r="JM177" s="38"/>
      <c r="JN177" s="49"/>
      <c r="JO177" s="44"/>
      <c r="JQ177" s="38"/>
      <c r="JS177" s="38"/>
      <c r="JU177" s="38"/>
      <c r="JV177" s="49"/>
      <c r="JW177" s="44"/>
      <c r="JY177" s="38"/>
      <c r="KA177" s="38"/>
      <c r="KC177" s="38"/>
      <c r="KD177" s="49"/>
      <c r="KE177" s="44"/>
      <c r="KG177" s="38"/>
      <c r="KI177" s="38"/>
      <c r="KK177" s="38"/>
      <c r="KL177" s="49"/>
      <c r="KM177" s="44"/>
      <c r="KO177" s="38"/>
      <c r="KQ177" s="38"/>
      <c r="KS177" s="38"/>
      <c r="KT177" s="49"/>
      <c r="KU177" s="44"/>
      <c r="KW177" s="38"/>
      <c r="KY177" s="38"/>
      <c r="LA177" s="38"/>
      <c r="LB177" s="49"/>
      <c r="LC177" s="44"/>
      <c r="LE177" s="38"/>
      <c r="LG177" s="38"/>
      <c r="LI177" s="38"/>
      <c r="LJ177" s="49"/>
      <c r="LK177" s="44"/>
      <c r="LM177" s="38"/>
      <c r="LO177" s="38"/>
      <c r="LQ177" s="38"/>
      <c r="LR177" s="49"/>
      <c r="LS177" s="44"/>
      <c r="LU177" s="38"/>
      <c r="LW177" s="38"/>
      <c r="LY177" s="38"/>
      <c r="LZ177" s="49"/>
      <c r="MA177" s="44"/>
      <c r="MC177" s="38"/>
      <c r="ME177" s="38"/>
      <c r="MG177" s="38"/>
      <c r="MH177" s="49"/>
      <c r="MI177" s="44"/>
      <c r="MK177" s="38"/>
      <c r="MM177" s="38"/>
      <c r="MN177" s="44"/>
      <c r="MO177" s="38"/>
    </row>
    <row r="178" spans="1:353" x14ac:dyDescent="0.25">
      <c r="B178" s="360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49"/>
      <c r="AO178" s="44"/>
      <c r="AQ178" s="38"/>
      <c r="AS178" s="38"/>
      <c r="AU178" s="38"/>
      <c r="AV178" s="49"/>
      <c r="AW178" s="44"/>
      <c r="AY178" s="38"/>
      <c r="BA178" s="38"/>
      <c r="BC178" s="38"/>
      <c r="BD178" s="49"/>
      <c r="BE178" s="44"/>
      <c r="BG178" s="38"/>
      <c r="BH178" s="47"/>
      <c r="BI178" s="38"/>
      <c r="BK178" s="38"/>
      <c r="BL178" s="49"/>
      <c r="BM178" s="44"/>
      <c r="BO178" s="38"/>
      <c r="BQ178" s="38"/>
      <c r="BS178" s="38"/>
      <c r="BT178" s="49"/>
      <c r="BU178" s="44"/>
      <c r="BW178" s="38"/>
      <c r="BY178" s="38"/>
      <c r="CA178" s="38"/>
      <c r="CB178" s="49"/>
      <c r="CC178" s="44"/>
      <c r="CE178" s="38"/>
      <c r="CG178" s="38"/>
      <c r="CI178" s="38"/>
      <c r="CJ178" s="49"/>
      <c r="CK178" s="44"/>
      <c r="CM178" s="38"/>
      <c r="CO178" s="38"/>
      <c r="CQ178" s="38"/>
      <c r="CR178" s="49"/>
      <c r="CS178" s="44"/>
      <c r="CU178" s="38"/>
      <c r="CW178" s="38"/>
      <c r="CY178" s="38"/>
      <c r="CZ178" s="49"/>
      <c r="DA178" s="44"/>
      <c r="DC178" s="38"/>
      <c r="DE178" s="38"/>
      <c r="DG178" s="38"/>
      <c r="DH178" s="49"/>
      <c r="DI178" s="44"/>
      <c r="DK178" s="38"/>
      <c r="DM178" s="38"/>
      <c r="DO178" s="38"/>
      <c r="DP178" s="49"/>
      <c r="DQ178" s="44"/>
      <c r="DS178" s="38"/>
      <c r="DU178" s="38"/>
      <c r="DW178" s="38"/>
      <c r="DX178" s="49"/>
      <c r="DY178" s="44"/>
      <c r="EA178" s="38"/>
      <c r="EC178" s="38"/>
      <c r="EE178" s="38"/>
      <c r="EF178" s="49"/>
      <c r="EG178" s="44"/>
      <c r="EI178" s="38"/>
      <c r="EK178" s="38"/>
      <c r="EM178" s="38"/>
      <c r="EN178" s="49"/>
      <c r="EO178" s="44"/>
      <c r="EQ178" s="38"/>
      <c r="ES178" s="38"/>
      <c r="EU178" s="38"/>
      <c r="EV178" s="49"/>
      <c r="EW178" s="44"/>
      <c r="EY178" s="38"/>
      <c r="FA178" s="38"/>
      <c r="FC178" s="38"/>
      <c r="FD178" s="49"/>
      <c r="FE178" s="44"/>
      <c r="FG178" s="38"/>
      <c r="FI178" s="38"/>
      <c r="FK178" s="38"/>
      <c r="FL178" s="49"/>
      <c r="FM178" s="44"/>
      <c r="FO178" s="38"/>
      <c r="FQ178" s="38"/>
      <c r="FS178" s="38"/>
      <c r="FT178" s="49"/>
      <c r="FU178" s="44"/>
      <c r="FW178" s="38"/>
      <c r="FX178" s="46"/>
      <c r="FY178" s="38"/>
      <c r="FZ178" s="47"/>
      <c r="GA178" s="38"/>
      <c r="GB178" s="49"/>
      <c r="GC178" s="44"/>
      <c r="GE178" s="38"/>
      <c r="GG178" s="38"/>
      <c r="GI178" s="38"/>
      <c r="GJ178" s="49"/>
      <c r="GK178" s="44"/>
      <c r="GM178" s="38"/>
      <c r="GO178" s="38"/>
      <c r="GQ178" s="38"/>
      <c r="GR178" s="49"/>
      <c r="GS178" s="44"/>
      <c r="GU178" s="38"/>
      <c r="GW178" s="38"/>
      <c r="GY178" s="38"/>
      <c r="GZ178" s="49"/>
      <c r="HA178" s="44"/>
      <c r="HC178" s="38"/>
      <c r="HE178" s="38"/>
      <c r="HG178" s="38"/>
      <c r="HH178" s="49"/>
      <c r="HI178" s="44"/>
      <c r="HK178" s="38"/>
      <c r="HM178" s="38"/>
      <c r="HO178" s="38"/>
      <c r="HP178" s="49"/>
      <c r="HQ178" s="44"/>
      <c r="HS178" s="38"/>
      <c r="HU178" s="38"/>
      <c r="HW178" s="38"/>
      <c r="HX178" s="49"/>
      <c r="HY178" s="44"/>
      <c r="IA178" s="38"/>
      <c r="IC178" s="5"/>
      <c r="IE178" s="38"/>
      <c r="IG178" s="44"/>
      <c r="II178" s="38"/>
      <c r="IJ178" s="49"/>
      <c r="IK178" s="38"/>
      <c r="IM178" s="38"/>
      <c r="IO178" s="38"/>
      <c r="IP178" s="49"/>
      <c r="IQ178" s="44"/>
      <c r="IS178" s="38"/>
      <c r="IU178" s="38"/>
      <c r="IW178" s="38"/>
      <c r="IX178" s="49"/>
      <c r="IY178" s="44"/>
      <c r="JA178" s="38"/>
      <c r="JC178" s="38"/>
      <c r="JE178" s="38"/>
      <c r="JF178" s="49"/>
      <c r="JG178" s="44"/>
      <c r="JI178" s="38"/>
      <c r="JK178" s="38"/>
      <c r="JM178" s="38"/>
      <c r="JN178" s="49"/>
      <c r="JO178" s="44"/>
      <c r="JQ178" s="38"/>
      <c r="JS178" s="38"/>
      <c r="JU178" s="38"/>
      <c r="JV178" s="49"/>
      <c r="JW178" s="44"/>
      <c r="JY178" s="38"/>
      <c r="KA178" s="38"/>
      <c r="KC178" s="38"/>
      <c r="KD178" s="49"/>
      <c r="KE178" s="44"/>
      <c r="KG178" s="38"/>
      <c r="KI178" s="38"/>
      <c r="KK178" s="38"/>
      <c r="KL178" s="49"/>
      <c r="KM178" s="44"/>
      <c r="KO178" s="38"/>
      <c r="KQ178" s="38"/>
      <c r="KS178" s="38"/>
      <c r="KT178" s="49"/>
      <c r="KU178" s="44"/>
      <c r="KW178" s="38"/>
      <c r="KY178" s="38"/>
      <c r="LA178" s="38"/>
      <c r="LB178" s="49"/>
      <c r="LC178" s="44"/>
      <c r="LE178" s="38"/>
      <c r="LG178" s="38"/>
      <c r="LI178" s="38"/>
      <c r="LJ178" s="49"/>
      <c r="LK178" s="44"/>
      <c r="LM178" s="38"/>
      <c r="LO178" s="38"/>
      <c r="LQ178" s="38"/>
      <c r="LR178" s="49"/>
      <c r="LS178" s="44"/>
      <c r="LU178" s="38"/>
      <c r="LW178" s="38"/>
      <c r="LY178" s="38"/>
      <c r="LZ178" s="49"/>
      <c r="MA178" s="44"/>
      <c r="MC178" s="38"/>
      <c r="ME178" s="38"/>
      <c r="MG178" s="38"/>
      <c r="MH178" s="49"/>
      <c r="MI178" s="44"/>
      <c r="MK178" s="38"/>
      <c r="MM178" s="38"/>
      <c r="MN178" s="44"/>
      <c r="MO178" s="38"/>
    </row>
    <row r="179" spans="1:353" x14ac:dyDescent="0.25">
      <c r="B179" s="360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IC179" s="5"/>
    </row>
    <row r="180" spans="1:353" x14ac:dyDescent="0.25">
      <c r="B180" s="36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Q180" s="31"/>
      <c r="AS180" s="31"/>
      <c r="AU180" s="31"/>
      <c r="AY180" s="31"/>
      <c r="BA180" s="31"/>
      <c r="BC180" s="31"/>
      <c r="BG180" s="31"/>
      <c r="BH180" s="47"/>
      <c r="BI180" s="31"/>
      <c r="BK180" s="31"/>
      <c r="BO180" s="31"/>
      <c r="BQ180" s="31"/>
      <c r="BS180" s="31"/>
      <c r="BW180" s="31"/>
      <c r="BY180" s="31"/>
      <c r="CA180" s="31"/>
      <c r="CE180" s="31"/>
      <c r="CG180" s="31"/>
      <c r="CI180" s="31"/>
      <c r="CM180" s="31"/>
      <c r="CO180" s="31"/>
      <c r="CQ180" s="31"/>
      <c r="CU180" s="31"/>
      <c r="CW180" s="31"/>
      <c r="CY180" s="31"/>
      <c r="DC180" s="31"/>
      <c r="DE180" s="31"/>
      <c r="DG180" s="31"/>
      <c r="DK180" s="31"/>
      <c r="DM180" s="31"/>
      <c r="DO180" s="31"/>
      <c r="DS180" s="31"/>
      <c r="DU180" s="31"/>
      <c r="DW180" s="31"/>
      <c r="EA180" s="31"/>
      <c r="EC180" s="31"/>
      <c r="EE180" s="31"/>
      <c r="EI180" s="31"/>
      <c r="EK180" s="31"/>
      <c r="EM180" s="31"/>
      <c r="EQ180" s="31"/>
      <c r="ES180" s="31"/>
      <c r="EU180" s="31"/>
      <c r="EY180" s="31"/>
      <c r="FA180" s="31"/>
      <c r="FC180" s="31"/>
      <c r="FG180" s="31"/>
      <c r="FI180" s="31"/>
      <c r="FK180" s="31"/>
      <c r="FO180" s="31"/>
      <c r="FQ180" s="31"/>
      <c r="FS180" s="31"/>
      <c r="FW180" s="31"/>
      <c r="FY180" s="31"/>
      <c r="FZ180" s="47"/>
      <c r="GA180" s="31"/>
      <c r="GE180" s="31"/>
      <c r="GG180" s="31"/>
      <c r="GI180" s="31"/>
      <c r="GM180" s="31"/>
      <c r="GO180" s="31"/>
      <c r="GQ180" s="31"/>
      <c r="GU180" s="31"/>
      <c r="GW180" s="31"/>
      <c r="GY180" s="31"/>
      <c r="HC180" s="31"/>
      <c r="HE180" s="31"/>
      <c r="HG180" s="31"/>
      <c r="HK180" s="31"/>
      <c r="HM180" s="31"/>
      <c r="HO180" s="31"/>
      <c r="HS180" s="31"/>
      <c r="HU180" s="31"/>
      <c r="HW180" s="31"/>
      <c r="IA180" s="31"/>
      <c r="IC180" s="5"/>
      <c r="IE180" s="31"/>
      <c r="II180" s="31"/>
      <c r="IK180" s="31"/>
      <c r="IM180" s="31"/>
      <c r="IO180" s="31"/>
      <c r="IS180" s="31"/>
      <c r="IU180" s="31"/>
      <c r="IW180" s="31"/>
      <c r="JA180" s="31"/>
      <c r="JC180" s="31"/>
      <c r="JE180" s="31"/>
      <c r="JI180" s="31"/>
      <c r="JK180" s="31"/>
      <c r="JM180" s="31"/>
      <c r="JQ180" s="31"/>
      <c r="JS180" s="31"/>
      <c r="JU180" s="31"/>
      <c r="JY180" s="31"/>
      <c r="KA180" s="31"/>
      <c r="KC180" s="31"/>
      <c r="KG180" s="31"/>
      <c r="KI180" s="31"/>
      <c r="KK180" s="31"/>
      <c r="KO180" s="31"/>
      <c r="KQ180" s="31"/>
      <c r="KS180" s="31"/>
      <c r="KW180" s="31"/>
      <c r="KY180" s="31"/>
      <c r="LA180" s="31"/>
      <c r="LE180" s="31"/>
      <c r="LG180" s="31"/>
      <c r="LI180" s="31"/>
      <c r="LM180" s="31"/>
      <c r="LO180" s="31"/>
      <c r="LQ180" s="31"/>
      <c r="LU180" s="31"/>
      <c r="LW180" s="31"/>
      <c r="LY180" s="31"/>
      <c r="MC180" s="31"/>
      <c r="ME180" s="31"/>
      <c r="MG180" s="31"/>
      <c r="MK180" s="31"/>
      <c r="MM180" s="31"/>
      <c r="MO180" s="31"/>
    </row>
    <row r="181" spans="1:353" x14ac:dyDescent="0.25">
      <c r="B181" s="360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O181" s="44"/>
      <c r="AQ181" s="31"/>
      <c r="AS181" s="31"/>
      <c r="AU181" s="31"/>
      <c r="AW181" s="44"/>
      <c r="AY181" s="31"/>
      <c r="BA181" s="31"/>
      <c r="BC181" s="31"/>
      <c r="BE181" s="44"/>
      <c r="BG181" s="31"/>
      <c r="BH181" s="47"/>
      <c r="BI181" s="31"/>
      <c r="BK181" s="31"/>
      <c r="BM181" s="44"/>
      <c r="BO181" s="31"/>
      <c r="BQ181" s="31"/>
      <c r="BS181" s="31"/>
      <c r="BU181" s="44"/>
      <c r="BW181" s="31"/>
      <c r="BY181" s="31"/>
      <c r="CA181" s="31"/>
      <c r="CC181" s="44"/>
      <c r="CE181" s="31"/>
      <c r="CG181" s="31"/>
      <c r="CI181" s="31"/>
      <c r="CK181" s="44"/>
      <c r="CM181" s="31"/>
      <c r="CO181" s="31"/>
      <c r="CQ181" s="31"/>
      <c r="CS181" s="44"/>
      <c r="CU181" s="31"/>
      <c r="CW181" s="31"/>
      <c r="CY181" s="31"/>
      <c r="DA181" s="44"/>
      <c r="DC181" s="31"/>
      <c r="DE181" s="31"/>
      <c r="DG181" s="31"/>
      <c r="DI181" s="44"/>
      <c r="DK181" s="31"/>
      <c r="DM181" s="31"/>
      <c r="DO181" s="31"/>
      <c r="DQ181" s="44"/>
      <c r="DS181" s="31"/>
      <c r="DU181" s="31"/>
      <c r="DW181" s="31"/>
      <c r="DY181" s="44"/>
      <c r="EA181" s="31"/>
      <c r="EC181" s="31"/>
      <c r="EE181" s="31"/>
      <c r="EG181" s="44"/>
      <c r="EI181" s="31"/>
      <c r="EK181" s="31"/>
      <c r="EM181" s="31"/>
      <c r="EO181" s="44"/>
      <c r="EQ181" s="31"/>
      <c r="ES181" s="31"/>
      <c r="EU181" s="31"/>
      <c r="EW181" s="44"/>
      <c r="EY181" s="31"/>
      <c r="FA181" s="31"/>
      <c r="FC181" s="31"/>
      <c r="FE181" s="44"/>
      <c r="FG181" s="31"/>
      <c r="FI181" s="31"/>
      <c r="FK181" s="31"/>
      <c r="FM181" s="44"/>
      <c r="FO181" s="31"/>
      <c r="FQ181" s="31"/>
      <c r="FS181" s="31"/>
      <c r="FU181" s="44"/>
      <c r="FW181" s="31"/>
      <c r="FY181" s="31"/>
      <c r="FZ181" s="47"/>
      <c r="GA181" s="31"/>
      <c r="GC181" s="44"/>
      <c r="GE181" s="31"/>
      <c r="GG181" s="31"/>
      <c r="GI181" s="31"/>
      <c r="GK181" s="44"/>
      <c r="GM181" s="31"/>
      <c r="GO181" s="31"/>
      <c r="GQ181" s="31"/>
      <c r="GS181" s="44"/>
      <c r="GU181" s="31"/>
      <c r="GW181" s="31"/>
      <c r="GY181" s="31"/>
      <c r="HA181" s="44"/>
      <c r="HC181" s="31"/>
      <c r="HE181" s="31"/>
      <c r="HG181" s="31"/>
      <c r="HI181" s="44"/>
      <c r="HK181" s="31"/>
      <c r="HM181" s="31"/>
      <c r="HO181" s="31"/>
      <c r="HQ181" s="44"/>
      <c r="HS181" s="31"/>
      <c r="HU181" s="31"/>
      <c r="HW181" s="31"/>
      <c r="HY181" s="44"/>
      <c r="IA181" s="31"/>
      <c r="IC181" s="5"/>
      <c r="IE181" s="31"/>
      <c r="IG181" s="44"/>
      <c r="II181" s="31"/>
      <c r="IK181" s="31"/>
      <c r="IM181" s="31"/>
      <c r="IO181" s="31"/>
      <c r="IQ181" s="44"/>
      <c r="IS181" s="31"/>
      <c r="IU181" s="31"/>
      <c r="IW181" s="31"/>
      <c r="IY181" s="44"/>
      <c r="JA181" s="31"/>
      <c r="JC181" s="31"/>
      <c r="JE181" s="31"/>
      <c r="JG181" s="44"/>
      <c r="JI181" s="31"/>
      <c r="JK181" s="31"/>
      <c r="JM181" s="31"/>
      <c r="JO181" s="44"/>
      <c r="JQ181" s="31"/>
      <c r="JS181" s="31"/>
      <c r="JU181" s="31"/>
      <c r="JW181" s="44"/>
      <c r="JY181" s="31"/>
      <c r="KA181" s="31"/>
      <c r="KC181" s="31"/>
      <c r="KE181" s="44"/>
      <c r="KG181" s="31"/>
      <c r="KI181" s="31"/>
      <c r="KK181" s="31"/>
      <c r="KM181" s="44"/>
      <c r="KO181" s="31"/>
      <c r="KQ181" s="31"/>
      <c r="KS181" s="31"/>
      <c r="KU181" s="44"/>
      <c r="KW181" s="31"/>
      <c r="KY181" s="31"/>
      <c r="LA181" s="31"/>
      <c r="LC181" s="44"/>
      <c r="LE181" s="31"/>
      <c r="LG181" s="31"/>
      <c r="LI181" s="31"/>
      <c r="LK181" s="44"/>
      <c r="LM181" s="31"/>
      <c r="LO181" s="31"/>
      <c r="LQ181" s="31"/>
      <c r="LS181" s="44"/>
      <c r="LU181" s="31"/>
      <c r="LW181" s="31"/>
      <c r="LY181" s="31"/>
      <c r="MA181" s="44"/>
      <c r="MC181" s="31"/>
      <c r="ME181" s="31"/>
      <c r="MG181" s="31"/>
      <c r="MI181" s="44"/>
      <c r="MK181" s="31"/>
      <c r="MM181" s="31"/>
      <c r="MO181" s="31"/>
    </row>
    <row r="182" spans="1:353" x14ac:dyDescent="0.25">
      <c r="B182" s="360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O182" s="44"/>
      <c r="AQ182" s="31"/>
      <c r="AS182" s="31"/>
      <c r="AU182" s="31"/>
      <c r="AW182" s="44"/>
      <c r="AY182" s="31"/>
      <c r="BA182" s="31"/>
      <c r="BC182" s="31"/>
      <c r="BE182" s="44"/>
      <c r="BG182" s="31"/>
      <c r="BH182" s="47"/>
      <c r="BI182" s="31"/>
      <c r="BK182" s="31"/>
      <c r="BM182" s="44"/>
      <c r="BO182" s="31"/>
      <c r="BQ182" s="31"/>
      <c r="BS182" s="31"/>
      <c r="BU182" s="44"/>
      <c r="BW182" s="31"/>
      <c r="BY182" s="31"/>
      <c r="CA182" s="31"/>
      <c r="CC182" s="44"/>
      <c r="CE182" s="31"/>
      <c r="CG182" s="31"/>
      <c r="CI182" s="31"/>
      <c r="CK182" s="44"/>
      <c r="CM182" s="31"/>
      <c r="CO182" s="31"/>
      <c r="CQ182" s="31"/>
      <c r="CS182" s="44"/>
      <c r="CU182" s="31"/>
      <c r="CW182" s="31"/>
      <c r="CY182" s="31"/>
      <c r="DA182" s="44"/>
      <c r="DC182" s="31"/>
      <c r="DE182" s="31"/>
      <c r="DG182" s="31"/>
      <c r="DI182" s="44"/>
      <c r="DK182" s="31"/>
      <c r="DM182" s="31"/>
      <c r="DO182" s="31"/>
      <c r="DQ182" s="44"/>
      <c r="DS182" s="31"/>
      <c r="DU182" s="31"/>
      <c r="DW182" s="31"/>
      <c r="DY182" s="44"/>
      <c r="EA182" s="31"/>
      <c r="EC182" s="31"/>
      <c r="EE182" s="31"/>
      <c r="EG182" s="44"/>
      <c r="EI182" s="31"/>
      <c r="EK182" s="31"/>
      <c r="EM182" s="31"/>
      <c r="EO182" s="44"/>
      <c r="EQ182" s="31"/>
      <c r="ES182" s="31"/>
      <c r="EU182" s="31"/>
      <c r="EW182" s="44"/>
      <c r="EY182" s="31"/>
      <c r="FA182" s="31"/>
      <c r="FC182" s="31"/>
      <c r="FE182" s="44"/>
      <c r="FG182" s="31"/>
      <c r="FI182" s="31"/>
      <c r="FK182" s="31"/>
      <c r="FM182" s="44"/>
      <c r="FO182" s="31"/>
      <c r="FQ182" s="31"/>
      <c r="FS182" s="31"/>
      <c r="FU182" s="44"/>
      <c r="FW182" s="31"/>
      <c r="FY182" s="31"/>
      <c r="FZ182" s="47"/>
      <c r="GA182" s="31"/>
      <c r="GC182" s="44"/>
      <c r="GE182" s="31"/>
      <c r="GG182" s="31"/>
      <c r="GI182" s="31"/>
      <c r="GK182" s="44"/>
      <c r="GM182" s="31"/>
      <c r="GO182" s="31"/>
      <c r="GQ182" s="31"/>
      <c r="GS182" s="44"/>
      <c r="GU182" s="31"/>
      <c r="GW182" s="31"/>
      <c r="GY182" s="31"/>
      <c r="HA182" s="44"/>
      <c r="HC182" s="31"/>
      <c r="HE182" s="31"/>
      <c r="HG182" s="31"/>
      <c r="HI182" s="44"/>
      <c r="HK182" s="31"/>
      <c r="HM182" s="31"/>
      <c r="HO182" s="31"/>
      <c r="HQ182" s="44"/>
      <c r="HS182" s="31"/>
      <c r="HU182" s="31"/>
      <c r="HW182" s="31"/>
      <c r="HY182" s="44"/>
      <c r="IA182" s="31"/>
      <c r="IC182" s="5"/>
      <c r="IE182" s="31"/>
      <c r="IG182" s="44"/>
      <c r="II182" s="31"/>
      <c r="IK182" s="31"/>
      <c r="IM182" s="31"/>
      <c r="IO182" s="31"/>
      <c r="IQ182" s="44"/>
      <c r="IS182" s="31"/>
      <c r="IU182" s="31"/>
      <c r="IW182" s="31"/>
      <c r="IY182" s="44"/>
      <c r="JA182" s="31"/>
      <c r="JC182" s="31"/>
      <c r="JE182" s="31"/>
      <c r="JG182" s="44"/>
      <c r="JI182" s="31"/>
      <c r="JK182" s="31"/>
      <c r="JM182" s="31"/>
      <c r="JO182" s="44"/>
      <c r="JQ182" s="31"/>
      <c r="JS182" s="31"/>
      <c r="JU182" s="31"/>
      <c r="JW182" s="44"/>
      <c r="JY182" s="31"/>
      <c r="KA182" s="31"/>
      <c r="KC182" s="31"/>
      <c r="KE182" s="44"/>
      <c r="KG182" s="31"/>
      <c r="KI182" s="31"/>
      <c r="KK182" s="31"/>
      <c r="KM182" s="44"/>
      <c r="KO182" s="31"/>
      <c r="KQ182" s="31"/>
      <c r="KS182" s="31"/>
      <c r="KU182" s="44"/>
      <c r="KW182" s="31"/>
      <c r="KY182" s="31"/>
      <c r="LA182" s="31"/>
      <c r="LC182" s="44"/>
      <c r="LE182" s="31"/>
      <c r="LG182" s="31"/>
      <c r="LI182" s="31"/>
      <c r="LK182" s="44"/>
      <c r="LM182" s="31"/>
      <c r="LO182" s="31"/>
      <c r="LQ182" s="31"/>
      <c r="LS182" s="44"/>
      <c r="LU182" s="31"/>
      <c r="LW182" s="31"/>
      <c r="LY182" s="31"/>
      <c r="MA182" s="44"/>
      <c r="MC182" s="31"/>
      <c r="ME182" s="31"/>
      <c r="MG182" s="31"/>
      <c r="MI182" s="44"/>
      <c r="MK182" s="31"/>
      <c r="MM182" s="31"/>
      <c r="MO182" s="31"/>
    </row>
    <row r="183" spans="1:353" x14ac:dyDescent="0.25">
      <c r="B183" s="360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O183" s="44"/>
      <c r="AQ183" s="31"/>
      <c r="AS183" s="31"/>
      <c r="AU183" s="31"/>
      <c r="AW183" s="44"/>
      <c r="AY183" s="31"/>
      <c r="BA183" s="31"/>
      <c r="BC183" s="31"/>
      <c r="BE183" s="44"/>
      <c r="BG183" s="31"/>
      <c r="BH183" s="47"/>
      <c r="BI183" s="31"/>
      <c r="BK183" s="31"/>
      <c r="BM183" s="44"/>
      <c r="BO183" s="31"/>
      <c r="BQ183" s="31"/>
      <c r="BS183" s="31"/>
      <c r="BU183" s="44"/>
      <c r="BW183" s="31"/>
      <c r="BY183" s="31"/>
      <c r="CA183" s="31"/>
      <c r="CC183" s="44"/>
      <c r="CE183" s="31"/>
      <c r="CG183" s="31"/>
      <c r="CI183" s="31"/>
      <c r="CK183" s="44"/>
      <c r="CM183" s="31"/>
      <c r="CO183" s="31"/>
      <c r="CQ183" s="31"/>
      <c r="CS183" s="44"/>
      <c r="CU183" s="31"/>
      <c r="CW183" s="31"/>
      <c r="CY183" s="31"/>
      <c r="DA183" s="44"/>
      <c r="DC183" s="31"/>
      <c r="DE183" s="31"/>
      <c r="DG183" s="31"/>
      <c r="DI183" s="44"/>
      <c r="DK183" s="31"/>
      <c r="DM183" s="31"/>
      <c r="DO183" s="31"/>
      <c r="DQ183" s="44"/>
      <c r="DS183" s="31"/>
      <c r="DU183" s="31"/>
      <c r="DW183" s="31"/>
      <c r="DY183" s="44"/>
      <c r="EA183" s="31"/>
      <c r="EC183" s="31"/>
      <c r="EE183" s="31"/>
      <c r="EG183" s="44"/>
      <c r="EI183" s="31"/>
      <c r="EK183" s="31"/>
      <c r="EM183" s="31"/>
      <c r="EO183" s="44"/>
      <c r="EQ183" s="31"/>
      <c r="ES183" s="31"/>
      <c r="EU183" s="31"/>
      <c r="EW183" s="44"/>
      <c r="EY183" s="31"/>
      <c r="FA183" s="31"/>
      <c r="FC183" s="31"/>
      <c r="FE183" s="44"/>
      <c r="FG183" s="31"/>
      <c r="FI183" s="31"/>
      <c r="FK183" s="31"/>
      <c r="FM183" s="44"/>
      <c r="FO183" s="31"/>
      <c r="FQ183" s="31"/>
      <c r="FS183" s="31"/>
      <c r="FU183" s="44"/>
      <c r="FW183" s="31"/>
      <c r="FY183" s="31"/>
      <c r="FZ183" s="47"/>
      <c r="GA183" s="31"/>
      <c r="GC183" s="44"/>
      <c r="GE183" s="31"/>
      <c r="GG183" s="31"/>
      <c r="GI183" s="31"/>
      <c r="GK183" s="44"/>
      <c r="GM183" s="31"/>
      <c r="GO183" s="31"/>
      <c r="GQ183" s="31"/>
      <c r="GS183" s="44"/>
      <c r="GU183" s="31"/>
      <c r="GW183" s="31"/>
      <c r="GY183" s="31"/>
      <c r="HA183" s="44"/>
      <c r="HC183" s="31"/>
      <c r="HE183" s="31"/>
      <c r="HG183" s="31"/>
      <c r="HI183" s="44"/>
      <c r="HK183" s="31"/>
      <c r="HM183" s="31"/>
      <c r="HO183" s="31"/>
      <c r="HQ183" s="44"/>
      <c r="HS183" s="31"/>
      <c r="HU183" s="31"/>
      <c r="HW183" s="31"/>
      <c r="HY183" s="44"/>
      <c r="IA183" s="31"/>
      <c r="IC183" s="5"/>
      <c r="IE183" s="31"/>
      <c r="IG183" s="44"/>
      <c r="II183" s="31"/>
      <c r="IK183" s="31"/>
      <c r="IM183" s="31"/>
      <c r="IO183" s="31"/>
      <c r="IQ183" s="44"/>
      <c r="IS183" s="31"/>
      <c r="IU183" s="31"/>
      <c r="IW183" s="31"/>
      <c r="IY183" s="44"/>
      <c r="JA183" s="31"/>
      <c r="JC183" s="31"/>
      <c r="JE183" s="31"/>
      <c r="JG183" s="44"/>
      <c r="JI183" s="31"/>
      <c r="JK183" s="31"/>
      <c r="JM183" s="31"/>
      <c r="JO183" s="44"/>
      <c r="JQ183" s="31"/>
      <c r="JS183" s="31"/>
      <c r="JU183" s="31"/>
      <c r="JW183" s="44"/>
      <c r="JY183" s="31"/>
      <c r="KA183" s="31"/>
      <c r="KC183" s="31"/>
      <c r="KE183" s="44"/>
      <c r="KG183" s="31"/>
      <c r="KI183" s="31"/>
      <c r="KK183" s="31"/>
      <c r="KM183" s="44"/>
      <c r="KO183" s="31"/>
      <c r="KQ183" s="31"/>
      <c r="KS183" s="31"/>
      <c r="KU183" s="44"/>
      <c r="KW183" s="31"/>
      <c r="KY183" s="31"/>
      <c r="LA183" s="31"/>
      <c r="LC183" s="44"/>
      <c r="LE183" s="31"/>
      <c r="LG183" s="31"/>
      <c r="LI183" s="31"/>
      <c r="LK183" s="44"/>
      <c r="LM183" s="31"/>
      <c r="LO183" s="31"/>
      <c r="LQ183" s="31"/>
      <c r="LS183" s="44"/>
      <c r="LU183" s="31"/>
      <c r="LW183" s="31"/>
      <c r="LY183" s="31"/>
      <c r="MA183" s="44"/>
      <c r="MC183" s="31"/>
      <c r="ME183" s="31"/>
      <c r="MG183" s="31"/>
      <c r="MI183" s="44"/>
      <c r="MK183" s="31"/>
      <c r="MM183" s="31"/>
      <c r="MO183" s="31"/>
    </row>
    <row r="184" spans="1:353" x14ac:dyDescent="0.25">
      <c r="B184" s="360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IC184" s="5"/>
    </row>
    <row r="185" spans="1:353" x14ac:dyDescent="0.25">
      <c r="A185" s="30"/>
      <c r="B185" s="360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49"/>
      <c r="AO185" s="30"/>
      <c r="AQ185" s="38"/>
      <c r="AS185" s="38"/>
      <c r="AU185" s="38"/>
      <c r="AV185" s="49"/>
      <c r="AW185" s="30"/>
      <c r="AY185" s="38"/>
      <c r="BA185" s="38"/>
      <c r="BC185" s="38"/>
      <c r="BD185" s="49"/>
      <c r="BE185" s="30"/>
      <c r="BG185" s="38"/>
      <c r="BH185" s="47"/>
      <c r="BI185" s="38"/>
      <c r="BK185" s="38"/>
      <c r="BL185" s="49"/>
      <c r="BM185" s="30"/>
      <c r="BO185" s="38"/>
      <c r="BQ185" s="38"/>
      <c r="BS185" s="38"/>
      <c r="BT185" s="49"/>
      <c r="BU185" s="30"/>
      <c r="BW185" s="38"/>
      <c r="BY185" s="38"/>
      <c r="CA185" s="38"/>
      <c r="CB185" s="49"/>
      <c r="CC185" s="30"/>
      <c r="CE185" s="38"/>
      <c r="CG185" s="38"/>
      <c r="CI185" s="38"/>
      <c r="CJ185" s="49"/>
      <c r="CK185" s="30"/>
      <c r="CM185" s="38"/>
      <c r="CO185" s="38"/>
      <c r="CQ185" s="38"/>
      <c r="CR185" s="49"/>
      <c r="CS185" s="30"/>
      <c r="CU185" s="38"/>
      <c r="CW185" s="38"/>
      <c r="CY185" s="38"/>
      <c r="CZ185" s="49"/>
      <c r="DA185" s="30"/>
      <c r="DC185" s="38"/>
      <c r="DE185" s="38"/>
      <c r="DG185" s="38"/>
      <c r="DH185" s="49"/>
      <c r="DI185" s="30"/>
      <c r="DK185" s="38"/>
      <c r="DM185" s="38"/>
      <c r="DO185" s="38"/>
      <c r="DP185" s="49"/>
      <c r="DQ185" s="30"/>
      <c r="DS185" s="38"/>
      <c r="DU185" s="38"/>
      <c r="DW185" s="38"/>
      <c r="DX185" s="49"/>
      <c r="DY185" s="30"/>
      <c r="EA185" s="38"/>
      <c r="EC185" s="38"/>
      <c r="EE185" s="38"/>
      <c r="EF185" s="49"/>
      <c r="EG185" s="30"/>
      <c r="EI185" s="38"/>
      <c r="EK185" s="38"/>
      <c r="EM185" s="38"/>
      <c r="EN185" s="49"/>
      <c r="EO185" s="30"/>
      <c r="EQ185" s="38"/>
      <c r="ES185" s="38"/>
      <c r="EU185" s="38"/>
      <c r="EV185" s="49"/>
      <c r="EW185" s="30"/>
      <c r="EY185" s="38"/>
      <c r="FA185" s="38"/>
      <c r="FC185" s="38"/>
      <c r="FD185" s="49"/>
      <c r="FE185" s="30"/>
      <c r="FG185" s="38"/>
      <c r="FI185" s="38"/>
      <c r="FK185" s="38"/>
      <c r="FL185" s="49"/>
      <c r="FM185" s="30"/>
      <c r="FO185" s="38"/>
      <c r="FQ185" s="38"/>
      <c r="FS185" s="38"/>
      <c r="FT185" s="49"/>
      <c r="FU185" s="30"/>
      <c r="FW185" s="38"/>
      <c r="FX185" s="46"/>
      <c r="FY185" s="38"/>
      <c r="FZ185" s="47"/>
      <c r="GA185" s="38"/>
      <c r="GB185" s="49"/>
      <c r="GC185" s="30"/>
      <c r="GE185" s="38"/>
      <c r="GG185" s="38"/>
      <c r="GI185" s="38"/>
      <c r="GJ185" s="49"/>
      <c r="GK185" s="30"/>
      <c r="GM185" s="38"/>
      <c r="GO185" s="38"/>
      <c r="GQ185" s="38"/>
      <c r="GR185" s="49"/>
      <c r="GS185" s="30"/>
      <c r="GU185" s="38"/>
      <c r="GW185" s="38"/>
      <c r="GY185" s="38"/>
      <c r="GZ185" s="49"/>
      <c r="HA185" s="30"/>
      <c r="HC185" s="38"/>
      <c r="HE185" s="38"/>
      <c r="HG185" s="38"/>
      <c r="HH185" s="49"/>
      <c r="HI185" s="30"/>
      <c r="HK185" s="38"/>
      <c r="HM185" s="38"/>
      <c r="HO185" s="38"/>
      <c r="HP185" s="49"/>
      <c r="HQ185" s="30"/>
      <c r="HS185" s="38"/>
      <c r="HU185" s="38"/>
      <c r="HW185" s="38"/>
      <c r="HX185" s="49"/>
      <c r="HY185" s="30"/>
      <c r="IA185" s="38"/>
      <c r="IC185" s="5"/>
      <c r="IE185" s="38"/>
      <c r="IG185" s="30"/>
      <c r="II185" s="38"/>
      <c r="IJ185" s="49"/>
      <c r="IK185" s="38"/>
      <c r="IM185" s="38"/>
      <c r="IO185" s="38"/>
      <c r="IP185" s="49"/>
      <c r="IQ185" s="30"/>
      <c r="IS185" s="38"/>
      <c r="IU185" s="38"/>
      <c r="IW185" s="38"/>
      <c r="IX185" s="49"/>
      <c r="IY185" s="30"/>
      <c r="JA185" s="38"/>
      <c r="JC185" s="38"/>
      <c r="JE185" s="38"/>
      <c r="JF185" s="49"/>
      <c r="JG185" s="30"/>
      <c r="JI185" s="38"/>
      <c r="JK185" s="38"/>
      <c r="JM185" s="38"/>
      <c r="JN185" s="49"/>
      <c r="JO185" s="30"/>
      <c r="JQ185" s="38"/>
      <c r="JS185" s="38"/>
      <c r="JU185" s="38"/>
      <c r="JV185" s="49"/>
      <c r="JW185" s="30"/>
      <c r="JY185" s="38"/>
      <c r="KA185" s="38"/>
      <c r="KC185" s="38"/>
      <c r="KD185" s="49"/>
      <c r="KE185" s="30"/>
      <c r="KG185" s="38"/>
      <c r="KI185" s="38"/>
      <c r="KK185" s="38"/>
      <c r="KL185" s="49"/>
      <c r="KM185" s="30"/>
      <c r="KO185" s="38"/>
      <c r="KQ185" s="38"/>
      <c r="KS185" s="38"/>
      <c r="KT185" s="49"/>
      <c r="KU185" s="30"/>
      <c r="KW185" s="38"/>
      <c r="KY185" s="38"/>
      <c r="LA185" s="38"/>
      <c r="LB185" s="49"/>
      <c r="LC185" s="30"/>
      <c r="LE185" s="38"/>
      <c r="LG185" s="38"/>
      <c r="LI185" s="38"/>
      <c r="LJ185" s="49"/>
      <c r="LK185" s="30"/>
      <c r="LM185" s="38"/>
      <c r="LO185" s="38"/>
      <c r="LQ185" s="38"/>
      <c r="LR185" s="49"/>
      <c r="LS185" s="30"/>
      <c r="LU185" s="38"/>
      <c r="LW185" s="38"/>
      <c r="LY185" s="38"/>
      <c r="LZ185" s="49"/>
      <c r="MA185" s="30"/>
      <c r="MC185" s="38"/>
      <c r="ME185" s="38"/>
      <c r="MG185" s="38"/>
      <c r="MH185" s="49"/>
      <c r="MI185" s="30"/>
      <c r="MK185" s="38"/>
      <c r="MM185" s="38"/>
      <c r="MN185" s="44"/>
      <c r="MO185" s="38"/>
    </row>
    <row r="186" spans="1:353" x14ac:dyDescent="0.25">
      <c r="B186" s="360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49"/>
      <c r="AO186" s="44"/>
      <c r="AQ186" s="38"/>
      <c r="AS186" s="38"/>
      <c r="AU186" s="38"/>
      <c r="AV186" s="49"/>
      <c r="AW186" s="44"/>
      <c r="AY186" s="38"/>
      <c r="BA186" s="38"/>
      <c r="BC186" s="38"/>
      <c r="BD186" s="49"/>
      <c r="BE186" s="44"/>
      <c r="BG186" s="38"/>
      <c r="BH186" s="47"/>
      <c r="BI186" s="38"/>
      <c r="BK186" s="38"/>
      <c r="BL186" s="49"/>
      <c r="BM186" s="44"/>
      <c r="BO186" s="38"/>
      <c r="BQ186" s="38"/>
      <c r="BS186" s="38"/>
      <c r="BT186" s="49"/>
      <c r="BU186" s="44"/>
      <c r="BW186" s="38"/>
      <c r="BY186" s="38"/>
      <c r="CA186" s="38"/>
      <c r="CB186" s="49"/>
      <c r="CC186" s="44"/>
      <c r="CE186" s="38"/>
      <c r="CG186" s="38"/>
      <c r="CI186" s="38"/>
      <c r="CJ186" s="49"/>
      <c r="CK186" s="44"/>
      <c r="CM186" s="38"/>
      <c r="CO186" s="38"/>
      <c r="CQ186" s="38"/>
      <c r="CR186" s="49"/>
      <c r="CS186" s="44"/>
      <c r="CU186" s="38"/>
      <c r="CW186" s="38"/>
      <c r="CY186" s="38"/>
      <c r="CZ186" s="49"/>
      <c r="DA186" s="44"/>
      <c r="DC186" s="38"/>
      <c r="DE186" s="38"/>
      <c r="DG186" s="38"/>
      <c r="DH186" s="49"/>
      <c r="DI186" s="44"/>
      <c r="DK186" s="38"/>
      <c r="DM186" s="38"/>
      <c r="DO186" s="38"/>
      <c r="DP186" s="49"/>
      <c r="DQ186" s="44"/>
      <c r="DS186" s="38"/>
      <c r="DU186" s="38"/>
      <c r="DW186" s="38"/>
      <c r="DX186" s="49"/>
      <c r="DY186" s="44"/>
      <c r="EA186" s="38"/>
      <c r="EC186" s="38"/>
      <c r="EE186" s="38"/>
      <c r="EF186" s="49"/>
      <c r="EG186" s="44"/>
      <c r="EI186" s="38"/>
      <c r="EK186" s="38"/>
      <c r="EM186" s="38"/>
      <c r="EN186" s="49"/>
      <c r="EO186" s="44"/>
      <c r="EQ186" s="38"/>
      <c r="ES186" s="38"/>
      <c r="EU186" s="38"/>
      <c r="EV186" s="49"/>
      <c r="EW186" s="44"/>
      <c r="EY186" s="38"/>
      <c r="FA186" s="38"/>
      <c r="FC186" s="38"/>
      <c r="FD186" s="49"/>
      <c r="FE186" s="44"/>
      <c r="FG186" s="38"/>
      <c r="FI186" s="38"/>
      <c r="FK186" s="38"/>
      <c r="FL186" s="49"/>
      <c r="FM186" s="44"/>
      <c r="FO186" s="38"/>
      <c r="FQ186" s="38"/>
      <c r="FS186" s="38"/>
      <c r="FT186" s="49"/>
      <c r="FU186" s="44"/>
      <c r="FW186" s="38"/>
      <c r="FX186" s="46"/>
      <c r="FY186" s="38"/>
      <c r="FZ186" s="47"/>
      <c r="GA186" s="38"/>
      <c r="GB186" s="49"/>
      <c r="GC186" s="44"/>
      <c r="GE186" s="38"/>
      <c r="GG186" s="38"/>
      <c r="GI186" s="38"/>
      <c r="GJ186" s="49"/>
      <c r="GK186" s="44"/>
      <c r="GM186" s="38"/>
      <c r="GO186" s="38"/>
      <c r="GQ186" s="38"/>
      <c r="GR186" s="49"/>
      <c r="GS186" s="44"/>
      <c r="GU186" s="38"/>
      <c r="GW186" s="38"/>
      <c r="GY186" s="38"/>
      <c r="GZ186" s="49"/>
      <c r="HA186" s="44"/>
      <c r="HC186" s="38"/>
      <c r="HE186" s="38"/>
      <c r="HG186" s="38"/>
      <c r="HH186" s="49"/>
      <c r="HI186" s="44"/>
      <c r="HK186" s="38"/>
      <c r="HM186" s="38"/>
      <c r="HO186" s="38"/>
      <c r="HP186" s="49"/>
      <c r="HQ186" s="44"/>
      <c r="HS186" s="38"/>
      <c r="HU186" s="38"/>
      <c r="HW186" s="38"/>
      <c r="HX186" s="49"/>
      <c r="HY186" s="44"/>
      <c r="IA186" s="38"/>
      <c r="IC186" s="5"/>
      <c r="IE186" s="38"/>
      <c r="IG186" s="44"/>
      <c r="II186" s="38"/>
      <c r="IJ186" s="49"/>
      <c r="IK186" s="38"/>
      <c r="IM186" s="38"/>
      <c r="IO186" s="38"/>
      <c r="IP186" s="49"/>
      <c r="IQ186" s="44"/>
      <c r="IS186" s="38"/>
      <c r="IU186" s="38"/>
      <c r="IW186" s="38"/>
      <c r="IX186" s="49"/>
      <c r="IY186" s="44"/>
      <c r="JA186" s="38"/>
      <c r="JC186" s="38"/>
      <c r="JE186" s="38"/>
      <c r="JF186" s="49"/>
      <c r="JG186" s="44"/>
      <c r="JI186" s="38"/>
      <c r="JK186" s="38"/>
      <c r="JM186" s="38"/>
      <c r="JN186" s="49"/>
      <c r="JO186" s="44"/>
      <c r="JQ186" s="38"/>
      <c r="JS186" s="38"/>
      <c r="JU186" s="38"/>
      <c r="JV186" s="49"/>
      <c r="JW186" s="44"/>
      <c r="JY186" s="38"/>
      <c r="KA186" s="38"/>
      <c r="KC186" s="38"/>
      <c r="KD186" s="49"/>
      <c r="KE186" s="44"/>
      <c r="KG186" s="38"/>
      <c r="KI186" s="38"/>
      <c r="KK186" s="38"/>
      <c r="KL186" s="49"/>
      <c r="KM186" s="44"/>
      <c r="KO186" s="38"/>
      <c r="KQ186" s="38"/>
      <c r="KS186" s="38"/>
      <c r="KT186" s="49"/>
      <c r="KU186" s="44"/>
      <c r="KW186" s="38"/>
      <c r="KY186" s="38"/>
      <c r="LA186" s="38"/>
      <c r="LB186" s="49"/>
      <c r="LC186" s="44"/>
      <c r="LE186" s="38"/>
      <c r="LG186" s="38"/>
      <c r="LI186" s="38"/>
      <c r="LJ186" s="49"/>
      <c r="LK186" s="44"/>
      <c r="LM186" s="38"/>
      <c r="LO186" s="38"/>
      <c r="LQ186" s="38"/>
      <c r="LR186" s="49"/>
      <c r="LS186" s="44"/>
      <c r="LU186" s="38"/>
      <c r="LW186" s="38"/>
      <c r="LY186" s="38"/>
      <c r="LZ186" s="49"/>
      <c r="MA186" s="44"/>
      <c r="MC186" s="38"/>
      <c r="ME186" s="38"/>
      <c r="MG186" s="38"/>
      <c r="MH186" s="49"/>
      <c r="MI186" s="44"/>
      <c r="MK186" s="38"/>
      <c r="MM186" s="38"/>
      <c r="MN186" s="44"/>
      <c r="MO186" s="38"/>
    </row>
    <row r="187" spans="1:353" x14ac:dyDescent="0.25">
      <c r="B187" s="360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49"/>
      <c r="AO187" s="44"/>
      <c r="AQ187" s="38"/>
      <c r="AS187" s="38"/>
      <c r="AU187" s="38"/>
      <c r="AV187" s="49"/>
      <c r="AW187" s="44"/>
      <c r="AY187" s="38"/>
      <c r="BA187" s="38"/>
      <c r="BC187" s="38"/>
      <c r="BD187" s="49"/>
      <c r="BE187" s="44"/>
      <c r="BG187" s="38"/>
      <c r="BH187" s="47"/>
      <c r="BI187" s="38"/>
      <c r="BK187" s="38"/>
      <c r="BL187" s="49"/>
      <c r="BM187" s="44"/>
      <c r="BO187" s="38"/>
      <c r="BQ187" s="38"/>
      <c r="BS187" s="38"/>
      <c r="BT187" s="49"/>
      <c r="BU187" s="44"/>
      <c r="BW187" s="38"/>
      <c r="BY187" s="38"/>
      <c r="CA187" s="38"/>
      <c r="CB187" s="49"/>
      <c r="CC187" s="44"/>
      <c r="CE187" s="38"/>
      <c r="CG187" s="38"/>
      <c r="CI187" s="38"/>
      <c r="CJ187" s="49"/>
      <c r="CK187" s="44"/>
      <c r="CM187" s="38"/>
      <c r="CO187" s="38"/>
      <c r="CQ187" s="38"/>
      <c r="CR187" s="49"/>
      <c r="CS187" s="44"/>
      <c r="CU187" s="38"/>
      <c r="CW187" s="38"/>
      <c r="CY187" s="38"/>
      <c r="CZ187" s="49"/>
      <c r="DA187" s="44"/>
      <c r="DC187" s="38"/>
      <c r="DE187" s="38"/>
      <c r="DG187" s="38"/>
      <c r="DH187" s="49"/>
      <c r="DI187" s="44"/>
      <c r="DK187" s="38"/>
      <c r="DM187" s="38"/>
      <c r="DO187" s="38"/>
      <c r="DP187" s="49"/>
      <c r="DQ187" s="44"/>
      <c r="DS187" s="38"/>
      <c r="DU187" s="38"/>
      <c r="DW187" s="38"/>
      <c r="DX187" s="49"/>
      <c r="DY187" s="44"/>
      <c r="EA187" s="38"/>
      <c r="EC187" s="38"/>
      <c r="EE187" s="38"/>
      <c r="EF187" s="49"/>
      <c r="EG187" s="44"/>
      <c r="EI187" s="38"/>
      <c r="EK187" s="38"/>
      <c r="EM187" s="38"/>
      <c r="EN187" s="49"/>
      <c r="EO187" s="44"/>
      <c r="EQ187" s="38"/>
      <c r="ES187" s="38"/>
      <c r="EU187" s="38"/>
      <c r="EV187" s="49"/>
      <c r="EW187" s="44"/>
      <c r="EY187" s="38"/>
      <c r="FA187" s="38"/>
      <c r="FC187" s="38"/>
      <c r="FD187" s="49"/>
      <c r="FE187" s="44"/>
      <c r="FG187" s="38"/>
      <c r="FI187" s="38"/>
      <c r="FK187" s="38"/>
      <c r="FL187" s="49"/>
      <c r="FM187" s="44"/>
      <c r="FO187" s="38"/>
      <c r="FQ187" s="38"/>
      <c r="FS187" s="38"/>
      <c r="FT187" s="49"/>
      <c r="FU187" s="44"/>
      <c r="FW187" s="38"/>
      <c r="FX187" s="46"/>
      <c r="FY187" s="38"/>
      <c r="FZ187" s="47"/>
      <c r="GA187" s="38"/>
      <c r="GB187" s="49"/>
      <c r="GC187" s="44"/>
      <c r="GE187" s="38"/>
      <c r="GG187" s="38"/>
      <c r="GI187" s="38"/>
      <c r="GJ187" s="49"/>
      <c r="GK187" s="44"/>
      <c r="GM187" s="38"/>
      <c r="GO187" s="38"/>
      <c r="GQ187" s="38"/>
      <c r="GR187" s="49"/>
      <c r="GS187" s="44"/>
      <c r="GU187" s="38"/>
      <c r="GW187" s="38"/>
      <c r="GY187" s="38"/>
      <c r="GZ187" s="49"/>
      <c r="HA187" s="44"/>
      <c r="HC187" s="38"/>
      <c r="HE187" s="38"/>
      <c r="HG187" s="38"/>
      <c r="HH187" s="49"/>
      <c r="HI187" s="44"/>
      <c r="HK187" s="38"/>
      <c r="HM187" s="38"/>
      <c r="HO187" s="38"/>
      <c r="HP187" s="49"/>
      <c r="HQ187" s="44"/>
      <c r="HS187" s="38"/>
      <c r="HU187" s="38"/>
      <c r="HW187" s="38"/>
      <c r="HX187" s="49"/>
      <c r="HY187" s="44"/>
      <c r="IA187" s="38"/>
      <c r="IC187" s="5"/>
      <c r="IE187" s="38"/>
      <c r="IG187" s="44"/>
      <c r="II187" s="38"/>
      <c r="IJ187" s="49"/>
      <c r="IK187" s="38"/>
      <c r="IM187" s="38"/>
      <c r="IO187" s="38"/>
      <c r="IP187" s="49"/>
      <c r="IQ187" s="44"/>
      <c r="IS187" s="38"/>
      <c r="IU187" s="38"/>
      <c r="IW187" s="38"/>
      <c r="IX187" s="49"/>
      <c r="IY187" s="44"/>
      <c r="JA187" s="38"/>
      <c r="JC187" s="38"/>
      <c r="JE187" s="38"/>
      <c r="JF187" s="49"/>
      <c r="JG187" s="44"/>
      <c r="JI187" s="38"/>
      <c r="JK187" s="38"/>
      <c r="JM187" s="38"/>
      <c r="JN187" s="49"/>
      <c r="JO187" s="44"/>
      <c r="JQ187" s="38"/>
      <c r="JS187" s="38"/>
      <c r="JU187" s="38"/>
      <c r="JV187" s="49"/>
      <c r="JW187" s="44"/>
      <c r="JY187" s="38"/>
      <c r="KA187" s="38"/>
      <c r="KC187" s="38"/>
      <c r="KD187" s="49"/>
      <c r="KE187" s="44"/>
      <c r="KG187" s="38"/>
      <c r="KI187" s="38"/>
      <c r="KK187" s="38"/>
      <c r="KL187" s="49"/>
      <c r="KM187" s="44"/>
      <c r="KO187" s="38"/>
      <c r="KQ187" s="38"/>
      <c r="KS187" s="38"/>
      <c r="KT187" s="49"/>
      <c r="KU187" s="44"/>
      <c r="KW187" s="38"/>
      <c r="KY187" s="38"/>
      <c r="LA187" s="38"/>
      <c r="LB187" s="49"/>
      <c r="LC187" s="44"/>
      <c r="LE187" s="38"/>
      <c r="LG187" s="38"/>
      <c r="LI187" s="38"/>
      <c r="LJ187" s="49"/>
      <c r="LK187" s="44"/>
      <c r="LM187" s="38"/>
      <c r="LO187" s="38"/>
      <c r="LQ187" s="38"/>
      <c r="LR187" s="49"/>
      <c r="LS187" s="44"/>
      <c r="LU187" s="38"/>
      <c r="LW187" s="38"/>
      <c r="LY187" s="38"/>
      <c r="LZ187" s="49"/>
      <c r="MA187" s="44"/>
      <c r="MC187" s="38"/>
      <c r="ME187" s="38"/>
      <c r="MG187" s="38"/>
      <c r="MH187" s="49"/>
      <c r="MI187" s="44"/>
      <c r="MK187" s="38"/>
      <c r="MM187" s="38"/>
      <c r="MN187" s="44"/>
      <c r="MO187" s="38"/>
    </row>
    <row r="188" spans="1:353" x14ac:dyDescent="0.25">
      <c r="B188" s="360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49"/>
      <c r="AO188" s="44"/>
      <c r="AQ188" s="38"/>
      <c r="AS188" s="38"/>
      <c r="AU188" s="38"/>
      <c r="AV188" s="49"/>
      <c r="AW188" s="44"/>
      <c r="AY188" s="38"/>
      <c r="BA188" s="38"/>
      <c r="BC188" s="38"/>
      <c r="BD188" s="49"/>
      <c r="BE188" s="44"/>
      <c r="BG188" s="38"/>
      <c r="BH188" s="47"/>
      <c r="BI188" s="38"/>
      <c r="BK188" s="38"/>
      <c r="BL188" s="49"/>
      <c r="BM188" s="44"/>
      <c r="BO188" s="38"/>
      <c r="BQ188" s="38"/>
      <c r="BS188" s="38"/>
      <c r="BT188" s="49"/>
      <c r="BU188" s="44"/>
      <c r="BW188" s="38"/>
      <c r="BY188" s="38"/>
      <c r="CA188" s="38"/>
      <c r="CB188" s="49"/>
      <c r="CC188" s="44"/>
      <c r="CE188" s="38"/>
      <c r="CG188" s="38"/>
      <c r="CI188" s="38"/>
      <c r="CJ188" s="49"/>
      <c r="CK188" s="44"/>
      <c r="CM188" s="38"/>
      <c r="CO188" s="38"/>
      <c r="CQ188" s="38"/>
      <c r="CR188" s="49"/>
      <c r="CS188" s="44"/>
      <c r="CU188" s="38"/>
      <c r="CW188" s="38"/>
      <c r="CY188" s="38"/>
      <c r="CZ188" s="49"/>
      <c r="DA188" s="44"/>
      <c r="DC188" s="38"/>
      <c r="DE188" s="38"/>
      <c r="DG188" s="38"/>
      <c r="DH188" s="49"/>
      <c r="DI188" s="44"/>
      <c r="DK188" s="38"/>
      <c r="DM188" s="38"/>
      <c r="DO188" s="38"/>
      <c r="DP188" s="49"/>
      <c r="DQ188" s="44"/>
      <c r="DS188" s="38"/>
      <c r="DU188" s="38"/>
      <c r="DW188" s="38"/>
      <c r="DX188" s="49"/>
      <c r="DY188" s="44"/>
      <c r="EA188" s="38"/>
      <c r="EC188" s="38"/>
      <c r="EE188" s="38"/>
      <c r="EF188" s="49"/>
      <c r="EG188" s="44"/>
      <c r="EI188" s="38"/>
      <c r="EK188" s="38"/>
      <c r="EM188" s="38"/>
      <c r="EN188" s="49"/>
      <c r="EO188" s="44"/>
      <c r="EQ188" s="38"/>
      <c r="ES188" s="38"/>
      <c r="EU188" s="38"/>
      <c r="EV188" s="49"/>
      <c r="EW188" s="44"/>
      <c r="EY188" s="38"/>
      <c r="FA188" s="38"/>
      <c r="FC188" s="38"/>
      <c r="FD188" s="49"/>
      <c r="FE188" s="44"/>
      <c r="FG188" s="38"/>
      <c r="FI188" s="38"/>
      <c r="FK188" s="38"/>
      <c r="FL188" s="49"/>
      <c r="FM188" s="44"/>
      <c r="FO188" s="38"/>
      <c r="FQ188" s="38"/>
      <c r="FS188" s="38"/>
      <c r="FT188" s="49"/>
      <c r="FU188" s="44"/>
      <c r="FW188" s="38"/>
      <c r="FX188" s="46"/>
      <c r="FY188" s="38"/>
      <c r="FZ188" s="47"/>
      <c r="GA188" s="38"/>
      <c r="GB188" s="49"/>
      <c r="GC188" s="44"/>
      <c r="GE188" s="38"/>
      <c r="GG188" s="38"/>
      <c r="GI188" s="38"/>
      <c r="GJ188" s="49"/>
      <c r="GK188" s="44"/>
      <c r="GM188" s="38"/>
      <c r="GO188" s="38"/>
      <c r="GQ188" s="38"/>
      <c r="GR188" s="49"/>
      <c r="GS188" s="44"/>
      <c r="GU188" s="38"/>
      <c r="GW188" s="38"/>
      <c r="GY188" s="38"/>
      <c r="GZ188" s="49"/>
      <c r="HA188" s="44"/>
      <c r="HC188" s="38"/>
      <c r="HE188" s="38"/>
      <c r="HG188" s="38"/>
      <c r="HH188" s="49"/>
      <c r="HI188" s="44"/>
      <c r="HK188" s="38"/>
      <c r="HM188" s="38"/>
      <c r="HO188" s="38"/>
      <c r="HP188" s="49"/>
      <c r="HQ188" s="44"/>
      <c r="HS188" s="38"/>
      <c r="HU188" s="38"/>
      <c r="HW188" s="38"/>
      <c r="HX188" s="49"/>
      <c r="HY188" s="44"/>
      <c r="IA188" s="38"/>
      <c r="IC188" s="5"/>
      <c r="IE188" s="38"/>
      <c r="IG188" s="44"/>
      <c r="II188" s="38"/>
      <c r="IJ188" s="49"/>
      <c r="IK188" s="38"/>
      <c r="IM188" s="38"/>
      <c r="IO188" s="38"/>
      <c r="IP188" s="49"/>
      <c r="IQ188" s="44"/>
      <c r="IS188" s="38"/>
      <c r="IU188" s="38"/>
      <c r="IW188" s="38"/>
      <c r="IX188" s="49"/>
      <c r="IY188" s="44"/>
      <c r="JA188" s="38"/>
      <c r="JC188" s="38"/>
      <c r="JE188" s="38"/>
      <c r="JF188" s="49"/>
      <c r="JG188" s="44"/>
      <c r="JI188" s="38"/>
      <c r="JK188" s="38"/>
      <c r="JM188" s="38"/>
      <c r="JN188" s="49"/>
      <c r="JO188" s="44"/>
      <c r="JQ188" s="38"/>
      <c r="JS188" s="38"/>
      <c r="JU188" s="38"/>
      <c r="JV188" s="49"/>
      <c r="JW188" s="44"/>
      <c r="JY188" s="38"/>
      <c r="KA188" s="38"/>
      <c r="KC188" s="38"/>
      <c r="KD188" s="49"/>
      <c r="KE188" s="44"/>
      <c r="KG188" s="38"/>
      <c r="KI188" s="38"/>
      <c r="KK188" s="38"/>
      <c r="KL188" s="49"/>
      <c r="KM188" s="44"/>
      <c r="KO188" s="38"/>
      <c r="KQ188" s="38"/>
      <c r="KS188" s="38"/>
      <c r="KT188" s="49"/>
      <c r="KU188" s="44"/>
      <c r="KW188" s="38"/>
      <c r="KY188" s="38"/>
      <c r="LA188" s="38"/>
      <c r="LB188" s="49"/>
      <c r="LC188" s="44"/>
      <c r="LE188" s="38"/>
      <c r="LG188" s="38"/>
      <c r="LI188" s="38"/>
      <c r="LJ188" s="49"/>
      <c r="LK188" s="44"/>
      <c r="LM188" s="38"/>
      <c r="LO188" s="38"/>
      <c r="LQ188" s="38"/>
      <c r="LR188" s="49"/>
      <c r="LS188" s="44"/>
      <c r="LU188" s="38"/>
      <c r="LW188" s="38"/>
      <c r="LY188" s="38"/>
      <c r="LZ188" s="49"/>
      <c r="MA188" s="44"/>
      <c r="MC188" s="38"/>
      <c r="ME188" s="38"/>
      <c r="MG188" s="38"/>
      <c r="MH188" s="49"/>
      <c r="MI188" s="44"/>
      <c r="MK188" s="38"/>
      <c r="MM188" s="38"/>
      <c r="MN188" s="44"/>
      <c r="MO188" s="38"/>
    </row>
    <row r="189" spans="1:353" x14ac:dyDescent="0.25">
      <c r="B189" s="360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49"/>
      <c r="AO189" s="44"/>
      <c r="AQ189" s="38"/>
      <c r="AS189" s="38"/>
      <c r="AU189" s="38"/>
      <c r="AV189" s="49"/>
      <c r="AW189" s="44"/>
      <c r="AY189" s="38"/>
      <c r="BA189" s="38"/>
      <c r="BC189" s="38"/>
      <c r="BD189" s="49"/>
      <c r="BE189" s="44"/>
      <c r="BG189" s="38"/>
      <c r="BH189" s="47"/>
      <c r="BI189" s="38"/>
      <c r="BK189" s="38"/>
      <c r="BL189" s="49"/>
      <c r="BM189" s="44"/>
      <c r="BO189" s="38"/>
      <c r="BQ189" s="38"/>
      <c r="BS189" s="38"/>
      <c r="BT189" s="49"/>
      <c r="BU189" s="44"/>
      <c r="BW189" s="38"/>
      <c r="BY189" s="38"/>
      <c r="CA189" s="38"/>
      <c r="CB189" s="49"/>
      <c r="CC189" s="44"/>
      <c r="CE189" s="38"/>
      <c r="CG189" s="38"/>
      <c r="CI189" s="38"/>
      <c r="CJ189" s="49"/>
      <c r="CK189" s="44"/>
      <c r="CM189" s="38"/>
      <c r="CO189" s="38"/>
      <c r="CQ189" s="38"/>
      <c r="CR189" s="49"/>
      <c r="CS189" s="44"/>
      <c r="CU189" s="38"/>
      <c r="CW189" s="38"/>
      <c r="CY189" s="38"/>
      <c r="CZ189" s="49"/>
      <c r="DA189" s="44"/>
      <c r="DC189" s="38"/>
      <c r="DE189" s="38"/>
      <c r="DG189" s="38"/>
      <c r="DH189" s="49"/>
      <c r="DI189" s="44"/>
      <c r="DK189" s="38"/>
      <c r="DM189" s="38"/>
      <c r="DO189" s="38"/>
      <c r="DP189" s="49"/>
      <c r="DQ189" s="44"/>
      <c r="DS189" s="38"/>
      <c r="DU189" s="38"/>
      <c r="DW189" s="38"/>
      <c r="DX189" s="49"/>
      <c r="DY189" s="44"/>
      <c r="EA189" s="38"/>
      <c r="EC189" s="38"/>
      <c r="EE189" s="38"/>
      <c r="EF189" s="49"/>
      <c r="EG189" s="44"/>
      <c r="EI189" s="38"/>
      <c r="EK189" s="38"/>
      <c r="EM189" s="38"/>
      <c r="EN189" s="49"/>
      <c r="EO189" s="44"/>
      <c r="EQ189" s="38"/>
      <c r="ES189" s="38"/>
      <c r="EU189" s="38"/>
      <c r="EV189" s="49"/>
      <c r="EW189" s="44"/>
      <c r="EY189" s="38"/>
      <c r="FA189" s="38"/>
      <c r="FC189" s="38"/>
      <c r="FD189" s="49"/>
      <c r="FE189" s="44"/>
      <c r="FG189" s="38"/>
      <c r="FI189" s="38"/>
      <c r="FK189" s="38"/>
      <c r="FL189" s="49"/>
      <c r="FM189" s="44"/>
      <c r="FO189" s="38"/>
      <c r="FQ189" s="38"/>
      <c r="FS189" s="38"/>
      <c r="FT189" s="49"/>
      <c r="FU189" s="44"/>
      <c r="FW189" s="38"/>
      <c r="FX189" s="46"/>
      <c r="FY189" s="38"/>
      <c r="FZ189" s="47"/>
      <c r="GA189" s="38"/>
      <c r="GB189" s="49"/>
      <c r="GC189" s="44"/>
      <c r="GE189" s="38"/>
      <c r="GG189" s="38"/>
      <c r="GI189" s="38"/>
      <c r="GJ189" s="49"/>
      <c r="GK189" s="44"/>
      <c r="GM189" s="38"/>
      <c r="GO189" s="38"/>
      <c r="GQ189" s="38"/>
      <c r="GR189" s="49"/>
      <c r="GS189" s="44"/>
      <c r="GU189" s="38"/>
      <c r="GW189" s="38"/>
      <c r="GY189" s="38"/>
      <c r="GZ189" s="49"/>
      <c r="HA189" s="44"/>
      <c r="HC189" s="38"/>
      <c r="HE189" s="38"/>
      <c r="HG189" s="38"/>
      <c r="HH189" s="49"/>
      <c r="HI189" s="44"/>
      <c r="HK189" s="38"/>
      <c r="HM189" s="38"/>
      <c r="HO189" s="38"/>
      <c r="HP189" s="49"/>
      <c r="HQ189" s="44"/>
      <c r="HS189" s="38"/>
      <c r="HU189" s="38"/>
      <c r="HW189" s="38"/>
      <c r="HX189" s="49"/>
      <c r="HY189" s="44"/>
      <c r="IA189" s="38"/>
      <c r="IC189" s="5"/>
      <c r="IE189" s="38"/>
      <c r="IG189" s="44"/>
      <c r="II189" s="38"/>
      <c r="IJ189" s="49"/>
      <c r="IK189" s="38"/>
      <c r="IM189" s="38"/>
      <c r="IO189" s="38"/>
      <c r="IP189" s="49"/>
      <c r="IQ189" s="44"/>
      <c r="IS189" s="38"/>
      <c r="IU189" s="38"/>
      <c r="IW189" s="38"/>
      <c r="IX189" s="49"/>
      <c r="IY189" s="44"/>
      <c r="JA189" s="38"/>
      <c r="JC189" s="38"/>
      <c r="JE189" s="38"/>
      <c r="JF189" s="49"/>
      <c r="JG189" s="44"/>
      <c r="JI189" s="38"/>
      <c r="JK189" s="38"/>
      <c r="JM189" s="38"/>
      <c r="JN189" s="49"/>
      <c r="JO189" s="44"/>
      <c r="JQ189" s="38"/>
      <c r="JS189" s="38"/>
      <c r="JU189" s="38"/>
      <c r="JV189" s="49"/>
      <c r="JW189" s="44"/>
      <c r="JY189" s="38"/>
      <c r="KA189" s="38"/>
      <c r="KC189" s="38"/>
      <c r="KD189" s="49"/>
      <c r="KE189" s="44"/>
      <c r="KG189" s="38"/>
      <c r="KI189" s="38"/>
      <c r="KK189" s="38"/>
      <c r="KL189" s="49"/>
      <c r="KM189" s="44"/>
      <c r="KO189" s="38"/>
      <c r="KQ189" s="38"/>
      <c r="KS189" s="38"/>
      <c r="KT189" s="49"/>
      <c r="KU189" s="44"/>
      <c r="KW189" s="38"/>
      <c r="KY189" s="38"/>
      <c r="LA189" s="38"/>
      <c r="LB189" s="49"/>
      <c r="LC189" s="44"/>
      <c r="LE189" s="38"/>
      <c r="LG189" s="38"/>
      <c r="LI189" s="38"/>
      <c r="LJ189" s="49"/>
      <c r="LK189" s="44"/>
      <c r="LM189" s="38"/>
      <c r="LO189" s="38"/>
      <c r="LQ189" s="38"/>
      <c r="LR189" s="49"/>
      <c r="LS189" s="44"/>
      <c r="LU189" s="38"/>
      <c r="LW189" s="38"/>
      <c r="LY189" s="38"/>
      <c r="LZ189" s="49"/>
      <c r="MA189" s="44"/>
      <c r="MC189" s="38"/>
      <c r="ME189" s="38"/>
      <c r="MG189" s="38"/>
      <c r="MH189" s="49"/>
      <c r="MI189" s="44"/>
      <c r="MK189" s="38"/>
      <c r="MM189" s="38"/>
      <c r="MN189" s="44"/>
      <c r="MO189" s="38"/>
    </row>
    <row r="190" spans="1:353" x14ac:dyDescent="0.25">
      <c r="B190" s="36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49"/>
      <c r="AO190" s="44"/>
      <c r="AQ190" s="38"/>
      <c r="AS190" s="38"/>
      <c r="AU190" s="38"/>
      <c r="AV190" s="49"/>
      <c r="AW190" s="44"/>
      <c r="AY190" s="38"/>
      <c r="BA190" s="38"/>
      <c r="BC190" s="38"/>
      <c r="BD190" s="49"/>
      <c r="BE190" s="44"/>
      <c r="BG190" s="38"/>
      <c r="BH190" s="47"/>
      <c r="BI190" s="38"/>
      <c r="BK190" s="38"/>
      <c r="BL190" s="49"/>
      <c r="BM190" s="44"/>
      <c r="BO190" s="38"/>
      <c r="BQ190" s="38"/>
      <c r="BS190" s="38"/>
      <c r="BT190" s="49"/>
      <c r="BU190" s="44"/>
      <c r="BW190" s="38"/>
      <c r="BY190" s="38"/>
      <c r="CA190" s="38"/>
      <c r="CB190" s="49"/>
      <c r="CC190" s="44"/>
      <c r="CE190" s="38"/>
      <c r="CG190" s="38"/>
      <c r="CI190" s="38"/>
      <c r="CJ190" s="49"/>
      <c r="CK190" s="44"/>
      <c r="CM190" s="38"/>
      <c r="CO190" s="38"/>
      <c r="CQ190" s="38"/>
      <c r="CR190" s="49"/>
      <c r="CS190" s="44"/>
      <c r="CU190" s="38"/>
      <c r="CW190" s="38"/>
      <c r="CY190" s="38"/>
      <c r="CZ190" s="49"/>
      <c r="DA190" s="44"/>
      <c r="DC190" s="38"/>
      <c r="DE190" s="38"/>
      <c r="DG190" s="38"/>
      <c r="DH190" s="49"/>
      <c r="DI190" s="44"/>
      <c r="DK190" s="38"/>
      <c r="DM190" s="38"/>
      <c r="DO190" s="38"/>
      <c r="DP190" s="49"/>
      <c r="DQ190" s="44"/>
      <c r="DS190" s="38"/>
      <c r="DU190" s="38"/>
      <c r="DW190" s="38"/>
      <c r="DX190" s="49"/>
      <c r="DY190" s="44"/>
      <c r="EA190" s="38"/>
      <c r="EC190" s="38"/>
      <c r="EE190" s="38"/>
      <c r="EF190" s="49"/>
      <c r="EG190" s="44"/>
      <c r="EI190" s="38"/>
      <c r="EK190" s="38"/>
      <c r="EM190" s="38"/>
      <c r="EN190" s="49"/>
      <c r="EO190" s="44"/>
      <c r="EQ190" s="38"/>
      <c r="ES190" s="38"/>
      <c r="EU190" s="38"/>
      <c r="EV190" s="49"/>
      <c r="EW190" s="44"/>
      <c r="EY190" s="38"/>
      <c r="FA190" s="38"/>
      <c r="FC190" s="38"/>
      <c r="FD190" s="49"/>
      <c r="FE190" s="44"/>
      <c r="FG190" s="38"/>
      <c r="FI190" s="38"/>
      <c r="FK190" s="38"/>
      <c r="FL190" s="49"/>
      <c r="FM190" s="44"/>
      <c r="FO190" s="38"/>
      <c r="FQ190" s="38"/>
      <c r="FS190" s="38"/>
      <c r="FT190" s="49"/>
      <c r="FU190" s="44"/>
      <c r="FW190" s="38"/>
      <c r="FX190" s="46"/>
      <c r="FY190" s="38"/>
      <c r="FZ190" s="47"/>
      <c r="GA190" s="38"/>
      <c r="GB190" s="49"/>
      <c r="GC190" s="44"/>
      <c r="GE190" s="38"/>
      <c r="GG190" s="38"/>
      <c r="GI190" s="38"/>
      <c r="GJ190" s="49"/>
      <c r="GK190" s="44"/>
      <c r="GM190" s="38"/>
      <c r="GO190" s="38"/>
      <c r="GQ190" s="38"/>
      <c r="GR190" s="49"/>
      <c r="GS190" s="44"/>
      <c r="GU190" s="38"/>
      <c r="GW190" s="38"/>
      <c r="GY190" s="38"/>
      <c r="GZ190" s="49"/>
      <c r="HA190" s="44"/>
      <c r="HC190" s="38"/>
      <c r="HE190" s="38"/>
      <c r="HG190" s="38"/>
      <c r="HH190" s="49"/>
      <c r="HI190" s="44"/>
      <c r="HK190" s="38"/>
      <c r="HM190" s="38"/>
      <c r="HO190" s="38"/>
      <c r="HP190" s="49"/>
      <c r="HQ190" s="44"/>
      <c r="HS190" s="38"/>
      <c r="HU190" s="38"/>
      <c r="HW190" s="38"/>
      <c r="HX190" s="49"/>
      <c r="HY190" s="44"/>
      <c r="IA190" s="38"/>
      <c r="IC190" s="5"/>
      <c r="IE190" s="38"/>
      <c r="IG190" s="44"/>
      <c r="II190" s="38"/>
      <c r="IJ190" s="49"/>
      <c r="IK190" s="38"/>
      <c r="IM190" s="38"/>
      <c r="IO190" s="38"/>
      <c r="IP190" s="49"/>
      <c r="IQ190" s="44"/>
      <c r="IS190" s="38"/>
      <c r="IU190" s="38"/>
      <c r="IW190" s="38"/>
      <c r="IX190" s="49"/>
      <c r="IY190" s="44"/>
      <c r="JA190" s="38"/>
      <c r="JC190" s="38"/>
      <c r="JE190" s="38"/>
      <c r="JF190" s="49"/>
      <c r="JG190" s="44"/>
      <c r="JI190" s="38"/>
      <c r="JK190" s="38"/>
      <c r="JM190" s="38"/>
      <c r="JN190" s="49"/>
      <c r="JO190" s="44"/>
      <c r="JQ190" s="38"/>
      <c r="JS190" s="38"/>
      <c r="JU190" s="38"/>
      <c r="JV190" s="49"/>
      <c r="JW190" s="44"/>
      <c r="JY190" s="38"/>
      <c r="KA190" s="38"/>
      <c r="KC190" s="38"/>
      <c r="KD190" s="49"/>
      <c r="KE190" s="44"/>
      <c r="KG190" s="38"/>
      <c r="KI190" s="38"/>
      <c r="KK190" s="38"/>
      <c r="KL190" s="49"/>
      <c r="KM190" s="44"/>
      <c r="KO190" s="38"/>
      <c r="KQ190" s="38"/>
      <c r="KS190" s="38"/>
      <c r="KT190" s="49"/>
      <c r="KU190" s="44"/>
      <c r="KW190" s="38"/>
      <c r="KY190" s="38"/>
      <c r="LA190" s="38"/>
      <c r="LB190" s="49"/>
      <c r="LC190" s="44"/>
      <c r="LE190" s="38"/>
      <c r="LG190" s="38"/>
      <c r="LI190" s="38"/>
      <c r="LJ190" s="49"/>
      <c r="LK190" s="44"/>
      <c r="LM190" s="38"/>
      <c r="LO190" s="38"/>
      <c r="LQ190" s="38"/>
      <c r="LR190" s="49"/>
      <c r="LS190" s="44"/>
      <c r="LU190" s="38"/>
      <c r="LW190" s="38"/>
      <c r="LY190" s="38"/>
      <c r="LZ190" s="49"/>
      <c r="MA190" s="44"/>
      <c r="MC190" s="38"/>
      <c r="ME190" s="38"/>
      <c r="MG190" s="38"/>
      <c r="MH190" s="49"/>
      <c r="MI190" s="44"/>
      <c r="MK190" s="38"/>
      <c r="MM190" s="38"/>
      <c r="MN190" s="44"/>
      <c r="MO190" s="38"/>
    </row>
    <row r="191" spans="1:353" x14ac:dyDescent="0.25">
      <c r="B191" s="360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49"/>
      <c r="AO191" s="44"/>
      <c r="AQ191" s="38"/>
      <c r="AS191" s="38"/>
      <c r="AU191" s="38"/>
      <c r="AV191" s="49"/>
      <c r="AW191" s="44"/>
      <c r="AY191" s="38"/>
      <c r="BA191" s="38"/>
      <c r="BC191" s="38"/>
      <c r="BD191" s="49"/>
      <c r="BE191" s="44"/>
      <c r="BG191" s="38"/>
      <c r="BH191" s="47"/>
      <c r="BI191" s="38"/>
      <c r="BK191" s="38"/>
      <c r="BL191" s="49"/>
      <c r="BM191" s="44"/>
      <c r="BO191" s="38"/>
      <c r="BQ191" s="38"/>
      <c r="BS191" s="38"/>
      <c r="BT191" s="49"/>
      <c r="BU191" s="44"/>
      <c r="BW191" s="38"/>
      <c r="BY191" s="38"/>
      <c r="CA191" s="38"/>
      <c r="CB191" s="49"/>
      <c r="CC191" s="44"/>
      <c r="CE191" s="38"/>
      <c r="CG191" s="38"/>
      <c r="CI191" s="38"/>
      <c r="CJ191" s="49"/>
      <c r="CK191" s="44"/>
      <c r="CM191" s="38"/>
      <c r="CO191" s="38"/>
      <c r="CQ191" s="38"/>
      <c r="CR191" s="49"/>
      <c r="CS191" s="44"/>
      <c r="CU191" s="38"/>
      <c r="CW191" s="38"/>
      <c r="CY191" s="38"/>
      <c r="CZ191" s="49"/>
      <c r="DA191" s="44"/>
      <c r="DC191" s="38"/>
      <c r="DE191" s="38"/>
      <c r="DG191" s="38"/>
      <c r="DH191" s="49"/>
      <c r="DI191" s="44"/>
      <c r="DK191" s="38"/>
      <c r="DM191" s="38"/>
      <c r="DO191" s="38"/>
      <c r="DP191" s="49"/>
      <c r="DQ191" s="44"/>
      <c r="DS191" s="38"/>
      <c r="DU191" s="38"/>
      <c r="DW191" s="38"/>
      <c r="DX191" s="49"/>
      <c r="DY191" s="44"/>
      <c r="EA191" s="38"/>
      <c r="EC191" s="38"/>
      <c r="EE191" s="38"/>
      <c r="EF191" s="49"/>
      <c r="EG191" s="44"/>
      <c r="EI191" s="38"/>
      <c r="EK191" s="38"/>
      <c r="EM191" s="38"/>
      <c r="EN191" s="49"/>
      <c r="EO191" s="44"/>
      <c r="EQ191" s="38"/>
      <c r="ES191" s="38"/>
      <c r="EU191" s="38"/>
      <c r="EV191" s="49"/>
      <c r="EW191" s="44"/>
      <c r="EY191" s="38"/>
      <c r="FA191" s="38"/>
      <c r="FC191" s="38"/>
      <c r="FD191" s="49"/>
      <c r="FE191" s="44"/>
      <c r="FG191" s="38"/>
      <c r="FI191" s="38"/>
      <c r="FK191" s="38"/>
      <c r="FL191" s="49"/>
      <c r="FM191" s="44"/>
      <c r="FO191" s="38"/>
      <c r="FQ191" s="38"/>
      <c r="FS191" s="38"/>
      <c r="FT191" s="49"/>
      <c r="FU191" s="44"/>
      <c r="FW191" s="38"/>
      <c r="FX191" s="46"/>
      <c r="FY191" s="38"/>
      <c r="FZ191" s="47"/>
      <c r="GA191" s="38"/>
      <c r="GB191" s="49"/>
      <c r="GC191" s="44"/>
      <c r="GE191" s="38"/>
      <c r="GG191" s="38"/>
      <c r="GI191" s="38"/>
      <c r="GJ191" s="49"/>
      <c r="GK191" s="44"/>
      <c r="GM191" s="38"/>
      <c r="GO191" s="38"/>
      <c r="GQ191" s="38"/>
      <c r="GR191" s="49"/>
      <c r="GS191" s="44"/>
      <c r="GU191" s="38"/>
      <c r="GW191" s="38"/>
      <c r="GY191" s="38"/>
      <c r="GZ191" s="49"/>
      <c r="HA191" s="44"/>
      <c r="HC191" s="38"/>
      <c r="HE191" s="38"/>
      <c r="HG191" s="38"/>
      <c r="HH191" s="49"/>
      <c r="HI191" s="44"/>
      <c r="HK191" s="38"/>
      <c r="HM191" s="38"/>
      <c r="HO191" s="38"/>
      <c r="HP191" s="49"/>
      <c r="HQ191" s="44"/>
      <c r="HS191" s="38"/>
      <c r="HU191" s="38"/>
      <c r="HW191" s="38"/>
      <c r="HX191" s="49"/>
      <c r="HY191" s="44"/>
      <c r="IA191" s="38"/>
      <c r="IC191" s="5"/>
      <c r="IE191" s="38"/>
      <c r="IG191" s="44"/>
      <c r="II191" s="38"/>
      <c r="IJ191" s="49"/>
      <c r="IK191" s="38"/>
      <c r="IM191" s="38"/>
      <c r="IO191" s="38"/>
      <c r="IP191" s="49"/>
      <c r="IQ191" s="44"/>
      <c r="IS191" s="38"/>
      <c r="IU191" s="38"/>
      <c r="IW191" s="38"/>
      <c r="IX191" s="49"/>
      <c r="IY191" s="44"/>
      <c r="JA191" s="38"/>
      <c r="JC191" s="38"/>
      <c r="JE191" s="38"/>
      <c r="JF191" s="49"/>
      <c r="JG191" s="44"/>
      <c r="JI191" s="38"/>
      <c r="JK191" s="38"/>
      <c r="JM191" s="38"/>
      <c r="JN191" s="49"/>
      <c r="JO191" s="44"/>
      <c r="JQ191" s="38"/>
      <c r="JS191" s="38"/>
      <c r="JU191" s="38"/>
      <c r="JV191" s="49"/>
      <c r="JW191" s="44"/>
      <c r="JY191" s="38"/>
      <c r="KA191" s="38"/>
      <c r="KC191" s="38"/>
      <c r="KD191" s="49"/>
      <c r="KE191" s="44"/>
      <c r="KG191" s="38"/>
      <c r="KI191" s="38"/>
      <c r="KK191" s="38"/>
      <c r="KL191" s="49"/>
      <c r="KM191" s="44"/>
      <c r="KO191" s="38"/>
      <c r="KQ191" s="38"/>
      <c r="KS191" s="38"/>
      <c r="KT191" s="49"/>
      <c r="KU191" s="44"/>
      <c r="KW191" s="38"/>
      <c r="KY191" s="38"/>
      <c r="LA191" s="38"/>
      <c r="LB191" s="49"/>
      <c r="LC191" s="44"/>
      <c r="LE191" s="38"/>
      <c r="LG191" s="38"/>
      <c r="LI191" s="38"/>
      <c r="LJ191" s="49"/>
      <c r="LK191" s="44"/>
      <c r="LM191" s="38"/>
      <c r="LO191" s="38"/>
      <c r="LQ191" s="38"/>
      <c r="LR191" s="49"/>
      <c r="LS191" s="44"/>
      <c r="LU191" s="38"/>
      <c r="LW191" s="38"/>
      <c r="LY191" s="38"/>
      <c r="LZ191" s="49"/>
      <c r="MA191" s="44"/>
      <c r="MC191" s="38"/>
      <c r="ME191" s="38"/>
      <c r="MG191" s="38"/>
      <c r="MH191" s="49"/>
      <c r="MI191" s="44"/>
      <c r="MK191" s="38"/>
      <c r="MM191" s="38"/>
      <c r="MN191" s="44"/>
      <c r="MO191" s="38"/>
    </row>
    <row r="192" spans="1:353" x14ac:dyDescent="0.25">
      <c r="B192" s="360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49"/>
      <c r="AO192" s="44"/>
      <c r="AQ192" s="38"/>
      <c r="AS192" s="38"/>
      <c r="AU192" s="38"/>
      <c r="AV192" s="49"/>
      <c r="AW192" s="44"/>
      <c r="AY192" s="38"/>
      <c r="BA192" s="38"/>
      <c r="BC192" s="38"/>
      <c r="BD192" s="49"/>
      <c r="BE192" s="44"/>
      <c r="BG192" s="38"/>
      <c r="BH192" s="47"/>
      <c r="BI192" s="38"/>
      <c r="BK192" s="38"/>
      <c r="BL192" s="49"/>
      <c r="BM192" s="44"/>
      <c r="BO192" s="38"/>
      <c r="BQ192" s="38"/>
      <c r="BS192" s="38"/>
      <c r="BT192" s="49"/>
      <c r="BU192" s="44"/>
      <c r="BW192" s="38"/>
      <c r="BY192" s="38"/>
      <c r="CA192" s="38"/>
      <c r="CB192" s="49"/>
      <c r="CC192" s="44"/>
      <c r="CE192" s="38"/>
      <c r="CG192" s="38"/>
      <c r="CI192" s="38"/>
      <c r="CJ192" s="49"/>
      <c r="CK192" s="44"/>
      <c r="CM192" s="38"/>
      <c r="CO192" s="38"/>
      <c r="CQ192" s="38"/>
      <c r="CR192" s="49"/>
      <c r="CS192" s="44"/>
      <c r="CU192" s="38"/>
      <c r="CW192" s="38"/>
      <c r="CY192" s="38"/>
      <c r="CZ192" s="49"/>
      <c r="DA192" s="44"/>
      <c r="DC192" s="38"/>
      <c r="DE192" s="38"/>
      <c r="DG192" s="38"/>
      <c r="DH192" s="49"/>
      <c r="DI192" s="44"/>
      <c r="DK192" s="38"/>
      <c r="DM192" s="38"/>
      <c r="DO192" s="38"/>
      <c r="DP192" s="49"/>
      <c r="DQ192" s="44"/>
      <c r="DS192" s="38"/>
      <c r="DU192" s="38"/>
      <c r="DW192" s="38"/>
      <c r="DX192" s="49"/>
      <c r="DY192" s="44"/>
      <c r="EA192" s="38"/>
      <c r="EC192" s="38"/>
      <c r="EE192" s="38"/>
      <c r="EF192" s="49"/>
      <c r="EG192" s="44"/>
      <c r="EI192" s="38"/>
      <c r="EK192" s="38"/>
      <c r="EM192" s="38"/>
      <c r="EN192" s="49"/>
      <c r="EO192" s="44"/>
      <c r="EQ192" s="38"/>
      <c r="ES192" s="38"/>
      <c r="EU192" s="38"/>
      <c r="EV192" s="49"/>
      <c r="EW192" s="44"/>
      <c r="EY192" s="38"/>
      <c r="FA192" s="38"/>
      <c r="FC192" s="38"/>
      <c r="FD192" s="49"/>
      <c r="FE192" s="44"/>
      <c r="FG192" s="38"/>
      <c r="FI192" s="38"/>
      <c r="FK192" s="38"/>
      <c r="FL192" s="49"/>
      <c r="FM192" s="44"/>
      <c r="FO192" s="38"/>
      <c r="FQ192" s="38"/>
      <c r="FS192" s="38"/>
      <c r="FT192" s="49"/>
      <c r="FU192" s="44"/>
      <c r="FW192" s="38"/>
      <c r="FX192" s="46"/>
      <c r="FY192" s="38"/>
      <c r="FZ192" s="47"/>
      <c r="GA192" s="38"/>
      <c r="GB192" s="49"/>
      <c r="GC192" s="44"/>
      <c r="GE192" s="38"/>
      <c r="GG192" s="38"/>
      <c r="GI192" s="38"/>
      <c r="GJ192" s="49"/>
      <c r="GK192" s="44"/>
      <c r="GM192" s="38"/>
      <c r="GO192" s="38"/>
      <c r="GQ192" s="38"/>
      <c r="GR192" s="49"/>
      <c r="GS192" s="44"/>
      <c r="GU192" s="38"/>
      <c r="GW192" s="38"/>
      <c r="GY192" s="38"/>
      <c r="GZ192" s="49"/>
      <c r="HA192" s="44"/>
      <c r="HC192" s="38"/>
      <c r="HE192" s="38"/>
      <c r="HG192" s="38"/>
      <c r="HH192" s="49"/>
      <c r="HI192" s="44"/>
      <c r="HK192" s="38"/>
      <c r="HM192" s="38"/>
      <c r="HO192" s="38"/>
      <c r="HP192" s="49"/>
      <c r="HQ192" s="44"/>
      <c r="HS192" s="38"/>
      <c r="HU192" s="38"/>
      <c r="HW192" s="38"/>
      <c r="HX192" s="49"/>
      <c r="HY192" s="44"/>
      <c r="IA192" s="38"/>
      <c r="IC192" s="5"/>
      <c r="IE192" s="38"/>
      <c r="IG192" s="44"/>
      <c r="II192" s="38"/>
      <c r="IJ192" s="49"/>
      <c r="IK192" s="38"/>
      <c r="IM192" s="38"/>
      <c r="IO192" s="38"/>
      <c r="IP192" s="49"/>
      <c r="IQ192" s="44"/>
      <c r="IS192" s="38"/>
      <c r="IU192" s="38"/>
      <c r="IW192" s="38"/>
      <c r="IX192" s="49"/>
      <c r="IY192" s="44"/>
      <c r="JA192" s="38"/>
      <c r="JC192" s="38"/>
      <c r="JE192" s="38"/>
      <c r="JF192" s="49"/>
      <c r="JG192" s="44"/>
      <c r="JI192" s="38"/>
      <c r="JK192" s="38"/>
      <c r="JM192" s="38"/>
      <c r="JN192" s="49"/>
      <c r="JO192" s="44"/>
      <c r="JQ192" s="38"/>
      <c r="JS192" s="38"/>
      <c r="JU192" s="38"/>
      <c r="JV192" s="49"/>
      <c r="JW192" s="44"/>
      <c r="JY192" s="38"/>
      <c r="KA192" s="38"/>
      <c r="KC192" s="38"/>
      <c r="KD192" s="49"/>
      <c r="KE192" s="44"/>
      <c r="KG192" s="38"/>
      <c r="KI192" s="38"/>
      <c r="KK192" s="38"/>
      <c r="KL192" s="49"/>
      <c r="KM192" s="44"/>
      <c r="KO192" s="38"/>
      <c r="KQ192" s="38"/>
      <c r="KS192" s="38"/>
      <c r="KT192" s="49"/>
      <c r="KU192" s="44"/>
      <c r="KW192" s="38"/>
      <c r="KY192" s="38"/>
      <c r="LA192" s="38"/>
      <c r="LB192" s="49"/>
      <c r="LC192" s="44"/>
      <c r="LE192" s="38"/>
      <c r="LG192" s="38"/>
      <c r="LI192" s="38"/>
      <c r="LJ192" s="49"/>
      <c r="LK192" s="44"/>
      <c r="LM192" s="38"/>
      <c r="LO192" s="38"/>
      <c r="LQ192" s="38"/>
      <c r="LR192" s="49"/>
      <c r="LS192" s="44"/>
      <c r="LU192" s="38"/>
      <c r="LW192" s="38"/>
      <c r="LY192" s="38"/>
      <c r="LZ192" s="49"/>
      <c r="MA192" s="44"/>
      <c r="MC192" s="38"/>
      <c r="ME192" s="38"/>
      <c r="MG192" s="38"/>
      <c r="MH192" s="49"/>
      <c r="MI192" s="44"/>
      <c r="MK192" s="38"/>
      <c r="MM192" s="38"/>
      <c r="MN192" s="44"/>
      <c r="MO192" s="38"/>
    </row>
    <row r="193" spans="2:353" x14ac:dyDescent="0.25">
      <c r="B193" s="360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49"/>
      <c r="AO193" s="44"/>
      <c r="AQ193" s="38"/>
      <c r="AS193" s="38"/>
      <c r="AU193" s="38"/>
      <c r="AV193" s="49"/>
      <c r="AW193" s="44"/>
      <c r="AY193" s="38"/>
      <c r="BA193" s="38"/>
      <c r="BC193" s="38"/>
      <c r="BD193" s="49"/>
      <c r="BE193" s="44"/>
      <c r="BG193" s="38"/>
      <c r="BH193" s="47"/>
      <c r="BI193" s="38"/>
      <c r="BK193" s="38"/>
      <c r="BL193" s="49"/>
      <c r="BM193" s="44"/>
      <c r="BO193" s="38"/>
      <c r="BQ193" s="38"/>
      <c r="BS193" s="38"/>
      <c r="BT193" s="49"/>
      <c r="BU193" s="44"/>
      <c r="BW193" s="38"/>
      <c r="BY193" s="38"/>
      <c r="CA193" s="38"/>
      <c r="CB193" s="49"/>
      <c r="CC193" s="44"/>
      <c r="CE193" s="38"/>
      <c r="CG193" s="38"/>
      <c r="CI193" s="38"/>
      <c r="CJ193" s="49"/>
      <c r="CK193" s="44"/>
      <c r="CM193" s="38"/>
      <c r="CO193" s="38"/>
      <c r="CQ193" s="38"/>
      <c r="CR193" s="49"/>
      <c r="CS193" s="44"/>
      <c r="CU193" s="38"/>
      <c r="CW193" s="38"/>
      <c r="CY193" s="38"/>
      <c r="CZ193" s="49"/>
      <c r="DA193" s="44"/>
      <c r="DC193" s="38"/>
      <c r="DE193" s="38"/>
      <c r="DG193" s="38"/>
      <c r="DH193" s="49"/>
      <c r="DI193" s="44"/>
      <c r="DK193" s="38"/>
      <c r="DM193" s="38"/>
      <c r="DO193" s="38"/>
      <c r="DP193" s="49"/>
      <c r="DQ193" s="44"/>
      <c r="DS193" s="38"/>
      <c r="DU193" s="38"/>
      <c r="DW193" s="38"/>
      <c r="DX193" s="49"/>
      <c r="DY193" s="44"/>
      <c r="EA193" s="38"/>
      <c r="EC193" s="38"/>
      <c r="EE193" s="38"/>
      <c r="EF193" s="49"/>
      <c r="EG193" s="44"/>
      <c r="EI193" s="38"/>
      <c r="EK193" s="38"/>
      <c r="EM193" s="38"/>
      <c r="EN193" s="49"/>
      <c r="EO193" s="44"/>
      <c r="EQ193" s="38"/>
      <c r="ES193" s="38"/>
      <c r="EU193" s="38"/>
      <c r="EV193" s="49"/>
      <c r="EW193" s="44"/>
      <c r="EY193" s="38"/>
      <c r="FA193" s="38"/>
      <c r="FC193" s="38"/>
      <c r="FD193" s="49"/>
      <c r="FE193" s="44"/>
      <c r="FG193" s="38"/>
      <c r="FI193" s="38"/>
      <c r="FK193" s="38"/>
      <c r="FL193" s="49"/>
      <c r="FM193" s="44"/>
      <c r="FO193" s="38"/>
      <c r="FQ193" s="38"/>
      <c r="FS193" s="38"/>
      <c r="FT193" s="49"/>
      <c r="FU193" s="44"/>
      <c r="FW193" s="38"/>
      <c r="FX193" s="46"/>
      <c r="FY193" s="38"/>
      <c r="FZ193" s="47"/>
      <c r="GA193" s="38"/>
      <c r="GB193" s="49"/>
      <c r="GC193" s="44"/>
      <c r="GE193" s="38"/>
      <c r="GG193" s="38"/>
      <c r="GI193" s="38"/>
      <c r="GJ193" s="49"/>
      <c r="GK193" s="44"/>
      <c r="GM193" s="38"/>
      <c r="GO193" s="38"/>
      <c r="GQ193" s="38"/>
      <c r="GR193" s="49"/>
      <c r="GS193" s="44"/>
      <c r="GU193" s="38"/>
      <c r="GW193" s="38"/>
      <c r="GY193" s="38"/>
      <c r="GZ193" s="49"/>
      <c r="HA193" s="44"/>
      <c r="HC193" s="38"/>
      <c r="HE193" s="38"/>
      <c r="HG193" s="38"/>
      <c r="HH193" s="49"/>
      <c r="HI193" s="44"/>
      <c r="HK193" s="38"/>
      <c r="HM193" s="38"/>
      <c r="HO193" s="38"/>
      <c r="HP193" s="49"/>
      <c r="HQ193" s="44"/>
      <c r="HS193" s="38"/>
      <c r="HU193" s="38"/>
      <c r="HW193" s="38"/>
      <c r="HX193" s="49"/>
      <c r="HY193" s="44"/>
      <c r="IA193" s="38"/>
      <c r="IC193" s="5"/>
      <c r="IE193" s="38"/>
      <c r="IG193" s="44"/>
      <c r="II193" s="38"/>
      <c r="IJ193" s="49"/>
      <c r="IK193" s="38"/>
      <c r="IM193" s="38"/>
      <c r="IO193" s="38"/>
      <c r="IP193" s="49"/>
      <c r="IQ193" s="44"/>
      <c r="IS193" s="38"/>
      <c r="IU193" s="38"/>
      <c r="IW193" s="38"/>
      <c r="IX193" s="49"/>
      <c r="IY193" s="44"/>
      <c r="JA193" s="38"/>
      <c r="JC193" s="38"/>
      <c r="JE193" s="38"/>
      <c r="JF193" s="49"/>
      <c r="JG193" s="44"/>
      <c r="JI193" s="38"/>
      <c r="JK193" s="38"/>
      <c r="JM193" s="38"/>
      <c r="JN193" s="49"/>
      <c r="JO193" s="44"/>
      <c r="JQ193" s="38"/>
      <c r="JS193" s="38"/>
      <c r="JU193" s="38"/>
      <c r="JV193" s="49"/>
      <c r="JW193" s="44"/>
      <c r="JY193" s="38"/>
      <c r="KA193" s="38"/>
      <c r="KC193" s="38"/>
      <c r="KD193" s="49"/>
      <c r="KE193" s="44"/>
      <c r="KG193" s="38"/>
      <c r="KI193" s="38"/>
      <c r="KK193" s="38"/>
      <c r="KL193" s="49"/>
      <c r="KM193" s="44"/>
      <c r="KO193" s="38"/>
      <c r="KQ193" s="38"/>
      <c r="KS193" s="38"/>
      <c r="KT193" s="49"/>
      <c r="KU193" s="44"/>
      <c r="KW193" s="38"/>
      <c r="KY193" s="38"/>
      <c r="LA193" s="38"/>
      <c r="LB193" s="49"/>
      <c r="LC193" s="44"/>
      <c r="LE193" s="38"/>
      <c r="LG193" s="38"/>
      <c r="LI193" s="38"/>
      <c r="LJ193" s="49"/>
      <c r="LK193" s="44"/>
      <c r="LM193" s="38"/>
      <c r="LO193" s="38"/>
      <c r="LQ193" s="38"/>
      <c r="LR193" s="49"/>
      <c r="LS193" s="44"/>
      <c r="LU193" s="38"/>
      <c r="LW193" s="38"/>
      <c r="LY193" s="38"/>
      <c r="LZ193" s="49"/>
      <c r="MA193" s="44"/>
      <c r="MC193" s="38"/>
      <c r="ME193" s="38"/>
      <c r="MG193" s="38"/>
      <c r="MH193" s="49"/>
      <c r="MI193" s="44"/>
      <c r="MK193" s="38"/>
      <c r="MM193" s="38"/>
      <c r="MN193" s="44"/>
      <c r="MO193" s="38"/>
    </row>
    <row r="194" spans="2:353" x14ac:dyDescent="0.25">
      <c r="B194" s="360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49"/>
      <c r="AO194" s="44"/>
      <c r="AQ194" s="38"/>
      <c r="AS194" s="38"/>
      <c r="AU194" s="38"/>
      <c r="AV194" s="49"/>
      <c r="AW194" s="44"/>
      <c r="AY194" s="38"/>
      <c r="BA194" s="38"/>
      <c r="BC194" s="38"/>
      <c r="BD194" s="49"/>
      <c r="BE194" s="44"/>
      <c r="BG194" s="38"/>
      <c r="BH194" s="47"/>
      <c r="BI194" s="38"/>
      <c r="BK194" s="38"/>
      <c r="BL194" s="49"/>
      <c r="BM194" s="44"/>
      <c r="BO194" s="38"/>
      <c r="BQ194" s="38"/>
      <c r="BS194" s="38"/>
      <c r="BT194" s="49"/>
      <c r="BU194" s="44"/>
      <c r="BW194" s="38"/>
      <c r="BY194" s="38"/>
      <c r="CA194" s="38"/>
      <c r="CB194" s="49"/>
      <c r="CC194" s="44"/>
      <c r="CE194" s="38"/>
      <c r="CG194" s="38"/>
      <c r="CI194" s="38"/>
      <c r="CJ194" s="49"/>
      <c r="CK194" s="44"/>
      <c r="CM194" s="38"/>
      <c r="CO194" s="38"/>
      <c r="CQ194" s="38"/>
      <c r="CR194" s="49"/>
      <c r="CS194" s="44"/>
      <c r="CU194" s="38"/>
      <c r="CW194" s="38"/>
      <c r="CY194" s="38"/>
      <c r="CZ194" s="49"/>
      <c r="DA194" s="44"/>
      <c r="DC194" s="38"/>
      <c r="DE194" s="38"/>
      <c r="DG194" s="38"/>
      <c r="DH194" s="49"/>
      <c r="DI194" s="44"/>
      <c r="DK194" s="38"/>
      <c r="DM194" s="38"/>
      <c r="DO194" s="38"/>
      <c r="DP194" s="49"/>
      <c r="DQ194" s="44"/>
      <c r="DS194" s="38"/>
      <c r="DU194" s="38"/>
      <c r="DW194" s="38"/>
      <c r="DX194" s="49"/>
      <c r="DY194" s="44"/>
      <c r="EA194" s="38"/>
      <c r="EC194" s="38"/>
      <c r="EE194" s="38"/>
      <c r="EF194" s="49"/>
      <c r="EG194" s="44"/>
      <c r="EI194" s="38"/>
      <c r="EK194" s="38"/>
      <c r="EM194" s="38"/>
      <c r="EN194" s="49"/>
      <c r="EO194" s="44"/>
      <c r="EQ194" s="38"/>
      <c r="ES194" s="38"/>
      <c r="EU194" s="38"/>
      <c r="EV194" s="49"/>
      <c r="EW194" s="44"/>
      <c r="EY194" s="38"/>
      <c r="FA194" s="38"/>
      <c r="FC194" s="38"/>
      <c r="FD194" s="49"/>
      <c r="FE194" s="44"/>
      <c r="FG194" s="38"/>
      <c r="FI194" s="38"/>
      <c r="FK194" s="38"/>
      <c r="FL194" s="49"/>
      <c r="FM194" s="44"/>
      <c r="FO194" s="38"/>
      <c r="FQ194" s="38"/>
      <c r="FS194" s="38"/>
      <c r="FT194" s="49"/>
      <c r="FU194" s="44"/>
      <c r="FW194" s="38"/>
      <c r="FX194" s="46"/>
      <c r="FY194" s="38"/>
      <c r="FZ194" s="47"/>
      <c r="GA194" s="38"/>
      <c r="GB194" s="49"/>
      <c r="GC194" s="44"/>
      <c r="GE194" s="38"/>
      <c r="GG194" s="38"/>
      <c r="GI194" s="38"/>
      <c r="GJ194" s="49"/>
      <c r="GK194" s="44"/>
      <c r="GM194" s="38"/>
      <c r="GO194" s="38"/>
      <c r="GQ194" s="38"/>
      <c r="GR194" s="49"/>
      <c r="GS194" s="44"/>
      <c r="GU194" s="38"/>
      <c r="GW194" s="38"/>
      <c r="GY194" s="38"/>
      <c r="GZ194" s="49"/>
      <c r="HA194" s="44"/>
      <c r="HC194" s="38"/>
      <c r="HE194" s="38"/>
      <c r="HG194" s="38"/>
      <c r="HH194" s="49"/>
      <c r="HI194" s="44"/>
      <c r="HK194" s="38"/>
      <c r="HM194" s="38"/>
      <c r="HO194" s="38"/>
      <c r="HP194" s="49"/>
      <c r="HQ194" s="44"/>
      <c r="HS194" s="38"/>
      <c r="HU194" s="38"/>
      <c r="HW194" s="38"/>
      <c r="HX194" s="49"/>
      <c r="HY194" s="44"/>
      <c r="IA194" s="38"/>
      <c r="IC194" s="5"/>
      <c r="IE194" s="38"/>
      <c r="IG194" s="44"/>
      <c r="II194" s="38"/>
      <c r="IJ194" s="49"/>
      <c r="IK194" s="38"/>
      <c r="IM194" s="38"/>
      <c r="IO194" s="38"/>
      <c r="IP194" s="49"/>
      <c r="IQ194" s="44"/>
      <c r="IS194" s="38"/>
      <c r="IU194" s="38"/>
      <c r="IW194" s="38"/>
      <c r="IX194" s="49"/>
      <c r="IY194" s="44"/>
      <c r="JA194" s="38"/>
      <c r="JC194" s="38"/>
      <c r="JE194" s="38"/>
      <c r="JF194" s="49"/>
      <c r="JG194" s="44"/>
      <c r="JI194" s="38"/>
      <c r="JK194" s="38"/>
      <c r="JM194" s="38"/>
      <c r="JN194" s="49"/>
      <c r="JO194" s="44"/>
      <c r="JQ194" s="38"/>
      <c r="JS194" s="38"/>
      <c r="JU194" s="38"/>
      <c r="JV194" s="49"/>
      <c r="JW194" s="44"/>
      <c r="JY194" s="38"/>
      <c r="KA194" s="38"/>
      <c r="KC194" s="38"/>
      <c r="KD194" s="49"/>
      <c r="KE194" s="44"/>
      <c r="KG194" s="38"/>
      <c r="KI194" s="38"/>
      <c r="KK194" s="38"/>
      <c r="KL194" s="49"/>
      <c r="KM194" s="44"/>
      <c r="KO194" s="38"/>
      <c r="KQ194" s="38"/>
      <c r="KS194" s="38"/>
      <c r="KT194" s="49"/>
      <c r="KU194" s="44"/>
      <c r="KW194" s="38"/>
      <c r="KY194" s="38"/>
      <c r="LA194" s="38"/>
      <c r="LB194" s="49"/>
      <c r="LC194" s="44"/>
      <c r="LE194" s="38"/>
      <c r="LG194" s="38"/>
      <c r="LI194" s="38"/>
      <c r="LJ194" s="49"/>
      <c r="LK194" s="44"/>
      <c r="LM194" s="38"/>
      <c r="LO194" s="38"/>
      <c r="LQ194" s="38"/>
      <c r="LR194" s="49"/>
      <c r="LS194" s="44"/>
      <c r="LU194" s="38"/>
      <c r="LW194" s="38"/>
      <c r="LY194" s="38"/>
      <c r="LZ194" s="49"/>
      <c r="MA194" s="44"/>
      <c r="MC194" s="38"/>
      <c r="ME194" s="38"/>
      <c r="MG194" s="38"/>
      <c r="MH194" s="49"/>
      <c r="MI194" s="44"/>
      <c r="MK194" s="38"/>
      <c r="MM194" s="38"/>
      <c r="MN194" s="44"/>
      <c r="MO194" s="38"/>
    </row>
    <row r="195" spans="2:353" x14ac:dyDescent="0.25">
      <c r="B195" s="360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49"/>
      <c r="AO195" s="44"/>
      <c r="AQ195" s="38"/>
      <c r="AS195" s="38"/>
      <c r="AU195" s="38"/>
      <c r="AV195" s="49"/>
      <c r="AW195" s="44"/>
      <c r="AY195" s="38"/>
      <c r="BA195" s="38"/>
      <c r="BC195" s="38"/>
      <c r="BD195" s="49"/>
      <c r="BE195" s="44"/>
      <c r="BG195" s="38"/>
      <c r="BH195" s="47"/>
      <c r="BI195" s="38"/>
      <c r="BK195" s="38"/>
      <c r="BL195" s="49"/>
      <c r="BM195" s="44"/>
      <c r="BO195" s="38"/>
      <c r="BQ195" s="38"/>
      <c r="BS195" s="38"/>
      <c r="BT195" s="49"/>
      <c r="BU195" s="44"/>
      <c r="BW195" s="38"/>
      <c r="BY195" s="38"/>
      <c r="CA195" s="38"/>
      <c r="CB195" s="49"/>
      <c r="CC195" s="44"/>
      <c r="CE195" s="38"/>
      <c r="CG195" s="38"/>
      <c r="CI195" s="38"/>
      <c r="CJ195" s="49"/>
      <c r="CK195" s="44"/>
      <c r="CM195" s="38"/>
      <c r="CO195" s="38"/>
      <c r="CQ195" s="38"/>
      <c r="CR195" s="49"/>
      <c r="CS195" s="44"/>
      <c r="CU195" s="38"/>
      <c r="CW195" s="38"/>
      <c r="CY195" s="38"/>
      <c r="CZ195" s="49"/>
      <c r="DA195" s="44"/>
      <c r="DC195" s="38"/>
      <c r="DE195" s="38"/>
      <c r="DG195" s="38"/>
      <c r="DH195" s="49"/>
      <c r="DI195" s="44"/>
      <c r="DK195" s="38"/>
      <c r="DM195" s="38"/>
      <c r="DO195" s="38"/>
      <c r="DP195" s="49"/>
      <c r="DQ195" s="44"/>
      <c r="DS195" s="38"/>
      <c r="DU195" s="38"/>
      <c r="DW195" s="38"/>
      <c r="DX195" s="49"/>
      <c r="DY195" s="44"/>
      <c r="EA195" s="38"/>
      <c r="EC195" s="38"/>
      <c r="EE195" s="38"/>
      <c r="EF195" s="49"/>
      <c r="EG195" s="44"/>
      <c r="EI195" s="38"/>
      <c r="EK195" s="38"/>
      <c r="EM195" s="38"/>
      <c r="EN195" s="49"/>
      <c r="EO195" s="44"/>
      <c r="EQ195" s="38"/>
      <c r="ES195" s="38"/>
      <c r="EU195" s="38"/>
      <c r="EV195" s="49"/>
      <c r="EW195" s="44"/>
      <c r="EY195" s="38"/>
      <c r="FA195" s="38"/>
      <c r="FC195" s="38"/>
      <c r="FD195" s="49"/>
      <c r="FE195" s="44"/>
      <c r="FG195" s="38"/>
      <c r="FI195" s="38"/>
      <c r="FK195" s="38"/>
      <c r="FL195" s="49"/>
      <c r="FM195" s="44"/>
      <c r="FO195" s="38"/>
      <c r="FQ195" s="38"/>
      <c r="FS195" s="38"/>
      <c r="FT195" s="49"/>
      <c r="FU195" s="44"/>
      <c r="FW195" s="38"/>
      <c r="FX195" s="46"/>
      <c r="FY195" s="38"/>
      <c r="FZ195" s="47"/>
      <c r="GA195" s="38"/>
      <c r="GB195" s="49"/>
      <c r="GC195" s="44"/>
      <c r="GE195" s="38"/>
      <c r="GG195" s="38"/>
      <c r="GI195" s="38"/>
      <c r="GJ195" s="49"/>
      <c r="GK195" s="44"/>
      <c r="GM195" s="38"/>
      <c r="GO195" s="38"/>
      <c r="GQ195" s="38"/>
      <c r="GR195" s="49"/>
      <c r="GS195" s="44"/>
      <c r="GU195" s="38"/>
      <c r="GW195" s="38"/>
      <c r="GY195" s="38"/>
      <c r="GZ195" s="49"/>
      <c r="HA195" s="44"/>
      <c r="HC195" s="38"/>
      <c r="HE195" s="38"/>
      <c r="HG195" s="38"/>
      <c r="HH195" s="49"/>
      <c r="HI195" s="44"/>
      <c r="HK195" s="38"/>
      <c r="HM195" s="38"/>
      <c r="HO195" s="38"/>
      <c r="HP195" s="49"/>
      <c r="HQ195" s="44"/>
      <c r="HS195" s="38"/>
      <c r="HU195" s="38"/>
      <c r="HW195" s="38"/>
      <c r="HX195" s="49"/>
      <c r="HY195" s="44"/>
      <c r="IA195" s="38"/>
      <c r="IC195" s="5"/>
      <c r="IE195" s="38"/>
      <c r="IG195" s="44"/>
      <c r="II195" s="38"/>
      <c r="IJ195" s="49"/>
      <c r="IK195" s="38"/>
      <c r="IM195" s="38"/>
      <c r="IO195" s="38"/>
      <c r="IP195" s="49"/>
      <c r="IQ195" s="44"/>
      <c r="IS195" s="38"/>
      <c r="IU195" s="38"/>
      <c r="IW195" s="38"/>
      <c r="IX195" s="49"/>
      <c r="IY195" s="44"/>
      <c r="JA195" s="38"/>
      <c r="JC195" s="38"/>
      <c r="JE195" s="38"/>
      <c r="JF195" s="49"/>
      <c r="JG195" s="44"/>
      <c r="JI195" s="38"/>
      <c r="JK195" s="38"/>
      <c r="JM195" s="38"/>
      <c r="JN195" s="49"/>
      <c r="JO195" s="44"/>
      <c r="JQ195" s="38"/>
      <c r="JS195" s="38"/>
      <c r="JU195" s="38"/>
      <c r="JV195" s="49"/>
      <c r="JW195" s="44"/>
      <c r="JY195" s="38"/>
      <c r="KA195" s="38"/>
      <c r="KC195" s="38"/>
      <c r="KD195" s="49"/>
      <c r="KE195" s="44"/>
      <c r="KG195" s="38"/>
      <c r="KI195" s="38"/>
      <c r="KK195" s="38"/>
      <c r="KL195" s="49"/>
      <c r="KM195" s="44"/>
      <c r="KO195" s="38"/>
      <c r="KQ195" s="38"/>
      <c r="KS195" s="38"/>
      <c r="KT195" s="49"/>
      <c r="KU195" s="44"/>
      <c r="KW195" s="38"/>
      <c r="KY195" s="38"/>
      <c r="LA195" s="38"/>
      <c r="LB195" s="49"/>
      <c r="LC195" s="44"/>
      <c r="LE195" s="38"/>
      <c r="LG195" s="38"/>
      <c r="LI195" s="38"/>
      <c r="LJ195" s="49"/>
      <c r="LK195" s="44"/>
      <c r="LM195" s="38"/>
      <c r="LO195" s="38"/>
      <c r="LQ195" s="38"/>
      <c r="LR195" s="49"/>
      <c r="LS195" s="44"/>
      <c r="LU195" s="38"/>
      <c r="LW195" s="38"/>
      <c r="LY195" s="38"/>
      <c r="LZ195" s="49"/>
      <c r="MA195" s="44"/>
      <c r="MC195" s="38"/>
      <c r="ME195" s="38"/>
      <c r="MG195" s="38"/>
      <c r="MH195" s="49"/>
      <c r="MI195" s="44"/>
      <c r="MK195" s="38"/>
      <c r="MM195" s="38"/>
      <c r="MN195" s="44"/>
      <c r="MO195" s="38"/>
    </row>
    <row r="196" spans="2:353" x14ac:dyDescent="0.25">
      <c r="B196" s="360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49"/>
      <c r="AO196" s="44"/>
      <c r="AQ196" s="38"/>
      <c r="AS196" s="38"/>
      <c r="AU196" s="38"/>
      <c r="AV196" s="49"/>
      <c r="AW196" s="44"/>
      <c r="AY196" s="38"/>
      <c r="BA196" s="38"/>
      <c r="BC196" s="38"/>
      <c r="BD196" s="49"/>
      <c r="BE196" s="44"/>
      <c r="BG196" s="38"/>
      <c r="BH196" s="47"/>
      <c r="BI196" s="38"/>
      <c r="BK196" s="38"/>
      <c r="BL196" s="49"/>
      <c r="BM196" s="44"/>
      <c r="BO196" s="38"/>
      <c r="BQ196" s="38"/>
      <c r="BS196" s="38"/>
      <c r="BT196" s="49"/>
      <c r="BU196" s="44"/>
      <c r="BW196" s="38"/>
      <c r="BY196" s="38"/>
      <c r="CA196" s="38"/>
      <c r="CB196" s="49"/>
      <c r="CC196" s="44"/>
      <c r="CE196" s="38"/>
      <c r="CG196" s="38"/>
      <c r="CI196" s="38"/>
      <c r="CJ196" s="49"/>
      <c r="CK196" s="44"/>
      <c r="CM196" s="38"/>
      <c r="CO196" s="38"/>
      <c r="CQ196" s="38"/>
      <c r="CR196" s="49"/>
      <c r="CS196" s="44"/>
      <c r="CU196" s="38"/>
      <c r="CW196" s="38"/>
      <c r="CY196" s="38"/>
      <c r="CZ196" s="49"/>
      <c r="DA196" s="44"/>
      <c r="DC196" s="38"/>
      <c r="DE196" s="38"/>
      <c r="DG196" s="38"/>
      <c r="DH196" s="49"/>
      <c r="DI196" s="44"/>
      <c r="DK196" s="38"/>
      <c r="DM196" s="38"/>
      <c r="DO196" s="38"/>
      <c r="DP196" s="49"/>
      <c r="DQ196" s="44"/>
      <c r="DS196" s="38"/>
      <c r="DU196" s="38"/>
      <c r="DW196" s="38"/>
      <c r="DX196" s="49"/>
      <c r="DY196" s="44"/>
      <c r="EA196" s="38"/>
      <c r="EC196" s="38"/>
      <c r="EE196" s="38"/>
      <c r="EF196" s="49"/>
      <c r="EG196" s="44"/>
      <c r="EI196" s="38"/>
      <c r="EK196" s="38"/>
      <c r="EM196" s="38"/>
      <c r="EN196" s="49"/>
      <c r="EO196" s="44"/>
      <c r="EQ196" s="38"/>
      <c r="ES196" s="38"/>
      <c r="EU196" s="38"/>
      <c r="EV196" s="49"/>
      <c r="EW196" s="44"/>
      <c r="EY196" s="38"/>
      <c r="FA196" s="38"/>
      <c r="FC196" s="38"/>
      <c r="FD196" s="49"/>
      <c r="FE196" s="44"/>
      <c r="FG196" s="38"/>
      <c r="FI196" s="38"/>
      <c r="FK196" s="38"/>
      <c r="FL196" s="49"/>
      <c r="FM196" s="44"/>
      <c r="FO196" s="38"/>
      <c r="FQ196" s="38"/>
      <c r="FS196" s="38"/>
      <c r="FT196" s="49"/>
      <c r="FU196" s="44"/>
      <c r="FW196" s="38"/>
      <c r="FX196" s="46"/>
      <c r="FY196" s="38"/>
      <c r="FZ196" s="47"/>
      <c r="GA196" s="38"/>
      <c r="GB196" s="49"/>
      <c r="GC196" s="44"/>
      <c r="GE196" s="38"/>
      <c r="GG196" s="38"/>
      <c r="GI196" s="38"/>
      <c r="GJ196" s="49"/>
      <c r="GK196" s="44"/>
      <c r="GM196" s="38"/>
      <c r="GO196" s="38"/>
      <c r="GQ196" s="38"/>
      <c r="GR196" s="49"/>
      <c r="GS196" s="44"/>
      <c r="GU196" s="38"/>
      <c r="GW196" s="38"/>
      <c r="GY196" s="38"/>
      <c r="GZ196" s="49"/>
      <c r="HA196" s="44"/>
      <c r="HC196" s="38"/>
      <c r="HE196" s="38"/>
      <c r="HG196" s="38"/>
      <c r="HH196" s="49"/>
      <c r="HI196" s="44"/>
      <c r="HK196" s="38"/>
      <c r="HM196" s="38"/>
      <c r="HO196" s="38"/>
      <c r="HP196" s="49"/>
      <c r="HQ196" s="44"/>
      <c r="HS196" s="38"/>
      <c r="HU196" s="38"/>
      <c r="HW196" s="38"/>
      <c r="HX196" s="49"/>
      <c r="HY196" s="44"/>
      <c r="IA196" s="38"/>
      <c r="IC196" s="5"/>
      <c r="IE196" s="38"/>
      <c r="IG196" s="44"/>
      <c r="II196" s="38"/>
      <c r="IJ196" s="49"/>
      <c r="IK196" s="38"/>
      <c r="IM196" s="38"/>
      <c r="IO196" s="38"/>
      <c r="IP196" s="49"/>
      <c r="IQ196" s="44"/>
      <c r="IS196" s="38"/>
      <c r="IU196" s="38"/>
      <c r="IW196" s="38"/>
      <c r="IX196" s="49"/>
      <c r="IY196" s="44"/>
      <c r="JA196" s="38"/>
      <c r="JC196" s="38"/>
      <c r="JE196" s="38"/>
      <c r="JF196" s="49"/>
      <c r="JG196" s="44"/>
      <c r="JI196" s="38"/>
      <c r="JK196" s="38"/>
      <c r="JM196" s="38"/>
      <c r="JN196" s="49"/>
      <c r="JO196" s="44"/>
      <c r="JQ196" s="38"/>
      <c r="JS196" s="38"/>
      <c r="JU196" s="38"/>
      <c r="JV196" s="49"/>
      <c r="JW196" s="44"/>
      <c r="JY196" s="38"/>
      <c r="KA196" s="38"/>
      <c r="KC196" s="38"/>
      <c r="KD196" s="49"/>
      <c r="KE196" s="44"/>
      <c r="KG196" s="38"/>
      <c r="KI196" s="38"/>
      <c r="KK196" s="38"/>
      <c r="KL196" s="49"/>
      <c r="KM196" s="44"/>
      <c r="KO196" s="38"/>
      <c r="KQ196" s="38"/>
      <c r="KS196" s="38"/>
      <c r="KT196" s="49"/>
      <c r="KU196" s="44"/>
      <c r="KW196" s="38"/>
      <c r="KY196" s="38"/>
      <c r="LA196" s="38"/>
      <c r="LB196" s="49"/>
      <c r="LC196" s="44"/>
      <c r="LE196" s="38"/>
      <c r="LG196" s="38"/>
      <c r="LI196" s="38"/>
      <c r="LJ196" s="49"/>
      <c r="LK196" s="44"/>
      <c r="LM196" s="38"/>
      <c r="LO196" s="38"/>
      <c r="LQ196" s="38"/>
      <c r="LR196" s="49"/>
      <c r="LS196" s="44"/>
      <c r="LU196" s="38"/>
      <c r="LW196" s="38"/>
      <c r="LY196" s="38"/>
      <c r="LZ196" s="49"/>
      <c r="MA196" s="44"/>
      <c r="MC196" s="38"/>
      <c r="ME196" s="38"/>
      <c r="MG196" s="38"/>
      <c r="MH196" s="49"/>
      <c r="MI196" s="44"/>
      <c r="MK196" s="38"/>
      <c r="MM196" s="38"/>
      <c r="MN196" s="44"/>
      <c r="MO196" s="38"/>
    </row>
    <row r="197" spans="2:353" x14ac:dyDescent="0.25">
      <c r="B197" s="360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IC197" s="5"/>
    </row>
    <row r="198" spans="2:353" x14ac:dyDescent="0.25">
      <c r="B198" s="360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Q198" s="31"/>
      <c r="AS198" s="31"/>
      <c r="AU198" s="31"/>
      <c r="AY198" s="31"/>
      <c r="BA198" s="31"/>
      <c r="BC198" s="31"/>
      <c r="BG198" s="31"/>
      <c r="BH198" s="47"/>
      <c r="BI198" s="31"/>
      <c r="BK198" s="31"/>
      <c r="BO198" s="31"/>
      <c r="BQ198" s="31"/>
      <c r="BS198" s="31"/>
      <c r="BW198" s="31"/>
      <c r="BY198" s="31"/>
      <c r="CA198" s="31"/>
      <c r="CE198" s="31"/>
      <c r="CG198" s="31"/>
      <c r="CI198" s="31"/>
      <c r="CM198" s="31"/>
      <c r="CO198" s="31"/>
      <c r="CQ198" s="31"/>
      <c r="CU198" s="31"/>
      <c r="CW198" s="31"/>
      <c r="CY198" s="31"/>
      <c r="DC198" s="31"/>
      <c r="DE198" s="31"/>
      <c r="DG198" s="31"/>
      <c r="DK198" s="31"/>
      <c r="DM198" s="31"/>
      <c r="DO198" s="31"/>
      <c r="DS198" s="31"/>
      <c r="DU198" s="31"/>
      <c r="DW198" s="31"/>
      <c r="EA198" s="31"/>
      <c r="EC198" s="31"/>
      <c r="EE198" s="31"/>
      <c r="EI198" s="31"/>
      <c r="EK198" s="31"/>
      <c r="EM198" s="31"/>
      <c r="EQ198" s="31"/>
      <c r="ES198" s="31"/>
      <c r="EU198" s="31"/>
      <c r="EY198" s="31"/>
      <c r="FA198" s="31"/>
      <c r="FC198" s="31"/>
      <c r="FG198" s="31"/>
      <c r="FI198" s="31"/>
      <c r="FK198" s="31"/>
      <c r="FO198" s="31"/>
      <c r="FQ198" s="31"/>
      <c r="FS198" s="31"/>
      <c r="FW198" s="31"/>
      <c r="FY198" s="31"/>
      <c r="FZ198" s="47"/>
      <c r="GA198" s="31"/>
      <c r="GE198" s="31"/>
      <c r="GG198" s="31"/>
      <c r="GI198" s="31"/>
      <c r="GM198" s="31"/>
      <c r="GO198" s="31"/>
      <c r="GQ198" s="31"/>
      <c r="GU198" s="31"/>
      <c r="GW198" s="31"/>
      <c r="GY198" s="31"/>
      <c r="HC198" s="31"/>
      <c r="HE198" s="31"/>
      <c r="HG198" s="31"/>
      <c r="HK198" s="31"/>
      <c r="HM198" s="31"/>
      <c r="HO198" s="31"/>
      <c r="HS198" s="31"/>
      <c r="HU198" s="31"/>
      <c r="HW198" s="31"/>
      <c r="IA198" s="31"/>
      <c r="IC198" s="5"/>
      <c r="IE198" s="31"/>
      <c r="II198" s="31"/>
      <c r="IK198" s="31"/>
      <c r="IM198" s="31"/>
      <c r="IO198" s="31"/>
      <c r="IS198" s="31"/>
      <c r="IU198" s="31"/>
      <c r="IW198" s="31"/>
      <c r="JA198" s="31"/>
      <c r="JC198" s="31"/>
      <c r="JE198" s="31"/>
      <c r="JI198" s="31"/>
      <c r="JK198" s="31"/>
      <c r="JM198" s="31"/>
      <c r="JQ198" s="31"/>
      <c r="JS198" s="31"/>
      <c r="JU198" s="31"/>
      <c r="JY198" s="31"/>
      <c r="KA198" s="31"/>
      <c r="KC198" s="31"/>
      <c r="KG198" s="31"/>
      <c r="KI198" s="31"/>
      <c r="KK198" s="31"/>
      <c r="KO198" s="31"/>
      <c r="KQ198" s="31"/>
      <c r="KS198" s="31"/>
      <c r="KW198" s="31"/>
      <c r="KY198" s="31"/>
      <c r="LA198" s="31"/>
      <c r="LE198" s="31"/>
      <c r="LG198" s="31"/>
      <c r="LI198" s="31"/>
      <c r="LM198" s="31"/>
      <c r="LO198" s="31"/>
      <c r="LQ198" s="31"/>
      <c r="LU198" s="31"/>
      <c r="LW198" s="31"/>
      <c r="LY198" s="31"/>
      <c r="MC198" s="31"/>
      <c r="ME198" s="31"/>
      <c r="MG198" s="31"/>
      <c r="MK198" s="31"/>
      <c r="MM198" s="31"/>
      <c r="MO198" s="31"/>
    </row>
    <row r="199" spans="2:353" x14ac:dyDescent="0.25">
      <c r="B199" s="360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O199" s="44"/>
      <c r="AQ199" s="31"/>
      <c r="AS199" s="31"/>
      <c r="AU199" s="31"/>
      <c r="AW199" s="44"/>
      <c r="AY199" s="31"/>
      <c r="BA199" s="31"/>
      <c r="BC199" s="31"/>
      <c r="BE199" s="44"/>
      <c r="BG199" s="31"/>
      <c r="BH199" s="47"/>
      <c r="BI199" s="31"/>
      <c r="BK199" s="31"/>
      <c r="BM199" s="44"/>
      <c r="BO199" s="31"/>
      <c r="BQ199" s="31"/>
      <c r="BS199" s="31"/>
      <c r="BU199" s="44"/>
      <c r="BW199" s="31"/>
      <c r="BY199" s="31"/>
      <c r="CA199" s="31"/>
      <c r="CC199" s="44"/>
      <c r="CE199" s="31"/>
      <c r="CG199" s="31"/>
      <c r="CI199" s="31"/>
      <c r="CK199" s="44"/>
      <c r="CM199" s="31"/>
      <c r="CO199" s="31"/>
      <c r="CQ199" s="31"/>
      <c r="CS199" s="44"/>
      <c r="CU199" s="31"/>
      <c r="CW199" s="31"/>
      <c r="CY199" s="31"/>
      <c r="DA199" s="44"/>
      <c r="DC199" s="31"/>
      <c r="DE199" s="31"/>
      <c r="DG199" s="31"/>
      <c r="DI199" s="44"/>
      <c r="DK199" s="31"/>
      <c r="DM199" s="31"/>
      <c r="DO199" s="31"/>
      <c r="DQ199" s="44"/>
      <c r="DS199" s="31"/>
      <c r="DU199" s="31"/>
      <c r="DW199" s="31"/>
      <c r="DY199" s="44"/>
      <c r="EA199" s="31"/>
      <c r="EC199" s="31"/>
      <c r="EE199" s="31"/>
      <c r="EG199" s="44"/>
      <c r="EI199" s="31"/>
      <c r="EK199" s="31"/>
      <c r="EM199" s="31"/>
      <c r="EO199" s="44"/>
      <c r="EQ199" s="31"/>
      <c r="ES199" s="31"/>
      <c r="EU199" s="31"/>
      <c r="EW199" s="44"/>
      <c r="EY199" s="31"/>
      <c r="FA199" s="31"/>
      <c r="FC199" s="31"/>
      <c r="FE199" s="44"/>
      <c r="FG199" s="31"/>
      <c r="FI199" s="31"/>
      <c r="FK199" s="31"/>
      <c r="FM199" s="44"/>
      <c r="FO199" s="31"/>
      <c r="FQ199" s="31"/>
      <c r="FS199" s="31"/>
      <c r="FU199" s="44"/>
      <c r="FW199" s="31"/>
      <c r="FY199" s="31"/>
      <c r="FZ199" s="47"/>
      <c r="GA199" s="31"/>
      <c r="GC199" s="44"/>
      <c r="GE199" s="31"/>
      <c r="GG199" s="31"/>
      <c r="GI199" s="31"/>
      <c r="GK199" s="44"/>
      <c r="GM199" s="31"/>
      <c r="GO199" s="31"/>
      <c r="GQ199" s="31"/>
      <c r="GS199" s="44"/>
      <c r="GU199" s="31"/>
      <c r="GW199" s="31"/>
      <c r="GY199" s="31"/>
      <c r="HA199" s="44"/>
      <c r="HC199" s="31"/>
      <c r="HE199" s="31"/>
      <c r="HG199" s="31"/>
      <c r="HI199" s="44"/>
      <c r="HK199" s="31"/>
      <c r="HM199" s="31"/>
      <c r="HO199" s="31"/>
      <c r="HQ199" s="44"/>
      <c r="HS199" s="31"/>
      <c r="HU199" s="31"/>
      <c r="HW199" s="31"/>
      <c r="HY199" s="44"/>
      <c r="IA199" s="31"/>
      <c r="IC199" s="5"/>
      <c r="IE199" s="31"/>
      <c r="IG199" s="44"/>
      <c r="II199" s="31"/>
      <c r="IK199" s="31"/>
      <c r="IM199" s="31"/>
      <c r="IO199" s="31"/>
      <c r="IQ199" s="44"/>
      <c r="IS199" s="31"/>
      <c r="IU199" s="31"/>
      <c r="IW199" s="31"/>
      <c r="IY199" s="44"/>
      <c r="JA199" s="31"/>
      <c r="JC199" s="31"/>
      <c r="JE199" s="31"/>
      <c r="JG199" s="44"/>
      <c r="JI199" s="31"/>
      <c r="JK199" s="31"/>
      <c r="JM199" s="31"/>
      <c r="JO199" s="44"/>
      <c r="JQ199" s="31"/>
      <c r="JS199" s="31"/>
      <c r="JU199" s="31"/>
      <c r="JW199" s="44"/>
      <c r="JY199" s="31"/>
      <c r="KA199" s="31"/>
      <c r="KC199" s="31"/>
      <c r="KE199" s="44"/>
      <c r="KG199" s="31"/>
      <c r="KI199" s="31"/>
      <c r="KK199" s="31"/>
      <c r="KM199" s="44"/>
      <c r="KO199" s="31"/>
      <c r="KQ199" s="31"/>
      <c r="KS199" s="31"/>
      <c r="KU199" s="44"/>
      <c r="KW199" s="31"/>
      <c r="KY199" s="31"/>
      <c r="LA199" s="31"/>
      <c r="LC199" s="44"/>
      <c r="LE199" s="31"/>
      <c r="LG199" s="31"/>
      <c r="LI199" s="31"/>
      <c r="LK199" s="44"/>
      <c r="LM199" s="31"/>
      <c r="LO199" s="31"/>
      <c r="LQ199" s="31"/>
      <c r="LS199" s="44"/>
      <c r="LU199" s="31"/>
      <c r="LW199" s="31"/>
      <c r="LY199" s="31"/>
      <c r="MA199" s="44"/>
      <c r="MC199" s="31"/>
      <c r="ME199" s="31"/>
      <c r="MG199" s="31"/>
      <c r="MI199" s="44"/>
      <c r="MK199" s="31"/>
      <c r="MM199" s="31"/>
      <c r="MO199" s="31"/>
    </row>
    <row r="200" spans="2:353" x14ac:dyDescent="0.25">
      <c r="B200" s="36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O200" s="44"/>
      <c r="AQ200" s="31"/>
      <c r="AS200" s="31"/>
      <c r="AU200" s="31"/>
      <c r="AW200" s="44"/>
      <c r="AY200" s="31"/>
      <c r="BA200" s="31"/>
      <c r="BC200" s="31"/>
      <c r="BE200" s="44"/>
      <c r="BG200" s="31"/>
      <c r="BH200" s="47"/>
      <c r="BI200" s="31"/>
      <c r="BK200" s="31"/>
      <c r="BM200" s="44"/>
      <c r="BO200" s="31"/>
      <c r="BQ200" s="31"/>
      <c r="BS200" s="31"/>
      <c r="BU200" s="44"/>
      <c r="BW200" s="31"/>
      <c r="BY200" s="31"/>
      <c r="CA200" s="31"/>
      <c r="CC200" s="44"/>
      <c r="CE200" s="31"/>
      <c r="CG200" s="31"/>
      <c r="CI200" s="31"/>
      <c r="CK200" s="44"/>
      <c r="CM200" s="31"/>
      <c r="CO200" s="31"/>
      <c r="CQ200" s="31"/>
      <c r="CS200" s="44"/>
      <c r="CU200" s="31"/>
      <c r="CW200" s="31"/>
      <c r="CY200" s="31"/>
      <c r="DA200" s="44"/>
      <c r="DC200" s="31"/>
      <c r="DE200" s="31"/>
      <c r="DG200" s="31"/>
      <c r="DI200" s="44"/>
      <c r="DK200" s="31"/>
      <c r="DM200" s="31"/>
      <c r="DO200" s="31"/>
      <c r="DQ200" s="44"/>
      <c r="DS200" s="31"/>
      <c r="DU200" s="31"/>
      <c r="DW200" s="31"/>
      <c r="DY200" s="44"/>
      <c r="EA200" s="31"/>
      <c r="EC200" s="31"/>
      <c r="EE200" s="31"/>
      <c r="EG200" s="44"/>
      <c r="EI200" s="31"/>
      <c r="EK200" s="31"/>
      <c r="EM200" s="31"/>
      <c r="EO200" s="44"/>
      <c r="EQ200" s="31"/>
      <c r="ES200" s="31"/>
      <c r="EU200" s="31"/>
      <c r="EW200" s="44"/>
      <c r="EY200" s="31"/>
      <c r="FA200" s="31"/>
      <c r="FC200" s="31"/>
      <c r="FE200" s="44"/>
      <c r="FG200" s="31"/>
      <c r="FI200" s="31"/>
      <c r="FK200" s="31"/>
      <c r="FM200" s="44"/>
      <c r="FO200" s="31"/>
      <c r="FQ200" s="31"/>
      <c r="FS200" s="31"/>
      <c r="FU200" s="44"/>
      <c r="FW200" s="31"/>
      <c r="FY200" s="31"/>
      <c r="FZ200" s="47"/>
      <c r="GA200" s="31"/>
      <c r="GC200" s="44"/>
      <c r="GE200" s="31"/>
      <c r="GG200" s="31"/>
      <c r="GI200" s="31"/>
      <c r="GK200" s="44"/>
      <c r="GM200" s="31"/>
      <c r="GO200" s="31"/>
      <c r="GQ200" s="31"/>
      <c r="GS200" s="44"/>
      <c r="GU200" s="31"/>
      <c r="GW200" s="31"/>
      <c r="GY200" s="31"/>
      <c r="HA200" s="44"/>
      <c r="HC200" s="31"/>
      <c r="HE200" s="31"/>
      <c r="HG200" s="31"/>
      <c r="HI200" s="44"/>
      <c r="HK200" s="31"/>
      <c r="HM200" s="31"/>
      <c r="HO200" s="31"/>
      <c r="HQ200" s="44"/>
      <c r="HS200" s="31"/>
      <c r="HU200" s="31"/>
      <c r="HW200" s="31"/>
      <c r="HY200" s="44"/>
      <c r="IA200" s="31"/>
      <c r="IC200" s="5"/>
      <c r="IE200" s="31"/>
      <c r="IG200" s="44"/>
      <c r="II200" s="31"/>
      <c r="IK200" s="31"/>
      <c r="IM200" s="31"/>
      <c r="IO200" s="31"/>
      <c r="IQ200" s="44"/>
      <c r="IS200" s="31"/>
      <c r="IU200" s="31"/>
      <c r="IW200" s="31"/>
      <c r="IY200" s="44"/>
      <c r="JA200" s="31"/>
      <c r="JC200" s="31"/>
      <c r="JE200" s="31"/>
      <c r="JG200" s="44"/>
      <c r="JI200" s="31"/>
      <c r="JK200" s="31"/>
      <c r="JM200" s="31"/>
      <c r="JO200" s="44"/>
      <c r="JQ200" s="31"/>
      <c r="JS200" s="31"/>
      <c r="JU200" s="31"/>
      <c r="JW200" s="44"/>
      <c r="JY200" s="31"/>
      <c r="KA200" s="31"/>
      <c r="KC200" s="31"/>
      <c r="KE200" s="44"/>
      <c r="KG200" s="31"/>
      <c r="KI200" s="31"/>
      <c r="KK200" s="31"/>
      <c r="KM200" s="44"/>
      <c r="KO200" s="31"/>
      <c r="KQ200" s="31"/>
      <c r="KS200" s="31"/>
      <c r="KU200" s="44"/>
      <c r="KW200" s="31"/>
      <c r="KY200" s="31"/>
      <c r="LA200" s="31"/>
      <c r="LC200" s="44"/>
      <c r="LE200" s="31"/>
      <c r="LG200" s="31"/>
      <c r="LI200" s="31"/>
      <c r="LK200" s="44"/>
      <c r="LM200" s="31"/>
      <c r="LO200" s="31"/>
      <c r="LQ200" s="31"/>
      <c r="LS200" s="44"/>
      <c r="LU200" s="31"/>
      <c r="LW200" s="31"/>
      <c r="LY200" s="31"/>
      <c r="MA200" s="44"/>
      <c r="MC200" s="31"/>
      <c r="ME200" s="31"/>
      <c r="MG200" s="31"/>
      <c r="MI200" s="44"/>
      <c r="MK200" s="31"/>
      <c r="MM200" s="31"/>
      <c r="MO200" s="31"/>
    </row>
    <row r="201" spans="2:353" x14ac:dyDescent="0.25">
      <c r="B201" s="360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O201" s="44"/>
      <c r="AQ201" s="31"/>
      <c r="AS201" s="31"/>
      <c r="AU201" s="31"/>
      <c r="AW201" s="44"/>
      <c r="AY201" s="31"/>
      <c r="BA201" s="31"/>
      <c r="BC201" s="31"/>
      <c r="BE201" s="44"/>
      <c r="BG201" s="31"/>
      <c r="BH201" s="47"/>
      <c r="BI201" s="31"/>
      <c r="BK201" s="31"/>
      <c r="BM201" s="44"/>
      <c r="BO201" s="31"/>
      <c r="BQ201" s="31"/>
      <c r="BS201" s="31"/>
      <c r="BU201" s="44"/>
      <c r="BW201" s="31"/>
      <c r="BY201" s="31"/>
      <c r="CA201" s="31"/>
      <c r="CC201" s="44"/>
      <c r="CE201" s="31"/>
      <c r="CG201" s="31"/>
      <c r="CI201" s="31"/>
      <c r="CK201" s="44"/>
      <c r="CM201" s="31"/>
      <c r="CO201" s="31"/>
      <c r="CQ201" s="31"/>
      <c r="CS201" s="44"/>
      <c r="CU201" s="31"/>
      <c r="CW201" s="31"/>
      <c r="CY201" s="31"/>
      <c r="DA201" s="44"/>
      <c r="DC201" s="31"/>
      <c r="DE201" s="31"/>
      <c r="DG201" s="31"/>
      <c r="DI201" s="44"/>
      <c r="DK201" s="31"/>
      <c r="DM201" s="31"/>
      <c r="DO201" s="31"/>
      <c r="DQ201" s="44"/>
      <c r="DS201" s="31"/>
      <c r="DU201" s="31"/>
      <c r="DW201" s="31"/>
      <c r="DY201" s="44"/>
      <c r="EA201" s="31"/>
      <c r="EC201" s="31"/>
      <c r="EE201" s="31"/>
      <c r="EG201" s="44"/>
      <c r="EI201" s="31"/>
      <c r="EK201" s="31"/>
      <c r="EM201" s="31"/>
      <c r="EO201" s="44"/>
      <c r="EQ201" s="31"/>
      <c r="ES201" s="31"/>
      <c r="EU201" s="31"/>
      <c r="EW201" s="44"/>
      <c r="EY201" s="31"/>
      <c r="FA201" s="31"/>
      <c r="FC201" s="31"/>
      <c r="FE201" s="44"/>
      <c r="FG201" s="31"/>
      <c r="FI201" s="31"/>
      <c r="FK201" s="31"/>
      <c r="FM201" s="44"/>
      <c r="FO201" s="31"/>
      <c r="FQ201" s="31"/>
      <c r="FS201" s="31"/>
      <c r="FU201" s="44"/>
      <c r="FW201" s="31"/>
      <c r="FY201" s="31"/>
      <c r="FZ201" s="47"/>
      <c r="GA201" s="31"/>
      <c r="GC201" s="44"/>
      <c r="GE201" s="31"/>
      <c r="GG201" s="31"/>
      <c r="GI201" s="31"/>
      <c r="GK201" s="44"/>
      <c r="GM201" s="31"/>
      <c r="GO201" s="31"/>
      <c r="GQ201" s="31"/>
      <c r="GS201" s="44"/>
      <c r="GU201" s="31"/>
      <c r="GW201" s="31"/>
      <c r="GY201" s="31"/>
      <c r="HA201" s="44"/>
      <c r="HC201" s="31"/>
      <c r="HE201" s="31"/>
      <c r="HG201" s="31"/>
      <c r="HI201" s="44"/>
      <c r="HK201" s="31"/>
      <c r="HM201" s="31"/>
      <c r="HO201" s="31"/>
      <c r="HQ201" s="44"/>
      <c r="HS201" s="31"/>
      <c r="HU201" s="31"/>
      <c r="HW201" s="31"/>
      <c r="HY201" s="44"/>
      <c r="IA201" s="31"/>
      <c r="IC201" s="5"/>
      <c r="IE201" s="31"/>
      <c r="IG201" s="44"/>
      <c r="II201" s="31"/>
      <c r="IK201" s="31"/>
      <c r="IM201" s="31"/>
      <c r="IO201" s="31"/>
      <c r="IQ201" s="44"/>
      <c r="IS201" s="31"/>
      <c r="IU201" s="31"/>
      <c r="IW201" s="31"/>
      <c r="IY201" s="44"/>
      <c r="JA201" s="31"/>
      <c r="JC201" s="31"/>
      <c r="JE201" s="31"/>
      <c r="JG201" s="44"/>
      <c r="JI201" s="31"/>
      <c r="JK201" s="31"/>
      <c r="JM201" s="31"/>
      <c r="JO201" s="44"/>
      <c r="JQ201" s="31"/>
      <c r="JS201" s="31"/>
      <c r="JU201" s="31"/>
      <c r="JW201" s="44"/>
      <c r="JY201" s="31"/>
      <c r="KA201" s="31"/>
      <c r="KC201" s="31"/>
      <c r="KE201" s="44"/>
      <c r="KG201" s="31"/>
      <c r="KI201" s="31"/>
      <c r="KK201" s="31"/>
      <c r="KM201" s="44"/>
      <c r="KO201" s="31"/>
      <c r="KQ201" s="31"/>
      <c r="KS201" s="31"/>
      <c r="KU201" s="44"/>
      <c r="KW201" s="31"/>
      <c r="KY201" s="31"/>
      <c r="LA201" s="31"/>
      <c r="LC201" s="44"/>
      <c r="LE201" s="31"/>
      <c r="LG201" s="31"/>
      <c r="LI201" s="31"/>
      <c r="LK201" s="44"/>
      <c r="LM201" s="31"/>
      <c r="LO201" s="31"/>
      <c r="LQ201" s="31"/>
      <c r="LS201" s="44"/>
      <c r="LU201" s="31"/>
      <c r="LW201" s="31"/>
      <c r="LY201" s="31"/>
      <c r="MA201" s="44"/>
      <c r="MC201" s="31"/>
      <c r="ME201" s="31"/>
      <c r="MG201" s="31"/>
      <c r="MI201" s="44"/>
      <c r="MK201" s="31"/>
      <c r="MM201" s="31"/>
      <c r="MO201" s="31"/>
    </row>
    <row r="202" spans="2:353" x14ac:dyDescent="0.25">
      <c r="B202" s="360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IC202" s="5"/>
    </row>
    <row r="203" spans="2:353" x14ac:dyDescent="0.25">
      <c r="B203" s="360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49"/>
      <c r="AQ203" s="38"/>
      <c r="AS203" s="38"/>
      <c r="AU203" s="38"/>
      <c r="AV203" s="49"/>
      <c r="AY203" s="38"/>
      <c r="BA203" s="38"/>
      <c r="BC203" s="38"/>
      <c r="BD203" s="49"/>
      <c r="BG203" s="38"/>
      <c r="BH203" s="47"/>
      <c r="BI203" s="38"/>
      <c r="BK203" s="38"/>
      <c r="BL203" s="49"/>
      <c r="BO203" s="38"/>
      <c r="BQ203" s="38"/>
      <c r="BS203" s="38"/>
      <c r="BT203" s="49"/>
      <c r="BW203" s="38"/>
      <c r="BY203" s="38"/>
      <c r="CA203" s="38"/>
      <c r="CB203" s="49"/>
      <c r="CE203" s="38"/>
      <c r="CG203" s="38"/>
      <c r="CI203" s="38"/>
      <c r="CJ203" s="49"/>
      <c r="CM203" s="38"/>
      <c r="CO203" s="38"/>
      <c r="CQ203" s="38"/>
      <c r="CR203" s="49"/>
      <c r="CU203" s="38"/>
      <c r="CW203" s="38"/>
      <c r="CY203" s="38"/>
      <c r="CZ203" s="49"/>
      <c r="DC203" s="38"/>
      <c r="DE203" s="38"/>
      <c r="DG203" s="38"/>
      <c r="DH203" s="49"/>
      <c r="DK203" s="38"/>
      <c r="DM203" s="38"/>
      <c r="DO203" s="38"/>
      <c r="DP203" s="49"/>
      <c r="DS203" s="38"/>
      <c r="DU203" s="38"/>
      <c r="DW203" s="38"/>
      <c r="DX203" s="49"/>
      <c r="EA203" s="38"/>
      <c r="EC203" s="38"/>
      <c r="EE203" s="38"/>
      <c r="EF203" s="49"/>
      <c r="EI203" s="38"/>
      <c r="EK203" s="38"/>
      <c r="EM203" s="38"/>
      <c r="EN203" s="49"/>
      <c r="EQ203" s="38"/>
      <c r="ES203" s="38"/>
      <c r="EU203" s="38"/>
      <c r="EV203" s="49"/>
      <c r="EY203" s="38"/>
      <c r="FA203" s="38"/>
      <c r="FC203" s="38"/>
      <c r="FD203" s="49"/>
      <c r="FG203" s="38"/>
      <c r="FH203" s="46"/>
      <c r="FI203" s="38"/>
      <c r="FK203" s="38"/>
      <c r="FL203" s="49"/>
      <c r="FO203" s="38"/>
      <c r="FQ203" s="38"/>
      <c r="FS203" s="38"/>
      <c r="FT203" s="49"/>
      <c r="FW203" s="38"/>
      <c r="FY203" s="38"/>
      <c r="FZ203" s="47"/>
      <c r="GA203" s="38"/>
      <c r="GB203" s="49"/>
      <c r="GE203" s="38"/>
      <c r="GG203" s="38"/>
      <c r="GI203" s="38"/>
      <c r="GJ203" s="49"/>
      <c r="GM203" s="38"/>
      <c r="GO203" s="38"/>
      <c r="GQ203" s="38"/>
      <c r="GR203" s="49"/>
      <c r="GU203" s="38"/>
      <c r="GW203" s="38"/>
      <c r="GY203" s="38"/>
      <c r="GZ203" s="49"/>
      <c r="HC203" s="38"/>
      <c r="HE203" s="38"/>
      <c r="HG203" s="38"/>
      <c r="HH203" s="49"/>
      <c r="HK203" s="38"/>
      <c r="HM203" s="38"/>
      <c r="HO203" s="38"/>
      <c r="HP203" s="49"/>
      <c r="HS203" s="38"/>
      <c r="HU203" s="38"/>
      <c r="HW203" s="38"/>
      <c r="HX203" s="49"/>
      <c r="IA203" s="38"/>
      <c r="IC203" s="5"/>
      <c r="IE203" s="38"/>
      <c r="II203" s="38"/>
      <c r="IJ203" s="49"/>
      <c r="IK203" s="38"/>
      <c r="IM203" s="38"/>
      <c r="IO203" s="38"/>
      <c r="IP203" s="49"/>
      <c r="IS203" s="38"/>
      <c r="IU203" s="38"/>
      <c r="IW203" s="38"/>
      <c r="IX203" s="49"/>
      <c r="JA203" s="38"/>
      <c r="JC203" s="38"/>
      <c r="JE203" s="38"/>
      <c r="JF203" s="49"/>
      <c r="JI203" s="38"/>
      <c r="JK203" s="38"/>
      <c r="JM203" s="38"/>
      <c r="JN203" s="49"/>
      <c r="JQ203" s="38"/>
      <c r="JS203" s="38"/>
      <c r="JU203" s="38"/>
      <c r="JV203" s="49"/>
      <c r="JY203" s="38"/>
      <c r="KA203" s="38"/>
      <c r="KC203" s="38"/>
      <c r="KD203" s="49"/>
      <c r="KG203" s="38"/>
      <c r="KI203" s="38"/>
      <c r="KK203" s="38"/>
      <c r="KL203" s="49"/>
      <c r="KO203" s="38"/>
      <c r="KQ203" s="38"/>
      <c r="KS203" s="38"/>
      <c r="KT203" s="49"/>
      <c r="KW203" s="38"/>
      <c r="KY203" s="38"/>
      <c r="LA203" s="38"/>
      <c r="LB203" s="49"/>
      <c r="LE203" s="38"/>
      <c r="LG203" s="38"/>
      <c r="LI203" s="38"/>
      <c r="LM203" s="38"/>
      <c r="LO203" s="38"/>
      <c r="LQ203" s="38"/>
      <c r="LR203" s="49"/>
      <c r="LU203" s="38"/>
      <c r="LW203" s="32"/>
      <c r="LY203" s="38"/>
      <c r="MC203" s="38"/>
      <c r="ME203" s="38"/>
      <c r="MG203" s="38"/>
      <c r="MK203" s="38"/>
      <c r="MM203" s="38"/>
      <c r="MO203" s="38"/>
    </row>
    <row r="204" spans="2:353" x14ac:dyDescent="0.25">
      <c r="B204" s="360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49"/>
      <c r="AO204" s="44"/>
      <c r="AQ204" s="38"/>
      <c r="AS204" s="38"/>
      <c r="AU204" s="38"/>
      <c r="AV204" s="49"/>
      <c r="AW204" s="44"/>
      <c r="AY204" s="38"/>
      <c r="BA204" s="38"/>
      <c r="BC204" s="38"/>
      <c r="BD204" s="49"/>
      <c r="BE204" s="44"/>
      <c r="BG204" s="38"/>
      <c r="BH204" s="47"/>
      <c r="BI204" s="38"/>
      <c r="BK204" s="38"/>
      <c r="BL204" s="49"/>
      <c r="BM204" s="44"/>
      <c r="BO204" s="38"/>
      <c r="BQ204" s="38"/>
      <c r="BS204" s="38"/>
      <c r="BT204" s="49"/>
      <c r="BU204" s="44"/>
      <c r="BW204" s="38"/>
      <c r="BY204" s="38"/>
      <c r="CA204" s="38"/>
      <c r="CB204" s="49"/>
      <c r="CC204" s="44"/>
      <c r="CE204" s="38"/>
      <c r="CG204" s="38"/>
      <c r="CI204" s="38"/>
      <c r="CJ204" s="49"/>
      <c r="CK204" s="44"/>
      <c r="CM204" s="38"/>
      <c r="CO204" s="38"/>
      <c r="CQ204" s="38"/>
      <c r="CR204" s="49"/>
      <c r="CS204" s="44"/>
      <c r="CU204" s="38"/>
      <c r="CW204" s="38"/>
      <c r="CY204" s="38"/>
      <c r="CZ204" s="49"/>
      <c r="DA204" s="44"/>
      <c r="DC204" s="38"/>
      <c r="DE204" s="38"/>
      <c r="DG204" s="38"/>
      <c r="DH204" s="49"/>
      <c r="DI204" s="44"/>
      <c r="DK204" s="38"/>
      <c r="DM204" s="38"/>
      <c r="DO204" s="38"/>
      <c r="DP204" s="49"/>
      <c r="DQ204" s="44"/>
      <c r="DS204" s="38"/>
      <c r="DU204" s="38"/>
      <c r="DW204" s="38"/>
      <c r="DX204" s="49"/>
      <c r="DY204" s="44"/>
      <c r="EA204" s="38"/>
      <c r="EC204" s="38"/>
      <c r="EE204" s="38"/>
      <c r="EF204" s="49"/>
      <c r="EG204" s="44"/>
      <c r="EI204" s="38"/>
      <c r="EK204" s="38"/>
      <c r="EM204" s="38"/>
      <c r="EN204" s="49"/>
      <c r="EO204" s="44"/>
      <c r="EQ204" s="38"/>
      <c r="ES204" s="38"/>
      <c r="EU204" s="38"/>
      <c r="EV204" s="49"/>
      <c r="EW204" s="44"/>
      <c r="EY204" s="38"/>
      <c r="FA204" s="38"/>
      <c r="FC204" s="38"/>
      <c r="FD204" s="49"/>
      <c r="FE204" s="44"/>
      <c r="FG204" s="38"/>
      <c r="FH204" s="46"/>
      <c r="FI204" s="38"/>
      <c r="FK204" s="38"/>
      <c r="FL204" s="49"/>
      <c r="FM204" s="44"/>
      <c r="FO204" s="38"/>
      <c r="FQ204" s="38"/>
      <c r="FS204" s="38"/>
      <c r="FT204" s="49"/>
      <c r="FU204" s="44"/>
      <c r="FW204" s="38"/>
      <c r="FY204" s="38"/>
      <c r="FZ204" s="47"/>
      <c r="GA204" s="38"/>
      <c r="GB204" s="49"/>
      <c r="GC204" s="44"/>
      <c r="GE204" s="38"/>
      <c r="GG204" s="38"/>
      <c r="GI204" s="38"/>
      <c r="GJ204" s="49"/>
      <c r="GK204" s="44"/>
      <c r="GM204" s="38"/>
      <c r="GO204" s="38"/>
      <c r="GQ204" s="38"/>
      <c r="GR204" s="49"/>
      <c r="GS204" s="44"/>
      <c r="GU204" s="38"/>
      <c r="GW204" s="38"/>
      <c r="GY204" s="38"/>
      <c r="GZ204" s="49"/>
      <c r="HA204" s="44"/>
      <c r="HC204" s="38"/>
      <c r="HE204" s="38"/>
      <c r="HG204" s="38"/>
      <c r="HH204" s="49"/>
      <c r="HI204" s="44"/>
      <c r="HK204" s="38"/>
      <c r="HM204" s="38"/>
      <c r="HO204" s="38"/>
      <c r="HP204" s="49"/>
      <c r="HQ204" s="44"/>
      <c r="HS204" s="38"/>
      <c r="HU204" s="38"/>
      <c r="HW204" s="38"/>
      <c r="HX204" s="49"/>
      <c r="HY204" s="44"/>
      <c r="IA204" s="38"/>
      <c r="IC204" s="5"/>
      <c r="IE204" s="38"/>
      <c r="IG204" s="44"/>
      <c r="II204" s="38"/>
      <c r="IJ204" s="49"/>
      <c r="IK204" s="38"/>
      <c r="IM204" s="38"/>
      <c r="IO204" s="38"/>
      <c r="IP204" s="49"/>
      <c r="IQ204" s="44"/>
      <c r="IS204" s="38"/>
      <c r="IU204" s="38"/>
      <c r="IW204" s="38"/>
      <c r="IX204" s="49"/>
      <c r="IY204" s="44"/>
      <c r="JA204" s="38"/>
      <c r="JC204" s="38"/>
      <c r="JE204" s="38"/>
      <c r="JF204" s="49"/>
      <c r="JG204" s="44"/>
      <c r="JI204" s="38"/>
      <c r="JK204" s="38"/>
      <c r="JM204" s="38"/>
      <c r="JN204" s="49"/>
      <c r="JO204" s="44"/>
      <c r="JQ204" s="38"/>
      <c r="JS204" s="38"/>
      <c r="JU204" s="38"/>
      <c r="JV204" s="49"/>
      <c r="JW204" s="44"/>
      <c r="JY204" s="38"/>
      <c r="KA204" s="38"/>
      <c r="KC204" s="38"/>
      <c r="KD204" s="49"/>
      <c r="KE204" s="44"/>
      <c r="KG204" s="38"/>
      <c r="KI204" s="38"/>
      <c r="KK204" s="38"/>
      <c r="KL204" s="49"/>
      <c r="KM204" s="44"/>
      <c r="KO204" s="38"/>
      <c r="KQ204" s="38"/>
      <c r="KS204" s="38"/>
      <c r="KT204" s="49"/>
      <c r="KU204" s="44"/>
      <c r="KW204" s="38"/>
      <c r="KY204" s="38"/>
      <c r="LA204" s="38"/>
      <c r="LB204" s="49"/>
      <c r="LC204" s="44"/>
      <c r="LE204" s="38"/>
      <c r="LG204" s="38"/>
      <c r="LI204" s="38"/>
      <c r="LK204" s="44"/>
      <c r="LM204" s="38"/>
      <c r="LO204" s="38"/>
      <c r="LQ204" s="38"/>
      <c r="LR204" s="49"/>
      <c r="LS204" s="44"/>
      <c r="LU204" s="38"/>
      <c r="LW204" s="32"/>
      <c r="LY204" s="38"/>
      <c r="MA204" s="44"/>
      <c r="MC204" s="38"/>
      <c r="ME204" s="38"/>
      <c r="MG204" s="38"/>
      <c r="MI204" s="44"/>
      <c r="MK204" s="38"/>
      <c r="MM204" s="38"/>
      <c r="MO204" s="38"/>
    </row>
    <row r="205" spans="2:353" x14ac:dyDescent="0.25">
      <c r="B205" s="360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49"/>
      <c r="AO205" s="44"/>
      <c r="AQ205" s="38"/>
      <c r="AS205" s="38"/>
      <c r="AU205" s="38"/>
      <c r="AV205" s="49"/>
      <c r="AW205" s="44"/>
      <c r="AY205" s="38"/>
      <c r="BA205" s="38"/>
      <c r="BC205" s="38"/>
      <c r="BD205" s="49"/>
      <c r="BE205" s="44"/>
      <c r="BG205" s="38"/>
      <c r="BH205" s="47"/>
      <c r="BI205" s="38"/>
      <c r="BK205" s="38"/>
      <c r="BL205" s="49"/>
      <c r="BM205" s="44"/>
      <c r="BO205" s="38"/>
      <c r="BQ205" s="38"/>
      <c r="BS205" s="38"/>
      <c r="BT205" s="49"/>
      <c r="BU205" s="44"/>
      <c r="BW205" s="38"/>
      <c r="BY205" s="38"/>
      <c r="CA205" s="38"/>
      <c r="CB205" s="49"/>
      <c r="CC205" s="44"/>
      <c r="CE205" s="38"/>
      <c r="CG205" s="38"/>
      <c r="CI205" s="38"/>
      <c r="CJ205" s="49"/>
      <c r="CK205" s="44"/>
      <c r="CM205" s="38"/>
      <c r="CO205" s="38"/>
      <c r="CQ205" s="38"/>
      <c r="CR205" s="49"/>
      <c r="CS205" s="44"/>
      <c r="CU205" s="38"/>
      <c r="CW205" s="38"/>
      <c r="CY205" s="38"/>
      <c r="CZ205" s="49"/>
      <c r="DA205" s="44"/>
      <c r="DC205" s="38"/>
      <c r="DE205" s="38"/>
      <c r="DG205" s="38"/>
      <c r="DH205" s="49"/>
      <c r="DI205" s="44"/>
      <c r="DK205" s="38"/>
      <c r="DM205" s="38"/>
      <c r="DO205" s="38"/>
      <c r="DP205" s="49"/>
      <c r="DQ205" s="44"/>
      <c r="DS205" s="38"/>
      <c r="DU205" s="38"/>
      <c r="DW205" s="38"/>
      <c r="DX205" s="49"/>
      <c r="DY205" s="44"/>
      <c r="EA205" s="38"/>
      <c r="EC205" s="38"/>
      <c r="EE205" s="38"/>
      <c r="EF205" s="49"/>
      <c r="EG205" s="44"/>
      <c r="EI205" s="38"/>
      <c r="EK205" s="38"/>
      <c r="EM205" s="38"/>
      <c r="EN205" s="49"/>
      <c r="EO205" s="44"/>
      <c r="EQ205" s="38"/>
      <c r="ES205" s="38"/>
      <c r="EU205" s="38"/>
      <c r="EV205" s="49"/>
      <c r="EW205" s="44"/>
      <c r="EY205" s="38"/>
      <c r="FA205" s="38"/>
      <c r="FC205" s="38"/>
      <c r="FD205" s="49"/>
      <c r="FE205" s="44"/>
      <c r="FG205" s="38"/>
      <c r="FH205" s="46"/>
      <c r="FI205" s="38"/>
      <c r="FK205" s="38"/>
      <c r="FL205" s="49"/>
      <c r="FM205" s="44"/>
      <c r="FO205" s="38"/>
      <c r="FQ205" s="38"/>
      <c r="FS205" s="38"/>
      <c r="FT205" s="49"/>
      <c r="FU205" s="44"/>
      <c r="FW205" s="38"/>
      <c r="FY205" s="38"/>
      <c r="FZ205" s="47"/>
      <c r="GA205" s="38"/>
      <c r="GB205" s="49"/>
      <c r="GC205" s="44"/>
      <c r="GE205" s="38"/>
      <c r="GG205" s="38"/>
      <c r="GI205" s="38"/>
      <c r="GJ205" s="49"/>
      <c r="GK205" s="44"/>
      <c r="GM205" s="38"/>
      <c r="GO205" s="38"/>
      <c r="GQ205" s="38"/>
      <c r="GR205" s="49"/>
      <c r="GS205" s="44"/>
      <c r="GU205" s="38"/>
      <c r="GW205" s="38"/>
      <c r="GY205" s="38"/>
      <c r="GZ205" s="49"/>
      <c r="HA205" s="44"/>
      <c r="HC205" s="38"/>
      <c r="HE205" s="38"/>
      <c r="HG205" s="38"/>
      <c r="HH205" s="49"/>
      <c r="HI205" s="44"/>
      <c r="HK205" s="38"/>
      <c r="HM205" s="38"/>
      <c r="HO205" s="38"/>
      <c r="HP205" s="49"/>
      <c r="HQ205" s="44"/>
      <c r="HS205" s="38"/>
      <c r="HU205" s="38"/>
      <c r="HW205" s="38"/>
      <c r="HX205" s="49"/>
      <c r="HY205" s="44"/>
      <c r="IA205" s="38"/>
      <c r="IC205" s="5"/>
      <c r="IE205" s="38"/>
      <c r="IG205" s="44"/>
      <c r="II205" s="38"/>
      <c r="IJ205" s="49"/>
      <c r="IK205" s="38"/>
      <c r="IM205" s="38"/>
      <c r="IO205" s="38"/>
      <c r="IP205" s="49"/>
      <c r="IQ205" s="44"/>
      <c r="IS205" s="38"/>
      <c r="IU205" s="38"/>
      <c r="IW205" s="38"/>
      <c r="IX205" s="49"/>
      <c r="IY205" s="44"/>
      <c r="JA205" s="38"/>
      <c r="JC205" s="38"/>
      <c r="JE205" s="38"/>
      <c r="JF205" s="49"/>
      <c r="JG205" s="44"/>
      <c r="JI205" s="38"/>
      <c r="JK205" s="38"/>
      <c r="JM205" s="38"/>
      <c r="JN205" s="49"/>
      <c r="JO205" s="44"/>
      <c r="JQ205" s="38"/>
      <c r="JS205" s="38"/>
      <c r="JU205" s="38"/>
      <c r="JV205" s="49"/>
      <c r="JW205" s="44"/>
      <c r="JY205" s="38"/>
      <c r="KA205" s="38"/>
      <c r="KC205" s="38"/>
      <c r="KD205" s="49"/>
      <c r="KE205" s="44"/>
      <c r="KG205" s="38"/>
      <c r="KI205" s="38"/>
      <c r="KK205" s="38"/>
      <c r="KL205" s="49"/>
      <c r="KM205" s="44"/>
      <c r="KO205" s="38"/>
      <c r="KQ205" s="38"/>
      <c r="KS205" s="38"/>
      <c r="KT205" s="49"/>
      <c r="KU205" s="44"/>
      <c r="KW205" s="38"/>
      <c r="KY205" s="38"/>
      <c r="LA205" s="38"/>
      <c r="LB205" s="49"/>
      <c r="LC205" s="44"/>
      <c r="LE205" s="38"/>
      <c r="LG205" s="38"/>
      <c r="LI205" s="38"/>
      <c r="LK205" s="44"/>
      <c r="LM205" s="38"/>
      <c r="LO205" s="38"/>
      <c r="LQ205" s="38"/>
      <c r="LR205" s="49"/>
      <c r="LS205" s="44"/>
      <c r="LU205" s="38"/>
      <c r="LW205" s="32"/>
      <c r="LY205" s="38"/>
      <c r="MA205" s="44"/>
      <c r="MC205" s="38"/>
      <c r="ME205" s="38"/>
      <c r="MG205" s="38"/>
      <c r="MI205" s="44"/>
      <c r="MK205" s="38"/>
      <c r="MM205" s="38"/>
      <c r="MO205" s="38"/>
    </row>
    <row r="206" spans="2:353" x14ac:dyDescent="0.25">
      <c r="B206" s="360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49"/>
      <c r="AO206" s="44"/>
      <c r="AQ206" s="38"/>
      <c r="AS206" s="38"/>
      <c r="AU206" s="38"/>
      <c r="AV206" s="49"/>
      <c r="AW206" s="44"/>
      <c r="AY206" s="38"/>
      <c r="BA206" s="38"/>
      <c r="BC206" s="38"/>
      <c r="BD206" s="49"/>
      <c r="BE206" s="44"/>
      <c r="BG206" s="38"/>
      <c r="BH206" s="47"/>
      <c r="BI206" s="38"/>
      <c r="BK206" s="38"/>
      <c r="BL206" s="49"/>
      <c r="BM206" s="44"/>
      <c r="BO206" s="38"/>
      <c r="BQ206" s="38"/>
      <c r="BS206" s="38"/>
      <c r="BT206" s="49"/>
      <c r="BU206" s="44"/>
      <c r="BW206" s="38"/>
      <c r="BY206" s="38"/>
      <c r="CA206" s="38"/>
      <c r="CB206" s="49"/>
      <c r="CC206" s="44"/>
      <c r="CE206" s="38"/>
      <c r="CG206" s="38"/>
      <c r="CI206" s="38"/>
      <c r="CJ206" s="49"/>
      <c r="CK206" s="44"/>
      <c r="CM206" s="38"/>
      <c r="CO206" s="38"/>
      <c r="CQ206" s="38"/>
      <c r="CR206" s="49"/>
      <c r="CS206" s="44"/>
      <c r="CU206" s="38"/>
      <c r="CW206" s="38"/>
      <c r="CY206" s="38"/>
      <c r="CZ206" s="49"/>
      <c r="DA206" s="44"/>
      <c r="DC206" s="38"/>
      <c r="DE206" s="38"/>
      <c r="DG206" s="38"/>
      <c r="DH206" s="49"/>
      <c r="DI206" s="44"/>
      <c r="DK206" s="38"/>
      <c r="DM206" s="38"/>
      <c r="DO206" s="38"/>
      <c r="DP206" s="49"/>
      <c r="DQ206" s="44"/>
      <c r="DS206" s="38"/>
      <c r="DU206" s="38"/>
      <c r="DW206" s="38"/>
      <c r="DX206" s="49"/>
      <c r="DY206" s="44"/>
      <c r="EA206" s="38"/>
      <c r="EC206" s="38"/>
      <c r="EE206" s="38"/>
      <c r="EF206" s="49"/>
      <c r="EG206" s="44"/>
      <c r="EI206" s="38"/>
      <c r="EK206" s="38"/>
      <c r="EM206" s="38"/>
      <c r="EN206" s="49"/>
      <c r="EO206" s="44"/>
      <c r="EQ206" s="38"/>
      <c r="ES206" s="38"/>
      <c r="EU206" s="38"/>
      <c r="EV206" s="49"/>
      <c r="EW206" s="44"/>
      <c r="EY206" s="38"/>
      <c r="FA206" s="38"/>
      <c r="FC206" s="38"/>
      <c r="FD206" s="49"/>
      <c r="FE206" s="44"/>
      <c r="FG206" s="38"/>
      <c r="FH206" s="46"/>
      <c r="FI206" s="38"/>
      <c r="FK206" s="38"/>
      <c r="FL206" s="49"/>
      <c r="FM206" s="44"/>
      <c r="FO206" s="38"/>
      <c r="FQ206" s="38"/>
      <c r="FS206" s="38"/>
      <c r="FT206" s="49"/>
      <c r="FU206" s="44"/>
      <c r="FW206" s="38"/>
      <c r="FY206" s="38"/>
      <c r="FZ206" s="47"/>
      <c r="GA206" s="38"/>
      <c r="GB206" s="49"/>
      <c r="GC206" s="44"/>
      <c r="GE206" s="38"/>
      <c r="GG206" s="38"/>
      <c r="GI206" s="38"/>
      <c r="GJ206" s="49"/>
      <c r="GK206" s="44"/>
      <c r="GM206" s="38"/>
      <c r="GO206" s="38"/>
      <c r="GQ206" s="38"/>
      <c r="GR206" s="49"/>
      <c r="GS206" s="44"/>
      <c r="GU206" s="38"/>
      <c r="GW206" s="38"/>
      <c r="GY206" s="38"/>
      <c r="GZ206" s="49"/>
      <c r="HA206" s="44"/>
      <c r="HC206" s="38"/>
      <c r="HE206" s="38"/>
      <c r="HG206" s="38"/>
      <c r="HH206" s="49"/>
      <c r="HI206" s="44"/>
      <c r="HK206" s="38"/>
      <c r="HM206" s="38"/>
      <c r="HO206" s="38"/>
      <c r="HP206" s="49"/>
      <c r="HQ206" s="44"/>
      <c r="HS206" s="38"/>
      <c r="HU206" s="38"/>
      <c r="HW206" s="38"/>
      <c r="HX206" s="49"/>
      <c r="HY206" s="44"/>
      <c r="IA206" s="38"/>
      <c r="IC206" s="5"/>
      <c r="IE206" s="38"/>
      <c r="IG206" s="44"/>
      <c r="II206" s="38"/>
      <c r="IJ206" s="49"/>
      <c r="IK206" s="38"/>
      <c r="IM206" s="38"/>
      <c r="IO206" s="38"/>
      <c r="IP206" s="49"/>
      <c r="IQ206" s="44"/>
      <c r="IS206" s="38"/>
      <c r="IU206" s="38"/>
      <c r="IW206" s="38"/>
      <c r="IX206" s="49"/>
      <c r="IY206" s="44"/>
      <c r="JA206" s="38"/>
      <c r="JC206" s="38"/>
      <c r="JE206" s="38"/>
      <c r="JF206" s="49"/>
      <c r="JG206" s="44"/>
      <c r="JI206" s="38"/>
      <c r="JK206" s="38"/>
      <c r="JM206" s="38"/>
      <c r="JN206" s="49"/>
      <c r="JO206" s="44"/>
      <c r="JQ206" s="38"/>
      <c r="JS206" s="38"/>
      <c r="JU206" s="38"/>
      <c r="JV206" s="49"/>
      <c r="JW206" s="44"/>
      <c r="JY206" s="38"/>
      <c r="KA206" s="38"/>
      <c r="KC206" s="38"/>
      <c r="KD206" s="49"/>
      <c r="KE206" s="44"/>
      <c r="KG206" s="38"/>
      <c r="KI206" s="38"/>
      <c r="KK206" s="38"/>
      <c r="KL206" s="49"/>
      <c r="KM206" s="44"/>
      <c r="KO206" s="38"/>
      <c r="KQ206" s="38"/>
      <c r="KS206" s="38"/>
      <c r="KT206" s="49"/>
      <c r="KU206" s="44"/>
      <c r="KW206" s="38"/>
      <c r="KY206" s="38"/>
      <c r="LA206" s="38"/>
      <c r="LB206" s="49"/>
      <c r="LC206" s="44"/>
      <c r="LE206" s="38"/>
      <c r="LG206" s="38"/>
      <c r="LI206" s="38"/>
      <c r="LK206" s="44"/>
      <c r="LM206" s="38"/>
      <c r="LO206" s="38"/>
      <c r="LQ206" s="38"/>
      <c r="LR206" s="49"/>
      <c r="LS206" s="44"/>
      <c r="LU206" s="38"/>
      <c r="LW206" s="32"/>
      <c r="LY206" s="38"/>
      <c r="MA206" s="44"/>
      <c r="MC206" s="38"/>
      <c r="ME206" s="38"/>
      <c r="MG206" s="38"/>
      <c r="MI206" s="44"/>
      <c r="MK206" s="38"/>
      <c r="MM206" s="38"/>
      <c r="MO206" s="38"/>
    </row>
    <row r="207" spans="2:353" x14ac:dyDescent="0.25">
      <c r="B207" s="360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49"/>
      <c r="AO207" s="44"/>
      <c r="AQ207" s="38"/>
      <c r="AS207" s="38"/>
      <c r="AU207" s="38"/>
      <c r="AV207" s="49"/>
      <c r="AW207" s="44"/>
      <c r="AY207" s="38"/>
      <c r="BA207" s="38"/>
      <c r="BC207" s="38"/>
      <c r="BD207" s="49"/>
      <c r="BE207" s="44"/>
      <c r="BG207" s="38"/>
      <c r="BH207" s="47"/>
      <c r="BI207" s="38"/>
      <c r="BK207" s="38"/>
      <c r="BL207" s="49"/>
      <c r="BM207" s="44"/>
      <c r="BO207" s="38"/>
      <c r="BQ207" s="38"/>
      <c r="BS207" s="38"/>
      <c r="BT207" s="49"/>
      <c r="BU207" s="44"/>
      <c r="BW207" s="38"/>
      <c r="BY207" s="38"/>
      <c r="CA207" s="38"/>
      <c r="CB207" s="49"/>
      <c r="CC207" s="44"/>
      <c r="CE207" s="38"/>
      <c r="CG207" s="38"/>
      <c r="CI207" s="38"/>
      <c r="CJ207" s="49"/>
      <c r="CK207" s="44"/>
      <c r="CM207" s="38"/>
      <c r="CO207" s="38"/>
      <c r="CQ207" s="38"/>
      <c r="CR207" s="49"/>
      <c r="CS207" s="44"/>
      <c r="CU207" s="38"/>
      <c r="CW207" s="38"/>
      <c r="CY207" s="38"/>
      <c r="CZ207" s="49"/>
      <c r="DA207" s="44"/>
      <c r="DC207" s="38"/>
      <c r="DE207" s="38"/>
      <c r="DG207" s="38"/>
      <c r="DH207" s="49"/>
      <c r="DI207" s="44"/>
      <c r="DK207" s="38"/>
      <c r="DM207" s="38"/>
      <c r="DO207" s="38"/>
      <c r="DP207" s="49"/>
      <c r="DQ207" s="44"/>
      <c r="DS207" s="38"/>
      <c r="DU207" s="38"/>
      <c r="DW207" s="38"/>
      <c r="DX207" s="49"/>
      <c r="DY207" s="44"/>
      <c r="EA207" s="38"/>
      <c r="EC207" s="38"/>
      <c r="EE207" s="38"/>
      <c r="EF207" s="49"/>
      <c r="EG207" s="44"/>
      <c r="EI207" s="38"/>
      <c r="EK207" s="38"/>
      <c r="EM207" s="38"/>
      <c r="EN207" s="49"/>
      <c r="EO207" s="44"/>
      <c r="EQ207" s="38"/>
      <c r="ES207" s="38"/>
      <c r="EU207" s="38"/>
      <c r="EV207" s="49"/>
      <c r="EW207" s="44"/>
      <c r="EY207" s="38"/>
      <c r="FA207" s="38"/>
      <c r="FC207" s="38"/>
      <c r="FD207" s="49"/>
      <c r="FE207" s="44"/>
      <c r="FG207" s="38"/>
      <c r="FH207" s="46"/>
      <c r="FI207" s="38"/>
      <c r="FK207" s="38"/>
      <c r="FL207" s="49"/>
      <c r="FM207" s="44"/>
      <c r="FO207" s="38"/>
      <c r="FQ207" s="38"/>
      <c r="FS207" s="38"/>
      <c r="FT207" s="49"/>
      <c r="FU207" s="44"/>
      <c r="FW207" s="38"/>
      <c r="FY207" s="38"/>
      <c r="FZ207" s="47"/>
      <c r="GA207" s="38"/>
      <c r="GB207" s="49"/>
      <c r="GC207" s="44"/>
      <c r="GE207" s="38"/>
      <c r="GG207" s="38"/>
      <c r="GI207" s="38"/>
      <c r="GJ207" s="49"/>
      <c r="GK207" s="44"/>
      <c r="GM207" s="38"/>
      <c r="GO207" s="38"/>
      <c r="GQ207" s="38"/>
      <c r="GR207" s="49"/>
      <c r="GS207" s="44"/>
      <c r="GU207" s="38"/>
      <c r="GW207" s="38"/>
      <c r="GY207" s="38"/>
      <c r="GZ207" s="49"/>
      <c r="HA207" s="44"/>
      <c r="HC207" s="38"/>
      <c r="HE207" s="38"/>
      <c r="HG207" s="38"/>
      <c r="HH207" s="49"/>
      <c r="HI207" s="44"/>
      <c r="HK207" s="38"/>
      <c r="HM207" s="38"/>
      <c r="HO207" s="38"/>
      <c r="HP207" s="49"/>
      <c r="HQ207" s="44"/>
      <c r="HS207" s="38"/>
      <c r="HU207" s="38"/>
      <c r="HW207" s="38"/>
      <c r="HX207" s="49"/>
      <c r="HY207" s="44"/>
      <c r="IA207" s="38"/>
      <c r="IC207" s="5"/>
      <c r="IE207" s="38"/>
      <c r="IG207" s="44"/>
      <c r="II207" s="38"/>
      <c r="IJ207" s="49"/>
      <c r="IK207" s="38"/>
      <c r="IM207" s="38"/>
      <c r="IO207" s="38"/>
      <c r="IP207" s="49"/>
      <c r="IQ207" s="44"/>
      <c r="IS207" s="38"/>
      <c r="IU207" s="38"/>
      <c r="IW207" s="38"/>
      <c r="IX207" s="49"/>
      <c r="IY207" s="44"/>
      <c r="JA207" s="38"/>
      <c r="JC207" s="38"/>
      <c r="JE207" s="38"/>
      <c r="JF207" s="49"/>
      <c r="JG207" s="44"/>
      <c r="JI207" s="38"/>
      <c r="JK207" s="38"/>
      <c r="JM207" s="38"/>
      <c r="JN207" s="49"/>
      <c r="JO207" s="44"/>
      <c r="JQ207" s="38"/>
      <c r="JS207" s="38"/>
      <c r="JU207" s="38"/>
      <c r="JV207" s="49"/>
      <c r="JW207" s="44"/>
      <c r="JY207" s="38"/>
      <c r="KA207" s="38"/>
      <c r="KC207" s="38"/>
      <c r="KD207" s="49"/>
      <c r="KE207" s="44"/>
      <c r="KG207" s="38"/>
      <c r="KI207" s="38"/>
      <c r="KK207" s="38"/>
      <c r="KL207" s="49"/>
      <c r="KM207" s="44"/>
      <c r="KO207" s="38"/>
      <c r="KQ207" s="38"/>
      <c r="KS207" s="38"/>
      <c r="KT207" s="49"/>
      <c r="KU207" s="44"/>
      <c r="KW207" s="38"/>
      <c r="KY207" s="38"/>
      <c r="LA207" s="38"/>
      <c r="LB207" s="49"/>
      <c r="LC207" s="44"/>
      <c r="LE207" s="38"/>
      <c r="LG207" s="38"/>
      <c r="LI207" s="38"/>
      <c r="LK207" s="44"/>
      <c r="LM207" s="38"/>
      <c r="LO207" s="38"/>
      <c r="LQ207" s="38"/>
      <c r="LR207" s="49"/>
      <c r="LS207" s="44"/>
      <c r="LU207" s="38"/>
      <c r="LW207" s="32"/>
      <c r="LY207" s="38"/>
      <c r="MA207" s="44"/>
      <c r="MC207" s="38"/>
      <c r="ME207" s="38"/>
      <c r="MG207" s="38"/>
      <c r="MI207" s="44"/>
      <c r="MK207" s="38"/>
      <c r="MM207" s="38"/>
      <c r="MO207" s="38"/>
    </row>
    <row r="208" spans="2:353" x14ac:dyDescent="0.25">
      <c r="B208" s="360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49"/>
      <c r="AO208" s="44"/>
      <c r="AQ208" s="38"/>
      <c r="AS208" s="38"/>
      <c r="AU208" s="38"/>
      <c r="AV208" s="49"/>
      <c r="AW208" s="44"/>
      <c r="AY208" s="38"/>
      <c r="BA208" s="38"/>
      <c r="BC208" s="38"/>
      <c r="BD208" s="49"/>
      <c r="BE208" s="44"/>
      <c r="BG208" s="38"/>
      <c r="BH208" s="47"/>
      <c r="BI208" s="38"/>
      <c r="BK208" s="38"/>
      <c r="BL208" s="49"/>
      <c r="BM208" s="44"/>
      <c r="BO208" s="38"/>
      <c r="BQ208" s="38"/>
      <c r="BS208" s="38"/>
      <c r="BT208" s="49"/>
      <c r="BU208" s="44"/>
      <c r="BW208" s="38"/>
      <c r="BY208" s="38"/>
      <c r="CA208" s="38"/>
      <c r="CB208" s="49"/>
      <c r="CC208" s="44"/>
      <c r="CE208" s="38"/>
      <c r="CG208" s="38"/>
      <c r="CI208" s="38"/>
      <c r="CJ208" s="49"/>
      <c r="CK208" s="44"/>
      <c r="CM208" s="38"/>
      <c r="CO208" s="38"/>
      <c r="CQ208" s="38"/>
      <c r="CR208" s="49"/>
      <c r="CS208" s="44"/>
      <c r="CU208" s="38"/>
      <c r="CW208" s="38"/>
      <c r="CY208" s="38"/>
      <c r="CZ208" s="49"/>
      <c r="DA208" s="44"/>
      <c r="DC208" s="38"/>
      <c r="DE208" s="38"/>
      <c r="DG208" s="38"/>
      <c r="DH208" s="49"/>
      <c r="DI208" s="44"/>
      <c r="DK208" s="38"/>
      <c r="DM208" s="38"/>
      <c r="DO208" s="38"/>
      <c r="DP208" s="49"/>
      <c r="DQ208" s="44"/>
      <c r="DS208" s="38"/>
      <c r="DU208" s="38"/>
      <c r="DW208" s="38"/>
      <c r="DX208" s="49"/>
      <c r="DY208" s="44"/>
      <c r="EA208" s="38"/>
      <c r="EC208" s="38"/>
      <c r="EE208" s="38"/>
      <c r="EF208" s="49"/>
      <c r="EG208" s="44"/>
      <c r="EI208" s="38"/>
      <c r="EK208" s="38"/>
      <c r="EM208" s="38"/>
      <c r="EN208" s="49"/>
      <c r="EO208" s="44"/>
      <c r="EQ208" s="38"/>
      <c r="ES208" s="38"/>
      <c r="EU208" s="38"/>
      <c r="EV208" s="49"/>
      <c r="EW208" s="44"/>
      <c r="EY208" s="38"/>
      <c r="FA208" s="38"/>
      <c r="FC208" s="38"/>
      <c r="FD208" s="49"/>
      <c r="FE208" s="44"/>
      <c r="FG208" s="38"/>
      <c r="FH208" s="46"/>
      <c r="FI208" s="38"/>
      <c r="FK208" s="38"/>
      <c r="FL208" s="49"/>
      <c r="FM208" s="44"/>
      <c r="FO208" s="38"/>
      <c r="FQ208" s="38"/>
      <c r="FS208" s="38"/>
      <c r="FT208" s="49"/>
      <c r="FU208" s="44"/>
      <c r="FW208" s="38"/>
      <c r="FY208" s="38"/>
      <c r="FZ208" s="47"/>
      <c r="GA208" s="38"/>
      <c r="GB208" s="49"/>
      <c r="GC208" s="44"/>
      <c r="GE208" s="38"/>
      <c r="GG208" s="38"/>
      <c r="GI208" s="38"/>
      <c r="GJ208" s="49"/>
      <c r="GK208" s="44"/>
      <c r="GM208" s="38"/>
      <c r="GO208" s="38"/>
      <c r="GQ208" s="38"/>
      <c r="GR208" s="49"/>
      <c r="GS208" s="44"/>
      <c r="GU208" s="38"/>
      <c r="GW208" s="38"/>
      <c r="GY208" s="38"/>
      <c r="GZ208" s="49"/>
      <c r="HA208" s="44"/>
      <c r="HC208" s="38"/>
      <c r="HE208" s="38"/>
      <c r="HG208" s="38"/>
      <c r="HH208" s="49"/>
      <c r="HI208" s="44"/>
      <c r="HK208" s="38"/>
      <c r="HM208" s="38"/>
      <c r="HO208" s="38"/>
      <c r="HP208" s="49"/>
      <c r="HQ208" s="44"/>
      <c r="HS208" s="38"/>
      <c r="HU208" s="38"/>
      <c r="HW208" s="38"/>
      <c r="HX208" s="49"/>
      <c r="HY208" s="44"/>
      <c r="IA208" s="38"/>
      <c r="IC208" s="5"/>
      <c r="IE208" s="38"/>
      <c r="IG208" s="44"/>
      <c r="II208" s="38"/>
      <c r="IJ208" s="49"/>
      <c r="IK208" s="38"/>
      <c r="IM208" s="38"/>
      <c r="IO208" s="38"/>
      <c r="IP208" s="49"/>
      <c r="IQ208" s="44"/>
      <c r="IS208" s="38"/>
      <c r="IU208" s="38"/>
      <c r="IW208" s="38"/>
      <c r="IX208" s="49"/>
      <c r="IY208" s="44"/>
      <c r="JA208" s="38"/>
      <c r="JC208" s="38"/>
      <c r="JE208" s="38"/>
      <c r="JF208" s="49"/>
      <c r="JG208" s="44"/>
      <c r="JI208" s="38"/>
      <c r="JK208" s="38"/>
      <c r="JM208" s="38"/>
      <c r="JN208" s="49"/>
      <c r="JO208" s="44"/>
      <c r="JQ208" s="38"/>
      <c r="JS208" s="38"/>
      <c r="JU208" s="38"/>
      <c r="JV208" s="49"/>
      <c r="JW208" s="44"/>
      <c r="JY208" s="38"/>
      <c r="KA208" s="38"/>
      <c r="KC208" s="38"/>
      <c r="KD208" s="49"/>
      <c r="KE208" s="44"/>
      <c r="KG208" s="38"/>
      <c r="KI208" s="38"/>
      <c r="KK208" s="38"/>
      <c r="KL208" s="49"/>
      <c r="KM208" s="44"/>
      <c r="KO208" s="38"/>
      <c r="KQ208" s="38"/>
      <c r="KS208" s="38"/>
      <c r="KT208" s="49"/>
      <c r="KU208" s="44"/>
      <c r="KW208" s="38"/>
      <c r="KY208" s="38"/>
      <c r="LA208" s="38"/>
      <c r="LB208" s="49"/>
      <c r="LC208" s="44"/>
      <c r="LE208" s="38"/>
      <c r="LG208" s="38"/>
      <c r="LI208" s="38"/>
      <c r="LK208" s="44"/>
      <c r="LM208" s="38"/>
      <c r="LO208" s="38"/>
      <c r="LQ208" s="38"/>
      <c r="LR208" s="49"/>
      <c r="LS208" s="44"/>
      <c r="LU208" s="38"/>
      <c r="LW208" s="32"/>
      <c r="LY208" s="38"/>
      <c r="MA208" s="44"/>
      <c r="MC208" s="38"/>
      <c r="ME208" s="38"/>
      <c r="MG208" s="38"/>
      <c r="MI208" s="44"/>
      <c r="MK208" s="38"/>
      <c r="MM208" s="38"/>
      <c r="MO208" s="38"/>
    </row>
    <row r="209" spans="2:353" x14ac:dyDescent="0.25">
      <c r="B209" s="360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49"/>
      <c r="AO209" s="44"/>
      <c r="AQ209" s="38"/>
      <c r="AS209" s="38"/>
      <c r="AU209" s="38"/>
      <c r="AV209" s="49"/>
      <c r="AW209" s="44"/>
      <c r="AY209" s="38"/>
      <c r="BA209" s="38"/>
      <c r="BC209" s="38"/>
      <c r="BD209" s="49"/>
      <c r="BE209" s="44"/>
      <c r="BG209" s="38"/>
      <c r="BH209" s="47"/>
      <c r="BI209" s="38"/>
      <c r="BK209" s="38"/>
      <c r="BL209" s="49"/>
      <c r="BM209" s="44"/>
      <c r="BO209" s="38"/>
      <c r="BQ209" s="38"/>
      <c r="BS209" s="38"/>
      <c r="BT209" s="49"/>
      <c r="BU209" s="44"/>
      <c r="BW209" s="38"/>
      <c r="BY209" s="38"/>
      <c r="CA209" s="38"/>
      <c r="CB209" s="49"/>
      <c r="CC209" s="44"/>
      <c r="CE209" s="38"/>
      <c r="CG209" s="38"/>
      <c r="CI209" s="38"/>
      <c r="CJ209" s="49"/>
      <c r="CK209" s="44"/>
      <c r="CM209" s="38"/>
      <c r="CO209" s="38"/>
      <c r="CQ209" s="38"/>
      <c r="CR209" s="49"/>
      <c r="CS209" s="44"/>
      <c r="CU209" s="38"/>
      <c r="CW209" s="38"/>
      <c r="CY209" s="38"/>
      <c r="CZ209" s="49"/>
      <c r="DA209" s="44"/>
      <c r="DC209" s="38"/>
      <c r="DE209" s="38"/>
      <c r="DG209" s="38"/>
      <c r="DH209" s="49"/>
      <c r="DI209" s="44"/>
      <c r="DK209" s="38"/>
      <c r="DM209" s="38"/>
      <c r="DO209" s="38"/>
      <c r="DP209" s="49"/>
      <c r="DQ209" s="44"/>
      <c r="DS209" s="38"/>
      <c r="DU209" s="38"/>
      <c r="DW209" s="38"/>
      <c r="DX209" s="49"/>
      <c r="DY209" s="44"/>
      <c r="EA209" s="38"/>
      <c r="EC209" s="38"/>
      <c r="EE209" s="38"/>
      <c r="EF209" s="49"/>
      <c r="EG209" s="44"/>
      <c r="EI209" s="38"/>
      <c r="EK209" s="38"/>
      <c r="EM209" s="38"/>
      <c r="EN209" s="49"/>
      <c r="EO209" s="44"/>
      <c r="EQ209" s="38"/>
      <c r="ES209" s="38"/>
      <c r="EU209" s="38"/>
      <c r="EV209" s="49"/>
      <c r="EW209" s="44"/>
      <c r="EY209" s="38"/>
      <c r="FA209" s="38"/>
      <c r="FC209" s="38"/>
      <c r="FD209" s="49"/>
      <c r="FE209" s="44"/>
      <c r="FG209" s="38"/>
      <c r="FH209" s="46"/>
      <c r="FI209" s="38"/>
      <c r="FK209" s="38"/>
      <c r="FL209" s="49"/>
      <c r="FM209" s="44"/>
      <c r="FO209" s="38"/>
      <c r="FQ209" s="38"/>
      <c r="FS209" s="38"/>
      <c r="FT209" s="49"/>
      <c r="FU209" s="44"/>
      <c r="FW209" s="38"/>
      <c r="FY209" s="38"/>
      <c r="FZ209" s="47"/>
      <c r="GA209" s="38"/>
      <c r="GB209" s="49"/>
      <c r="GC209" s="44"/>
      <c r="GE209" s="38"/>
      <c r="GG209" s="38"/>
      <c r="GI209" s="38"/>
      <c r="GJ209" s="49"/>
      <c r="GK209" s="44"/>
      <c r="GM209" s="38"/>
      <c r="GO209" s="38"/>
      <c r="GQ209" s="38"/>
      <c r="GR209" s="49"/>
      <c r="GS209" s="44"/>
      <c r="GU209" s="38"/>
      <c r="GW209" s="38"/>
      <c r="GY209" s="38"/>
      <c r="GZ209" s="49"/>
      <c r="HA209" s="44"/>
      <c r="HC209" s="38"/>
      <c r="HE209" s="38"/>
      <c r="HG209" s="38"/>
      <c r="HH209" s="49"/>
      <c r="HI209" s="44"/>
      <c r="HK209" s="38"/>
      <c r="HM209" s="38"/>
      <c r="HO209" s="38"/>
      <c r="HP209" s="49"/>
      <c r="HQ209" s="44"/>
      <c r="HS209" s="38"/>
      <c r="HU209" s="38"/>
      <c r="HW209" s="38"/>
      <c r="HX209" s="49"/>
      <c r="HY209" s="44"/>
      <c r="IA209" s="38"/>
      <c r="IC209" s="5"/>
      <c r="IE209" s="38"/>
      <c r="IG209" s="44"/>
      <c r="II209" s="38"/>
      <c r="IJ209" s="49"/>
      <c r="IK209" s="38"/>
      <c r="IM209" s="38"/>
      <c r="IO209" s="38"/>
      <c r="IP209" s="49"/>
      <c r="IQ209" s="44"/>
      <c r="IS209" s="38"/>
      <c r="IU209" s="38"/>
      <c r="IW209" s="38"/>
      <c r="IX209" s="49"/>
      <c r="IY209" s="44"/>
      <c r="JA209" s="38"/>
      <c r="JC209" s="38"/>
      <c r="JE209" s="38"/>
      <c r="JF209" s="49"/>
      <c r="JG209" s="44"/>
      <c r="JI209" s="38"/>
      <c r="JK209" s="38"/>
      <c r="JM209" s="38"/>
      <c r="JN209" s="49"/>
      <c r="JO209" s="44"/>
      <c r="JQ209" s="38"/>
      <c r="JS209" s="38"/>
      <c r="JU209" s="38"/>
      <c r="JV209" s="49"/>
      <c r="JW209" s="44"/>
      <c r="JY209" s="38"/>
      <c r="KA209" s="38"/>
      <c r="KC209" s="38"/>
      <c r="KD209" s="49"/>
      <c r="KE209" s="44"/>
      <c r="KG209" s="38"/>
      <c r="KI209" s="38"/>
      <c r="KK209" s="38"/>
      <c r="KL209" s="49"/>
      <c r="KM209" s="44"/>
      <c r="KO209" s="38"/>
      <c r="KQ209" s="38"/>
      <c r="KS209" s="38"/>
      <c r="KT209" s="49"/>
      <c r="KU209" s="44"/>
      <c r="KW209" s="38"/>
      <c r="KY209" s="38"/>
      <c r="LA209" s="38"/>
      <c r="LB209" s="49"/>
      <c r="LC209" s="44"/>
      <c r="LE209" s="38"/>
      <c r="LG209" s="38"/>
      <c r="LI209" s="38"/>
      <c r="LK209" s="44"/>
      <c r="LM209" s="38"/>
      <c r="LO209" s="38"/>
      <c r="LQ209" s="38"/>
      <c r="LR209" s="49"/>
      <c r="LS209" s="44"/>
      <c r="LU209" s="38"/>
      <c r="LW209" s="33"/>
      <c r="LY209" s="38"/>
      <c r="MA209" s="44"/>
      <c r="MC209" s="38"/>
      <c r="ME209" s="38"/>
      <c r="MG209" s="38"/>
      <c r="MI209" s="44"/>
      <c r="MK209" s="38"/>
      <c r="MM209" s="38"/>
      <c r="MO209" s="38"/>
    </row>
    <row r="210" spans="2:353" x14ac:dyDescent="0.25">
      <c r="B210" s="36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49"/>
      <c r="AO210" s="44"/>
      <c r="AQ210" s="38"/>
      <c r="AS210" s="38"/>
      <c r="AU210" s="38"/>
      <c r="AV210" s="49"/>
      <c r="AW210" s="44"/>
      <c r="AY210" s="38"/>
      <c r="BA210" s="38"/>
      <c r="BC210" s="38"/>
      <c r="BD210" s="49"/>
      <c r="BE210" s="44"/>
      <c r="BG210" s="38"/>
      <c r="BH210" s="47"/>
      <c r="BI210" s="38"/>
      <c r="BK210" s="38"/>
      <c r="BL210" s="49"/>
      <c r="BM210" s="44"/>
      <c r="BO210" s="38"/>
      <c r="BQ210" s="38"/>
      <c r="BS210" s="38"/>
      <c r="BT210" s="49"/>
      <c r="BU210" s="44"/>
      <c r="BW210" s="38"/>
      <c r="BY210" s="38"/>
      <c r="CA210" s="38"/>
      <c r="CB210" s="49"/>
      <c r="CC210" s="44"/>
      <c r="CE210" s="38"/>
      <c r="CG210" s="38"/>
      <c r="CI210" s="38"/>
      <c r="CJ210" s="49"/>
      <c r="CK210" s="44"/>
      <c r="CM210" s="38"/>
      <c r="CO210" s="38"/>
      <c r="CQ210" s="38"/>
      <c r="CR210" s="49"/>
      <c r="CS210" s="44"/>
      <c r="CU210" s="38"/>
      <c r="CW210" s="38"/>
      <c r="CY210" s="38"/>
      <c r="CZ210" s="49"/>
      <c r="DA210" s="44"/>
      <c r="DC210" s="38"/>
      <c r="DE210" s="38"/>
      <c r="DG210" s="38"/>
      <c r="DH210" s="49"/>
      <c r="DI210" s="44"/>
      <c r="DK210" s="38"/>
      <c r="DM210" s="38"/>
      <c r="DO210" s="38"/>
      <c r="DP210" s="49"/>
      <c r="DQ210" s="44"/>
      <c r="DS210" s="38"/>
      <c r="DU210" s="38"/>
      <c r="DW210" s="38"/>
      <c r="DX210" s="49"/>
      <c r="DY210" s="44"/>
      <c r="EA210" s="38"/>
      <c r="EC210" s="38"/>
      <c r="EE210" s="38"/>
      <c r="EF210" s="49"/>
      <c r="EG210" s="44"/>
      <c r="EI210" s="38"/>
      <c r="EK210" s="38"/>
      <c r="EM210" s="38"/>
      <c r="EN210" s="49"/>
      <c r="EO210" s="44"/>
      <c r="EQ210" s="38"/>
      <c r="ES210" s="38"/>
      <c r="EU210" s="38"/>
      <c r="EV210" s="49"/>
      <c r="EW210" s="44"/>
      <c r="EY210" s="38"/>
      <c r="FA210" s="38"/>
      <c r="FC210" s="38"/>
      <c r="FD210" s="49"/>
      <c r="FE210" s="44"/>
      <c r="FG210" s="38"/>
      <c r="FH210" s="46"/>
      <c r="FI210" s="38"/>
      <c r="FK210" s="38"/>
      <c r="FL210" s="49"/>
      <c r="FM210" s="44"/>
      <c r="FO210" s="38"/>
      <c r="FQ210" s="38"/>
      <c r="FS210" s="38"/>
      <c r="FT210" s="49"/>
      <c r="FU210" s="44"/>
      <c r="FW210" s="38"/>
      <c r="FY210" s="38"/>
      <c r="FZ210" s="47"/>
      <c r="GA210" s="38"/>
      <c r="GB210" s="49"/>
      <c r="GC210" s="44"/>
      <c r="GE210" s="38"/>
      <c r="GG210" s="38"/>
      <c r="GI210" s="38"/>
      <c r="GJ210" s="49"/>
      <c r="GK210" s="44"/>
      <c r="GM210" s="38"/>
      <c r="GO210" s="38"/>
      <c r="GQ210" s="38"/>
      <c r="GR210" s="49"/>
      <c r="GS210" s="44"/>
      <c r="GU210" s="38"/>
      <c r="GW210" s="38"/>
      <c r="GY210" s="38"/>
      <c r="GZ210" s="49"/>
      <c r="HA210" s="44"/>
      <c r="HC210" s="38"/>
      <c r="HE210" s="38"/>
      <c r="HG210" s="38"/>
      <c r="HH210" s="49"/>
      <c r="HI210" s="44"/>
      <c r="HK210" s="38"/>
      <c r="HM210" s="38"/>
      <c r="HO210" s="38"/>
      <c r="HP210" s="49"/>
      <c r="HQ210" s="44"/>
      <c r="HS210" s="38"/>
      <c r="HU210" s="38"/>
      <c r="HW210" s="38"/>
      <c r="HX210" s="49"/>
      <c r="HY210" s="44"/>
      <c r="IA210" s="38"/>
      <c r="IC210" s="5"/>
      <c r="IE210" s="38"/>
      <c r="IG210" s="44"/>
      <c r="II210" s="38"/>
      <c r="IJ210" s="49"/>
      <c r="IK210" s="38"/>
      <c r="IM210" s="38"/>
      <c r="IO210" s="38"/>
      <c r="IP210" s="49"/>
      <c r="IQ210" s="44"/>
      <c r="IS210" s="38"/>
      <c r="IU210" s="38"/>
      <c r="IW210" s="38"/>
      <c r="IX210" s="49"/>
      <c r="IY210" s="44"/>
      <c r="JA210" s="38"/>
      <c r="JC210" s="38"/>
      <c r="JE210" s="38"/>
      <c r="JF210" s="49"/>
      <c r="JG210" s="44"/>
      <c r="JI210" s="38"/>
      <c r="JK210" s="38"/>
      <c r="JM210" s="38"/>
      <c r="JN210" s="49"/>
      <c r="JO210" s="44"/>
      <c r="JQ210" s="38"/>
      <c r="JS210" s="38"/>
      <c r="JU210" s="38"/>
      <c r="JV210" s="49"/>
      <c r="JW210" s="44"/>
      <c r="JY210" s="38"/>
      <c r="KA210" s="38"/>
      <c r="KC210" s="38"/>
      <c r="KD210" s="49"/>
      <c r="KE210" s="44"/>
      <c r="KG210" s="38"/>
      <c r="KI210" s="38"/>
      <c r="KK210" s="38"/>
      <c r="KL210" s="49"/>
      <c r="KM210" s="44"/>
      <c r="KO210" s="38"/>
      <c r="KQ210" s="38"/>
      <c r="KS210" s="38"/>
      <c r="KT210" s="49"/>
      <c r="KU210" s="44"/>
      <c r="KW210" s="38"/>
      <c r="KY210" s="38"/>
      <c r="LA210" s="38"/>
      <c r="LB210" s="49"/>
      <c r="LC210" s="44"/>
      <c r="LE210" s="38"/>
      <c r="LG210" s="38"/>
      <c r="LI210" s="38"/>
      <c r="LK210" s="44"/>
      <c r="LM210" s="38"/>
      <c r="LO210" s="38"/>
      <c r="LQ210" s="38"/>
      <c r="LR210" s="49"/>
      <c r="LS210" s="44"/>
      <c r="LU210" s="38"/>
      <c r="LW210" s="33"/>
      <c r="LY210" s="38"/>
      <c r="MA210" s="44"/>
      <c r="MC210" s="38"/>
      <c r="ME210" s="38"/>
      <c r="MG210" s="38"/>
      <c r="MI210" s="44"/>
      <c r="MK210" s="38"/>
      <c r="MM210" s="38"/>
      <c r="MO210" s="38"/>
    </row>
    <row r="211" spans="2:353" x14ac:dyDescent="0.25">
      <c r="B211" s="360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N211" s="49"/>
      <c r="AO211" s="44"/>
      <c r="AQ211" s="38"/>
      <c r="AS211" s="38"/>
      <c r="AU211" s="38"/>
      <c r="AV211" s="49"/>
      <c r="AW211" s="44"/>
      <c r="AY211" s="38"/>
      <c r="BA211" s="38"/>
      <c r="BC211" s="38"/>
      <c r="BD211" s="49"/>
      <c r="BE211" s="44"/>
      <c r="BG211" s="38"/>
      <c r="BH211" s="47"/>
      <c r="BI211" s="38"/>
      <c r="BK211" s="38"/>
      <c r="BL211" s="49"/>
      <c r="BM211" s="44"/>
      <c r="BO211" s="38"/>
      <c r="BQ211" s="38"/>
      <c r="BS211" s="38"/>
      <c r="BT211" s="49"/>
      <c r="BU211" s="44"/>
      <c r="BW211" s="38"/>
      <c r="BY211" s="38"/>
      <c r="CA211" s="38"/>
      <c r="CB211" s="49"/>
      <c r="CC211" s="44"/>
      <c r="CE211" s="38"/>
      <c r="CG211" s="38"/>
      <c r="CI211" s="38"/>
      <c r="CJ211" s="49"/>
      <c r="CK211" s="44"/>
      <c r="CM211" s="38"/>
      <c r="CO211" s="38"/>
      <c r="CQ211" s="38"/>
      <c r="CR211" s="49"/>
      <c r="CS211" s="44"/>
      <c r="CU211" s="38"/>
      <c r="CW211" s="38"/>
      <c r="CY211" s="38"/>
      <c r="CZ211" s="49"/>
      <c r="DA211" s="44"/>
      <c r="DC211" s="38"/>
      <c r="DE211" s="38"/>
      <c r="DG211" s="38"/>
      <c r="DH211" s="49"/>
      <c r="DI211" s="44"/>
      <c r="DK211" s="38"/>
      <c r="DM211" s="38"/>
      <c r="DO211" s="38"/>
      <c r="DP211" s="49"/>
      <c r="DQ211" s="44"/>
      <c r="DS211" s="38"/>
      <c r="DU211" s="38"/>
      <c r="DW211" s="38"/>
      <c r="DX211" s="49"/>
      <c r="DY211" s="44"/>
      <c r="EA211" s="38"/>
      <c r="EC211" s="38"/>
      <c r="EE211" s="38"/>
      <c r="EF211" s="49"/>
      <c r="EG211" s="44"/>
      <c r="EI211" s="38"/>
      <c r="EK211" s="38"/>
      <c r="EM211" s="38"/>
      <c r="EN211" s="49"/>
      <c r="EO211" s="44"/>
      <c r="EQ211" s="38"/>
      <c r="ES211" s="38"/>
      <c r="EU211" s="38"/>
      <c r="EV211" s="49"/>
      <c r="EW211" s="44"/>
      <c r="EY211" s="38"/>
      <c r="FA211" s="38"/>
      <c r="FC211" s="38"/>
      <c r="FD211" s="49"/>
      <c r="FE211" s="44"/>
      <c r="FG211" s="38"/>
      <c r="FH211" s="46"/>
      <c r="FI211" s="38"/>
      <c r="FK211" s="38"/>
      <c r="FL211" s="49"/>
      <c r="FM211" s="44"/>
      <c r="FO211" s="38"/>
      <c r="FQ211" s="38"/>
      <c r="FS211" s="38"/>
      <c r="FT211" s="49"/>
      <c r="FU211" s="44"/>
      <c r="FW211" s="38"/>
      <c r="FY211" s="38"/>
      <c r="FZ211" s="47"/>
      <c r="GA211" s="38"/>
      <c r="GB211" s="49"/>
      <c r="GC211" s="44"/>
      <c r="GE211" s="38"/>
      <c r="GG211" s="38"/>
      <c r="GI211" s="38"/>
      <c r="GJ211" s="49"/>
      <c r="GK211" s="44"/>
      <c r="GM211" s="38"/>
      <c r="GO211" s="38"/>
      <c r="GQ211" s="38"/>
      <c r="GR211" s="49"/>
      <c r="GS211" s="44"/>
      <c r="GU211" s="38"/>
      <c r="GW211" s="38"/>
      <c r="GY211" s="38"/>
      <c r="GZ211" s="49"/>
      <c r="HA211" s="44"/>
      <c r="HC211" s="38"/>
      <c r="HE211" s="38"/>
      <c r="HG211" s="38"/>
      <c r="HH211" s="49"/>
      <c r="HI211" s="44"/>
      <c r="HK211" s="38"/>
      <c r="HM211" s="38"/>
      <c r="HO211" s="38"/>
      <c r="HP211" s="49"/>
      <c r="HQ211" s="44"/>
      <c r="HS211" s="38"/>
      <c r="HU211" s="38"/>
      <c r="HW211" s="38"/>
      <c r="HX211" s="49"/>
      <c r="HY211" s="44"/>
      <c r="IA211" s="38"/>
      <c r="IC211" s="5"/>
      <c r="IE211" s="38"/>
      <c r="IG211" s="44"/>
      <c r="II211" s="38"/>
      <c r="IJ211" s="49"/>
      <c r="IK211" s="38"/>
      <c r="IM211" s="38"/>
      <c r="IO211" s="38"/>
      <c r="IP211" s="49"/>
      <c r="IQ211" s="44"/>
      <c r="IS211" s="38"/>
      <c r="IU211" s="38"/>
      <c r="IW211" s="38"/>
      <c r="IX211" s="49"/>
      <c r="IY211" s="44"/>
      <c r="JA211" s="38"/>
      <c r="JC211" s="38"/>
      <c r="JE211" s="38"/>
      <c r="JF211" s="49"/>
      <c r="JG211" s="44"/>
      <c r="JI211" s="38"/>
      <c r="JK211" s="38"/>
      <c r="JM211" s="38"/>
      <c r="JN211" s="49"/>
      <c r="JO211" s="44"/>
      <c r="JQ211" s="38"/>
      <c r="JS211" s="38"/>
      <c r="JU211" s="38"/>
      <c r="JV211" s="49"/>
      <c r="JW211" s="44"/>
      <c r="JY211" s="38"/>
      <c r="KA211" s="38"/>
      <c r="KC211" s="38"/>
      <c r="KD211" s="49"/>
      <c r="KE211" s="44"/>
      <c r="KG211" s="38"/>
      <c r="KI211" s="38"/>
      <c r="KK211" s="38"/>
      <c r="KL211" s="49"/>
      <c r="KM211" s="44"/>
      <c r="KO211" s="38"/>
      <c r="KQ211" s="38"/>
      <c r="KS211" s="38"/>
      <c r="KT211" s="49"/>
      <c r="KU211" s="44"/>
      <c r="KW211" s="38"/>
      <c r="KY211" s="38"/>
      <c r="LA211" s="38"/>
      <c r="LB211" s="49"/>
      <c r="LC211" s="44"/>
      <c r="LE211" s="38"/>
      <c r="LG211" s="38"/>
      <c r="LI211" s="38"/>
      <c r="LK211" s="44"/>
      <c r="LM211" s="38"/>
      <c r="LO211" s="38"/>
      <c r="LQ211" s="38"/>
      <c r="LR211" s="49"/>
      <c r="LS211" s="44"/>
      <c r="LU211" s="38"/>
      <c r="LW211" s="32"/>
      <c r="LY211" s="38"/>
      <c r="MA211" s="44"/>
      <c r="MC211" s="38"/>
      <c r="ME211" s="38"/>
      <c r="MG211" s="38"/>
      <c r="MI211" s="44"/>
      <c r="MK211" s="38"/>
      <c r="MM211" s="38"/>
      <c r="MO211" s="38"/>
    </row>
    <row r="212" spans="2:353" x14ac:dyDescent="0.25">
      <c r="B212" s="360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49"/>
      <c r="AO212" s="44"/>
      <c r="AQ212" s="38"/>
      <c r="AS212" s="38"/>
      <c r="AU212" s="38"/>
      <c r="AV212" s="49"/>
      <c r="AW212" s="44"/>
      <c r="AY212" s="38"/>
      <c r="BA212" s="38"/>
      <c r="BC212" s="38"/>
      <c r="BD212" s="49"/>
      <c r="BE212" s="44"/>
      <c r="BG212" s="38"/>
      <c r="BH212" s="47"/>
      <c r="BI212" s="38"/>
      <c r="BK212" s="38"/>
      <c r="BL212" s="49"/>
      <c r="BM212" s="44"/>
      <c r="BO212" s="38"/>
      <c r="BQ212" s="38"/>
      <c r="BS212" s="38"/>
      <c r="BT212" s="49"/>
      <c r="BU212" s="44"/>
      <c r="BW212" s="38"/>
      <c r="BY212" s="38"/>
      <c r="CA212" s="38"/>
      <c r="CB212" s="49"/>
      <c r="CC212" s="44"/>
      <c r="CE212" s="38"/>
      <c r="CG212" s="38"/>
      <c r="CI212" s="38"/>
      <c r="CJ212" s="49"/>
      <c r="CK212" s="44"/>
      <c r="CM212" s="38"/>
      <c r="CO212" s="38"/>
      <c r="CQ212" s="38"/>
      <c r="CR212" s="49"/>
      <c r="CS212" s="44"/>
      <c r="CU212" s="38"/>
      <c r="CW212" s="38"/>
      <c r="CY212" s="38"/>
      <c r="CZ212" s="49"/>
      <c r="DA212" s="44"/>
      <c r="DC212" s="38"/>
      <c r="DE212" s="38"/>
      <c r="DG212" s="38"/>
      <c r="DH212" s="49"/>
      <c r="DI212" s="44"/>
      <c r="DK212" s="38"/>
      <c r="DM212" s="38"/>
      <c r="DO212" s="38"/>
      <c r="DP212" s="49"/>
      <c r="DQ212" s="44"/>
      <c r="DS212" s="38"/>
      <c r="DU212" s="38"/>
      <c r="DW212" s="38"/>
      <c r="DX212" s="49"/>
      <c r="DY212" s="44"/>
      <c r="EA212" s="38"/>
      <c r="EC212" s="38"/>
      <c r="EE212" s="38"/>
      <c r="EF212" s="49"/>
      <c r="EG212" s="44"/>
      <c r="EI212" s="38"/>
      <c r="EK212" s="38"/>
      <c r="EM212" s="38"/>
      <c r="EN212" s="49"/>
      <c r="EO212" s="44"/>
      <c r="EQ212" s="38"/>
      <c r="ES212" s="38"/>
      <c r="EU212" s="38"/>
      <c r="EV212" s="49"/>
      <c r="EW212" s="44"/>
      <c r="EY212" s="38"/>
      <c r="FA212" s="38"/>
      <c r="FC212" s="38"/>
      <c r="FD212" s="49"/>
      <c r="FE212" s="44"/>
      <c r="FG212" s="38"/>
      <c r="FH212" s="46"/>
      <c r="FI212" s="38"/>
      <c r="FK212" s="38"/>
      <c r="FL212" s="49"/>
      <c r="FM212" s="44"/>
      <c r="FO212" s="38"/>
      <c r="FQ212" s="38"/>
      <c r="FS212" s="38"/>
      <c r="FT212" s="49"/>
      <c r="FU212" s="44"/>
      <c r="FW212" s="38"/>
      <c r="FY212" s="38"/>
      <c r="FZ212" s="47"/>
      <c r="GA212" s="38"/>
      <c r="GB212" s="49"/>
      <c r="GC212" s="44"/>
      <c r="GE212" s="38"/>
      <c r="GG212" s="38"/>
      <c r="GI212" s="38"/>
      <c r="GJ212" s="49"/>
      <c r="GK212" s="44"/>
      <c r="GM212" s="38"/>
      <c r="GO212" s="38"/>
      <c r="GQ212" s="38"/>
      <c r="GR212" s="49"/>
      <c r="GS212" s="44"/>
      <c r="GU212" s="38"/>
      <c r="GW212" s="38"/>
      <c r="GY212" s="38"/>
      <c r="GZ212" s="49"/>
      <c r="HA212" s="44"/>
      <c r="HC212" s="38"/>
      <c r="HE212" s="38"/>
      <c r="HG212" s="38"/>
      <c r="HH212" s="49"/>
      <c r="HI212" s="44"/>
      <c r="HK212" s="38"/>
      <c r="HM212" s="38"/>
      <c r="HO212" s="38"/>
      <c r="HP212" s="49"/>
      <c r="HQ212" s="44"/>
      <c r="HS212" s="38"/>
      <c r="HU212" s="38"/>
      <c r="HW212" s="38"/>
      <c r="HX212" s="49"/>
      <c r="HY212" s="44"/>
      <c r="IA212" s="38"/>
      <c r="IC212" s="5"/>
      <c r="IE212" s="38"/>
      <c r="IG212" s="44"/>
      <c r="II212" s="38"/>
      <c r="IJ212" s="49"/>
      <c r="IK212" s="38"/>
      <c r="IM212" s="38"/>
      <c r="IO212" s="38"/>
      <c r="IP212" s="49"/>
      <c r="IQ212" s="44"/>
      <c r="IS212" s="38"/>
      <c r="IU212" s="38"/>
      <c r="IW212" s="38"/>
      <c r="IX212" s="49"/>
      <c r="IY212" s="44"/>
      <c r="JA212" s="38"/>
      <c r="JC212" s="38"/>
      <c r="JE212" s="38"/>
      <c r="JF212" s="49"/>
      <c r="JG212" s="44"/>
      <c r="JI212" s="38"/>
      <c r="JK212" s="38"/>
      <c r="JM212" s="38"/>
      <c r="JN212" s="49"/>
      <c r="JO212" s="44"/>
      <c r="JQ212" s="38"/>
      <c r="JS212" s="38"/>
      <c r="JU212" s="38"/>
      <c r="JV212" s="49"/>
      <c r="JW212" s="44"/>
      <c r="JY212" s="38"/>
      <c r="KA212" s="38"/>
      <c r="KC212" s="38"/>
      <c r="KD212" s="49"/>
      <c r="KE212" s="44"/>
      <c r="KG212" s="38"/>
      <c r="KI212" s="38"/>
      <c r="KK212" s="38"/>
      <c r="KL212" s="49"/>
      <c r="KM212" s="44"/>
      <c r="KO212" s="38"/>
      <c r="KQ212" s="38"/>
      <c r="KS212" s="38"/>
      <c r="KT212" s="49"/>
      <c r="KU212" s="44"/>
      <c r="KW212" s="38"/>
      <c r="KY212" s="38"/>
      <c r="LA212" s="38"/>
      <c r="LB212" s="49"/>
      <c r="LC212" s="44"/>
      <c r="LE212" s="38"/>
      <c r="LG212" s="38"/>
      <c r="LI212" s="38"/>
      <c r="LK212" s="44"/>
      <c r="LM212" s="38"/>
      <c r="LO212" s="38"/>
      <c r="LQ212" s="38"/>
      <c r="LR212" s="49"/>
      <c r="LS212" s="44"/>
      <c r="LU212" s="38"/>
      <c r="LW212" s="32"/>
      <c r="LY212" s="38"/>
      <c r="MA212" s="44"/>
      <c r="MC212" s="38"/>
      <c r="ME212" s="38"/>
      <c r="MG212" s="38"/>
      <c r="MI212" s="44"/>
      <c r="MK212" s="38"/>
      <c r="MM212" s="38"/>
      <c r="MO212" s="38"/>
    </row>
    <row r="213" spans="2:353" x14ac:dyDescent="0.25">
      <c r="B213" s="360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49"/>
      <c r="AO213" s="44"/>
      <c r="AQ213" s="38"/>
      <c r="AS213" s="38"/>
      <c r="AU213" s="38"/>
      <c r="AV213" s="49"/>
      <c r="AW213" s="44"/>
      <c r="AY213" s="38"/>
      <c r="BA213" s="38"/>
      <c r="BC213" s="38"/>
      <c r="BD213" s="49"/>
      <c r="BE213" s="44"/>
      <c r="BG213" s="38"/>
      <c r="BH213" s="47"/>
      <c r="BI213" s="38"/>
      <c r="BK213" s="38"/>
      <c r="BL213" s="49"/>
      <c r="BM213" s="44"/>
      <c r="BO213" s="38"/>
      <c r="BQ213" s="38"/>
      <c r="BS213" s="38"/>
      <c r="BT213" s="49"/>
      <c r="BU213" s="44"/>
      <c r="BW213" s="38"/>
      <c r="BY213" s="38"/>
      <c r="CA213" s="38"/>
      <c r="CB213" s="49"/>
      <c r="CC213" s="44"/>
      <c r="CE213" s="38"/>
      <c r="CG213" s="38"/>
      <c r="CI213" s="38"/>
      <c r="CJ213" s="49"/>
      <c r="CK213" s="44"/>
      <c r="CM213" s="38"/>
      <c r="CO213" s="38"/>
      <c r="CQ213" s="38"/>
      <c r="CR213" s="49"/>
      <c r="CS213" s="44"/>
      <c r="CU213" s="38"/>
      <c r="CW213" s="38"/>
      <c r="CY213" s="38"/>
      <c r="CZ213" s="49"/>
      <c r="DA213" s="44"/>
      <c r="DC213" s="38"/>
      <c r="DE213" s="38"/>
      <c r="DG213" s="38"/>
      <c r="DH213" s="49"/>
      <c r="DI213" s="44"/>
      <c r="DK213" s="38"/>
      <c r="DM213" s="38"/>
      <c r="DO213" s="38"/>
      <c r="DP213" s="49"/>
      <c r="DQ213" s="44"/>
      <c r="DS213" s="38"/>
      <c r="DU213" s="38"/>
      <c r="DW213" s="38"/>
      <c r="DX213" s="49"/>
      <c r="DY213" s="44"/>
      <c r="EA213" s="38"/>
      <c r="EC213" s="38"/>
      <c r="EE213" s="38"/>
      <c r="EF213" s="49"/>
      <c r="EG213" s="44"/>
      <c r="EI213" s="38"/>
      <c r="EK213" s="38"/>
      <c r="EM213" s="38"/>
      <c r="EN213" s="49"/>
      <c r="EO213" s="44"/>
      <c r="EQ213" s="38"/>
      <c r="ES213" s="38"/>
      <c r="EU213" s="38"/>
      <c r="EV213" s="49"/>
      <c r="EW213" s="44"/>
      <c r="EY213" s="38"/>
      <c r="FA213" s="38"/>
      <c r="FC213" s="38"/>
      <c r="FD213" s="49"/>
      <c r="FE213" s="44"/>
      <c r="FG213" s="38"/>
      <c r="FH213" s="46"/>
      <c r="FI213" s="38"/>
      <c r="FK213" s="38"/>
      <c r="FL213" s="49"/>
      <c r="FM213" s="44"/>
      <c r="FO213" s="38"/>
      <c r="FQ213" s="38"/>
      <c r="FS213" s="38"/>
      <c r="FT213" s="49"/>
      <c r="FU213" s="44"/>
      <c r="FW213" s="38"/>
      <c r="FY213" s="38"/>
      <c r="FZ213" s="47"/>
      <c r="GA213" s="38"/>
      <c r="GB213" s="49"/>
      <c r="GC213" s="44"/>
      <c r="GE213" s="38"/>
      <c r="GG213" s="38"/>
      <c r="GI213" s="38"/>
      <c r="GJ213" s="49"/>
      <c r="GK213" s="44"/>
      <c r="GM213" s="38"/>
      <c r="GO213" s="38"/>
      <c r="GQ213" s="38"/>
      <c r="GR213" s="49"/>
      <c r="GS213" s="44"/>
      <c r="GU213" s="38"/>
      <c r="GW213" s="38"/>
      <c r="GY213" s="38"/>
      <c r="GZ213" s="49"/>
      <c r="HA213" s="44"/>
      <c r="HC213" s="38"/>
      <c r="HE213" s="38"/>
      <c r="HG213" s="38"/>
      <c r="HH213" s="49"/>
      <c r="HI213" s="44"/>
      <c r="HK213" s="38"/>
      <c r="HM213" s="38"/>
      <c r="HO213" s="38"/>
      <c r="HP213" s="49"/>
      <c r="HQ213" s="44"/>
      <c r="HS213" s="38"/>
      <c r="HU213" s="38"/>
      <c r="HW213" s="38"/>
      <c r="HX213" s="49"/>
      <c r="HY213" s="44"/>
      <c r="IA213" s="38"/>
      <c r="IC213" s="5"/>
      <c r="IE213" s="38"/>
      <c r="IG213" s="44"/>
      <c r="II213" s="38"/>
      <c r="IJ213" s="49"/>
      <c r="IK213" s="38"/>
      <c r="IM213" s="38"/>
      <c r="IO213" s="38"/>
      <c r="IP213" s="49"/>
      <c r="IQ213" s="44"/>
      <c r="IS213" s="38"/>
      <c r="IU213" s="38"/>
      <c r="IW213" s="38"/>
      <c r="IX213" s="49"/>
      <c r="IY213" s="44"/>
      <c r="JA213" s="38"/>
      <c r="JC213" s="38"/>
      <c r="JE213" s="38"/>
      <c r="JF213" s="49"/>
      <c r="JG213" s="44"/>
      <c r="JI213" s="38"/>
      <c r="JK213" s="38"/>
      <c r="JM213" s="38"/>
      <c r="JN213" s="49"/>
      <c r="JO213" s="44"/>
      <c r="JQ213" s="38"/>
      <c r="JS213" s="38"/>
      <c r="JU213" s="38"/>
      <c r="JV213" s="49"/>
      <c r="JW213" s="44"/>
      <c r="JY213" s="38"/>
      <c r="KA213" s="38"/>
      <c r="KC213" s="38"/>
      <c r="KD213" s="49"/>
      <c r="KE213" s="44"/>
      <c r="KG213" s="38"/>
      <c r="KI213" s="38"/>
      <c r="KK213" s="38"/>
      <c r="KL213" s="49"/>
      <c r="KM213" s="44"/>
      <c r="KO213" s="38"/>
      <c r="KQ213" s="38"/>
      <c r="KS213" s="38"/>
      <c r="KT213" s="49"/>
      <c r="KU213" s="44"/>
      <c r="KW213" s="38"/>
      <c r="KY213" s="38"/>
      <c r="LA213" s="38"/>
      <c r="LB213" s="49"/>
      <c r="LC213" s="44"/>
      <c r="LE213" s="38"/>
      <c r="LG213" s="38"/>
      <c r="LI213" s="38"/>
      <c r="LK213" s="44"/>
      <c r="LM213" s="38"/>
      <c r="LO213" s="38"/>
      <c r="LQ213" s="38"/>
      <c r="LR213" s="49"/>
      <c r="LS213" s="44"/>
      <c r="LU213" s="38"/>
      <c r="LW213" s="32"/>
      <c r="LY213" s="38"/>
      <c r="MA213" s="44"/>
      <c r="MC213" s="38"/>
      <c r="ME213" s="38"/>
      <c r="MG213" s="38"/>
      <c r="MI213" s="44"/>
      <c r="MK213" s="38"/>
      <c r="MM213" s="38"/>
      <c r="MO213" s="38"/>
    </row>
    <row r="214" spans="2:353" x14ac:dyDescent="0.25">
      <c r="B214" s="360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49"/>
      <c r="AO214" s="44"/>
      <c r="AQ214" s="38"/>
      <c r="AS214" s="38"/>
      <c r="AU214" s="38"/>
      <c r="AV214" s="49"/>
      <c r="AW214" s="44"/>
      <c r="AY214" s="38"/>
      <c r="BA214" s="38"/>
      <c r="BC214" s="38"/>
      <c r="BD214" s="49"/>
      <c r="BE214" s="44"/>
      <c r="BG214" s="38"/>
      <c r="BH214" s="47"/>
      <c r="BI214" s="38"/>
      <c r="BK214" s="38"/>
      <c r="BL214" s="49"/>
      <c r="BM214" s="44"/>
      <c r="BO214" s="38"/>
      <c r="BQ214" s="38"/>
      <c r="BS214" s="38"/>
      <c r="BT214" s="49"/>
      <c r="BU214" s="44"/>
      <c r="BW214" s="38"/>
      <c r="BY214" s="38"/>
      <c r="CA214" s="38"/>
      <c r="CB214" s="49"/>
      <c r="CC214" s="44"/>
      <c r="CE214" s="38"/>
      <c r="CG214" s="38"/>
      <c r="CI214" s="38"/>
      <c r="CJ214" s="49"/>
      <c r="CK214" s="44"/>
      <c r="CM214" s="38"/>
      <c r="CO214" s="38"/>
      <c r="CQ214" s="38"/>
      <c r="CR214" s="49"/>
      <c r="CS214" s="44"/>
      <c r="CU214" s="38"/>
      <c r="CW214" s="38"/>
      <c r="CY214" s="38"/>
      <c r="CZ214" s="49"/>
      <c r="DA214" s="44"/>
      <c r="DC214" s="38"/>
      <c r="DE214" s="38"/>
      <c r="DG214" s="38"/>
      <c r="DH214" s="49"/>
      <c r="DI214" s="44"/>
      <c r="DK214" s="38"/>
      <c r="DM214" s="38"/>
      <c r="DO214" s="38"/>
      <c r="DP214" s="49"/>
      <c r="DQ214" s="44"/>
      <c r="DS214" s="38"/>
      <c r="DU214" s="38"/>
      <c r="DW214" s="38"/>
      <c r="DX214" s="49"/>
      <c r="DY214" s="44"/>
      <c r="EA214" s="38"/>
      <c r="EC214" s="38"/>
      <c r="EE214" s="38"/>
      <c r="EF214" s="49"/>
      <c r="EG214" s="44"/>
      <c r="EI214" s="38"/>
      <c r="EK214" s="38"/>
      <c r="EM214" s="38"/>
      <c r="EN214" s="49"/>
      <c r="EO214" s="44"/>
      <c r="EQ214" s="38"/>
      <c r="ES214" s="38"/>
      <c r="EU214" s="38"/>
      <c r="EV214" s="49"/>
      <c r="EW214" s="44"/>
      <c r="EY214" s="38"/>
      <c r="FA214" s="38"/>
      <c r="FC214" s="38"/>
      <c r="FD214" s="49"/>
      <c r="FE214" s="44"/>
      <c r="FG214" s="38"/>
      <c r="FH214" s="46"/>
      <c r="FI214" s="38"/>
      <c r="FK214" s="38"/>
      <c r="FL214" s="49"/>
      <c r="FM214" s="44"/>
      <c r="FO214" s="38"/>
      <c r="FQ214" s="38"/>
      <c r="FS214" s="38"/>
      <c r="FT214" s="49"/>
      <c r="FU214" s="44"/>
      <c r="FW214" s="38"/>
      <c r="FY214" s="38"/>
      <c r="FZ214" s="47"/>
      <c r="GA214" s="38"/>
      <c r="GB214" s="49"/>
      <c r="GC214" s="44"/>
      <c r="GE214" s="38"/>
      <c r="GG214" s="38"/>
      <c r="GI214" s="38"/>
      <c r="GJ214" s="49"/>
      <c r="GK214" s="44"/>
      <c r="GM214" s="38"/>
      <c r="GO214" s="38"/>
      <c r="GQ214" s="38"/>
      <c r="GR214" s="49"/>
      <c r="GS214" s="44"/>
      <c r="GU214" s="38"/>
      <c r="GW214" s="38"/>
      <c r="GY214" s="38"/>
      <c r="GZ214" s="49"/>
      <c r="HA214" s="44"/>
      <c r="HC214" s="38"/>
      <c r="HE214" s="38"/>
      <c r="HG214" s="38"/>
      <c r="HH214" s="49"/>
      <c r="HI214" s="44"/>
      <c r="HK214" s="38"/>
      <c r="HM214" s="38"/>
      <c r="HO214" s="38"/>
      <c r="HP214" s="49"/>
      <c r="HQ214" s="44"/>
      <c r="HS214" s="38"/>
      <c r="HU214" s="38"/>
      <c r="HW214" s="38"/>
      <c r="HX214" s="49"/>
      <c r="HY214" s="44"/>
      <c r="IA214" s="38"/>
      <c r="IC214" s="5"/>
      <c r="IE214" s="38"/>
      <c r="IG214" s="44"/>
      <c r="II214" s="38"/>
      <c r="IJ214" s="49"/>
      <c r="IK214" s="38"/>
      <c r="IM214" s="38"/>
      <c r="IO214" s="38"/>
      <c r="IP214" s="49"/>
      <c r="IQ214" s="44"/>
      <c r="IS214" s="38"/>
      <c r="IU214" s="38"/>
      <c r="IW214" s="38"/>
      <c r="IX214" s="49"/>
      <c r="IY214" s="44"/>
      <c r="JA214" s="38"/>
      <c r="JC214" s="38"/>
      <c r="JE214" s="38"/>
      <c r="JF214" s="49"/>
      <c r="JG214" s="44"/>
      <c r="JI214" s="38"/>
      <c r="JK214" s="38"/>
      <c r="JM214" s="38"/>
      <c r="JN214" s="49"/>
      <c r="JO214" s="44"/>
      <c r="JQ214" s="38"/>
      <c r="JS214" s="38"/>
      <c r="JU214" s="38"/>
      <c r="JV214" s="49"/>
      <c r="JW214" s="44"/>
      <c r="JY214" s="38"/>
      <c r="KA214" s="38"/>
      <c r="KC214" s="38"/>
      <c r="KD214" s="49"/>
      <c r="KE214" s="44"/>
      <c r="KG214" s="38"/>
      <c r="KI214" s="38"/>
      <c r="KK214" s="38"/>
      <c r="KL214" s="49"/>
      <c r="KM214" s="44"/>
      <c r="KO214" s="38"/>
      <c r="KQ214" s="38"/>
      <c r="KS214" s="38"/>
      <c r="KT214" s="49"/>
      <c r="KU214" s="44"/>
      <c r="KW214" s="38"/>
      <c r="KY214" s="38"/>
      <c r="LA214" s="38"/>
      <c r="LB214" s="49"/>
      <c r="LC214" s="44"/>
      <c r="LE214" s="38"/>
      <c r="LG214" s="38"/>
      <c r="LI214" s="38"/>
      <c r="LK214" s="44"/>
      <c r="LM214" s="38"/>
      <c r="LO214" s="38"/>
      <c r="LQ214" s="38"/>
      <c r="LR214" s="49"/>
      <c r="LS214" s="44"/>
      <c r="LU214" s="38"/>
      <c r="LW214" s="32"/>
      <c r="LY214" s="38"/>
      <c r="MA214" s="44"/>
      <c r="MC214" s="38"/>
      <c r="ME214" s="38"/>
      <c r="MG214" s="38"/>
      <c r="MI214" s="44"/>
      <c r="MK214" s="38"/>
      <c r="MM214" s="38"/>
      <c r="MO214" s="38"/>
    </row>
    <row r="215" spans="2:353" x14ac:dyDescent="0.25">
      <c r="B215" s="360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IC215" s="5"/>
    </row>
    <row r="216" spans="2:353" x14ac:dyDescent="0.25">
      <c r="B216" s="360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Q216" s="31"/>
      <c r="AS216" s="31"/>
      <c r="AU216" s="31"/>
      <c r="AY216" s="31"/>
      <c r="BA216" s="31"/>
      <c r="BC216" s="31"/>
      <c r="BG216" s="31"/>
      <c r="BH216" s="47"/>
      <c r="BI216" s="31"/>
      <c r="BK216" s="31"/>
      <c r="BO216" s="31"/>
      <c r="BQ216" s="31"/>
      <c r="BS216" s="31"/>
      <c r="BW216" s="31"/>
      <c r="BY216" s="31"/>
      <c r="CA216" s="31"/>
      <c r="CE216" s="31"/>
      <c r="CG216" s="31"/>
      <c r="CI216" s="31"/>
      <c r="CM216" s="31"/>
      <c r="CO216" s="31"/>
      <c r="CQ216" s="31"/>
      <c r="CU216" s="31"/>
      <c r="CW216" s="31"/>
      <c r="CY216" s="31"/>
      <c r="DC216" s="31"/>
      <c r="DE216" s="31"/>
      <c r="DG216" s="31"/>
      <c r="DK216" s="31"/>
      <c r="DM216" s="31"/>
      <c r="DO216" s="31"/>
      <c r="DS216" s="31"/>
      <c r="DU216" s="31"/>
      <c r="DW216" s="31"/>
      <c r="EA216" s="31"/>
      <c r="EC216" s="31"/>
      <c r="EE216" s="31"/>
      <c r="EI216" s="31"/>
      <c r="EK216" s="31"/>
      <c r="EM216" s="31"/>
      <c r="EQ216" s="31"/>
      <c r="ES216" s="31"/>
      <c r="EU216" s="31"/>
      <c r="EY216" s="31"/>
      <c r="FA216" s="31"/>
      <c r="FC216" s="31"/>
      <c r="FG216" s="31"/>
      <c r="FI216" s="31"/>
      <c r="FK216" s="31"/>
      <c r="FO216" s="31"/>
      <c r="FQ216" s="31"/>
      <c r="FS216" s="31"/>
      <c r="FW216" s="31"/>
      <c r="FY216" s="31"/>
      <c r="FZ216" s="47"/>
      <c r="GA216" s="31"/>
      <c r="GE216" s="31"/>
      <c r="GG216" s="31"/>
      <c r="GI216" s="31"/>
      <c r="GM216" s="31"/>
      <c r="GO216" s="31"/>
      <c r="GQ216" s="31"/>
      <c r="GU216" s="31"/>
      <c r="GW216" s="31"/>
      <c r="GY216" s="31"/>
      <c r="HC216" s="31"/>
      <c r="HE216" s="31"/>
      <c r="HG216" s="31"/>
      <c r="HK216" s="31"/>
      <c r="HM216" s="31"/>
      <c r="HO216" s="31"/>
      <c r="HS216" s="31"/>
      <c r="HU216" s="31"/>
      <c r="HW216" s="31"/>
      <c r="IA216" s="31"/>
      <c r="IC216" s="5"/>
      <c r="IE216" s="31"/>
      <c r="II216" s="31"/>
      <c r="IK216" s="31"/>
      <c r="IM216" s="31"/>
      <c r="IO216" s="31"/>
      <c r="IS216" s="31"/>
      <c r="IU216" s="31"/>
      <c r="IW216" s="31"/>
      <c r="JA216" s="31"/>
      <c r="JC216" s="31"/>
      <c r="JE216" s="31"/>
      <c r="JI216" s="31"/>
      <c r="JK216" s="31"/>
      <c r="JM216" s="31"/>
      <c r="JQ216" s="31"/>
      <c r="JS216" s="31"/>
      <c r="JU216" s="31"/>
      <c r="JY216" s="31"/>
      <c r="KA216" s="31"/>
      <c r="KC216" s="31"/>
      <c r="KG216" s="31"/>
      <c r="KI216" s="31"/>
      <c r="KK216" s="31"/>
      <c r="KO216" s="31"/>
      <c r="KQ216" s="31"/>
      <c r="KS216" s="31"/>
      <c r="KW216" s="31"/>
      <c r="KY216" s="31"/>
      <c r="LA216" s="31"/>
      <c r="LE216" s="31"/>
      <c r="LG216" s="31"/>
      <c r="LI216" s="31"/>
      <c r="LM216" s="31"/>
      <c r="LO216" s="31"/>
      <c r="LQ216" s="31"/>
      <c r="LU216" s="31"/>
      <c r="LW216" s="31"/>
      <c r="LY216" s="31"/>
      <c r="MC216" s="31"/>
      <c r="ME216" s="31"/>
      <c r="MG216" s="31"/>
      <c r="MK216" s="31"/>
      <c r="MM216" s="31"/>
      <c r="MO216" s="31"/>
    </row>
    <row r="217" spans="2:353" x14ac:dyDescent="0.25">
      <c r="B217" s="360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O217" s="44"/>
      <c r="AQ217" s="31"/>
      <c r="AS217" s="31"/>
      <c r="AU217" s="31"/>
      <c r="AW217" s="44"/>
      <c r="AY217" s="31"/>
      <c r="BA217" s="31"/>
      <c r="BC217" s="31"/>
      <c r="BE217" s="44"/>
      <c r="BG217" s="31"/>
      <c r="BH217" s="47"/>
      <c r="BI217" s="31"/>
      <c r="BK217" s="31"/>
      <c r="BM217" s="44"/>
      <c r="BO217" s="31"/>
      <c r="BQ217" s="31"/>
      <c r="BS217" s="31"/>
      <c r="BU217" s="44"/>
      <c r="BW217" s="31"/>
      <c r="BY217" s="31"/>
      <c r="CA217" s="31"/>
      <c r="CC217" s="44"/>
      <c r="CE217" s="31"/>
      <c r="CG217" s="31"/>
      <c r="CI217" s="31"/>
      <c r="CK217" s="44"/>
      <c r="CM217" s="31"/>
      <c r="CO217" s="31"/>
      <c r="CQ217" s="31"/>
      <c r="CS217" s="44"/>
      <c r="CU217" s="31"/>
      <c r="CW217" s="31"/>
      <c r="CY217" s="31"/>
      <c r="DA217" s="44"/>
      <c r="DC217" s="31"/>
      <c r="DE217" s="31"/>
      <c r="DG217" s="31"/>
      <c r="DI217" s="44"/>
      <c r="DK217" s="31"/>
      <c r="DM217" s="31"/>
      <c r="DO217" s="31"/>
      <c r="DQ217" s="44"/>
      <c r="DS217" s="31"/>
      <c r="DU217" s="31"/>
      <c r="DW217" s="31"/>
      <c r="DY217" s="44"/>
      <c r="EA217" s="31"/>
      <c r="EC217" s="31"/>
      <c r="EE217" s="31"/>
      <c r="EG217" s="44"/>
      <c r="EI217" s="31"/>
      <c r="EK217" s="31"/>
      <c r="EM217" s="31"/>
      <c r="EO217" s="44"/>
      <c r="EQ217" s="31"/>
      <c r="ES217" s="31"/>
      <c r="EU217" s="31"/>
      <c r="EW217" s="44"/>
      <c r="EY217" s="31"/>
      <c r="FA217" s="31"/>
      <c r="FC217" s="31"/>
      <c r="FE217" s="44"/>
      <c r="FG217" s="31"/>
      <c r="FI217" s="31"/>
      <c r="FK217" s="31"/>
      <c r="FM217" s="44"/>
      <c r="FO217" s="31"/>
      <c r="FQ217" s="31"/>
      <c r="FS217" s="31"/>
      <c r="FU217" s="44"/>
      <c r="FW217" s="31"/>
      <c r="FY217" s="31"/>
      <c r="FZ217" s="47"/>
      <c r="GA217" s="31"/>
      <c r="GC217" s="44"/>
      <c r="GE217" s="31"/>
      <c r="GG217" s="31"/>
      <c r="GI217" s="31"/>
      <c r="GK217" s="44"/>
      <c r="GM217" s="31"/>
      <c r="GO217" s="31"/>
      <c r="GQ217" s="31"/>
      <c r="GS217" s="44"/>
      <c r="GU217" s="31"/>
      <c r="GW217" s="31"/>
      <c r="GY217" s="31"/>
      <c r="HA217" s="44"/>
      <c r="HC217" s="31"/>
      <c r="HE217" s="31"/>
      <c r="HG217" s="31"/>
      <c r="HI217" s="44"/>
      <c r="HK217" s="31"/>
      <c r="HM217" s="31"/>
      <c r="HO217" s="31"/>
      <c r="HQ217" s="44"/>
      <c r="HS217" s="31"/>
      <c r="HU217" s="31"/>
      <c r="HW217" s="31"/>
      <c r="HY217" s="44"/>
      <c r="IA217" s="31"/>
      <c r="IC217" s="5"/>
      <c r="IE217" s="31"/>
      <c r="IG217" s="44"/>
      <c r="II217" s="31"/>
      <c r="IK217" s="31"/>
      <c r="IM217" s="31"/>
      <c r="IO217" s="31"/>
      <c r="IQ217" s="44"/>
      <c r="IS217" s="31"/>
      <c r="IU217" s="31"/>
      <c r="IW217" s="31"/>
      <c r="IY217" s="44"/>
      <c r="JA217" s="31"/>
      <c r="JC217" s="31"/>
      <c r="JE217" s="31"/>
      <c r="JG217" s="44"/>
      <c r="JI217" s="31"/>
      <c r="JK217" s="31"/>
      <c r="JM217" s="31"/>
      <c r="JO217" s="44"/>
      <c r="JQ217" s="31"/>
      <c r="JS217" s="31"/>
      <c r="JU217" s="31"/>
      <c r="JW217" s="44"/>
      <c r="JY217" s="31"/>
      <c r="KA217" s="31"/>
      <c r="KC217" s="31"/>
      <c r="KE217" s="44"/>
      <c r="KG217" s="31"/>
      <c r="KI217" s="31"/>
      <c r="KK217" s="31"/>
      <c r="KM217" s="44"/>
      <c r="KO217" s="31"/>
      <c r="KQ217" s="31"/>
      <c r="KS217" s="31"/>
      <c r="KU217" s="44"/>
      <c r="KW217" s="31"/>
      <c r="KY217" s="31"/>
      <c r="LA217" s="31"/>
      <c r="LC217" s="44"/>
      <c r="LE217" s="31"/>
      <c r="LG217" s="31"/>
      <c r="LI217" s="31"/>
      <c r="LK217" s="44"/>
      <c r="LM217" s="31"/>
      <c r="LO217" s="31"/>
      <c r="LQ217" s="31"/>
      <c r="LS217" s="44"/>
      <c r="LU217" s="31"/>
      <c r="LW217" s="31"/>
      <c r="LY217" s="31"/>
      <c r="MA217" s="44"/>
      <c r="MC217" s="31"/>
      <c r="ME217" s="31"/>
      <c r="MG217" s="31"/>
      <c r="MI217" s="44"/>
      <c r="MK217" s="31"/>
      <c r="MM217" s="31"/>
      <c r="MO217" s="31"/>
    </row>
    <row r="218" spans="2:353" x14ac:dyDescent="0.25">
      <c r="B218" s="360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O218" s="44"/>
      <c r="AQ218" s="31"/>
      <c r="AS218" s="31"/>
      <c r="AU218" s="31"/>
      <c r="AW218" s="44"/>
      <c r="AY218" s="31"/>
      <c r="BA218" s="31"/>
      <c r="BC218" s="31"/>
      <c r="BE218" s="44"/>
      <c r="BG218" s="31"/>
      <c r="BH218" s="47"/>
      <c r="BI218" s="31"/>
      <c r="BK218" s="31"/>
      <c r="BM218" s="44"/>
      <c r="BO218" s="31"/>
      <c r="BQ218" s="31"/>
      <c r="BS218" s="31"/>
      <c r="BU218" s="44"/>
      <c r="BW218" s="31"/>
      <c r="BY218" s="31"/>
      <c r="CA218" s="31"/>
      <c r="CC218" s="44"/>
      <c r="CE218" s="31"/>
      <c r="CG218" s="31"/>
      <c r="CI218" s="31"/>
      <c r="CK218" s="44"/>
      <c r="CM218" s="31"/>
      <c r="CO218" s="31"/>
      <c r="CQ218" s="31"/>
      <c r="CS218" s="44"/>
      <c r="CU218" s="31"/>
      <c r="CW218" s="31"/>
      <c r="CY218" s="31"/>
      <c r="DA218" s="44"/>
      <c r="DC218" s="31"/>
      <c r="DE218" s="31"/>
      <c r="DG218" s="31"/>
      <c r="DI218" s="44"/>
      <c r="DK218" s="31"/>
      <c r="DM218" s="31"/>
      <c r="DO218" s="31"/>
      <c r="DQ218" s="44"/>
      <c r="DS218" s="31"/>
      <c r="DU218" s="31"/>
      <c r="DW218" s="31"/>
      <c r="DY218" s="44"/>
      <c r="EA218" s="31"/>
      <c r="EC218" s="31"/>
      <c r="EE218" s="31"/>
      <c r="EG218" s="44"/>
      <c r="EI218" s="31"/>
      <c r="EK218" s="31"/>
      <c r="EM218" s="31"/>
      <c r="EO218" s="44"/>
      <c r="EQ218" s="31"/>
      <c r="ES218" s="31"/>
      <c r="EU218" s="31"/>
      <c r="EW218" s="44"/>
      <c r="EY218" s="31"/>
      <c r="FA218" s="31"/>
      <c r="FC218" s="31"/>
      <c r="FE218" s="44"/>
      <c r="FG218" s="31"/>
      <c r="FI218" s="31"/>
      <c r="FK218" s="31"/>
      <c r="FM218" s="44"/>
      <c r="FO218" s="31"/>
      <c r="FQ218" s="31"/>
      <c r="FS218" s="31"/>
      <c r="FU218" s="44"/>
      <c r="FW218" s="31"/>
      <c r="FY218" s="31"/>
      <c r="FZ218" s="47"/>
      <c r="GA218" s="31"/>
      <c r="GC218" s="44"/>
      <c r="GE218" s="31"/>
      <c r="GG218" s="31"/>
      <c r="GI218" s="31"/>
      <c r="GK218" s="44"/>
      <c r="GM218" s="31"/>
      <c r="GO218" s="31"/>
      <c r="GQ218" s="31"/>
      <c r="GS218" s="44"/>
      <c r="GU218" s="31"/>
      <c r="GW218" s="31"/>
      <c r="GY218" s="31"/>
      <c r="HA218" s="44"/>
      <c r="HC218" s="31"/>
      <c r="HE218" s="31"/>
      <c r="HG218" s="31"/>
      <c r="HI218" s="44"/>
      <c r="HK218" s="31"/>
      <c r="HM218" s="31"/>
      <c r="HO218" s="31"/>
      <c r="HQ218" s="44"/>
      <c r="HS218" s="31"/>
      <c r="HU218" s="31"/>
      <c r="HW218" s="31"/>
      <c r="HY218" s="44"/>
      <c r="IA218" s="31"/>
      <c r="IC218" s="5"/>
      <c r="IE218" s="31"/>
      <c r="IG218" s="44"/>
      <c r="II218" s="31"/>
      <c r="IK218" s="31"/>
      <c r="IM218" s="31"/>
      <c r="IO218" s="31"/>
      <c r="IQ218" s="44"/>
      <c r="IS218" s="31"/>
      <c r="IU218" s="31"/>
      <c r="IW218" s="31"/>
      <c r="IY218" s="44"/>
      <c r="JA218" s="31"/>
      <c r="JC218" s="31"/>
      <c r="JE218" s="31"/>
      <c r="JG218" s="44"/>
      <c r="JI218" s="31"/>
      <c r="JK218" s="31"/>
      <c r="JM218" s="31"/>
      <c r="JO218" s="44"/>
      <c r="JQ218" s="31"/>
      <c r="JS218" s="31"/>
      <c r="JU218" s="31"/>
      <c r="JW218" s="44"/>
      <c r="JY218" s="31"/>
      <c r="KA218" s="31"/>
      <c r="KC218" s="31"/>
      <c r="KE218" s="44"/>
      <c r="KG218" s="31"/>
      <c r="KI218" s="31"/>
      <c r="KK218" s="31"/>
      <c r="KM218" s="44"/>
      <c r="KO218" s="31"/>
      <c r="KQ218" s="31"/>
      <c r="KS218" s="31"/>
      <c r="KU218" s="44"/>
      <c r="KW218" s="31"/>
      <c r="KY218" s="31"/>
      <c r="LA218" s="31"/>
      <c r="LC218" s="44"/>
      <c r="LE218" s="31"/>
      <c r="LG218" s="31"/>
      <c r="LI218" s="31"/>
      <c r="LK218" s="44"/>
      <c r="LM218" s="31"/>
      <c r="LO218" s="31"/>
      <c r="LQ218" s="31"/>
      <c r="LS218" s="44"/>
      <c r="LU218" s="31"/>
      <c r="LW218" s="31"/>
      <c r="LY218" s="31"/>
      <c r="MA218" s="44"/>
      <c r="MC218" s="31"/>
      <c r="ME218" s="31"/>
      <c r="MG218" s="31"/>
      <c r="MI218" s="44"/>
      <c r="MK218" s="31"/>
      <c r="MM218" s="31"/>
      <c r="MO218" s="31"/>
    </row>
    <row r="219" spans="2:353" x14ac:dyDescent="0.25">
      <c r="B219" s="360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O219" s="44"/>
      <c r="AQ219" s="31"/>
      <c r="AS219" s="31"/>
      <c r="AU219" s="31"/>
      <c r="AW219" s="44"/>
      <c r="AY219" s="31"/>
      <c r="BA219" s="31"/>
      <c r="BC219" s="31"/>
      <c r="BE219" s="44"/>
      <c r="BG219" s="31"/>
      <c r="BH219" s="47"/>
      <c r="BI219" s="31"/>
      <c r="BK219" s="31"/>
      <c r="BM219" s="44"/>
      <c r="BO219" s="31"/>
      <c r="BQ219" s="31"/>
      <c r="BS219" s="31"/>
      <c r="BU219" s="44"/>
      <c r="BW219" s="31"/>
      <c r="BY219" s="31"/>
      <c r="CA219" s="31"/>
      <c r="CC219" s="44"/>
      <c r="CE219" s="31"/>
      <c r="CG219" s="31"/>
      <c r="CI219" s="31"/>
      <c r="CK219" s="44"/>
      <c r="CM219" s="31"/>
      <c r="CO219" s="31"/>
      <c r="CQ219" s="31"/>
      <c r="CS219" s="44"/>
      <c r="CU219" s="31"/>
      <c r="CW219" s="31"/>
      <c r="CY219" s="31"/>
      <c r="DA219" s="44"/>
      <c r="DC219" s="31"/>
      <c r="DE219" s="31"/>
      <c r="DG219" s="31"/>
      <c r="DI219" s="44"/>
      <c r="DK219" s="31"/>
      <c r="DM219" s="31"/>
      <c r="DO219" s="31"/>
      <c r="DQ219" s="44"/>
      <c r="DS219" s="31"/>
      <c r="DU219" s="31"/>
      <c r="DW219" s="31"/>
      <c r="DY219" s="44"/>
      <c r="EA219" s="31"/>
      <c r="EC219" s="31"/>
      <c r="EE219" s="31"/>
      <c r="EG219" s="44"/>
      <c r="EI219" s="31"/>
      <c r="EK219" s="31"/>
      <c r="EM219" s="31"/>
      <c r="EO219" s="44"/>
      <c r="EQ219" s="31"/>
      <c r="ES219" s="31"/>
      <c r="EU219" s="31"/>
      <c r="EW219" s="44"/>
      <c r="EY219" s="31"/>
      <c r="FA219" s="31"/>
      <c r="FC219" s="31"/>
      <c r="FE219" s="44"/>
      <c r="FG219" s="31"/>
      <c r="FI219" s="31"/>
      <c r="FK219" s="31"/>
      <c r="FM219" s="44"/>
      <c r="FO219" s="31"/>
      <c r="FQ219" s="31"/>
      <c r="FS219" s="31"/>
      <c r="FU219" s="44"/>
      <c r="FW219" s="31"/>
      <c r="FY219" s="31"/>
      <c r="FZ219" s="47"/>
      <c r="GA219" s="31"/>
      <c r="GC219" s="44"/>
      <c r="GE219" s="31"/>
      <c r="GG219" s="31"/>
      <c r="GI219" s="31"/>
      <c r="GK219" s="44"/>
      <c r="GM219" s="31"/>
      <c r="GO219" s="31"/>
      <c r="GQ219" s="31"/>
      <c r="GS219" s="44"/>
      <c r="GU219" s="31"/>
      <c r="GW219" s="31"/>
      <c r="GY219" s="31"/>
      <c r="HA219" s="44"/>
      <c r="HC219" s="31"/>
      <c r="HE219" s="31"/>
      <c r="HG219" s="31"/>
      <c r="HI219" s="44"/>
      <c r="HK219" s="31"/>
      <c r="HM219" s="31"/>
      <c r="HO219" s="31"/>
      <c r="HQ219" s="44"/>
      <c r="HS219" s="31"/>
      <c r="HU219" s="31"/>
      <c r="HW219" s="31"/>
      <c r="HY219" s="44"/>
      <c r="IA219" s="31"/>
      <c r="IC219" s="5"/>
      <c r="IE219" s="31"/>
      <c r="IG219" s="44"/>
      <c r="II219" s="31"/>
      <c r="IK219" s="31"/>
      <c r="IM219" s="31"/>
      <c r="IO219" s="31"/>
      <c r="IQ219" s="44"/>
      <c r="IS219" s="31"/>
      <c r="IU219" s="31"/>
      <c r="IW219" s="31"/>
      <c r="IY219" s="44"/>
      <c r="JA219" s="31"/>
      <c r="JC219" s="31"/>
      <c r="JE219" s="31"/>
      <c r="JG219" s="44"/>
      <c r="JI219" s="31"/>
      <c r="JK219" s="31"/>
      <c r="JM219" s="31"/>
      <c r="JO219" s="44"/>
      <c r="JQ219" s="31"/>
      <c r="JS219" s="31"/>
      <c r="JU219" s="31"/>
      <c r="JW219" s="44"/>
      <c r="JY219" s="31"/>
      <c r="KA219" s="31"/>
      <c r="KC219" s="31"/>
      <c r="KE219" s="44"/>
      <c r="KG219" s="31"/>
      <c r="KI219" s="31"/>
      <c r="KK219" s="31"/>
      <c r="KM219" s="44"/>
      <c r="KO219" s="31"/>
      <c r="KQ219" s="31"/>
      <c r="KS219" s="31"/>
      <c r="KU219" s="44"/>
      <c r="KW219" s="31"/>
      <c r="KY219" s="31"/>
      <c r="LA219" s="31"/>
      <c r="LC219" s="44"/>
      <c r="LE219" s="31"/>
      <c r="LG219" s="31"/>
      <c r="LI219" s="31"/>
      <c r="LK219" s="44"/>
      <c r="LM219" s="31"/>
      <c r="LO219" s="31"/>
      <c r="LQ219" s="31"/>
      <c r="LS219" s="44"/>
      <c r="LU219" s="31"/>
      <c r="LW219" s="31"/>
      <c r="LY219" s="31"/>
      <c r="MA219" s="44"/>
      <c r="MC219" s="31"/>
      <c r="ME219" s="31"/>
      <c r="MG219" s="31"/>
      <c r="MI219" s="44"/>
      <c r="MK219" s="31"/>
      <c r="MM219" s="31"/>
      <c r="MO219" s="31"/>
    </row>
    <row r="220" spans="2:353" x14ac:dyDescent="0.25">
      <c r="B220" s="36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IC220" s="5"/>
    </row>
    <row r="221" spans="2:353" x14ac:dyDescent="0.25">
      <c r="B221" s="360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Q221" s="32"/>
      <c r="AS221" s="32"/>
      <c r="AU221" s="32"/>
      <c r="AY221" s="32"/>
      <c r="BA221" s="32"/>
      <c r="BC221" s="32"/>
      <c r="BG221" s="32"/>
      <c r="BI221" s="32"/>
      <c r="BK221" s="32"/>
      <c r="BO221" s="32"/>
      <c r="BQ221" s="32"/>
      <c r="BS221" s="32"/>
      <c r="BW221" s="32"/>
      <c r="BY221" s="32"/>
      <c r="CA221" s="32"/>
      <c r="CE221" s="32"/>
      <c r="CG221" s="32"/>
      <c r="CI221" s="32"/>
      <c r="CM221" s="32"/>
      <c r="CO221" s="32"/>
      <c r="CQ221" s="32"/>
      <c r="CU221" s="32"/>
      <c r="CW221" s="32"/>
      <c r="CY221" s="32"/>
      <c r="DC221" s="32"/>
      <c r="DE221" s="32"/>
      <c r="DG221" s="32"/>
      <c r="DK221" s="32"/>
      <c r="DM221" s="32"/>
      <c r="DO221" s="32"/>
      <c r="DS221" s="32"/>
      <c r="DU221" s="32"/>
      <c r="DW221" s="32"/>
      <c r="EA221" s="32"/>
      <c r="EC221" s="32"/>
      <c r="EE221" s="32"/>
      <c r="EI221" s="32"/>
      <c r="EK221" s="32"/>
      <c r="EM221" s="32"/>
      <c r="EQ221" s="32"/>
      <c r="ES221" s="32"/>
      <c r="EU221" s="32"/>
      <c r="EY221" s="32"/>
      <c r="FA221" s="32"/>
      <c r="FC221" s="32"/>
      <c r="FG221" s="32"/>
      <c r="FI221" s="32"/>
      <c r="FK221" s="32"/>
      <c r="FO221" s="32"/>
      <c r="FQ221" s="32"/>
      <c r="FS221" s="32"/>
      <c r="FW221" s="32"/>
      <c r="FY221" s="32"/>
      <c r="GA221" s="32"/>
      <c r="GE221" s="32"/>
      <c r="GG221" s="32"/>
      <c r="GI221" s="32"/>
      <c r="GM221" s="32"/>
      <c r="GO221" s="32"/>
      <c r="GQ221" s="32"/>
      <c r="GU221" s="32"/>
      <c r="GW221" s="32"/>
      <c r="GY221" s="32"/>
      <c r="HC221" s="32"/>
      <c r="HE221" s="32"/>
      <c r="HG221" s="32"/>
      <c r="HK221" s="32"/>
      <c r="HM221" s="32"/>
      <c r="HO221" s="32"/>
      <c r="HS221" s="32"/>
      <c r="HU221" s="32"/>
      <c r="HW221" s="32"/>
      <c r="IA221" s="32"/>
      <c r="IC221" s="5"/>
      <c r="IE221" s="32"/>
      <c r="II221" s="32"/>
      <c r="IK221" s="32"/>
      <c r="IM221" s="32"/>
      <c r="IO221" s="32"/>
      <c r="IS221" s="32"/>
      <c r="IU221" s="32"/>
      <c r="IW221" s="32"/>
      <c r="JA221" s="32"/>
      <c r="JC221" s="32"/>
      <c r="JE221" s="32"/>
      <c r="JI221" s="32"/>
      <c r="JK221" s="32"/>
      <c r="JM221" s="32"/>
      <c r="JQ221" s="32"/>
      <c r="JS221" s="32"/>
      <c r="JU221" s="32"/>
      <c r="JY221" s="32"/>
      <c r="KA221" s="32"/>
      <c r="KC221" s="32"/>
      <c r="KG221" s="32"/>
      <c r="KI221" s="32"/>
      <c r="KK221" s="32"/>
      <c r="KO221" s="32"/>
      <c r="KQ221" s="32"/>
      <c r="KS221" s="32"/>
      <c r="KW221" s="32"/>
      <c r="KY221" s="32"/>
      <c r="LA221" s="32"/>
      <c r="LE221" s="32"/>
      <c r="LG221" s="32"/>
      <c r="LI221" s="32"/>
      <c r="LM221" s="32"/>
      <c r="LO221" s="32"/>
      <c r="LQ221" s="32"/>
      <c r="LU221" s="32"/>
      <c r="LW221" s="32"/>
      <c r="LY221" s="32"/>
      <c r="MC221" s="32"/>
      <c r="ME221" s="32"/>
      <c r="MG221" s="34"/>
      <c r="MK221" s="35"/>
      <c r="MM221" s="32"/>
      <c r="MO221" s="32"/>
    </row>
    <row r="222" spans="2:353" x14ac:dyDescent="0.25">
      <c r="B222" s="360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O222" s="44"/>
      <c r="AQ222" s="32"/>
      <c r="AS222" s="32"/>
      <c r="AU222" s="32"/>
      <c r="AW222" s="44"/>
      <c r="AY222" s="32"/>
      <c r="BA222" s="32"/>
      <c r="BC222" s="32"/>
      <c r="BE222" s="44"/>
      <c r="BG222" s="32"/>
      <c r="BI222" s="32"/>
      <c r="BK222" s="32"/>
      <c r="BM222" s="44"/>
      <c r="BO222" s="32"/>
      <c r="BQ222" s="32"/>
      <c r="BS222" s="32"/>
      <c r="BU222" s="44"/>
      <c r="BW222" s="32"/>
      <c r="BY222" s="32"/>
      <c r="CA222" s="32"/>
      <c r="CC222" s="44"/>
      <c r="CE222" s="32"/>
      <c r="CG222" s="32"/>
      <c r="CI222" s="32"/>
      <c r="CK222" s="44"/>
      <c r="CM222" s="32"/>
      <c r="CO222" s="32"/>
      <c r="CQ222" s="32"/>
      <c r="CS222" s="44"/>
      <c r="CU222" s="32"/>
      <c r="CW222" s="32"/>
      <c r="CY222" s="32"/>
      <c r="DA222" s="44"/>
      <c r="DC222" s="32"/>
      <c r="DE222" s="32"/>
      <c r="DG222" s="32"/>
      <c r="DI222" s="44"/>
      <c r="DK222" s="32"/>
      <c r="DM222" s="32"/>
      <c r="DO222" s="32"/>
      <c r="DQ222" s="44"/>
      <c r="DS222" s="32"/>
      <c r="DU222" s="32"/>
      <c r="DW222" s="32"/>
      <c r="DY222" s="44"/>
      <c r="EA222" s="32"/>
      <c r="EC222" s="32"/>
      <c r="EE222" s="32"/>
      <c r="EG222" s="44"/>
      <c r="EI222" s="32"/>
      <c r="EK222" s="32"/>
      <c r="EM222" s="32"/>
      <c r="EO222" s="44"/>
      <c r="EQ222" s="32"/>
      <c r="ES222" s="32"/>
      <c r="EU222" s="32"/>
      <c r="EW222" s="44"/>
      <c r="EY222" s="32"/>
      <c r="FA222" s="32"/>
      <c r="FC222" s="32"/>
      <c r="FE222" s="44"/>
      <c r="FG222" s="32"/>
      <c r="FI222" s="32"/>
      <c r="FK222" s="32"/>
      <c r="FM222" s="44"/>
      <c r="FO222" s="32"/>
      <c r="FQ222" s="32"/>
      <c r="FS222" s="32"/>
      <c r="FU222" s="44"/>
      <c r="FW222" s="32"/>
      <c r="FY222" s="32"/>
      <c r="GA222" s="32"/>
      <c r="GC222" s="44"/>
      <c r="GE222" s="32"/>
      <c r="GG222" s="32"/>
      <c r="GI222" s="32"/>
      <c r="GK222" s="44"/>
      <c r="GM222" s="32"/>
      <c r="GO222" s="32"/>
      <c r="GQ222" s="32"/>
      <c r="GS222" s="44"/>
      <c r="GU222" s="32"/>
      <c r="GW222" s="32"/>
      <c r="GY222" s="32"/>
      <c r="HA222" s="44"/>
      <c r="HC222" s="32"/>
      <c r="HE222" s="32"/>
      <c r="HG222" s="32"/>
      <c r="HI222" s="44"/>
      <c r="HK222" s="32"/>
      <c r="HM222" s="32"/>
      <c r="HO222" s="32"/>
      <c r="HQ222" s="44"/>
      <c r="HS222" s="32"/>
      <c r="HU222" s="32"/>
      <c r="HW222" s="32"/>
      <c r="HY222" s="44"/>
      <c r="IA222" s="32"/>
      <c r="IC222" s="5"/>
      <c r="IE222" s="32"/>
      <c r="IG222" s="44"/>
      <c r="II222" s="32"/>
      <c r="IK222" s="32"/>
      <c r="IM222" s="32"/>
      <c r="IO222" s="32"/>
      <c r="IQ222" s="44"/>
      <c r="IS222" s="32"/>
      <c r="IU222" s="32"/>
      <c r="IW222" s="32"/>
      <c r="IY222" s="44"/>
      <c r="JA222" s="32"/>
      <c r="JC222" s="32"/>
      <c r="JE222" s="32"/>
      <c r="JG222" s="44"/>
      <c r="JI222" s="32"/>
      <c r="JK222" s="32"/>
      <c r="JM222" s="32"/>
      <c r="JO222" s="44"/>
      <c r="JQ222" s="32"/>
      <c r="JS222" s="32"/>
      <c r="JU222" s="32"/>
      <c r="JW222" s="44"/>
      <c r="JY222" s="32"/>
      <c r="KA222" s="32"/>
      <c r="KC222" s="32"/>
      <c r="KE222" s="44"/>
      <c r="KG222" s="32"/>
      <c r="KI222" s="32"/>
      <c r="KK222" s="32"/>
      <c r="KM222" s="44"/>
      <c r="KO222" s="32"/>
      <c r="KQ222" s="32"/>
      <c r="KS222" s="32"/>
      <c r="KU222" s="44"/>
      <c r="KW222" s="32"/>
      <c r="KY222" s="32"/>
      <c r="LA222" s="32"/>
      <c r="LC222" s="44"/>
      <c r="LE222" s="32"/>
      <c r="LG222" s="32"/>
      <c r="LI222" s="32"/>
      <c r="LK222" s="44"/>
      <c r="LM222" s="32"/>
      <c r="LO222" s="32"/>
      <c r="LQ222" s="32"/>
      <c r="LS222" s="44"/>
      <c r="LU222" s="32"/>
      <c r="LW222" s="32"/>
      <c r="LY222" s="32"/>
      <c r="MA222" s="44"/>
      <c r="MC222" s="32"/>
      <c r="ME222" s="32"/>
      <c r="MG222" s="34"/>
      <c r="MI222" s="44"/>
      <c r="MK222" s="35"/>
      <c r="MM222" s="32"/>
      <c r="MO222" s="32"/>
    </row>
    <row r="223" spans="2:353" x14ac:dyDescent="0.25">
      <c r="B223" s="360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O223" s="44"/>
      <c r="AQ223" s="32"/>
      <c r="AS223" s="32"/>
      <c r="AU223" s="32"/>
      <c r="AW223" s="44"/>
      <c r="AY223" s="32"/>
      <c r="BA223" s="32"/>
      <c r="BC223" s="32"/>
      <c r="BE223" s="44"/>
      <c r="BG223" s="32"/>
      <c r="BI223" s="32"/>
      <c r="BK223" s="32"/>
      <c r="BM223" s="44"/>
      <c r="BO223" s="32"/>
      <c r="BQ223" s="32"/>
      <c r="BS223" s="32"/>
      <c r="BU223" s="44"/>
      <c r="BW223" s="32"/>
      <c r="BY223" s="32"/>
      <c r="CA223" s="32"/>
      <c r="CC223" s="44"/>
      <c r="CE223" s="32"/>
      <c r="CG223" s="32"/>
      <c r="CI223" s="32"/>
      <c r="CK223" s="44"/>
      <c r="CM223" s="32"/>
      <c r="CO223" s="32"/>
      <c r="CQ223" s="32"/>
      <c r="CS223" s="44"/>
      <c r="CU223" s="32"/>
      <c r="CW223" s="32"/>
      <c r="CY223" s="32"/>
      <c r="DA223" s="44"/>
      <c r="DC223" s="32"/>
      <c r="DE223" s="32"/>
      <c r="DG223" s="32"/>
      <c r="DI223" s="44"/>
      <c r="DK223" s="32"/>
      <c r="DM223" s="32"/>
      <c r="DO223" s="32"/>
      <c r="DQ223" s="44"/>
      <c r="DS223" s="32"/>
      <c r="DU223" s="32"/>
      <c r="DW223" s="32"/>
      <c r="DY223" s="44"/>
      <c r="EA223" s="32"/>
      <c r="EC223" s="32"/>
      <c r="EE223" s="32"/>
      <c r="EG223" s="44"/>
      <c r="EI223" s="32"/>
      <c r="EK223" s="32"/>
      <c r="EM223" s="32"/>
      <c r="EO223" s="44"/>
      <c r="EQ223" s="32"/>
      <c r="ES223" s="32"/>
      <c r="EU223" s="32"/>
      <c r="EW223" s="44"/>
      <c r="EY223" s="32"/>
      <c r="FA223" s="32"/>
      <c r="FC223" s="32"/>
      <c r="FE223" s="44"/>
      <c r="FG223" s="32"/>
      <c r="FI223" s="32"/>
      <c r="FK223" s="32"/>
      <c r="FM223" s="44"/>
      <c r="FO223" s="32"/>
      <c r="FQ223" s="32"/>
      <c r="FS223" s="32"/>
      <c r="FU223" s="44"/>
      <c r="FW223" s="32"/>
      <c r="FY223" s="32"/>
      <c r="GA223" s="32"/>
      <c r="GC223" s="44"/>
      <c r="GE223" s="32"/>
      <c r="GG223" s="32"/>
      <c r="GI223" s="32"/>
      <c r="GK223" s="44"/>
      <c r="GM223" s="32"/>
      <c r="GO223" s="32"/>
      <c r="GQ223" s="32"/>
      <c r="GS223" s="44"/>
      <c r="GU223" s="32"/>
      <c r="GW223" s="32"/>
      <c r="GY223" s="32"/>
      <c r="HA223" s="44"/>
      <c r="HC223" s="32"/>
      <c r="HE223" s="32"/>
      <c r="HG223" s="32"/>
      <c r="HI223" s="44"/>
      <c r="HK223" s="32"/>
      <c r="HM223" s="32"/>
      <c r="HO223" s="32"/>
      <c r="HQ223" s="44"/>
      <c r="HS223" s="32"/>
      <c r="HU223" s="32"/>
      <c r="HW223" s="32"/>
      <c r="HY223" s="44"/>
      <c r="IA223" s="32"/>
      <c r="IC223" s="5"/>
      <c r="IE223" s="32"/>
      <c r="IG223" s="44"/>
      <c r="II223" s="32"/>
      <c r="IK223" s="32"/>
      <c r="IM223" s="32"/>
      <c r="IO223" s="32"/>
      <c r="IQ223" s="44"/>
      <c r="IS223" s="32"/>
      <c r="IU223" s="32"/>
      <c r="IW223" s="32"/>
      <c r="IY223" s="44"/>
      <c r="JA223" s="32"/>
      <c r="JC223" s="32"/>
      <c r="JE223" s="32"/>
      <c r="JG223" s="44"/>
      <c r="JI223" s="32"/>
      <c r="JK223" s="32"/>
      <c r="JM223" s="32"/>
      <c r="JO223" s="44"/>
      <c r="JQ223" s="32"/>
      <c r="JS223" s="32"/>
      <c r="JU223" s="32"/>
      <c r="JW223" s="44"/>
      <c r="JY223" s="32"/>
      <c r="KA223" s="32"/>
      <c r="KC223" s="32"/>
      <c r="KE223" s="44"/>
      <c r="KG223" s="32"/>
      <c r="KI223" s="32"/>
      <c r="KK223" s="32"/>
      <c r="KM223" s="44"/>
      <c r="KO223" s="32"/>
      <c r="KQ223" s="32"/>
      <c r="KS223" s="32"/>
      <c r="KU223" s="44"/>
      <c r="KW223" s="32"/>
      <c r="KY223" s="32"/>
      <c r="LA223" s="32"/>
      <c r="LC223" s="44"/>
      <c r="LE223" s="32"/>
      <c r="LG223" s="32"/>
      <c r="LI223" s="32"/>
      <c r="LK223" s="44"/>
      <c r="LM223" s="32"/>
      <c r="LO223" s="32"/>
      <c r="LQ223" s="32"/>
      <c r="LS223" s="44"/>
      <c r="LU223" s="32"/>
      <c r="LW223" s="32"/>
      <c r="LY223" s="32"/>
      <c r="MA223" s="44"/>
      <c r="MC223" s="32"/>
      <c r="ME223" s="32"/>
      <c r="MG223" s="34"/>
      <c r="MI223" s="44"/>
      <c r="MK223" s="35"/>
      <c r="MM223" s="32"/>
      <c r="MO223" s="32"/>
    </row>
    <row r="224" spans="2:353" x14ac:dyDescent="0.25">
      <c r="B224" s="360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O224" s="44"/>
      <c r="AQ224" s="32"/>
      <c r="AS224" s="32"/>
      <c r="AU224" s="32"/>
      <c r="AW224" s="44"/>
      <c r="AY224" s="32"/>
      <c r="BA224" s="32"/>
      <c r="BC224" s="32"/>
      <c r="BE224" s="44"/>
      <c r="BG224" s="32"/>
      <c r="BI224" s="32"/>
      <c r="BK224" s="32"/>
      <c r="BM224" s="44"/>
      <c r="BO224" s="32"/>
      <c r="BQ224" s="32"/>
      <c r="BS224" s="32"/>
      <c r="BU224" s="44"/>
      <c r="BW224" s="32"/>
      <c r="BY224" s="32"/>
      <c r="CA224" s="32"/>
      <c r="CC224" s="44"/>
      <c r="CE224" s="32"/>
      <c r="CG224" s="32"/>
      <c r="CI224" s="32"/>
      <c r="CK224" s="44"/>
      <c r="CM224" s="32"/>
      <c r="CO224" s="32"/>
      <c r="CQ224" s="32"/>
      <c r="CS224" s="44"/>
      <c r="CU224" s="32"/>
      <c r="CW224" s="32"/>
      <c r="CY224" s="32"/>
      <c r="DA224" s="44"/>
      <c r="DC224" s="32"/>
      <c r="DE224" s="32"/>
      <c r="DG224" s="32"/>
      <c r="DI224" s="44"/>
      <c r="DK224" s="32"/>
      <c r="DM224" s="32"/>
      <c r="DO224" s="32"/>
      <c r="DQ224" s="44"/>
      <c r="DS224" s="32"/>
      <c r="DU224" s="32"/>
      <c r="DW224" s="32"/>
      <c r="DY224" s="44"/>
      <c r="EA224" s="32"/>
      <c r="EC224" s="32"/>
      <c r="EE224" s="32"/>
      <c r="EG224" s="44"/>
      <c r="EI224" s="32"/>
      <c r="EK224" s="32"/>
      <c r="EM224" s="32"/>
      <c r="EO224" s="44"/>
      <c r="EQ224" s="32"/>
      <c r="ES224" s="32"/>
      <c r="EU224" s="32"/>
      <c r="EW224" s="44"/>
      <c r="EY224" s="32"/>
      <c r="FA224" s="32"/>
      <c r="FC224" s="32"/>
      <c r="FE224" s="44"/>
      <c r="FG224" s="32"/>
      <c r="FI224" s="32"/>
      <c r="FK224" s="32"/>
      <c r="FM224" s="44"/>
      <c r="FO224" s="32"/>
      <c r="FQ224" s="32"/>
      <c r="FS224" s="32"/>
      <c r="FU224" s="44"/>
      <c r="FW224" s="32"/>
      <c r="FY224" s="32"/>
      <c r="GA224" s="32"/>
      <c r="GC224" s="44"/>
      <c r="GE224" s="32"/>
      <c r="GG224" s="32"/>
      <c r="GI224" s="32"/>
      <c r="GK224" s="44"/>
      <c r="GM224" s="32"/>
      <c r="GO224" s="32"/>
      <c r="GQ224" s="32"/>
      <c r="GS224" s="44"/>
      <c r="GU224" s="32"/>
      <c r="GW224" s="32"/>
      <c r="GY224" s="32"/>
      <c r="HA224" s="44"/>
      <c r="HC224" s="32"/>
      <c r="HE224" s="32"/>
      <c r="HG224" s="32"/>
      <c r="HI224" s="44"/>
      <c r="HK224" s="32"/>
      <c r="HM224" s="32"/>
      <c r="HO224" s="32"/>
      <c r="HQ224" s="44"/>
      <c r="HS224" s="32"/>
      <c r="HU224" s="32"/>
      <c r="HW224" s="32"/>
      <c r="HY224" s="44"/>
      <c r="IA224" s="32"/>
      <c r="IC224" s="5"/>
      <c r="IE224" s="32"/>
      <c r="IG224" s="44"/>
      <c r="II224" s="32"/>
      <c r="IK224" s="32"/>
      <c r="IM224" s="32"/>
      <c r="IO224" s="32"/>
      <c r="IQ224" s="44"/>
      <c r="IS224" s="32"/>
      <c r="IU224" s="32"/>
      <c r="IW224" s="32"/>
      <c r="IY224" s="44"/>
      <c r="JA224" s="32"/>
      <c r="JC224" s="32"/>
      <c r="JE224" s="32"/>
      <c r="JG224" s="44"/>
      <c r="JI224" s="32"/>
      <c r="JK224" s="32"/>
      <c r="JM224" s="32"/>
      <c r="JO224" s="44"/>
      <c r="JQ224" s="32"/>
      <c r="JS224" s="32"/>
      <c r="JU224" s="32"/>
      <c r="JW224" s="44"/>
      <c r="JY224" s="32"/>
      <c r="KA224" s="32"/>
      <c r="KC224" s="32"/>
      <c r="KE224" s="44"/>
      <c r="KG224" s="32"/>
      <c r="KI224" s="32"/>
      <c r="KK224" s="32"/>
      <c r="KM224" s="44"/>
      <c r="KO224" s="32"/>
      <c r="KQ224" s="32"/>
      <c r="KS224" s="32"/>
      <c r="KU224" s="44"/>
      <c r="KW224" s="32"/>
      <c r="KY224" s="32"/>
      <c r="LA224" s="32"/>
      <c r="LC224" s="44"/>
      <c r="LE224" s="32"/>
      <c r="LG224" s="32"/>
      <c r="LI224" s="32"/>
      <c r="LK224" s="44"/>
      <c r="LM224" s="32"/>
      <c r="LO224" s="32"/>
      <c r="LQ224" s="32"/>
      <c r="LS224" s="44"/>
      <c r="LU224" s="32"/>
      <c r="LW224" s="32"/>
      <c r="LY224" s="32"/>
      <c r="MA224" s="44"/>
      <c r="MC224" s="32"/>
      <c r="ME224" s="32"/>
      <c r="MG224" s="34"/>
      <c r="MI224" s="44"/>
      <c r="MK224" s="35"/>
      <c r="MM224" s="32"/>
      <c r="MO224" s="32"/>
    </row>
    <row r="225" spans="2:353" x14ac:dyDescent="0.25">
      <c r="B225" s="360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O225" s="44"/>
      <c r="AQ225" s="32"/>
      <c r="AS225" s="32"/>
      <c r="AU225" s="32"/>
      <c r="AW225" s="44"/>
      <c r="AY225" s="32"/>
      <c r="BA225" s="32"/>
      <c r="BC225" s="32"/>
      <c r="BE225" s="44"/>
      <c r="BG225" s="32"/>
      <c r="BI225" s="32"/>
      <c r="BK225" s="32"/>
      <c r="BM225" s="44"/>
      <c r="BO225" s="32"/>
      <c r="BQ225" s="32"/>
      <c r="BS225" s="32"/>
      <c r="BU225" s="44"/>
      <c r="BW225" s="32"/>
      <c r="BY225" s="32"/>
      <c r="CA225" s="32"/>
      <c r="CC225" s="44"/>
      <c r="CE225" s="32"/>
      <c r="CG225" s="32"/>
      <c r="CI225" s="32"/>
      <c r="CK225" s="44"/>
      <c r="CM225" s="32"/>
      <c r="CO225" s="32"/>
      <c r="CQ225" s="32"/>
      <c r="CS225" s="44"/>
      <c r="CU225" s="32"/>
      <c r="CW225" s="32"/>
      <c r="CY225" s="32"/>
      <c r="DA225" s="44"/>
      <c r="DC225" s="32"/>
      <c r="DE225" s="32"/>
      <c r="DG225" s="32"/>
      <c r="DI225" s="44"/>
      <c r="DK225" s="32"/>
      <c r="DM225" s="32"/>
      <c r="DO225" s="32"/>
      <c r="DQ225" s="44"/>
      <c r="DS225" s="32"/>
      <c r="DU225" s="32"/>
      <c r="DW225" s="32"/>
      <c r="DY225" s="44"/>
      <c r="EA225" s="32"/>
      <c r="EC225" s="32"/>
      <c r="EE225" s="32"/>
      <c r="EG225" s="44"/>
      <c r="EI225" s="32"/>
      <c r="EK225" s="32"/>
      <c r="EM225" s="32"/>
      <c r="EO225" s="44"/>
      <c r="EQ225" s="32"/>
      <c r="ES225" s="32"/>
      <c r="EU225" s="32"/>
      <c r="EW225" s="44"/>
      <c r="EY225" s="32"/>
      <c r="FA225" s="32"/>
      <c r="FC225" s="32"/>
      <c r="FE225" s="44"/>
      <c r="FG225" s="32"/>
      <c r="FI225" s="32"/>
      <c r="FK225" s="32"/>
      <c r="FM225" s="44"/>
      <c r="FO225" s="32"/>
      <c r="FQ225" s="32"/>
      <c r="FS225" s="32"/>
      <c r="FU225" s="44"/>
      <c r="FW225" s="32"/>
      <c r="FY225" s="32"/>
      <c r="GA225" s="32"/>
      <c r="GC225" s="44"/>
      <c r="GE225" s="32"/>
      <c r="GG225" s="32"/>
      <c r="GI225" s="32"/>
      <c r="GK225" s="44"/>
      <c r="GM225" s="32"/>
      <c r="GO225" s="32"/>
      <c r="GQ225" s="32"/>
      <c r="GS225" s="44"/>
      <c r="GU225" s="32"/>
      <c r="GW225" s="32"/>
      <c r="GY225" s="32"/>
      <c r="HA225" s="44"/>
      <c r="HC225" s="32"/>
      <c r="HE225" s="32"/>
      <c r="HG225" s="32"/>
      <c r="HI225" s="44"/>
      <c r="HK225" s="32"/>
      <c r="HM225" s="32"/>
      <c r="HO225" s="32"/>
      <c r="HQ225" s="44"/>
      <c r="HS225" s="32"/>
      <c r="HU225" s="32"/>
      <c r="HW225" s="32"/>
      <c r="HY225" s="44"/>
      <c r="IA225" s="32"/>
      <c r="IC225" s="5"/>
      <c r="IE225" s="32"/>
      <c r="IG225" s="44"/>
      <c r="II225" s="32"/>
      <c r="IK225" s="32"/>
      <c r="IM225" s="32"/>
      <c r="IO225" s="32"/>
      <c r="IQ225" s="44"/>
      <c r="IS225" s="32"/>
      <c r="IU225" s="32"/>
      <c r="IW225" s="32"/>
      <c r="IY225" s="44"/>
      <c r="JA225" s="32"/>
      <c r="JC225" s="32"/>
      <c r="JE225" s="32"/>
      <c r="JG225" s="44"/>
      <c r="JI225" s="32"/>
      <c r="JK225" s="32"/>
      <c r="JM225" s="32"/>
      <c r="JO225" s="44"/>
      <c r="JQ225" s="32"/>
      <c r="JS225" s="32"/>
      <c r="JU225" s="32"/>
      <c r="JW225" s="44"/>
      <c r="JY225" s="32"/>
      <c r="KA225" s="32"/>
      <c r="KC225" s="32"/>
      <c r="KE225" s="44"/>
      <c r="KG225" s="32"/>
      <c r="KI225" s="32"/>
      <c r="KK225" s="32"/>
      <c r="KM225" s="44"/>
      <c r="KO225" s="32"/>
      <c r="KQ225" s="32"/>
      <c r="KS225" s="32"/>
      <c r="KU225" s="44"/>
      <c r="KW225" s="32"/>
      <c r="KY225" s="32"/>
      <c r="LA225" s="32"/>
      <c r="LC225" s="44"/>
      <c r="LE225" s="32"/>
      <c r="LG225" s="32"/>
      <c r="LI225" s="32"/>
      <c r="LK225" s="44"/>
      <c r="LM225" s="32"/>
      <c r="LO225" s="32"/>
      <c r="LQ225" s="32"/>
      <c r="LS225" s="44"/>
      <c r="LU225" s="32"/>
      <c r="LW225" s="32"/>
      <c r="LY225" s="32"/>
      <c r="MA225" s="44"/>
      <c r="MC225" s="32"/>
      <c r="ME225" s="32"/>
      <c r="MG225" s="34"/>
      <c r="MI225" s="44"/>
      <c r="MK225" s="35"/>
      <c r="MM225" s="32"/>
      <c r="MO225" s="32"/>
    </row>
    <row r="226" spans="2:353" x14ac:dyDescent="0.25">
      <c r="B226" s="360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O226" s="44"/>
      <c r="AQ226" s="32"/>
      <c r="AS226" s="32"/>
      <c r="AU226" s="32"/>
      <c r="AW226" s="44"/>
      <c r="AY226" s="32"/>
      <c r="BA226" s="32"/>
      <c r="BC226" s="32"/>
      <c r="BE226" s="44"/>
      <c r="BG226" s="32"/>
      <c r="BI226" s="32"/>
      <c r="BK226" s="32"/>
      <c r="BM226" s="44"/>
      <c r="BO226" s="32"/>
      <c r="BQ226" s="32"/>
      <c r="BS226" s="32"/>
      <c r="BU226" s="44"/>
      <c r="BW226" s="32"/>
      <c r="BY226" s="32"/>
      <c r="CA226" s="32"/>
      <c r="CC226" s="44"/>
      <c r="CE226" s="32"/>
      <c r="CG226" s="32"/>
      <c r="CI226" s="32"/>
      <c r="CK226" s="44"/>
      <c r="CM226" s="32"/>
      <c r="CO226" s="32"/>
      <c r="CQ226" s="32"/>
      <c r="CS226" s="44"/>
      <c r="CU226" s="32"/>
      <c r="CW226" s="32"/>
      <c r="CY226" s="32"/>
      <c r="DA226" s="44"/>
      <c r="DC226" s="32"/>
      <c r="DE226" s="32"/>
      <c r="DG226" s="32"/>
      <c r="DI226" s="44"/>
      <c r="DK226" s="32"/>
      <c r="DM226" s="32"/>
      <c r="DO226" s="32"/>
      <c r="DQ226" s="44"/>
      <c r="DS226" s="32"/>
      <c r="DU226" s="32"/>
      <c r="DW226" s="32"/>
      <c r="DY226" s="44"/>
      <c r="EA226" s="32"/>
      <c r="EC226" s="32"/>
      <c r="EE226" s="32"/>
      <c r="EG226" s="44"/>
      <c r="EI226" s="32"/>
      <c r="EK226" s="32"/>
      <c r="EM226" s="32"/>
      <c r="EO226" s="44"/>
      <c r="EQ226" s="32"/>
      <c r="ES226" s="32"/>
      <c r="EU226" s="32"/>
      <c r="EW226" s="44"/>
      <c r="EY226" s="32"/>
      <c r="FA226" s="32"/>
      <c r="FC226" s="32"/>
      <c r="FE226" s="44"/>
      <c r="FG226" s="32"/>
      <c r="FI226" s="32"/>
      <c r="FK226" s="32"/>
      <c r="FM226" s="44"/>
      <c r="FO226" s="32"/>
      <c r="FQ226" s="32"/>
      <c r="FS226" s="32"/>
      <c r="FU226" s="44"/>
      <c r="FW226" s="32"/>
      <c r="FY226" s="32"/>
      <c r="GA226" s="32"/>
      <c r="GC226" s="44"/>
      <c r="GE226" s="32"/>
      <c r="GG226" s="32"/>
      <c r="GI226" s="32"/>
      <c r="GK226" s="44"/>
      <c r="GM226" s="32"/>
      <c r="GO226" s="32"/>
      <c r="GQ226" s="32"/>
      <c r="GS226" s="44"/>
      <c r="GU226" s="32"/>
      <c r="GW226" s="32"/>
      <c r="GY226" s="32"/>
      <c r="HA226" s="44"/>
      <c r="HC226" s="32"/>
      <c r="HE226" s="32"/>
      <c r="HG226" s="32"/>
      <c r="HI226" s="44"/>
      <c r="HK226" s="32"/>
      <c r="HM226" s="32"/>
      <c r="HO226" s="32"/>
      <c r="HQ226" s="44"/>
      <c r="HS226" s="32"/>
      <c r="HU226" s="32"/>
      <c r="HW226" s="32"/>
      <c r="HY226" s="44"/>
      <c r="IA226" s="32"/>
      <c r="IC226" s="5"/>
      <c r="IE226" s="32"/>
      <c r="IG226" s="44"/>
      <c r="II226" s="32"/>
      <c r="IK226" s="32"/>
      <c r="IM226" s="32"/>
      <c r="IO226" s="32"/>
      <c r="IQ226" s="44"/>
      <c r="IS226" s="32"/>
      <c r="IU226" s="32"/>
      <c r="IW226" s="32"/>
      <c r="IY226" s="44"/>
      <c r="JA226" s="32"/>
      <c r="JC226" s="32"/>
      <c r="JE226" s="32"/>
      <c r="JG226" s="44"/>
      <c r="JI226" s="32"/>
      <c r="JK226" s="32"/>
      <c r="JM226" s="32"/>
      <c r="JO226" s="44"/>
      <c r="JQ226" s="32"/>
      <c r="JS226" s="32"/>
      <c r="JU226" s="32"/>
      <c r="JW226" s="44"/>
      <c r="JY226" s="32"/>
      <c r="KA226" s="32"/>
      <c r="KC226" s="32"/>
      <c r="KE226" s="44"/>
      <c r="KG226" s="32"/>
      <c r="KI226" s="32"/>
      <c r="KK226" s="32"/>
      <c r="KM226" s="44"/>
      <c r="KO226" s="32"/>
      <c r="KQ226" s="32"/>
      <c r="KS226" s="32"/>
      <c r="KU226" s="44"/>
      <c r="KW226" s="32"/>
      <c r="KY226" s="32"/>
      <c r="LA226" s="32"/>
      <c r="LC226" s="44"/>
      <c r="LE226" s="32"/>
      <c r="LG226" s="32"/>
      <c r="LI226" s="32"/>
      <c r="LK226" s="44"/>
      <c r="LM226" s="32"/>
      <c r="LO226" s="32"/>
      <c r="LQ226" s="32"/>
      <c r="LS226" s="44"/>
      <c r="LU226" s="32"/>
      <c r="LW226" s="32"/>
      <c r="LY226" s="32"/>
      <c r="MA226" s="44"/>
      <c r="MC226" s="32"/>
      <c r="ME226" s="32"/>
      <c r="MG226" s="34"/>
      <c r="MI226" s="44"/>
      <c r="MK226" s="35"/>
      <c r="MM226" s="32"/>
      <c r="MO226" s="32"/>
    </row>
    <row r="227" spans="2:353" x14ac:dyDescent="0.25">
      <c r="B227" s="360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O227" s="44"/>
      <c r="AQ227" s="32"/>
      <c r="AS227" s="32"/>
      <c r="AU227" s="32"/>
      <c r="AW227" s="44"/>
      <c r="AY227" s="32"/>
      <c r="BA227" s="32"/>
      <c r="BC227" s="32"/>
      <c r="BE227" s="44"/>
      <c r="BG227" s="32"/>
      <c r="BI227" s="32"/>
      <c r="BK227" s="32"/>
      <c r="BM227" s="44"/>
      <c r="BO227" s="32"/>
      <c r="BQ227" s="32"/>
      <c r="BS227" s="32"/>
      <c r="BU227" s="44"/>
      <c r="BW227" s="32"/>
      <c r="BY227" s="32"/>
      <c r="CA227" s="32"/>
      <c r="CC227" s="44"/>
      <c r="CE227" s="32"/>
      <c r="CG227" s="32"/>
      <c r="CI227" s="32"/>
      <c r="CK227" s="44"/>
      <c r="CM227" s="32"/>
      <c r="CO227" s="32"/>
      <c r="CQ227" s="32"/>
      <c r="CS227" s="44"/>
      <c r="CU227" s="32"/>
      <c r="CW227" s="32"/>
      <c r="CY227" s="32"/>
      <c r="DA227" s="44"/>
      <c r="DC227" s="32"/>
      <c r="DE227" s="32"/>
      <c r="DG227" s="32"/>
      <c r="DI227" s="44"/>
      <c r="DK227" s="32"/>
      <c r="DM227" s="32"/>
      <c r="DO227" s="32"/>
      <c r="DQ227" s="44"/>
      <c r="DS227" s="32"/>
      <c r="DU227" s="32"/>
      <c r="DW227" s="32"/>
      <c r="DY227" s="44"/>
      <c r="EA227" s="32"/>
      <c r="EC227" s="32"/>
      <c r="EE227" s="32"/>
      <c r="EG227" s="44"/>
      <c r="EI227" s="32"/>
      <c r="EK227" s="32"/>
      <c r="EM227" s="32"/>
      <c r="EO227" s="44"/>
      <c r="EQ227" s="32"/>
      <c r="ES227" s="32"/>
      <c r="EU227" s="32"/>
      <c r="EW227" s="44"/>
      <c r="EY227" s="32"/>
      <c r="FA227" s="32"/>
      <c r="FC227" s="32"/>
      <c r="FE227" s="44"/>
      <c r="FG227" s="32"/>
      <c r="FI227" s="32"/>
      <c r="FK227" s="32"/>
      <c r="FM227" s="44"/>
      <c r="FO227" s="32"/>
      <c r="FQ227" s="32"/>
      <c r="FS227" s="32"/>
      <c r="FU227" s="44"/>
      <c r="FW227" s="32"/>
      <c r="FY227" s="32"/>
      <c r="GA227" s="32"/>
      <c r="GC227" s="44"/>
      <c r="GE227" s="32"/>
      <c r="GG227" s="32"/>
      <c r="GI227" s="32"/>
      <c r="GK227" s="44"/>
      <c r="GM227" s="32"/>
      <c r="GO227" s="32"/>
      <c r="GQ227" s="32"/>
      <c r="GS227" s="44"/>
      <c r="GU227" s="32"/>
      <c r="GW227" s="32"/>
      <c r="GY227" s="32"/>
      <c r="HA227" s="44"/>
      <c r="HC227" s="32"/>
      <c r="HE227" s="32"/>
      <c r="HG227" s="32"/>
      <c r="HI227" s="44"/>
      <c r="HK227" s="32"/>
      <c r="HM227" s="32"/>
      <c r="HO227" s="32"/>
      <c r="HQ227" s="44"/>
      <c r="HS227" s="32"/>
      <c r="HU227" s="32"/>
      <c r="HW227" s="32"/>
      <c r="HY227" s="44"/>
      <c r="IA227" s="32"/>
      <c r="IC227" s="5"/>
      <c r="IE227" s="32"/>
      <c r="IG227" s="44"/>
      <c r="II227" s="32"/>
      <c r="IK227" s="32"/>
      <c r="IM227" s="32"/>
      <c r="IO227" s="32"/>
      <c r="IQ227" s="44"/>
      <c r="IS227" s="32"/>
      <c r="IU227" s="32"/>
      <c r="IW227" s="32"/>
      <c r="IY227" s="44"/>
      <c r="JA227" s="32"/>
      <c r="JC227" s="32"/>
      <c r="JE227" s="32"/>
      <c r="JG227" s="44"/>
      <c r="JI227" s="32"/>
      <c r="JK227" s="32"/>
      <c r="JM227" s="32"/>
      <c r="JO227" s="44"/>
      <c r="JQ227" s="32"/>
      <c r="JS227" s="32"/>
      <c r="JU227" s="32"/>
      <c r="JW227" s="44"/>
      <c r="JY227" s="32"/>
      <c r="KA227" s="32"/>
      <c r="KC227" s="32"/>
      <c r="KE227" s="44"/>
      <c r="KG227" s="32"/>
      <c r="KI227" s="32"/>
      <c r="KK227" s="32"/>
      <c r="KM227" s="44"/>
      <c r="KO227" s="32"/>
      <c r="KQ227" s="32"/>
      <c r="KS227" s="32"/>
      <c r="KU227" s="44"/>
      <c r="KW227" s="32"/>
      <c r="KY227" s="32"/>
      <c r="LA227" s="32"/>
      <c r="LC227" s="44"/>
      <c r="LE227" s="32"/>
      <c r="LG227" s="32"/>
      <c r="LI227" s="32"/>
      <c r="LK227" s="44"/>
      <c r="LM227" s="32"/>
      <c r="LO227" s="32"/>
      <c r="LQ227" s="32"/>
      <c r="LS227" s="44"/>
      <c r="LU227" s="32"/>
      <c r="LW227" s="32"/>
      <c r="LY227" s="32"/>
      <c r="MA227" s="44"/>
      <c r="MC227" s="32"/>
      <c r="ME227" s="32"/>
      <c r="MG227" s="34"/>
      <c r="MI227" s="44"/>
      <c r="MK227" s="35"/>
      <c r="MM227" s="32"/>
      <c r="MO227" s="32"/>
    </row>
    <row r="228" spans="2:353" x14ac:dyDescent="0.25">
      <c r="B228" s="360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O228" s="44"/>
      <c r="AQ228" s="32"/>
      <c r="AS228" s="32"/>
      <c r="AU228" s="32"/>
      <c r="AW228" s="44"/>
      <c r="AY228" s="32"/>
      <c r="BA228" s="32"/>
      <c r="BC228" s="32"/>
      <c r="BE228" s="44"/>
      <c r="BG228" s="32"/>
      <c r="BI228" s="32"/>
      <c r="BK228" s="32"/>
      <c r="BM228" s="44"/>
      <c r="BO228" s="32"/>
      <c r="BQ228" s="32"/>
      <c r="BS228" s="32"/>
      <c r="BU228" s="44"/>
      <c r="BW228" s="32"/>
      <c r="BY228" s="32"/>
      <c r="CA228" s="32"/>
      <c r="CC228" s="44"/>
      <c r="CE228" s="32"/>
      <c r="CG228" s="32"/>
      <c r="CI228" s="32"/>
      <c r="CK228" s="44"/>
      <c r="CM228" s="32"/>
      <c r="CO228" s="32"/>
      <c r="CQ228" s="32"/>
      <c r="CS228" s="44"/>
      <c r="CU228" s="32"/>
      <c r="CW228" s="32"/>
      <c r="CY228" s="32"/>
      <c r="DA228" s="44"/>
      <c r="DC228" s="32"/>
      <c r="DE228" s="32"/>
      <c r="DG228" s="32"/>
      <c r="DI228" s="44"/>
      <c r="DK228" s="32"/>
      <c r="DM228" s="32"/>
      <c r="DO228" s="32"/>
      <c r="DQ228" s="44"/>
      <c r="DS228" s="32"/>
      <c r="DU228" s="32"/>
      <c r="DW228" s="32"/>
      <c r="DY228" s="44"/>
      <c r="EA228" s="32"/>
      <c r="EC228" s="32"/>
      <c r="EE228" s="32"/>
      <c r="EG228" s="44"/>
      <c r="EI228" s="32"/>
      <c r="EK228" s="32"/>
      <c r="EM228" s="32"/>
      <c r="EO228" s="44"/>
      <c r="EQ228" s="32"/>
      <c r="ES228" s="32"/>
      <c r="EU228" s="32"/>
      <c r="EW228" s="44"/>
      <c r="EY228" s="32"/>
      <c r="FA228" s="32"/>
      <c r="FC228" s="32"/>
      <c r="FE228" s="44"/>
      <c r="FG228" s="32"/>
      <c r="FI228" s="32"/>
      <c r="FK228" s="32"/>
      <c r="FM228" s="44"/>
      <c r="FO228" s="32"/>
      <c r="FQ228" s="32"/>
      <c r="FS228" s="32"/>
      <c r="FU228" s="44"/>
      <c r="FW228" s="32"/>
      <c r="FY228" s="32"/>
      <c r="GA228" s="32"/>
      <c r="GC228" s="44"/>
      <c r="GE228" s="32"/>
      <c r="GG228" s="32"/>
      <c r="GI228" s="32"/>
      <c r="GK228" s="44"/>
      <c r="GM228" s="32"/>
      <c r="GO228" s="32"/>
      <c r="GQ228" s="32"/>
      <c r="GS228" s="44"/>
      <c r="GU228" s="32"/>
      <c r="GW228" s="32"/>
      <c r="GY228" s="32"/>
      <c r="HA228" s="44"/>
      <c r="HC228" s="32"/>
      <c r="HE228" s="32"/>
      <c r="HG228" s="32"/>
      <c r="HI228" s="44"/>
      <c r="HK228" s="32"/>
      <c r="HM228" s="32"/>
      <c r="HO228" s="32"/>
      <c r="HQ228" s="44"/>
      <c r="HS228" s="32"/>
      <c r="HU228" s="32"/>
      <c r="HW228" s="32"/>
      <c r="HY228" s="44"/>
      <c r="IA228" s="32"/>
      <c r="IC228" s="5"/>
      <c r="IE228" s="32"/>
      <c r="IG228" s="44"/>
      <c r="II228" s="32"/>
      <c r="IK228" s="32"/>
      <c r="IM228" s="32"/>
      <c r="IO228" s="32"/>
      <c r="IQ228" s="44"/>
      <c r="IS228" s="32"/>
      <c r="IU228" s="32"/>
      <c r="IW228" s="32"/>
      <c r="IY228" s="44"/>
      <c r="JA228" s="32"/>
      <c r="JC228" s="32"/>
      <c r="JE228" s="32"/>
      <c r="JG228" s="44"/>
      <c r="JI228" s="32"/>
      <c r="JK228" s="32"/>
      <c r="JM228" s="32"/>
      <c r="JO228" s="44"/>
      <c r="JQ228" s="32"/>
      <c r="JS228" s="32"/>
      <c r="JU228" s="32"/>
      <c r="JW228" s="44"/>
      <c r="JY228" s="32"/>
      <c r="KA228" s="32"/>
      <c r="KC228" s="32"/>
      <c r="KE228" s="44"/>
      <c r="KG228" s="32"/>
      <c r="KI228" s="32"/>
      <c r="KK228" s="32"/>
      <c r="KM228" s="44"/>
      <c r="KO228" s="32"/>
      <c r="KQ228" s="32"/>
      <c r="KS228" s="32"/>
      <c r="KU228" s="44"/>
      <c r="KW228" s="32"/>
      <c r="KY228" s="32"/>
      <c r="LA228" s="32"/>
      <c r="LC228" s="44"/>
      <c r="LE228" s="32"/>
      <c r="LG228" s="32"/>
      <c r="LI228" s="32"/>
      <c r="LK228" s="44"/>
      <c r="LM228" s="32"/>
      <c r="LO228" s="32"/>
      <c r="LQ228" s="32"/>
      <c r="LS228" s="44"/>
      <c r="LU228" s="32"/>
      <c r="LW228" s="32"/>
      <c r="LY228" s="32"/>
      <c r="MA228" s="44"/>
      <c r="MC228" s="32"/>
      <c r="ME228" s="32"/>
      <c r="MG228" s="34"/>
      <c r="MI228" s="44"/>
      <c r="MK228" s="35"/>
      <c r="MM228" s="32"/>
      <c r="MO228" s="32"/>
    </row>
    <row r="229" spans="2:353" x14ac:dyDescent="0.25">
      <c r="B229" s="360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O229" s="44"/>
      <c r="AQ229" s="32"/>
      <c r="AS229" s="32"/>
      <c r="AU229" s="32"/>
      <c r="AW229" s="44"/>
      <c r="AY229" s="32"/>
      <c r="BA229" s="32"/>
      <c r="BC229" s="32"/>
      <c r="BE229" s="44"/>
      <c r="BG229" s="32"/>
      <c r="BI229" s="32"/>
      <c r="BK229" s="32"/>
      <c r="BM229" s="44"/>
      <c r="BO229" s="32"/>
      <c r="BQ229" s="32"/>
      <c r="BS229" s="32"/>
      <c r="BU229" s="44"/>
      <c r="BW229" s="32"/>
      <c r="BY229" s="32"/>
      <c r="CA229" s="32"/>
      <c r="CC229" s="44"/>
      <c r="CE229" s="32"/>
      <c r="CG229" s="32"/>
      <c r="CI229" s="32"/>
      <c r="CK229" s="44"/>
      <c r="CM229" s="32"/>
      <c r="CO229" s="32"/>
      <c r="CQ229" s="32"/>
      <c r="CS229" s="44"/>
      <c r="CU229" s="32"/>
      <c r="CW229" s="32"/>
      <c r="CY229" s="32"/>
      <c r="DA229" s="44"/>
      <c r="DC229" s="32"/>
      <c r="DE229" s="32"/>
      <c r="DG229" s="32"/>
      <c r="DI229" s="44"/>
      <c r="DK229" s="32"/>
      <c r="DM229" s="32"/>
      <c r="DO229" s="32"/>
      <c r="DQ229" s="44"/>
      <c r="DS229" s="32"/>
      <c r="DU229" s="32"/>
      <c r="DW229" s="32"/>
      <c r="DY229" s="44"/>
      <c r="EA229" s="32"/>
      <c r="EC229" s="32"/>
      <c r="EE229" s="32"/>
      <c r="EG229" s="44"/>
      <c r="EI229" s="32"/>
      <c r="EK229" s="32"/>
      <c r="EM229" s="32"/>
      <c r="EO229" s="44"/>
      <c r="EQ229" s="32"/>
      <c r="ES229" s="32"/>
      <c r="EU229" s="32"/>
      <c r="EW229" s="44"/>
      <c r="EY229" s="32"/>
      <c r="FA229" s="32"/>
      <c r="FC229" s="32"/>
      <c r="FE229" s="44"/>
      <c r="FG229" s="32"/>
      <c r="FI229" s="32"/>
      <c r="FK229" s="32"/>
      <c r="FM229" s="44"/>
      <c r="FO229" s="32"/>
      <c r="FQ229" s="32"/>
      <c r="FS229" s="32"/>
      <c r="FU229" s="44"/>
      <c r="FW229" s="32"/>
      <c r="FY229" s="32"/>
      <c r="GA229" s="32"/>
      <c r="GC229" s="44"/>
      <c r="GE229" s="32"/>
      <c r="GG229" s="32"/>
      <c r="GI229" s="32"/>
      <c r="GK229" s="44"/>
      <c r="GM229" s="32"/>
      <c r="GO229" s="32"/>
      <c r="GQ229" s="32"/>
      <c r="GS229" s="44"/>
      <c r="GU229" s="32"/>
      <c r="GW229" s="32"/>
      <c r="GY229" s="32"/>
      <c r="HA229" s="44"/>
      <c r="HC229" s="32"/>
      <c r="HE229" s="32"/>
      <c r="HG229" s="32"/>
      <c r="HI229" s="44"/>
      <c r="HK229" s="32"/>
      <c r="HM229" s="32"/>
      <c r="HO229" s="32"/>
      <c r="HQ229" s="44"/>
      <c r="HS229" s="32"/>
      <c r="HU229" s="32"/>
      <c r="HW229" s="32"/>
      <c r="HY229" s="44"/>
      <c r="IA229" s="32"/>
      <c r="IC229" s="5"/>
      <c r="IE229" s="32"/>
      <c r="IG229" s="44"/>
      <c r="II229" s="32"/>
      <c r="IK229" s="32"/>
      <c r="IM229" s="32"/>
      <c r="IO229" s="32"/>
      <c r="IQ229" s="44"/>
      <c r="IS229" s="32"/>
      <c r="IU229" s="32"/>
      <c r="IW229" s="32"/>
      <c r="IY229" s="44"/>
      <c r="JA229" s="32"/>
      <c r="JC229" s="32"/>
      <c r="JE229" s="32"/>
      <c r="JG229" s="44"/>
      <c r="JI229" s="32"/>
      <c r="JK229" s="32"/>
      <c r="JM229" s="32"/>
      <c r="JO229" s="44"/>
      <c r="JQ229" s="32"/>
      <c r="JS229" s="32"/>
      <c r="JU229" s="32"/>
      <c r="JW229" s="44"/>
      <c r="JY229" s="32"/>
      <c r="KA229" s="32"/>
      <c r="KC229" s="32"/>
      <c r="KE229" s="44"/>
      <c r="KG229" s="32"/>
      <c r="KI229" s="32"/>
      <c r="KK229" s="32"/>
      <c r="KM229" s="44"/>
      <c r="KO229" s="32"/>
      <c r="KQ229" s="32"/>
      <c r="KS229" s="32"/>
      <c r="KU229" s="44"/>
      <c r="KW229" s="32"/>
      <c r="KY229" s="32"/>
      <c r="LA229" s="32"/>
      <c r="LC229" s="44"/>
      <c r="LE229" s="32"/>
      <c r="LG229" s="32"/>
      <c r="LI229" s="32"/>
      <c r="LK229" s="44"/>
      <c r="LM229" s="32"/>
      <c r="LO229" s="32"/>
      <c r="LQ229" s="32"/>
      <c r="LS229" s="44"/>
      <c r="LU229" s="32"/>
      <c r="LW229" s="32"/>
      <c r="LY229" s="32"/>
      <c r="MA229" s="44"/>
      <c r="MC229" s="32"/>
      <c r="ME229" s="32"/>
      <c r="MG229" s="34"/>
      <c r="MI229" s="44"/>
      <c r="MK229" s="35"/>
      <c r="MM229" s="32"/>
      <c r="MO229" s="32"/>
    </row>
    <row r="230" spans="2:353" x14ac:dyDescent="0.25">
      <c r="B230" s="36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O230" s="44"/>
      <c r="AQ230" s="32"/>
      <c r="AS230" s="32"/>
      <c r="AU230" s="32"/>
      <c r="AW230" s="44"/>
      <c r="AY230" s="32"/>
      <c r="BA230" s="32"/>
      <c r="BC230" s="32"/>
      <c r="BE230" s="44"/>
      <c r="BG230" s="32"/>
      <c r="BI230" s="32"/>
      <c r="BK230" s="32"/>
      <c r="BM230" s="44"/>
      <c r="BO230" s="32"/>
      <c r="BQ230" s="32"/>
      <c r="BS230" s="32"/>
      <c r="BU230" s="44"/>
      <c r="BW230" s="32"/>
      <c r="BY230" s="32"/>
      <c r="CA230" s="32"/>
      <c r="CC230" s="44"/>
      <c r="CE230" s="32"/>
      <c r="CG230" s="32"/>
      <c r="CI230" s="32"/>
      <c r="CK230" s="44"/>
      <c r="CM230" s="32"/>
      <c r="CO230" s="32"/>
      <c r="CQ230" s="32"/>
      <c r="CS230" s="44"/>
      <c r="CU230" s="32"/>
      <c r="CW230" s="32"/>
      <c r="CY230" s="32"/>
      <c r="DA230" s="44"/>
      <c r="DC230" s="32"/>
      <c r="DE230" s="32"/>
      <c r="DG230" s="32"/>
      <c r="DI230" s="44"/>
      <c r="DK230" s="32"/>
      <c r="DM230" s="32"/>
      <c r="DO230" s="32"/>
      <c r="DQ230" s="44"/>
      <c r="DS230" s="32"/>
      <c r="DU230" s="32"/>
      <c r="DW230" s="32"/>
      <c r="DY230" s="44"/>
      <c r="EA230" s="32"/>
      <c r="EC230" s="32"/>
      <c r="EE230" s="32"/>
      <c r="EG230" s="44"/>
      <c r="EI230" s="32"/>
      <c r="EK230" s="32"/>
      <c r="EM230" s="32"/>
      <c r="EO230" s="44"/>
      <c r="EQ230" s="32"/>
      <c r="ES230" s="32"/>
      <c r="EU230" s="32"/>
      <c r="EW230" s="44"/>
      <c r="EY230" s="32"/>
      <c r="FA230" s="32"/>
      <c r="FC230" s="32"/>
      <c r="FE230" s="44"/>
      <c r="FG230" s="32"/>
      <c r="FI230" s="32"/>
      <c r="FK230" s="32"/>
      <c r="FM230" s="44"/>
      <c r="FO230" s="32"/>
      <c r="FQ230" s="32"/>
      <c r="FS230" s="32"/>
      <c r="FU230" s="44"/>
      <c r="FW230" s="32"/>
      <c r="FY230" s="32"/>
      <c r="GA230" s="32"/>
      <c r="GC230" s="44"/>
      <c r="GE230" s="32"/>
      <c r="GG230" s="32"/>
      <c r="GI230" s="32"/>
      <c r="GK230" s="44"/>
      <c r="GM230" s="32"/>
      <c r="GO230" s="32"/>
      <c r="GQ230" s="32"/>
      <c r="GS230" s="44"/>
      <c r="GU230" s="32"/>
      <c r="GW230" s="32"/>
      <c r="GY230" s="32"/>
      <c r="HA230" s="44"/>
      <c r="HC230" s="32"/>
      <c r="HE230" s="32"/>
      <c r="HG230" s="32"/>
      <c r="HI230" s="44"/>
      <c r="HK230" s="32"/>
      <c r="HM230" s="32"/>
      <c r="HO230" s="32"/>
      <c r="HQ230" s="44"/>
      <c r="HS230" s="32"/>
      <c r="HU230" s="32"/>
      <c r="HW230" s="32"/>
      <c r="HY230" s="44"/>
      <c r="IA230" s="32"/>
      <c r="IC230" s="5"/>
      <c r="IE230" s="32"/>
      <c r="IG230" s="44"/>
      <c r="II230" s="32"/>
      <c r="IK230" s="32"/>
      <c r="IM230" s="32"/>
      <c r="IO230" s="32"/>
      <c r="IQ230" s="44"/>
      <c r="IS230" s="32"/>
      <c r="IU230" s="32"/>
      <c r="IW230" s="32"/>
      <c r="IY230" s="44"/>
      <c r="JA230" s="32"/>
      <c r="JC230" s="32"/>
      <c r="JE230" s="32"/>
      <c r="JG230" s="44"/>
      <c r="JI230" s="32"/>
      <c r="JK230" s="32"/>
      <c r="JM230" s="32"/>
      <c r="JO230" s="44"/>
      <c r="JQ230" s="32"/>
      <c r="JS230" s="32"/>
      <c r="JU230" s="32"/>
      <c r="JW230" s="44"/>
      <c r="JY230" s="32"/>
      <c r="KA230" s="32"/>
      <c r="KC230" s="32"/>
      <c r="KE230" s="44"/>
      <c r="KG230" s="32"/>
      <c r="KI230" s="32"/>
      <c r="KK230" s="32"/>
      <c r="KM230" s="44"/>
      <c r="KO230" s="32"/>
      <c r="KQ230" s="32"/>
      <c r="KS230" s="32"/>
      <c r="KU230" s="44"/>
      <c r="KW230" s="32"/>
      <c r="KY230" s="32"/>
      <c r="LA230" s="32"/>
      <c r="LC230" s="44"/>
      <c r="LE230" s="32"/>
      <c r="LG230" s="32"/>
      <c r="LI230" s="32"/>
      <c r="LK230" s="44"/>
      <c r="LM230" s="32"/>
      <c r="LO230" s="32"/>
      <c r="LQ230" s="32"/>
      <c r="LS230" s="44"/>
      <c r="LU230" s="32"/>
      <c r="LW230" s="32"/>
      <c r="LY230" s="32"/>
      <c r="MA230" s="44"/>
      <c r="MC230" s="32"/>
      <c r="ME230" s="32"/>
      <c r="MG230" s="34"/>
      <c r="MI230" s="44"/>
      <c r="MK230" s="35"/>
      <c r="MM230" s="32"/>
      <c r="MO230" s="32"/>
    </row>
    <row r="231" spans="2:353" x14ac:dyDescent="0.25">
      <c r="B231" s="360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O231" s="44"/>
      <c r="AQ231" s="32"/>
      <c r="AS231" s="32"/>
      <c r="AU231" s="32"/>
      <c r="AW231" s="44"/>
      <c r="AY231" s="32"/>
      <c r="BA231" s="32"/>
      <c r="BC231" s="32"/>
      <c r="BE231" s="44"/>
      <c r="BG231" s="32"/>
      <c r="BI231" s="32"/>
      <c r="BK231" s="32"/>
      <c r="BM231" s="44"/>
      <c r="BO231" s="32"/>
      <c r="BQ231" s="32"/>
      <c r="BS231" s="32"/>
      <c r="BU231" s="44"/>
      <c r="BW231" s="32"/>
      <c r="BY231" s="32"/>
      <c r="CA231" s="32"/>
      <c r="CC231" s="44"/>
      <c r="CE231" s="32"/>
      <c r="CG231" s="32"/>
      <c r="CI231" s="32"/>
      <c r="CK231" s="44"/>
      <c r="CM231" s="32"/>
      <c r="CO231" s="32"/>
      <c r="CQ231" s="32"/>
      <c r="CS231" s="44"/>
      <c r="CU231" s="32"/>
      <c r="CW231" s="32"/>
      <c r="CY231" s="32"/>
      <c r="DA231" s="44"/>
      <c r="DC231" s="32"/>
      <c r="DE231" s="32"/>
      <c r="DG231" s="32"/>
      <c r="DI231" s="44"/>
      <c r="DK231" s="32"/>
      <c r="DM231" s="32"/>
      <c r="DO231" s="32"/>
      <c r="DQ231" s="44"/>
      <c r="DS231" s="32"/>
      <c r="DU231" s="32"/>
      <c r="DW231" s="32"/>
      <c r="DY231" s="44"/>
      <c r="EA231" s="32"/>
      <c r="EC231" s="32"/>
      <c r="EE231" s="32"/>
      <c r="EG231" s="44"/>
      <c r="EI231" s="32"/>
      <c r="EK231" s="32"/>
      <c r="EM231" s="32"/>
      <c r="EO231" s="44"/>
      <c r="EQ231" s="32"/>
      <c r="ES231" s="32"/>
      <c r="EU231" s="32"/>
      <c r="EW231" s="44"/>
      <c r="EY231" s="32"/>
      <c r="FA231" s="32"/>
      <c r="FC231" s="32"/>
      <c r="FE231" s="44"/>
      <c r="FG231" s="32"/>
      <c r="FI231" s="32"/>
      <c r="FK231" s="32"/>
      <c r="FM231" s="44"/>
      <c r="FO231" s="32"/>
      <c r="FQ231" s="32"/>
      <c r="FS231" s="32"/>
      <c r="FU231" s="44"/>
      <c r="FW231" s="32"/>
      <c r="FY231" s="32"/>
      <c r="GA231" s="32"/>
      <c r="GC231" s="44"/>
      <c r="GE231" s="32"/>
      <c r="GG231" s="32"/>
      <c r="GI231" s="32"/>
      <c r="GK231" s="44"/>
      <c r="GM231" s="32"/>
      <c r="GO231" s="32"/>
      <c r="GQ231" s="32"/>
      <c r="GS231" s="44"/>
      <c r="GU231" s="32"/>
      <c r="GW231" s="32"/>
      <c r="GY231" s="32"/>
      <c r="HA231" s="44"/>
      <c r="HC231" s="32"/>
      <c r="HE231" s="32"/>
      <c r="HG231" s="32"/>
      <c r="HI231" s="44"/>
      <c r="HK231" s="32"/>
      <c r="HM231" s="32"/>
      <c r="HO231" s="32"/>
      <c r="HQ231" s="44"/>
      <c r="HS231" s="32"/>
      <c r="HU231" s="32"/>
      <c r="HW231" s="32"/>
      <c r="HY231" s="44"/>
      <c r="IA231" s="32"/>
      <c r="IC231" s="5"/>
      <c r="IE231" s="32"/>
      <c r="IG231" s="44"/>
      <c r="II231" s="32"/>
      <c r="IK231" s="32"/>
      <c r="IM231" s="32"/>
      <c r="IO231" s="32"/>
      <c r="IQ231" s="44"/>
      <c r="IS231" s="32"/>
      <c r="IU231" s="32"/>
      <c r="IW231" s="32"/>
      <c r="IY231" s="44"/>
      <c r="JA231" s="32"/>
      <c r="JC231" s="32"/>
      <c r="JE231" s="32"/>
      <c r="JG231" s="44"/>
      <c r="JI231" s="32"/>
      <c r="JK231" s="32"/>
      <c r="JM231" s="32"/>
      <c r="JO231" s="44"/>
      <c r="JQ231" s="32"/>
      <c r="JS231" s="32"/>
      <c r="JU231" s="32"/>
      <c r="JW231" s="44"/>
      <c r="JY231" s="32"/>
      <c r="KA231" s="32"/>
      <c r="KC231" s="32"/>
      <c r="KE231" s="44"/>
      <c r="KG231" s="32"/>
      <c r="KI231" s="32"/>
      <c r="KK231" s="32"/>
      <c r="KM231" s="44"/>
      <c r="KO231" s="32"/>
      <c r="KQ231" s="32"/>
      <c r="KS231" s="32"/>
      <c r="KU231" s="44"/>
      <c r="KW231" s="32"/>
      <c r="KY231" s="32"/>
      <c r="LA231" s="32"/>
      <c r="LC231" s="44"/>
      <c r="LE231" s="32"/>
      <c r="LG231" s="32"/>
      <c r="LI231" s="32"/>
      <c r="LK231" s="44"/>
      <c r="LM231" s="32"/>
      <c r="LO231" s="32"/>
      <c r="LQ231" s="32"/>
      <c r="LS231" s="44"/>
      <c r="LU231" s="32"/>
      <c r="LW231" s="32"/>
      <c r="LY231" s="32"/>
      <c r="MA231" s="44"/>
      <c r="MC231" s="32"/>
      <c r="ME231" s="32"/>
      <c r="MG231" s="34"/>
      <c r="MI231" s="44"/>
      <c r="MK231" s="35"/>
      <c r="MM231" s="32"/>
      <c r="MO231" s="32"/>
    </row>
    <row r="232" spans="2:353" x14ac:dyDescent="0.25">
      <c r="B232" s="360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O232" s="44"/>
      <c r="AQ232" s="32"/>
      <c r="AS232" s="32"/>
      <c r="AU232" s="32"/>
      <c r="AW232" s="44"/>
      <c r="AY232" s="32"/>
      <c r="BA232" s="32"/>
      <c r="BC232" s="32"/>
      <c r="BE232" s="44"/>
      <c r="BG232" s="32"/>
      <c r="BI232" s="32"/>
      <c r="BK232" s="32"/>
      <c r="BM232" s="44"/>
      <c r="BO232" s="32"/>
      <c r="BQ232" s="32"/>
      <c r="BS232" s="32"/>
      <c r="BU232" s="44"/>
      <c r="BW232" s="32"/>
      <c r="BY232" s="32"/>
      <c r="CA232" s="32"/>
      <c r="CC232" s="44"/>
      <c r="CE232" s="32"/>
      <c r="CG232" s="32"/>
      <c r="CI232" s="32"/>
      <c r="CK232" s="44"/>
      <c r="CM232" s="32"/>
      <c r="CO232" s="32"/>
      <c r="CQ232" s="32"/>
      <c r="CS232" s="44"/>
      <c r="CU232" s="32"/>
      <c r="CW232" s="32"/>
      <c r="CY232" s="32"/>
      <c r="DA232" s="44"/>
      <c r="DC232" s="32"/>
      <c r="DE232" s="32"/>
      <c r="DG232" s="32"/>
      <c r="DI232" s="44"/>
      <c r="DK232" s="32"/>
      <c r="DM232" s="32"/>
      <c r="DO232" s="32"/>
      <c r="DQ232" s="44"/>
      <c r="DS232" s="32"/>
      <c r="DU232" s="32"/>
      <c r="DW232" s="32"/>
      <c r="DY232" s="44"/>
      <c r="EA232" s="32"/>
      <c r="EC232" s="32"/>
      <c r="EE232" s="32"/>
      <c r="EG232" s="44"/>
      <c r="EI232" s="32"/>
      <c r="EK232" s="32"/>
      <c r="EM232" s="32"/>
      <c r="EO232" s="44"/>
      <c r="EQ232" s="32"/>
      <c r="ES232" s="32"/>
      <c r="EU232" s="32"/>
      <c r="EW232" s="44"/>
      <c r="EY232" s="32"/>
      <c r="FA232" s="32"/>
      <c r="FC232" s="32"/>
      <c r="FE232" s="44"/>
      <c r="FG232" s="32"/>
      <c r="FI232" s="32"/>
      <c r="FK232" s="32"/>
      <c r="FM232" s="44"/>
      <c r="FO232" s="32"/>
      <c r="FQ232" s="32"/>
      <c r="FS232" s="32"/>
      <c r="FU232" s="44"/>
      <c r="FW232" s="32"/>
      <c r="FY232" s="32"/>
      <c r="GA232" s="32"/>
      <c r="GC232" s="44"/>
      <c r="GE232" s="32"/>
      <c r="GG232" s="32"/>
      <c r="GI232" s="32"/>
      <c r="GK232" s="44"/>
      <c r="GM232" s="32"/>
      <c r="GO232" s="32"/>
      <c r="GQ232" s="32"/>
      <c r="GS232" s="44"/>
      <c r="GU232" s="32"/>
      <c r="GW232" s="32"/>
      <c r="GY232" s="32"/>
      <c r="HA232" s="44"/>
      <c r="HC232" s="32"/>
      <c r="HE232" s="32"/>
      <c r="HG232" s="32"/>
      <c r="HI232" s="44"/>
      <c r="HK232" s="32"/>
      <c r="HM232" s="32"/>
      <c r="HO232" s="32"/>
      <c r="HQ232" s="44"/>
      <c r="HS232" s="32"/>
      <c r="HU232" s="32"/>
      <c r="HW232" s="32"/>
      <c r="HY232" s="44"/>
      <c r="IA232" s="32"/>
      <c r="IC232" s="5"/>
      <c r="IE232" s="32"/>
      <c r="IG232" s="44"/>
      <c r="II232" s="32"/>
      <c r="IK232" s="32"/>
      <c r="IM232" s="32"/>
      <c r="IO232" s="32"/>
      <c r="IQ232" s="44"/>
      <c r="IS232" s="32"/>
      <c r="IU232" s="32"/>
      <c r="IW232" s="32"/>
      <c r="IY232" s="44"/>
      <c r="JA232" s="32"/>
      <c r="JC232" s="32"/>
      <c r="JE232" s="32"/>
      <c r="JG232" s="44"/>
      <c r="JI232" s="32"/>
      <c r="JK232" s="32"/>
      <c r="JM232" s="32"/>
      <c r="JO232" s="44"/>
      <c r="JQ232" s="32"/>
      <c r="JS232" s="32"/>
      <c r="JU232" s="32"/>
      <c r="JW232" s="44"/>
      <c r="JY232" s="32"/>
      <c r="KA232" s="32"/>
      <c r="KC232" s="32"/>
      <c r="KE232" s="44"/>
      <c r="KG232" s="32"/>
      <c r="KI232" s="32"/>
      <c r="KK232" s="32"/>
      <c r="KM232" s="44"/>
      <c r="KO232" s="32"/>
      <c r="KQ232" s="32"/>
      <c r="KS232" s="32"/>
      <c r="KU232" s="44"/>
      <c r="KW232" s="32"/>
      <c r="KY232" s="32"/>
      <c r="LA232" s="32"/>
      <c r="LC232" s="44"/>
      <c r="LE232" s="32"/>
      <c r="LG232" s="32"/>
      <c r="LI232" s="32"/>
      <c r="LK232" s="44"/>
      <c r="LM232" s="32"/>
      <c r="LO232" s="32"/>
      <c r="LQ232" s="32"/>
      <c r="LS232" s="44"/>
      <c r="LU232" s="32"/>
      <c r="LW232" s="32"/>
      <c r="LY232" s="32"/>
      <c r="MA232" s="44"/>
      <c r="MC232" s="32"/>
      <c r="ME232" s="32"/>
      <c r="MG232" s="34"/>
      <c r="MI232" s="44"/>
      <c r="MK232" s="35"/>
      <c r="MM232" s="32"/>
      <c r="MO232" s="32"/>
    </row>
    <row r="233" spans="2:353" x14ac:dyDescent="0.25">
      <c r="B233" s="360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IC233" s="5"/>
    </row>
    <row r="234" spans="2:353" x14ac:dyDescent="0.25">
      <c r="B234" s="360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Q234" s="31"/>
      <c r="AS234" s="31"/>
      <c r="AU234" s="31"/>
      <c r="AY234" s="31"/>
      <c r="BA234" s="31"/>
      <c r="BC234" s="31"/>
      <c r="BG234" s="31"/>
      <c r="BH234" s="47"/>
      <c r="BI234" s="31"/>
      <c r="BK234" s="31"/>
      <c r="BO234" s="31"/>
      <c r="BQ234" s="31"/>
      <c r="BS234" s="31"/>
      <c r="BW234" s="31"/>
      <c r="BY234" s="31"/>
      <c r="CA234" s="31"/>
      <c r="CE234" s="31"/>
      <c r="CG234" s="31"/>
      <c r="CI234" s="31"/>
      <c r="CM234" s="31"/>
      <c r="CO234" s="31"/>
      <c r="CQ234" s="31"/>
      <c r="CU234" s="31"/>
      <c r="CW234" s="31"/>
      <c r="CY234" s="31"/>
      <c r="DC234" s="31"/>
      <c r="DE234" s="31"/>
      <c r="DG234" s="31"/>
      <c r="DK234" s="31"/>
      <c r="DM234" s="31"/>
      <c r="DO234" s="31"/>
      <c r="DS234" s="31"/>
      <c r="DU234" s="31"/>
      <c r="DW234" s="31"/>
      <c r="EA234" s="31"/>
      <c r="EC234" s="31"/>
      <c r="EE234" s="31"/>
      <c r="EI234" s="31"/>
      <c r="EK234" s="31"/>
      <c r="EM234" s="31"/>
      <c r="EQ234" s="31"/>
      <c r="ES234" s="31"/>
      <c r="EU234" s="31"/>
      <c r="EY234" s="31"/>
      <c r="FA234" s="31"/>
      <c r="FC234" s="31"/>
      <c r="FG234" s="31"/>
      <c r="FI234" s="31"/>
      <c r="FK234" s="31"/>
      <c r="FO234" s="31"/>
      <c r="FQ234" s="31"/>
      <c r="FS234" s="31"/>
      <c r="FW234" s="31"/>
      <c r="FY234" s="31"/>
      <c r="FZ234" s="47"/>
      <c r="GA234" s="31"/>
      <c r="GE234" s="31"/>
      <c r="GG234" s="31"/>
      <c r="GI234" s="31"/>
      <c r="GM234" s="31"/>
      <c r="GO234" s="31"/>
      <c r="GQ234" s="31"/>
      <c r="GU234" s="31"/>
      <c r="GW234" s="31"/>
      <c r="GY234" s="31"/>
      <c r="HC234" s="31"/>
      <c r="HE234" s="31"/>
      <c r="HG234" s="31"/>
      <c r="HK234" s="31"/>
      <c r="HM234" s="31"/>
      <c r="HO234" s="31"/>
      <c r="HS234" s="31"/>
      <c r="HU234" s="31"/>
      <c r="HW234" s="31"/>
      <c r="IA234" s="31"/>
      <c r="IC234" s="5"/>
      <c r="IE234" s="31"/>
      <c r="II234" s="31"/>
      <c r="IK234" s="31"/>
      <c r="IM234" s="31"/>
      <c r="IO234" s="31"/>
      <c r="IS234" s="31"/>
      <c r="IU234" s="31"/>
      <c r="IW234" s="31"/>
      <c r="JA234" s="31"/>
      <c r="JC234" s="31"/>
      <c r="JE234" s="31"/>
      <c r="JI234" s="31"/>
      <c r="JK234" s="31"/>
      <c r="JM234" s="31"/>
      <c r="JQ234" s="31"/>
      <c r="JS234" s="31"/>
      <c r="JU234" s="31"/>
      <c r="JY234" s="31"/>
      <c r="KA234" s="31"/>
      <c r="KC234" s="31"/>
      <c r="KG234" s="31"/>
      <c r="KI234" s="31"/>
      <c r="KK234" s="31"/>
      <c r="KO234" s="31"/>
      <c r="KQ234" s="31"/>
      <c r="KS234" s="31"/>
      <c r="KW234" s="31"/>
      <c r="KY234" s="31"/>
      <c r="LA234" s="31"/>
      <c r="LE234" s="31"/>
      <c r="LG234" s="31"/>
      <c r="LI234" s="31"/>
      <c r="LM234" s="31"/>
      <c r="LO234" s="31"/>
      <c r="LQ234" s="31"/>
      <c r="LU234" s="31"/>
      <c r="LW234" s="31"/>
      <c r="LY234" s="31"/>
      <c r="MC234" s="31"/>
      <c r="ME234" s="31"/>
      <c r="MG234" s="31"/>
      <c r="MK234" s="31"/>
      <c r="MM234" s="31"/>
      <c r="MO234" s="31"/>
    </row>
    <row r="235" spans="2:353" x14ac:dyDescent="0.25">
      <c r="B235" s="360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O235" s="44"/>
      <c r="AQ235" s="31"/>
      <c r="AS235" s="31"/>
      <c r="AU235" s="31"/>
      <c r="AW235" s="44"/>
      <c r="AY235" s="31"/>
      <c r="BA235" s="31"/>
      <c r="BC235" s="31"/>
      <c r="BE235" s="44"/>
      <c r="BG235" s="31"/>
      <c r="BH235" s="47"/>
      <c r="BI235" s="31"/>
      <c r="BK235" s="31"/>
      <c r="BM235" s="44"/>
      <c r="BO235" s="31"/>
      <c r="BQ235" s="31"/>
      <c r="BS235" s="31"/>
      <c r="BU235" s="44"/>
      <c r="BW235" s="31"/>
      <c r="BY235" s="31"/>
      <c r="CA235" s="31"/>
      <c r="CC235" s="44"/>
      <c r="CE235" s="31"/>
      <c r="CG235" s="31"/>
      <c r="CI235" s="31"/>
      <c r="CK235" s="44"/>
      <c r="CM235" s="31"/>
      <c r="CO235" s="31"/>
      <c r="CQ235" s="31"/>
      <c r="CS235" s="44"/>
      <c r="CU235" s="31"/>
      <c r="CW235" s="31"/>
      <c r="CY235" s="31"/>
      <c r="DA235" s="44"/>
      <c r="DC235" s="31"/>
      <c r="DE235" s="31"/>
      <c r="DG235" s="31"/>
      <c r="DI235" s="44"/>
      <c r="DK235" s="31"/>
      <c r="DM235" s="31"/>
      <c r="DO235" s="31"/>
      <c r="DQ235" s="44"/>
      <c r="DS235" s="31"/>
      <c r="DU235" s="31"/>
      <c r="DW235" s="31"/>
      <c r="DY235" s="44"/>
      <c r="EA235" s="31"/>
      <c r="EC235" s="31"/>
      <c r="EE235" s="31"/>
      <c r="EG235" s="44"/>
      <c r="EI235" s="31"/>
      <c r="EK235" s="31"/>
      <c r="EM235" s="31"/>
      <c r="EO235" s="44"/>
      <c r="EQ235" s="31"/>
      <c r="ES235" s="31"/>
      <c r="EU235" s="31"/>
      <c r="EW235" s="44"/>
      <c r="EY235" s="31"/>
      <c r="FA235" s="31"/>
      <c r="FC235" s="31"/>
      <c r="FE235" s="44"/>
      <c r="FG235" s="31"/>
      <c r="FI235" s="31"/>
      <c r="FK235" s="31"/>
      <c r="FM235" s="44"/>
      <c r="FO235" s="31"/>
      <c r="FQ235" s="31"/>
      <c r="FS235" s="31"/>
      <c r="FU235" s="44"/>
      <c r="FW235" s="31"/>
      <c r="FY235" s="31"/>
      <c r="FZ235" s="47"/>
      <c r="GA235" s="31"/>
      <c r="GC235" s="44"/>
      <c r="GE235" s="31"/>
      <c r="GG235" s="31"/>
      <c r="GI235" s="31"/>
      <c r="GK235" s="44"/>
      <c r="GM235" s="31"/>
      <c r="GO235" s="31"/>
      <c r="GQ235" s="31"/>
      <c r="GS235" s="44"/>
      <c r="GU235" s="31"/>
      <c r="GW235" s="31"/>
      <c r="GY235" s="31"/>
      <c r="HA235" s="44"/>
      <c r="HC235" s="31"/>
      <c r="HE235" s="31"/>
      <c r="HG235" s="31"/>
      <c r="HI235" s="44"/>
      <c r="HK235" s="31"/>
      <c r="HM235" s="31"/>
      <c r="HO235" s="31"/>
      <c r="HQ235" s="44"/>
      <c r="HS235" s="31"/>
      <c r="HU235" s="31"/>
      <c r="HW235" s="31"/>
      <c r="HY235" s="44"/>
      <c r="IA235" s="31"/>
      <c r="IC235" s="5"/>
      <c r="IE235" s="31"/>
      <c r="IG235" s="44"/>
      <c r="II235" s="31"/>
      <c r="IK235" s="31"/>
      <c r="IM235" s="31"/>
      <c r="IO235" s="31"/>
      <c r="IQ235" s="44"/>
      <c r="IS235" s="31"/>
      <c r="IU235" s="31"/>
      <c r="IW235" s="31"/>
      <c r="IY235" s="44"/>
      <c r="JA235" s="31"/>
      <c r="JC235" s="31"/>
      <c r="JE235" s="31"/>
      <c r="JG235" s="44"/>
      <c r="JI235" s="31"/>
      <c r="JK235" s="31"/>
      <c r="JM235" s="31"/>
      <c r="JO235" s="44"/>
      <c r="JQ235" s="31"/>
      <c r="JS235" s="31"/>
      <c r="JU235" s="31"/>
      <c r="JW235" s="44"/>
      <c r="JY235" s="31"/>
      <c r="KA235" s="31"/>
      <c r="KC235" s="31"/>
      <c r="KE235" s="44"/>
      <c r="KG235" s="31"/>
      <c r="KI235" s="31"/>
      <c r="KK235" s="31"/>
      <c r="KM235" s="44"/>
      <c r="KO235" s="31"/>
      <c r="KQ235" s="31"/>
      <c r="KS235" s="31"/>
      <c r="KU235" s="44"/>
      <c r="KW235" s="31"/>
      <c r="KY235" s="31"/>
      <c r="LA235" s="31"/>
      <c r="LC235" s="44"/>
      <c r="LE235" s="31"/>
      <c r="LG235" s="31"/>
      <c r="LI235" s="31"/>
      <c r="LK235" s="44"/>
      <c r="LM235" s="31"/>
      <c r="LO235" s="31"/>
      <c r="LQ235" s="31"/>
      <c r="LS235" s="44"/>
      <c r="LU235" s="31"/>
      <c r="LW235" s="31"/>
      <c r="LY235" s="31"/>
      <c r="MA235" s="44"/>
      <c r="MC235" s="31"/>
      <c r="ME235" s="31"/>
      <c r="MG235" s="31"/>
      <c r="MI235" s="44"/>
      <c r="MK235" s="31"/>
      <c r="MM235" s="31"/>
      <c r="MO235" s="31"/>
    </row>
    <row r="236" spans="2:353" x14ac:dyDescent="0.25">
      <c r="B236" s="360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O236" s="44"/>
      <c r="AQ236" s="31"/>
      <c r="AS236" s="31"/>
      <c r="AU236" s="31"/>
      <c r="AW236" s="44"/>
      <c r="AY236" s="31"/>
      <c r="BA236" s="31"/>
      <c r="BC236" s="31"/>
      <c r="BE236" s="44"/>
      <c r="BG236" s="31"/>
      <c r="BH236" s="47"/>
      <c r="BI236" s="31"/>
      <c r="BK236" s="31"/>
      <c r="BM236" s="44"/>
      <c r="BO236" s="31"/>
      <c r="BQ236" s="31"/>
      <c r="BS236" s="31"/>
      <c r="BU236" s="44"/>
      <c r="BW236" s="31"/>
      <c r="BY236" s="31"/>
      <c r="CA236" s="31"/>
      <c r="CC236" s="44"/>
      <c r="CE236" s="31"/>
      <c r="CG236" s="31"/>
      <c r="CI236" s="31"/>
      <c r="CK236" s="44"/>
      <c r="CM236" s="31"/>
      <c r="CO236" s="31"/>
      <c r="CQ236" s="31"/>
      <c r="CS236" s="44"/>
      <c r="CU236" s="31"/>
      <c r="CW236" s="31"/>
      <c r="CY236" s="31"/>
      <c r="DA236" s="44"/>
      <c r="DC236" s="31"/>
      <c r="DE236" s="31"/>
      <c r="DG236" s="31"/>
      <c r="DI236" s="44"/>
      <c r="DK236" s="31"/>
      <c r="DM236" s="31"/>
      <c r="DO236" s="31"/>
      <c r="DQ236" s="44"/>
      <c r="DS236" s="31"/>
      <c r="DU236" s="31"/>
      <c r="DW236" s="31"/>
      <c r="DY236" s="44"/>
      <c r="EA236" s="31"/>
      <c r="EC236" s="31"/>
      <c r="EE236" s="31"/>
      <c r="EG236" s="44"/>
      <c r="EI236" s="31"/>
      <c r="EK236" s="31"/>
      <c r="EM236" s="31"/>
      <c r="EO236" s="44"/>
      <c r="EQ236" s="31"/>
      <c r="ES236" s="31"/>
      <c r="EU236" s="31"/>
      <c r="EW236" s="44"/>
      <c r="EY236" s="31"/>
      <c r="FA236" s="31"/>
      <c r="FC236" s="31"/>
      <c r="FE236" s="44"/>
      <c r="FG236" s="31"/>
      <c r="FI236" s="31"/>
      <c r="FK236" s="31"/>
      <c r="FM236" s="44"/>
      <c r="FO236" s="31"/>
      <c r="FQ236" s="31"/>
      <c r="FS236" s="31"/>
      <c r="FU236" s="44"/>
      <c r="FW236" s="31"/>
      <c r="FY236" s="31"/>
      <c r="FZ236" s="47"/>
      <c r="GA236" s="31"/>
      <c r="GC236" s="44"/>
      <c r="GE236" s="31"/>
      <c r="GG236" s="31"/>
      <c r="GI236" s="31"/>
      <c r="GK236" s="44"/>
      <c r="GM236" s="31"/>
      <c r="GO236" s="31"/>
      <c r="GQ236" s="31"/>
      <c r="GS236" s="44"/>
      <c r="GU236" s="31"/>
      <c r="GW236" s="31"/>
      <c r="GY236" s="31"/>
      <c r="HA236" s="44"/>
      <c r="HC236" s="31"/>
      <c r="HE236" s="31"/>
      <c r="HG236" s="31"/>
      <c r="HI236" s="44"/>
      <c r="HK236" s="31"/>
      <c r="HM236" s="31"/>
      <c r="HO236" s="31"/>
      <c r="HQ236" s="44"/>
      <c r="HS236" s="31"/>
      <c r="HU236" s="31"/>
      <c r="HW236" s="31"/>
      <c r="HY236" s="44"/>
      <c r="IA236" s="31"/>
      <c r="IC236" s="5"/>
      <c r="IE236" s="31"/>
      <c r="IG236" s="44"/>
      <c r="II236" s="31"/>
      <c r="IK236" s="31"/>
      <c r="IM236" s="31"/>
      <c r="IO236" s="31"/>
      <c r="IQ236" s="44"/>
      <c r="IS236" s="31"/>
      <c r="IU236" s="31"/>
      <c r="IW236" s="31"/>
      <c r="IY236" s="44"/>
      <c r="JA236" s="31"/>
      <c r="JC236" s="31"/>
      <c r="JE236" s="31"/>
      <c r="JG236" s="44"/>
      <c r="JI236" s="31"/>
      <c r="JK236" s="31"/>
      <c r="JM236" s="31"/>
      <c r="JO236" s="44"/>
      <c r="JQ236" s="31"/>
      <c r="JS236" s="31"/>
      <c r="JU236" s="31"/>
      <c r="JW236" s="44"/>
      <c r="JY236" s="31"/>
      <c r="KA236" s="31"/>
      <c r="KC236" s="31"/>
      <c r="KE236" s="44"/>
      <c r="KG236" s="31"/>
      <c r="KI236" s="31"/>
      <c r="KK236" s="31"/>
      <c r="KM236" s="44"/>
      <c r="KO236" s="31"/>
      <c r="KQ236" s="31"/>
      <c r="KS236" s="31"/>
      <c r="KU236" s="44"/>
      <c r="KW236" s="31"/>
      <c r="KY236" s="31"/>
      <c r="LA236" s="31"/>
      <c r="LC236" s="44"/>
      <c r="LE236" s="31"/>
      <c r="LG236" s="31"/>
      <c r="LI236" s="31"/>
      <c r="LK236" s="44"/>
      <c r="LM236" s="31"/>
      <c r="LO236" s="31"/>
      <c r="LQ236" s="31"/>
      <c r="LS236" s="44"/>
      <c r="LU236" s="31"/>
      <c r="LW236" s="31"/>
      <c r="LY236" s="31"/>
      <c r="MA236" s="44"/>
      <c r="MC236" s="31"/>
      <c r="ME236" s="31"/>
      <c r="MG236" s="31"/>
      <c r="MI236" s="44"/>
      <c r="MK236" s="31"/>
      <c r="MM236" s="31"/>
      <c r="MO236" s="31"/>
    </row>
    <row r="237" spans="2:353" x14ac:dyDescent="0.25">
      <c r="B237" s="360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O237" s="44"/>
      <c r="AQ237" s="31"/>
      <c r="AS237" s="31"/>
      <c r="AU237" s="31"/>
      <c r="AW237" s="44"/>
      <c r="AY237" s="31"/>
      <c r="BA237" s="31"/>
      <c r="BC237" s="31"/>
      <c r="BE237" s="44"/>
      <c r="BG237" s="31"/>
      <c r="BH237" s="47"/>
      <c r="BI237" s="31"/>
      <c r="BK237" s="31"/>
      <c r="BM237" s="44"/>
      <c r="BO237" s="31"/>
      <c r="BQ237" s="31"/>
      <c r="BS237" s="31"/>
      <c r="BU237" s="44"/>
      <c r="BW237" s="31"/>
      <c r="BY237" s="31"/>
      <c r="CA237" s="31"/>
      <c r="CC237" s="44"/>
      <c r="CE237" s="31"/>
      <c r="CG237" s="31"/>
      <c r="CI237" s="31"/>
      <c r="CK237" s="44"/>
      <c r="CM237" s="31"/>
      <c r="CO237" s="31"/>
      <c r="CQ237" s="31"/>
      <c r="CS237" s="44"/>
      <c r="CU237" s="31"/>
      <c r="CW237" s="31"/>
      <c r="CY237" s="31"/>
      <c r="DA237" s="44"/>
      <c r="DC237" s="31"/>
      <c r="DE237" s="31"/>
      <c r="DG237" s="31"/>
      <c r="DI237" s="44"/>
      <c r="DK237" s="31"/>
      <c r="DM237" s="31"/>
      <c r="DO237" s="31"/>
      <c r="DQ237" s="44"/>
      <c r="DS237" s="31"/>
      <c r="DU237" s="31"/>
      <c r="DW237" s="31"/>
      <c r="DY237" s="44"/>
      <c r="EA237" s="31"/>
      <c r="EC237" s="31"/>
      <c r="EE237" s="31"/>
      <c r="EG237" s="44"/>
      <c r="EI237" s="31"/>
      <c r="EK237" s="31"/>
      <c r="EM237" s="31"/>
      <c r="EO237" s="44"/>
      <c r="EQ237" s="31"/>
      <c r="ES237" s="31"/>
      <c r="EU237" s="31"/>
      <c r="EW237" s="44"/>
      <c r="EY237" s="31"/>
      <c r="FA237" s="31"/>
      <c r="FC237" s="31"/>
      <c r="FE237" s="44"/>
      <c r="FG237" s="31"/>
      <c r="FI237" s="31"/>
      <c r="FK237" s="31"/>
      <c r="FM237" s="44"/>
      <c r="FO237" s="31"/>
      <c r="FQ237" s="31"/>
      <c r="FS237" s="31"/>
      <c r="FU237" s="44"/>
      <c r="FW237" s="31"/>
      <c r="FY237" s="31"/>
      <c r="FZ237" s="47"/>
      <c r="GA237" s="31"/>
      <c r="GC237" s="44"/>
      <c r="GE237" s="31"/>
      <c r="GG237" s="31"/>
      <c r="GI237" s="31"/>
      <c r="GK237" s="44"/>
      <c r="GM237" s="31"/>
      <c r="GO237" s="31"/>
      <c r="GQ237" s="31"/>
      <c r="GS237" s="44"/>
      <c r="GU237" s="31"/>
      <c r="GW237" s="31"/>
      <c r="GY237" s="31"/>
      <c r="HA237" s="44"/>
      <c r="HC237" s="31"/>
      <c r="HE237" s="31"/>
      <c r="HG237" s="31"/>
      <c r="HI237" s="44"/>
      <c r="HK237" s="31"/>
      <c r="HM237" s="31"/>
      <c r="HO237" s="31"/>
      <c r="HQ237" s="44"/>
      <c r="HS237" s="31"/>
      <c r="HU237" s="31"/>
      <c r="HW237" s="31"/>
      <c r="HY237" s="44"/>
      <c r="IA237" s="31"/>
      <c r="IC237" s="5"/>
      <c r="IE237" s="31"/>
      <c r="IG237" s="44"/>
      <c r="II237" s="31"/>
      <c r="IK237" s="31"/>
      <c r="IM237" s="31"/>
      <c r="IO237" s="31"/>
      <c r="IQ237" s="44"/>
      <c r="IS237" s="31"/>
      <c r="IU237" s="31"/>
      <c r="IW237" s="31"/>
      <c r="IY237" s="44"/>
      <c r="JA237" s="31"/>
      <c r="JC237" s="31"/>
      <c r="JE237" s="31"/>
      <c r="JG237" s="44"/>
      <c r="JI237" s="31"/>
      <c r="JK237" s="31"/>
      <c r="JM237" s="31"/>
      <c r="JO237" s="44"/>
      <c r="JQ237" s="31"/>
      <c r="JS237" s="31"/>
      <c r="JU237" s="31"/>
      <c r="JW237" s="44"/>
      <c r="JY237" s="31"/>
      <c r="KA237" s="31"/>
      <c r="KC237" s="31"/>
      <c r="KE237" s="44"/>
      <c r="KG237" s="31"/>
      <c r="KI237" s="31"/>
      <c r="KK237" s="31"/>
      <c r="KM237" s="44"/>
      <c r="KO237" s="31"/>
      <c r="KQ237" s="31"/>
      <c r="KS237" s="31"/>
      <c r="KU237" s="44"/>
      <c r="KW237" s="31"/>
      <c r="KY237" s="31"/>
      <c r="LA237" s="31"/>
      <c r="LC237" s="44"/>
      <c r="LE237" s="31"/>
      <c r="LG237" s="31"/>
      <c r="LI237" s="31"/>
      <c r="LK237" s="44"/>
      <c r="LM237" s="31"/>
      <c r="LO237" s="31"/>
      <c r="LQ237" s="31"/>
      <c r="LS237" s="44"/>
      <c r="LU237" s="31"/>
      <c r="LW237" s="31"/>
      <c r="LY237" s="31"/>
      <c r="MA237" s="44"/>
      <c r="MC237" s="31"/>
      <c r="ME237" s="31"/>
      <c r="MG237" s="31"/>
      <c r="MI237" s="44"/>
      <c r="MK237" s="31"/>
      <c r="MM237" s="31"/>
      <c r="MO237" s="31"/>
    </row>
    <row r="238" spans="2:353" x14ac:dyDescent="0.25">
      <c r="B238" s="360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IC238" s="5"/>
    </row>
    <row r="239" spans="2:353" x14ac:dyDescent="0.25">
      <c r="B239" s="360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Q239" s="32"/>
      <c r="AS239" s="32"/>
      <c r="AU239" s="32"/>
      <c r="AY239" s="32"/>
      <c r="BA239" s="32"/>
      <c r="BC239" s="32"/>
      <c r="BG239" s="32"/>
      <c r="BI239" s="32"/>
      <c r="BK239" s="32"/>
      <c r="BO239" s="32"/>
      <c r="BQ239" s="32"/>
      <c r="BS239" s="32"/>
      <c r="BW239" s="32"/>
      <c r="BY239" s="32"/>
      <c r="CA239" s="32"/>
      <c r="CE239" s="32"/>
      <c r="CG239" s="32"/>
      <c r="CI239" s="32"/>
      <c r="CM239" s="32"/>
      <c r="CO239" s="32"/>
      <c r="CQ239" s="32"/>
      <c r="CU239" s="32"/>
      <c r="CW239" s="32"/>
      <c r="CY239" s="32"/>
      <c r="DC239" s="32"/>
      <c r="DE239" s="32"/>
      <c r="DG239" s="32"/>
      <c r="DK239" s="32"/>
      <c r="DM239" s="32"/>
      <c r="DO239" s="32"/>
      <c r="DS239" s="32"/>
      <c r="DU239" s="32"/>
      <c r="DW239" s="32"/>
      <c r="EA239" s="32"/>
      <c r="EC239" s="32"/>
      <c r="EE239" s="32"/>
      <c r="EI239" s="32"/>
      <c r="EK239" s="32"/>
      <c r="EM239" s="32"/>
      <c r="EQ239" s="32"/>
      <c r="ES239" s="32"/>
      <c r="EU239" s="32"/>
      <c r="EY239" s="32"/>
      <c r="FA239" s="32"/>
      <c r="FC239" s="32"/>
      <c r="FG239" s="32"/>
      <c r="FI239" s="32"/>
      <c r="FK239" s="32"/>
      <c r="FO239" s="32"/>
      <c r="FQ239" s="32"/>
      <c r="FS239" s="32"/>
      <c r="FW239" s="32"/>
      <c r="FY239" s="32"/>
      <c r="GA239" s="32"/>
      <c r="GE239" s="32"/>
      <c r="GG239" s="32"/>
      <c r="GI239" s="32"/>
      <c r="GM239" s="32"/>
      <c r="GO239" s="32"/>
      <c r="GQ239" s="32"/>
      <c r="GU239" s="32"/>
      <c r="GW239" s="32"/>
      <c r="GY239" s="32"/>
      <c r="HC239" s="32"/>
      <c r="HE239" s="32"/>
      <c r="HG239" s="32"/>
      <c r="HK239" s="32"/>
      <c r="HM239" s="32"/>
      <c r="HO239" s="32"/>
      <c r="HS239" s="32"/>
      <c r="HU239" s="32"/>
      <c r="HW239" s="32"/>
      <c r="IA239" s="32"/>
      <c r="IC239" s="5"/>
      <c r="IE239" s="32"/>
      <c r="II239" s="32"/>
      <c r="IK239" s="32"/>
      <c r="IM239" s="32"/>
      <c r="IO239" s="32"/>
      <c r="IS239" s="32"/>
      <c r="IU239" s="32"/>
      <c r="IW239" s="32"/>
      <c r="JA239" s="32"/>
      <c r="JC239" s="32"/>
      <c r="JE239" s="32"/>
      <c r="JI239" s="32"/>
      <c r="JK239" s="32"/>
      <c r="JM239" s="32"/>
      <c r="JQ239" s="32"/>
      <c r="JS239" s="32"/>
      <c r="JU239" s="32"/>
      <c r="JY239" s="32"/>
      <c r="KA239" s="32"/>
      <c r="KC239" s="32"/>
      <c r="KG239" s="32"/>
      <c r="KI239" s="32"/>
      <c r="KK239" s="32"/>
      <c r="KO239" s="32"/>
      <c r="KQ239" s="32"/>
      <c r="KS239" s="32"/>
      <c r="KW239" s="32"/>
      <c r="KY239" s="32"/>
      <c r="LA239" s="32"/>
      <c r="LE239" s="32"/>
      <c r="LG239" s="32"/>
      <c r="LI239" s="32"/>
      <c r="LM239" s="32"/>
      <c r="LO239" s="32"/>
      <c r="LQ239" s="32"/>
      <c r="LU239" s="32"/>
      <c r="LW239" s="32"/>
      <c r="LY239" s="32"/>
      <c r="MC239" s="32"/>
      <c r="ME239" s="32"/>
      <c r="MG239" s="32"/>
      <c r="MK239" s="32"/>
      <c r="MM239" s="32"/>
      <c r="MO239" s="32"/>
    </row>
    <row r="240" spans="2:353" x14ac:dyDescent="0.25">
      <c r="B240" s="36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O240" s="44"/>
      <c r="AQ240" s="32"/>
      <c r="AS240" s="32"/>
      <c r="AU240" s="32"/>
      <c r="AW240" s="44"/>
      <c r="AY240" s="32"/>
      <c r="BA240" s="32"/>
      <c r="BC240" s="32"/>
      <c r="BE240" s="44"/>
      <c r="BG240" s="32"/>
      <c r="BI240" s="32"/>
      <c r="BK240" s="32"/>
      <c r="BM240" s="44"/>
      <c r="BO240" s="32"/>
      <c r="BQ240" s="32"/>
      <c r="BS240" s="32"/>
      <c r="BU240" s="44"/>
      <c r="BW240" s="32"/>
      <c r="BY240" s="32"/>
      <c r="CA240" s="32"/>
      <c r="CC240" s="44"/>
      <c r="CE240" s="32"/>
      <c r="CG240" s="32"/>
      <c r="CI240" s="32"/>
      <c r="CK240" s="44"/>
      <c r="CM240" s="32"/>
      <c r="CO240" s="32"/>
      <c r="CQ240" s="32"/>
      <c r="CS240" s="44"/>
      <c r="CU240" s="32"/>
      <c r="CW240" s="32"/>
      <c r="CY240" s="32"/>
      <c r="DA240" s="44"/>
      <c r="DC240" s="32"/>
      <c r="DE240" s="32"/>
      <c r="DG240" s="32"/>
      <c r="DI240" s="44"/>
      <c r="DK240" s="32"/>
      <c r="DM240" s="32"/>
      <c r="DO240" s="32"/>
      <c r="DQ240" s="44"/>
      <c r="DS240" s="32"/>
      <c r="DU240" s="32"/>
      <c r="DW240" s="32"/>
      <c r="DY240" s="44"/>
      <c r="EA240" s="32"/>
      <c r="EC240" s="32"/>
      <c r="EE240" s="32"/>
      <c r="EG240" s="44"/>
      <c r="EI240" s="32"/>
      <c r="EK240" s="32"/>
      <c r="EM240" s="32"/>
      <c r="EO240" s="44"/>
      <c r="EQ240" s="32"/>
      <c r="ES240" s="32"/>
      <c r="EU240" s="32"/>
      <c r="EW240" s="44"/>
      <c r="EY240" s="32"/>
      <c r="FA240" s="32"/>
      <c r="FC240" s="32"/>
      <c r="FE240" s="44"/>
      <c r="FG240" s="32"/>
      <c r="FI240" s="32"/>
      <c r="FK240" s="32"/>
      <c r="FM240" s="44"/>
      <c r="FO240" s="32"/>
      <c r="FQ240" s="32"/>
      <c r="FS240" s="32"/>
      <c r="FU240" s="44"/>
      <c r="FW240" s="32"/>
      <c r="FY240" s="32"/>
      <c r="GA240" s="32"/>
      <c r="GC240" s="44"/>
      <c r="GE240" s="32"/>
      <c r="GG240" s="32"/>
      <c r="GI240" s="32"/>
      <c r="GK240" s="44"/>
      <c r="GM240" s="32"/>
      <c r="GO240" s="32"/>
      <c r="GQ240" s="32"/>
      <c r="GS240" s="44"/>
      <c r="GU240" s="32"/>
      <c r="GW240" s="32"/>
      <c r="GY240" s="32"/>
      <c r="HA240" s="44"/>
      <c r="HC240" s="32"/>
      <c r="HE240" s="32"/>
      <c r="HG240" s="32"/>
      <c r="HI240" s="44"/>
      <c r="HK240" s="32"/>
      <c r="HM240" s="32"/>
      <c r="HO240" s="32"/>
      <c r="HQ240" s="44"/>
      <c r="HS240" s="32"/>
      <c r="HU240" s="32"/>
      <c r="HW240" s="32"/>
      <c r="HY240" s="44"/>
      <c r="IA240" s="32"/>
      <c r="IC240" s="5"/>
      <c r="IE240" s="32"/>
      <c r="IG240" s="44"/>
      <c r="II240" s="32"/>
      <c r="IK240" s="32"/>
      <c r="IM240" s="32"/>
      <c r="IO240" s="32"/>
      <c r="IQ240" s="44"/>
      <c r="IS240" s="32"/>
      <c r="IU240" s="32"/>
      <c r="IW240" s="32"/>
      <c r="IY240" s="44"/>
      <c r="JA240" s="32"/>
      <c r="JC240" s="32"/>
      <c r="JE240" s="32"/>
      <c r="JG240" s="44"/>
      <c r="JI240" s="32"/>
      <c r="JK240" s="32"/>
      <c r="JM240" s="32"/>
      <c r="JO240" s="44"/>
      <c r="JQ240" s="32"/>
      <c r="JS240" s="32"/>
      <c r="JU240" s="32"/>
      <c r="JW240" s="44"/>
      <c r="JY240" s="32"/>
      <c r="KA240" s="32"/>
      <c r="KC240" s="32"/>
      <c r="KE240" s="44"/>
      <c r="KG240" s="32"/>
      <c r="KI240" s="32"/>
      <c r="KK240" s="32"/>
      <c r="KM240" s="44"/>
      <c r="KO240" s="32"/>
      <c r="KQ240" s="32"/>
      <c r="KS240" s="32"/>
      <c r="KU240" s="44"/>
      <c r="KW240" s="32"/>
      <c r="KY240" s="32"/>
      <c r="LA240" s="32"/>
      <c r="LC240" s="44"/>
      <c r="LE240" s="32"/>
      <c r="LG240" s="32"/>
      <c r="LI240" s="32"/>
      <c r="LK240" s="44"/>
      <c r="LM240" s="32"/>
      <c r="LO240" s="32"/>
      <c r="LQ240" s="32"/>
      <c r="LS240" s="44"/>
      <c r="LU240" s="32"/>
      <c r="LW240" s="32"/>
      <c r="LY240" s="32"/>
      <c r="MA240" s="44"/>
      <c r="MC240" s="32"/>
      <c r="ME240" s="32"/>
      <c r="MG240" s="32"/>
      <c r="MI240" s="44"/>
      <c r="MK240" s="32"/>
      <c r="MM240" s="32"/>
      <c r="MO240" s="32"/>
    </row>
    <row r="241" spans="2:353" x14ac:dyDescent="0.25">
      <c r="B241" s="360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O241" s="44"/>
      <c r="AQ241" s="32"/>
      <c r="AS241" s="32"/>
      <c r="AU241" s="32"/>
      <c r="AW241" s="44"/>
      <c r="AY241" s="32"/>
      <c r="BA241" s="32"/>
      <c r="BC241" s="32"/>
      <c r="BE241" s="44"/>
      <c r="BG241" s="32"/>
      <c r="BI241" s="32"/>
      <c r="BK241" s="32"/>
      <c r="BM241" s="44"/>
      <c r="BO241" s="32"/>
      <c r="BQ241" s="32"/>
      <c r="BS241" s="32"/>
      <c r="BU241" s="44"/>
      <c r="BW241" s="32"/>
      <c r="BY241" s="32"/>
      <c r="CA241" s="32"/>
      <c r="CC241" s="44"/>
      <c r="CE241" s="32"/>
      <c r="CG241" s="32"/>
      <c r="CI241" s="32"/>
      <c r="CK241" s="44"/>
      <c r="CM241" s="32"/>
      <c r="CO241" s="32"/>
      <c r="CQ241" s="32"/>
      <c r="CS241" s="44"/>
      <c r="CU241" s="32"/>
      <c r="CW241" s="32"/>
      <c r="CY241" s="32"/>
      <c r="DA241" s="44"/>
      <c r="DC241" s="32"/>
      <c r="DE241" s="32"/>
      <c r="DG241" s="32"/>
      <c r="DI241" s="44"/>
      <c r="DK241" s="32"/>
      <c r="DM241" s="32"/>
      <c r="DO241" s="32"/>
      <c r="DQ241" s="44"/>
      <c r="DS241" s="32"/>
      <c r="DU241" s="32"/>
      <c r="DW241" s="32"/>
      <c r="DY241" s="44"/>
      <c r="EA241" s="32"/>
      <c r="EC241" s="32"/>
      <c r="EE241" s="32"/>
      <c r="EG241" s="44"/>
      <c r="EI241" s="32"/>
      <c r="EK241" s="32"/>
      <c r="EM241" s="32"/>
      <c r="EO241" s="44"/>
      <c r="EQ241" s="32"/>
      <c r="ES241" s="32"/>
      <c r="EU241" s="32"/>
      <c r="EW241" s="44"/>
      <c r="EY241" s="32"/>
      <c r="FA241" s="32"/>
      <c r="FC241" s="32"/>
      <c r="FE241" s="44"/>
      <c r="FG241" s="32"/>
      <c r="FI241" s="32"/>
      <c r="FK241" s="32"/>
      <c r="FM241" s="44"/>
      <c r="FO241" s="32"/>
      <c r="FQ241" s="32"/>
      <c r="FS241" s="32"/>
      <c r="FU241" s="44"/>
      <c r="FW241" s="32"/>
      <c r="FY241" s="32"/>
      <c r="GA241" s="32"/>
      <c r="GC241" s="44"/>
      <c r="GE241" s="32"/>
      <c r="GG241" s="32"/>
      <c r="GI241" s="32"/>
      <c r="GK241" s="44"/>
      <c r="GM241" s="32"/>
      <c r="GO241" s="32"/>
      <c r="GQ241" s="32"/>
      <c r="GS241" s="44"/>
      <c r="GU241" s="32"/>
      <c r="GW241" s="32"/>
      <c r="GY241" s="32"/>
      <c r="HA241" s="44"/>
      <c r="HC241" s="32"/>
      <c r="HE241" s="32"/>
      <c r="HG241" s="32"/>
      <c r="HI241" s="44"/>
      <c r="HK241" s="32"/>
      <c r="HM241" s="32"/>
      <c r="HO241" s="32"/>
      <c r="HQ241" s="44"/>
      <c r="HS241" s="32"/>
      <c r="HU241" s="32"/>
      <c r="HW241" s="32"/>
      <c r="HY241" s="44"/>
      <c r="IA241" s="32"/>
      <c r="IC241" s="5"/>
      <c r="IE241" s="32"/>
      <c r="IG241" s="44"/>
      <c r="II241" s="32"/>
      <c r="IK241" s="32"/>
      <c r="IM241" s="32"/>
      <c r="IO241" s="32"/>
      <c r="IQ241" s="44"/>
      <c r="IS241" s="32"/>
      <c r="IU241" s="32"/>
      <c r="IW241" s="32"/>
      <c r="IY241" s="44"/>
      <c r="JA241" s="32"/>
      <c r="JC241" s="32"/>
      <c r="JE241" s="32"/>
      <c r="JG241" s="44"/>
      <c r="JI241" s="32"/>
      <c r="JK241" s="32"/>
      <c r="JM241" s="32"/>
      <c r="JO241" s="44"/>
      <c r="JQ241" s="32"/>
      <c r="JS241" s="32"/>
      <c r="JU241" s="32"/>
      <c r="JW241" s="44"/>
      <c r="JY241" s="32"/>
      <c r="KA241" s="32"/>
      <c r="KC241" s="32"/>
      <c r="KE241" s="44"/>
      <c r="KG241" s="32"/>
      <c r="KI241" s="32"/>
      <c r="KK241" s="32"/>
      <c r="KM241" s="44"/>
      <c r="KO241" s="32"/>
      <c r="KQ241" s="32"/>
      <c r="KS241" s="32"/>
      <c r="KU241" s="44"/>
      <c r="KW241" s="32"/>
      <c r="KY241" s="32"/>
      <c r="LA241" s="32"/>
      <c r="LC241" s="44"/>
      <c r="LE241" s="32"/>
      <c r="LG241" s="32"/>
      <c r="LI241" s="32"/>
      <c r="LK241" s="44"/>
      <c r="LM241" s="32"/>
      <c r="LO241" s="32"/>
      <c r="LQ241" s="32"/>
      <c r="LS241" s="44"/>
      <c r="LU241" s="32"/>
      <c r="LW241" s="32"/>
      <c r="LY241" s="32"/>
      <c r="MA241" s="44"/>
      <c r="MC241" s="32"/>
      <c r="ME241" s="32"/>
      <c r="MG241" s="32"/>
      <c r="MI241" s="44"/>
      <c r="MK241" s="32"/>
      <c r="MM241" s="32"/>
      <c r="MO241" s="32"/>
    </row>
    <row r="242" spans="2:353" x14ac:dyDescent="0.25">
      <c r="B242" s="360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O242" s="44"/>
      <c r="AQ242" s="32"/>
      <c r="AS242" s="32"/>
      <c r="AU242" s="32"/>
      <c r="AW242" s="44"/>
      <c r="AY242" s="32"/>
      <c r="BA242" s="32"/>
      <c r="BC242" s="32"/>
      <c r="BE242" s="44"/>
      <c r="BG242" s="32"/>
      <c r="BI242" s="32"/>
      <c r="BK242" s="32"/>
      <c r="BM242" s="44"/>
      <c r="BO242" s="32"/>
      <c r="BQ242" s="32"/>
      <c r="BS242" s="32"/>
      <c r="BU242" s="44"/>
      <c r="BW242" s="32"/>
      <c r="BY242" s="32"/>
      <c r="CA242" s="32"/>
      <c r="CC242" s="44"/>
      <c r="CE242" s="32"/>
      <c r="CG242" s="32"/>
      <c r="CI242" s="32"/>
      <c r="CK242" s="44"/>
      <c r="CM242" s="32"/>
      <c r="CO242" s="32"/>
      <c r="CQ242" s="32"/>
      <c r="CS242" s="44"/>
      <c r="CU242" s="32"/>
      <c r="CW242" s="32"/>
      <c r="CY242" s="32"/>
      <c r="DA242" s="44"/>
      <c r="DC242" s="32"/>
      <c r="DE242" s="32"/>
      <c r="DG242" s="32"/>
      <c r="DI242" s="44"/>
      <c r="DK242" s="32"/>
      <c r="DM242" s="32"/>
      <c r="DO242" s="32"/>
      <c r="DQ242" s="44"/>
      <c r="DS242" s="32"/>
      <c r="DU242" s="32"/>
      <c r="DW242" s="32"/>
      <c r="DY242" s="44"/>
      <c r="EA242" s="32"/>
      <c r="EC242" s="32"/>
      <c r="EE242" s="32"/>
      <c r="EG242" s="44"/>
      <c r="EI242" s="32"/>
      <c r="EK242" s="32"/>
      <c r="EM242" s="32"/>
      <c r="EO242" s="44"/>
      <c r="EQ242" s="32"/>
      <c r="ES242" s="32"/>
      <c r="EU242" s="32"/>
      <c r="EW242" s="44"/>
      <c r="EY242" s="32"/>
      <c r="FA242" s="32"/>
      <c r="FC242" s="32"/>
      <c r="FE242" s="44"/>
      <c r="FG242" s="32"/>
      <c r="FI242" s="32"/>
      <c r="FK242" s="32"/>
      <c r="FM242" s="44"/>
      <c r="FO242" s="32"/>
      <c r="FQ242" s="32"/>
      <c r="FS242" s="32"/>
      <c r="FU242" s="44"/>
      <c r="FW242" s="32"/>
      <c r="FY242" s="32"/>
      <c r="GA242" s="32"/>
      <c r="GC242" s="44"/>
      <c r="GE242" s="32"/>
      <c r="GG242" s="32"/>
      <c r="GI242" s="32"/>
      <c r="GK242" s="44"/>
      <c r="GM242" s="32"/>
      <c r="GO242" s="32"/>
      <c r="GQ242" s="32"/>
      <c r="GS242" s="44"/>
      <c r="GU242" s="32"/>
      <c r="GW242" s="32"/>
      <c r="GY242" s="32"/>
      <c r="HA242" s="44"/>
      <c r="HC242" s="32"/>
      <c r="HE242" s="32"/>
      <c r="HG242" s="32"/>
      <c r="HI242" s="44"/>
      <c r="HK242" s="32"/>
      <c r="HM242" s="32"/>
      <c r="HO242" s="32"/>
      <c r="HQ242" s="44"/>
      <c r="HS242" s="32"/>
      <c r="HU242" s="32"/>
      <c r="HW242" s="32"/>
      <c r="HY242" s="44"/>
      <c r="IA242" s="32"/>
      <c r="IC242" s="5"/>
      <c r="IE242" s="32"/>
      <c r="IG242" s="44"/>
      <c r="II242" s="32"/>
      <c r="IK242" s="32"/>
      <c r="IM242" s="32"/>
      <c r="IO242" s="32"/>
      <c r="IQ242" s="44"/>
      <c r="IS242" s="32"/>
      <c r="IU242" s="32"/>
      <c r="IW242" s="32"/>
      <c r="IY242" s="44"/>
      <c r="JA242" s="32"/>
      <c r="JC242" s="32"/>
      <c r="JE242" s="32"/>
      <c r="JG242" s="44"/>
      <c r="JI242" s="32"/>
      <c r="JK242" s="32"/>
      <c r="JM242" s="32"/>
      <c r="JO242" s="44"/>
      <c r="JQ242" s="32"/>
      <c r="JS242" s="32"/>
      <c r="JU242" s="32"/>
      <c r="JW242" s="44"/>
      <c r="JY242" s="32"/>
      <c r="KA242" s="32"/>
      <c r="KC242" s="32"/>
      <c r="KE242" s="44"/>
      <c r="KG242" s="32"/>
      <c r="KI242" s="32"/>
      <c r="KK242" s="32"/>
      <c r="KM242" s="44"/>
      <c r="KO242" s="32"/>
      <c r="KQ242" s="32"/>
      <c r="KS242" s="32"/>
      <c r="KU242" s="44"/>
      <c r="KW242" s="32"/>
      <c r="KY242" s="32"/>
      <c r="LA242" s="32"/>
      <c r="LC242" s="44"/>
      <c r="LE242" s="32"/>
      <c r="LG242" s="32"/>
      <c r="LI242" s="32"/>
      <c r="LK242" s="44"/>
      <c r="LM242" s="32"/>
      <c r="LO242" s="32"/>
      <c r="LQ242" s="32"/>
      <c r="LS242" s="44"/>
      <c r="LU242" s="32"/>
      <c r="LW242" s="32"/>
      <c r="LY242" s="32"/>
      <c r="MA242" s="44"/>
      <c r="MC242" s="32"/>
      <c r="ME242" s="32"/>
      <c r="MG242" s="32"/>
      <c r="MI242" s="44"/>
      <c r="MK242" s="32"/>
      <c r="MM242" s="32"/>
      <c r="MO242" s="32"/>
    </row>
    <row r="243" spans="2:353" x14ac:dyDescent="0.25">
      <c r="B243" s="360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O243" s="44"/>
      <c r="AQ243" s="32"/>
      <c r="AS243" s="32"/>
      <c r="AU243" s="32"/>
      <c r="AW243" s="44"/>
      <c r="AY243" s="32"/>
      <c r="BA243" s="32"/>
      <c r="BC243" s="32"/>
      <c r="BE243" s="44"/>
      <c r="BG243" s="32"/>
      <c r="BI243" s="32"/>
      <c r="BK243" s="32"/>
      <c r="BM243" s="44"/>
      <c r="BO243" s="32"/>
      <c r="BQ243" s="32"/>
      <c r="BS243" s="32"/>
      <c r="BU243" s="44"/>
      <c r="BW243" s="32"/>
      <c r="BY243" s="32"/>
      <c r="CA243" s="32"/>
      <c r="CC243" s="44"/>
      <c r="CE243" s="32"/>
      <c r="CG243" s="32"/>
      <c r="CI243" s="32"/>
      <c r="CK243" s="44"/>
      <c r="CM243" s="32"/>
      <c r="CO243" s="32"/>
      <c r="CQ243" s="32"/>
      <c r="CS243" s="44"/>
      <c r="CU243" s="32"/>
      <c r="CW243" s="32"/>
      <c r="CY243" s="32"/>
      <c r="DA243" s="44"/>
      <c r="DC243" s="32"/>
      <c r="DE243" s="32"/>
      <c r="DG243" s="32"/>
      <c r="DI243" s="44"/>
      <c r="DK243" s="32"/>
      <c r="DM243" s="32"/>
      <c r="DO243" s="32"/>
      <c r="DQ243" s="44"/>
      <c r="DS243" s="32"/>
      <c r="DU243" s="32"/>
      <c r="DW243" s="32"/>
      <c r="DY243" s="44"/>
      <c r="EA243" s="32"/>
      <c r="EC243" s="32"/>
      <c r="EE243" s="32"/>
      <c r="EG243" s="44"/>
      <c r="EI243" s="32"/>
      <c r="EK243" s="32"/>
      <c r="EM243" s="32"/>
      <c r="EO243" s="44"/>
      <c r="EQ243" s="32"/>
      <c r="ES243" s="32"/>
      <c r="EU243" s="32"/>
      <c r="EW243" s="44"/>
      <c r="EY243" s="32"/>
      <c r="FA243" s="32"/>
      <c r="FC243" s="32"/>
      <c r="FE243" s="44"/>
      <c r="FG243" s="32"/>
      <c r="FI243" s="32"/>
      <c r="FK243" s="32"/>
      <c r="FM243" s="44"/>
      <c r="FO243" s="32"/>
      <c r="FQ243" s="32"/>
      <c r="FS243" s="32"/>
      <c r="FU243" s="44"/>
      <c r="FW243" s="32"/>
      <c r="FY243" s="32"/>
      <c r="GA243" s="32"/>
      <c r="GC243" s="44"/>
      <c r="GE243" s="32"/>
      <c r="GG243" s="32"/>
      <c r="GI243" s="32"/>
      <c r="GK243" s="44"/>
      <c r="GM243" s="32"/>
      <c r="GO243" s="32"/>
      <c r="GQ243" s="32"/>
      <c r="GS243" s="44"/>
      <c r="GU243" s="32"/>
      <c r="GW243" s="32"/>
      <c r="GY243" s="32"/>
      <c r="HA243" s="44"/>
      <c r="HC243" s="32"/>
      <c r="HE243" s="32"/>
      <c r="HG243" s="32"/>
      <c r="HI243" s="44"/>
      <c r="HK243" s="32"/>
      <c r="HM243" s="32"/>
      <c r="HO243" s="32"/>
      <c r="HQ243" s="44"/>
      <c r="HS243" s="32"/>
      <c r="HU243" s="32"/>
      <c r="HW243" s="32"/>
      <c r="HY243" s="44"/>
      <c r="IA243" s="32"/>
      <c r="IC243" s="5"/>
      <c r="IE243" s="32"/>
      <c r="IG243" s="44"/>
      <c r="II243" s="32"/>
      <c r="IK243" s="32"/>
      <c r="IM243" s="32"/>
      <c r="IO243" s="32"/>
      <c r="IQ243" s="44"/>
      <c r="IS243" s="32"/>
      <c r="IU243" s="32"/>
      <c r="IW243" s="32"/>
      <c r="IY243" s="44"/>
      <c r="JA243" s="32"/>
      <c r="JC243" s="32"/>
      <c r="JE243" s="32"/>
      <c r="JG243" s="44"/>
      <c r="JI243" s="32"/>
      <c r="JK243" s="32"/>
      <c r="JM243" s="32"/>
      <c r="JO243" s="44"/>
      <c r="JQ243" s="32"/>
      <c r="JS243" s="32"/>
      <c r="JU243" s="32"/>
      <c r="JW243" s="44"/>
      <c r="JY243" s="32"/>
      <c r="KA243" s="32"/>
      <c r="KC243" s="32"/>
      <c r="KE243" s="44"/>
      <c r="KG243" s="32"/>
      <c r="KI243" s="32"/>
      <c r="KK243" s="32"/>
      <c r="KM243" s="44"/>
      <c r="KO243" s="32"/>
      <c r="KQ243" s="32"/>
      <c r="KS243" s="32"/>
      <c r="KU243" s="44"/>
      <c r="KW243" s="32"/>
      <c r="KY243" s="32"/>
      <c r="LA243" s="32"/>
      <c r="LC243" s="44"/>
      <c r="LE243" s="32"/>
      <c r="LG243" s="32"/>
      <c r="LI243" s="32"/>
      <c r="LK243" s="44"/>
      <c r="LM243" s="32"/>
      <c r="LO243" s="32"/>
      <c r="LQ243" s="32"/>
      <c r="LS243" s="44"/>
      <c r="LU243" s="32"/>
      <c r="LW243" s="32"/>
      <c r="LY243" s="32"/>
      <c r="MA243" s="44"/>
      <c r="MC243" s="32"/>
      <c r="ME243" s="32"/>
      <c r="MG243" s="32"/>
      <c r="MI243" s="44"/>
      <c r="MK243" s="32"/>
      <c r="MM243" s="32"/>
      <c r="MO243" s="32"/>
    </row>
    <row r="244" spans="2:353" x14ac:dyDescent="0.25">
      <c r="B244" s="360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O244" s="44"/>
      <c r="AQ244" s="32"/>
      <c r="AS244" s="32"/>
      <c r="AU244" s="32"/>
      <c r="AW244" s="44"/>
      <c r="AY244" s="32"/>
      <c r="BA244" s="32"/>
      <c r="BC244" s="32"/>
      <c r="BE244" s="44"/>
      <c r="BG244" s="32"/>
      <c r="BI244" s="32"/>
      <c r="BK244" s="32"/>
      <c r="BM244" s="44"/>
      <c r="BO244" s="32"/>
      <c r="BQ244" s="32"/>
      <c r="BS244" s="32"/>
      <c r="BU244" s="44"/>
      <c r="BW244" s="32"/>
      <c r="BY244" s="32"/>
      <c r="CA244" s="32"/>
      <c r="CC244" s="44"/>
      <c r="CE244" s="32"/>
      <c r="CG244" s="32"/>
      <c r="CI244" s="32"/>
      <c r="CK244" s="44"/>
      <c r="CM244" s="32"/>
      <c r="CO244" s="32"/>
      <c r="CQ244" s="32"/>
      <c r="CS244" s="44"/>
      <c r="CU244" s="32"/>
      <c r="CW244" s="32"/>
      <c r="CY244" s="32"/>
      <c r="DA244" s="44"/>
      <c r="DC244" s="32"/>
      <c r="DE244" s="32"/>
      <c r="DG244" s="32"/>
      <c r="DI244" s="44"/>
      <c r="DK244" s="32"/>
      <c r="DM244" s="32"/>
      <c r="DO244" s="32"/>
      <c r="DQ244" s="44"/>
      <c r="DS244" s="32"/>
      <c r="DU244" s="32"/>
      <c r="DW244" s="32"/>
      <c r="DY244" s="44"/>
      <c r="EA244" s="32"/>
      <c r="EC244" s="32"/>
      <c r="EE244" s="32"/>
      <c r="EG244" s="44"/>
      <c r="EI244" s="32"/>
      <c r="EK244" s="32"/>
      <c r="EM244" s="32"/>
      <c r="EO244" s="44"/>
      <c r="EQ244" s="32"/>
      <c r="ES244" s="32"/>
      <c r="EU244" s="32"/>
      <c r="EW244" s="44"/>
      <c r="EY244" s="32"/>
      <c r="FA244" s="32"/>
      <c r="FC244" s="32"/>
      <c r="FE244" s="44"/>
      <c r="FG244" s="32"/>
      <c r="FI244" s="32"/>
      <c r="FK244" s="32"/>
      <c r="FM244" s="44"/>
      <c r="FO244" s="32"/>
      <c r="FQ244" s="32"/>
      <c r="FS244" s="32"/>
      <c r="FU244" s="44"/>
      <c r="FW244" s="32"/>
      <c r="FY244" s="32"/>
      <c r="GA244" s="32"/>
      <c r="GC244" s="44"/>
      <c r="GE244" s="32"/>
      <c r="GG244" s="32"/>
      <c r="GI244" s="32"/>
      <c r="GK244" s="44"/>
      <c r="GM244" s="32"/>
      <c r="GO244" s="32"/>
      <c r="GQ244" s="32"/>
      <c r="GS244" s="44"/>
      <c r="GU244" s="32"/>
      <c r="GW244" s="32"/>
      <c r="GY244" s="32"/>
      <c r="HA244" s="44"/>
      <c r="HC244" s="32"/>
      <c r="HE244" s="32"/>
      <c r="HG244" s="32"/>
      <c r="HI244" s="44"/>
      <c r="HK244" s="32"/>
      <c r="HM244" s="32"/>
      <c r="HO244" s="32"/>
      <c r="HQ244" s="44"/>
      <c r="HS244" s="32"/>
      <c r="HU244" s="32"/>
      <c r="HW244" s="32"/>
      <c r="HY244" s="44"/>
      <c r="IA244" s="32"/>
      <c r="IC244" s="5"/>
      <c r="IE244" s="32"/>
      <c r="IG244" s="44"/>
      <c r="II244" s="32"/>
      <c r="IK244" s="32"/>
      <c r="IM244" s="32"/>
      <c r="IO244" s="32"/>
      <c r="IQ244" s="44"/>
      <c r="IS244" s="32"/>
      <c r="IU244" s="32"/>
      <c r="IW244" s="32"/>
      <c r="IY244" s="44"/>
      <c r="JA244" s="32"/>
      <c r="JC244" s="32"/>
      <c r="JE244" s="32"/>
      <c r="JG244" s="44"/>
      <c r="JI244" s="32"/>
      <c r="JK244" s="32"/>
      <c r="JM244" s="32"/>
      <c r="JO244" s="44"/>
      <c r="JQ244" s="32"/>
      <c r="JS244" s="32"/>
      <c r="JU244" s="32"/>
      <c r="JW244" s="44"/>
      <c r="JY244" s="32"/>
      <c r="KA244" s="32"/>
      <c r="KC244" s="32"/>
      <c r="KE244" s="44"/>
      <c r="KG244" s="32"/>
      <c r="KI244" s="32"/>
      <c r="KK244" s="32"/>
      <c r="KM244" s="44"/>
      <c r="KO244" s="32"/>
      <c r="KQ244" s="32"/>
      <c r="KS244" s="32"/>
      <c r="KU244" s="44"/>
      <c r="KW244" s="32"/>
      <c r="KY244" s="32"/>
      <c r="LA244" s="32"/>
      <c r="LC244" s="44"/>
      <c r="LE244" s="32"/>
      <c r="LG244" s="32"/>
      <c r="LI244" s="32"/>
      <c r="LK244" s="44"/>
      <c r="LM244" s="32"/>
      <c r="LO244" s="32"/>
      <c r="LQ244" s="32"/>
      <c r="LS244" s="44"/>
      <c r="LU244" s="32"/>
      <c r="LW244" s="32"/>
      <c r="LY244" s="32"/>
      <c r="MA244" s="44"/>
      <c r="MC244" s="32"/>
      <c r="ME244" s="32"/>
      <c r="MG244" s="32"/>
      <c r="MI244" s="44"/>
      <c r="MK244" s="32"/>
      <c r="MM244" s="32"/>
      <c r="MO244" s="32"/>
    </row>
    <row r="245" spans="2:353" x14ac:dyDescent="0.25">
      <c r="B245" s="360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O245" s="44"/>
      <c r="AQ245" s="32"/>
      <c r="AS245" s="32"/>
      <c r="AU245" s="32"/>
      <c r="AW245" s="44"/>
      <c r="AY245" s="32"/>
      <c r="BA245" s="32"/>
      <c r="BC245" s="32"/>
      <c r="BE245" s="44"/>
      <c r="BG245" s="32"/>
      <c r="BI245" s="32"/>
      <c r="BK245" s="32"/>
      <c r="BM245" s="44"/>
      <c r="BO245" s="32"/>
      <c r="BQ245" s="32"/>
      <c r="BS245" s="32"/>
      <c r="BU245" s="44"/>
      <c r="BW245" s="32"/>
      <c r="BY245" s="32"/>
      <c r="CA245" s="32"/>
      <c r="CC245" s="44"/>
      <c r="CE245" s="32"/>
      <c r="CG245" s="32"/>
      <c r="CI245" s="32"/>
      <c r="CK245" s="44"/>
      <c r="CM245" s="32"/>
      <c r="CO245" s="32"/>
      <c r="CQ245" s="32"/>
      <c r="CS245" s="44"/>
      <c r="CU245" s="32"/>
      <c r="CW245" s="32"/>
      <c r="CY245" s="32"/>
      <c r="DA245" s="44"/>
      <c r="DC245" s="32"/>
      <c r="DE245" s="32"/>
      <c r="DG245" s="32"/>
      <c r="DI245" s="44"/>
      <c r="DK245" s="32"/>
      <c r="DM245" s="32"/>
      <c r="DO245" s="32"/>
      <c r="DQ245" s="44"/>
      <c r="DS245" s="32"/>
      <c r="DU245" s="32"/>
      <c r="DW245" s="32"/>
      <c r="DY245" s="44"/>
      <c r="EA245" s="32"/>
      <c r="EC245" s="32"/>
      <c r="EE245" s="32"/>
      <c r="EG245" s="44"/>
      <c r="EI245" s="32"/>
      <c r="EK245" s="32"/>
      <c r="EM245" s="32"/>
      <c r="EO245" s="44"/>
      <c r="EQ245" s="32"/>
      <c r="ES245" s="32"/>
      <c r="EU245" s="32"/>
      <c r="EW245" s="44"/>
      <c r="EY245" s="32"/>
      <c r="FA245" s="32"/>
      <c r="FC245" s="32"/>
      <c r="FE245" s="44"/>
      <c r="FG245" s="32"/>
      <c r="FI245" s="32"/>
      <c r="FK245" s="32"/>
      <c r="FM245" s="44"/>
      <c r="FO245" s="32"/>
      <c r="FQ245" s="32"/>
      <c r="FS245" s="32"/>
      <c r="FU245" s="44"/>
      <c r="FW245" s="32"/>
      <c r="FY245" s="32"/>
      <c r="GA245" s="32"/>
      <c r="GC245" s="44"/>
      <c r="GE245" s="32"/>
      <c r="GG245" s="32"/>
      <c r="GI245" s="32"/>
      <c r="GK245" s="44"/>
      <c r="GM245" s="32"/>
      <c r="GO245" s="32"/>
      <c r="GQ245" s="32"/>
      <c r="GS245" s="44"/>
      <c r="GU245" s="32"/>
      <c r="GW245" s="32"/>
      <c r="GY245" s="32"/>
      <c r="HA245" s="44"/>
      <c r="HC245" s="32"/>
      <c r="HE245" s="32"/>
      <c r="HG245" s="32"/>
      <c r="HI245" s="44"/>
      <c r="HK245" s="32"/>
      <c r="HM245" s="32"/>
      <c r="HO245" s="32"/>
      <c r="HQ245" s="44"/>
      <c r="HS245" s="32"/>
      <c r="HU245" s="32"/>
      <c r="HW245" s="32"/>
      <c r="HY245" s="44"/>
      <c r="IA245" s="32"/>
      <c r="IC245" s="5"/>
      <c r="IE245" s="32"/>
      <c r="IG245" s="44"/>
      <c r="II245" s="32"/>
      <c r="IK245" s="32"/>
      <c r="IM245" s="32"/>
      <c r="IO245" s="32"/>
      <c r="IQ245" s="44"/>
      <c r="IS245" s="32"/>
      <c r="IU245" s="32"/>
      <c r="IW245" s="32"/>
      <c r="IY245" s="44"/>
      <c r="JA245" s="32"/>
      <c r="JC245" s="32"/>
      <c r="JE245" s="32"/>
      <c r="JG245" s="44"/>
      <c r="JI245" s="32"/>
      <c r="JK245" s="32"/>
      <c r="JM245" s="32"/>
      <c r="JO245" s="44"/>
      <c r="JQ245" s="32"/>
      <c r="JS245" s="32"/>
      <c r="JU245" s="32"/>
      <c r="JW245" s="44"/>
      <c r="JY245" s="32"/>
      <c r="KA245" s="32"/>
      <c r="KC245" s="32"/>
      <c r="KE245" s="44"/>
      <c r="KG245" s="32"/>
      <c r="KI245" s="32"/>
      <c r="KK245" s="32"/>
      <c r="KM245" s="44"/>
      <c r="KO245" s="32"/>
      <c r="KQ245" s="32"/>
      <c r="KS245" s="32"/>
      <c r="KU245" s="44"/>
      <c r="KW245" s="32"/>
      <c r="KY245" s="32"/>
      <c r="LA245" s="32"/>
      <c r="LC245" s="44"/>
      <c r="LE245" s="32"/>
      <c r="LG245" s="32"/>
      <c r="LI245" s="32"/>
      <c r="LK245" s="44"/>
      <c r="LM245" s="32"/>
      <c r="LO245" s="32"/>
      <c r="LQ245" s="32"/>
      <c r="LS245" s="44"/>
      <c r="LU245" s="32"/>
      <c r="LW245" s="32"/>
      <c r="LY245" s="32"/>
      <c r="MA245" s="44"/>
      <c r="MC245" s="32"/>
      <c r="ME245" s="32"/>
      <c r="MG245" s="32"/>
      <c r="MI245" s="44"/>
      <c r="MK245" s="32"/>
      <c r="MM245" s="32"/>
      <c r="MO245" s="32"/>
    </row>
    <row r="246" spans="2:353" x14ac:dyDescent="0.25">
      <c r="B246" s="360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O246" s="44"/>
      <c r="AQ246" s="32"/>
      <c r="AS246" s="32"/>
      <c r="AU246" s="32"/>
      <c r="AW246" s="44"/>
      <c r="AY246" s="32"/>
      <c r="BA246" s="32"/>
      <c r="BC246" s="32"/>
      <c r="BE246" s="44"/>
      <c r="BG246" s="32"/>
      <c r="BI246" s="32"/>
      <c r="BK246" s="32"/>
      <c r="BM246" s="44"/>
      <c r="BO246" s="32"/>
      <c r="BQ246" s="32"/>
      <c r="BS246" s="32"/>
      <c r="BU246" s="44"/>
      <c r="BW246" s="32"/>
      <c r="BY246" s="32"/>
      <c r="CA246" s="32"/>
      <c r="CC246" s="44"/>
      <c r="CE246" s="32"/>
      <c r="CG246" s="32"/>
      <c r="CI246" s="32"/>
      <c r="CK246" s="44"/>
      <c r="CM246" s="32"/>
      <c r="CO246" s="32"/>
      <c r="CQ246" s="32"/>
      <c r="CS246" s="44"/>
      <c r="CU246" s="32"/>
      <c r="CW246" s="32"/>
      <c r="CY246" s="32"/>
      <c r="DA246" s="44"/>
      <c r="DC246" s="32"/>
      <c r="DE246" s="32"/>
      <c r="DG246" s="32"/>
      <c r="DI246" s="44"/>
      <c r="DK246" s="32"/>
      <c r="DM246" s="32"/>
      <c r="DO246" s="32"/>
      <c r="DQ246" s="44"/>
      <c r="DS246" s="32"/>
      <c r="DU246" s="32"/>
      <c r="DW246" s="32"/>
      <c r="DY246" s="44"/>
      <c r="EA246" s="32"/>
      <c r="EC246" s="32"/>
      <c r="EE246" s="32"/>
      <c r="EG246" s="44"/>
      <c r="EI246" s="32"/>
      <c r="EK246" s="32"/>
      <c r="EM246" s="32"/>
      <c r="EO246" s="44"/>
      <c r="EQ246" s="32"/>
      <c r="ES246" s="32"/>
      <c r="EU246" s="32"/>
      <c r="EW246" s="44"/>
      <c r="EY246" s="32"/>
      <c r="FA246" s="32"/>
      <c r="FC246" s="32"/>
      <c r="FE246" s="44"/>
      <c r="FG246" s="32"/>
      <c r="FI246" s="32"/>
      <c r="FK246" s="32"/>
      <c r="FM246" s="44"/>
      <c r="FO246" s="32"/>
      <c r="FQ246" s="32"/>
      <c r="FS246" s="32"/>
      <c r="FU246" s="44"/>
      <c r="FW246" s="32"/>
      <c r="FY246" s="32"/>
      <c r="GA246" s="32"/>
      <c r="GC246" s="44"/>
      <c r="GE246" s="32"/>
      <c r="GG246" s="32"/>
      <c r="GI246" s="32"/>
      <c r="GK246" s="44"/>
      <c r="GM246" s="32"/>
      <c r="GO246" s="32"/>
      <c r="GQ246" s="32"/>
      <c r="GS246" s="44"/>
      <c r="GU246" s="32"/>
      <c r="GW246" s="32"/>
      <c r="GY246" s="32"/>
      <c r="HA246" s="44"/>
      <c r="HC246" s="32"/>
      <c r="HE246" s="32"/>
      <c r="HG246" s="32"/>
      <c r="HI246" s="44"/>
      <c r="HK246" s="32"/>
      <c r="HM246" s="32"/>
      <c r="HO246" s="32"/>
      <c r="HQ246" s="44"/>
      <c r="HS246" s="32"/>
      <c r="HU246" s="32"/>
      <c r="HW246" s="32"/>
      <c r="HY246" s="44"/>
      <c r="IA246" s="32"/>
      <c r="IC246" s="5"/>
      <c r="IE246" s="32"/>
      <c r="IG246" s="44"/>
      <c r="II246" s="32"/>
      <c r="IK246" s="32"/>
      <c r="IM246" s="32"/>
      <c r="IO246" s="32"/>
      <c r="IQ246" s="44"/>
      <c r="IS246" s="32"/>
      <c r="IU246" s="32"/>
      <c r="IW246" s="32"/>
      <c r="IY246" s="44"/>
      <c r="JA246" s="32"/>
      <c r="JC246" s="32"/>
      <c r="JE246" s="32"/>
      <c r="JG246" s="44"/>
      <c r="JI246" s="32"/>
      <c r="JK246" s="32"/>
      <c r="JM246" s="32"/>
      <c r="JO246" s="44"/>
      <c r="JQ246" s="32"/>
      <c r="JS246" s="32"/>
      <c r="JU246" s="32"/>
      <c r="JW246" s="44"/>
      <c r="JY246" s="32"/>
      <c r="KA246" s="32"/>
      <c r="KC246" s="32"/>
      <c r="KE246" s="44"/>
      <c r="KG246" s="32"/>
      <c r="KI246" s="32"/>
      <c r="KK246" s="32"/>
      <c r="KM246" s="44"/>
      <c r="KO246" s="32"/>
      <c r="KQ246" s="32"/>
      <c r="KS246" s="32"/>
      <c r="KU246" s="44"/>
      <c r="KW246" s="32"/>
      <c r="KY246" s="32"/>
      <c r="LA246" s="32"/>
      <c r="LC246" s="44"/>
      <c r="LE246" s="32"/>
      <c r="LG246" s="32"/>
      <c r="LI246" s="32"/>
      <c r="LK246" s="44"/>
      <c r="LM246" s="32"/>
      <c r="LO246" s="32"/>
      <c r="LQ246" s="32"/>
      <c r="LS246" s="44"/>
      <c r="LU246" s="32"/>
      <c r="LW246" s="32"/>
      <c r="LY246" s="32"/>
      <c r="MA246" s="44"/>
      <c r="MC246" s="32"/>
      <c r="ME246" s="32"/>
      <c r="MG246" s="32"/>
      <c r="MI246" s="44"/>
      <c r="MK246" s="32"/>
      <c r="MM246" s="32"/>
      <c r="MO246" s="32"/>
    </row>
    <row r="247" spans="2:353" x14ac:dyDescent="0.25">
      <c r="B247" s="360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O247" s="44"/>
      <c r="AQ247" s="32"/>
      <c r="AS247" s="32"/>
      <c r="AU247" s="32"/>
      <c r="AW247" s="44"/>
      <c r="AY247" s="32"/>
      <c r="BA247" s="32"/>
      <c r="BC247" s="32"/>
      <c r="BE247" s="44"/>
      <c r="BG247" s="32"/>
      <c r="BI247" s="32"/>
      <c r="BK247" s="32"/>
      <c r="BM247" s="44"/>
      <c r="BO247" s="32"/>
      <c r="BQ247" s="32"/>
      <c r="BS247" s="32"/>
      <c r="BU247" s="44"/>
      <c r="BW247" s="32"/>
      <c r="BY247" s="32"/>
      <c r="CA247" s="32"/>
      <c r="CC247" s="44"/>
      <c r="CE247" s="32"/>
      <c r="CG247" s="32"/>
      <c r="CI247" s="32"/>
      <c r="CK247" s="44"/>
      <c r="CM247" s="32"/>
      <c r="CO247" s="32"/>
      <c r="CQ247" s="32"/>
      <c r="CS247" s="44"/>
      <c r="CU247" s="32"/>
      <c r="CW247" s="32"/>
      <c r="CY247" s="32"/>
      <c r="DA247" s="44"/>
      <c r="DC247" s="32"/>
      <c r="DE247" s="32"/>
      <c r="DG247" s="32"/>
      <c r="DI247" s="44"/>
      <c r="DK247" s="32"/>
      <c r="DM247" s="32"/>
      <c r="DO247" s="32"/>
      <c r="DQ247" s="44"/>
      <c r="DS247" s="32"/>
      <c r="DU247" s="32"/>
      <c r="DW247" s="32"/>
      <c r="DY247" s="44"/>
      <c r="EA247" s="32"/>
      <c r="EC247" s="32"/>
      <c r="EE247" s="32"/>
      <c r="EG247" s="44"/>
      <c r="EI247" s="32"/>
      <c r="EK247" s="32"/>
      <c r="EM247" s="32"/>
      <c r="EO247" s="44"/>
      <c r="EQ247" s="32"/>
      <c r="ES247" s="32"/>
      <c r="EU247" s="32"/>
      <c r="EW247" s="44"/>
      <c r="EY247" s="32"/>
      <c r="FA247" s="32"/>
      <c r="FC247" s="32"/>
      <c r="FE247" s="44"/>
      <c r="FG247" s="32"/>
      <c r="FI247" s="32"/>
      <c r="FK247" s="32"/>
      <c r="FM247" s="44"/>
      <c r="FO247" s="32"/>
      <c r="FQ247" s="32"/>
      <c r="FS247" s="32"/>
      <c r="FU247" s="44"/>
      <c r="FW247" s="32"/>
      <c r="FY247" s="32"/>
      <c r="GA247" s="32"/>
      <c r="GC247" s="44"/>
      <c r="GE247" s="32"/>
      <c r="GG247" s="32"/>
      <c r="GI247" s="32"/>
      <c r="GK247" s="44"/>
      <c r="GM247" s="32"/>
      <c r="GO247" s="32"/>
      <c r="GQ247" s="32"/>
      <c r="GS247" s="44"/>
      <c r="GU247" s="32"/>
      <c r="GW247" s="32"/>
      <c r="GY247" s="32"/>
      <c r="HA247" s="44"/>
      <c r="HC247" s="32"/>
      <c r="HE247" s="32"/>
      <c r="HG247" s="32"/>
      <c r="HI247" s="44"/>
      <c r="HK247" s="32"/>
      <c r="HM247" s="32"/>
      <c r="HO247" s="32"/>
      <c r="HQ247" s="44"/>
      <c r="HS247" s="32"/>
      <c r="HU247" s="32"/>
      <c r="HW247" s="32"/>
      <c r="HY247" s="44"/>
      <c r="IA247" s="32"/>
      <c r="IC247" s="5"/>
      <c r="IE247" s="32"/>
      <c r="IG247" s="44"/>
      <c r="II247" s="32"/>
      <c r="IK247" s="32"/>
      <c r="IM247" s="32"/>
      <c r="IO247" s="32"/>
      <c r="IQ247" s="44"/>
      <c r="IS247" s="32"/>
      <c r="IU247" s="32"/>
      <c r="IW247" s="32"/>
      <c r="IY247" s="44"/>
      <c r="JA247" s="32"/>
      <c r="JC247" s="32"/>
      <c r="JE247" s="32"/>
      <c r="JG247" s="44"/>
      <c r="JI247" s="32"/>
      <c r="JK247" s="32"/>
      <c r="JM247" s="32"/>
      <c r="JO247" s="44"/>
      <c r="JQ247" s="32"/>
      <c r="JS247" s="32"/>
      <c r="JU247" s="32"/>
      <c r="JW247" s="44"/>
      <c r="JY247" s="32"/>
      <c r="KA247" s="32"/>
      <c r="KC247" s="32"/>
      <c r="KE247" s="44"/>
      <c r="KG247" s="32"/>
      <c r="KI247" s="32"/>
      <c r="KK247" s="32"/>
      <c r="KM247" s="44"/>
      <c r="KO247" s="32"/>
      <c r="KQ247" s="32"/>
      <c r="KS247" s="32"/>
      <c r="KU247" s="44"/>
      <c r="KW247" s="32"/>
      <c r="KY247" s="32"/>
      <c r="LA247" s="32"/>
      <c r="LC247" s="44"/>
      <c r="LE247" s="32"/>
      <c r="LG247" s="32"/>
      <c r="LI247" s="32"/>
      <c r="LK247" s="44"/>
      <c r="LM247" s="32"/>
      <c r="LO247" s="32"/>
      <c r="LQ247" s="32"/>
      <c r="LS247" s="44"/>
      <c r="LU247" s="32"/>
      <c r="LW247" s="32"/>
      <c r="LY247" s="32"/>
      <c r="MA247" s="44"/>
      <c r="MC247" s="32"/>
      <c r="ME247" s="32"/>
      <c r="MG247" s="32"/>
      <c r="MI247" s="44"/>
      <c r="MK247" s="32"/>
      <c r="MM247" s="32"/>
      <c r="MO247" s="32"/>
    </row>
    <row r="248" spans="2:353" x14ac:dyDescent="0.25">
      <c r="B248" s="360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O248" s="44"/>
      <c r="AQ248" s="32"/>
      <c r="AS248" s="32"/>
      <c r="AU248" s="32"/>
      <c r="AW248" s="44"/>
      <c r="AY248" s="32"/>
      <c r="BA248" s="32"/>
      <c r="BC248" s="32"/>
      <c r="BE248" s="44"/>
      <c r="BG248" s="32"/>
      <c r="BI248" s="32"/>
      <c r="BK248" s="32"/>
      <c r="BM248" s="44"/>
      <c r="BO248" s="32"/>
      <c r="BQ248" s="32"/>
      <c r="BS248" s="32"/>
      <c r="BU248" s="44"/>
      <c r="BW248" s="32"/>
      <c r="BY248" s="32"/>
      <c r="CA248" s="32"/>
      <c r="CC248" s="44"/>
      <c r="CE248" s="32"/>
      <c r="CG248" s="32"/>
      <c r="CI248" s="32"/>
      <c r="CK248" s="44"/>
      <c r="CM248" s="32"/>
      <c r="CO248" s="32"/>
      <c r="CQ248" s="32"/>
      <c r="CS248" s="44"/>
      <c r="CU248" s="32"/>
      <c r="CW248" s="32"/>
      <c r="CY248" s="32"/>
      <c r="DA248" s="44"/>
      <c r="DC248" s="32"/>
      <c r="DE248" s="32"/>
      <c r="DG248" s="32"/>
      <c r="DI248" s="44"/>
      <c r="DK248" s="32"/>
      <c r="DM248" s="32"/>
      <c r="DO248" s="32"/>
      <c r="DQ248" s="44"/>
      <c r="DS248" s="32"/>
      <c r="DU248" s="32"/>
      <c r="DW248" s="32"/>
      <c r="DY248" s="44"/>
      <c r="EA248" s="32"/>
      <c r="EC248" s="32"/>
      <c r="EE248" s="32"/>
      <c r="EG248" s="44"/>
      <c r="EI248" s="32"/>
      <c r="EK248" s="32"/>
      <c r="EM248" s="32"/>
      <c r="EO248" s="44"/>
      <c r="EQ248" s="32"/>
      <c r="ES248" s="32"/>
      <c r="EU248" s="32"/>
      <c r="EW248" s="44"/>
      <c r="EY248" s="32"/>
      <c r="FA248" s="32"/>
      <c r="FC248" s="32"/>
      <c r="FE248" s="44"/>
      <c r="FG248" s="32"/>
      <c r="FI248" s="32"/>
      <c r="FK248" s="32"/>
      <c r="FM248" s="44"/>
      <c r="FO248" s="32"/>
      <c r="FQ248" s="32"/>
      <c r="FS248" s="32"/>
      <c r="FU248" s="44"/>
      <c r="FW248" s="32"/>
      <c r="FY248" s="32"/>
      <c r="GA248" s="32"/>
      <c r="GC248" s="44"/>
      <c r="GE248" s="32"/>
      <c r="GG248" s="32"/>
      <c r="GI248" s="32"/>
      <c r="GK248" s="44"/>
      <c r="GM248" s="32"/>
      <c r="GO248" s="32"/>
      <c r="GQ248" s="32"/>
      <c r="GS248" s="44"/>
      <c r="GU248" s="32"/>
      <c r="GW248" s="32"/>
      <c r="GY248" s="32"/>
      <c r="HA248" s="44"/>
      <c r="HC248" s="32"/>
      <c r="HE248" s="32"/>
      <c r="HG248" s="32"/>
      <c r="HI248" s="44"/>
      <c r="HK248" s="32"/>
      <c r="HM248" s="32"/>
      <c r="HO248" s="32"/>
      <c r="HQ248" s="44"/>
      <c r="HS248" s="32"/>
      <c r="HU248" s="32"/>
      <c r="HW248" s="32"/>
      <c r="HY248" s="44"/>
      <c r="IA248" s="32"/>
      <c r="IC248" s="5"/>
      <c r="IE248" s="32"/>
      <c r="IG248" s="44"/>
      <c r="II248" s="32"/>
      <c r="IK248" s="32"/>
      <c r="IM248" s="32"/>
      <c r="IO248" s="32"/>
      <c r="IQ248" s="44"/>
      <c r="IS248" s="32"/>
      <c r="IU248" s="32"/>
      <c r="IW248" s="32"/>
      <c r="IY248" s="44"/>
      <c r="JA248" s="32"/>
      <c r="JC248" s="32"/>
      <c r="JE248" s="32"/>
      <c r="JG248" s="44"/>
      <c r="JI248" s="32"/>
      <c r="JK248" s="32"/>
      <c r="JM248" s="32"/>
      <c r="JO248" s="44"/>
      <c r="JQ248" s="32"/>
      <c r="JS248" s="32"/>
      <c r="JU248" s="32"/>
      <c r="JW248" s="44"/>
      <c r="JY248" s="32"/>
      <c r="KA248" s="32"/>
      <c r="KC248" s="32"/>
      <c r="KE248" s="44"/>
      <c r="KG248" s="32"/>
      <c r="KI248" s="32"/>
      <c r="KK248" s="32"/>
      <c r="KM248" s="44"/>
      <c r="KO248" s="32"/>
      <c r="KQ248" s="32"/>
      <c r="KS248" s="32"/>
      <c r="KU248" s="44"/>
      <c r="KW248" s="32"/>
      <c r="KY248" s="32"/>
      <c r="LA248" s="32"/>
      <c r="LC248" s="44"/>
      <c r="LE248" s="32"/>
      <c r="LG248" s="32"/>
      <c r="LI248" s="32"/>
      <c r="LK248" s="44"/>
      <c r="LM248" s="32"/>
      <c r="LO248" s="32"/>
      <c r="LQ248" s="32"/>
      <c r="LS248" s="44"/>
      <c r="LU248" s="32"/>
      <c r="LW248" s="32"/>
      <c r="LY248" s="32"/>
      <c r="MA248" s="44"/>
      <c r="MC248" s="32"/>
      <c r="ME248" s="32"/>
      <c r="MG248" s="32"/>
      <c r="MI248" s="44"/>
      <c r="MK248" s="32"/>
      <c r="MM248" s="32"/>
      <c r="MO248" s="32"/>
    </row>
    <row r="249" spans="2:353" x14ac:dyDescent="0.25">
      <c r="B249" s="360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O249" s="44"/>
      <c r="AQ249" s="32"/>
      <c r="AS249" s="32"/>
      <c r="AU249" s="32"/>
      <c r="AW249" s="44"/>
      <c r="AY249" s="32"/>
      <c r="BA249" s="32"/>
      <c r="BC249" s="32"/>
      <c r="BE249" s="44"/>
      <c r="BG249" s="32"/>
      <c r="BI249" s="32"/>
      <c r="BK249" s="32"/>
      <c r="BM249" s="44"/>
      <c r="BO249" s="32"/>
      <c r="BQ249" s="32"/>
      <c r="BS249" s="32"/>
      <c r="BU249" s="44"/>
      <c r="BW249" s="32"/>
      <c r="BY249" s="32"/>
      <c r="CA249" s="32"/>
      <c r="CC249" s="44"/>
      <c r="CE249" s="32"/>
      <c r="CG249" s="32"/>
      <c r="CI249" s="32"/>
      <c r="CK249" s="44"/>
      <c r="CM249" s="32"/>
      <c r="CO249" s="32"/>
      <c r="CQ249" s="32"/>
      <c r="CS249" s="44"/>
      <c r="CU249" s="32"/>
      <c r="CW249" s="32"/>
      <c r="CY249" s="32"/>
      <c r="DA249" s="44"/>
      <c r="DC249" s="32"/>
      <c r="DE249" s="32"/>
      <c r="DG249" s="32"/>
      <c r="DI249" s="44"/>
      <c r="DK249" s="32"/>
      <c r="DM249" s="32"/>
      <c r="DO249" s="32"/>
      <c r="DQ249" s="44"/>
      <c r="DS249" s="32"/>
      <c r="DU249" s="32"/>
      <c r="DW249" s="32"/>
      <c r="DY249" s="44"/>
      <c r="EA249" s="32"/>
      <c r="EC249" s="32"/>
      <c r="EE249" s="32"/>
      <c r="EG249" s="44"/>
      <c r="EI249" s="32"/>
      <c r="EK249" s="32"/>
      <c r="EM249" s="32"/>
      <c r="EO249" s="44"/>
      <c r="EQ249" s="32"/>
      <c r="ES249" s="32"/>
      <c r="EU249" s="32"/>
      <c r="EW249" s="44"/>
      <c r="EY249" s="32"/>
      <c r="FA249" s="32"/>
      <c r="FC249" s="32"/>
      <c r="FE249" s="44"/>
      <c r="FG249" s="32"/>
      <c r="FI249" s="32"/>
      <c r="FK249" s="32"/>
      <c r="FM249" s="44"/>
      <c r="FO249" s="32"/>
      <c r="FQ249" s="32"/>
      <c r="FS249" s="32"/>
      <c r="FU249" s="44"/>
      <c r="FW249" s="32"/>
      <c r="FY249" s="32"/>
      <c r="GA249" s="32"/>
      <c r="GC249" s="44"/>
      <c r="GE249" s="32"/>
      <c r="GG249" s="32"/>
      <c r="GI249" s="32"/>
      <c r="GK249" s="44"/>
      <c r="GM249" s="32"/>
      <c r="GO249" s="32"/>
      <c r="GQ249" s="32"/>
      <c r="GS249" s="44"/>
      <c r="GU249" s="32"/>
      <c r="GW249" s="32"/>
      <c r="GY249" s="32"/>
      <c r="HA249" s="44"/>
      <c r="HC249" s="32"/>
      <c r="HE249" s="32"/>
      <c r="HG249" s="32"/>
      <c r="HI249" s="44"/>
      <c r="HK249" s="32"/>
      <c r="HM249" s="32"/>
      <c r="HO249" s="32"/>
      <c r="HQ249" s="44"/>
      <c r="HS249" s="32"/>
      <c r="HU249" s="32"/>
      <c r="HW249" s="32"/>
      <c r="HY249" s="44"/>
      <c r="IA249" s="32"/>
      <c r="IC249" s="5"/>
      <c r="IE249" s="32"/>
      <c r="IG249" s="44"/>
      <c r="II249" s="32"/>
      <c r="IK249" s="32"/>
      <c r="IM249" s="32"/>
      <c r="IO249" s="32"/>
      <c r="IQ249" s="44"/>
      <c r="IS249" s="32"/>
      <c r="IU249" s="32"/>
      <c r="IW249" s="32"/>
      <c r="IY249" s="44"/>
      <c r="JA249" s="32"/>
      <c r="JC249" s="32"/>
      <c r="JE249" s="32"/>
      <c r="JG249" s="44"/>
      <c r="JI249" s="32"/>
      <c r="JK249" s="32"/>
      <c r="JM249" s="32"/>
      <c r="JO249" s="44"/>
      <c r="JQ249" s="32"/>
      <c r="JS249" s="32"/>
      <c r="JU249" s="32"/>
      <c r="JW249" s="44"/>
      <c r="JY249" s="32"/>
      <c r="KA249" s="32"/>
      <c r="KC249" s="32"/>
      <c r="KE249" s="44"/>
      <c r="KG249" s="32"/>
      <c r="KI249" s="32"/>
      <c r="KK249" s="32"/>
      <c r="KM249" s="44"/>
      <c r="KO249" s="32"/>
      <c r="KQ249" s="32"/>
      <c r="KS249" s="32"/>
      <c r="KU249" s="44"/>
      <c r="KW249" s="32"/>
      <c r="KY249" s="32"/>
      <c r="LA249" s="32"/>
      <c r="LC249" s="44"/>
      <c r="LE249" s="32"/>
      <c r="LG249" s="32"/>
      <c r="LI249" s="32"/>
      <c r="LK249" s="44"/>
      <c r="LM249" s="32"/>
      <c r="LO249" s="32"/>
      <c r="LQ249" s="32"/>
      <c r="LS249" s="44"/>
      <c r="LU249" s="32"/>
      <c r="LW249" s="32"/>
      <c r="LY249" s="32"/>
      <c r="MA249" s="44"/>
      <c r="MC249" s="32"/>
      <c r="ME249" s="32"/>
      <c r="MG249" s="32"/>
      <c r="MI249" s="44"/>
      <c r="MK249" s="32"/>
      <c r="MM249" s="32"/>
      <c r="MO249" s="32"/>
    </row>
    <row r="250" spans="2:353" x14ac:dyDescent="0.25">
      <c r="B250" s="36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O250" s="44"/>
      <c r="AQ250" s="32"/>
      <c r="AS250" s="32"/>
      <c r="AU250" s="32"/>
      <c r="AW250" s="44"/>
      <c r="AY250" s="32"/>
      <c r="BA250" s="32"/>
      <c r="BC250" s="32"/>
      <c r="BE250" s="44"/>
      <c r="BG250" s="32"/>
      <c r="BI250" s="32"/>
      <c r="BK250" s="32"/>
      <c r="BM250" s="44"/>
      <c r="BO250" s="32"/>
      <c r="BQ250" s="32"/>
      <c r="BS250" s="32"/>
      <c r="BU250" s="44"/>
      <c r="BW250" s="32"/>
      <c r="BY250" s="32"/>
      <c r="CA250" s="32"/>
      <c r="CC250" s="44"/>
      <c r="CE250" s="32"/>
      <c r="CG250" s="32"/>
      <c r="CI250" s="32"/>
      <c r="CK250" s="44"/>
      <c r="CM250" s="32"/>
      <c r="CO250" s="32"/>
      <c r="CQ250" s="32"/>
      <c r="CS250" s="44"/>
      <c r="CU250" s="32"/>
      <c r="CW250" s="32"/>
      <c r="CY250" s="32"/>
      <c r="DA250" s="44"/>
      <c r="DC250" s="32"/>
      <c r="DE250" s="32"/>
      <c r="DG250" s="32"/>
      <c r="DI250" s="44"/>
      <c r="DK250" s="32"/>
      <c r="DM250" s="32"/>
      <c r="DO250" s="32"/>
      <c r="DQ250" s="44"/>
      <c r="DS250" s="32"/>
      <c r="DU250" s="32"/>
      <c r="DW250" s="32"/>
      <c r="DY250" s="44"/>
      <c r="EA250" s="32"/>
      <c r="EC250" s="32"/>
      <c r="EE250" s="32"/>
      <c r="EG250" s="44"/>
      <c r="EI250" s="32"/>
      <c r="EK250" s="32"/>
      <c r="EM250" s="32"/>
      <c r="EO250" s="44"/>
      <c r="EQ250" s="32"/>
      <c r="ES250" s="32"/>
      <c r="EU250" s="32"/>
      <c r="EW250" s="44"/>
      <c r="EY250" s="32"/>
      <c r="FA250" s="32"/>
      <c r="FC250" s="32"/>
      <c r="FE250" s="44"/>
      <c r="FG250" s="32"/>
      <c r="FI250" s="32"/>
      <c r="FK250" s="32"/>
      <c r="FM250" s="44"/>
      <c r="FO250" s="32"/>
      <c r="FQ250" s="32"/>
      <c r="FS250" s="32"/>
      <c r="FU250" s="44"/>
      <c r="FW250" s="32"/>
      <c r="FY250" s="32"/>
      <c r="GA250" s="32"/>
      <c r="GC250" s="44"/>
      <c r="GE250" s="32"/>
      <c r="GG250" s="32"/>
      <c r="GI250" s="32"/>
      <c r="GK250" s="44"/>
      <c r="GM250" s="32"/>
      <c r="GO250" s="32"/>
      <c r="GQ250" s="32"/>
      <c r="GS250" s="44"/>
      <c r="GU250" s="32"/>
      <c r="GW250" s="32"/>
      <c r="GY250" s="32"/>
      <c r="HA250" s="44"/>
      <c r="HC250" s="32"/>
      <c r="HE250" s="32"/>
      <c r="HG250" s="32"/>
      <c r="HI250" s="44"/>
      <c r="HK250" s="32"/>
      <c r="HM250" s="32"/>
      <c r="HO250" s="32"/>
      <c r="HQ250" s="44"/>
      <c r="HS250" s="32"/>
      <c r="HU250" s="32"/>
      <c r="HW250" s="32"/>
      <c r="HY250" s="44"/>
      <c r="IA250" s="32"/>
      <c r="IC250" s="5"/>
      <c r="IE250" s="32"/>
      <c r="IG250" s="44"/>
      <c r="II250" s="32"/>
      <c r="IK250" s="32"/>
      <c r="IM250" s="32"/>
      <c r="IO250" s="32"/>
      <c r="IQ250" s="44"/>
      <c r="IS250" s="32"/>
      <c r="IU250" s="32"/>
      <c r="IW250" s="32"/>
      <c r="IY250" s="44"/>
      <c r="JA250" s="32"/>
      <c r="JC250" s="32"/>
      <c r="JE250" s="32"/>
      <c r="JG250" s="44"/>
      <c r="JI250" s="32"/>
      <c r="JK250" s="32"/>
      <c r="JM250" s="32"/>
      <c r="JO250" s="44"/>
      <c r="JQ250" s="32"/>
      <c r="JS250" s="32"/>
      <c r="JU250" s="32"/>
      <c r="JW250" s="44"/>
      <c r="JY250" s="32"/>
      <c r="KA250" s="32"/>
      <c r="KC250" s="32"/>
      <c r="KE250" s="44"/>
      <c r="KG250" s="32"/>
      <c r="KI250" s="32"/>
      <c r="KK250" s="32"/>
      <c r="KM250" s="44"/>
      <c r="KO250" s="32"/>
      <c r="KQ250" s="32"/>
      <c r="KS250" s="32"/>
      <c r="KU250" s="44"/>
      <c r="KW250" s="32"/>
      <c r="KY250" s="32"/>
      <c r="LA250" s="32"/>
      <c r="LC250" s="44"/>
      <c r="LE250" s="32"/>
      <c r="LG250" s="32"/>
      <c r="LI250" s="32"/>
      <c r="LK250" s="44"/>
      <c r="LM250" s="32"/>
      <c r="LO250" s="32"/>
      <c r="LQ250" s="32"/>
      <c r="LS250" s="44"/>
      <c r="LU250" s="32"/>
      <c r="LW250" s="32"/>
      <c r="LY250" s="32"/>
      <c r="MA250" s="44"/>
      <c r="MC250" s="32"/>
      <c r="ME250" s="32"/>
      <c r="MG250" s="32"/>
      <c r="MI250" s="44"/>
      <c r="MK250" s="32"/>
      <c r="MM250" s="32"/>
      <c r="MO250" s="32"/>
    </row>
    <row r="251" spans="2:353" x14ac:dyDescent="0.25">
      <c r="B251" s="360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IC251" s="5"/>
    </row>
    <row r="252" spans="2:353" x14ac:dyDescent="0.25">
      <c r="B252" s="360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Q252" s="31"/>
      <c r="AS252" s="31"/>
      <c r="AU252" s="31"/>
      <c r="AY252" s="31"/>
      <c r="BA252" s="31"/>
      <c r="BC252" s="31"/>
      <c r="BG252" s="31"/>
      <c r="BH252" s="47"/>
      <c r="BI252" s="31"/>
      <c r="BK252" s="31"/>
      <c r="BO252" s="31"/>
      <c r="BQ252" s="31"/>
      <c r="BS252" s="31"/>
      <c r="BW252" s="31"/>
      <c r="BY252" s="31"/>
      <c r="CA252" s="31"/>
      <c r="CE252" s="31"/>
      <c r="CG252" s="31"/>
      <c r="CI252" s="31"/>
      <c r="CM252" s="31"/>
      <c r="CO252" s="31"/>
      <c r="CQ252" s="31"/>
      <c r="CU252" s="31"/>
      <c r="CW252" s="31"/>
      <c r="CY252" s="31"/>
      <c r="DC252" s="31"/>
      <c r="DE252" s="31"/>
      <c r="DG252" s="31"/>
      <c r="DK252" s="31"/>
      <c r="DM252" s="31"/>
      <c r="DO252" s="31"/>
      <c r="DS252" s="31"/>
      <c r="DU252" s="31"/>
      <c r="DW252" s="31"/>
      <c r="EA252" s="31"/>
      <c r="EC252" s="31"/>
      <c r="EE252" s="31"/>
      <c r="EI252" s="31"/>
      <c r="EK252" s="31"/>
      <c r="EM252" s="31"/>
      <c r="EQ252" s="31"/>
      <c r="ES252" s="31"/>
      <c r="EU252" s="31"/>
      <c r="EY252" s="31"/>
      <c r="FA252" s="31"/>
      <c r="FC252" s="31"/>
      <c r="FG252" s="31"/>
      <c r="FI252" s="31"/>
      <c r="FK252" s="31"/>
      <c r="FO252" s="31"/>
      <c r="FQ252" s="31"/>
      <c r="FS252" s="31"/>
      <c r="FW252" s="31"/>
      <c r="FY252" s="31"/>
      <c r="FZ252" s="47"/>
      <c r="GA252" s="31"/>
      <c r="GE252" s="31"/>
      <c r="GG252" s="31"/>
      <c r="GI252" s="31"/>
      <c r="GM252" s="31"/>
      <c r="GO252" s="31"/>
      <c r="GQ252" s="31"/>
      <c r="GU252" s="31"/>
      <c r="GW252" s="31"/>
      <c r="GY252" s="31"/>
      <c r="HC252" s="31"/>
      <c r="HE252" s="31"/>
      <c r="HG252" s="31"/>
      <c r="HK252" s="31"/>
      <c r="HM252" s="31"/>
      <c r="HO252" s="31"/>
      <c r="HS252" s="31"/>
      <c r="HU252" s="31"/>
      <c r="HW252" s="31"/>
      <c r="IA252" s="31"/>
      <c r="IC252" s="5"/>
      <c r="IE252" s="31"/>
      <c r="II252" s="31"/>
      <c r="IK252" s="31"/>
      <c r="IM252" s="31"/>
      <c r="IO252" s="31"/>
      <c r="IS252" s="31"/>
      <c r="IU252" s="31"/>
      <c r="IW252" s="31"/>
      <c r="JA252" s="31"/>
      <c r="JC252" s="31"/>
      <c r="JE252" s="31"/>
      <c r="JI252" s="31"/>
      <c r="JK252" s="31"/>
      <c r="JM252" s="31"/>
      <c r="JQ252" s="31"/>
      <c r="JS252" s="31"/>
      <c r="JU252" s="31"/>
      <c r="JY252" s="31"/>
      <c r="KA252" s="31"/>
      <c r="KC252" s="31"/>
      <c r="KG252" s="31"/>
      <c r="KI252" s="31"/>
      <c r="KK252" s="31"/>
      <c r="KO252" s="31"/>
      <c r="KQ252" s="31"/>
      <c r="KS252" s="31"/>
      <c r="KW252" s="31"/>
      <c r="KY252" s="31"/>
      <c r="LA252" s="31"/>
      <c r="LE252" s="31"/>
      <c r="LG252" s="31"/>
      <c r="LI252" s="31"/>
      <c r="LM252" s="31"/>
      <c r="LO252" s="31"/>
      <c r="LQ252" s="31"/>
      <c r="LU252" s="31"/>
      <c r="LW252" s="31"/>
      <c r="LY252" s="31"/>
      <c r="MC252" s="31"/>
      <c r="ME252" s="31"/>
      <c r="MG252" s="31"/>
      <c r="MK252" s="31"/>
      <c r="MM252" s="31"/>
      <c r="MO252" s="31"/>
    </row>
    <row r="253" spans="2:353" x14ac:dyDescent="0.25">
      <c r="B253" s="360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O253" s="44"/>
      <c r="AQ253" s="31"/>
      <c r="AS253" s="31"/>
      <c r="AU253" s="31"/>
      <c r="AW253" s="44"/>
      <c r="AY253" s="31"/>
      <c r="BA253" s="31"/>
      <c r="BC253" s="31"/>
      <c r="BE253" s="44"/>
      <c r="BG253" s="31"/>
      <c r="BH253" s="47"/>
      <c r="BI253" s="31"/>
      <c r="BK253" s="31"/>
      <c r="BM253" s="44"/>
      <c r="BO253" s="31"/>
      <c r="BQ253" s="31"/>
      <c r="BS253" s="31"/>
      <c r="BU253" s="44"/>
      <c r="BW253" s="31"/>
      <c r="BY253" s="31"/>
      <c r="CA253" s="31"/>
      <c r="CC253" s="44"/>
      <c r="CE253" s="31"/>
      <c r="CG253" s="31"/>
      <c r="CI253" s="31"/>
      <c r="CK253" s="44"/>
      <c r="CM253" s="31"/>
      <c r="CO253" s="31"/>
      <c r="CQ253" s="31"/>
      <c r="CS253" s="44"/>
      <c r="CU253" s="31"/>
      <c r="CW253" s="31"/>
      <c r="CY253" s="31"/>
      <c r="DA253" s="44"/>
      <c r="DC253" s="31"/>
      <c r="DE253" s="31"/>
      <c r="DG253" s="31"/>
      <c r="DI253" s="44"/>
      <c r="DK253" s="31"/>
      <c r="DM253" s="31"/>
      <c r="DO253" s="31"/>
      <c r="DQ253" s="44"/>
      <c r="DS253" s="31"/>
      <c r="DU253" s="31"/>
      <c r="DW253" s="31"/>
      <c r="DY253" s="44"/>
      <c r="EA253" s="31"/>
      <c r="EC253" s="31"/>
      <c r="EE253" s="31"/>
      <c r="EG253" s="44"/>
      <c r="EI253" s="31"/>
      <c r="EK253" s="31"/>
      <c r="EM253" s="31"/>
      <c r="EO253" s="44"/>
      <c r="EQ253" s="31"/>
      <c r="ES253" s="31"/>
      <c r="EU253" s="31"/>
      <c r="EW253" s="44"/>
      <c r="EY253" s="31"/>
      <c r="FA253" s="31"/>
      <c r="FC253" s="31"/>
      <c r="FE253" s="44"/>
      <c r="FG253" s="31"/>
      <c r="FI253" s="31"/>
      <c r="FK253" s="31"/>
      <c r="FM253" s="44"/>
      <c r="FO253" s="31"/>
      <c r="FQ253" s="31"/>
      <c r="FS253" s="31"/>
      <c r="FU253" s="44"/>
      <c r="FW253" s="31"/>
      <c r="FY253" s="31"/>
      <c r="FZ253" s="47"/>
      <c r="GA253" s="31"/>
      <c r="GC253" s="44"/>
      <c r="GE253" s="31"/>
      <c r="GG253" s="31"/>
      <c r="GI253" s="31"/>
      <c r="GK253" s="44"/>
      <c r="GM253" s="31"/>
      <c r="GO253" s="31"/>
      <c r="GQ253" s="31"/>
      <c r="GS253" s="44"/>
      <c r="GU253" s="31"/>
      <c r="GW253" s="31"/>
      <c r="GY253" s="31"/>
      <c r="HA253" s="44"/>
      <c r="HC253" s="31"/>
      <c r="HE253" s="31"/>
      <c r="HG253" s="31"/>
      <c r="HI253" s="44"/>
      <c r="HK253" s="31"/>
      <c r="HM253" s="31"/>
      <c r="HO253" s="31"/>
      <c r="HQ253" s="44"/>
      <c r="HS253" s="31"/>
      <c r="HU253" s="31"/>
      <c r="HW253" s="31"/>
      <c r="HY253" s="44"/>
      <c r="IA253" s="31"/>
      <c r="IC253" s="5"/>
      <c r="IE253" s="31"/>
      <c r="IG253" s="44"/>
      <c r="II253" s="31"/>
      <c r="IK253" s="31"/>
      <c r="IM253" s="31"/>
      <c r="IO253" s="31"/>
      <c r="IQ253" s="44"/>
      <c r="IS253" s="31"/>
      <c r="IU253" s="31"/>
      <c r="IW253" s="31"/>
      <c r="IY253" s="44"/>
      <c r="JA253" s="31"/>
      <c r="JC253" s="31"/>
      <c r="JE253" s="31"/>
      <c r="JG253" s="44"/>
      <c r="JI253" s="31"/>
      <c r="JK253" s="31"/>
      <c r="JM253" s="31"/>
      <c r="JO253" s="44"/>
      <c r="JQ253" s="31"/>
      <c r="JS253" s="31"/>
      <c r="JU253" s="31"/>
      <c r="JW253" s="44"/>
      <c r="JY253" s="31"/>
      <c r="KA253" s="31"/>
      <c r="KC253" s="31"/>
      <c r="KE253" s="44"/>
      <c r="KG253" s="31"/>
      <c r="KI253" s="31"/>
      <c r="KK253" s="31"/>
      <c r="KM253" s="44"/>
      <c r="KO253" s="31"/>
      <c r="KQ253" s="31"/>
      <c r="KS253" s="31"/>
      <c r="KU253" s="44"/>
      <c r="KW253" s="31"/>
      <c r="KY253" s="31"/>
      <c r="LA253" s="31"/>
      <c r="LC253" s="44"/>
      <c r="LE253" s="31"/>
      <c r="LG253" s="31"/>
      <c r="LI253" s="31"/>
      <c r="LK253" s="44"/>
      <c r="LM253" s="31"/>
      <c r="LO253" s="31"/>
      <c r="LQ253" s="31"/>
      <c r="LS253" s="44"/>
      <c r="LU253" s="31"/>
      <c r="LW253" s="31"/>
      <c r="LY253" s="31"/>
      <c r="MA253" s="44"/>
      <c r="MC253" s="31"/>
      <c r="ME253" s="31"/>
      <c r="MG253" s="31"/>
      <c r="MI253" s="44"/>
      <c r="MK253" s="31"/>
      <c r="MM253" s="31"/>
      <c r="MO253" s="31"/>
    </row>
    <row r="254" spans="2:353" x14ac:dyDescent="0.25">
      <c r="B254" s="360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O254" s="44"/>
      <c r="AQ254" s="31"/>
      <c r="AS254" s="31"/>
      <c r="AU254" s="31"/>
      <c r="AW254" s="44"/>
      <c r="AY254" s="31"/>
      <c r="BA254" s="31"/>
      <c r="BC254" s="31"/>
      <c r="BE254" s="44"/>
      <c r="BG254" s="31"/>
      <c r="BH254" s="47"/>
      <c r="BI254" s="31"/>
      <c r="BK254" s="31"/>
      <c r="BM254" s="44"/>
      <c r="BO254" s="31"/>
      <c r="BQ254" s="31"/>
      <c r="BS254" s="31"/>
      <c r="BU254" s="44"/>
      <c r="BW254" s="31"/>
      <c r="BY254" s="31"/>
      <c r="CA254" s="31"/>
      <c r="CC254" s="44"/>
      <c r="CE254" s="31"/>
      <c r="CG254" s="31"/>
      <c r="CI254" s="31"/>
      <c r="CK254" s="44"/>
      <c r="CM254" s="31"/>
      <c r="CO254" s="31"/>
      <c r="CQ254" s="31"/>
      <c r="CS254" s="44"/>
      <c r="CU254" s="31"/>
      <c r="CW254" s="31"/>
      <c r="CY254" s="31"/>
      <c r="DA254" s="44"/>
      <c r="DC254" s="31"/>
      <c r="DE254" s="31"/>
      <c r="DG254" s="31"/>
      <c r="DI254" s="44"/>
      <c r="DK254" s="31"/>
      <c r="DM254" s="31"/>
      <c r="DO254" s="31"/>
      <c r="DQ254" s="44"/>
      <c r="DS254" s="31"/>
      <c r="DU254" s="31"/>
      <c r="DW254" s="31"/>
      <c r="DY254" s="44"/>
      <c r="EA254" s="31"/>
      <c r="EC254" s="31"/>
      <c r="EE254" s="31"/>
      <c r="EG254" s="44"/>
      <c r="EI254" s="31"/>
      <c r="EK254" s="31"/>
      <c r="EM254" s="31"/>
      <c r="EO254" s="44"/>
      <c r="EQ254" s="31"/>
      <c r="ES254" s="31"/>
      <c r="EU254" s="31"/>
      <c r="EW254" s="44"/>
      <c r="EY254" s="31"/>
      <c r="FA254" s="31"/>
      <c r="FC254" s="31"/>
      <c r="FE254" s="44"/>
      <c r="FG254" s="31"/>
      <c r="FI254" s="31"/>
      <c r="FK254" s="31"/>
      <c r="FM254" s="44"/>
      <c r="FO254" s="31"/>
      <c r="FQ254" s="31"/>
      <c r="FS254" s="31"/>
      <c r="FU254" s="44"/>
      <c r="FW254" s="31"/>
      <c r="FY254" s="31"/>
      <c r="FZ254" s="47"/>
      <c r="GA254" s="31"/>
      <c r="GC254" s="44"/>
      <c r="GE254" s="31"/>
      <c r="GG254" s="31"/>
      <c r="GI254" s="31"/>
      <c r="GK254" s="44"/>
      <c r="GM254" s="31"/>
      <c r="GO254" s="31"/>
      <c r="GQ254" s="31"/>
      <c r="GS254" s="44"/>
      <c r="GU254" s="31"/>
      <c r="GW254" s="31"/>
      <c r="GY254" s="31"/>
      <c r="HA254" s="44"/>
      <c r="HC254" s="31"/>
      <c r="HE254" s="31"/>
      <c r="HG254" s="31"/>
      <c r="HI254" s="44"/>
      <c r="HK254" s="31"/>
      <c r="HM254" s="31"/>
      <c r="HO254" s="31"/>
      <c r="HQ254" s="44"/>
      <c r="HS254" s="31"/>
      <c r="HU254" s="31"/>
      <c r="HW254" s="31"/>
      <c r="HY254" s="44"/>
      <c r="IA254" s="31"/>
      <c r="IC254" s="5"/>
      <c r="IE254" s="31"/>
      <c r="IG254" s="44"/>
      <c r="II254" s="31"/>
      <c r="IK254" s="31"/>
      <c r="IM254" s="31"/>
      <c r="IO254" s="31"/>
      <c r="IQ254" s="44"/>
      <c r="IS254" s="31"/>
      <c r="IU254" s="31"/>
      <c r="IW254" s="31"/>
      <c r="IY254" s="44"/>
      <c r="JA254" s="31"/>
      <c r="JC254" s="31"/>
      <c r="JE254" s="31"/>
      <c r="JG254" s="44"/>
      <c r="JI254" s="31"/>
      <c r="JK254" s="31"/>
      <c r="JM254" s="31"/>
      <c r="JO254" s="44"/>
      <c r="JQ254" s="31"/>
      <c r="JS254" s="31"/>
      <c r="JU254" s="31"/>
      <c r="JW254" s="44"/>
      <c r="JY254" s="31"/>
      <c r="KA254" s="31"/>
      <c r="KC254" s="31"/>
      <c r="KE254" s="44"/>
      <c r="KG254" s="31"/>
      <c r="KI254" s="31"/>
      <c r="KK254" s="31"/>
      <c r="KM254" s="44"/>
      <c r="KO254" s="31"/>
      <c r="KQ254" s="31"/>
      <c r="KS254" s="31"/>
      <c r="KU254" s="44"/>
      <c r="KW254" s="31"/>
      <c r="KY254" s="31"/>
      <c r="LA254" s="31"/>
      <c r="LC254" s="44"/>
      <c r="LE254" s="31"/>
      <c r="LG254" s="31"/>
      <c r="LI254" s="31"/>
      <c r="LK254" s="44"/>
      <c r="LM254" s="31"/>
      <c r="LO254" s="31"/>
      <c r="LQ254" s="31"/>
      <c r="LS254" s="44"/>
      <c r="LU254" s="31"/>
      <c r="LW254" s="31"/>
      <c r="LY254" s="31"/>
      <c r="MA254" s="44"/>
      <c r="MC254" s="31"/>
      <c r="ME254" s="31"/>
      <c r="MG254" s="31"/>
      <c r="MI254" s="44"/>
      <c r="MK254" s="31"/>
      <c r="MM254" s="31"/>
      <c r="MO254" s="31"/>
    </row>
    <row r="255" spans="2:353" x14ac:dyDescent="0.25">
      <c r="B255" s="360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O255" s="44"/>
      <c r="AQ255" s="31"/>
      <c r="AS255" s="31"/>
      <c r="AU255" s="31"/>
      <c r="AW255" s="44"/>
      <c r="AY255" s="31"/>
      <c r="BA255" s="31"/>
      <c r="BC255" s="31"/>
      <c r="BE255" s="44"/>
      <c r="BG255" s="31"/>
      <c r="BH255" s="47"/>
      <c r="BI255" s="31"/>
      <c r="BK255" s="31"/>
      <c r="BM255" s="44"/>
      <c r="BO255" s="31"/>
      <c r="BQ255" s="31"/>
      <c r="BS255" s="31"/>
      <c r="BU255" s="44"/>
      <c r="BW255" s="31"/>
      <c r="BY255" s="31"/>
      <c r="CA255" s="31"/>
      <c r="CC255" s="44"/>
      <c r="CE255" s="31"/>
      <c r="CG255" s="31"/>
      <c r="CI255" s="31"/>
      <c r="CK255" s="44"/>
      <c r="CM255" s="31"/>
      <c r="CO255" s="31"/>
      <c r="CQ255" s="31"/>
      <c r="CS255" s="44"/>
      <c r="CU255" s="31"/>
      <c r="CW255" s="31"/>
      <c r="CY255" s="31"/>
      <c r="DA255" s="44"/>
      <c r="DC255" s="31"/>
      <c r="DE255" s="31"/>
      <c r="DG255" s="31"/>
      <c r="DI255" s="44"/>
      <c r="DK255" s="31"/>
      <c r="DM255" s="31"/>
      <c r="DO255" s="31"/>
      <c r="DQ255" s="44"/>
      <c r="DS255" s="31"/>
      <c r="DU255" s="31"/>
      <c r="DW255" s="31"/>
      <c r="DY255" s="44"/>
      <c r="EA255" s="31"/>
      <c r="EC255" s="31"/>
      <c r="EE255" s="31"/>
      <c r="EG255" s="44"/>
      <c r="EI255" s="31"/>
      <c r="EK255" s="31"/>
      <c r="EM255" s="31"/>
      <c r="EO255" s="44"/>
      <c r="EQ255" s="31"/>
      <c r="ES255" s="31"/>
      <c r="EU255" s="31"/>
      <c r="EW255" s="44"/>
      <c r="EY255" s="31"/>
      <c r="FA255" s="31"/>
      <c r="FC255" s="31"/>
      <c r="FE255" s="44"/>
      <c r="FG255" s="31"/>
      <c r="FI255" s="31"/>
      <c r="FK255" s="31"/>
      <c r="FM255" s="44"/>
      <c r="FO255" s="31"/>
      <c r="FQ255" s="31"/>
      <c r="FS255" s="31"/>
      <c r="FU255" s="44"/>
      <c r="FW255" s="31"/>
      <c r="FY255" s="31"/>
      <c r="FZ255" s="47"/>
      <c r="GA255" s="31"/>
      <c r="GC255" s="44"/>
      <c r="GE255" s="31"/>
      <c r="GG255" s="31"/>
      <c r="GI255" s="31"/>
      <c r="GK255" s="44"/>
      <c r="GM255" s="31"/>
      <c r="GO255" s="31"/>
      <c r="GQ255" s="31"/>
      <c r="GS255" s="44"/>
      <c r="GU255" s="31"/>
      <c r="GW255" s="31"/>
      <c r="GY255" s="31"/>
      <c r="HA255" s="44"/>
      <c r="HC255" s="31"/>
      <c r="HE255" s="31"/>
      <c r="HG255" s="31"/>
      <c r="HI255" s="44"/>
      <c r="HK255" s="31"/>
      <c r="HM255" s="31"/>
      <c r="HO255" s="31"/>
      <c r="HQ255" s="44"/>
      <c r="HS255" s="31"/>
      <c r="HU255" s="31"/>
      <c r="HW255" s="31"/>
      <c r="HY255" s="44"/>
      <c r="IA255" s="31"/>
      <c r="IC255" s="5"/>
      <c r="IE255" s="31"/>
      <c r="IG255" s="44"/>
      <c r="II255" s="31"/>
      <c r="IK255" s="31"/>
      <c r="IM255" s="31"/>
      <c r="IO255" s="31"/>
      <c r="IQ255" s="44"/>
      <c r="IS255" s="31"/>
      <c r="IU255" s="31"/>
      <c r="IW255" s="31"/>
      <c r="IY255" s="44"/>
      <c r="JA255" s="31"/>
      <c r="JC255" s="31"/>
      <c r="JE255" s="31"/>
      <c r="JG255" s="44"/>
      <c r="JI255" s="31"/>
      <c r="JK255" s="31"/>
      <c r="JM255" s="31"/>
      <c r="JO255" s="44"/>
      <c r="JQ255" s="31"/>
      <c r="JS255" s="31"/>
      <c r="JU255" s="31"/>
      <c r="JW255" s="44"/>
      <c r="JY255" s="31"/>
      <c r="KA255" s="31"/>
      <c r="KC255" s="31"/>
      <c r="KE255" s="44"/>
      <c r="KG255" s="31"/>
      <c r="KI255" s="31"/>
      <c r="KK255" s="31"/>
      <c r="KM255" s="44"/>
      <c r="KO255" s="31"/>
      <c r="KQ255" s="31"/>
      <c r="KS255" s="31"/>
      <c r="KU255" s="44"/>
      <c r="KW255" s="31"/>
      <c r="KY255" s="31"/>
      <c r="LA255" s="31"/>
      <c r="LC255" s="44"/>
      <c r="LE255" s="31"/>
      <c r="LG255" s="31"/>
      <c r="LI255" s="31"/>
      <c r="LK255" s="44"/>
      <c r="LM255" s="31"/>
      <c r="LO255" s="31"/>
      <c r="LQ255" s="31"/>
      <c r="LS255" s="44"/>
      <c r="LU255" s="31"/>
      <c r="LW255" s="31"/>
      <c r="LY255" s="31"/>
      <c r="MA255" s="44"/>
      <c r="MC255" s="31"/>
      <c r="ME255" s="31"/>
      <c r="MG255" s="31"/>
      <c r="MI255" s="44"/>
      <c r="MK255" s="31"/>
      <c r="MM255" s="31"/>
      <c r="MO255" s="31"/>
    </row>
    <row r="256" spans="2:353" x14ac:dyDescent="0.25">
      <c r="B256" s="360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IC256" s="5"/>
    </row>
    <row r="257" spans="2:353" x14ac:dyDescent="0.25">
      <c r="B257" s="360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Q257" s="32"/>
      <c r="AS257" s="32"/>
      <c r="AU257" s="32"/>
      <c r="AY257" s="32"/>
      <c r="BA257" s="32"/>
      <c r="BC257" s="32"/>
      <c r="BG257" s="32"/>
      <c r="BI257" s="32"/>
      <c r="BK257" s="32"/>
      <c r="BO257" s="32"/>
      <c r="BQ257" s="32"/>
      <c r="BS257" s="32"/>
      <c r="BW257" s="32"/>
      <c r="BY257" s="32"/>
      <c r="CA257" s="32"/>
      <c r="CE257" s="32"/>
      <c r="CG257" s="32"/>
      <c r="CI257" s="32"/>
      <c r="CM257" s="32"/>
      <c r="CO257" s="32"/>
      <c r="CQ257" s="32"/>
      <c r="CU257" s="32"/>
      <c r="CW257" s="32"/>
      <c r="CY257" s="32"/>
      <c r="DC257" s="32"/>
      <c r="DE257" s="32"/>
      <c r="DG257" s="32"/>
      <c r="DK257" s="32"/>
      <c r="DM257" s="32"/>
      <c r="DO257" s="32"/>
      <c r="DS257" s="32"/>
      <c r="DU257" s="32"/>
      <c r="DW257" s="32"/>
      <c r="EA257" s="32"/>
      <c r="EC257" s="32"/>
      <c r="EE257" s="32"/>
      <c r="EI257" s="32"/>
      <c r="EK257" s="32"/>
      <c r="EM257" s="32"/>
      <c r="EQ257" s="32"/>
      <c r="ES257" s="32"/>
      <c r="EU257" s="32"/>
      <c r="EY257" s="32"/>
      <c r="FA257" s="32"/>
      <c r="FC257" s="32"/>
      <c r="FG257" s="32"/>
      <c r="FI257" s="32"/>
      <c r="FK257" s="32"/>
      <c r="FO257" s="32"/>
      <c r="FQ257" s="32"/>
      <c r="FS257" s="32"/>
      <c r="FW257" s="32"/>
      <c r="FY257" s="32"/>
      <c r="GA257" s="32"/>
      <c r="GE257" s="32"/>
      <c r="GG257" s="32"/>
      <c r="GI257" s="32"/>
      <c r="GM257" s="32"/>
      <c r="GO257" s="32"/>
      <c r="GQ257" s="32"/>
      <c r="GU257" s="32"/>
      <c r="GW257" s="32"/>
      <c r="GY257" s="32"/>
      <c r="HC257" s="32"/>
      <c r="HE257" s="32"/>
      <c r="HG257" s="32"/>
      <c r="HK257" s="32"/>
      <c r="HM257" s="32"/>
      <c r="HO257" s="32"/>
      <c r="HS257" s="32"/>
      <c r="HU257" s="32"/>
      <c r="HW257" s="32"/>
      <c r="IA257" s="32"/>
      <c r="IC257" s="5"/>
      <c r="IE257" s="32"/>
      <c r="II257" s="32"/>
      <c r="IK257" s="32"/>
      <c r="IM257" s="32"/>
      <c r="IO257" s="32"/>
      <c r="IS257" s="32"/>
      <c r="IU257" s="32"/>
      <c r="IW257" s="32"/>
      <c r="JA257" s="32"/>
      <c r="JC257" s="32"/>
      <c r="JE257" s="32"/>
      <c r="JI257" s="32"/>
      <c r="JK257" s="32"/>
      <c r="JM257" s="32"/>
      <c r="JQ257" s="32"/>
      <c r="JS257" s="32"/>
      <c r="JU257" s="32"/>
      <c r="JY257" s="32"/>
      <c r="KA257" s="32"/>
      <c r="KC257" s="32"/>
      <c r="KG257" s="32"/>
      <c r="KI257" s="32"/>
      <c r="KK257" s="32"/>
      <c r="KO257" s="32"/>
      <c r="KQ257" s="32"/>
      <c r="KS257" s="32"/>
      <c r="KW257" s="32"/>
      <c r="KY257" s="32"/>
      <c r="LA257" s="32"/>
      <c r="LE257" s="32"/>
      <c r="LG257" s="32"/>
      <c r="LI257" s="32"/>
      <c r="LM257" s="32"/>
      <c r="LO257" s="32"/>
      <c r="LQ257" s="32"/>
      <c r="LU257" s="32"/>
      <c r="LW257" s="32"/>
      <c r="LY257" s="32"/>
      <c r="MC257" s="32"/>
      <c r="ME257" s="32"/>
      <c r="MG257" s="32"/>
      <c r="MK257" s="32"/>
      <c r="MM257" s="32"/>
      <c r="MO257" s="32"/>
    </row>
    <row r="258" spans="2:353" x14ac:dyDescent="0.25">
      <c r="B258" s="360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O258" s="44"/>
      <c r="AQ258" s="32"/>
      <c r="AS258" s="32"/>
      <c r="AU258" s="32"/>
      <c r="AW258" s="44"/>
      <c r="AY258" s="32"/>
      <c r="BA258" s="32"/>
      <c r="BC258" s="32"/>
      <c r="BE258" s="44"/>
      <c r="BG258" s="32"/>
      <c r="BI258" s="32"/>
      <c r="BK258" s="32"/>
      <c r="BM258" s="44"/>
      <c r="BO258" s="32"/>
      <c r="BQ258" s="32"/>
      <c r="BS258" s="32"/>
      <c r="BU258" s="44"/>
      <c r="BW258" s="32"/>
      <c r="BY258" s="32"/>
      <c r="CA258" s="32"/>
      <c r="CC258" s="44"/>
      <c r="CE258" s="32"/>
      <c r="CG258" s="32"/>
      <c r="CI258" s="32"/>
      <c r="CK258" s="44"/>
      <c r="CM258" s="32"/>
      <c r="CO258" s="32"/>
      <c r="CQ258" s="32"/>
      <c r="CS258" s="44"/>
      <c r="CU258" s="32"/>
      <c r="CW258" s="32"/>
      <c r="CY258" s="32"/>
      <c r="DA258" s="44"/>
      <c r="DC258" s="32"/>
      <c r="DE258" s="32"/>
      <c r="DG258" s="32"/>
      <c r="DI258" s="44"/>
      <c r="DK258" s="32"/>
      <c r="DM258" s="32"/>
      <c r="DO258" s="32"/>
      <c r="DQ258" s="44"/>
      <c r="DS258" s="32"/>
      <c r="DU258" s="32"/>
      <c r="DW258" s="32"/>
      <c r="DY258" s="44"/>
      <c r="EA258" s="32"/>
      <c r="EC258" s="32"/>
      <c r="EE258" s="32"/>
      <c r="EG258" s="44"/>
      <c r="EI258" s="32"/>
      <c r="EK258" s="32"/>
      <c r="EM258" s="32"/>
      <c r="EO258" s="44"/>
      <c r="EQ258" s="32"/>
      <c r="ES258" s="32"/>
      <c r="EU258" s="32"/>
      <c r="EW258" s="44"/>
      <c r="EY258" s="32"/>
      <c r="FA258" s="32"/>
      <c r="FC258" s="32"/>
      <c r="FE258" s="44"/>
      <c r="FG258" s="32"/>
      <c r="FI258" s="32"/>
      <c r="FK258" s="32"/>
      <c r="FM258" s="44"/>
      <c r="FO258" s="32"/>
      <c r="FQ258" s="32"/>
      <c r="FS258" s="32"/>
      <c r="FU258" s="44"/>
      <c r="FW258" s="32"/>
      <c r="FY258" s="32"/>
      <c r="GA258" s="32"/>
      <c r="GC258" s="44"/>
      <c r="GE258" s="32"/>
      <c r="GG258" s="32"/>
      <c r="GI258" s="32"/>
      <c r="GK258" s="44"/>
      <c r="GM258" s="32"/>
      <c r="GO258" s="32"/>
      <c r="GQ258" s="32"/>
      <c r="GS258" s="44"/>
      <c r="GU258" s="32"/>
      <c r="GW258" s="32"/>
      <c r="GY258" s="32"/>
      <c r="HA258" s="44"/>
      <c r="HC258" s="32"/>
      <c r="HE258" s="32"/>
      <c r="HG258" s="32"/>
      <c r="HI258" s="44"/>
      <c r="HK258" s="32"/>
      <c r="HM258" s="32"/>
      <c r="HO258" s="32"/>
      <c r="HQ258" s="44"/>
      <c r="HS258" s="32"/>
      <c r="HU258" s="32"/>
      <c r="HW258" s="32"/>
      <c r="HY258" s="44"/>
      <c r="IA258" s="32"/>
      <c r="IC258" s="5"/>
      <c r="IE258" s="32"/>
      <c r="IG258" s="44"/>
      <c r="II258" s="32"/>
      <c r="IK258" s="32"/>
      <c r="IM258" s="32"/>
      <c r="IO258" s="32"/>
      <c r="IQ258" s="44"/>
      <c r="IS258" s="32"/>
      <c r="IU258" s="32"/>
      <c r="IW258" s="32"/>
      <c r="IY258" s="44"/>
      <c r="JA258" s="32"/>
      <c r="JC258" s="32"/>
      <c r="JE258" s="32"/>
      <c r="JG258" s="44"/>
      <c r="JI258" s="32"/>
      <c r="JK258" s="32"/>
      <c r="JM258" s="32"/>
      <c r="JO258" s="44"/>
      <c r="JQ258" s="32"/>
      <c r="JS258" s="32"/>
      <c r="JU258" s="32"/>
      <c r="JW258" s="44"/>
      <c r="JY258" s="32"/>
      <c r="KA258" s="32"/>
      <c r="KC258" s="32"/>
      <c r="KE258" s="44"/>
      <c r="KG258" s="32"/>
      <c r="KI258" s="32"/>
      <c r="KK258" s="32"/>
      <c r="KM258" s="44"/>
      <c r="KO258" s="32"/>
      <c r="KQ258" s="32"/>
      <c r="KS258" s="32"/>
      <c r="KU258" s="44"/>
      <c r="KW258" s="32"/>
      <c r="KY258" s="32"/>
      <c r="LA258" s="32"/>
      <c r="LC258" s="44"/>
      <c r="LE258" s="32"/>
      <c r="LG258" s="32"/>
      <c r="LI258" s="32"/>
      <c r="LK258" s="44"/>
      <c r="LM258" s="32"/>
      <c r="LO258" s="32"/>
      <c r="LQ258" s="32"/>
      <c r="LS258" s="44"/>
      <c r="LU258" s="32"/>
      <c r="LW258" s="32"/>
      <c r="LY258" s="32"/>
      <c r="MA258" s="44"/>
      <c r="MC258" s="32"/>
      <c r="ME258" s="32"/>
      <c r="MG258" s="32"/>
      <c r="MI258" s="44"/>
      <c r="MK258" s="32"/>
      <c r="MM258" s="32"/>
      <c r="MO258" s="32"/>
    </row>
    <row r="259" spans="2:353" x14ac:dyDescent="0.25">
      <c r="B259" s="360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O259" s="44"/>
      <c r="AQ259" s="32"/>
      <c r="AS259" s="32"/>
      <c r="AU259" s="32"/>
      <c r="AW259" s="44"/>
      <c r="AY259" s="32"/>
      <c r="BA259" s="32"/>
      <c r="BC259" s="32"/>
      <c r="BE259" s="44"/>
      <c r="BG259" s="32"/>
      <c r="BI259" s="32"/>
      <c r="BK259" s="32"/>
      <c r="BM259" s="44"/>
      <c r="BO259" s="32"/>
      <c r="BQ259" s="32"/>
      <c r="BS259" s="32"/>
      <c r="BU259" s="44"/>
      <c r="BW259" s="32"/>
      <c r="BY259" s="32"/>
      <c r="CA259" s="32"/>
      <c r="CC259" s="44"/>
      <c r="CE259" s="32"/>
      <c r="CG259" s="32"/>
      <c r="CI259" s="32"/>
      <c r="CK259" s="44"/>
      <c r="CM259" s="32"/>
      <c r="CO259" s="32"/>
      <c r="CQ259" s="32"/>
      <c r="CS259" s="44"/>
      <c r="CU259" s="32"/>
      <c r="CW259" s="32"/>
      <c r="CY259" s="32"/>
      <c r="DA259" s="44"/>
      <c r="DC259" s="32"/>
      <c r="DE259" s="32"/>
      <c r="DG259" s="32"/>
      <c r="DI259" s="44"/>
      <c r="DK259" s="32"/>
      <c r="DM259" s="32"/>
      <c r="DO259" s="32"/>
      <c r="DQ259" s="44"/>
      <c r="DS259" s="32"/>
      <c r="DU259" s="32"/>
      <c r="DW259" s="32"/>
      <c r="DY259" s="44"/>
      <c r="EA259" s="32"/>
      <c r="EC259" s="32"/>
      <c r="EE259" s="32"/>
      <c r="EG259" s="44"/>
      <c r="EI259" s="32"/>
      <c r="EK259" s="32"/>
      <c r="EM259" s="32"/>
      <c r="EO259" s="44"/>
      <c r="EQ259" s="32"/>
      <c r="ES259" s="32"/>
      <c r="EU259" s="32"/>
      <c r="EW259" s="44"/>
      <c r="EY259" s="32"/>
      <c r="FA259" s="32"/>
      <c r="FC259" s="32"/>
      <c r="FE259" s="44"/>
      <c r="FG259" s="32"/>
      <c r="FI259" s="32"/>
      <c r="FK259" s="32"/>
      <c r="FM259" s="44"/>
      <c r="FO259" s="32"/>
      <c r="FQ259" s="32"/>
      <c r="FS259" s="32"/>
      <c r="FU259" s="44"/>
      <c r="FW259" s="32"/>
      <c r="FY259" s="32"/>
      <c r="GA259" s="32"/>
      <c r="GC259" s="44"/>
      <c r="GE259" s="32"/>
      <c r="GG259" s="32"/>
      <c r="GI259" s="32"/>
      <c r="GK259" s="44"/>
      <c r="GM259" s="32"/>
      <c r="GO259" s="32"/>
      <c r="GQ259" s="32"/>
      <c r="GS259" s="44"/>
      <c r="GU259" s="32"/>
      <c r="GW259" s="32"/>
      <c r="GY259" s="32"/>
      <c r="HA259" s="44"/>
      <c r="HC259" s="32"/>
      <c r="HE259" s="32"/>
      <c r="HG259" s="32"/>
      <c r="HI259" s="44"/>
      <c r="HK259" s="32"/>
      <c r="HM259" s="32"/>
      <c r="HO259" s="32"/>
      <c r="HQ259" s="44"/>
      <c r="HS259" s="32"/>
      <c r="HU259" s="32"/>
      <c r="HW259" s="32"/>
      <c r="HY259" s="44"/>
      <c r="IA259" s="32"/>
      <c r="IC259" s="5"/>
      <c r="IE259" s="32"/>
      <c r="IG259" s="44"/>
      <c r="II259" s="32"/>
      <c r="IK259" s="32"/>
      <c r="IM259" s="32"/>
      <c r="IO259" s="32"/>
      <c r="IQ259" s="44"/>
      <c r="IS259" s="32"/>
      <c r="IU259" s="32"/>
      <c r="IW259" s="32"/>
      <c r="IY259" s="44"/>
      <c r="JA259" s="32"/>
      <c r="JC259" s="32"/>
      <c r="JE259" s="32"/>
      <c r="JG259" s="44"/>
      <c r="JI259" s="32"/>
      <c r="JK259" s="32"/>
      <c r="JM259" s="32"/>
      <c r="JO259" s="44"/>
      <c r="JQ259" s="32"/>
      <c r="JS259" s="32"/>
      <c r="JU259" s="32"/>
      <c r="JW259" s="44"/>
      <c r="JY259" s="32"/>
      <c r="KA259" s="32"/>
      <c r="KC259" s="32"/>
      <c r="KE259" s="44"/>
      <c r="KG259" s="32"/>
      <c r="KI259" s="32"/>
      <c r="KK259" s="32"/>
      <c r="KM259" s="44"/>
      <c r="KO259" s="32"/>
      <c r="KQ259" s="32"/>
      <c r="KS259" s="32"/>
      <c r="KU259" s="44"/>
      <c r="KW259" s="32"/>
      <c r="KY259" s="32"/>
      <c r="LA259" s="32"/>
      <c r="LC259" s="44"/>
      <c r="LE259" s="32"/>
      <c r="LG259" s="32"/>
      <c r="LI259" s="32"/>
      <c r="LK259" s="44"/>
      <c r="LM259" s="32"/>
      <c r="LO259" s="32"/>
      <c r="LQ259" s="32"/>
      <c r="LS259" s="44"/>
      <c r="LU259" s="32"/>
      <c r="LW259" s="32"/>
      <c r="LY259" s="32"/>
      <c r="MA259" s="44"/>
      <c r="MC259" s="32"/>
      <c r="ME259" s="32"/>
      <c r="MG259" s="32"/>
      <c r="MI259" s="44"/>
      <c r="MK259" s="32"/>
      <c r="MM259" s="32"/>
      <c r="MO259" s="32"/>
    </row>
    <row r="260" spans="2:353" x14ac:dyDescent="0.25">
      <c r="B260" s="3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O260" s="44"/>
      <c r="AQ260" s="32"/>
      <c r="AS260" s="32"/>
      <c r="AU260" s="32"/>
      <c r="AW260" s="44"/>
      <c r="AY260" s="32"/>
      <c r="BA260" s="32"/>
      <c r="BC260" s="32"/>
      <c r="BE260" s="44"/>
      <c r="BG260" s="32"/>
      <c r="BI260" s="32"/>
      <c r="BK260" s="32"/>
      <c r="BM260" s="44"/>
      <c r="BO260" s="32"/>
      <c r="BQ260" s="32"/>
      <c r="BS260" s="32"/>
      <c r="BU260" s="44"/>
      <c r="BW260" s="32"/>
      <c r="BY260" s="32"/>
      <c r="CA260" s="32"/>
      <c r="CC260" s="44"/>
      <c r="CE260" s="32"/>
      <c r="CG260" s="32"/>
      <c r="CI260" s="32"/>
      <c r="CK260" s="44"/>
      <c r="CM260" s="32"/>
      <c r="CO260" s="32"/>
      <c r="CQ260" s="32"/>
      <c r="CS260" s="44"/>
      <c r="CU260" s="32"/>
      <c r="CW260" s="32"/>
      <c r="CY260" s="32"/>
      <c r="DA260" s="44"/>
      <c r="DC260" s="32"/>
      <c r="DE260" s="32"/>
      <c r="DG260" s="32"/>
      <c r="DI260" s="44"/>
      <c r="DK260" s="32"/>
      <c r="DM260" s="32"/>
      <c r="DO260" s="32"/>
      <c r="DQ260" s="44"/>
      <c r="DS260" s="32"/>
      <c r="DU260" s="32"/>
      <c r="DW260" s="32"/>
      <c r="DY260" s="44"/>
      <c r="EA260" s="32"/>
      <c r="EC260" s="32"/>
      <c r="EE260" s="32"/>
      <c r="EG260" s="44"/>
      <c r="EI260" s="32"/>
      <c r="EK260" s="32"/>
      <c r="EM260" s="32"/>
      <c r="EO260" s="44"/>
      <c r="EQ260" s="32"/>
      <c r="ES260" s="32"/>
      <c r="EU260" s="32"/>
      <c r="EW260" s="44"/>
      <c r="EY260" s="32"/>
      <c r="FA260" s="32"/>
      <c r="FC260" s="32"/>
      <c r="FE260" s="44"/>
      <c r="FG260" s="32"/>
      <c r="FI260" s="32"/>
      <c r="FK260" s="32"/>
      <c r="FM260" s="44"/>
      <c r="FO260" s="32"/>
      <c r="FQ260" s="32"/>
      <c r="FS260" s="32"/>
      <c r="FU260" s="44"/>
      <c r="FW260" s="32"/>
      <c r="FY260" s="32"/>
      <c r="GA260" s="32"/>
      <c r="GC260" s="44"/>
      <c r="GE260" s="32"/>
      <c r="GG260" s="32"/>
      <c r="GI260" s="32"/>
      <c r="GK260" s="44"/>
      <c r="GM260" s="32"/>
      <c r="GO260" s="32"/>
      <c r="GQ260" s="32"/>
      <c r="GS260" s="44"/>
      <c r="GU260" s="32"/>
      <c r="GW260" s="32"/>
      <c r="GY260" s="32"/>
      <c r="HA260" s="44"/>
      <c r="HC260" s="32"/>
      <c r="HE260" s="32"/>
      <c r="HG260" s="32"/>
      <c r="HI260" s="44"/>
      <c r="HK260" s="32"/>
      <c r="HM260" s="32"/>
      <c r="HO260" s="32"/>
      <c r="HQ260" s="44"/>
      <c r="HS260" s="32"/>
      <c r="HU260" s="32"/>
      <c r="HW260" s="32"/>
      <c r="HY260" s="44"/>
      <c r="IA260" s="32"/>
      <c r="IC260" s="5"/>
      <c r="IE260" s="32"/>
      <c r="IG260" s="44"/>
      <c r="II260" s="32"/>
      <c r="IK260" s="32"/>
      <c r="IM260" s="32"/>
      <c r="IO260" s="32"/>
      <c r="IQ260" s="44"/>
      <c r="IS260" s="32"/>
      <c r="IU260" s="32"/>
      <c r="IW260" s="32"/>
      <c r="IY260" s="44"/>
      <c r="JA260" s="32"/>
      <c r="JC260" s="32"/>
      <c r="JE260" s="32"/>
      <c r="JG260" s="44"/>
      <c r="JI260" s="32"/>
      <c r="JK260" s="32"/>
      <c r="JM260" s="32"/>
      <c r="JO260" s="44"/>
      <c r="JQ260" s="32"/>
      <c r="JS260" s="32"/>
      <c r="JU260" s="32"/>
      <c r="JW260" s="44"/>
      <c r="JY260" s="32"/>
      <c r="KA260" s="32"/>
      <c r="KC260" s="32"/>
      <c r="KE260" s="44"/>
      <c r="KG260" s="32"/>
      <c r="KI260" s="32"/>
      <c r="KK260" s="32"/>
      <c r="KM260" s="44"/>
      <c r="KO260" s="32"/>
      <c r="KQ260" s="32"/>
      <c r="KS260" s="32"/>
      <c r="KU260" s="44"/>
      <c r="KW260" s="32"/>
      <c r="KY260" s="32"/>
      <c r="LA260" s="32"/>
      <c r="LC260" s="44"/>
      <c r="LE260" s="32"/>
      <c r="LG260" s="32"/>
      <c r="LI260" s="32"/>
      <c r="LK260" s="44"/>
      <c r="LM260" s="32"/>
      <c r="LO260" s="32"/>
      <c r="LQ260" s="32"/>
      <c r="LS260" s="44"/>
      <c r="LU260" s="32"/>
      <c r="LW260" s="32"/>
      <c r="LY260" s="32"/>
      <c r="MA260" s="44"/>
      <c r="MC260" s="32"/>
      <c r="ME260" s="32"/>
      <c r="MG260" s="32"/>
      <c r="MI260" s="44"/>
      <c r="MK260" s="32"/>
      <c r="MM260" s="32"/>
      <c r="MO260" s="32"/>
    </row>
    <row r="261" spans="2:353" x14ac:dyDescent="0.25">
      <c r="B261" s="360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O261" s="44"/>
      <c r="AQ261" s="32"/>
      <c r="AS261" s="32"/>
      <c r="AU261" s="32"/>
      <c r="AW261" s="44"/>
      <c r="AY261" s="32"/>
      <c r="BA261" s="32"/>
      <c r="BC261" s="32"/>
      <c r="BE261" s="44"/>
      <c r="BG261" s="32"/>
      <c r="BI261" s="32"/>
      <c r="BK261" s="32"/>
      <c r="BM261" s="44"/>
      <c r="BO261" s="32"/>
      <c r="BQ261" s="32"/>
      <c r="BS261" s="32"/>
      <c r="BU261" s="44"/>
      <c r="BW261" s="32"/>
      <c r="BY261" s="32"/>
      <c r="CA261" s="32"/>
      <c r="CC261" s="44"/>
      <c r="CE261" s="32"/>
      <c r="CG261" s="32"/>
      <c r="CI261" s="32"/>
      <c r="CK261" s="44"/>
      <c r="CM261" s="32"/>
      <c r="CO261" s="32"/>
      <c r="CQ261" s="32"/>
      <c r="CS261" s="44"/>
      <c r="CU261" s="32"/>
      <c r="CW261" s="32"/>
      <c r="CY261" s="32"/>
      <c r="DA261" s="44"/>
      <c r="DC261" s="32"/>
      <c r="DE261" s="32"/>
      <c r="DG261" s="32"/>
      <c r="DI261" s="44"/>
      <c r="DK261" s="32"/>
      <c r="DM261" s="32"/>
      <c r="DO261" s="32"/>
      <c r="DQ261" s="44"/>
      <c r="DS261" s="32"/>
      <c r="DU261" s="32"/>
      <c r="DW261" s="32"/>
      <c r="DY261" s="44"/>
      <c r="EA261" s="32"/>
      <c r="EC261" s="32"/>
      <c r="EE261" s="32"/>
      <c r="EG261" s="44"/>
      <c r="EI261" s="32"/>
      <c r="EK261" s="32"/>
      <c r="EM261" s="32"/>
      <c r="EO261" s="44"/>
      <c r="EQ261" s="32"/>
      <c r="ES261" s="32"/>
      <c r="EU261" s="32"/>
      <c r="EW261" s="44"/>
      <c r="EY261" s="32"/>
      <c r="FA261" s="32"/>
      <c r="FC261" s="32"/>
      <c r="FE261" s="44"/>
      <c r="FG261" s="32"/>
      <c r="FI261" s="32"/>
      <c r="FK261" s="32"/>
      <c r="FM261" s="44"/>
      <c r="FO261" s="32"/>
      <c r="FQ261" s="32"/>
      <c r="FS261" s="32"/>
      <c r="FU261" s="44"/>
      <c r="FW261" s="32"/>
      <c r="FY261" s="32"/>
      <c r="GA261" s="32"/>
      <c r="GC261" s="44"/>
      <c r="GE261" s="32"/>
      <c r="GG261" s="32"/>
      <c r="GI261" s="32"/>
      <c r="GK261" s="44"/>
      <c r="GM261" s="32"/>
      <c r="GO261" s="32"/>
      <c r="GQ261" s="32"/>
      <c r="GS261" s="44"/>
      <c r="GU261" s="32"/>
      <c r="GW261" s="32"/>
      <c r="GY261" s="32"/>
      <c r="HA261" s="44"/>
      <c r="HC261" s="32"/>
      <c r="HE261" s="32"/>
      <c r="HG261" s="32"/>
      <c r="HI261" s="44"/>
      <c r="HK261" s="32"/>
      <c r="HM261" s="32"/>
      <c r="HO261" s="32"/>
      <c r="HQ261" s="44"/>
      <c r="HS261" s="32"/>
      <c r="HU261" s="32"/>
      <c r="HW261" s="32"/>
      <c r="HY261" s="44"/>
      <c r="IA261" s="32"/>
      <c r="IC261" s="5"/>
      <c r="IE261" s="32"/>
      <c r="IG261" s="44"/>
      <c r="II261" s="32"/>
      <c r="IK261" s="32"/>
      <c r="IM261" s="32"/>
      <c r="IO261" s="32"/>
      <c r="IQ261" s="44"/>
      <c r="IS261" s="32"/>
      <c r="IU261" s="32"/>
      <c r="IW261" s="32"/>
      <c r="IY261" s="44"/>
      <c r="JA261" s="32"/>
      <c r="JC261" s="32"/>
      <c r="JE261" s="32"/>
      <c r="JG261" s="44"/>
      <c r="JI261" s="32"/>
      <c r="JK261" s="32"/>
      <c r="JM261" s="32"/>
      <c r="JO261" s="44"/>
      <c r="JQ261" s="32"/>
      <c r="JS261" s="32"/>
      <c r="JU261" s="32"/>
      <c r="JW261" s="44"/>
      <c r="JY261" s="32"/>
      <c r="KA261" s="32"/>
      <c r="KC261" s="32"/>
      <c r="KE261" s="44"/>
      <c r="KG261" s="32"/>
      <c r="KI261" s="32"/>
      <c r="KK261" s="32"/>
      <c r="KM261" s="44"/>
      <c r="KO261" s="32"/>
      <c r="KQ261" s="32"/>
      <c r="KS261" s="32"/>
      <c r="KU261" s="44"/>
      <c r="KW261" s="32"/>
      <c r="KY261" s="32"/>
      <c r="LA261" s="32"/>
      <c r="LC261" s="44"/>
      <c r="LE261" s="32"/>
      <c r="LG261" s="32"/>
      <c r="LI261" s="32"/>
      <c r="LK261" s="44"/>
      <c r="LM261" s="32"/>
      <c r="LO261" s="32"/>
      <c r="LQ261" s="32"/>
      <c r="LS261" s="44"/>
      <c r="LU261" s="32"/>
      <c r="LW261" s="32"/>
      <c r="LY261" s="32"/>
      <c r="MA261" s="44"/>
      <c r="MC261" s="32"/>
      <c r="ME261" s="32"/>
      <c r="MG261" s="32"/>
      <c r="MI261" s="44"/>
      <c r="MK261" s="32"/>
      <c r="MM261" s="32"/>
      <c r="MO261" s="32"/>
    </row>
    <row r="262" spans="2:353" x14ac:dyDescent="0.25">
      <c r="B262" s="360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O262" s="44"/>
      <c r="AQ262" s="32"/>
      <c r="AS262" s="32"/>
      <c r="AU262" s="32"/>
      <c r="AW262" s="44"/>
      <c r="AY262" s="32"/>
      <c r="BA262" s="32"/>
      <c r="BC262" s="32"/>
      <c r="BE262" s="44"/>
      <c r="BG262" s="32"/>
      <c r="BI262" s="32"/>
      <c r="BK262" s="32"/>
      <c r="BM262" s="44"/>
      <c r="BO262" s="32"/>
      <c r="BQ262" s="32"/>
      <c r="BS262" s="32"/>
      <c r="BU262" s="44"/>
      <c r="BW262" s="32"/>
      <c r="BY262" s="32"/>
      <c r="CA262" s="32"/>
      <c r="CC262" s="44"/>
      <c r="CE262" s="32"/>
      <c r="CG262" s="32"/>
      <c r="CI262" s="32"/>
      <c r="CK262" s="44"/>
      <c r="CM262" s="32"/>
      <c r="CO262" s="32"/>
      <c r="CQ262" s="32"/>
      <c r="CS262" s="44"/>
      <c r="CU262" s="32"/>
      <c r="CW262" s="32"/>
      <c r="CY262" s="32"/>
      <c r="DA262" s="44"/>
      <c r="DC262" s="32"/>
      <c r="DE262" s="32"/>
      <c r="DG262" s="32"/>
      <c r="DI262" s="44"/>
      <c r="DK262" s="32"/>
      <c r="DM262" s="32"/>
      <c r="DO262" s="32"/>
      <c r="DQ262" s="44"/>
      <c r="DS262" s="32"/>
      <c r="DU262" s="32"/>
      <c r="DW262" s="32"/>
      <c r="DY262" s="44"/>
      <c r="EA262" s="32"/>
      <c r="EC262" s="32"/>
      <c r="EE262" s="32"/>
      <c r="EG262" s="44"/>
      <c r="EI262" s="32"/>
      <c r="EK262" s="32"/>
      <c r="EM262" s="32"/>
      <c r="EO262" s="44"/>
      <c r="EQ262" s="32"/>
      <c r="ES262" s="32"/>
      <c r="EU262" s="32"/>
      <c r="EW262" s="44"/>
      <c r="EY262" s="32"/>
      <c r="FA262" s="32"/>
      <c r="FC262" s="32"/>
      <c r="FE262" s="44"/>
      <c r="FG262" s="32"/>
      <c r="FI262" s="32"/>
      <c r="FK262" s="32"/>
      <c r="FM262" s="44"/>
      <c r="FO262" s="32"/>
      <c r="FQ262" s="32"/>
      <c r="FS262" s="32"/>
      <c r="FU262" s="44"/>
      <c r="FW262" s="32"/>
      <c r="FY262" s="32"/>
      <c r="GA262" s="32"/>
      <c r="GC262" s="44"/>
      <c r="GE262" s="32"/>
      <c r="GG262" s="32"/>
      <c r="GI262" s="32"/>
      <c r="GK262" s="44"/>
      <c r="GM262" s="32"/>
      <c r="GO262" s="32"/>
      <c r="GQ262" s="32"/>
      <c r="GS262" s="44"/>
      <c r="GU262" s="32"/>
      <c r="GW262" s="32"/>
      <c r="GY262" s="32"/>
      <c r="HA262" s="44"/>
      <c r="HC262" s="32"/>
      <c r="HE262" s="32"/>
      <c r="HG262" s="32"/>
      <c r="HI262" s="44"/>
      <c r="HK262" s="32"/>
      <c r="HM262" s="32"/>
      <c r="HO262" s="32"/>
      <c r="HQ262" s="44"/>
      <c r="HS262" s="32"/>
      <c r="HU262" s="32"/>
      <c r="HW262" s="32"/>
      <c r="HY262" s="44"/>
      <c r="IA262" s="32"/>
      <c r="IC262" s="5"/>
      <c r="IE262" s="32"/>
      <c r="IG262" s="44"/>
      <c r="II262" s="32"/>
      <c r="IK262" s="32"/>
      <c r="IM262" s="32"/>
      <c r="IO262" s="32"/>
      <c r="IQ262" s="44"/>
      <c r="IS262" s="32"/>
      <c r="IU262" s="32"/>
      <c r="IW262" s="32"/>
      <c r="IY262" s="44"/>
      <c r="JA262" s="32"/>
      <c r="JC262" s="32"/>
      <c r="JE262" s="32"/>
      <c r="JG262" s="44"/>
      <c r="JI262" s="32"/>
      <c r="JK262" s="32"/>
      <c r="JM262" s="32"/>
      <c r="JO262" s="44"/>
      <c r="JQ262" s="32"/>
      <c r="JS262" s="32"/>
      <c r="JU262" s="32"/>
      <c r="JW262" s="44"/>
      <c r="JY262" s="32"/>
      <c r="KA262" s="32"/>
      <c r="KC262" s="32"/>
      <c r="KE262" s="44"/>
      <c r="KG262" s="32"/>
      <c r="KI262" s="32"/>
      <c r="KK262" s="32"/>
      <c r="KM262" s="44"/>
      <c r="KO262" s="32"/>
      <c r="KQ262" s="32"/>
      <c r="KS262" s="32"/>
      <c r="KU262" s="44"/>
      <c r="KW262" s="32"/>
      <c r="KY262" s="32"/>
      <c r="LA262" s="32"/>
      <c r="LC262" s="44"/>
      <c r="LE262" s="32"/>
      <c r="LG262" s="32"/>
      <c r="LI262" s="32"/>
      <c r="LK262" s="44"/>
      <c r="LM262" s="32"/>
      <c r="LO262" s="32"/>
      <c r="LQ262" s="32"/>
      <c r="LS262" s="44"/>
      <c r="LU262" s="32"/>
      <c r="LW262" s="32"/>
      <c r="LY262" s="32"/>
      <c r="MA262" s="44"/>
      <c r="MC262" s="32"/>
      <c r="ME262" s="32"/>
      <c r="MG262" s="32"/>
      <c r="MI262" s="44"/>
      <c r="MK262" s="32"/>
      <c r="MM262" s="32"/>
      <c r="MO262" s="32"/>
    </row>
    <row r="263" spans="2:353" x14ac:dyDescent="0.25">
      <c r="B263" s="360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O263" s="44"/>
      <c r="AQ263" s="32"/>
      <c r="AS263" s="32"/>
      <c r="AU263" s="32"/>
      <c r="AW263" s="44"/>
      <c r="AY263" s="32"/>
      <c r="BA263" s="32"/>
      <c r="BC263" s="32"/>
      <c r="BE263" s="44"/>
      <c r="BG263" s="32"/>
      <c r="BI263" s="32"/>
      <c r="BK263" s="32"/>
      <c r="BM263" s="44"/>
      <c r="BO263" s="32"/>
      <c r="BQ263" s="32"/>
      <c r="BS263" s="32"/>
      <c r="BU263" s="44"/>
      <c r="BW263" s="32"/>
      <c r="BY263" s="32"/>
      <c r="CA263" s="32"/>
      <c r="CC263" s="44"/>
      <c r="CE263" s="32"/>
      <c r="CG263" s="32"/>
      <c r="CI263" s="32"/>
      <c r="CK263" s="44"/>
      <c r="CM263" s="32"/>
      <c r="CO263" s="32"/>
      <c r="CQ263" s="32"/>
      <c r="CS263" s="44"/>
      <c r="CU263" s="32"/>
      <c r="CW263" s="32"/>
      <c r="CY263" s="32"/>
      <c r="DA263" s="44"/>
      <c r="DC263" s="32"/>
      <c r="DE263" s="32"/>
      <c r="DG263" s="32"/>
      <c r="DI263" s="44"/>
      <c r="DK263" s="32"/>
      <c r="DM263" s="32"/>
      <c r="DO263" s="32"/>
      <c r="DQ263" s="44"/>
      <c r="DS263" s="32"/>
      <c r="DU263" s="32"/>
      <c r="DW263" s="32"/>
      <c r="DY263" s="44"/>
      <c r="EA263" s="32"/>
      <c r="EC263" s="32"/>
      <c r="EE263" s="32"/>
      <c r="EG263" s="44"/>
      <c r="EI263" s="32"/>
      <c r="EK263" s="32"/>
      <c r="EM263" s="32"/>
      <c r="EO263" s="44"/>
      <c r="EQ263" s="32"/>
      <c r="ES263" s="32"/>
      <c r="EU263" s="32"/>
      <c r="EW263" s="44"/>
      <c r="EY263" s="32"/>
      <c r="FA263" s="32"/>
      <c r="FC263" s="32"/>
      <c r="FE263" s="44"/>
      <c r="FG263" s="32"/>
      <c r="FI263" s="32"/>
      <c r="FK263" s="32"/>
      <c r="FM263" s="44"/>
      <c r="FO263" s="32"/>
      <c r="FQ263" s="32"/>
      <c r="FS263" s="32"/>
      <c r="FU263" s="44"/>
      <c r="FW263" s="32"/>
      <c r="FY263" s="32"/>
      <c r="GA263" s="32"/>
      <c r="GC263" s="44"/>
      <c r="GE263" s="32"/>
      <c r="GG263" s="32"/>
      <c r="GI263" s="32"/>
      <c r="GK263" s="44"/>
      <c r="GM263" s="32"/>
      <c r="GO263" s="32"/>
      <c r="GQ263" s="32"/>
      <c r="GS263" s="44"/>
      <c r="GU263" s="32"/>
      <c r="GW263" s="32"/>
      <c r="GY263" s="32"/>
      <c r="HA263" s="44"/>
      <c r="HC263" s="32"/>
      <c r="HE263" s="32"/>
      <c r="HG263" s="32"/>
      <c r="HI263" s="44"/>
      <c r="HK263" s="32"/>
      <c r="HM263" s="32"/>
      <c r="HO263" s="32"/>
      <c r="HQ263" s="44"/>
      <c r="HS263" s="32"/>
      <c r="HU263" s="32"/>
      <c r="HW263" s="32"/>
      <c r="HY263" s="44"/>
      <c r="IA263" s="32"/>
      <c r="IC263" s="5"/>
      <c r="IE263" s="32"/>
      <c r="IG263" s="44"/>
      <c r="II263" s="32"/>
      <c r="IK263" s="32"/>
      <c r="IM263" s="32"/>
      <c r="IO263" s="32"/>
      <c r="IQ263" s="44"/>
      <c r="IS263" s="32"/>
      <c r="IU263" s="32"/>
      <c r="IW263" s="32"/>
      <c r="IY263" s="44"/>
      <c r="JA263" s="32"/>
      <c r="JC263" s="32"/>
      <c r="JE263" s="32"/>
      <c r="JG263" s="44"/>
      <c r="JI263" s="32"/>
      <c r="JK263" s="32"/>
      <c r="JM263" s="32"/>
      <c r="JO263" s="44"/>
      <c r="JQ263" s="32"/>
      <c r="JS263" s="32"/>
      <c r="JU263" s="32"/>
      <c r="JW263" s="44"/>
      <c r="JY263" s="32"/>
      <c r="KA263" s="32"/>
      <c r="KC263" s="32"/>
      <c r="KE263" s="44"/>
      <c r="KG263" s="32"/>
      <c r="KI263" s="32"/>
      <c r="KK263" s="32"/>
      <c r="KM263" s="44"/>
      <c r="KO263" s="32"/>
      <c r="KQ263" s="32"/>
      <c r="KS263" s="32"/>
      <c r="KU263" s="44"/>
      <c r="KW263" s="32"/>
      <c r="KY263" s="32"/>
      <c r="LA263" s="32"/>
      <c r="LC263" s="44"/>
      <c r="LE263" s="32"/>
      <c r="LG263" s="32"/>
      <c r="LI263" s="32"/>
      <c r="LK263" s="44"/>
      <c r="LM263" s="32"/>
      <c r="LO263" s="32"/>
      <c r="LQ263" s="32"/>
      <c r="LS263" s="44"/>
      <c r="LU263" s="32"/>
      <c r="LW263" s="32"/>
      <c r="LY263" s="32"/>
      <c r="MA263" s="44"/>
      <c r="MC263" s="32"/>
      <c r="ME263" s="32"/>
      <c r="MG263" s="32"/>
      <c r="MI263" s="44"/>
      <c r="MK263" s="32"/>
      <c r="MM263" s="32"/>
      <c r="MO263" s="32"/>
    </row>
    <row r="264" spans="2:353" x14ac:dyDescent="0.25">
      <c r="B264" s="360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O264" s="44"/>
      <c r="AQ264" s="32"/>
      <c r="AS264" s="32"/>
      <c r="AU264" s="32"/>
      <c r="AW264" s="44"/>
      <c r="AY264" s="32"/>
      <c r="BA264" s="32"/>
      <c r="BC264" s="32"/>
      <c r="BE264" s="44"/>
      <c r="BG264" s="32"/>
      <c r="BI264" s="32"/>
      <c r="BK264" s="32"/>
      <c r="BM264" s="44"/>
      <c r="BO264" s="32"/>
      <c r="BQ264" s="32"/>
      <c r="BS264" s="32"/>
      <c r="BU264" s="44"/>
      <c r="BW264" s="32"/>
      <c r="BY264" s="32"/>
      <c r="CA264" s="32"/>
      <c r="CC264" s="44"/>
      <c r="CE264" s="32"/>
      <c r="CG264" s="32"/>
      <c r="CI264" s="32"/>
      <c r="CK264" s="44"/>
      <c r="CM264" s="32"/>
      <c r="CO264" s="32"/>
      <c r="CQ264" s="32"/>
      <c r="CS264" s="44"/>
      <c r="CU264" s="32"/>
      <c r="CW264" s="32"/>
      <c r="CY264" s="32"/>
      <c r="DA264" s="44"/>
      <c r="DC264" s="32"/>
      <c r="DE264" s="32"/>
      <c r="DG264" s="32"/>
      <c r="DI264" s="44"/>
      <c r="DK264" s="32"/>
      <c r="DM264" s="32"/>
      <c r="DO264" s="32"/>
      <c r="DQ264" s="44"/>
      <c r="DS264" s="32"/>
      <c r="DU264" s="32"/>
      <c r="DW264" s="32"/>
      <c r="DY264" s="44"/>
      <c r="EA264" s="32"/>
      <c r="EC264" s="32"/>
      <c r="EE264" s="32"/>
      <c r="EG264" s="44"/>
      <c r="EI264" s="32"/>
      <c r="EK264" s="32"/>
      <c r="EM264" s="32"/>
      <c r="EO264" s="44"/>
      <c r="EQ264" s="32"/>
      <c r="ES264" s="32"/>
      <c r="EU264" s="32"/>
      <c r="EW264" s="44"/>
      <c r="EY264" s="32"/>
      <c r="FA264" s="32"/>
      <c r="FC264" s="32"/>
      <c r="FE264" s="44"/>
      <c r="FG264" s="32"/>
      <c r="FI264" s="32"/>
      <c r="FK264" s="32"/>
      <c r="FM264" s="44"/>
      <c r="FO264" s="32"/>
      <c r="FQ264" s="32"/>
      <c r="FS264" s="32"/>
      <c r="FU264" s="44"/>
      <c r="FW264" s="32"/>
      <c r="FY264" s="32"/>
      <c r="GA264" s="32"/>
      <c r="GC264" s="44"/>
      <c r="GE264" s="32"/>
      <c r="GG264" s="32"/>
      <c r="GI264" s="32"/>
      <c r="GK264" s="44"/>
      <c r="GM264" s="32"/>
      <c r="GO264" s="32"/>
      <c r="GQ264" s="32"/>
      <c r="GS264" s="44"/>
      <c r="GU264" s="32"/>
      <c r="GW264" s="32"/>
      <c r="GY264" s="32"/>
      <c r="HA264" s="44"/>
      <c r="HC264" s="32"/>
      <c r="HE264" s="32"/>
      <c r="HG264" s="32"/>
      <c r="HI264" s="44"/>
      <c r="HK264" s="32"/>
      <c r="HM264" s="32"/>
      <c r="HO264" s="32"/>
      <c r="HQ264" s="44"/>
      <c r="HS264" s="32"/>
      <c r="HU264" s="32"/>
      <c r="HW264" s="32"/>
      <c r="HY264" s="44"/>
      <c r="IA264" s="32"/>
      <c r="IC264" s="5"/>
      <c r="IE264" s="32"/>
      <c r="IG264" s="44"/>
      <c r="II264" s="32"/>
      <c r="IK264" s="32"/>
      <c r="IM264" s="32"/>
      <c r="IO264" s="32"/>
      <c r="IQ264" s="44"/>
      <c r="IS264" s="32"/>
      <c r="IU264" s="32"/>
      <c r="IW264" s="32"/>
      <c r="IY264" s="44"/>
      <c r="JA264" s="32"/>
      <c r="JC264" s="32"/>
      <c r="JE264" s="32"/>
      <c r="JG264" s="44"/>
      <c r="JI264" s="32"/>
      <c r="JK264" s="32"/>
      <c r="JM264" s="32"/>
      <c r="JO264" s="44"/>
      <c r="JQ264" s="32"/>
      <c r="JS264" s="32"/>
      <c r="JU264" s="32"/>
      <c r="JW264" s="44"/>
      <c r="JY264" s="32"/>
      <c r="KA264" s="32"/>
      <c r="KC264" s="32"/>
      <c r="KE264" s="44"/>
      <c r="KG264" s="32"/>
      <c r="KI264" s="32"/>
      <c r="KK264" s="32"/>
      <c r="KM264" s="44"/>
      <c r="KO264" s="32"/>
      <c r="KQ264" s="32"/>
      <c r="KS264" s="32"/>
      <c r="KU264" s="44"/>
      <c r="KW264" s="32"/>
      <c r="KY264" s="32"/>
      <c r="LA264" s="32"/>
      <c r="LC264" s="44"/>
      <c r="LE264" s="32"/>
      <c r="LG264" s="32"/>
      <c r="LI264" s="32"/>
      <c r="LK264" s="44"/>
      <c r="LM264" s="32"/>
      <c r="LO264" s="32"/>
      <c r="LQ264" s="32"/>
      <c r="LS264" s="44"/>
      <c r="LU264" s="32"/>
      <c r="LW264" s="32"/>
      <c r="LY264" s="32"/>
      <c r="MA264" s="44"/>
      <c r="MC264" s="32"/>
      <c r="ME264" s="32"/>
      <c r="MG264" s="32"/>
      <c r="MI264" s="44"/>
      <c r="MK264" s="32"/>
      <c r="MM264" s="32"/>
      <c r="MO264" s="32"/>
    </row>
    <row r="265" spans="2:353" x14ac:dyDescent="0.25">
      <c r="B265" s="360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O265" s="44"/>
      <c r="AQ265" s="32"/>
      <c r="AS265" s="32"/>
      <c r="AU265" s="32"/>
      <c r="AW265" s="44"/>
      <c r="AY265" s="32"/>
      <c r="BA265" s="32"/>
      <c r="BC265" s="32"/>
      <c r="BE265" s="44"/>
      <c r="BG265" s="32"/>
      <c r="BI265" s="32"/>
      <c r="BK265" s="32"/>
      <c r="BM265" s="44"/>
      <c r="BO265" s="32"/>
      <c r="BQ265" s="32"/>
      <c r="BS265" s="32"/>
      <c r="BU265" s="44"/>
      <c r="BW265" s="32"/>
      <c r="BY265" s="32"/>
      <c r="CA265" s="32"/>
      <c r="CC265" s="44"/>
      <c r="CE265" s="32"/>
      <c r="CG265" s="32"/>
      <c r="CI265" s="32"/>
      <c r="CK265" s="44"/>
      <c r="CM265" s="32"/>
      <c r="CO265" s="32"/>
      <c r="CQ265" s="32"/>
      <c r="CS265" s="44"/>
      <c r="CU265" s="32"/>
      <c r="CW265" s="32"/>
      <c r="CY265" s="32"/>
      <c r="DA265" s="44"/>
      <c r="DC265" s="32"/>
      <c r="DE265" s="32"/>
      <c r="DG265" s="32"/>
      <c r="DI265" s="44"/>
      <c r="DK265" s="32"/>
      <c r="DM265" s="32"/>
      <c r="DO265" s="32"/>
      <c r="DQ265" s="44"/>
      <c r="DS265" s="32"/>
      <c r="DU265" s="32"/>
      <c r="DW265" s="32"/>
      <c r="DY265" s="44"/>
      <c r="EA265" s="32"/>
      <c r="EC265" s="32"/>
      <c r="EE265" s="32"/>
      <c r="EG265" s="44"/>
      <c r="EI265" s="32"/>
      <c r="EK265" s="32"/>
      <c r="EM265" s="32"/>
      <c r="EO265" s="44"/>
      <c r="EQ265" s="32"/>
      <c r="ES265" s="32"/>
      <c r="EU265" s="32"/>
      <c r="EW265" s="44"/>
      <c r="EY265" s="32"/>
      <c r="FA265" s="32"/>
      <c r="FC265" s="32"/>
      <c r="FE265" s="44"/>
      <c r="FG265" s="32"/>
      <c r="FI265" s="32"/>
      <c r="FK265" s="32"/>
      <c r="FM265" s="44"/>
      <c r="FO265" s="32"/>
      <c r="FQ265" s="32"/>
      <c r="FS265" s="32"/>
      <c r="FU265" s="44"/>
      <c r="FW265" s="32"/>
      <c r="FY265" s="32"/>
      <c r="GA265" s="32"/>
      <c r="GC265" s="44"/>
      <c r="GE265" s="32"/>
      <c r="GG265" s="32"/>
      <c r="GI265" s="32"/>
      <c r="GK265" s="44"/>
      <c r="GM265" s="32"/>
      <c r="GO265" s="32"/>
      <c r="GQ265" s="32"/>
      <c r="GS265" s="44"/>
      <c r="GU265" s="32"/>
      <c r="GW265" s="32"/>
      <c r="GY265" s="32"/>
      <c r="HA265" s="44"/>
      <c r="HC265" s="32"/>
      <c r="HE265" s="32"/>
      <c r="HG265" s="32"/>
      <c r="HI265" s="44"/>
      <c r="HK265" s="32"/>
      <c r="HM265" s="32"/>
      <c r="HO265" s="32"/>
      <c r="HQ265" s="44"/>
      <c r="HS265" s="32"/>
      <c r="HU265" s="32"/>
      <c r="HW265" s="32"/>
      <c r="HY265" s="44"/>
      <c r="IA265" s="32"/>
      <c r="IC265" s="5"/>
      <c r="IE265" s="32"/>
      <c r="IG265" s="44"/>
      <c r="II265" s="32"/>
      <c r="IK265" s="32"/>
      <c r="IM265" s="32"/>
      <c r="IO265" s="32"/>
      <c r="IQ265" s="44"/>
      <c r="IS265" s="32"/>
      <c r="IU265" s="32"/>
      <c r="IW265" s="32"/>
      <c r="IY265" s="44"/>
      <c r="JA265" s="32"/>
      <c r="JC265" s="32"/>
      <c r="JE265" s="32"/>
      <c r="JG265" s="44"/>
      <c r="JI265" s="32"/>
      <c r="JK265" s="32"/>
      <c r="JM265" s="32"/>
      <c r="JO265" s="44"/>
      <c r="JQ265" s="32"/>
      <c r="JS265" s="32"/>
      <c r="JU265" s="32"/>
      <c r="JW265" s="44"/>
      <c r="JY265" s="32"/>
      <c r="KA265" s="32"/>
      <c r="KC265" s="32"/>
      <c r="KE265" s="44"/>
      <c r="KG265" s="32"/>
      <c r="KI265" s="32"/>
      <c r="KK265" s="32"/>
      <c r="KM265" s="44"/>
      <c r="KO265" s="32"/>
      <c r="KQ265" s="32"/>
      <c r="KS265" s="32"/>
      <c r="KU265" s="44"/>
      <c r="KW265" s="32"/>
      <c r="KY265" s="32"/>
      <c r="LA265" s="32"/>
      <c r="LC265" s="44"/>
      <c r="LE265" s="32"/>
      <c r="LG265" s="32"/>
      <c r="LI265" s="32"/>
      <c r="LK265" s="44"/>
      <c r="LM265" s="32"/>
      <c r="LO265" s="32"/>
      <c r="LQ265" s="32"/>
      <c r="LS265" s="44"/>
      <c r="LU265" s="32"/>
      <c r="LW265" s="32"/>
      <c r="LY265" s="32"/>
      <c r="MA265" s="44"/>
      <c r="MC265" s="32"/>
      <c r="ME265" s="32"/>
      <c r="MG265" s="32"/>
      <c r="MI265" s="44"/>
      <c r="MK265" s="32"/>
      <c r="MM265" s="32"/>
      <c r="MO265" s="32"/>
    </row>
    <row r="266" spans="2:353" x14ac:dyDescent="0.25">
      <c r="B266" s="360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O266" s="44"/>
      <c r="AQ266" s="32"/>
      <c r="AS266" s="32"/>
      <c r="AU266" s="32"/>
      <c r="AW266" s="44"/>
      <c r="AY266" s="32"/>
      <c r="BA266" s="32"/>
      <c r="BC266" s="32"/>
      <c r="BE266" s="44"/>
      <c r="BG266" s="32"/>
      <c r="BI266" s="32"/>
      <c r="BK266" s="32"/>
      <c r="BM266" s="44"/>
      <c r="BO266" s="32"/>
      <c r="BQ266" s="32"/>
      <c r="BS266" s="32"/>
      <c r="BU266" s="44"/>
      <c r="BW266" s="32"/>
      <c r="BY266" s="32"/>
      <c r="CA266" s="32"/>
      <c r="CC266" s="44"/>
      <c r="CE266" s="32"/>
      <c r="CG266" s="32"/>
      <c r="CI266" s="32"/>
      <c r="CK266" s="44"/>
      <c r="CM266" s="32"/>
      <c r="CO266" s="32"/>
      <c r="CQ266" s="32"/>
      <c r="CS266" s="44"/>
      <c r="CU266" s="32"/>
      <c r="CW266" s="32"/>
      <c r="CY266" s="32"/>
      <c r="DA266" s="44"/>
      <c r="DC266" s="32"/>
      <c r="DE266" s="32"/>
      <c r="DG266" s="32"/>
      <c r="DI266" s="44"/>
      <c r="DK266" s="32"/>
      <c r="DM266" s="32"/>
      <c r="DO266" s="32"/>
      <c r="DQ266" s="44"/>
      <c r="DS266" s="32"/>
      <c r="DU266" s="32"/>
      <c r="DW266" s="32"/>
      <c r="DY266" s="44"/>
      <c r="EA266" s="32"/>
      <c r="EC266" s="32"/>
      <c r="EE266" s="32"/>
      <c r="EG266" s="44"/>
      <c r="EI266" s="32"/>
      <c r="EK266" s="32"/>
      <c r="EM266" s="32"/>
      <c r="EO266" s="44"/>
      <c r="EQ266" s="32"/>
      <c r="ES266" s="32"/>
      <c r="EU266" s="32"/>
      <c r="EW266" s="44"/>
      <c r="EY266" s="32"/>
      <c r="FA266" s="32"/>
      <c r="FC266" s="32"/>
      <c r="FE266" s="44"/>
      <c r="FG266" s="32"/>
      <c r="FI266" s="32"/>
      <c r="FK266" s="32"/>
      <c r="FM266" s="44"/>
      <c r="FO266" s="32"/>
      <c r="FQ266" s="32"/>
      <c r="FS266" s="32"/>
      <c r="FU266" s="44"/>
      <c r="FW266" s="32"/>
      <c r="FY266" s="32"/>
      <c r="GA266" s="32"/>
      <c r="GC266" s="44"/>
      <c r="GE266" s="32"/>
      <c r="GG266" s="32"/>
      <c r="GI266" s="32"/>
      <c r="GK266" s="44"/>
      <c r="GM266" s="32"/>
      <c r="GO266" s="32"/>
      <c r="GQ266" s="32"/>
      <c r="GS266" s="44"/>
      <c r="GU266" s="32"/>
      <c r="GW266" s="32"/>
      <c r="GY266" s="32"/>
      <c r="HA266" s="44"/>
      <c r="HC266" s="32"/>
      <c r="HE266" s="32"/>
      <c r="HG266" s="32"/>
      <c r="HI266" s="44"/>
      <c r="HK266" s="32"/>
      <c r="HM266" s="32"/>
      <c r="HO266" s="32"/>
      <c r="HQ266" s="44"/>
      <c r="HS266" s="32"/>
      <c r="HU266" s="32"/>
      <c r="HW266" s="32"/>
      <c r="HY266" s="44"/>
      <c r="IA266" s="32"/>
      <c r="IC266" s="5"/>
      <c r="IE266" s="32"/>
      <c r="IG266" s="44"/>
      <c r="II266" s="32"/>
      <c r="IK266" s="32"/>
      <c r="IM266" s="32"/>
      <c r="IO266" s="32"/>
      <c r="IQ266" s="44"/>
      <c r="IS266" s="32"/>
      <c r="IU266" s="32"/>
      <c r="IW266" s="32"/>
      <c r="IY266" s="44"/>
      <c r="JA266" s="32"/>
      <c r="JC266" s="32"/>
      <c r="JE266" s="32"/>
      <c r="JG266" s="44"/>
      <c r="JI266" s="32"/>
      <c r="JK266" s="32"/>
      <c r="JM266" s="32"/>
      <c r="JO266" s="44"/>
      <c r="JQ266" s="32"/>
      <c r="JS266" s="32"/>
      <c r="JU266" s="32"/>
      <c r="JW266" s="44"/>
      <c r="JY266" s="32"/>
      <c r="KA266" s="32"/>
      <c r="KC266" s="32"/>
      <c r="KE266" s="44"/>
      <c r="KG266" s="32"/>
      <c r="KI266" s="32"/>
      <c r="KK266" s="32"/>
      <c r="KM266" s="44"/>
      <c r="KO266" s="32"/>
      <c r="KQ266" s="32"/>
      <c r="KS266" s="32"/>
      <c r="KU266" s="44"/>
      <c r="KW266" s="32"/>
      <c r="KY266" s="32"/>
      <c r="LA266" s="32"/>
      <c r="LC266" s="44"/>
      <c r="LE266" s="32"/>
      <c r="LG266" s="32"/>
      <c r="LI266" s="32"/>
      <c r="LK266" s="44"/>
      <c r="LM266" s="32"/>
      <c r="LO266" s="32"/>
      <c r="LQ266" s="32"/>
      <c r="LS266" s="44"/>
      <c r="LU266" s="32"/>
      <c r="LW266" s="32"/>
      <c r="LY266" s="32"/>
      <c r="MA266" s="44"/>
      <c r="MC266" s="32"/>
      <c r="ME266" s="32"/>
      <c r="MG266" s="32"/>
      <c r="MI266" s="44"/>
      <c r="MK266" s="32"/>
      <c r="MM266" s="32"/>
      <c r="MO266" s="32"/>
    </row>
    <row r="267" spans="2:353" x14ac:dyDescent="0.25">
      <c r="B267" s="360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O267" s="44"/>
      <c r="AQ267" s="32"/>
      <c r="AS267" s="32"/>
      <c r="AU267" s="32"/>
      <c r="AW267" s="44"/>
      <c r="AY267" s="32"/>
      <c r="BA267" s="32"/>
      <c r="BC267" s="32"/>
      <c r="BE267" s="44"/>
      <c r="BG267" s="32"/>
      <c r="BI267" s="32"/>
      <c r="BK267" s="32"/>
      <c r="BM267" s="44"/>
      <c r="BO267" s="32"/>
      <c r="BQ267" s="32"/>
      <c r="BS267" s="32"/>
      <c r="BU267" s="44"/>
      <c r="BW267" s="32"/>
      <c r="BY267" s="32"/>
      <c r="CA267" s="32"/>
      <c r="CC267" s="44"/>
      <c r="CE267" s="32"/>
      <c r="CG267" s="32"/>
      <c r="CI267" s="32"/>
      <c r="CK267" s="44"/>
      <c r="CM267" s="32"/>
      <c r="CO267" s="32"/>
      <c r="CQ267" s="32"/>
      <c r="CS267" s="44"/>
      <c r="CU267" s="32"/>
      <c r="CW267" s="32"/>
      <c r="CY267" s="32"/>
      <c r="DA267" s="44"/>
      <c r="DC267" s="32"/>
      <c r="DE267" s="32"/>
      <c r="DG267" s="32"/>
      <c r="DI267" s="44"/>
      <c r="DK267" s="32"/>
      <c r="DM267" s="32"/>
      <c r="DO267" s="32"/>
      <c r="DQ267" s="44"/>
      <c r="DS267" s="32"/>
      <c r="DU267" s="32"/>
      <c r="DW267" s="32"/>
      <c r="DY267" s="44"/>
      <c r="EA267" s="32"/>
      <c r="EC267" s="32"/>
      <c r="EE267" s="32"/>
      <c r="EG267" s="44"/>
      <c r="EI267" s="32"/>
      <c r="EK267" s="32"/>
      <c r="EM267" s="32"/>
      <c r="EO267" s="44"/>
      <c r="EQ267" s="32"/>
      <c r="ES267" s="32"/>
      <c r="EU267" s="32"/>
      <c r="EW267" s="44"/>
      <c r="EY267" s="32"/>
      <c r="FA267" s="32"/>
      <c r="FC267" s="32"/>
      <c r="FE267" s="44"/>
      <c r="FG267" s="32"/>
      <c r="FI267" s="32"/>
      <c r="FK267" s="32"/>
      <c r="FM267" s="44"/>
      <c r="FO267" s="32"/>
      <c r="FQ267" s="32"/>
      <c r="FS267" s="32"/>
      <c r="FU267" s="44"/>
      <c r="FW267" s="32"/>
      <c r="FY267" s="32"/>
      <c r="GA267" s="32"/>
      <c r="GC267" s="44"/>
      <c r="GE267" s="32"/>
      <c r="GG267" s="32"/>
      <c r="GI267" s="32"/>
      <c r="GK267" s="44"/>
      <c r="GM267" s="32"/>
      <c r="GO267" s="32"/>
      <c r="GQ267" s="32"/>
      <c r="GS267" s="44"/>
      <c r="GU267" s="32"/>
      <c r="GW267" s="32"/>
      <c r="GY267" s="32"/>
      <c r="HA267" s="44"/>
      <c r="HC267" s="32"/>
      <c r="HE267" s="32"/>
      <c r="HG267" s="32"/>
      <c r="HI267" s="44"/>
      <c r="HK267" s="32"/>
      <c r="HM267" s="32"/>
      <c r="HO267" s="32"/>
      <c r="HQ267" s="44"/>
      <c r="HS267" s="32"/>
      <c r="HU267" s="32"/>
      <c r="HW267" s="32"/>
      <c r="HY267" s="44"/>
      <c r="IA267" s="32"/>
      <c r="IC267" s="5"/>
      <c r="IE267" s="32"/>
      <c r="IG267" s="44"/>
      <c r="II267" s="32"/>
      <c r="IK267" s="32"/>
      <c r="IM267" s="32"/>
      <c r="IO267" s="32"/>
      <c r="IQ267" s="44"/>
      <c r="IS267" s="32"/>
      <c r="IU267" s="32"/>
      <c r="IW267" s="32"/>
      <c r="IY267" s="44"/>
      <c r="JA267" s="32"/>
      <c r="JC267" s="32"/>
      <c r="JE267" s="32"/>
      <c r="JG267" s="44"/>
      <c r="JI267" s="32"/>
      <c r="JK267" s="32"/>
      <c r="JM267" s="32"/>
      <c r="JO267" s="44"/>
      <c r="JQ267" s="32"/>
      <c r="JS267" s="32"/>
      <c r="JU267" s="32"/>
      <c r="JW267" s="44"/>
      <c r="JY267" s="32"/>
      <c r="KA267" s="32"/>
      <c r="KC267" s="32"/>
      <c r="KE267" s="44"/>
      <c r="KG267" s="32"/>
      <c r="KI267" s="32"/>
      <c r="KK267" s="32"/>
      <c r="KM267" s="44"/>
      <c r="KO267" s="32"/>
      <c r="KQ267" s="32"/>
      <c r="KS267" s="32"/>
      <c r="KU267" s="44"/>
      <c r="KW267" s="32"/>
      <c r="KY267" s="32"/>
      <c r="LA267" s="32"/>
      <c r="LC267" s="44"/>
      <c r="LE267" s="32"/>
      <c r="LG267" s="32"/>
      <c r="LI267" s="32"/>
      <c r="LK267" s="44"/>
      <c r="LM267" s="32"/>
      <c r="LO267" s="32"/>
      <c r="LQ267" s="32"/>
      <c r="LS267" s="44"/>
      <c r="LU267" s="32"/>
      <c r="LW267" s="32"/>
      <c r="LY267" s="32"/>
      <c r="MA267" s="44"/>
      <c r="MC267" s="32"/>
      <c r="ME267" s="32"/>
      <c r="MG267" s="32"/>
      <c r="MI267" s="44"/>
      <c r="MK267" s="32"/>
      <c r="MM267" s="32"/>
      <c r="MO267" s="32"/>
    </row>
    <row r="268" spans="2:353" x14ac:dyDescent="0.25">
      <c r="B268" s="360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O268" s="44"/>
      <c r="AQ268" s="32"/>
      <c r="AS268" s="32"/>
      <c r="AU268" s="32"/>
      <c r="AW268" s="44"/>
      <c r="AY268" s="32"/>
      <c r="BA268" s="32"/>
      <c r="BC268" s="32"/>
      <c r="BE268" s="44"/>
      <c r="BG268" s="32"/>
      <c r="BI268" s="32"/>
      <c r="BK268" s="32"/>
      <c r="BM268" s="44"/>
      <c r="BO268" s="32"/>
      <c r="BQ268" s="32"/>
      <c r="BS268" s="32"/>
      <c r="BU268" s="44"/>
      <c r="BW268" s="32"/>
      <c r="BY268" s="32"/>
      <c r="CA268" s="32"/>
      <c r="CC268" s="44"/>
      <c r="CE268" s="32"/>
      <c r="CG268" s="32"/>
      <c r="CI268" s="32"/>
      <c r="CK268" s="44"/>
      <c r="CM268" s="32"/>
      <c r="CO268" s="32"/>
      <c r="CQ268" s="32"/>
      <c r="CS268" s="44"/>
      <c r="CU268" s="32"/>
      <c r="CW268" s="32"/>
      <c r="CY268" s="32"/>
      <c r="DA268" s="44"/>
      <c r="DC268" s="32"/>
      <c r="DE268" s="32"/>
      <c r="DG268" s="32"/>
      <c r="DI268" s="44"/>
      <c r="DK268" s="32"/>
      <c r="DM268" s="32"/>
      <c r="DO268" s="32"/>
      <c r="DQ268" s="44"/>
      <c r="DS268" s="32"/>
      <c r="DU268" s="32"/>
      <c r="DW268" s="32"/>
      <c r="DY268" s="44"/>
      <c r="EA268" s="32"/>
      <c r="EC268" s="32"/>
      <c r="EE268" s="32"/>
      <c r="EG268" s="44"/>
      <c r="EI268" s="32"/>
      <c r="EK268" s="32"/>
      <c r="EM268" s="32"/>
      <c r="EO268" s="44"/>
      <c r="EQ268" s="32"/>
      <c r="ES268" s="32"/>
      <c r="EU268" s="32"/>
      <c r="EW268" s="44"/>
      <c r="EY268" s="32"/>
      <c r="FA268" s="32"/>
      <c r="FC268" s="32"/>
      <c r="FE268" s="44"/>
      <c r="FG268" s="32"/>
      <c r="FI268" s="32"/>
      <c r="FK268" s="32"/>
      <c r="FM268" s="44"/>
      <c r="FO268" s="32"/>
      <c r="FQ268" s="32"/>
      <c r="FS268" s="32"/>
      <c r="FU268" s="44"/>
      <c r="FW268" s="32"/>
      <c r="FY268" s="32"/>
      <c r="GA268" s="32"/>
      <c r="GC268" s="44"/>
      <c r="GE268" s="32"/>
      <c r="GG268" s="32"/>
      <c r="GI268" s="32"/>
      <c r="GK268" s="44"/>
      <c r="GM268" s="32"/>
      <c r="GO268" s="32"/>
      <c r="GQ268" s="32"/>
      <c r="GS268" s="44"/>
      <c r="GU268" s="32"/>
      <c r="GW268" s="32"/>
      <c r="GY268" s="32"/>
      <c r="HA268" s="44"/>
      <c r="HC268" s="32"/>
      <c r="HE268" s="32"/>
      <c r="HG268" s="32"/>
      <c r="HI268" s="44"/>
      <c r="HK268" s="32"/>
      <c r="HM268" s="32"/>
      <c r="HO268" s="32"/>
      <c r="HQ268" s="44"/>
      <c r="HS268" s="32"/>
      <c r="HU268" s="32"/>
      <c r="HW268" s="32"/>
      <c r="HY268" s="44"/>
      <c r="IA268" s="32"/>
      <c r="IC268" s="5"/>
      <c r="IE268" s="32"/>
      <c r="IG268" s="44"/>
      <c r="II268" s="32"/>
      <c r="IK268" s="32"/>
      <c r="IM268" s="32"/>
      <c r="IO268" s="32"/>
      <c r="IQ268" s="44"/>
      <c r="IS268" s="32"/>
      <c r="IU268" s="32"/>
      <c r="IW268" s="32"/>
      <c r="IY268" s="44"/>
      <c r="JA268" s="32"/>
      <c r="JC268" s="32"/>
      <c r="JE268" s="32"/>
      <c r="JG268" s="44"/>
      <c r="JI268" s="32"/>
      <c r="JK268" s="32"/>
      <c r="JM268" s="32"/>
      <c r="JO268" s="44"/>
      <c r="JQ268" s="32"/>
      <c r="JS268" s="32"/>
      <c r="JU268" s="32"/>
      <c r="JW268" s="44"/>
      <c r="JY268" s="32"/>
      <c r="KA268" s="32"/>
      <c r="KC268" s="32"/>
      <c r="KE268" s="44"/>
      <c r="KG268" s="32"/>
      <c r="KI268" s="32"/>
      <c r="KK268" s="32"/>
      <c r="KM268" s="44"/>
      <c r="KO268" s="32"/>
      <c r="KQ268" s="32"/>
      <c r="KS268" s="32"/>
      <c r="KU268" s="44"/>
      <c r="KW268" s="32"/>
      <c r="KY268" s="32"/>
      <c r="LA268" s="32"/>
      <c r="LC268" s="44"/>
      <c r="LE268" s="32"/>
      <c r="LG268" s="32"/>
      <c r="LI268" s="32"/>
      <c r="LK268" s="44"/>
      <c r="LM268" s="32"/>
      <c r="LO268" s="32"/>
      <c r="LQ268" s="32"/>
      <c r="LS268" s="44"/>
      <c r="LU268" s="32"/>
      <c r="LW268" s="32"/>
      <c r="LY268" s="32"/>
      <c r="MA268" s="44"/>
      <c r="MC268" s="32"/>
      <c r="ME268" s="32"/>
      <c r="MG268" s="32"/>
      <c r="MI268" s="44"/>
      <c r="MK268" s="32"/>
      <c r="MM268" s="32"/>
      <c r="MO268" s="32"/>
    </row>
    <row r="269" spans="2:353" x14ac:dyDescent="0.25">
      <c r="B269" s="360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IC269" s="5"/>
    </row>
    <row r="270" spans="2:353" x14ac:dyDescent="0.25">
      <c r="B270" s="36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Q270" s="31"/>
      <c r="AS270" s="31"/>
      <c r="AU270" s="31"/>
      <c r="AY270" s="31"/>
      <c r="BA270" s="31"/>
      <c r="BC270" s="31"/>
      <c r="BG270" s="31"/>
      <c r="BH270" s="47"/>
      <c r="BI270" s="31"/>
      <c r="BK270" s="31"/>
      <c r="BO270" s="31"/>
      <c r="BQ270" s="31"/>
      <c r="BS270" s="31"/>
      <c r="BW270" s="31"/>
      <c r="BY270" s="31"/>
      <c r="CA270" s="31"/>
      <c r="CE270" s="31"/>
      <c r="CG270" s="31"/>
      <c r="CI270" s="31"/>
      <c r="CM270" s="31"/>
      <c r="CO270" s="31"/>
      <c r="CQ270" s="31"/>
      <c r="CU270" s="31"/>
      <c r="CW270" s="31"/>
      <c r="CY270" s="31"/>
      <c r="DC270" s="31"/>
      <c r="DE270" s="31"/>
      <c r="DG270" s="31"/>
      <c r="DK270" s="31"/>
      <c r="DM270" s="31"/>
      <c r="DO270" s="31"/>
      <c r="DS270" s="31"/>
      <c r="DU270" s="31"/>
      <c r="DW270" s="31"/>
      <c r="EA270" s="31"/>
      <c r="EC270" s="31"/>
      <c r="EE270" s="31"/>
      <c r="EI270" s="31"/>
      <c r="EK270" s="31"/>
      <c r="EM270" s="31"/>
      <c r="EQ270" s="31"/>
      <c r="ES270" s="31"/>
      <c r="EU270" s="31"/>
      <c r="EY270" s="31"/>
      <c r="FA270" s="31"/>
      <c r="FC270" s="31"/>
      <c r="FG270" s="31"/>
      <c r="FI270" s="31"/>
      <c r="FK270" s="31"/>
      <c r="FO270" s="31"/>
      <c r="FQ270" s="31"/>
      <c r="FS270" s="31"/>
      <c r="FW270" s="31"/>
      <c r="FY270" s="31"/>
      <c r="FZ270" s="47"/>
      <c r="GA270" s="31"/>
      <c r="GE270" s="31"/>
      <c r="GG270" s="31"/>
      <c r="GI270" s="31"/>
      <c r="GM270" s="31"/>
      <c r="GO270" s="31"/>
      <c r="GQ270" s="31"/>
      <c r="GU270" s="31"/>
      <c r="GW270" s="31"/>
      <c r="GY270" s="31"/>
      <c r="HC270" s="31"/>
      <c r="HE270" s="31"/>
      <c r="HG270" s="31"/>
      <c r="HK270" s="31"/>
      <c r="HM270" s="31"/>
      <c r="HO270" s="31"/>
      <c r="HS270" s="31"/>
      <c r="HU270" s="31"/>
      <c r="HW270" s="31"/>
      <c r="IA270" s="31"/>
      <c r="IC270" s="5"/>
      <c r="IE270" s="31"/>
      <c r="II270" s="31"/>
      <c r="IK270" s="31"/>
      <c r="IM270" s="31"/>
      <c r="IO270" s="31"/>
      <c r="IS270" s="31"/>
      <c r="IU270" s="31"/>
      <c r="IW270" s="31"/>
      <c r="JA270" s="31"/>
      <c r="JC270" s="31"/>
      <c r="JE270" s="31"/>
      <c r="JI270" s="31"/>
      <c r="JK270" s="31"/>
      <c r="JM270" s="31"/>
      <c r="JQ270" s="31"/>
      <c r="JS270" s="31"/>
      <c r="JU270" s="31"/>
      <c r="JY270" s="31"/>
      <c r="KA270" s="31"/>
      <c r="KC270" s="31"/>
      <c r="KG270" s="31"/>
      <c r="KI270" s="31"/>
      <c r="KK270" s="31"/>
      <c r="KO270" s="31"/>
      <c r="KQ270" s="31"/>
      <c r="KS270" s="31"/>
      <c r="KW270" s="31"/>
      <c r="KY270" s="31"/>
      <c r="LA270" s="31"/>
      <c r="LE270" s="31"/>
      <c r="LG270" s="31"/>
      <c r="LI270" s="31"/>
      <c r="LM270" s="31"/>
      <c r="LO270" s="31"/>
      <c r="LQ270" s="31"/>
      <c r="LU270" s="31"/>
      <c r="LW270" s="31"/>
      <c r="LY270" s="31"/>
      <c r="MC270" s="31"/>
      <c r="ME270" s="31"/>
      <c r="MG270" s="31"/>
      <c r="MK270" s="31"/>
      <c r="MM270" s="31"/>
      <c r="MO270" s="31"/>
    </row>
    <row r="271" spans="2:353" x14ac:dyDescent="0.25">
      <c r="B271" s="360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O271" s="44"/>
      <c r="AQ271" s="31"/>
      <c r="AS271" s="31"/>
      <c r="AU271" s="31"/>
      <c r="AW271" s="44"/>
      <c r="AY271" s="31"/>
      <c r="BA271" s="31"/>
      <c r="BC271" s="31"/>
      <c r="BE271" s="44"/>
      <c r="BG271" s="31"/>
      <c r="BH271" s="47"/>
      <c r="BI271" s="31"/>
      <c r="BK271" s="31"/>
      <c r="BM271" s="44"/>
      <c r="BO271" s="31"/>
      <c r="BQ271" s="31"/>
      <c r="BS271" s="31"/>
      <c r="BU271" s="44"/>
      <c r="BW271" s="31"/>
      <c r="BY271" s="31"/>
      <c r="CA271" s="31"/>
      <c r="CC271" s="44"/>
      <c r="CE271" s="31"/>
      <c r="CG271" s="31"/>
      <c r="CI271" s="31"/>
      <c r="CK271" s="44"/>
      <c r="CM271" s="31"/>
      <c r="CO271" s="31"/>
      <c r="CQ271" s="31"/>
      <c r="CS271" s="44"/>
      <c r="CU271" s="31"/>
      <c r="CW271" s="31"/>
      <c r="CY271" s="31"/>
      <c r="DA271" s="44"/>
      <c r="DC271" s="31"/>
      <c r="DE271" s="31"/>
      <c r="DG271" s="31"/>
      <c r="DI271" s="44"/>
      <c r="DK271" s="31"/>
      <c r="DM271" s="31"/>
      <c r="DO271" s="31"/>
      <c r="DQ271" s="44"/>
      <c r="DS271" s="31"/>
      <c r="DU271" s="31"/>
      <c r="DW271" s="31"/>
      <c r="DY271" s="44"/>
      <c r="EA271" s="31"/>
      <c r="EC271" s="31"/>
      <c r="EE271" s="31"/>
      <c r="EG271" s="44"/>
      <c r="EI271" s="31"/>
      <c r="EK271" s="31"/>
      <c r="EM271" s="31"/>
      <c r="EO271" s="44"/>
      <c r="EQ271" s="31"/>
      <c r="ES271" s="31"/>
      <c r="EU271" s="31"/>
      <c r="EW271" s="44"/>
      <c r="EY271" s="31"/>
      <c r="FA271" s="31"/>
      <c r="FC271" s="31"/>
      <c r="FE271" s="44"/>
      <c r="FG271" s="31"/>
      <c r="FI271" s="31"/>
      <c r="FK271" s="31"/>
      <c r="FM271" s="44"/>
      <c r="FO271" s="31"/>
      <c r="FQ271" s="31"/>
      <c r="FS271" s="31"/>
      <c r="FU271" s="44"/>
      <c r="FW271" s="31"/>
      <c r="FY271" s="31"/>
      <c r="FZ271" s="47"/>
      <c r="GA271" s="31"/>
      <c r="GC271" s="44"/>
      <c r="GE271" s="31"/>
      <c r="GG271" s="31"/>
      <c r="GI271" s="31"/>
      <c r="GK271" s="44"/>
      <c r="GM271" s="31"/>
      <c r="GO271" s="31"/>
      <c r="GQ271" s="31"/>
      <c r="GS271" s="44"/>
      <c r="GU271" s="31"/>
      <c r="GW271" s="31"/>
      <c r="GY271" s="31"/>
      <c r="HA271" s="44"/>
      <c r="HC271" s="31"/>
      <c r="HE271" s="31"/>
      <c r="HG271" s="31"/>
      <c r="HI271" s="44"/>
      <c r="HK271" s="31"/>
      <c r="HM271" s="31"/>
      <c r="HO271" s="31"/>
      <c r="HQ271" s="44"/>
      <c r="HS271" s="31"/>
      <c r="HU271" s="31"/>
      <c r="HW271" s="31"/>
      <c r="HY271" s="44"/>
      <c r="IA271" s="31"/>
      <c r="IC271" s="5"/>
      <c r="IE271" s="31"/>
      <c r="IG271" s="44"/>
      <c r="II271" s="31"/>
      <c r="IK271" s="31"/>
      <c r="IM271" s="31"/>
      <c r="IO271" s="31"/>
      <c r="IQ271" s="44"/>
      <c r="IS271" s="31"/>
      <c r="IU271" s="31"/>
      <c r="IW271" s="31"/>
      <c r="IY271" s="44"/>
      <c r="JA271" s="31"/>
      <c r="JC271" s="31"/>
      <c r="JE271" s="31"/>
      <c r="JG271" s="44"/>
      <c r="JI271" s="31"/>
      <c r="JK271" s="31"/>
      <c r="JM271" s="31"/>
      <c r="JO271" s="44"/>
      <c r="JQ271" s="31"/>
      <c r="JS271" s="31"/>
      <c r="JU271" s="31"/>
      <c r="JW271" s="44"/>
      <c r="JY271" s="31"/>
      <c r="KA271" s="31"/>
      <c r="KC271" s="31"/>
      <c r="KE271" s="44"/>
      <c r="KG271" s="31"/>
      <c r="KI271" s="31"/>
      <c r="KK271" s="31"/>
      <c r="KM271" s="44"/>
      <c r="KO271" s="31"/>
      <c r="KQ271" s="31"/>
      <c r="KS271" s="31"/>
      <c r="KU271" s="44"/>
      <c r="KW271" s="31"/>
      <c r="KY271" s="31"/>
      <c r="LA271" s="31"/>
      <c r="LC271" s="44"/>
      <c r="LE271" s="31"/>
      <c r="LG271" s="31"/>
      <c r="LI271" s="31"/>
      <c r="LK271" s="44"/>
      <c r="LM271" s="31"/>
      <c r="LO271" s="31"/>
      <c r="LQ271" s="31"/>
      <c r="LS271" s="44"/>
      <c r="LU271" s="31"/>
      <c r="LW271" s="31"/>
      <c r="LY271" s="31"/>
      <c r="MA271" s="44"/>
      <c r="MC271" s="31"/>
      <c r="ME271" s="31"/>
      <c r="MG271" s="31"/>
      <c r="MI271" s="44"/>
      <c r="MK271" s="31"/>
      <c r="MM271" s="31"/>
      <c r="MO271" s="31"/>
    </row>
    <row r="272" spans="2:353" x14ac:dyDescent="0.25">
      <c r="B272" s="360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O272" s="44"/>
      <c r="AQ272" s="31"/>
      <c r="AS272" s="31"/>
      <c r="AU272" s="31"/>
      <c r="AW272" s="44"/>
      <c r="AY272" s="31"/>
      <c r="BA272" s="31"/>
      <c r="BC272" s="31"/>
      <c r="BE272" s="44"/>
      <c r="BG272" s="31"/>
      <c r="BH272" s="47"/>
      <c r="BI272" s="31"/>
      <c r="BK272" s="31"/>
      <c r="BM272" s="44"/>
      <c r="BO272" s="31"/>
      <c r="BQ272" s="31"/>
      <c r="BS272" s="31"/>
      <c r="BU272" s="44"/>
      <c r="BW272" s="31"/>
      <c r="BY272" s="31"/>
      <c r="CA272" s="31"/>
      <c r="CC272" s="44"/>
      <c r="CE272" s="31"/>
      <c r="CG272" s="31"/>
      <c r="CI272" s="31"/>
      <c r="CK272" s="44"/>
      <c r="CM272" s="31"/>
      <c r="CO272" s="31"/>
      <c r="CQ272" s="31"/>
      <c r="CS272" s="44"/>
      <c r="CU272" s="31"/>
      <c r="CW272" s="31"/>
      <c r="CY272" s="31"/>
      <c r="DA272" s="44"/>
      <c r="DC272" s="31"/>
      <c r="DE272" s="31"/>
      <c r="DG272" s="31"/>
      <c r="DI272" s="44"/>
      <c r="DK272" s="31"/>
      <c r="DM272" s="31"/>
      <c r="DO272" s="31"/>
      <c r="DQ272" s="44"/>
      <c r="DS272" s="31"/>
      <c r="DU272" s="31"/>
      <c r="DW272" s="31"/>
      <c r="DY272" s="44"/>
      <c r="EA272" s="31"/>
      <c r="EC272" s="31"/>
      <c r="EE272" s="31"/>
      <c r="EG272" s="44"/>
      <c r="EI272" s="31"/>
      <c r="EK272" s="31"/>
      <c r="EM272" s="31"/>
      <c r="EO272" s="44"/>
      <c r="EQ272" s="31"/>
      <c r="ES272" s="31"/>
      <c r="EU272" s="31"/>
      <c r="EW272" s="44"/>
      <c r="EY272" s="31"/>
      <c r="FA272" s="31"/>
      <c r="FC272" s="31"/>
      <c r="FE272" s="44"/>
      <c r="FG272" s="31"/>
      <c r="FI272" s="31"/>
      <c r="FK272" s="31"/>
      <c r="FM272" s="44"/>
      <c r="FO272" s="31"/>
      <c r="FQ272" s="31"/>
      <c r="FS272" s="31"/>
      <c r="FU272" s="44"/>
      <c r="FW272" s="31"/>
      <c r="FY272" s="31"/>
      <c r="FZ272" s="47"/>
      <c r="GA272" s="31"/>
      <c r="GC272" s="44"/>
      <c r="GE272" s="31"/>
      <c r="GG272" s="31"/>
      <c r="GI272" s="31"/>
      <c r="GK272" s="44"/>
      <c r="GM272" s="31"/>
      <c r="GO272" s="31"/>
      <c r="GQ272" s="31"/>
      <c r="GS272" s="44"/>
      <c r="GU272" s="31"/>
      <c r="GW272" s="31"/>
      <c r="GY272" s="31"/>
      <c r="HA272" s="44"/>
      <c r="HC272" s="31"/>
      <c r="HE272" s="31"/>
      <c r="HG272" s="31"/>
      <c r="HI272" s="44"/>
      <c r="HK272" s="31"/>
      <c r="HM272" s="31"/>
      <c r="HO272" s="31"/>
      <c r="HQ272" s="44"/>
      <c r="HS272" s="31"/>
      <c r="HU272" s="31"/>
      <c r="HW272" s="31"/>
      <c r="HY272" s="44"/>
      <c r="IA272" s="31"/>
      <c r="IC272" s="5"/>
      <c r="IE272" s="31"/>
      <c r="IG272" s="44"/>
      <c r="II272" s="31"/>
      <c r="IK272" s="31"/>
      <c r="IM272" s="31"/>
      <c r="IO272" s="31"/>
      <c r="IQ272" s="44"/>
      <c r="IS272" s="31"/>
      <c r="IU272" s="31"/>
      <c r="IW272" s="31"/>
      <c r="IY272" s="44"/>
      <c r="JA272" s="31"/>
      <c r="JC272" s="31"/>
      <c r="JE272" s="31"/>
      <c r="JG272" s="44"/>
      <c r="JI272" s="31"/>
      <c r="JK272" s="31"/>
      <c r="JM272" s="31"/>
      <c r="JO272" s="44"/>
      <c r="JQ272" s="31"/>
      <c r="JS272" s="31"/>
      <c r="JU272" s="31"/>
      <c r="JW272" s="44"/>
      <c r="JY272" s="31"/>
      <c r="KA272" s="31"/>
      <c r="KC272" s="31"/>
      <c r="KE272" s="44"/>
      <c r="KG272" s="31"/>
      <c r="KI272" s="31"/>
      <c r="KK272" s="31"/>
      <c r="KM272" s="44"/>
      <c r="KO272" s="31"/>
      <c r="KQ272" s="31"/>
      <c r="KS272" s="31"/>
      <c r="KU272" s="44"/>
      <c r="KW272" s="31"/>
      <c r="KY272" s="31"/>
      <c r="LA272" s="31"/>
      <c r="LC272" s="44"/>
      <c r="LE272" s="31"/>
      <c r="LG272" s="31"/>
      <c r="LI272" s="31"/>
      <c r="LK272" s="44"/>
      <c r="LM272" s="31"/>
      <c r="LO272" s="31"/>
      <c r="LQ272" s="31"/>
      <c r="LS272" s="44"/>
      <c r="LU272" s="31"/>
      <c r="LW272" s="31"/>
      <c r="LY272" s="31"/>
      <c r="MA272" s="44"/>
      <c r="MC272" s="31"/>
      <c r="ME272" s="31"/>
      <c r="MG272" s="31"/>
      <c r="MI272" s="44"/>
      <c r="MK272" s="31"/>
      <c r="MM272" s="31"/>
      <c r="MO272" s="31"/>
    </row>
    <row r="273" spans="2:353" x14ac:dyDescent="0.25">
      <c r="B273" s="360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O273" s="44"/>
      <c r="AQ273" s="31"/>
      <c r="AS273" s="31"/>
      <c r="AU273" s="31"/>
      <c r="AW273" s="44"/>
      <c r="AY273" s="31"/>
      <c r="BA273" s="31"/>
      <c r="BC273" s="31"/>
      <c r="BE273" s="44"/>
      <c r="BG273" s="31"/>
      <c r="BH273" s="47"/>
      <c r="BI273" s="31"/>
      <c r="BK273" s="31"/>
      <c r="BM273" s="44"/>
      <c r="BO273" s="31"/>
      <c r="BQ273" s="31"/>
      <c r="BS273" s="31"/>
      <c r="BU273" s="44"/>
      <c r="BW273" s="31"/>
      <c r="BY273" s="31"/>
      <c r="CA273" s="31"/>
      <c r="CC273" s="44"/>
      <c r="CE273" s="31"/>
      <c r="CG273" s="31"/>
      <c r="CI273" s="31"/>
      <c r="CK273" s="44"/>
      <c r="CM273" s="31"/>
      <c r="CO273" s="31"/>
      <c r="CQ273" s="31"/>
      <c r="CS273" s="44"/>
      <c r="CU273" s="31"/>
      <c r="CW273" s="31"/>
      <c r="CY273" s="31"/>
      <c r="DA273" s="44"/>
      <c r="DC273" s="31"/>
      <c r="DE273" s="31"/>
      <c r="DG273" s="31"/>
      <c r="DI273" s="44"/>
      <c r="DK273" s="31"/>
      <c r="DM273" s="31"/>
      <c r="DO273" s="31"/>
      <c r="DQ273" s="44"/>
      <c r="DS273" s="31"/>
      <c r="DU273" s="31"/>
      <c r="DW273" s="31"/>
      <c r="DY273" s="44"/>
      <c r="EA273" s="31"/>
      <c r="EC273" s="31"/>
      <c r="EE273" s="31"/>
      <c r="EG273" s="44"/>
      <c r="EI273" s="31"/>
      <c r="EK273" s="31"/>
      <c r="EM273" s="31"/>
      <c r="EO273" s="44"/>
      <c r="EQ273" s="31"/>
      <c r="ES273" s="31"/>
      <c r="EU273" s="31"/>
      <c r="EW273" s="44"/>
      <c r="EY273" s="31"/>
      <c r="FA273" s="31"/>
      <c r="FC273" s="31"/>
      <c r="FE273" s="44"/>
      <c r="FG273" s="31"/>
      <c r="FI273" s="31"/>
      <c r="FK273" s="31"/>
      <c r="FM273" s="44"/>
      <c r="FO273" s="31"/>
      <c r="FQ273" s="31"/>
      <c r="FS273" s="31"/>
      <c r="FU273" s="44"/>
      <c r="FW273" s="31"/>
      <c r="FY273" s="31"/>
      <c r="FZ273" s="47"/>
      <c r="GA273" s="31"/>
      <c r="GC273" s="44"/>
      <c r="GE273" s="31"/>
      <c r="GG273" s="31"/>
      <c r="GI273" s="31"/>
      <c r="GK273" s="44"/>
      <c r="GM273" s="31"/>
      <c r="GO273" s="31"/>
      <c r="GQ273" s="31"/>
      <c r="GS273" s="44"/>
      <c r="GU273" s="31"/>
      <c r="GW273" s="31"/>
      <c r="GY273" s="31"/>
      <c r="HA273" s="44"/>
      <c r="HC273" s="31"/>
      <c r="HE273" s="31"/>
      <c r="HG273" s="31"/>
      <c r="HI273" s="44"/>
      <c r="HK273" s="31"/>
      <c r="HM273" s="31"/>
      <c r="HO273" s="31"/>
      <c r="HQ273" s="44"/>
      <c r="HS273" s="31"/>
      <c r="HU273" s="31"/>
      <c r="HW273" s="31"/>
      <c r="HY273" s="44"/>
      <c r="IA273" s="31"/>
      <c r="IC273" s="5"/>
      <c r="IE273" s="31"/>
      <c r="IG273" s="44"/>
      <c r="II273" s="31"/>
      <c r="IK273" s="31"/>
      <c r="IM273" s="31"/>
      <c r="IO273" s="31"/>
      <c r="IQ273" s="44"/>
      <c r="IS273" s="31"/>
      <c r="IU273" s="31"/>
      <c r="IW273" s="31"/>
      <c r="IY273" s="44"/>
      <c r="JA273" s="31"/>
      <c r="JC273" s="31"/>
      <c r="JE273" s="31"/>
      <c r="JG273" s="44"/>
      <c r="JI273" s="31"/>
      <c r="JK273" s="31"/>
      <c r="JM273" s="31"/>
      <c r="JO273" s="44"/>
      <c r="JQ273" s="31"/>
      <c r="JS273" s="31"/>
      <c r="JU273" s="31"/>
      <c r="JW273" s="44"/>
      <c r="JY273" s="31"/>
      <c r="KA273" s="31"/>
      <c r="KC273" s="31"/>
      <c r="KE273" s="44"/>
      <c r="KG273" s="31"/>
      <c r="KI273" s="31"/>
      <c r="KK273" s="31"/>
      <c r="KM273" s="44"/>
      <c r="KO273" s="31"/>
      <c r="KQ273" s="31"/>
      <c r="KS273" s="31"/>
      <c r="KU273" s="44"/>
      <c r="KW273" s="31"/>
      <c r="KY273" s="31"/>
      <c r="LA273" s="31"/>
      <c r="LC273" s="44"/>
      <c r="LE273" s="31"/>
      <c r="LG273" s="31"/>
      <c r="LI273" s="31"/>
      <c r="LK273" s="44"/>
      <c r="LM273" s="31"/>
      <c r="LO273" s="31"/>
      <c r="LQ273" s="31"/>
      <c r="LS273" s="44"/>
      <c r="LU273" s="31"/>
      <c r="LW273" s="31"/>
      <c r="LY273" s="31"/>
      <c r="MA273" s="44"/>
      <c r="MC273" s="31"/>
      <c r="ME273" s="31"/>
      <c r="MG273" s="31"/>
      <c r="MI273" s="44"/>
      <c r="MK273" s="31"/>
      <c r="MM273" s="31"/>
      <c r="MO273" s="31"/>
    </row>
    <row r="274" spans="2:353" x14ac:dyDescent="0.25">
      <c r="B274" s="360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IC274" s="5"/>
    </row>
    <row r="275" spans="2:353" x14ac:dyDescent="0.25">
      <c r="B275" s="360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IC275" s="5"/>
    </row>
    <row r="276" spans="2:353" x14ac:dyDescent="0.25">
      <c r="B276" s="360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O276" s="44"/>
      <c r="AW276" s="44"/>
      <c r="BE276" s="44"/>
      <c r="BM276" s="44"/>
      <c r="BU276" s="44"/>
      <c r="CC276" s="44"/>
      <c r="CK276" s="44"/>
      <c r="CS276" s="44"/>
      <c r="DA276" s="44"/>
      <c r="DI276" s="44"/>
      <c r="DQ276" s="44"/>
      <c r="DY276" s="44"/>
      <c r="EG276" s="44"/>
      <c r="EO276" s="44"/>
      <c r="EW276" s="44"/>
      <c r="FE276" s="44"/>
      <c r="FM276" s="44"/>
      <c r="FU276" s="44"/>
      <c r="GC276" s="44"/>
      <c r="GK276" s="44"/>
      <c r="GS276" s="44"/>
      <c r="HA276" s="44"/>
      <c r="HI276" s="44"/>
      <c r="HQ276" s="44"/>
      <c r="HY276" s="44"/>
      <c r="IC276" s="5"/>
      <c r="IG276" s="44"/>
      <c r="IQ276" s="44"/>
      <c r="IY276" s="44"/>
      <c r="JG276" s="44"/>
      <c r="JO276" s="44"/>
      <c r="JW276" s="44"/>
      <c r="KE276" s="44"/>
      <c r="KM276" s="44"/>
      <c r="KU276" s="44"/>
      <c r="LC276" s="44"/>
      <c r="LK276" s="44"/>
      <c r="LS276" s="44"/>
      <c r="MA276" s="44"/>
      <c r="MI276" s="44"/>
    </row>
    <row r="277" spans="2:353" x14ac:dyDescent="0.25">
      <c r="B277" s="360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O277" s="44"/>
      <c r="AW277" s="44"/>
      <c r="BE277" s="44"/>
      <c r="BM277" s="44"/>
      <c r="BU277" s="44"/>
      <c r="CC277" s="44"/>
      <c r="CK277" s="44"/>
      <c r="CS277" s="44"/>
      <c r="DA277" s="44"/>
      <c r="DI277" s="44"/>
      <c r="DQ277" s="44"/>
      <c r="DY277" s="44"/>
      <c r="EG277" s="44"/>
      <c r="EO277" s="44"/>
      <c r="EW277" s="44"/>
      <c r="FE277" s="44"/>
      <c r="FM277" s="44"/>
      <c r="FU277" s="44"/>
      <c r="GC277" s="44"/>
      <c r="GK277" s="44"/>
      <c r="GS277" s="44"/>
      <c r="HA277" s="44"/>
      <c r="HI277" s="44"/>
      <c r="HQ277" s="44"/>
      <c r="HY277" s="44"/>
      <c r="IC277" s="5"/>
      <c r="IG277" s="44"/>
      <c r="IQ277" s="44"/>
      <c r="IY277" s="44"/>
      <c r="JG277" s="44"/>
      <c r="JO277" s="44"/>
      <c r="JW277" s="44"/>
      <c r="KE277" s="44"/>
      <c r="KM277" s="44"/>
      <c r="KU277" s="44"/>
      <c r="LC277" s="44"/>
      <c r="LK277" s="44"/>
      <c r="LS277" s="44"/>
      <c r="MA277" s="44"/>
      <c r="MI277" s="44"/>
    </row>
    <row r="278" spans="2:353" x14ac:dyDescent="0.25">
      <c r="B278" s="360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O278" s="44"/>
      <c r="AW278" s="44"/>
      <c r="BE278" s="44"/>
      <c r="BM278" s="44"/>
      <c r="BU278" s="44"/>
      <c r="CC278" s="44"/>
      <c r="CK278" s="44"/>
      <c r="CS278" s="44"/>
      <c r="DA278" s="44"/>
      <c r="DI278" s="44"/>
      <c r="DQ278" s="44"/>
      <c r="DY278" s="44"/>
      <c r="EG278" s="44"/>
      <c r="EO278" s="44"/>
      <c r="EW278" s="44"/>
      <c r="FE278" s="44"/>
      <c r="FM278" s="44"/>
      <c r="FU278" s="44"/>
      <c r="GC278" s="44"/>
      <c r="GK278" s="44"/>
      <c r="GS278" s="44"/>
      <c r="HA278" s="44"/>
      <c r="HI278" s="44"/>
      <c r="HQ278" s="44"/>
      <c r="HY278" s="44"/>
      <c r="IC278" s="5"/>
      <c r="IG278" s="44"/>
      <c r="IQ278" s="44"/>
      <c r="IY278" s="44"/>
      <c r="JG278" s="44"/>
      <c r="JO278" s="44"/>
      <c r="JW278" s="44"/>
      <c r="KE278" s="44"/>
      <c r="KM278" s="44"/>
      <c r="KU278" s="44"/>
      <c r="LC278" s="44"/>
      <c r="LK278" s="44"/>
      <c r="LS278" s="44"/>
      <c r="MA278" s="44"/>
      <c r="MI278" s="44"/>
    </row>
    <row r="279" spans="2:353" x14ac:dyDescent="0.25">
      <c r="B279" s="360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O279" s="44"/>
      <c r="AW279" s="44"/>
      <c r="BE279" s="44"/>
      <c r="BM279" s="44"/>
      <c r="BU279" s="44"/>
      <c r="CC279" s="44"/>
      <c r="CK279" s="44"/>
      <c r="CS279" s="44"/>
      <c r="DA279" s="44"/>
      <c r="DI279" s="44"/>
      <c r="DQ279" s="44"/>
      <c r="DY279" s="44"/>
      <c r="EG279" s="44"/>
      <c r="EO279" s="44"/>
      <c r="EW279" s="44"/>
      <c r="FE279" s="44"/>
      <c r="FM279" s="44"/>
      <c r="FU279" s="44"/>
      <c r="GC279" s="44"/>
      <c r="GK279" s="44"/>
      <c r="GS279" s="44"/>
      <c r="HA279" s="44"/>
      <c r="HI279" s="44"/>
      <c r="HQ279" s="44"/>
      <c r="HY279" s="44"/>
      <c r="IC279" s="5"/>
      <c r="IG279" s="44"/>
      <c r="IQ279" s="44"/>
      <c r="IY279" s="44"/>
      <c r="JG279" s="44"/>
      <c r="JO279" s="44"/>
      <c r="JW279" s="44"/>
      <c r="KE279" s="44"/>
      <c r="KM279" s="44"/>
      <c r="KU279" s="44"/>
      <c r="LC279" s="44"/>
      <c r="LK279" s="44"/>
      <c r="LS279" s="44"/>
      <c r="MA279" s="44"/>
      <c r="MI279" s="44"/>
    </row>
    <row r="280" spans="2:353" x14ac:dyDescent="0.25">
      <c r="B280" s="36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O280" s="44"/>
      <c r="AW280" s="44"/>
      <c r="BE280" s="44"/>
      <c r="BM280" s="44"/>
      <c r="BU280" s="44"/>
      <c r="CC280" s="44"/>
      <c r="CK280" s="44"/>
      <c r="CS280" s="44"/>
      <c r="DA280" s="44"/>
      <c r="DI280" s="44"/>
      <c r="DQ280" s="44"/>
      <c r="DY280" s="44"/>
      <c r="EG280" s="44"/>
      <c r="EO280" s="44"/>
      <c r="EW280" s="44"/>
      <c r="FE280" s="44"/>
      <c r="FM280" s="44"/>
      <c r="FU280" s="44"/>
      <c r="GC280" s="44"/>
      <c r="GK280" s="44"/>
      <c r="GS280" s="44"/>
      <c r="HA280" s="44"/>
      <c r="HI280" s="44"/>
      <c r="HQ280" s="44"/>
      <c r="HY280" s="44"/>
      <c r="IC280" s="5"/>
      <c r="IG280" s="44"/>
      <c r="IQ280" s="44"/>
      <c r="IY280" s="44"/>
      <c r="JG280" s="44"/>
      <c r="JO280" s="44"/>
      <c r="JW280" s="44"/>
      <c r="KE280" s="44"/>
      <c r="KM280" s="44"/>
      <c r="KU280" s="44"/>
      <c r="LC280" s="44"/>
      <c r="LK280" s="44"/>
      <c r="LS280" s="44"/>
      <c r="MA280" s="44"/>
      <c r="MI280" s="44"/>
    </row>
    <row r="281" spans="2:353" x14ac:dyDescent="0.25">
      <c r="B281" s="360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O281" s="44"/>
      <c r="AW281" s="44"/>
      <c r="BE281" s="44"/>
      <c r="BM281" s="44"/>
      <c r="BU281" s="44"/>
      <c r="CC281" s="44"/>
      <c r="CK281" s="44"/>
      <c r="CS281" s="44"/>
      <c r="DA281" s="44"/>
      <c r="DI281" s="44"/>
      <c r="DQ281" s="44"/>
      <c r="DY281" s="44"/>
      <c r="EG281" s="44"/>
      <c r="EO281" s="44"/>
      <c r="EW281" s="44"/>
      <c r="FE281" s="44"/>
      <c r="FM281" s="44"/>
      <c r="FU281" s="44"/>
      <c r="GC281" s="44"/>
      <c r="GK281" s="44"/>
      <c r="GS281" s="44"/>
      <c r="HA281" s="44"/>
      <c r="HI281" s="44"/>
      <c r="HQ281" s="44"/>
      <c r="HY281" s="44"/>
      <c r="IC281" s="5"/>
      <c r="IG281" s="44"/>
      <c r="IQ281" s="44"/>
      <c r="IY281" s="44"/>
      <c r="JG281" s="44"/>
      <c r="JO281" s="44"/>
      <c r="JW281" s="44"/>
      <c r="KE281" s="44"/>
      <c r="KM281" s="44"/>
      <c r="KU281" s="44"/>
      <c r="LC281" s="44"/>
      <c r="LK281" s="44"/>
      <c r="LS281" s="44"/>
      <c r="MA281" s="44"/>
      <c r="MI281" s="44"/>
    </row>
    <row r="282" spans="2:353" x14ac:dyDescent="0.25">
      <c r="B282" s="360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O282" s="44"/>
      <c r="AW282" s="44"/>
      <c r="BE282" s="44"/>
      <c r="BM282" s="44"/>
      <c r="BU282" s="44"/>
      <c r="CC282" s="44"/>
      <c r="CK282" s="44"/>
      <c r="CS282" s="44"/>
      <c r="DA282" s="44"/>
      <c r="DI282" s="44"/>
      <c r="DQ282" s="44"/>
      <c r="DY282" s="44"/>
      <c r="EG282" s="44"/>
      <c r="EO282" s="44"/>
      <c r="EW282" s="44"/>
      <c r="FE282" s="44"/>
      <c r="FM282" s="44"/>
      <c r="FU282" s="44"/>
      <c r="GC282" s="44"/>
      <c r="GK282" s="44"/>
      <c r="GS282" s="44"/>
      <c r="HA282" s="44"/>
      <c r="HI282" s="44"/>
      <c r="HQ282" s="44"/>
      <c r="HY282" s="44"/>
      <c r="IC282" s="5"/>
      <c r="IG282" s="44"/>
      <c r="IQ282" s="44"/>
      <c r="IY282" s="44"/>
      <c r="JG282" s="44"/>
      <c r="JO282" s="44"/>
      <c r="JW282" s="44"/>
      <c r="KE282" s="44"/>
      <c r="KM282" s="44"/>
      <c r="KU282" s="44"/>
      <c r="LC282" s="44"/>
      <c r="LK282" s="44"/>
      <c r="LS282" s="44"/>
      <c r="MA282" s="44"/>
      <c r="MI282" s="44"/>
    </row>
    <row r="283" spans="2:353" x14ac:dyDescent="0.25">
      <c r="B283" s="360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O283" s="44"/>
      <c r="AW283" s="44"/>
      <c r="BE283" s="44"/>
      <c r="BM283" s="44"/>
      <c r="BU283" s="44"/>
      <c r="CC283" s="44"/>
      <c r="CK283" s="44"/>
      <c r="CS283" s="44"/>
      <c r="DA283" s="44"/>
      <c r="DI283" s="44"/>
      <c r="DQ283" s="44"/>
      <c r="DY283" s="44"/>
      <c r="EG283" s="44"/>
      <c r="EO283" s="44"/>
      <c r="EW283" s="44"/>
      <c r="FE283" s="44"/>
      <c r="FM283" s="44"/>
      <c r="FU283" s="44"/>
      <c r="GC283" s="44"/>
      <c r="GK283" s="44"/>
      <c r="GS283" s="44"/>
      <c r="HA283" s="44"/>
      <c r="HI283" s="44"/>
      <c r="HQ283" s="44"/>
      <c r="HY283" s="44"/>
      <c r="IC283" s="5"/>
      <c r="IG283" s="44"/>
      <c r="IQ283" s="44"/>
      <c r="IY283" s="44"/>
      <c r="JG283" s="44"/>
      <c r="JO283" s="44"/>
      <c r="JW283" s="44"/>
      <c r="KE283" s="44"/>
      <c r="KM283" s="44"/>
      <c r="KU283" s="44"/>
      <c r="LC283" s="44"/>
      <c r="LK283" s="44"/>
      <c r="LS283" s="44"/>
      <c r="MA283" s="44"/>
      <c r="MI283" s="44"/>
    </row>
    <row r="284" spans="2:353" x14ac:dyDescent="0.25">
      <c r="B284" s="360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O284" s="44"/>
      <c r="AW284" s="44"/>
      <c r="BE284" s="44"/>
      <c r="BM284" s="44"/>
      <c r="BU284" s="44"/>
      <c r="CC284" s="44"/>
      <c r="CK284" s="44"/>
      <c r="CS284" s="44"/>
      <c r="DA284" s="44"/>
      <c r="DI284" s="44"/>
      <c r="DQ284" s="44"/>
      <c r="DY284" s="44"/>
      <c r="EG284" s="44"/>
      <c r="EO284" s="44"/>
      <c r="EW284" s="44"/>
      <c r="FE284" s="44"/>
      <c r="FM284" s="44"/>
      <c r="FU284" s="44"/>
      <c r="GC284" s="44"/>
      <c r="GK284" s="44"/>
      <c r="GS284" s="44"/>
      <c r="HA284" s="44"/>
      <c r="HI284" s="44"/>
      <c r="HQ284" s="44"/>
      <c r="HY284" s="44"/>
      <c r="IC284" s="5"/>
      <c r="IG284" s="44"/>
      <c r="IQ284" s="44"/>
      <c r="IY284" s="44"/>
      <c r="JG284" s="44"/>
      <c r="JO284" s="44"/>
      <c r="JW284" s="44"/>
      <c r="KE284" s="44"/>
      <c r="KM284" s="44"/>
      <c r="KU284" s="44"/>
      <c r="LC284" s="44"/>
      <c r="LK284" s="44"/>
      <c r="LS284" s="44"/>
      <c r="MA284" s="44"/>
      <c r="MI284" s="44"/>
    </row>
    <row r="285" spans="2:353" x14ac:dyDescent="0.25">
      <c r="B285" s="360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O285" s="44"/>
      <c r="AW285" s="44"/>
      <c r="BE285" s="44"/>
      <c r="BM285" s="44"/>
      <c r="BU285" s="44"/>
      <c r="CC285" s="44"/>
      <c r="CK285" s="44"/>
      <c r="CS285" s="44"/>
      <c r="DA285" s="44"/>
      <c r="DI285" s="44"/>
      <c r="DQ285" s="44"/>
      <c r="DY285" s="44"/>
      <c r="EG285" s="44"/>
      <c r="EO285" s="44"/>
      <c r="EW285" s="44"/>
      <c r="FE285" s="44"/>
      <c r="FM285" s="44"/>
      <c r="FU285" s="44"/>
      <c r="GC285" s="44"/>
      <c r="GK285" s="44"/>
      <c r="GS285" s="44"/>
      <c r="HA285" s="44"/>
      <c r="HI285" s="44"/>
      <c r="HQ285" s="44"/>
      <c r="HY285" s="44"/>
      <c r="IC285" s="5"/>
      <c r="IG285" s="44"/>
      <c r="IQ285" s="44"/>
      <c r="IY285" s="44"/>
      <c r="JG285" s="44"/>
      <c r="JO285" s="44"/>
      <c r="JW285" s="44"/>
      <c r="KE285" s="44"/>
      <c r="KM285" s="44"/>
      <c r="KU285" s="44"/>
      <c r="LC285" s="44"/>
      <c r="LK285" s="44"/>
      <c r="LS285" s="44"/>
      <c r="MA285" s="44"/>
      <c r="MI285" s="44"/>
    </row>
    <row r="286" spans="2:353" x14ac:dyDescent="0.25">
      <c r="B286" s="360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O286" s="44"/>
      <c r="AW286" s="44"/>
      <c r="BE286" s="44"/>
      <c r="BM286" s="44"/>
      <c r="BU286" s="44"/>
      <c r="CC286" s="44"/>
      <c r="CK286" s="44"/>
      <c r="CS286" s="44"/>
      <c r="DA286" s="44"/>
      <c r="DI286" s="44"/>
      <c r="DQ286" s="44"/>
      <c r="DY286" s="44"/>
      <c r="EG286" s="44"/>
      <c r="EO286" s="44"/>
      <c r="EW286" s="44"/>
      <c r="FE286" s="44"/>
      <c r="FM286" s="44"/>
      <c r="FU286" s="44"/>
      <c r="GC286" s="44"/>
      <c r="GK286" s="44"/>
      <c r="GS286" s="44"/>
      <c r="HA286" s="44"/>
      <c r="HI286" s="44"/>
      <c r="HQ286" s="44"/>
      <c r="HY286" s="44"/>
      <c r="IC286" s="5"/>
      <c r="IG286" s="44"/>
      <c r="IQ286" s="44"/>
      <c r="IY286" s="44"/>
      <c r="JG286" s="44"/>
      <c r="JO286" s="44"/>
      <c r="JW286" s="44"/>
      <c r="KE286" s="44"/>
      <c r="KM286" s="44"/>
      <c r="KU286" s="44"/>
      <c r="LC286" s="44"/>
      <c r="LK286" s="44"/>
      <c r="LS286" s="44"/>
      <c r="MA286" s="44"/>
      <c r="MI286" s="44"/>
    </row>
    <row r="287" spans="2:353" x14ac:dyDescent="0.25">
      <c r="B287" s="360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IC287" s="5"/>
    </row>
    <row r="288" spans="2:353" x14ac:dyDescent="0.25">
      <c r="B288" s="360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Q288" s="31"/>
      <c r="AS288" s="31"/>
      <c r="AU288" s="31"/>
      <c r="AY288" s="31"/>
      <c r="BA288" s="31"/>
      <c r="BC288" s="31"/>
      <c r="BG288" s="31"/>
      <c r="BH288" s="47"/>
      <c r="BI288" s="31"/>
      <c r="BK288" s="31"/>
      <c r="BO288" s="31"/>
      <c r="BQ288" s="31"/>
      <c r="BS288" s="31"/>
      <c r="BW288" s="31"/>
      <c r="BY288" s="31"/>
      <c r="CA288" s="31"/>
      <c r="CE288" s="31"/>
      <c r="CG288" s="31"/>
      <c r="CI288" s="31"/>
      <c r="CM288" s="31"/>
      <c r="CO288" s="31"/>
      <c r="CQ288" s="31"/>
      <c r="CU288" s="31"/>
      <c r="CW288" s="31"/>
      <c r="CY288" s="31"/>
      <c r="DC288" s="31"/>
      <c r="DE288" s="31"/>
      <c r="DG288" s="31"/>
      <c r="DK288" s="31"/>
      <c r="DM288" s="31"/>
      <c r="DO288" s="31"/>
      <c r="DS288" s="31"/>
      <c r="DU288" s="31"/>
      <c r="DW288" s="31"/>
      <c r="EA288" s="31"/>
      <c r="EC288" s="31"/>
      <c r="EE288" s="31"/>
      <c r="EI288" s="31"/>
      <c r="EK288" s="31"/>
      <c r="EM288" s="31"/>
      <c r="EQ288" s="31"/>
      <c r="ES288" s="31"/>
      <c r="EU288" s="31"/>
      <c r="EY288" s="31"/>
      <c r="FA288" s="31"/>
      <c r="FC288" s="31"/>
      <c r="FG288" s="31"/>
      <c r="FI288" s="31"/>
      <c r="FK288" s="31"/>
      <c r="FO288" s="31"/>
      <c r="FQ288" s="31"/>
      <c r="FS288" s="31"/>
      <c r="FW288" s="31"/>
      <c r="FY288" s="31"/>
      <c r="FZ288" s="47"/>
      <c r="GA288" s="31"/>
      <c r="GE288" s="31"/>
      <c r="GG288" s="31"/>
      <c r="GI288" s="31"/>
      <c r="GM288" s="31"/>
      <c r="GO288" s="31"/>
      <c r="GQ288" s="31"/>
      <c r="GU288" s="31"/>
      <c r="GW288" s="31"/>
      <c r="GY288" s="31"/>
      <c r="HC288" s="31"/>
      <c r="HE288" s="31"/>
      <c r="HG288" s="31"/>
      <c r="HK288" s="31"/>
      <c r="HM288" s="31"/>
      <c r="HO288" s="31"/>
      <c r="HS288" s="31"/>
      <c r="HU288" s="31"/>
      <c r="HW288" s="31"/>
      <c r="IA288" s="31"/>
      <c r="IC288" s="5"/>
      <c r="IE288" s="31"/>
      <c r="II288" s="31"/>
      <c r="IK288" s="31"/>
      <c r="IM288" s="31"/>
      <c r="IO288" s="31"/>
      <c r="IS288" s="31"/>
      <c r="IU288" s="31"/>
      <c r="IW288" s="31"/>
      <c r="JA288" s="31"/>
      <c r="JC288" s="31"/>
      <c r="JE288" s="31"/>
      <c r="JI288" s="31"/>
      <c r="JK288" s="31"/>
      <c r="JM288" s="31"/>
      <c r="JQ288" s="31"/>
      <c r="JS288" s="31"/>
      <c r="JU288" s="31"/>
      <c r="JY288" s="31"/>
      <c r="KA288" s="31"/>
      <c r="KC288" s="31"/>
      <c r="KG288" s="31"/>
      <c r="KI288" s="31"/>
      <c r="KK288" s="31"/>
      <c r="KO288" s="31"/>
      <c r="KQ288" s="31"/>
      <c r="KS288" s="31"/>
      <c r="KW288" s="31"/>
      <c r="KY288" s="31"/>
      <c r="LA288" s="31"/>
      <c r="LE288" s="31"/>
      <c r="LG288" s="31"/>
      <c r="LI288" s="31"/>
      <c r="LM288" s="31"/>
      <c r="LO288" s="31"/>
      <c r="LQ288" s="31"/>
      <c r="LU288" s="31"/>
      <c r="LW288" s="31"/>
      <c r="LY288" s="31"/>
      <c r="MC288" s="31"/>
      <c r="ME288" s="31"/>
      <c r="MG288" s="31"/>
      <c r="MK288" s="31"/>
      <c r="MM288" s="31"/>
      <c r="MO288" s="31"/>
    </row>
    <row r="289" spans="2:353" x14ac:dyDescent="0.25">
      <c r="B289" s="360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O289" s="44"/>
      <c r="AQ289" s="31"/>
      <c r="AS289" s="31"/>
      <c r="AU289" s="31"/>
      <c r="AW289" s="44"/>
      <c r="AY289" s="31"/>
      <c r="BA289" s="31"/>
      <c r="BC289" s="31"/>
      <c r="BE289" s="44"/>
      <c r="BG289" s="31"/>
      <c r="BH289" s="47"/>
      <c r="BI289" s="31"/>
      <c r="BK289" s="31"/>
      <c r="BM289" s="44"/>
      <c r="BO289" s="31"/>
      <c r="BQ289" s="31"/>
      <c r="BS289" s="31"/>
      <c r="BU289" s="44"/>
      <c r="BW289" s="31"/>
      <c r="BY289" s="31"/>
      <c r="CA289" s="31"/>
      <c r="CC289" s="44"/>
      <c r="CE289" s="31"/>
      <c r="CG289" s="31"/>
      <c r="CI289" s="31"/>
      <c r="CK289" s="44"/>
      <c r="CM289" s="31"/>
      <c r="CO289" s="31"/>
      <c r="CQ289" s="31"/>
      <c r="CS289" s="44"/>
      <c r="CU289" s="31"/>
      <c r="CW289" s="31"/>
      <c r="CY289" s="31"/>
      <c r="DA289" s="44"/>
      <c r="DC289" s="31"/>
      <c r="DE289" s="31"/>
      <c r="DG289" s="31"/>
      <c r="DI289" s="44"/>
      <c r="DK289" s="31"/>
      <c r="DM289" s="31"/>
      <c r="DO289" s="31"/>
      <c r="DQ289" s="44"/>
      <c r="DS289" s="31"/>
      <c r="DU289" s="31"/>
      <c r="DW289" s="31"/>
      <c r="DY289" s="44"/>
      <c r="EA289" s="31"/>
      <c r="EC289" s="31"/>
      <c r="EE289" s="31"/>
      <c r="EG289" s="44"/>
      <c r="EI289" s="31"/>
      <c r="EK289" s="31"/>
      <c r="EM289" s="31"/>
      <c r="EO289" s="44"/>
      <c r="EQ289" s="31"/>
      <c r="ES289" s="31"/>
      <c r="EU289" s="31"/>
      <c r="EW289" s="44"/>
      <c r="EY289" s="31"/>
      <c r="FA289" s="31"/>
      <c r="FC289" s="31"/>
      <c r="FE289" s="44"/>
      <c r="FG289" s="31"/>
      <c r="FI289" s="31"/>
      <c r="FK289" s="31"/>
      <c r="FM289" s="44"/>
      <c r="FO289" s="31"/>
      <c r="FQ289" s="31"/>
      <c r="FS289" s="31"/>
      <c r="FU289" s="44"/>
      <c r="FW289" s="31"/>
      <c r="FY289" s="31"/>
      <c r="FZ289" s="47"/>
      <c r="GA289" s="31"/>
      <c r="GC289" s="44"/>
      <c r="GE289" s="31"/>
      <c r="GG289" s="31"/>
      <c r="GI289" s="31"/>
      <c r="GK289" s="44"/>
      <c r="GM289" s="31"/>
      <c r="GO289" s="31"/>
      <c r="GQ289" s="31"/>
      <c r="GS289" s="44"/>
      <c r="GU289" s="31"/>
      <c r="GW289" s="31"/>
      <c r="GY289" s="31"/>
      <c r="HA289" s="44"/>
      <c r="HC289" s="31"/>
      <c r="HE289" s="31"/>
      <c r="HG289" s="31"/>
      <c r="HI289" s="44"/>
      <c r="HK289" s="31"/>
      <c r="HM289" s="31"/>
      <c r="HO289" s="31"/>
      <c r="HQ289" s="44"/>
      <c r="HS289" s="31"/>
      <c r="HU289" s="31"/>
      <c r="HW289" s="31"/>
      <c r="HY289" s="44"/>
      <c r="IA289" s="31"/>
      <c r="IC289" s="5"/>
      <c r="IE289" s="31"/>
      <c r="IG289" s="44"/>
      <c r="II289" s="31"/>
      <c r="IK289" s="31"/>
      <c r="IM289" s="31"/>
      <c r="IO289" s="31"/>
      <c r="IQ289" s="44"/>
      <c r="IS289" s="31"/>
      <c r="IU289" s="31"/>
      <c r="IW289" s="31"/>
      <c r="IY289" s="44"/>
      <c r="JA289" s="31"/>
      <c r="JC289" s="31"/>
      <c r="JE289" s="31"/>
      <c r="JG289" s="44"/>
      <c r="JI289" s="31"/>
      <c r="JK289" s="31"/>
      <c r="JM289" s="31"/>
      <c r="JO289" s="44"/>
      <c r="JQ289" s="31"/>
      <c r="JS289" s="31"/>
      <c r="JU289" s="31"/>
      <c r="JW289" s="44"/>
      <c r="JY289" s="31"/>
      <c r="KA289" s="31"/>
      <c r="KC289" s="31"/>
      <c r="KE289" s="44"/>
      <c r="KG289" s="31"/>
      <c r="KI289" s="31"/>
      <c r="KK289" s="31"/>
      <c r="KM289" s="44"/>
      <c r="KO289" s="31"/>
      <c r="KQ289" s="31"/>
      <c r="KS289" s="31"/>
      <c r="KU289" s="44"/>
      <c r="KW289" s="31"/>
      <c r="KY289" s="31"/>
      <c r="LA289" s="31"/>
      <c r="LC289" s="44"/>
      <c r="LE289" s="31"/>
      <c r="LG289" s="31"/>
      <c r="LI289" s="31"/>
      <c r="LK289" s="44"/>
      <c r="LM289" s="31"/>
      <c r="LO289" s="31"/>
      <c r="LQ289" s="31"/>
      <c r="LS289" s="44"/>
      <c r="LU289" s="31"/>
      <c r="LW289" s="31"/>
      <c r="LY289" s="31"/>
      <c r="MA289" s="44"/>
      <c r="MC289" s="31"/>
      <c r="ME289" s="31"/>
      <c r="MG289" s="31"/>
      <c r="MI289" s="44"/>
      <c r="MK289" s="31"/>
      <c r="MM289" s="31"/>
      <c r="MO289" s="31"/>
    </row>
    <row r="290" spans="2:353" x14ac:dyDescent="0.25">
      <c r="B290" s="36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O290" s="44"/>
      <c r="AQ290" s="31"/>
      <c r="AS290" s="31"/>
      <c r="AU290" s="31"/>
      <c r="AW290" s="44"/>
      <c r="AY290" s="31"/>
      <c r="BA290" s="31"/>
      <c r="BC290" s="31"/>
      <c r="BE290" s="44"/>
      <c r="BG290" s="31"/>
      <c r="BH290" s="47"/>
      <c r="BI290" s="31"/>
      <c r="BK290" s="31"/>
      <c r="BM290" s="44"/>
      <c r="BO290" s="31"/>
      <c r="BQ290" s="31"/>
      <c r="BS290" s="31"/>
      <c r="BU290" s="44"/>
      <c r="BW290" s="31"/>
      <c r="BY290" s="31"/>
      <c r="CA290" s="31"/>
      <c r="CC290" s="44"/>
      <c r="CE290" s="31"/>
      <c r="CG290" s="31"/>
      <c r="CI290" s="31"/>
      <c r="CK290" s="44"/>
      <c r="CM290" s="31"/>
      <c r="CO290" s="31"/>
      <c r="CQ290" s="31"/>
      <c r="CS290" s="44"/>
      <c r="CU290" s="31"/>
      <c r="CW290" s="31"/>
      <c r="CY290" s="31"/>
      <c r="DA290" s="44"/>
      <c r="DC290" s="31"/>
      <c r="DE290" s="31"/>
      <c r="DG290" s="31"/>
      <c r="DI290" s="44"/>
      <c r="DK290" s="31"/>
      <c r="DM290" s="31"/>
      <c r="DO290" s="31"/>
      <c r="DQ290" s="44"/>
      <c r="DS290" s="31"/>
      <c r="DU290" s="31"/>
      <c r="DW290" s="31"/>
      <c r="DY290" s="44"/>
      <c r="EA290" s="31"/>
      <c r="EC290" s="31"/>
      <c r="EE290" s="31"/>
      <c r="EG290" s="44"/>
      <c r="EI290" s="31"/>
      <c r="EK290" s="31"/>
      <c r="EM290" s="31"/>
      <c r="EO290" s="44"/>
      <c r="EQ290" s="31"/>
      <c r="ES290" s="31"/>
      <c r="EU290" s="31"/>
      <c r="EW290" s="44"/>
      <c r="EY290" s="31"/>
      <c r="FA290" s="31"/>
      <c r="FC290" s="31"/>
      <c r="FE290" s="44"/>
      <c r="FG290" s="31"/>
      <c r="FI290" s="31"/>
      <c r="FK290" s="31"/>
      <c r="FM290" s="44"/>
      <c r="FO290" s="31"/>
      <c r="FQ290" s="31"/>
      <c r="FS290" s="31"/>
      <c r="FU290" s="44"/>
      <c r="FW290" s="31"/>
      <c r="FY290" s="31"/>
      <c r="FZ290" s="47"/>
      <c r="GA290" s="31"/>
      <c r="GC290" s="44"/>
      <c r="GE290" s="31"/>
      <c r="GG290" s="31"/>
      <c r="GI290" s="31"/>
      <c r="GK290" s="44"/>
      <c r="GM290" s="31"/>
      <c r="GO290" s="31"/>
      <c r="GQ290" s="31"/>
      <c r="GS290" s="44"/>
      <c r="GU290" s="31"/>
      <c r="GW290" s="31"/>
      <c r="GY290" s="31"/>
      <c r="HA290" s="44"/>
      <c r="HC290" s="31"/>
      <c r="HE290" s="31"/>
      <c r="HG290" s="31"/>
      <c r="HI290" s="44"/>
      <c r="HK290" s="31"/>
      <c r="HM290" s="31"/>
      <c r="HO290" s="31"/>
      <c r="HQ290" s="44"/>
      <c r="HS290" s="31"/>
      <c r="HU290" s="31"/>
      <c r="HW290" s="31"/>
      <c r="HY290" s="44"/>
      <c r="IA290" s="31"/>
      <c r="IC290" s="5"/>
      <c r="IE290" s="31"/>
      <c r="IG290" s="44"/>
      <c r="II290" s="31"/>
      <c r="IK290" s="31"/>
      <c r="IM290" s="31"/>
      <c r="IO290" s="31"/>
      <c r="IQ290" s="44"/>
      <c r="IS290" s="31"/>
      <c r="IU290" s="31"/>
      <c r="IW290" s="31"/>
      <c r="IY290" s="44"/>
      <c r="JA290" s="31"/>
      <c r="JC290" s="31"/>
      <c r="JE290" s="31"/>
      <c r="JG290" s="44"/>
      <c r="JI290" s="31"/>
      <c r="JK290" s="31"/>
      <c r="JM290" s="31"/>
      <c r="JO290" s="44"/>
      <c r="JQ290" s="31"/>
      <c r="JS290" s="31"/>
      <c r="JU290" s="31"/>
      <c r="JW290" s="44"/>
      <c r="JY290" s="31"/>
      <c r="KA290" s="31"/>
      <c r="KC290" s="31"/>
      <c r="KE290" s="44"/>
      <c r="KG290" s="31"/>
      <c r="KI290" s="31"/>
      <c r="KK290" s="31"/>
      <c r="KM290" s="44"/>
      <c r="KO290" s="31"/>
      <c r="KQ290" s="31"/>
      <c r="KS290" s="31"/>
      <c r="KU290" s="44"/>
      <c r="KW290" s="31"/>
      <c r="KY290" s="31"/>
      <c r="LA290" s="31"/>
      <c r="LC290" s="44"/>
      <c r="LE290" s="31"/>
      <c r="LG290" s="31"/>
      <c r="LI290" s="31"/>
      <c r="LK290" s="44"/>
      <c r="LM290" s="31"/>
      <c r="LO290" s="31"/>
      <c r="LQ290" s="31"/>
      <c r="LS290" s="44"/>
      <c r="LU290" s="31"/>
      <c r="LW290" s="31"/>
      <c r="LY290" s="31"/>
      <c r="MA290" s="44"/>
      <c r="MC290" s="31"/>
      <c r="ME290" s="31"/>
      <c r="MG290" s="31"/>
      <c r="MI290" s="44"/>
      <c r="MK290" s="31"/>
      <c r="MM290" s="31"/>
      <c r="MO290" s="31"/>
    </row>
    <row r="291" spans="2:353" x14ac:dyDescent="0.25">
      <c r="B291" s="360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O291" s="44"/>
      <c r="AQ291" s="31"/>
      <c r="AS291" s="31"/>
      <c r="AU291" s="31"/>
      <c r="AW291" s="44"/>
      <c r="AY291" s="31"/>
      <c r="BA291" s="31"/>
      <c r="BC291" s="31"/>
      <c r="BE291" s="44"/>
      <c r="BG291" s="31"/>
      <c r="BH291" s="47"/>
      <c r="BI291" s="31"/>
      <c r="BK291" s="31"/>
      <c r="BM291" s="44"/>
      <c r="BO291" s="31"/>
      <c r="BQ291" s="31"/>
      <c r="BS291" s="31"/>
      <c r="BU291" s="44"/>
      <c r="BW291" s="31"/>
      <c r="BY291" s="31"/>
      <c r="CA291" s="31"/>
      <c r="CC291" s="44"/>
      <c r="CE291" s="31"/>
      <c r="CG291" s="31"/>
      <c r="CI291" s="31"/>
      <c r="CK291" s="44"/>
      <c r="CM291" s="31"/>
      <c r="CO291" s="31"/>
      <c r="CQ291" s="31"/>
      <c r="CS291" s="44"/>
      <c r="CU291" s="31"/>
      <c r="CW291" s="31"/>
      <c r="CY291" s="31"/>
      <c r="DA291" s="44"/>
      <c r="DC291" s="31"/>
      <c r="DE291" s="31"/>
      <c r="DG291" s="31"/>
      <c r="DI291" s="44"/>
      <c r="DK291" s="31"/>
      <c r="DM291" s="31"/>
      <c r="DO291" s="31"/>
      <c r="DQ291" s="44"/>
      <c r="DS291" s="31"/>
      <c r="DU291" s="31"/>
      <c r="DW291" s="31"/>
      <c r="DY291" s="44"/>
      <c r="EA291" s="31"/>
      <c r="EC291" s="31"/>
      <c r="EE291" s="31"/>
      <c r="EG291" s="44"/>
      <c r="EI291" s="31"/>
      <c r="EK291" s="31"/>
      <c r="EM291" s="31"/>
      <c r="EO291" s="44"/>
      <c r="EQ291" s="31"/>
      <c r="ES291" s="31"/>
      <c r="EU291" s="31"/>
      <c r="EW291" s="44"/>
      <c r="EY291" s="31"/>
      <c r="FA291" s="31"/>
      <c r="FC291" s="31"/>
      <c r="FE291" s="44"/>
      <c r="FG291" s="31"/>
      <c r="FI291" s="31"/>
      <c r="FK291" s="31"/>
      <c r="FM291" s="44"/>
      <c r="FO291" s="31"/>
      <c r="FQ291" s="31"/>
      <c r="FS291" s="31"/>
      <c r="FU291" s="44"/>
      <c r="FW291" s="31"/>
      <c r="FY291" s="31"/>
      <c r="FZ291" s="47"/>
      <c r="GA291" s="31"/>
      <c r="GC291" s="44"/>
      <c r="GE291" s="31"/>
      <c r="GG291" s="31"/>
      <c r="GI291" s="31"/>
      <c r="GK291" s="44"/>
      <c r="GM291" s="31"/>
      <c r="GO291" s="31"/>
      <c r="GQ291" s="31"/>
      <c r="GS291" s="44"/>
      <c r="GU291" s="31"/>
      <c r="GW291" s="31"/>
      <c r="GY291" s="31"/>
      <c r="HA291" s="44"/>
      <c r="HC291" s="31"/>
      <c r="HE291" s="31"/>
      <c r="HG291" s="31"/>
      <c r="HI291" s="44"/>
      <c r="HK291" s="31"/>
      <c r="HM291" s="31"/>
      <c r="HO291" s="31"/>
      <c r="HQ291" s="44"/>
      <c r="HS291" s="31"/>
      <c r="HU291" s="31"/>
      <c r="HW291" s="31"/>
      <c r="HY291" s="44"/>
      <c r="IA291" s="31"/>
      <c r="IC291" s="5"/>
      <c r="IE291" s="31"/>
      <c r="IG291" s="44"/>
      <c r="II291" s="31"/>
      <c r="IK291" s="31"/>
      <c r="IM291" s="31"/>
      <c r="IO291" s="31"/>
      <c r="IQ291" s="44"/>
      <c r="IS291" s="31"/>
      <c r="IU291" s="31"/>
      <c r="IW291" s="31"/>
      <c r="IY291" s="44"/>
      <c r="JA291" s="31"/>
      <c r="JC291" s="31"/>
      <c r="JE291" s="31"/>
      <c r="JG291" s="44"/>
      <c r="JI291" s="31"/>
      <c r="JK291" s="31"/>
      <c r="JM291" s="31"/>
      <c r="JO291" s="44"/>
      <c r="JQ291" s="31"/>
      <c r="JS291" s="31"/>
      <c r="JU291" s="31"/>
      <c r="JW291" s="44"/>
      <c r="JY291" s="31"/>
      <c r="KA291" s="31"/>
      <c r="KC291" s="31"/>
      <c r="KE291" s="44"/>
      <c r="KG291" s="31"/>
      <c r="KI291" s="31"/>
      <c r="KK291" s="31"/>
      <c r="KM291" s="44"/>
      <c r="KO291" s="31"/>
      <c r="KQ291" s="31"/>
      <c r="KS291" s="31"/>
      <c r="KU291" s="44"/>
      <c r="KW291" s="31"/>
      <c r="KY291" s="31"/>
      <c r="LA291" s="31"/>
      <c r="LC291" s="44"/>
      <c r="LE291" s="31"/>
      <c r="LG291" s="31"/>
      <c r="LI291" s="31"/>
      <c r="LK291" s="44"/>
      <c r="LM291" s="31"/>
      <c r="LO291" s="31"/>
      <c r="LQ291" s="31"/>
      <c r="LS291" s="44"/>
      <c r="LU291" s="31"/>
      <c r="LW291" s="31"/>
      <c r="LY291" s="31"/>
      <c r="MA291" s="44"/>
      <c r="MC291" s="31"/>
      <c r="ME291" s="31"/>
      <c r="MG291" s="31"/>
      <c r="MI291" s="44"/>
      <c r="MK291" s="31"/>
      <c r="MM291" s="31"/>
      <c r="MO291" s="31"/>
    </row>
    <row r="292" spans="2:353" x14ac:dyDescent="0.25">
      <c r="B292" s="360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IC292" s="5"/>
    </row>
    <row r="293" spans="2:353" x14ac:dyDescent="0.25">
      <c r="B293" s="360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IC293" s="5"/>
    </row>
    <row r="294" spans="2:353" x14ac:dyDescent="0.25">
      <c r="B294" s="360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O294" s="44"/>
      <c r="AW294" s="44"/>
      <c r="BE294" s="44"/>
      <c r="BM294" s="44"/>
      <c r="BU294" s="44"/>
      <c r="CC294" s="44"/>
      <c r="CK294" s="44"/>
      <c r="CS294" s="44"/>
      <c r="DA294" s="44"/>
      <c r="DI294" s="44"/>
      <c r="DQ294" s="44"/>
      <c r="DY294" s="44"/>
      <c r="EG294" s="44"/>
      <c r="EO294" s="44"/>
      <c r="EW294" s="44"/>
      <c r="FE294" s="44"/>
      <c r="FM294" s="44"/>
      <c r="FU294" s="44"/>
      <c r="GC294" s="44"/>
      <c r="GK294" s="44"/>
      <c r="GS294" s="44"/>
      <c r="HA294" s="44"/>
      <c r="HI294" s="44"/>
      <c r="HQ294" s="44"/>
      <c r="HY294" s="44"/>
      <c r="IC294" s="5"/>
      <c r="IG294" s="44"/>
      <c r="IQ294" s="44"/>
      <c r="IY294" s="44"/>
      <c r="JG294" s="44"/>
      <c r="JO294" s="44"/>
      <c r="JW294" s="44"/>
      <c r="KE294" s="44"/>
      <c r="KM294" s="44"/>
      <c r="KU294" s="44"/>
      <c r="LC294" s="44"/>
      <c r="LK294" s="44"/>
      <c r="LS294" s="44"/>
      <c r="MA294" s="44"/>
      <c r="MI294" s="44"/>
    </row>
    <row r="295" spans="2:353" x14ac:dyDescent="0.25">
      <c r="B295" s="360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O295" s="44"/>
      <c r="AW295" s="44"/>
      <c r="BE295" s="44"/>
      <c r="BM295" s="44"/>
      <c r="BU295" s="44"/>
      <c r="CC295" s="44"/>
      <c r="CK295" s="44"/>
      <c r="CS295" s="44"/>
      <c r="DA295" s="44"/>
      <c r="DI295" s="44"/>
      <c r="DQ295" s="44"/>
      <c r="DY295" s="44"/>
      <c r="EG295" s="44"/>
      <c r="EO295" s="44"/>
      <c r="EW295" s="44"/>
      <c r="FE295" s="44"/>
      <c r="FM295" s="44"/>
      <c r="FU295" s="44"/>
      <c r="GC295" s="44"/>
      <c r="GK295" s="44"/>
      <c r="GS295" s="44"/>
      <c r="HA295" s="44"/>
      <c r="HI295" s="44"/>
      <c r="HQ295" s="44"/>
      <c r="HY295" s="44"/>
      <c r="IC295" s="5"/>
      <c r="IG295" s="44"/>
      <c r="IQ295" s="44"/>
      <c r="IY295" s="44"/>
      <c r="JG295" s="44"/>
      <c r="JO295" s="44"/>
      <c r="JW295" s="44"/>
      <c r="KE295" s="44"/>
      <c r="KM295" s="44"/>
      <c r="KU295" s="44"/>
      <c r="LC295" s="44"/>
      <c r="LK295" s="44"/>
      <c r="LS295" s="44"/>
      <c r="MA295" s="44"/>
      <c r="MI295" s="44"/>
    </row>
    <row r="296" spans="2:353" x14ac:dyDescent="0.25">
      <c r="B296" s="360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O296" s="44"/>
      <c r="AW296" s="44"/>
      <c r="BE296" s="44"/>
      <c r="BM296" s="44"/>
      <c r="BU296" s="44"/>
      <c r="CC296" s="44"/>
      <c r="CK296" s="44"/>
      <c r="CS296" s="44"/>
      <c r="DA296" s="44"/>
      <c r="DI296" s="44"/>
      <c r="DQ296" s="44"/>
      <c r="DY296" s="44"/>
      <c r="EG296" s="44"/>
      <c r="EO296" s="44"/>
      <c r="EW296" s="44"/>
      <c r="FE296" s="44"/>
      <c r="FM296" s="44"/>
      <c r="FU296" s="44"/>
      <c r="GC296" s="44"/>
      <c r="GK296" s="44"/>
      <c r="GS296" s="44"/>
      <c r="HA296" s="44"/>
      <c r="HI296" s="44"/>
      <c r="HQ296" s="44"/>
      <c r="HY296" s="44"/>
      <c r="IC296" s="5"/>
      <c r="IG296" s="44"/>
      <c r="IQ296" s="44"/>
      <c r="IY296" s="44"/>
      <c r="JG296" s="44"/>
      <c r="JO296" s="44"/>
      <c r="JW296" s="44"/>
      <c r="KE296" s="44"/>
      <c r="KM296" s="44"/>
      <c r="KU296" s="44"/>
      <c r="LC296" s="44"/>
      <c r="LK296" s="44"/>
      <c r="LS296" s="44"/>
      <c r="MA296" s="44"/>
      <c r="MI296" s="44"/>
    </row>
    <row r="297" spans="2:353" x14ac:dyDescent="0.25">
      <c r="B297" s="360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O297" s="44"/>
      <c r="AW297" s="44"/>
      <c r="BE297" s="44"/>
      <c r="BM297" s="44"/>
      <c r="BU297" s="44"/>
      <c r="CC297" s="44"/>
      <c r="CK297" s="44"/>
      <c r="CS297" s="44"/>
      <c r="DA297" s="44"/>
      <c r="DI297" s="44"/>
      <c r="DQ297" s="44"/>
      <c r="DY297" s="44"/>
      <c r="EG297" s="44"/>
      <c r="EO297" s="44"/>
      <c r="EW297" s="44"/>
      <c r="FE297" s="44"/>
      <c r="FM297" s="44"/>
      <c r="FU297" s="44"/>
      <c r="GC297" s="44"/>
      <c r="GK297" s="44"/>
      <c r="GS297" s="44"/>
      <c r="HA297" s="44"/>
      <c r="HI297" s="44"/>
      <c r="HQ297" s="44"/>
      <c r="HY297" s="44"/>
      <c r="IC297" s="5"/>
      <c r="IG297" s="44"/>
      <c r="IQ297" s="44"/>
      <c r="IY297" s="44"/>
      <c r="JG297" s="44"/>
      <c r="JO297" s="44"/>
      <c r="JW297" s="44"/>
      <c r="KE297" s="44"/>
      <c r="KM297" s="44"/>
      <c r="KU297" s="44"/>
      <c r="LC297" s="44"/>
      <c r="LK297" s="44"/>
      <c r="LS297" s="44"/>
      <c r="MA297" s="44"/>
      <c r="MI297" s="44"/>
    </row>
    <row r="298" spans="2:353" x14ac:dyDescent="0.25">
      <c r="B298" s="360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O298" s="44"/>
      <c r="AW298" s="44"/>
      <c r="BE298" s="44"/>
      <c r="BM298" s="44"/>
      <c r="BU298" s="44"/>
      <c r="CC298" s="44"/>
      <c r="CK298" s="44"/>
      <c r="CS298" s="44"/>
      <c r="DA298" s="44"/>
      <c r="DI298" s="44"/>
      <c r="DQ298" s="44"/>
      <c r="DY298" s="44"/>
      <c r="EG298" s="44"/>
      <c r="EO298" s="44"/>
      <c r="EW298" s="44"/>
      <c r="FE298" s="44"/>
      <c r="FM298" s="44"/>
      <c r="FU298" s="44"/>
      <c r="GC298" s="44"/>
      <c r="GK298" s="44"/>
      <c r="GS298" s="44"/>
      <c r="HA298" s="44"/>
      <c r="HI298" s="44"/>
      <c r="HQ298" s="44"/>
      <c r="HY298" s="44"/>
      <c r="IC298" s="5"/>
      <c r="IG298" s="44"/>
      <c r="IQ298" s="44"/>
      <c r="IY298" s="44"/>
      <c r="JG298" s="44"/>
      <c r="JO298" s="44"/>
      <c r="JW298" s="44"/>
      <c r="KE298" s="44"/>
      <c r="KM298" s="44"/>
      <c r="KU298" s="44"/>
      <c r="LC298" s="44"/>
      <c r="LK298" s="44"/>
      <c r="LS298" s="44"/>
      <c r="MA298" s="44"/>
      <c r="MI298" s="44"/>
    </row>
    <row r="299" spans="2:353" x14ac:dyDescent="0.25">
      <c r="B299" s="360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O299" s="44"/>
      <c r="AW299" s="44"/>
      <c r="BE299" s="44"/>
      <c r="BM299" s="44"/>
      <c r="BU299" s="44"/>
      <c r="CC299" s="44"/>
      <c r="CK299" s="44"/>
      <c r="CS299" s="44"/>
      <c r="DA299" s="44"/>
      <c r="DI299" s="44"/>
      <c r="DQ299" s="44"/>
      <c r="DY299" s="44"/>
      <c r="EG299" s="44"/>
      <c r="EO299" s="44"/>
      <c r="EW299" s="44"/>
      <c r="FE299" s="44"/>
      <c r="FM299" s="44"/>
      <c r="FU299" s="44"/>
      <c r="GC299" s="44"/>
      <c r="GK299" s="44"/>
      <c r="GS299" s="44"/>
      <c r="HA299" s="44"/>
      <c r="HI299" s="44"/>
      <c r="HQ299" s="44"/>
      <c r="HY299" s="44"/>
      <c r="IC299" s="5"/>
      <c r="IG299" s="44"/>
      <c r="IQ299" s="44"/>
      <c r="IY299" s="44"/>
      <c r="JG299" s="44"/>
      <c r="JO299" s="44"/>
      <c r="JW299" s="44"/>
      <c r="KE299" s="44"/>
      <c r="KM299" s="44"/>
      <c r="KU299" s="44"/>
      <c r="LC299" s="44"/>
      <c r="LK299" s="44"/>
      <c r="LS299" s="44"/>
      <c r="MA299" s="44"/>
      <c r="MI299" s="44"/>
    </row>
    <row r="300" spans="2:353" x14ac:dyDescent="0.25">
      <c r="B300" s="36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O300" s="44"/>
      <c r="AW300" s="44"/>
      <c r="BE300" s="44"/>
      <c r="BM300" s="44"/>
      <c r="BU300" s="44"/>
      <c r="CC300" s="44"/>
      <c r="CK300" s="44"/>
      <c r="CS300" s="44"/>
      <c r="DA300" s="44"/>
      <c r="DI300" s="44"/>
      <c r="DQ300" s="44"/>
      <c r="DY300" s="44"/>
      <c r="EG300" s="44"/>
      <c r="EO300" s="44"/>
      <c r="EW300" s="44"/>
      <c r="FE300" s="44"/>
      <c r="FM300" s="44"/>
      <c r="FU300" s="44"/>
      <c r="GC300" s="44"/>
      <c r="GK300" s="44"/>
      <c r="GS300" s="44"/>
      <c r="HA300" s="44"/>
      <c r="HI300" s="44"/>
      <c r="HQ300" s="44"/>
      <c r="HY300" s="44"/>
      <c r="IC300" s="5"/>
      <c r="IG300" s="44"/>
      <c r="IQ300" s="44"/>
      <c r="IY300" s="44"/>
      <c r="JG300" s="44"/>
      <c r="JO300" s="44"/>
      <c r="JW300" s="44"/>
      <c r="KE300" s="44"/>
      <c r="KM300" s="44"/>
      <c r="KU300" s="44"/>
      <c r="LC300" s="44"/>
      <c r="LK300" s="44"/>
      <c r="LS300" s="44"/>
      <c r="MA300" s="44"/>
      <c r="MI300" s="44"/>
    </row>
    <row r="301" spans="2:353" x14ac:dyDescent="0.25">
      <c r="B301" s="360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 s="94"/>
      <c r="AD301" s="94"/>
      <c r="AE301" s="94"/>
      <c r="AF301" s="94"/>
      <c r="AG301" s="94"/>
      <c r="AH301" s="94"/>
      <c r="AI301" s="94"/>
      <c r="AJ301" s="94"/>
      <c r="AK301" s="94"/>
      <c r="AL301" s="94"/>
      <c r="AM301" s="94"/>
      <c r="AO301" s="44"/>
      <c r="AW301" s="44"/>
      <c r="BE301" s="44"/>
      <c r="BM301" s="44"/>
      <c r="BU301" s="44"/>
      <c r="CC301" s="44"/>
      <c r="CK301" s="44"/>
      <c r="CS301" s="44"/>
      <c r="DA301" s="44"/>
      <c r="DI301" s="44"/>
      <c r="DQ301" s="44"/>
      <c r="DY301" s="44"/>
      <c r="EG301" s="44"/>
      <c r="EO301" s="44"/>
      <c r="EW301" s="44"/>
      <c r="FE301" s="44"/>
      <c r="FM301" s="44"/>
      <c r="FU301" s="44"/>
      <c r="GC301" s="44"/>
      <c r="GK301" s="44"/>
      <c r="GS301" s="44"/>
      <c r="HA301" s="44"/>
      <c r="HI301" s="44"/>
      <c r="HQ301" s="44"/>
      <c r="HY301" s="44"/>
      <c r="IC301" s="5"/>
      <c r="IG301" s="44"/>
      <c r="IQ301" s="44"/>
      <c r="IY301" s="44"/>
      <c r="JG301" s="44"/>
      <c r="JO301" s="44"/>
      <c r="JW301" s="44"/>
      <c r="KE301" s="44"/>
      <c r="KM301" s="44"/>
      <c r="KU301" s="44"/>
      <c r="LC301" s="44"/>
      <c r="LK301" s="44"/>
      <c r="LS301" s="44"/>
      <c r="MA301" s="44"/>
      <c r="MI301" s="44"/>
    </row>
    <row r="302" spans="2:353" x14ac:dyDescent="0.25">
      <c r="B302" s="360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  <c r="AM302" s="94"/>
      <c r="AO302" s="44"/>
      <c r="AW302" s="44"/>
      <c r="BE302" s="44"/>
      <c r="BM302" s="44"/>
      <c r="BU302" s="44"/>
      <c r="CC302" s="44"/>
      <c r="CK302" s="44"/>
      <c r="CS302" s="44"/>
      <c r="DA302" s="44"/>
      <c r="DI302" s="44"/>
      <c r="DQ302" s="44"/>
      <c r="DY302" s="44"/>
      <c r="EG302" s="44"/>
      <c r="EO302" s="44"/>
      <c r="EW302" s="44"/>
      <c r="FE302" s="44"/>
      <c r="FM302" s="44"/>
      <c r="FU302" s="44"/>
      <c r="GC302" s="44"/>
      <c r="GK302" s="44"/>
      <c r="GS302" s="44"/>
      <c r="HA302" s="44"/>
      <c r="HI302" s="44"/>
      <c r="HQ302" s="44"/>
      <c r="HY302" s="44"/>
      <c r="IC302" s="5"/>
      <c r="IG302" s="44"/>
      <c r="IQ302" s="44"/>
      <c r="IY302" s="44"/>
      <c r="JG302" s="44"/>
      <c r="JO302" s="44"/>
      <c r="JW302" s="44"/>
      <c r="KE302" s="44"/>
      <c r="KM302" s="44"/>
      <c r="KU302" s="44"/>
      <c r="LC302" s="44"/>
      <c r="LK302" s="44"/>
      <c r="LS302" s="44"/>
      <c r="MA302" s="44"/>
      <c r="MI302" s="44"/>
    </row>
    <row r="303" spans="2:353" x14ac:dyDescent="0.25">
      <c r="B303" s="360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  <c r="AM303" s="94"/>
      <c r="AO303" s="44"/>
      <c r="AW303" s="44"/>
      <c r="BE303" s="44"/>
      <c r="BM303" s="44"/>
      <c r="BU303" s="44"/>
      <c r="CC303" s="44"/>
      <c r="CK303" s="44"/>
      <c r="CS303" s="44"/>
      <c r="DA303" s="44"/>
      <c r="DI303" s="44"/>
      <c r="DQ303" s="44"/>
      <c r="DY303" s="44"/>
      <c r="EG303" s="44"/>
      <c r="EO303" s="44"/>
      <c r="EW303" s="44"/>
      <c r="FE303" s="44"/>
      <c r="FM303" s="44"/>
      <c r="FU303" s="44"/>
      <c r="GC303" s="44"/>
      <c r="GK303" s="44"/>
      <c r="GS303" s="44"/>
      <c r="HA303" s="44"/>
      <c r="HI303" s="44"/>
      <c r="HQ303" s="44"/>
      <c r="HY303" s="44"/>
      <c r="IC303" s="5"/>
      <c r="IG303" s="44"/>
      <c r="IQ303" s="44"/>
      <c r="IY303" s="44"/>
      <c r="JG303" s="44"/>
      <c r="JO303" s="44"/>
      <c r="JW303" s="44"/>
      <c r="KE303" s="44"/>
      <c r="KM303" s="44"/>
      <c r="KU303" s="44"/>
      <c r="LC303" s="44"/>
      <c r="LK303" s="44"/>
      <c r="LS303" s="44"/>
      <c r="MA303" s="44"/>
      <c r="MI303" s="44"/>
    </row>
    <row r="304" spans="2:353" x14ac:dyDescent="0.25">
      <c r="B304" s="360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  <c r="AM304" s="94"/>
      <c r="AO304" s="44"/>
      <c r="AW304" s="44"/>
      <c r="BE304" s="44"/>
      <c r="BM304" s="44"/>
      <c r="BU304" s="44"/>
      <c r="CC304" s="44"/>
      <c r="CK304" s="44"/>
      <c r="CS304" s="44"/>
      <c r="DA304" s="44"/>
      <c r="DI304" s="44"/>
      <c r="DQ304" s="44"/>
      <c r="DY304" s="44"/>
      <c r="EG304" s="44"/>
      <c r="EO304" s="44"/>
      <c r="EW304" s="44"/>
      <c r="FE304" s="44"/>
      <c r="FM304" s="44"/>
      <c r="FU304" s="44"/>
      <c r="GC304" s="44"/>
      <c r="GK304" s="44"/>
      <c r="GS304" s="44"/>
      <c r="HA304" s="44"/>
      <c r="HI304" s="44"/>
      <c r="HQ304" s="44"/>
      <c r="HY304" s="44"/>
      <c r="IC304" s="5"/>
      <c r="IG304" s="44"/>
      <c r="IQ304" s="44"/>
      <c r="IY304" s="44"/>
      <c r="JG304" s="44"/>
      <c r="JO304" s="44"/>
      <c r="JW304" s="44"/>
      <c r="KE304" s="44"/>
      <c r="KM304" s="44"/>
      <c r="KU304" s="44"/>
      <c r="LC304" s="44"/>
      <c r="LK304" s="44"/>
      <c r="LS304" s="44"/>
      <c r="MA304" s="44"/>
      <c r="MI304" s="44"/>
    </row>
    <row r="305" spans="2:353" x14ac:dyDescent="0.25">
      <c r="B305" s="360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  <c r="AM305" s="94"/>
      <c r="IC305" s="5"/>
    </row>
    <row r="306" spans="2:353" x14ac:dyDescent="0.25">
      <c r="B306" s="360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  <c r="AM306" s="94"/>
      <c r="AQ306" s="31"/>
      <c r="AS306" s="31"/>
      <c r="AU306" s="31"/>
      <c r="AY306" s="31"/>
      <c r="BA306" s="31"/>
      <c r="BC306" s="31"/>
      <c r="BG306" s="31"/>
      <c r="BH306" s="47"/>
      <c r="BI306" s="31"/>
      <c r="BK306" s="31"/>
      <c r="BO306" s="31"/>
      <c r="BQ306" s="31"/>
      <c r="BS306" s="31"/>
      <c r="BW306" s="31"/>
      <c r="BY306" s="31"/>
      <c r="CA306" s="31"/>
      <c r="CE306" s="31"/>
      <c r="CG306" s="31"/>
      <c r="CI306" s="31"/>
      <c r="CM306" s="31"/>
      <c r="CO306" s="31"/>
      <c r="CQ306" s="31"/>
      <c r="CU306" s="31"/>
      <c r="CW306" s="31"/>
      <c r="CY306" s="31"/>
      <c r="DC306" s="31"/>
      <c r="DE306" s="31"/>
      <c r="DG306" s="31"/>
      <c r="DK306" s="31"/>
      <c r="DM306" s="31"/>
      <c r="DO306" s="31"/>
      <c r="DS306" s="31"/>
      <c r="DU306" s="31"/>
      <c r="DW306" s="31"/>
      <c r="EA306" s="31"/>
      <c r="EC306" s="31"/>
      <c r="EE306" s="31"/>
      <c r="EI306" s="31"/>
      <c r="EK306" s="31"/>
      <c r="EM306" s="31"/>
      <c r="EQ306" s="31"/>
      <c r="ES306" s="31"/>
      <c r="EU306" s="31"/>
      <c r="EY306" s="31"/>
      <c r="FA306" s="31"/>
      <c r="FC306" s="31"/>
      <c r="FG306" s="31"/>
      <c r="FI306" s="31"/>
      <c r="FK306" s="31"/>
      <c r="FO306" s="31"/>
      <c r="FQ306" s="31"/>
      <c r="FS306" s="31"/>
      <c r="FW306" s="31"/>
      <c r="FY306" s="31"/>
      <c r="FZ306" s="47"/>
      <c r="GA306" s="31"/>
      <c r="GE306" s="31"/>
      <c r="GG306" s="31"/>
      <c r="GI306" s="31"/>
      <c r="GM306" s="31"/>
      <c r="GO306" s="31"/>
      <c r="GQ306" s="31"/>
      <c r="GU306" s="31"/>
      <c r="GW306" s="31"/>
      <c r="GY306" s="31"/>
      <c r="HC306" s="31"/>
      <c r="HE306" s="31"/>
      <c r="HG306" s="31"/>
      <c r="HK306" s="31"/>
      <c r="HM306" s="31"/>
      <c r="HO306" s="31"/>
      <c r="HS306" s="31"/>
      <c r="HU306" s="31"/>
      <c r="HW306" s="31"/>
      <c r="IA306" s="31"/>
      <c r="IC306" s="5"/>
      <c r="IE306" s="31"/>
      <c r="II306" s="31"/>
      <c r="IK306" s="31"/>
      <c r="IM306" s="31"/>
      <c r="IO306" s="31"/>
      <c r="IS306" s="31"/>
      <c r="IU306" s="31"/>
      <c r="IW306" s="31"/>
      <c r="JA306" s="31"/>
      <c r="JC306" s="31"/>
      <c r="JE306" s="31"/>
      <c r="JI306" s="31"/>
      <c r="JK306" s="31"/>
      <c r="JM306" s="31"/>
      <c r="JQ306" s="31"/>
      <c r="JS306" s="31"/>
      <c r="JU306" s="31"/>
      <c r="JY306" s="31"/>
      <c r="KA306" s="31"/>
      <c r="KC306" s="31"/>
      <c r="KG306" s="31"/>
      <c r="KI306" s="31"/>
      <c r="KK306" s="31"/>
      <c r="KO306" s="31"/>
      <c r="KQ306" s="31"/>
      <c r="KS306" s="31"/>
      <c r="KW306" s="31"/>
      <c r="KY306" s="31"/>
      <c r="LA306" s="31"/>
      <c r="LE306" s="31"/>
      <c r="LG306" s="31"/>
      <c r="LI306" s="31"/>
      <c r="LM306" s="31"/>
      <c r="LO306" s="31"/>
      <c r="LQ306" s="31"/>
      <c r="LU306" s="31"/>
      <c r="LW306" s="31"/>
      <c r="LY306" s="31"/>
      <c r="MC306" s="31"/>
      <c r="ME306" s="31"/>
      <c r="MG306" s="31"/>
      <c r="MK306" s="31"/>
      <c r="MM306" s="31"/>
      <c r="MO306" s="31"/>
    </row>
    <row r="307" spans="2:353" x14ac:dyDescent="0.25">
      <c r="B307" s="360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  <c r="AM307" s="94"/>
      <c r="AO307" s="44"/>
      <c r="AQ307" s="31"/>
      <c r="AS307" s="31"/>
      <c r="AU307" s="31"/>
      <c r="AW307" s="44"/>
      <c r="AY307" s="31"/>
      <c r="BA307" s="31"/>
      <c r="BC307" s="31"/>
      <c r="BE307" s="44"/>
      <c r="BG307" s="31"/>
      <c r="BH307" s="47"/>
      <c r="BI307" s="31"/>
      <c r="BK307" s="31"/>
      <c r="BM307" s="44"/>
      <c r="BO307" s="31"/>
      <c r="BQ307" s="31"/>
      <c r="BS307" s="31"/>
      <c r="BU307" s="44"/>
      <c r="BW307" s="31"/>
      <c r="BY307" s="31"/>
      <c r="CA307" s="31"/>
      <c r="CC307" s="44"/>
      <c r="CE307" s="31"/>
      <c r="CG307" s="31"/>
      <c r="CI307" s="31"/>
      <c r="CK307" s="44"/>
      <c r="CM307" s="31"/>
      <c r="CO307" s="31"/>
      <c r="CQ307" s="31"/>
      <c r="CS307" s="44"/>
      <c r="CU307" s="31"/>
      <c r="CW307" s="31"/>
      <c r="CY307" s="31"/>
      <c r="DA307" s="44"/>
      <c r="DC307" s="31"/>
      <c r="DE307" s="31"/>
      <c r="DG307" s="31"/>
      <c r="DI307" s="44"/>
      <c r="DK307" s="31"/>
      <c r="DM307" s="31"/>
      <c r="DO307" s="31"/>
      <c r="DQ307" s="44"/>
      <c r="DS307" s="31"/>
      <c r="DU307" s="31"/>
      <c r="DW307" s="31"/>
      <c r="DY307" s="44"/>
      <c r="EA307" s="31"/>
      <c r="EC307" s="31"/>
      <c r="EE307" s="31"/>
      <c r="EG307" s="44"/>
      <c r="EI307" s="31"/>
      <c r="EK307" s="31"/>
      <c r="EM307" s="31"/>
      <c r="EO307" s="44"/>
      <c r="EQ307" s="31"/>
      <c r="ES307" s="31"/>
      <c r="EU307" s="31"/>
      <c r="EW307" s="44"/>
      <c r="EY307" s="31"/>
      <c r="FA307" s="31"/>
      <c r="FC307" s="31"/>
      <c r="FE307" s="44"/>
      <c r="FG307" s="31"/>
      <c r="FI307" s="31"/>
      <c r="FK307" s="31"/>
      <c r="FM307" s="44"/>
      <c r="FO307" s="31"/>
      <c r="FQ307" s="31"/>
      <c r="FS307" s="31"/>
      <c r="FU307" s="44"/>
      <c r="FW307" s="31"/>
      <c r="FY307" s="31"/>
      <c r="FZ307" s="47"/>
      <c r="GA307" s="31"/>
      <c r="GC307" s="44"/>
      <c r="GE307" s="31"/>
      <c r="GG307" s="31"/>
      <c r="GI307" s="31"/>
      <c r="GK307" s="44"/>
      <c r="GM307" s="31"/>
      <c r="GO307" s="31"/>
      <c r="GQ307" s="31"/>
      <c r="GS307" s="44"/>
      <c r="GU307" s="31"/>
      <c r="GW307" s="31"/>
      <c r="GY307" s="31"/>
      <c r="HA307" s="44"/>
      <c r="HC307" s="31"/>
      <c r="HE307" s="31"/>
      <c r="HG307" s="31"/>
      <c r="HI307" s="44"/>
      <c r="HK307" s="31"/>
      <c r="HM307" s="31"/>
      <c r="HO307" s="31"/>
      <c r="HQ307" s="44"/>
      <c r="HS307" s="31"/>
      <c r="HU307" s="31"/>
      <c r="HW307" s="31"/>
      <c r="HY307" s="44"/>
      <c r="IA307" s="31"/>
      <c r="IC307" s="5"/>
      <c r="IE307" s="31"/>
      <c r="IG307" s="44"/>
      <c r="II307" s="31"/>
      <c r="IK307" s="31"/>
      <c r="IM307" s="31"/>
      <c r="IO307" s="31"/>
      <c r="IQ307" s="44"/>
      <c r="IS307" s="31"/>
      <c r="IU307" s="31"/>
      <c r="IW307" s="31"/>
      <c r="IY307" s="44"/>
      <c r="JA307" s="31"/>
      <c r="JC307" s="31"/>
      <c r="JE307" s="31"/>
      <c r="JG307" s="44"/>
      <c r="JI307" s="31"/>
      <c r="JK307" s="31"/>
      <c r="JM307" s="31"/>
      <c r="JO307" s="44"/>
      <c r="JQ307" s="31"/>
      <c r="JS307" s="31"/>
      <c r="JU307" s="31"/>
      <c r="JW307" s="44"/>
      <c r="JY307" s="31"/>
      <c r="KA307" s="31"/>
      <c r="KC307" s="31"/>
      <c r="KE307" s="44"/>
      <c r="KG307" s="31"/>
      <c r="KI307" s="31"/>
      <c r="KK307" s="31"/>
      <c r="KM307" s="44"/>
      <c r="KO307" s="31"/>
      <c r="KQ307" s="31"/>
      <c r="KS307" s="31"/>
      <c r="KU307" s="44"/>
      <c r="KW307" s="31"/>
      <c r="KY307" s="31"/>
      <c r="LA307" s="31"/>
      <c r="LC307" s="44"/>
      <c r="LE307" s="31"/>
      <c r="LG307" s="31"/>
      <c r="LI307" s="31"/>
      <c r="LK307" s="44"/>
      <c r="LM307" s="31"/>
      <c r="LO307" s="31"/>
      <c r="LQ307" s="31"/>
      <c r="LS307" s="44"/>
      <c r="LU307" s="31"/>
      <c r="LW307" s="31"/>
      <c r="LY307" s="31"/>
      <c r="MA307" s="44"/>
      <c r="MC307" s="31"/>
      <c r="ME307" s="31"/>
      <c r="MG307" s="31"/>
      <c r="MI307" s="44"/>
      <c r="MK307" s="31"/>
      <c r="MM307" s="31"/>
      <c r="MO307" s="31"/>
    </row>
    <row r="308" spans="2:353" x14ac:dyDescent="0.25">
      <c r="B308" s="360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  <c r="AM308" s="94"/>
      <c r="AO308" s="44"/>
      <c r="AQ308" s="31"/>
      <c r="AS308" s="31"/>
      <c r="AU308" s="31"/>
      <c r="AW308" s="44"/>
      <c r="AY308" s="31"/>
      <c r="BA308" s="31"/>
      <c r="BC308" s="31"/>
      <c r="BE308" s="44"/>
      <c r="BG308" s="31"/>
      <c r="BH308" s="47"/>
      <c r="BI308" s="31"/>
      <c r="BK308" s="31"/>
      <c r="BM308" s="44"/>
      <c r="BO308" s="31"/>
      <c r="BQ308" s="31"/>
      <c r="BS308" s="31"/>
      <c r="BU308" s="44"/>
      <c r="BW308" s="31"/>
      <c r="BY308" s="31"/>
      <c r="CA308" s="31"/>
      <c r="CC308" s="44"/>
      <c r="CE308" s="31"/>
      <c r="CG308" s="31"/>
      <c r="CI308" s="31"/>
      <c r="CK308" s="44"/>
      <c r="CM308" s="31"/>
      <c r="CO308" s="31"/>
      <c r="CQ308" s="31"/>
      <c r="CS308" s="44"/>
      <c r="CU308" s="31"/>
      <c r="CW308" s="31"/>
      <c r="CY308" s="31"/>
      <c r="DA308" s="44"/>
      <c r="DC308" s="31"/>
      <c r="DE308" s="31"/>
      <c r="DG308" s="31"/>
      <c r="DI308" s="44"/>
      <c r="DK308" s="31"/>
      <c r="DM308" s="31"/>
      <c r="DO308" s="31"/>
      <c r="DQ308" s="44"/>
      <c r="DS308" s="31"/>
      <c r="DU308" s="31"/>
      <c r="DW308" s="31"/>
      <c r="DY308" s="44"/>
      <c r="EA308" s="31"/>
      <c r="EC308" s="31"/>
      <c r="EE308" s="31"/>
      <c r="EG308" s="44"/>
      <c r="EI308" s="31"/>
      <c r="EK308" s="31"/>
      <c r="EM308" s="31"/>
      <c r="EO308" s="44"/>
      <c r="EQ308" s="31"/>
      <c r="ES308" s="31"/>
      <c r="EU308" s="31"/>
      <c r="EW308" s="44"/>
      <c r="EY308" s="31"/>
      <c r="FA308" s="31"/>
      <c r="FC308" s="31"/>
      <c r="FE308" s="44"/>
      <c r="FG308" s="31"/>
      <c r="FI308" s="31"/>
      <c r="FK308" s="31"/>
      <c r="FM308" s="44"/>
      <c r="FO308" s="31"/>
      <c r="FQ308" s="31"/>
      <c r="FS308" s="31"/>
      <c r="FU308" s="44"/>
      <c r="FW308" s="31"/>
      <c r="FY308" s="31"/>
      <c r="FZ308" s="47"/>
      <c r="GA308" s="31"/>
      <c r="GC308" s="44"/>
      <c r="GE308" s="31"/>
      <c r="GG308" s="31"/>
      <c r="GI308" s="31"/>
      <c r="GK308" s="44"/>
      <c r="GM308" s="31"/>
      <c r="GO308" s="31"/>
      <c r="GQ308" s="31"/>
      <c r="GS308" s="44"/>
      <c r="GU308" s="31"/>
      <c r="GW308" s="31"/>
      <c r="GY308" s="31"/>
      <c r="HA308" s="44"/>
      <c r="HC308" s="31"/>
      <c r="HE308" s="31"/>
      <c r="HG308" s="31"/>
      <c r="HI308" s="44"/>
      <c r="HK308" s="31"/>
      <c r="HM308" s="31"/>
      <c r="HO308" s="31"/>
      <c r="HQ308" s="44"/>
      <c r="HS308" s="31"/>
      <c r="HU308" s="31"/>
      <c r="HW308" s="31"/>
      <c r="HY308" s="44"/>
      <c r="IA308" s="31"/>
      <c r="IC308" s="5"/>
      <c r="IE308" s="31"/>
      <c r="IG308" s="44"/>
      <c r="II308" s="31"/>
      <c r="IK308" s="31"/>
      <c r="IM308" s="31"/>
      <c r="IO308" s="31"/>
      <c r="IQ308" s="44"/>
      <c r="IS308" s="31"/>
      <c r="IU308" s="31"/>
      <c r="IW308" s="31"/>
      <c r="IY308" s="44"/>
      <c r="JA308" s="31"/>
      <c r="JC308" s="31"/>
      <c r="JE308" s="31"/>
      <c r="JG308" s="44"/>
      <c r="JI308" s="31"/>
      <c r="JK308" s="31"/>
      <c r="JM308" s="31"/>
      <c r="JO308" s="44"/>
      <c r="JQ308" s="31"/>
      <c r="JS308" s="31"/>
      <c r="JU308" s="31"/>
      <c r="JW308" s="44"/>
      <c r="JY308" s="31"/>
      <c r="KA308" s="31"/>
      <c r="KC308" s="31"/>
      <c r="KE308" s="44"/>
      <c r="KG308" s="31"/>
      <c r="KI308" s="31"/>
      <c r="KK308" s="31"/>
      <c r="KM308" s="44"/>
      <c r="KO308" s="31"/>
      <c r="KQ308" s="31"/>
      <c r="KS308" s="31"/>
      <c r="KU308" s="44"/>
      <c r="KW308" s="31"/>
      <c r="KY308" s="31"/>
      <c r="LA308" s="31"/>
      <c r="LC308" s="44"/>
      <c r="LE308" s="31"/>
      <c r="LG308" s="31"/>
      <c r="LI308" s="31"/>
      <c r="LK308" s="44"/>
      <c r="LM308" s="31"/>
      <c r="LO308" s="31"/>
      <c r="LQ308" s="31"/>
      <c r="LS308" s="44"/>
      <c r="LU308" s="31"/>
      <c r="LW308" s="31"/>
      <c r="LY308" s="31"/>
      <c r="MA308" s="44"/>
      <c r="MC308" s="31"/>
      <c r="ME308" s="31"/>
      <c r="MG308" s="31"/>
      <c r="MI308" s="44"/>
      <c r="MK308" s="31"/>
      <c r="MM308" s="31"/>
      <c r="MO308" s="31"/>
    </row>
    <row r="309" spans="2:353" x14ac:dyDescent="0.25">
      <c r="B309" s="360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  <c r="AM309" s="94"/>
      <c r="AO309" s="44"/>
      <c r="AQ309" s="31"/>
      <c r="AS309" s="31"/>
      <c r="AU309" s="31"/>
      <c r="AW309" s="44"/>
      <c r="AY309" s="31"/>
      <c r="BA309" s="31"/>
      <c r="BC309" s="31"/>
      <c r="BE309" s="44"/>
      <c r="BG309" s="31"/>
      <c r="BH309" s="47"/>
      <c r="BI309" s="31"/>
      <c r="BK309" s="31"/>
      <c r="BM309" s="44"/>
      <c r="BO309" s="31"/>
      <c r="BQ309" s="31"/>
      <c r="BS309" s="31"/>
      <c r="BU309" s="44"/>
      <c r="BW309" s="31"/>
      <c r="BY309" s="31"/>
      <c r="CA309" s="31"/>
      <c r="CC309" s="44"/>
      <c r="CE309" s="31"/>
      <c r="CG309" s="31"/>
      <c r="CI309" s="31"/>
      <c r="CK309" s="44"/>
      <c r="CM309" s="31"/>
      <c r="CO309" s="31"/>
      <c r="CQ309" s="31"/>
      <c r="CS309" s="44"/>
      <c r="CU309" s="31"/>
      <c r="CW309" s="31"/>
      <c r="CY309" s="31"/>
      <c r="DA309" s="44"/>
      <c r="DC309" s="31"/>
      <c r="DE309" s="31"/>
      <c r="DG309" s="31"/>
      <c r="DI309" s="44"/>
      <c r="DK309" s="31"/>
      <c r="DM309" s="31"/>
      <c r="DO309" s="31"/>
      <c r="DQ309" s="44"/>
      <c r="DS309" s="31"/>
      <c r="DU309" s="31"/>
      <c r="DW309" s="31"/>
      <c r="DY309" s="44"/>
      <c r="EA309" s="31"/>
      <c r="EC309" s="31"/>
      <c r="EE309" s="31"/>
      <c r="EG309" s="44"/>
      <c r="EI309" s="31"/>
      <c r="EK309" s="31"/>
      <c r="EM309" s="31"/>
      <c r="EO309" s="44"/>
      <c r="EQ309" s="31"/>
      <c r="ES309" s="31"/>
      <c r="EU309" s="31"/>
      <c r="EW309" s="44"/>
      <c r="EY309" s="31"/>
      <c r="FA309" s="31"/>
      <c r="FC309" s="31"/>
      <c r="FE309" s="44"/>
      <c r="FG309" s="31"/>
      <c r="FI309" s="31"/>
      <c r="FK309" s="31"/>
      <c r="FM309" s="44"/>
      <c r="FO309" s="31"/>
      <c r="FQ309" s="31"/>
      <c r="FS309" s="31"/>
      <c r="FU309" s="44"/>
      <c r="FW309" s="31"/>
      <c r="FY309" s="31"/>
      <c r="FZ309" s="47"/>
      <c r="GA309" s="31"/>
      <c r="GC309" s="44"/>
      <c r="GE309" s="31"/>
      <c r="GG309" s="31"/>
      <c r="GI309" s="31"/>
      <c r="GK309" s="44"/>
      <c r="GM309" s="31"/>
      <c r="GO309" s="31"/>
      <c r="GQ309" s="31"/>
      <c r="GS309" s="44"/>
      <c r="GU309" s="31"/>
      <c r="GW309" s="31"/>
      <c r="GY309" s="31"/>
      <c r="HA309" s="44"/>
      <c r="HC309" s="31"/>
      <c r="HE309" s="31"/>
      <c r="HG309" s="31"/>
      <c r="HI309" s="44"/>
      <c r="HK309" s="31"/>
      <c r="HM309" s="31"/>
      <c r="HO309" s="31"/>
      <c r="HQ309" s="44"/>
      <c r="HS309" s="31"/>
      <c r="HU309" s="31"/>
      <c r="HW309" s="31"/>
      <c r="HY309" s="44"/>
      <c r="IA309" s="31"/>
      <c r="IC309" s="5"/>
      <c r="IE309" s="31"/>
      <c r="IG309" s="44"/>
      <c r="II309" s="31"/>
      <c r="IK309" s="31"/>
      <c r="IM309" s="31"/>
      <c r="IO309" s="31"/>
      <c r="IQ309" s="44"/>
      <c r="IS309" s="31"/>
      <c r="IU309" s="31"/>
      <c r="IW309" s="31"/>
      <c r="IY309" s="44"/>
      <c r="JA309" s="31"/>
      <c r="JC309" s="31"/>
      <c r="JE309" s="31"/>
      <c r="JG309" s="44"/>
      <c r="JI309" s="31"/>
      <c r="JK309" s="31"/>
      <c r="JM309" s="31"/>
      <c r="JO309" s="44"/>
      <c r="JQ309" s="31"/>
      <c r="JS309" s="31"/>
      <c r="JU309" s="31"/>
      <c r="JW309" s="44"/>
      <c r="JY309" s="31"/>
      <c r="KA309" s="31"/>
      <c r="KC309" s="31"/>
      <c r="KE309" s="44"/>
      <c r="KG309" s="31"/>
      <c r="KI309" s="31"/>
      <c r="KK309" s="31"/>
      <c r="KM309" s="44"/>
      <c r="KO309" s="31"/>
      <c r="KQ309" s="31"/>
      <c r="KS309" s="31"/>
      <c r="KU309" s="44"/>
      <c r="KW309" s="31"/>
      <c r="KY309" s="31"/>
      <c r="LA309" s="31"/>
      <c r="LC309" s="44"/>
      <c r="LE309" s="31"/>
      <c r="LG309" s="31"/>
      <c r="LI309" s="31"/>
      <c r="LK309" s="44"/>
      <c r="LM309" s="31"/>
      <c r="LO309" s="31"/>
      <c r="LQ309" s="31"/>
      <c r="LS309" s="44"/>
      <c r="LU309" s="31"/>
      <c r="LW309" s="31"/>
      <c r="LY309" s="31"/>
      <c r="MA309" s="44"/>
      <c r="MC309" s="31"/>
      <c r="ME309" s="31"/>
      <c r="MG309" s="31"/>
      <c r="MI309" s="44"/>
      <c r="MK309" s="31"/>
      <c r="MM309" s="31"/>
      <c r="MO309" s="31"/>
    </row>
    <row r="310" spans="2:353" x14ac:dyDescent="0.25">
      <c r="B310" s="36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  <c r="AM310" s="94"/>
      <c r="IC310" s="5"/>
    </row>
    <row r="311" spans="2:353" x14ac:dyDescent="0.25">
      <c r="B311" s="360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  <c r="AM311" s="94"/>
      <c r="IC311" s="5"/>
    </row>
    <row r="312" spans="2:353" x14ac:dyDescent="0.25">
      <c r="B312" s="360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  <c r="AM312" s="94"/>
      <c r="AO312" s="44"/>
      <c r="AW312" s="44"/>
      <c r="BE312" s="44"/>
      <c r="BM312" s="44"/>
      <c r="BU312" s="44"/>
      <c r="CC312" s="44"/>
      <c r="CK312" s="44"/>
      <c r="CS312" s="44"/>
      <c r="DA312" s="44"/>
      <c r="DI312" s="44"/>
      <c r="DQ312" s="44"/>
      <c r="DY312" s="44"/>
      <c r="EG312" s="44"/>
      <c r="EO312" s="44"/>
      <c r="EW312" s="44"/>
      <c r="FE312" s="44"/>
      <c r="FM312" s="44"/>
      <c r="FU312" s="44"/>
      <c r="GC312" s="44"/>
      <c r="GK312" s="44"/>
      <c r="GS312" s="44"/>
      <c r="HA312" s="44"/>
      <c r="HI312" s="44"/>
      <c r="HQ312" s="44"/>
      <c r="HY312" s="44"/>
      <c r="IC312" s="5"/>
      <c r="IG312" s="44"/>
      <c r="IQ312" s="44"/>
      <c r="IY312" s="44"/>
      <c r="JG312" s="44"/>
      <c r="JO312" s="44"/>
      <c r="JW312" s="44"/>
      <c r="KE312" s="44"/>
      <c r="KM312" s="44"/>
      <c r="KU312" s="44"/>
      <c r="LC312" s="44"/>
      <c r="LK312" s="44"/>
      <c r="LS312" s="44"/>
      <c r="MA312" s="44"/>
      <c r="MI312" s="44"/>
    </row>
    <row r="313" spans="2:353" x14ac:dyDescent="0.25">
      <c r="B313" s="360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  <c r="AM313" s="94"/>
      <c r="AO313" s="44"/>
      <c r="AW313" s="44"/>
      <c r="BE313" s="44"/>
      <c r="BM313" s="44"/>
      <c r="BU313" s="44"/>
      <c r="CC313" s="44"/>
      <c r="CK313" s="44"/>
      <c r="CS313" s="44"/>
      <c r="DA313" s="44"/>
      <c r="DI313" s="44"/>
      <c r="DQ313" s="44"/>
      <c r="DY313" s="44"/>
      <c r="EG313" s="44"/>
      <c r="EO313" s="44"/>
      <c r="EW313" s="44"/>
      <c r="FE313" s="44"/>
      <c r="FM313" s="44"/>
      <c r="FU313" s="44"/>
      <c r="GC313" s="44"/>
      <c r="GK313" s="44"/>
      <c r="GS313" s="44"/>
      <c r="HA313" s="44"/>
      <c r="HI313" s="44"/>
      <c r="HQ313" s="44"/>
      <c r="HY313" s="44"/>
      <c r="IC313" s="5"/>
      <c r="IG313" s="44"/>
      <c r="IQ313" s="44"/>
      <c r="IY313" s="44"/>
      <c r="JG313" s="44"/>
      <c r="JO313" s="44"/>
      <c r="JW313" s="44"/>
      <c r="KE313" s="44"/>
      <c r="KM313" s="44"/>
      <c r="KU313" s="44"/>
      <c r="LC313" s="44"/>
      <c r="LK313" s="44"/>
      <c r="LS313" s="44"/>
      <c r="MA313" s="44"/>
      <c r="MI313" s="44"/>
    </row>
    <row r="314" spans="2:353" x14ac:dyDescent="0.25">
      <c r="B314" s="360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  <c r="AM314" s="94"/>
      <c r="AO314" s="44"/>
      <c r="AW314" s="44"/>
      <c r="BE314" s="44"/>
      <c r="BM314" s="44"/>
      <c r="BU314" s="44"/>
      <c r="CC314" s="44"/>
      <c r="CK314" s="44"/>
      <c r="CS314" s="44"/>
      <c r="DA314" s="44"/>
      <c r="DI314" s="44"/>
      <c r="DQ314" s="44"/>
      <c r="DY314" s="44"/>
      <c r="EG314" s="44"/>
      <c r="EO314" s="44"/>
      <c r="EW314" s="44"/>
      <c r="FE314" s="44"/>
      <c r="FM314" s="44"/>
      <c r="FU314" s="44"/>
      <c r="GC314" s="44"/>
      <c r="GK314" s="44"/>
      <c r="GS314" s="44"/>
      <c r="HA314" s="44"/>
      <c r="HI314" s="44"/>
      <c r="HQ314" s="44"/>
      <c r="HY314" s="44"/>
      <c r="IC314" s="5"/>
      <c r="IG314" s="44"/>
      <c r="IQ314" s="44"/>
      <c r="IY314" s="44"/>
      <c r="JG314" s="44"/>
      <c r="JO314" s="44"/>
      <c r="JW314" s="44"/>
      <c r="KE314" s="44"/>
      <c r="KM314" s="44"/>
      <c r="KU314" s="44"/>
      <c r="LC314" s="44"/>
      <c r="LK314" s="44"/>
      <c r="LS314" s="44"/>
      <c r="MA314" s="44"/>
      <c r="MI314" s="44"/>
    </row>
    <row r="315" spans="2:353" x14ac:dyDescent="0.25">
      <c r="B315" s="360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  <c r="AM315" s="94"/>
      <c r="AO315" s="44"/>
      <c r="AW315" s="44"/>
      <c r="BE315" s="44"/>
      <c r="BM315" s="44"/>
      <c r="BU315" s="44"/>
      <c r="CC315" s="44"/>
      <c r="CK315" s="44"/>
      <c r="CS315" s="44"/>
      <c r="DA315" s="44"/>
      <c r="DI315" s="44"/>
      <c r="DQ315" s="44"/>
      <c r="DY315" s="44"/>
      <c r="EG315" s="44"/>
      <c r="EO315" s="44"/>
      <c r="EW315" s="44"/>
      <c r="FE315" s="44"/>
      <c r="FM315" s="44"/>
      <c r="FU315" s="44"/>
      <c r="GC315" s="44"/>
      <c r="GK315" s="44"/>
      <c r="GS315" s="44"/>
      <c r="HA315" s="44"/>
      <c r="HI315" s="44"/>
      <c r="HQ315" s="44"/>
      <c r="HY315" s="44"/>
      <c r="IC315" s="5"/>
      <c r="IG315" s="44"/>
      <c r="IQ315" s="44"/>
      <c r="IY315" s="44"/>
      <c r="JG315" s="44"/>
      <c r="JO315" s="44"/>
      <c r="JW315" s="44"/>
      <c r="KE315" s="44"/>
      <c r="KM315" s="44"/>
      <c r="KU315" s="44"/>
      <c r="LC315" s="44"/>
      <c r="LK315" s="44"/>
      <c r="LS315" s="44"/>
      <c r="MA315" s="44"/>
      <c r="MI315" s="44"/>
    </row>
    <row r="316" spans="2:353" x14ac:dyDescent="0.25">
      <c r="B316" s="360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  <c r="AM316" s="94"/>
      <c r="AO316" s="44"/>
      <c r="AW316" s="44"/>
      <c r="BE316" s="44"/>
      <c r="BM316" s="44"/>
      <c r="BU316" s="44"/>
      <c r="CC316" s="44"/>
      <c r="CK316" s="44"/>
      <c r="CS316" s="44"/>
      <c r="DA316" s="44"/>
      <c r="DI316" s="44"/>
      <c r="DQ316" s="44"/>
      <c r="DY316" s="44"/>
      <c r="EG316" s="44"/>
      <c r="EO316" s="44"/>
      <c r="EW316" s="44"/>
      <c r="FE316" s="44"/>
      <c r="FM316" s="44"/>
      <c r="FU316" s="44"/>
      <c r="GC316" s="44"/>
      <c r="GK316" s="44"/>
      <c r="GS316" s="44"/>
      <c r="HA316" s="44"/>
      <c r="HI316" s="44"/>
      <c r="HQ316" s="44"/>
      <c r="HY316" s="44"/>
      <c r="IC316" s="5"/>
      <c r="IG316" s="44"/>
      <c r="IQ316" s="44"/>
      <c r="IY316" s="44"/>
      <c r="JG316" s="44"/>
      <c r="JO316" s="44"/>
      <c r="JW316" s="44"/>
      <c r="KE316" s="44"/>
      <c r="KM316" s="44"/>
      <c r="KU316" s="44"/>
      <c r="LC316" s="44"/>
      <c r="LK316" s="44"/>
      <c r="LS316" s="44"/>
      <c r="MA316" s="44"/>
      <c r="MI316" s="44"/>
    </row>
    <row r="317" spans="2:353" x14ac:dyDescent="0.25">
      <c r="B317" s="360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  <c r="AM317" s="94"/>
      <c r="AO317" s="44"/>
      <c r="AW317" s="44"/>
      <c r="BE317" s="44"/>
      <c r="BM317" s="44"/>
      <c r="BU317" s="44"/>
      <c r="CC317" s="44"/>
      <c r="CK317" s="44"/>
      <c r="CS317" s="44"/>
      <c r="DA317" s="44"/>
      <c r="DI317" s="44"/>
      <c r="DQ317" s="44"/>
      <c r="DY317" s="44"/>
      <c r="EG317" s="44"/>
      <c r="EO317" s="44"/>
      <c r="EW317" s="44"/>
      <c r="FE317" s="44"/>
      <c r="FM317" s="44"/>
      <c r="FU317" s="44"/>
      <c r="GC317" s="44"/>
      <c r="GK317" s="44"/>
      <c r="GS317" s="44"/>
      <c r="HA317" s="44"/>
      <c r="HI317" s="44"/>
      <c r="HQ317" s="44"/>
      <c r="HY317" s="44"/>
      <c r="IC317" s="5"/>
      <c r="IG317" s="44"/>
      <c r="IQ317" s="44"/>
      <c r="IY317" s="44"/>
      <c r="JG317" s="44"/>
      <c r="JO317" s="44"/>
      <c r="JW317" s="44"/>
      <c r="KE317" s="44"/>
      <c r="KM317" s="44"/>
      <c r="KU317" s="44"/>
      <c r="LC317" s="44"/>
      <c r="LK317" s="44"/>
      <c r="LS317" s="44"/>
      <c r="MA317" s="44"/>
      <c r="MI317" s="44"/>
    </row>
    <row r="318" spans="2:353" x14ac:dyDescent="0.25">
      <c r="B318" s="360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  <c r="AM318" s="94"/>
      <c r="AO318" s="44"/>
      <c r="AW318" s="44"/>
      <c r="BE318" s="44"/>
      <c r="BM318" s="44"/>
      <c r="BU318" s="44"/>
      <c r="CC318" s="44"/>
      <c r="CK318" s="44"/>
      <c r="CS318" s="44"/>
      <c r="DA318" s="44"/>
      <c r="DI318" s="44"/>
      <c r="DQ318" s="44"/>
      <c r="DY318" s="44"/>
      <c r="EG318" s="44"/>
      <c r="EO318" s="44"/>
      <c r="EW318" s="44"/>
      <c r="FE318" s="44"/>
      <c r="FM318" s="44"/>
      <c r="FU318" s="44"/>
      <c r="GC318" s="44"/>
      <c r="GK318" s="44"/>
      <c r="GS318" s="44"/>
      <c r="HA318" s="44"/>
      <c r="HI318" s="44"/>
      <c r="HQ318" s="44"/>
      <c r="HY318" s="44"/>
      <c r="IC318" s="5"/>
      <c r="IG318" s="44"/>
      <c r="IQ318" s="44"/>
      <c r="IY318" s="44"/>
      <c r="JG318" s="44"/>
      <c r="JO318" s="44"/>
      <c r="JW318" s="44"/>
      <c r="KE318" s="44"/>
      <c r="KM318" s="44"/>
      <c r="KU318" s="44"/>
      <c r="LC318" s="44"/>
      <c r="LK318" s="44"/>
      <c r="LS318" s="44"/>
      <c r="MA318" s="44"/>
      <c r="MI318" s="44"/>
    </row>
    <row r="319" spans="2:353" x14ac:dyDescent="0.25">
      <c r="B319" s="360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  <c r="AM319" s="94"/>
      <c r="AO319" s="44"/>
      <c r="AW319" s="44"/>
      <c r="BE319" s="44"/>
      <c r="BM319" s="44"/>
      <c r="BU319" s="44"/>
      <c r="CC319" s="44"/>
      <c r="CK319" s="44"/>
      <c r="CS319" s="44"/>
      <c r="DA319" s="44"/>
      <c r="DI319" s="44"/>
      <c r="DQ319" s="44"/>
      <c r="DY319" s="44"/>
      <c r="EG319" s="44"/>
      <c r="EO319" s="44"/>
      <c r="EW319" s="44"/>
      <c r="FE319" s="44"/>
      <c r="FM319" s="44"/>
      <c r="FU319" s="44"/>
      <c r="GC319" s="44"/>
      <c r="GK319" s="44"/>
      <c r="GS319" s="44"/>
      <c r="HA319" s="44"/>
      <c r="HI319" s="44"/>
      <c r="HQ319" s="44"/>
      <c r="HY319" s="44"/>
      <c r="IC319" s="5"/>
      <c r="IG319" s="44"/>
      <c r="IQ319" s="44"/>
      <c r="IY319" s="44"/>
      <c r="JG319" s="44"/>
      <c r="JO319" s="44"/>
      <c r="JW319" s="44"/>
      <c r="KE319" s="44"/>
      <c r="KM319" s="44"/>
      <c r="KU319" s="44"/>
      <c r="LC319" s="44"/>
      <c r="LK319" s="44"/>
      <c r="LS319" s="44"/>
      <c r="MA319" s="44"/>
      <c r="MI319" s="44"/>
    </row>
    <row r="320" spans="2:353" x14ac:dyDescent="0.25">
      <c r="B320" s="36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  <c r="AM320" s="94"/>
      <c r="AO320" s="44"/>
      <c r="AW320" s="44"/>
      <c r="BE320" s="44"/>
      <c r="BM320" s="44"/>
      <c r="BU320" s="44"/>
      <c r="CC320" s="44"/>
      <c r="CK320" s="44"/>
      <c r="CS320" s="44"/>
      <c r="DA320" s="44"/>
      <c r="DI320" s="44"/>
      <c r="DQ320" s="44"/>
      <c r="DY320" s="44"/>
      <c r="EG320" s="44"/>
      <c r="EO320" s="44"/>
      <c r="EW320" s="44"/>
      <c r="FE320" s="44"/>
      <c r="FM320" s="44"/>
      <c r="FU320" s="44"/>
      <c r="GC320" s="44"/>
      <c r="GK320" s="44"/>
      <c r="GS320" s="44"/>
      <c r="HA320" s="44"/>
      <c r="HI320" s="44"/>
      <c r="HQ320" s="44"/>
      <c r="HY320" s="44"/>
      <c r="IC320" s="5"/>
      <c r="IG320" s="44"/>
      <c r="IQ320" s="44"/>
      <c r="IY320" s="44"/>
      <c r="JG320" s="44"/>
      <c r="JO320" s="44"/>
      <c r="JW320" s="44"/>
      <c r="KE320" s="44"/>
      <c r="KM320" s="44"/>
      <c r="KU320" s="44"/>
      <c r="LC320" s="44"/>
      <c r="LK320" s="44"/>
      <c r="LS320" s="44"/>
      <c r="MA320" s="44"/>
      <c r="MI320" s="44"/>
    </row>
    <row r="321" spans="2:353" x14ac:dyDescent="0.25">
      <c r="B321" s="360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  <c r="AM321" s="94"/>
      <c r="AO321" s="44"/>
      <c r="AW321" s="44"/>
      <c r="BE321" s="44"/>
      <c r="BM321" s="44"/>
      <c r="BU321" s="44"/>
      <c r="CC321" s="44"/>
      <c r="CK321" s="44"/>
      <c r="CS321" s="44"/>
      <c r="DA321" s="44"/>
      <c r="DI321" s="44"/>
      <c r="DQ321" s="44"/>
      <c r="DY321" s="44"/>
      <c r="EG321" s="44"/>
      <c r="EO321" s="44"/>
      <c r="EW321" s="44"/>
      <c r="FE321" s="44"/>
      <c r="FM321" s="44"/>
      <c r="FU321" s="44"/>
      <c r="GC321" s="44"/>
      <c r="GK321" s="44"/>
      <c r="GS321" s="44"/>
      <c r="HA321" s="44"/>
      <c r="HI321" s="44"/>
      <c r="HQ321" s="44"/>
      <c r="HY321" s="44"/>
      <c r="IC321" s="5"/>
      <c r="IG321" s="44"/>
      <c r="IQ321" s="44"/>
      <c r="IY321" s="44"/>
      <c r="JG321" s="44"/>
      <c r="JO321" s="44"/>
      <c r="JW321" s="44"/>
      <c r="KE321" s="44"/>
      <c r="KM321" s="44"/>
      <c r="KU321" s="44"/>
      <c r="LC321" s="44"/>
      <c r="LK321" s="44"/>
      <c r="LS321" s="44"/>
      <c r="MA321" s="44"/>
      <c r="MI321" s="44"/>
    </row>
    <row r="322" spans="2:353" x14ac:dyDescent="0.25">
      <c r="B322" s="360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  <c r="AM322" s="94"/>
      <c r="AO322" s="44"/>
      <c r="AW322" s="44"/>
      <c r="BE322" s="44"/>
      <c r="BM322" s="44"/>
      <c r="BU322" s="44"/>
      <c r="CC322" s="44"/>
      <c r="CK322" s="44"/>
      <c r="CS322" s="44"/>
      <c r="DA322" s="44"/>
      <c r="DI322" s="44"/>
      <c r="DQ322" s="44"/>
      <c r="DY322" s="44"/>
      <c r="EG322" s="44"/>
      <c r="EO322" s="44"/>
      <c r="EW322" s="44"/>
      <c r="FE322" s="44"/>
      <c r="FM322" s="44"/>
      <c r="FU322" s="44"/>
      <c r="GC322" s="44"/>
      <c r="GK322" s="44"/>
      <c r="GS322" s="44"/>
      <c r="HA322" s="44"/>
      <c r="HI322" s="44"/>
      <c r="HQ322" s="44"/>
      <c r="HY322" s="44"/>
      <c r="IC322" s="5"/>
      <c r="IG322" s="44"/>
      <c r="IQ322" s="44"/>
      <c r="IY322" s="44"/>
      <c r="JG322" s="44"/>
      <c r="JO322" s="44"/>
      <c r="JW322" s="44"/>
      <c r="KE322" s="44"/>
      <c r="KM322" s="44"/>
      <c r="KU322" s="44"/>
      <c r="LC322" s="44"/>
      <c r="LK322" s="44"/>
      <c r="LS322" s="44"/>
      <c r="MA322" s="44"/>
      <c r="MI322" s="44"/>
    </row>
    <row r="323" spans="2:353" x14ac:dyDescent="0.25">
      <c r="B323" s="360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  <c r="AM323" s="94"/>
      <c r="IC323" s="5"/>
    </row>
    <row r="324" spans="2:353" x14ac:dyDescent="0.25">
      <c r="B324" s="360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  <c r="AM324" s="94"/>
      <c r="AQ324" s="31"/>
      <c r="AS324" s="31"/>
      <c r="AU324" s="31"/>
      <c r="AY324" s="31"/>
      <c r="BA324" s="31"/>
      <c r="BC324" s="31"/>
      <c r="BG324" s="31"/>
      <c r="BH324" s="47"/>
      <c r="BI324" s="31"/>
      <c r="BK324" s="31"/>
      <c r="BO324" s="31"/>
      <c r="BQ324" s="31"/>
      <c r="BS324" s="31"/>
      <c r="BW324" s="31"/>
      <c r="BY324" s="31"/>
      <c r="CA324" s="31"/>
      <c r="CE324" s="31"/>
      <c r="CG324" s="31"/>
      <c r="CI324" s="31"/>
      <c r="CM324" s="31"/>
      <c r="CO324" s="31"/>
      <c r="CQ324" s="31"/>
      <c r="CU324" s="31"/>
      <c r="CW324" s="31"/>
      <c r="CY324" s="31"/>
      <c r="DC324" s="31"/>
      <c r="DE324" s="31"/>
      <c r="DG324" s="31"/>
      <c r="DK324" s="31"/>
      <c r="DM324" s="31"/>
      <c r="DO324" s="31"/>
      <c r="DS324" s="31"/>
      <c r="DU324" s="31"/>
      <c r="DW324" s="31"/>
      <c r="EA324" s="31"/>
      <c r="EC324" s="31"/>
      <c r="EE324" s="31"/>
      <c r="EI324" s="31"/>
      <c r="EK324" s="31"/>
      <c r="EM324" s="31"/>
      <c r="EQ324" s="31"/>
      <c r="ES324" s="31"/>
      <c r="EU324" s="31"/>
      <c r="EY324" s="31"/>
      <c r="FA324" s="31"/>
      <c r="FC324" s="31"/>
      <c r="FG324" s="31"/>
      <c r="FI324" s="31"/>
      <c r="FK324" s="31"/>
      <c r="FO324" s="31"/>
      <c r="FQ324" s="31"/>
      <c r="FS324" s="31"/>
      <c r="FW324" s="31"/>
      <c r="FY324" s="31"/>
      <c r="FZ324" s="47"/>
      <c r="GA324" s="31"/>
      <c r="GE324" s="31"/>
      <c r="GG324" s="31"/>
      <c r="GI324" s="31"/>
      <c r="GM324" s="31"/>
      <c r="GO324" s="31"/>
      <c r="GQ324" s="31"/>
      <c r="GU324" s="31"/>
      <c r="GW324" s="31"/>
      <c r="GY324" s="31"/>
      <c r="HC324" s="31"/>
      <c r="HE324" s="31"/>
      <c r="HG324" s="31"/>
      <c r="HK324" s="31"/>
      <c r="HM324" s="31"/>
      <c r="HO324" s="31"/>
      <c r="HS324" s="31"/>
      <c r="HU324" s="31"/>
      <c r="HW324" s="31"/>
      <c r="IA324" s="31"/>
      <c r="IC324" s="5"/>
      <c r="IE324" s="31"/>
      <c r="II324" s="31"/>
      <c r="IK324" s="31"/>
      <c r="IM324" s="31"/>
      <c r="IO324" s="31"/>
      <c r="IS324" s="31"/>
      <c r="IU324" s="31"/>
      <c r="IW324" s="31"/>
      <c r="JA324" s="31"/>
      <c r="JC324" s="31"/>
      <c r="JE324" s="31"/>
      <c r="JI324" s="31"/>
      <c r="JK324" s="31"/>
      <c r="JM324" s="31"/>
      <c r="JQ324" s="31"/>
      <c r="JS324" s="31"/>
      <c r="JU324" s="31"/>
      <c r="JY324" s="31"/>
      <c r="KA324" s="31"/>
      <c r="KC324" s="31"/>
      <c r="KG324" s="31"/>
      <c r="KI324" s="31"/>
      <c r="KK324" s="31"/>
      <c r="KO324" s="31"/>
      <c r="KQ324" s="31"/>
      <c r="KS324" s="31"/>
      <c r="KW324" s="31"/>
      <c r="KY324" s="31"/>
      <c r="LA324" s="31"/>
      <c r="LE324" s="31"/>
      <c r="LG324" s="31"/>
      <c r="LI324" s="31"/>
      <c r="LM324" s="31"/>
      <c r="LO324" s="31"/>
      <c r="LQ324" s="31"/>
      <c r="LU324" s="31"/>
      <c r="LW324" s="31"/>
      <c r="LY324" s="31"/>
      <c r="MC324" s="31"/>
      <c r="ME324" s="31"/>
      <c r="MG324" s="31"/>
      <c r="MK324" s="31"/>
      <c r="MM324" s="31"/>
      <c r="MO324" s="31"/>
    </row>
    <row r="325" spans="2:353" x14ac:dyDescent="0.25">
      <c r="B325" s="360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  <c r="AM325" s="94"/>
      <c r="AO325" s="44"/>
      <c r="AQ325" s="31"/>
      <c r="AS325" s="31"/>
      <c r="AU325" s="31"/>
      <c r="AW325" s="44"/>
      <c r="AY325" s="31"/>
      <c r="BA325" s="31"/>
      <c r="BC325" s="31"/>
      <c r="BE325" s="44"/>
      <c r="BG325" s="31"/>
      <c r="BH325" s="47"/>
      <c r="BI325" s="31"/>
      <c r="BK325" s="31"/>
      <c r="BM325" s="44"/>
      <c r="BO325" s="31"/>
      <c r="BQ325" s="31"/>
      <c r="BS325" s="31"/>
      <c r="BU325" s="44"/>
      <c r="BW325" s="31"/>
      <c r="BY325" s="31"/>
      <c r="CA325" s="31"/>
      <c r="CC325" s="44"/>
      <c r="CE325" s="31"/>
      <c r="CG325" s="31"/>
      <c r="CI325" s="31"/>
      <c r="CK325" s="44"/>
      <c r="CM325" s="31"/>
      <c r="CO325" s="31"/>
      <c r="CQ325" s="31"/>
      <c r="CS325" s="44"/>
      <c r="CU325" s="31"/>
      <c r="CW325" s="31"/>
      <c r="CY325" s="31"/>
      <c r="DA325" s="44"/>
      <c r="DC325" s="31"/>
      <c r="DE325" s="31"/>
      <c r="DG325" s="31"/>
      <c r="DI325" s="44"/>
      <c r="DK325" s="31"/>
      <c r="DM325" s="31"/>
      <c r="DO325" s="31"/>
      <c r="DQ325" s="44"/>
      <c r="DS325" s="31"/>
      <c r="DU325" s="31"/>
      <c r="DW325" s="31"/>
      <c r="DY325" s="44"/>
      <c r="EA325" s="31"/>
      <c r="EC325" s="31"/>
      <c r="EE325" s="31"/>
      <c r="EG325" s="44"/>
      <c r="EI325" s="31"/>
      <c r="EK325" s="31"/>
      <c r="EM325" s="31"/>
      <c r="EO325" s="44"/>
      <c r="EQ325" s="31"/>
      <c r="ES325" s="31"/>
      <c r="EU325" s="31"/>
      <c r="EW325" s="44"/>
      <c r="EY325" s="31"/>
      <c r="FA325" s="31"/>
      <c r="FC325" s="31"/>
      <c r="FE325" s="44"/>
      <c r="FG325" s="31"/>
      <c r="FI325" s="31"/>
      <c r="FK325" s="31"/>
      <c r="FM325" s="44"/>
      <c r="FO325" s="31"/>
      <c r="FQ325" s="31"/>
      <c r="FS325" s="31"/>
      <c r="FU325" s="44"/>
      <c r="FW325" s="31"/>
      <c r="FY325" s="31"/>
      <c r="FZ325" s="47"/>
      <c r="GA325" s="31"/>
      <c r="GC325" s="44"/>
      <c r="GE325" s="31"/>
      <c r="GG325" s="31"/>
      <c r="GI325" s="31"/>
      <c r="GK325" s="44"/>
      <c r="GM325" s="31"/>
      <c r="GO325" s="31"/>
      <c r="GQ325" s="31"/>
      <c r="GS325" s="44"/>
      <c r="GU325" s="31"/>
      <c r="GW325" s="31"/>
      <c r="GY325" s="31"/>
      <c r="HA325" s="44"/>
      <c r="HC325" s="31"/>
      <c r="HE325" s="31"/>
      <c r="HG325" s="31"/>
      <c r="HI325" s="44"/>
      <c r="HK325" s="31"/>
      <c r="HM325" s="31"/>
      <c r="HO325" s="31"/>
      <c r="HQ325" s="44"/>
      <c r="HS325" s="31"/>
      <c r="HU325" s="31"/>
      <c r="HW325" s="31"/>
      <c r="HY325" s="44"/>
      <c r="IA325" s="31"/>
      <c r="IC325" s="5"/>
      <c r="IE325" s="31"/>
      <c r="IG325" s="44"/>
      <c r="II325" s="31"/>
      <c r="IK325" s="31"/>
      <c r="IM325" s="31"/>
      <c r="IO325" s="31"/>
      <c r="IQ325" s="44"/>
      <c r="IS325" s="31"/>
      <c r="IU325" s="31"/>
      <c r="IW325" s="31"/>
      <c r="IY325" s="44"/>
      <c r="JA325" s="31"/>
      <c r="JC325" s="31"/>
      <c r="JE325" s="31"/>
      <c r="JG325" s="44"/>
      <c r="JI325" s="31"/>
      <c r="JK325" s="31"/>
      <c r="JM325" s="31"/>
      <c r="JO325" s="44"/>
      <c r="JQ325" s="31"/>
      <c r="JS325" s="31"/>
      <c r="JU325" s="31"/>
      <c r="JW325" s="44"/>
      <c r="JY325" s="31"/>
      <c r="KA325" s="31"/>
      <c r="KC325" s="31"/>
      <c r="KE325" s="44"/>
      <c r="KG325" s="31"/>
      <c r="KI325" s="31"/>
      <c r="KK325" s="31"/>
      <c r="KM325" s="44"/>
      <c r="KO325" s="31"/>
      <c r="KQ325" s="31"/>
      <c r="KS325" s="31"/>
      <c r="KU325" s="44"/>
      <c r="KW325" s="31"/>
      <c r="KY325" s="31"/>
      <c r="LA325" s="31"/>
      <c r="LC325" s="44"/>
      <c r="LE325" s="31"/>
      <c r="LG325" s="31"/>
      <c r="LI325" s="31"/>
      <c r="LK325" s="44"/>
      <c r="LM325" s="31"/>
      <c r="LO325" s="31"/>
      <c r="LQ325" s="31"/>
      <c r="LS325" s="44"/>
      <c r="LU325" s="31"/>
      <c r="LW325" s="31"/>
      <c r="LY325" s="31"/>
      <c r="MA325" s="44"/>
      <c r="MC325" s="31"/>
      <c r="ME325" s="31"/>
      <c r="MG325" s="31"/>
      <c r="MI325" s="44"/>
      <c r="MK325" s="31"/>
      <c r="MM325" s="31"/>
      <c r="MO325" s="31"/>
    </row>
    <row r="326" spans="2:353" x14ac:dyDescent="0.25">
      <c r="B326" s="360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  <c r="AM326" s="94"/>
      <c r="AO326" s="44"/>
      <c r="AQ326" s="31"/>
      <c r="AS326" s="31"/>
      <c r="AU326" s="31"/>
      <c r="AW326" s="44"/>
      <c r="AY326" s="31"/>
      <c r="BA326" s="31"/>
      <c r="BC326" s="31"/>
      <c r="BE326" s="44"/>
      <c r="BG326" s="31"/>
      <c r="BH326" s="47"/>
      <c r="BI326" s="31"/>
      <c r="BK326" s="31"/>
      <c r="BM326" s="44"/>
      <c r="BO326" s="31"/>
      <c r="BQ326" s="31"/>
      <c r="BS326" s="31"/>
      <c r="BU326" s="44"/>
      <c r="BW326" s="31"/>
      <c r="BY326" s="31"/>
      <c r="CA326" s="31"/>
      <c r="CC326" s="44"/>
      <c r="CE326" s="31"/>
      <c r="CG326" s="31"/>
      <c r="CI326" s="31"/>
      <c r="CK326" s="44"/>
      <c r="CM326" s="31"/>
      <c r="CO326" s="31"/>
      <c r="CQ326" s="31"/>
      <c r="CS326" s="44"/>
      <c r="CU326" s="31"/>
      <c r="CW326" s="31"/>
      <c r="CY326" s="31"/>
      <c r="DA326" s="44"/>
      <c r="DC326" s="31"/>
      <c r="DE326" s="31"/>
      <c r="DG326" s="31"/>
      <c r="DI326" s="44"/>
      <c r="DK326" s="31"/>
      <c r="DM326" s="31"/>
      <c r="DO326" s="31"/>
      <c r="DQ326" s="44"/>
      <c r="DS326" s="31"/>
      <c r="DU326" s="31"/>
      <c r="DW326" s="31"/>
      <c r="DY326" s="44"/>
      <c r="EA326" s="31"/>
      <c r="EC326" s="31"/>
      <c r="EE326" s="31"/>
      <c r="EG326" s="44"/>
      <c r="EI326" s="31"/>
      <c r="EK326" s="31"/>
      <c r="EM326" s="31"/>
      <c r="EO326" s="44"/>
      <c r="EQ326" s="31"/>
      <c r="ES326" s="31"/>
      <c r="EU326" s="31"/>
      <c r="EW326" s="44"/>
      <c r="EY326" s="31"/>
      <c r="FA326" s="31"/>
      <c r="FC326" s="31"/>
      <c r="FE326" s="44"/>
      <c r="FG326" s="31"/>
      <c r="FI326" s="31"/>
      <c r="FK326" s="31"/>
      <c r="FM326" s="44"/>
      <c r="FO326" s="31"/>
      <c r="FQ326" s="31"/>
      <c r="FS326" s="31"/>
      <c r="FU326" s="44"/>
      <c r="FW326" s="31"/>
      <c r="FY326" s="31"/>
      <c r="FZ326" s="47"/>
      <c r="GA326" s="31"/>
      <c r="GC326" s="44"/>
      <c r="GE326" s="31"/>
      <c r="GG326" s="31"/>
      <c r="GI326" s="31"/>
      <c r="GK326" s="44"/>
      <c r="GM326" s="31"/>
      <c r="GO326" s="31"/>
      <c r="GQ326" s="31"/>
      <c r="GS326" s="44"/>
      <c r="GU326" s="31"/>
      <c r="GW326" s="31"/>
      <c r="GY326" s="31"/>
      <c r="HA326" s="44"/>
      <c r="HC326" s="31"/>
      <c r="HE326" s="31"/>
      <c r="HG326" s="31"/>
      <c r="HI326" s="44"/>
      <c r="HK326" s="31"/>
      <c r="HM326" s="31"/>
      <c r="HO326" s="31"/>
      <c r="HQ326" s="44"/>
      <c r="HS326" s="31"/>
      <c r="HU326" s="31"/>
      <c r="HW326" s="31"/>
      <c r="HY326" s="44"/>
      <c r="IA326" s="31"/>
      <c r="IC326" s="5"/>
      <c r="IE326" s="31"/>
      <c r="IG326" s="44"/>
      <c r="II326" s="31"/>
      <c r="IK326" s="31"/>
      <c r="IM326" s="31"/>
      <c r="IO326" s="31"/>
      <c r="IQ326" s="44"/>
      <c r="IS326" s="31"/>
      <c r="IU326" s="31"/>
      <c r="IW326" s="31"/>
      <c r="IY326" s="44"/>
      <c r="JA326" s="31"/>
      <c r="JC326" s="31"/>
      <c r="JE326" s="31"/>
      <c r="JG326" s="44"/>
      <c r="JI326" s="31"/>
      <c r="JK326" s="31"/>
      <c r="JM326" s="31"/>
      <c r="JO326" s="44"/>
      <c r="JQ326" s="31"/>
      <c r="JS326" s="31"/>
      <c r="JU326" s="31"/>
      <c r="JW326" s="44"/>
      <c r="JY326" s="31"/>
      <c r="KA326" s="31"/>
      <c r="KC326" s="31"/>
      <c r="KE326" s="44"/>
      <c r="KG326" s="31"/>
      <c r="KI326" s="31"/>
      <c r="KK326" s="31"/>
      <c r="KM326" s="44"/>
      <c r="KO326" s="31"/>
      <c r="KQ326" s="31"/>
      <c r="KS326" s="31"/>
      <c r="KU326" s="44"/>
      <c r="KW326" s="31"/>
      <c r="KY326" s="31"/>
      <c r="LA326" s="31"/>
      <c r="LC326" s="44"/>
      <c r="LE326" s="31"/>
      <c r="LG326" s="31"/>
      <c r="LI326" s="31"/>
      <c r="LK326" s="44"/>
      <c r="LM326" s="31"/>
      <c r="LO326" s="31"/>
      <c r="LQ326" s="31"/>
      <c r="LS326" s="44"/>
      <c r="LU326" s="31"/>
      <c r="LW326" s="31"/>
      <c r="LY326" s="31"/>
      <c r="MA326" s="44"/>
      <c r="MC326" s="31"/>
      <c r="ME326" s="31"/>
      <c r="MG326" s="31"/>
      <c r="MI326" s="44"/>
      <c r="MK326" s="31"/>
      <c r="MM326" s="31"/>
      <c r="MO326" s="31"/>
    </row>
    <row r="327" spans="2:353" x14ac:dyDescent="0.25">
      <c r="B327" s="360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  <c r="AM327" s="94"/>
      <c r="AO327" s="44"/>
      <c r="AQ327" s="31"/>
      <c r="AS327" s="31"/>
      <c r="AU327" s="31"/>
      <c r="AW327" s="44"/>
      <c r="AY327" s="31"/>
      <c r="BA327" s="31"/>
      <c r="BC327" s="31"/>
      <c r="BE327" s="44"/>
      <c r="BG327" s="31"/>
      <c r="BH327" s="47"/>
      <c r="BI327" s="31"/>
      <c r="BK327" s="31"/>
      <c r="BM327" s="44"/>
      <c r="BO327" s="31"/>
      <c r="BQ327" s="31"/>
      <c r="BS327" s="31"/>
      <c r="BU327" s="44"/>
      <c r="BW327" s="31"/>
      <c r="BY327" s="31"/>
      <c r="CA327" s="31"/>
      <c r="CC327" s="44"/>
      <c r="CE327" s="31"/>
      <c r="CG327" s="31"/>
      <c r="CI327" s="31"/>
      <c r="CK327" s="44"/>
      <c r="CM327" s="31"/>
      <c r="CO327" s="31"/>
      <c r="CQ327" s="31"/>
      <c r="CS327" s="44"/>
      <c r="CU327" s="31"/>
      <c r="CW327" s="31"/>
      <c r="CY327" s="31"/>
      <c r="DA327" s="44"/>
      <c r="DC327" s="31"/>
      <c r="DE327" s="31"/>
      <c r="DG327" s="31"/>
      <c r="DI327" s="44"/>
      <c r="DK327" s="31"/>
      <c r="DM327" s="31"/>
      <c r="DO327" s="31"/>
      <c r="DQ327" s="44"/>
      <c r="DS327" s="31"/>
      <c r="DU327" s="31"/>
      <c r="DW327" s="31"/>
      <c r="DY327" s="44"/>
      <c r="EA327" s="31"/>
      <c r="EC327" s="31"/>
      <c r="EE327" s="31"/>
      <c r="EG327" s="44"/>
      <c r="EI327" s="31"/>
      <c r="EK327" s="31"/>
      <c r="EM327" s="31"/>
      <c r="EO327" s="44"/>
      <c r="EQ327" s="31"/>
      <c r="ES327" s="31"/>
      <c r="EU327" s="31"/>
      <c r="EW327" s="44"/>
      <c r="EY327" s="31"/>
      <c r="FA327" s="31"/>
      <c r="FC327" s="31"/>
      <c r="FE327" s="44"/>
      <c r="FG327" s="31"/>
      <c r="FI327" s="31"/>
      <c r="FK327" s="31"/>
      <c r="FM327" s="44"/>
      <c r="FO327" s="31"/>
      <c r="FQ327" s="31"/>
      <c r="FS327" s="31"/>
      <c r="FU327" s="44"/>
      <c r="FW327" s="31"/>
      <c r="FY327" s="31"/>
      <c r="FZ327" s="47"/>
      <c r="GA327" s="31"/>
      <c r="GC327" s="44"/>
      <c r="GE327" s="31"/>
      <c r="GG327" s="31"/>
      <c r="GI327" s="31"/>
      <c r="GK327" s="44"/>
      <c r="GM327" s="31"/>
      <c r="GO327" s="31"/>
      <c r="GQ327" s="31"/>
      <c r="GS327" s="44"/>
      <c r="GU327" s="31"/>
      <c r="GW327" s="31"/>
      <c r="GY327" s="31"/>
      <c r="HA327" s="44"/>
      <c r="HC327" s="31"/>
      <c r="HE327" s="31"/>
      <c r="HG327" s="31"/>
      <c r="HI327" s="44"/>
      <c r="HK327" s="31"/>
      <c r="HM327" s="31"/>
      <c r="HO327" s="31"/>
      <c r="HQ327" s="44"/>
      <c r="HS327" s="31"/>
      <c r="HU327" s="31"/>
      <c r="HW327" s="31"/>
      <c r="HY327" s="44"/>
      <c r="IA327" s="31"/>
      <c r="IC327" s="5"/>
      <c r="IE327" s="31"/>
      <c r="IG327" s="44"/>
      <c r="II327" s="31"/>
      <c r="IK327" s="31"/>
      <c r="IM327" s="31"/>
      <c r="IO327" s="31"/>
      <c r="IQ327" s="44"/>
      <c r="IS327" s="31"/>
      <c r="IU327" s="31"/>
      <c r="IW327" s="31"/>
      <c r="IY327" s="44"/>
      <c r="JA327" s="31"/>
      <c r="JC327" s="31"/>
      <c r="JE327" s="31"/>
      <c r="JG327" s="44"/>
      <c r="JI327" s="31"/>
      <c r="JK327" s="31"/>
      <c r="JM327" s="31"/>
      <c r="JO327" s="44"/>
      <c r="JQ327" s="31"/>
      <c r="JS327" s="31"/>
      <c r="JU327" s="31"/>
      <c r="JW327" s="44"/>
      <c r="JY327" s="31"/>
      <c r="KA327" s="31"/>
      <c r="KC327" s="31"/>
      <c r="KE327" s="44"/>
      <c r="KG327" s="31"/>
      <c r="KI327" s="31"/>
      <c r="KK327" s="31"/>
      <c r="KM327" s="44"/>
      <c r="KO327" s="31"/>
      <c r="KQ327" s="31"/>
      <c r="KS327" s="31"/>
      <c r="KU327" s="44"/>
      <c r="KW327" s="31"/>
      <c r="KY327" s="31"/>
      <c r="LA327" s="31"/>
      <c r="LC327" s="44"/>
      <c r="LE327" s="31"/>
      <c r="LG327" s="31"/>
      <c r="LI327" s="31"/>
      <c r="LK327" s="44"/>
      <c r="LM327" s="31"/>
      <c r="LO327" s="31"/>
      <c r="LQ327" s="31"/>
      <c r="LS327" s="44"/>
      <c r="LU327" s="31"/>
      <c r="LW327" s="31"/>
      <c r="LY327" s="31"/>
      <c r="MA327" s="44"/>
      <c r="MC327" s="31"/>
      <c r="ME327" s="31"/>
      <c r="MG327" s="31"/>
      <c r="MI327" s="44"/>
      <c r="MK327" s="31"/>
      <c r="MM327" s="31"/>
      <c r="MO327" s="31"/>
    </row>
    <row r="328" spans="2:353" x14ac:dyDescent="0.25">
      <c r="B328" s="360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  <c r="AM328" s="94"/>
      <c r="IC328" s="5"/>
    </row>
    <row r="329" spans="2:353" x14ac:dyDescent="0.25">
      <c r="B329" s="360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  <c r="AM329" s="94"/>
      <c r="IC329" s="5"/>
    </row>
    <row r="330" spans="2:353" x14ac:dyDescent="0.25">
      <c r="B330" s="36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  <c r="AM330" s="94"/>
      <c r="AO330" s="44"/>
      <c r="AW330" s="44"/>
      <c r="BE330" s="44"/>
      <c r="BM330" s="44"/>
      <c r="BU330" s="44"/>
      <c r="CC330" s="44"/>
      <c r="CK330" s="44"/>
      <c r="CS330" s="44"/>
      <c r="DA330" s="44"/>
      <c r="DI330" s="44"/>
      <c r="DQ330" s="44"/>
      <c r="DY330" s="44"/>
      <c r="EG330" s="44"/>
      <c r="EO330" s="44"/>
      <c r="EW330" s="44"/>
      <c r="FE330" s="44"/>
      <c r="FM330" s="44"/>
      <c r="FU330" s="44"/>
      <c r="GC330" s="44"/>
      <c r="GK330" s="44"/>
      <c r="GS330" s="44"/>
      <c r="HA330" s="44"/>
      <c r="HI330" s="44"/>
      <c r="HQ330" s="44"/>
      <c r="HY330" s="44"/>
      <c r="IC330" s="5"/>
      <c r="IG330" s="44"/>
      <c r="IQ330" s="44"/>
      <c r="IY330" s="44"/>
      <c r="JG330" s="44"/>
      <c r="JO330" s="44"/>
      <c r="JW330" s="44"/>
      <c r="KE330" s="44"/>
      <c r="KM330" s="44"/>
      <c r="KU330" s="44"/>
      <c r="LC330" s="44"/>
      <c r="LK330" s="44"/>
      <c r="LS330" s="44"/>
      <c r="MA330" s="44"/>
      <c r="MI330" s="44"/>
    </row>
    <row r="331" spans="2:353" x14ac:dyDescent="0.25">
      <c r="B331" s="360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  <c r="AM331" s="94"/>
      <c r="AO331" s="44"/>
      <c r="AW331" s="44"/>
      <c r="BE331" s="44"/>
      <c r="BM331" s="44"/>
      <c r="BU331" s="44"/>
      <c r="CC331" s="44"/>
      <c r="CK331" s="44"/>
      <c r="CS331" s="44"/>
      <c r="DA331" s="44"/>
      <c r="DI331" s="44"/>
      <c r="DQ331" s="44"/>
      <c r="DY331" s="44"/>
      <c r="EG331" s="44"/>
      <c r="EO331" s="44"/>
      <c r="EW331" s="44"/>
      <c r="FE331" s="44"/>
      <c r="FM331" s="44"/>
      <c r="FU331" s="44"/>
      <c r="GC331" s="44"/>
      <c r="GK331" s="44"/>
      <c r="GS331" s="44"/>
      <c r="HA331" s="44"/>
      <c r="HI331" s="44"/>
      <c r="HQ331" s="44"/>
      <c r="HY331" s="44"/>
      <c r="IC331" s="5"/>
      <c r="IG331" s="44"/>
      <c r="IQ331" s="44"/>
      <c r="IY331" s="44"/>
      <c r="JG331" s="44"/>
      <c r="JO331" s="44"/>
      <c r="JW331" s="44"/>
      <c r="KE331" s="44"/>
      <c r="KM331" s="44"/>
      <c r="KU331" s="44"/>
      <c r="LC331" s="44"/>
      <c r="LK331" s="44"/>
      <c r="LS331" s="44"/>
      <c r="MA331" s="44"/>
      <c r="MI331" s="44"/>
    </row>
    <row r="332" spans="2:353" x14ac:dyDescent="0.25">
      <c r="B332" s="360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  <c r="AM332" s="94"/>
      <c r="AO332" s="44"/>
      <c r="AW332" s="44"/>
      <c r="BE332" s="44"/>
      <c r="BM332" s="44"/>
      <c r="BU332" s="44"/>
      <c r="CC332" s="44"/>
      <c r="CK332" s="44"/>
      <c r="CS332" s="44"/>
      <c r="DA332" s="44"/>
      <c r="DI332" s="44"/>
      <c r="DQ332" s="44"/>
      <c r="DY332" s="44"/>
      <c r="EG332" s="44"/>
      <c r="EO332" s="44"/>
      <c r="EW332" s="44"/>
      <c r="FE332" s="44"/>
      <c r="FM332" s="44"/>
      <c r="FU332" s="44"/>
      <c r="GC332" s="44"/>
      <c r="GK332" s="44"/>
      <c r="GS332" s="44"/>
      <c r="HA332" s="44"/>
      <c r="HI332" s="44"/>
      <c r="HQ332" s="44"/>
      <c r="HY332" s="44"/>
      <c r="IC332" s="5"/>
      <c r="IG332" s="44"/>
      <c r="IQ332" s="44"/>
      <c r="IY332" s="44"/>
      <c r="JG332" s="44"/>
      <c r="JO332" s="44"/>
      <c r="JW332" s="44"/>
      <c r="KE332" s="44"/>
      <c r="KM332" s="44"/>
      <c r="KU332" s="44"/>
      <c r="LC332" s="44"/>
      <c r="LK332" s="44"/>
      <c r="LS332" s="44"/>
      <c r="MA332" s="44"/>
      <c r="MI332" s="44"/>
    </row>
    <row r="333" spans="2:353" x14ac:dyDescent="0.25">
      <c r="B333" s="360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  <c r="AM333" s="94"/>
      <c r="AO333" s="44"/>
      <c r="AW333" s="44"/>
      <c r="BE333" s="44"/>
      <c r="BM333" s="44"/>
      <c r="BU333" s="44"/>
      <c r="CC333" s="44"/>
      <c r="CK333" s="44"/>
      <c r="CS333" s="44"/>
      <c r="DA333" s="44"/>
      <c r="DI333" s="44"/>
      <c r="DQ333" s="44"/>
      <c r="DY333" s="44"/>
      <c r="EG333" s="44"/>
      <c r="EO333" s="44"/>
      <c r="EW333" s="44"/>
      <c r="FE333" s="44"/>
      <c r="FM333" s="44"/>
      <c r="FU333" s="44"/>
      <c r="GC333" s="44"/>
      <c r="GK333" s="44"/>
      <c r="GS333" s="44"/>
      <c r="HA333" s="44"/>
      <c r="HI333" s="44"/>
      <c r="HQ333" s="44"/>
      <c r="HY333" s="44"/>
      <c r="IC333" s="5"/>
      <c r="IG333" s="44"/>
      <c r="IQ333" s="44"/>
      <c r="IY333" s="44"/>
      <c r="JG333" s="44"/>
      <c r="JO333" s="44"/>
      <c r="JW333" s="44"/>
      <c r="KE333" s="44"/>
      <c r="KM333" s="44"/>
      <c r="KU333" s="44"/>
      <c r="LC333" s="44"/>
      <c r="LK333" s="44"/>
      <c r="LS333" s="44"/>
      <c r="MA333" s="44"/>
      <c r="MI333" s="44"/>
    </row>
    <row r="334" spans="2:353" x14ac:dyDescent="0.25">
      <c r="B334" s="360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  <c r="AM334" s="94"/>
      <c r="AO334" s="44"/>
      <c r="AW334" s="44"/>
      <c r="BE334" s="44"/>
      <c r="BM334" s="44"/>
      <c r="BU334" s="44"/>
      <c r="CC334" s="44"/>
      <c r="CK334" s="44"/>
      <c r="CS334" s="44"/>
      <c r="DA334" s="44"/>
      <c r="DI334" s="44"/>
      <c r="DQ334" s="44"/>
      <c r="DY334" s="44"/>
      <c r="EG334" s="44"/>
      <c r="EO334" s="44"/>
      <c r="EW334" s="44"/>
      <c r="FE334" s="44"/>
      <c r="FM334" s="44"/>
      <c r="FU334" s="44"/>
      <c r="GC334" s="44"/>
      <c r="GK334" s="44"/>
      <c r="GS334" s="44"/>
      <c r="HA334" s="44"/>
      <c r="HI334" s="44"/>
      <c r="HQ334" s="44"/>
      <c r="HY334" s="44"/>
      <c r="IC334" s="5"/>
      <c r="IG334" s="44"/>
      <c r="IQ334" s="44"/>
      <c r="IY334" s="44"/>
      <c r="JG334" s="44"/>
      <c r="JO334" s="44"/>
      <c r="JW334" s="44"/>
      <c r="KE334" s="44"/>
      <c r="KM334" s="44"/>
      <c r="KU334" s="44"/>
      <c r="LC334" s="44"/>
      <c r="LK334" s="44"/>
      <c r="LS334" s="44"/>
      <c r="MA334" s="44"/>
      <c r="MI334" s="44"/>
    </row>
    <row r="335" spans="2:353" x14ac:dyDescent="0.25">
      <c r="B335" s="360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  <c r="AM335" s="94"/>
      <c r="AO335" s="44"/>
      <c r="AW335" s="44"/>
      <c r="BE335" s="44"/>
      <c r="BM335" s="44"/>
      <c r="BU335" s="44"/>
      <c r="CC335" s="44"/>
      <c r="CK335" s="44"/>
      <c r="CS335" s="44"/>
      <c r="DA335" s="44"/>
      <c r="DI335" s="44"/>
      <c r="DQ335" s="44"/>
      <c r="DY335" s="44"/>
      <c r="EG335" s="44"/>
      <c r="EO335" s="44"/>
      <c r="EW335" s="44"/>
      <c r="FE335" s="44"/>
      <c r="FM335" s="44"/>
      <c r="FU335" s="44"/>
      <c r="GC335" s="44"/>
      <c r="GK335" s="44"/>
      <c r="GS335" s="44"/>
      <c r="HA335" s="44"/>
      <c r="HI335" s="44"/>
      <c r="HQ335" s="44"/>
      <c r="HY335" s="44"/>
      <c r="IC335" s="5"/>
      <c r="IG335" s="44"/>
      <c r="IQ335" s="44"/>
      <c r="IY335" s="44"/>
      <c r="JG335" s="44"/>
      <c r="JO335" s="44"/>
      <c r="JW335" s="44"/>
      <c r="KE335" s="44"/>
      <c r="KM335" s="44"/>
      <c r="KU335" s="44"/>
      <c r="LC335" s="44"/>
      <c r="LK335" s="44"/>
      <c r="LS335" s="44"/>
      <c r="MA335" s="44"/>
      <c r="MI335" s="44"/>
    </row>
    <row r="336" spans="2:353" x14ac:dyDescent="0.25">
      <c r="B336" s="360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  <c r="AM336" s="94"/>
      <c r="AO336" s="44"/>
      <c r="AW336" s="44"/>
      <c r="BE336" s="44"/>
      <c r="BM336" s="44"/>
      <c r="BU336" s="44"/>
      <c r="CC336" s="44"/>
      <c r="CK336" s="44"/>
      <c r="CS336" s="44"/>
      <c r="DA336" s="44"/>
      <c r="DI336" s="44"/>
      <c r="DQ336" s="44"/>
      <c r="DY336" s="44"/>
      <c r="EG336" s="44"/>
      <c r="EO336" s="44"/>
      <c r="EW336" s="44"/>
      <c r="FE336" s="44"/>
      <c r="FM336" s="44"/>
      <c r="FU336" s="44"/>
      <c r="GC336" s="44"/>
      <c r="GK336" s="44"/>
      <c r="GS336" s="44"/>
      <c r="HA336" s="44"/>
      <c r="HI336" s="44"/>
      <c r="HQ336" s="44"/>
      <c r="HY336" s="44"/>
      <c r="IC336" s="5"/>
      <c r="IG336" s="44"/>
      <c r="IQ336" s="44"/>
      <c r="IY336" s="44"/>
      <c r="JG336" s="44"/>
      <c r="JO336" s="44"/>
      <c r="JW336" s="44"/>
      <c r="KE336" s="44"/>
      <c r="KM336" s="44"/>
      <c r="KU336" s="44"/>
      <c r="LC336" s="44"/>
      <c r="LK336" s="44"/>
      <c r="LS336" s="44"/>
      <c r="MA336" s="44"/>
      <c r="MI336" s="44"/>
    </row>
    <row r="337" spans="2:353" x14ac:dyDescent="0.25">
      <c r="B337" s="360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  <c r="AM337" s="94"/>
      <c r="AO337" s="44"/>
      <c r="AW337" s="44"/>
      <c r="BE337" s="44"/>
      <c r="BM337" s="44"/>
      <c r="BU337" s="44"/>
      <c r="CC337" s="44"/>
      <c r="CK337" s="44"/>
      <c r="CS337" s="44"/>
      <c r="DA337" s="44"/>
      <c r="DI337" s="44"/>
      <c r="DQ337" s="44"/>
      <c r="DY337" s="44"/>
      <c r="EG337" s="44"/>
      <c r="EO337" s="44"/>
      <c r="EW337" s="44"/>
      <c r="FE337" s="44"/>
      <c r="FM337" s="44"/>
      <c r="FU337" s="44"/>
      <c r="GC337" s="44"/>
      <c r="GK337" s="44"/>
      <c r="GS337" s="44"/>
      <c r="HA337" s="44"/>
      <c r="HI337" s="44"/>
      <c r="HQ337" s="44"/>
      <c r="HY337" s="44"/>
      <c r="IC337" s="5"/>
      <c r="IG337" s="44"/>
      <c r="IQ337" s="44"/>
      <c r="IY337" s="44"/>
      <c r="JG337" s="44"/>
      <c r="JO337" s="44"/>
      <c r="JW337" s="44"/>
      <c r="KE337" s="44"/>
      <c r="KM337" s="44"/>
      <c r="KU337" s="44"/>
      <c r="LC337" s="44"/>
      <c r="LK337" s="44"/>
      <c r="LS337" s="44"/>
      <c r="MA337" s="44"/>
      <c r="MI337" s="44"/>
    </row>
    <row r="338" spans="2:353" x14ac:dyDescent="0.25">
      <c r="B338" s="360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  <c r="AM338" s="94"/>
      <c r="AO338" s="44"/>
      <c r="AW338" s="44"/>
      <c r="BE338" s="44"/>
      <c r="BM338" s="44"/>
      <c r="BU338" s="44"/>
      <c r="CC338" s="44"/>
      <c r="CK338" s="44"/>
      <c r="CS338" s="44"/>
      <c r="DA338" s="44"/>
      <c r="DI338" s="44"/>
      <c r="DQ338" s="44"/>
      <c r="DY338" s="44"/>
      <c r="EG338" s="44"/>
      <c r="EO338" s="44"/>
      <c r="EW338" s="44"/>
      <c r="FE338" s="44"/>
      <c r="FM338" s="44"/>
      <c r="FU338" s="44"/>
      <c r="GC338" s="44"/>
      <c r="GK338" s="44"/>
      <c r="GS338" s="44"/>
      <c r="HA338" s="44"/>
      <c r="HI338" s="44"/>
      <c r="HQ338" s="44"/>
      <c r="HY338" s="44"/>
      <c r="IC338" s="5"/>
      <c r="IG338" s="44"/>
      <c r="IQ338" s="44"/>
      <c r="IY338" s="44"/>
      <c r="JG338" s="44"/>
      <c r="JO338" s="44"/>
      <c r="JW338" s="44"/>
      <c r="KE338" s="44"/>
      <c r="KM338" s="44"/>
      <c r="KU338" s="44"/>
      <c r="LC338" s="44"/>
      <c r="LK338" s="44"/>
      <c r="LS338" s="44"/>
      <c r="MA338" s="44"/>
      <c r="MI338" s="44"/>
    </row>
    <row r="339" spans="2:353" x14ac:dyDescent="0.25">
      <c r="B339" s="360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  <c r="AM339" s="94"/>
      <c r="AO339" s="44"/>
      <c r="AW339" s="44"/>
      <c r="BE339" s="44"/>
      <c r="BM339" s="44"/>
      <c r="BU339" s="44"/>
      <c r="CC339" s="44"/>
      <c r="CK339" s="44"/>
      <c r="CS339" s="44"/>
      <c r="DA339" s="44"/>
      <c r="DI339" s="44"/>
      <c r="DQ339" s="44"/>
      <c r="DY339" s="44"/>
      <c r="EG339" s="44"/>
      <c r="EO339" s="44"/>
      <c r="EW339" s="44"/>
      <c r="FE339" s="44"/>
      <c r="FM339" s="44"/>
      <c r="FU339" s="44"/>
      <c r="GC339" s="44"/>
      <c r="GK339" s="44"/>
      <c r="GS339" s="44"/>
      <c r="HA339" s="44"/>
      <c r="HI339" s="44"/>
      <c r="HQ339" s="44"/>
      <c r="HY339" s="44"/>
      <c r="IC339" s="5"/>
      <c r="IG339" s="44"/>
      <c r="IQ339" s="44"/>
      <c r="IY339" s="44"/>
      <c r="JG339" s="44"/>
      <c r="JO339" s="44"/>
      <c r="JW339" s="44"/>
      <c r="KE339" s="44"/>
      <c r="KM339" s="44"/>
      <c r="KU339" s="44"/>
      <c r="LC339" s="44"/>
      <c r="LK339" s="44"/>
      <c r="LS339" s="44"/>
      <c r="MA339" s="44"/>
      <c r="MI339" s="44"/>
    </row>
    <row r="340" spans="2:353" x14ac:dyDescent="0.25">
      <c r="B340" s="36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  <c r="AM340" s="94"/>
      <c r="AO340" s="44"/>
      <c r="AW340" s="44"/>
      <c r="BE340" s="44"/>
      <c r="BM340" s="44"/>
      <c r="BU340" s="44"/>
      <c r="CC340" s="44"/>
      <c r="CK340" s="44"/>
      <c r="CS340" s="44"/>
      <c r="DA340" s="44"/>
      <c r="DI340" s="44"/>
      <c r="DQ340" s="44"/>
      <c r="DY340" s="44"/>
      <c r="EG340" s="44"/>
      <c r="EO340" s="44"/>
      <c r="EW340" s="44"/>
      <c r="FE340" s="44"/>
      <c r="FM340" s="44"/>
      <c r="FU340" s="44"/>
      <c r="GC340" s="44"/>
      <c r="GK340" s="44"/>
      <c r="GS340" s="44"/>
      <c r="HA340" s="44"/>
      <c r="HI340" s="44"/>
      <c r="HQ340" s="44"/>
      <c r="HY340" s="44"/>
      <c r="IC340" s="5"/>
      <c r="IG340" s="44"/>
      <c r="IQ340" s="44"/>
      <c r="IY340" s="44"/>
      <c r="JG340" s="44"/>
      <c r="JO340" s="44"/>
      <c r="JW340" s="44"/>
      <c r="KE340" s="44"/>
      <c r="KM340" s="44"/>
      <c r="KU340" s="44"/>
      <c r="LC340" s="44"/>
      <c r="LK340" s="44"/>
      <c r="LS340" s="44"/>
      <c r="MA340" s="44"/>
      <c r="MI340" s="44"/>
    </row>
    <row r="341" spans="2:353" x14ac:dyDescent="0.25">
      <c r="B341" s="360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  <c r="AM341" s="94"/>
      <c r="IC341" s="5"/>
    </row>
    <row r="342" spans="2:353" x14ac:dyDescent="0.25">
      <c r="B342" s="360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  <c r="AM342" s="94"/>
      <c r="AQ342" s="31"/>
      <c r="AS342" s="31"/>
      <c r="AU342" s="31"/>
      <c r="AY342" s="31"/>
      <c r="BA342" s="31"/>
      <c r="BC342" s="31"/>
      <c r="BG342" s="31"/>
      <c r="BH342" s="47"/>
      <c r="BI342" s="31"/>
      <c r="BK342" s="31"/>
      <c r="BO342" s="31"/>
      <c r="BQ342" s="31"/>
      <c r="BS342" s="31"/>
      <c r="BW342" s="31"/>
      <c r="BY342" s="31"/>
      <c r="CA342" s="31"/>
      <c r="CE342" s="31"/>
      <c r="CG342" s="31"/>
      <c r="CI342" s="31"/>
      <c r="CM342" s="31"/>
      <c r="CO342" s="31"/>
      <c r="CQ342" s="31"/>
      <c r="CU342" s="31"/>
      <c r="CW342" s="31"/>
      <c r="CY342" s="31"/>
      <c r="DC342" s="31"/>
      <c r="DE342" s="31"/>
      <c r="DG342" s="31"/>
      <c r="DK342" s="31"/>
      <c r="DM342" s="31"/>
      <c r="DO342" s="31"/>
      <c r="DS342" s="31"/>
      <c r="DU342" s="31"/>
      <c r="DW342" s="31"/>
      <c r="EA342" s="31"/>
      <c r="EC342" s="31"/>
      <c r="EE342" s="31"/>
      <c r="EI342" s="31"/>
      <c r="EK342" s="31"/>
      <c r="EM342" s="31"/>
      <c r="EQ342" s="31"/>
      <c r="ES342" s="31"/>
      <c r="EU342" s="31"/>
      <c r="EY342" s="31"/>
      <c r="FA342" s="31"/>
      <c r="FC342" s="31"/>
      <c r="FG342" s="31"/>
      <c r="FI342" s="31"/>
      <c r="FK342" s="31"/>
      <c r="FO342" s="31"/>
      <c r="FQ342" s="31"/>
      <c r="FS342" s="31"/>
      <c r="FW342" s="31"/>
      <c r="FY342" s="31"/>
      <c r="FZ342" s="47"/>
      <c r="GA342" s="31"/>
      <c r="GE342" s="31"/>
      <c r="GG342" s="31"/>
      <c r="GI342" s="31"/>
      <c r="GM342" s="31"/>
      <c r="GO342" s="31"/>
      <c r="GQ342" s="31"/>
      <c r="GU342" s="31"/>
      <c r="GW342" s="31"/>
      <c r="GY342" s="31"/>
      <c r="HC342" s="31"/>
      <c r="HE342" s="31"/>
      <c r="HG342" s="31"/>
      <c r="HK342" s="31"/>
      <c r="HM342" s="31"/>
      <c r="HO342" s="31"/>
      <c r="HS342" s="31"/>
      <c r="HU342" s="31"/>
      <c r="HW342" s="31"/>
      <c r="IA342" s="31"/>
      <c r="IC342" s="5"/>
      <c r="IE342" s="31"/>
      <c r="II342" s="31"/>
      <c r="IK342" s="31"/>
      <c r="IM342" s="31"/>
      <c r="IO342" s="31"/>
      <c r="IS342" s="31"/>
      <c r="IU342" s="31"/>
      <c r="IW342" s="31"/>
      <c r="JA342" s="31"/>
      <c r="JC342" s="31"/>
      <c r="JE342" s="31"/>
      <c r="JI342" s="31"/>
      <c r="JK342" s="31"/>
      <c r="JM342" s="31"/>
      <c r="JQ342" s="31"/>
      <c r="JS342" s="31"/>
      <c r="JU342" s="31"/>
      <c r="JY342" s="31"/>
      <c r="KA342" s="31"/>
      <c r="KC342" s="31"/>
      <c r="KG342" s="31"/>
      <c r="KI342" s="31"/>
      <c r="KK342" s="31"/>
      <c r="KO342" s="31"/>
      <c r="KQ342" s="31"/>
      <c r="KS342" s="31"/>
      <c r="KW342" s="31"/>
      <c r="KY342" s="31"/>
      <c r="LA342" s="31"/>
      <c r="LE342" s="31"/>
      <c r="LG342" s="31"/>
      <c r="LI342" s="31"/>
      <c r="LM342" s="31"/>
      <c r="LO342" s="31"/>
      <c r="LQ342" s="31"/>
      <c r="LU342" s="31"/>
      <c r="LW342" s="31"/>
      <c r="LY342" s="31"/>
      <c r="MC342" s="31"/>
      <c r="ME342" s="31"/>
      <c r="MG342" s="31"/>
      <c r="MK342" s="31"/>
      <c r="MM342" s="31"/>
      <c r="MO342" s="31"/>
    </row>
    <row r="343" spans="2:353" x14ac:dyDescent="0.25">
      <c r="B343" s="360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  <c r="AM343" s="94"/>
      <c r="AO343" s="44"/>
      <c r="AQ343" s="31"/>
      <c r="AS343" s="31"/>
      <c r="AU343" s="31"/>
      <c r="AW343" s="44"/>
      <c r="AY343" s="31"/>
      <c r="BA343" s="31"/>
      <c r="BC343" s="31"/>
      <c r="BE343" s="44"/>
      <c r="BG343" s="31"/>
      <c r="BH343" s="47"/>
      <c r="BI343" s="31"/>
      <c r="BK343" s="31"/>
      <c r="BM343" s="44"/>
      <c r="BO343" s="31"/>
      <c r="BQ343" s="31"/>
      <c r="BS343" s="31"/>
      <c r="BU343" s="44"/>
      <c r="BW343" s="31"/>
      <c r="BY343" s="31"/>
      <c r="CA343" s="31"/>
      <c r="CC343" s="44"/>
      <c r="CE343" s="31"/>
      <c r="CG343" s="31"/>
      <c r="CI343" s="31"/>
      <c r="CK343" s="44"/>
      <c r="CM343" s="31"/>
      <c r="CO343" s="31"/>
      <c r="CQ343" s="31"/>
      <c r="CS343" s="44"/>
      <c r="CU343" s="31"/>
      <c r="CW343" s="31"/>
      <c r="CY343" s="31"/>
      <c r="DA343" s="44"/>
      <c r="DC343" s="31"/>
      <c r="DE343" s="31"/>
      <c r="DG343" s="31"/>
      <c r="DI343" s="44"/>
      <c r="DK343" s="31"/>
      <c r="DM343" s="31"/>
      <c r="DO343" s="31"/>
      <c r="DQ343" s="44"/>
      <c r="DS343" s="31"/>
      <c r="DU343" s="31"/>
      <c r="DW343" s="31"/>
      <c r="DY343" s="44"/>
      <c r="EA343" s="31"/>
      <c r="EC343" s="31"/>
      <c r="EE343" s="31"/>
      <c r="EG343" s="44"/>
      <c r="EI343" s="31"/>
      <c r="EK343" s="31"/>
      <c r="EM343" s="31"/>
      <c r="EO343" s="44"/>
      <c r="EQ343" s="31"/>
      <c r="ES343" s="31"/>
      <c r="EU343" s="31"/>
      <c r="EW343" s="44"/>
      <c r="EY343" s="31"/>
      <c r="FA343" s="31"/>
      <c r="FC343" s="31"/>
      <c r="FE343" s="44"/>
      <c r="FG343" s="31"/>
      <c r="FI343" s="31"/>
      <c r="FK343" s="31"/>
      <c r="FM343" s="44"/>
      <c r="FO343" s="31"/>
      <c r="FQ343" s="31"/>
      <c r="FS343" s="31"/>
      <c r="FU343" s="44"/>
      <c r="FW343" s="31"/>
      <c r="FY343" s="31"/>
      <c r="FZ343" s="47"/>
      <c r="GA343" s="31"/>
      <c r="GC343" s="44"/>
      <c r="GE343" s="31"/>
      <c r="GG343" s="31"/>
      <c r="GI343" s="31"/>
      <c r="GK343" s="44"/>
      <c r="GM343" s="31"/>
      <c r="GO343" s="31"/>
      <c r="GQ343" s="31"/>
      <c r="GS343" s="44"/>
      <c r="GU343" s="31"/>
      <c r="GW343" s="31"/>
      <c r="GY343" s="31"/>
      <c r="HA343" s="44"/>
      <c r="HC343" s="31"/>
      <c r="HE343" s="31"/>
      <c r="HG343" s="31"/>
      <c r="HI343" s="44"/>
      <c r="HK343" s="31"/>
      <c r="HM343" s="31"/>
      <c r="HO343" s="31"/>
      <c r="HQ343" s="44"/>
      <c r="HS343" s="31"/>
      <c r="HU343" s="31"/>
      <c r="HW343" s="31"/>
      <c r="HY343" s="44"/>
      <c r="IA343" s="31"/>
      <c r="IC343" s="5"/>
      <c r="IE343" s="31"/>
      <c r="IG343" s="44"/>
      <c r="II343" s="31"/>
      <c r="IK343" s="31"/>
      <c r="IM343" s="31"/>
      <c r="IO343" s="31"/>
      <c r="IQ343" s="44"/>
      <c r="IS343" s="31"/>
      <c r="IU343" s="31"/>
      <c r="IW343" s="31"/>
      <c r="IY343" s="44"/>
      <c r="JA343" s="31"/>
      <c r="JC343" s="31"/>
      <c r="JE343" s="31"/>
      <c r="JG343" s="44"/>
      <c r="JI343" s="31"/>
      <c r="JK343" s="31"/>
      <c r="JM343" s="31"/>
      <c r="JO343" s="44"/>
      <c r="JQ343" s="31"/>
      <c r="JS343" s="31"/>
      <c r="JU343" s="31"/>
      <c r="JW343" s="44"/>
      <c r="JY343" s="31"/>
      <c r="KA343" s="31"/>
      <c r="KC343" s="31"/>
      <c r="KE343" s="44"/>
      <c r="KG343" s="31"/>
      <c r="KI343" s="31"/>
      <c r="KK343" s="31"/>
      <c r="KM343" s="44"/>
      <c r="KO343" s="31"/>
      <c r="KQ343" s="31"/>
      <c r="KS343" s="31"/>
      <c r="KU343" s="44"/>
      <c r="KW343" s="31"/>
      <c r="KY343" s="31"/>
      <c r="LA343" s="31"/>
      <c r="LC343" s="44"/>
      <c r="LE343" s="31"/>
      <c r="LG343" s="31"/>
      <c r="LI343" s="31"/>
      <c r="LK343" s="44"/>
      <c r="LM343" s="31"/>
      <c r="LO343" s="31"/>
      <c r="LQ343" s="31"/>
      <c r="LS343" s="44"/>
      <c r="LU343" s="31"/>
      <c r="LW343" s="31"/>
      <c r="LY343" s="31"/>
      <c r="MA343" s="44"/>
      <c r="MC343" s="31"/>
      <c r="ME343" s="31"/>
      <c r="MG343" s="31"/>
      <c r="MI343" s="44"/>
      <c r="MK343" s="31"/>
      <c r="MM343" s="31"/>
      <c r="MO343" s="31"/>
    </row>
    <row r="344" spans="2:353" x14ac:dyDescent="0.25">
      <c r="B344" s="360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  <c r="AM344" s="94"/>
      <c r="AO344" s="44"/>
      <c r="AQ344" s="31"/>
      <c r="AS344" s="31"/>
      <c r="AU344" s="31"/>
      <c r="AW344" s="44"/>
      <c r="AY344" s="31"/>
      <c r="BA344" s="31"/>
      <c r="BC344" s="31"/>
      <c r="BE344" s="44"/>
      <c r="BG344" s="31"/>
      <c r="BH344" s="47"/>
      <c r="BI344" s="31"/>
      <c r="BK344" s="31"/>
      <c r="BM344" s="44"/>
      <c r="BO344" s="31"/>
      <c r="BQ344" s="31"/>
      <c r="BS344" s="31"/>
      <c r="BU344" s="44"/>
      <c r="BW344" s="31"/>
      <c r="BY344" s="31"/>
      <c r="CA344" s="31"/>
      <c r="CC344" s="44"/>
      <c r="CE344" s="31"/>
      <c r="CG344" s="31"/>
      <c r="CI344" s="31"/>
      <c r="CK344" s="44"/>
      <c r="CM344" s="31"/>
      <c r="CO344" s="31"/>
      <c r="CQ344" s="31"/>
      <c r="CS344" s="44"/>
      <c r="CU344" s="31"/>
      <c r="CW344" s="31"/>
      <c r="CY344" s="31"/>
      <c r="DA344" s="44"/>
      <c r="DC344" s="31"/>
      <c r="DE344" s="31"/>
      <c r="DG344" s="31"/>
      <c r="DI344" s="44"/>
      <c r="DK344" s="31"/>
      <c r="DM344" s="31"/>
      <c r="DO344" s="31"/>
      <c r="DQ344" s="44"/>
      <c r="DS344" s="31"/>
      <c r="DU344" s="31"/>
      <c r="DW344" s="31"/>
      <c r="DY344" s="44"/>
      <c r="EA344" s="31"/>
      <c r="EC344" s="31"/>
      <c r="EE344" s="31"/>
      <c r="EG344" s="44"/>
      <c r="EI344" s="31"/>
      <c r="EK344" s="31"/>
      <c r="EM344" s="31"/>
      <c r="EO344" s="44"/>
      <c r="EQ344" s="31"/>
      <c r="ES344" s="31"/>
      <c r="EU344" s="31"/>
      <c r="EW344" s="44"/>
      <c r="EY344" s="31"/>
      <c r="FA344" s="31"/>
      <c r="FC344" s="31"/>
      <c r="FE344" s="44"/>
      <c r="FG344" s="31"/>
      <c r="FI344" s="31"/>
      <c r="FK344" s="31"/>
      <c r="FM344" s="44"/>
      <c r="FO344" s="31"/>
      <c r="FQ344" s="31"/>
      <c r="FS344" s="31"/>
      <c r="FU344" s="44"/>
      <c r="FW344" s="31"/>
      <c r="FY344" s="31"/>
      <c r="FZ344" s="47"/>
      <c r="GA344" s="31"/>
      <c r="GC344" s="44"/>
      <c r="GE344" s="31"/>
      <c r="GG344" s="31"/>
      <c r="GI344" s="31"/>
      <c r="GK344" s="44"/>
      <c r="GM344" s="31"/>
      <c r="GO344" s="31"/>
      <c r="GQ344" s="31"/>
      <c r="GS344" s="44"/>
      <c r="GU344" s="31"/>
      <c r="GW344" s="31"/>
      <c r="GY344" s="31"/>
      <c r="HA344" s="44"/>
      <c r="HC344" s="31"/>
      <c r="HE344" s="31"/>
      <c r="HG344" s="31"/>
      <c r="HI344" s="44"/>
      <c r="HK344" s="31"/>
      <c r="HM344" s="31"/>
      <c r="HO344" s="31"/>
      <c r="HQ344" s="44"/>
      <c r="HS344" s="31"/>
      <c r="HU344" s="31"/>
      <c r="HW344" s="31"/>
      <c r="HY344" s="44"/>
      <c r="IA344" s="31"/>
      <c r="IC344" s="5"/>
      <c r="IE344" s="31"/>
      <c r="IG344" s="44"/>
      <c r="II344" s="31"/>
      <c r="IK344" s="31"/>
      <c r="IM344" s="31"/>
      <c r="IO344" s="31"/>
      <c r="IQ344" s="44"/>
      <c r="IS344" s="31"/>
      <c r="IU344" s="31"/>
      <c r="IW344" s="31"/>
      <c r="IY344" s="44"/>
      <c r="JA344" s="31"/>
      <c r="JC344" s="31"/>
      <c r="JE344" s="31"/>
      <c r="JG344" s="44"/>
      <c r="JI344" s="31"/>
      <c r="JK344" s="31"/>
      <c r="JM344" s="31"/>
      <c r="JO344" s="44"/>
      <c r="JQ344" s="31"/>
      <c r="JS344" s="31"/>
      <c r="JU344" s="31"/>
      <c r="JW344" s="44"/>
      <c r="JY344" s="31"/>
      <c r="KA344" s="31"/>
      <c r="KC344" s="31"/>
      <c r="KE344" s="44"/>
      <c r="KG344" s="31"/>
      <c r="KI344" s="31"/>
      <c r="KK344" s="31"/>
      <c r="KM344" s="44"/>
      <c r="KO344" s="31"/>
      <c r="KQ344" s="31"/>
      <c r="KS344" s="31"/>
      <c r="KU344" s="44"/>
      <c r="KW344" s="31"/>
      <c r="KY344" s="31"/>
      <c r="LA344" s="31"/>
      <c r="LC344" s="44"/>
      <c r="LE344" s="31"/>
      <c r="LG344" s="31"/>
      <c r="LI344" s="31"/>
      <c r="LK344" s="44"/>
      <c r="LM344" s="31"/>
      <c r="LO344" s="31"/>
      <c r="LQ344" s="31"/>
      <c r="LS344" s="44"/>
      <c r="LU344" s="31"/>
      <c r="LW344" s="31"/>
      <c r="LY344" s="31"/>
      <c r="MA344" s="44"/>
      <c r="MC344" s="31"/>
      <c r="ME344" s="31"/>
      <c r="MG344" s="31"/>
      <c r="MI344" s="44"/>
      <c r="MK344" s="31"/>
      <c r="MM344" s="31"/>
      <c r="MO344" s="31"/>
    </row>
    <row r="345" spans="2:353" x14ac:dyDescent="0.25">
      <c r="B345" s="360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  <c r="AM345" s="94"/>
      <c r="AO345" s="44"/>
      <c r="AQ345" s="31"/>
      <c r="AS345" s="31"/>
      <c r="AU345" s="31"/>
      <c r="AW345" s="44"/>
      <c r="AY345" s="31"/>
      <c r="BA345" s="31"/>
      <c r="BC345" s="31"/>
      <c r="BE345" s="44"/>
      <c r="BG345" s="31"/>
      <c r="BH345" s="47"/>
      <c r="BI345" s="31"/>
      <c r="BK345" s="31"/>
      <c r="BM345" s="44"/>
      <c r="BO345" s="31"/>
      <c r="BQ345" s="31"/>
      <c r="BS345" s="31"/>
      <c r="BU345" s="44"/>
      <c r="BW345" s="31"/>
      <c r="BY345" s="31"/>
      <c r="CA345" s="31"/>
      <c r="CC345" s="44"/>
      <c r="CE345" s="31"/>
      <c r="CG345" s="31"/>
      <c r="CI345" s="31"/>
      <c r="CK345" s="44"/>
      <c r="CM345" s="31"/>
      <c r="CO345" s="31"/>
      <c r="CQ345" s="31"/>
      <c r="CS345" s="44"/>
      <c r="CU345" s="31"/>
      <c r="CW345" s="31"/>
      <c r="CY345" s="31"/>
      <c r="DA345" s="44"/>
      <c r="DC345" s="31"/>
      <c r="DE345" s="31"/>
      <c r="DG345" s="31"/>
      <c r="DI345" s="44"/>
      <c r="DK345" s="31"/>
      <c r="DM345" s="31"/>
      <c r="DO345" s="31"/>
      <c r="DQ345" s="44"/>
      <c r="DS345" s="31"/>
      <c r="DU345" s="31"/>
      <c r="DW345" s="31"/>
      <c r="DY345" s="44"/>
      <c r="EA345" s="31"/>
      <c r="EC345" s="31"/>
      <c r="EE345" s="31"/>
      <c r="EG345" s="44"/>
      <c r="EI345" s="31"/>
      <c r="EK345" s="31"/>
      <c r="EM345" s="31"/>
      <c r="EO345" s="44"/>
      <c r="EQ345" s="31"/>
      <c r="ES345" s="31"/>
      <c r="EU345" s="31"/>
      <c r="EW345" s="44"/>
      <c r="EY345" s="31"/>
      <c r="FA345" s="31"/>
      <c r="FC345" s="31"/>
      <c r="FE345" s="44"/>
      <c r="FG345" s="31"/>
      <c r="FI345" s="31"/>
      <c r="FK345" s="31"/>
      <c r="FM345" s="44"/>
      <c r="FO345" s="31"/>
      <c r="FQ345" s="31"/>
      <c r="FS345" s="31"/>
      <c r="FU345" s="44"/>
      <c r="FW345" s="31"/>
      <c r="FY345" s="31"/>
      <c r="FZ345" s="47"/>
      <c r="GA345" s="31"/>
      <c r="GC345" s="44"/>
      <c r="GE345" s="31"/>
      <c r="GG345" s="31"/>
      <c r="GI345" s="31"/>
      <c r="GK345" s="44"/>
      <c r="GM345" s="31"/>
      <c r="GO345" s="31"/>
      <c r="GQ345" s="31"/>
      <c r="GS345" s="44"/>
      <c r="GU345" s="31"/>
      <c r="GW345" s="31"/>
      <c r="GY345" s="31"/>
      <c r="HA345" s="44"/>
      <c r="HC345" s="31"/>
      <c r="HE345" s="31"/>
      <c r="HG345" s="31"/>
      <c r="HI345" s="44"/>
      <c r="HK345" s="31"/>
      <c r="HM345" s="31"/>
      <c r="HO345" s="31"/>
      <c r="HQ345" s="44"/>
      <c r="HS345" s="31"/>
      <c r="HU345" s="31"/>
      <c r="HW345" s="31"/>
      <c r="HY345" s="44"/>
      <c r="IA345" s="31"/>
      <c r="IC345" s="5"/>
      <c r="IE345" s="31"/>
      <c r="IG345" s="44"/>
      <c r="II345" s="31"/>
      <c r="IK345" s="31"/>
      <c r="IM345" s="31"/>
      <c r="IO345" s="31"/>
      <c r="IQ345" s="44"/>
      <c r="IS345" s="31"/>
      <c r="IU345" s="31"/>
      <c r="IW345" s="31"/>
      <c r="IY345" s="44"/>
      <c r="JA345" s="31"/>
      <c r="JC345" s="31"/>
      <c r="JE345" s="31"/>
      <c r="JG345" s="44"/>
      <c r="JI345" s="31"/>
      <c r="JK345" s="31"/>
      <c r="JM345" s="31"/>
      <c r="JO345" s="44"/>
      <c r="JQ345" s="31"/>
      <c r="JS345" s="31"/>
      <c r="JU345" s="31"/>
      <c r="JW345" s="44"/>
      <c r="JY345" s="31"/>
      <c r="KA345" s="31"/>
      <c r="KC345" s="31"/>
      <c r="KE345" s="44"/>
      <c r="KG345" s="31"/>
      <c r="KI345" s="31"/>
      <c r="KK345" s="31"/>
      <c r="KM345" s="44"/>
      <c r="KO345" s="31"/>
      <c r="KQ345" s="31"/>
      <c r="KS345" s="31"/>
      <c r="KU345" s="44"/>
      <c r="KW345" s="31"/>
      <c r="KY345" s="31"/>
      <c r="LA345" s="31"/>
      <c r="LC345" s="44"/>
      <c r="LE345" s="31"/>
      <c r="LG345" s="31"/>
      <c r="LI345" s="31"/>
      <c r="LK345" s="44"/>
      <c r="LM345" s="31"/>
      <c r="LO345" s="31"/>
      <c r="LQ345" s="31"/>
      <c r="LS345" s="44"/>
      <c r="LU345" s="31"/>
      <c r="LW345" s="31"/>
      <c r="LY345" s="31"/>
      <c r="MA345" s="44"/>
      <c r="MC345" s="31"/>
      <c r="ME345" s="31"/>
      <c r="MG345" s="31"/>
      <c r="MI345" s="44"/>
      <c r="MK345" s="31"/>
      <c r="MM345" s="31"/>
      <c r="MO345" s="31"/>
    </row>
    <row r="346" spans="2:353" x14ac:dyDescent="0.25">
      <c r="B346" s="360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  <c r="AM346" s="94"/>
      <c r="AO346" s="44"/>
      <c r="AP346" s="44"/>
      <c r="AW346" s="44"/>
      <c r="AX346" s="44"/>
      <c r="BE346" s="44"/>
      <c r="BF346" s="44"/>
      <c r="BH346" s="47"/>
      <c r="BM346" s="44"/>
      <c r="BN346" s="44"/>
      <c r="BU346" s="44"/>
      <c r="BV346" s="44"/>
      <c r="CC346" s="44"/>
      <c r="CD346" s="44"/>
      <c r="CK346" s="44"/>
      <c r="CL346" s="44"/>
      <c r="CS346" s="44"/>
      <c r="CT346" s="44"/>
      <c r="DA346" s="44"/>
      <c r="DB346" s="44"/>
      <c r="DI346" s="44"/>
      <c r="DJ346" s="44"/>
      <c r="DQ346" s="44"/>
      <c r="DR346" s="44"/>
      <c r="DY346" s="44"/>
      <c r="DZ346" s="44"/>
      <c r="EG346" s="44"/>
      <c r="EH346" s="44"/>
      <c r="EO346" s="44"/>
      <c r="EP346" s="44"/>
      <c r="EW346" s="44"/>
      <c r="EX346" s="44"/>
      <c r="FE346" s="44"/>
      <c r="FF346" s="44"/>
      <c r="FM346" s="44"/>
      <c r="FN346" s="44"/>
      <c r="FU346" s="44"/>
      <c r="FV346" s="44"/>
      <c r="GC346" s="44"/>
      <c r="GD346" s="44"/>
      <c r="GK346" s="44"/>
      <c r="GL346" s="44"/>
      <c r="GS346" s="44"/>
      <c r="GT346" s="44"/>
      <c r="HA346" s="44"/>
      <c r="HB346" s="44"/>
      <c r="HI346" s="44"/>
      <c r="HJ346" s="44"/>
      <c r="HQ346" s="44"/>
      <c r="HR346" s="44"/>
      <c r="HY346" s="44"/>
      <c r="HZ346" s="44"/>
      <c r="IC346" s="5"/>
      <c r="IG346" s="44"/>
      <c r="IH346" s="44"/>
      <c r="IQ346" s="44"/>
      <c r="IR346" s="44"/>
      <c r="IY346" s="44"/>
      <c r="IZ346" s="44"/>
      <c r="JG346" s="44"/>
      <c r="JH346" s="44"/>
      <c r="JO346" s="44"/>
      <c r="JP346" s="44"/>
      <c r="JW346" s="44"/>
      <c r="JX346" s="44"/>
      <c r="KE346" s="44"/>
      <c r="KF346" s="44"/>
      <c r="KM346" s="44"/>
      <c r="KN346" s="44"/>
      <c r="KU346" s="44"/>
      <c r="KV346" s="44"/>
      <c r="LC346" s="44"/>
      <c r="LD346" s="44"/>
      <c r="LK346" s="44"/>
      <c r="LL346" s="44"/>
      <c r="LS346" s="44"/>
      <c r="LT346" s="44"/>
      <c r="MA346" s="44"/>
      <c r="MB346" s="44"/>
      <c r="MI346" s="44"/>
      <c r="MJ346" s="44"/>
    </row>
    <row r="347" spans="2:353" x14ac:dyDescent="0.25">
      <c r="B347" s="360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  <c r="AM347" s="94"/>
      <c r="BH347" s="47"/>
      <c r="IC347" s="5"/>
    </row>
    <row r="348" spans="2:353" x14ac:dyDescent="0.25">
      <c r="B348" s="360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  <c r="AM348" s="94"/>
      <c r="AO348" s="44"/>
      <c r="AW348" s="44"/>
      <c r="BE348" s="44"/>
      <c r="BH348" s="47"/>
      <c r="BM348" s="44"/>
      <c r="BU348" s="44"/>
      <c r="CC348" s="44"/>
      <c r="CK348" s="44"/>
      <c r="CS348" s="44"/>
      <c r="DA348" s="44"/>
      <c r="DI348" s="44"/>
      <c r="DQ348" s="44"/>
      <c r="DY348" s="44"/>
      <c r="EG348" s="44"/>
      <c r="EO348" s="44"/>
      <c r="EW348" s="44"/>
      <c r="FE348" s="44"/>
      <c r="FM348" s="44"/>
      <c r="FU348" s="44"/>
      <c r="GC348" s="44"/>
      <c r="GK348" s="44"/>
      <c r="GS348" s="44"/>
      <c r="HA348" s="44"/>
      <c r="HI348" s="44"/>
      <c r="HQ348" s="44"/>
      <c r="HY348" s="44"/>
      <c r="IC348" s="5"/>
      <c r="IG348" s="44"/>
      <c r="IQ348" s="44"/>
      <c r="IY348" s="44"/>
      <c r="JG348" s="44"/>
      <c r="JO348" s="44"/>
      <c r="JW348" s="44"/>
      <c r="KE348" s="44"/>
      <c r="KM348" s="44"/>
      <c r="KU348" s="44"/>
      <c r="LC348" s="44"/>
      <c r="LK348" s="44"/>
      <c r="LS348" s="44"/>
      <c r="MA348" s="44"/>
      <c r="MI348" s="44"/>
    </row>
    <row r="349" spans="2:353" x14ac:dyDescent="0.25">
      <c r="B349" s="360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  <c r="AM349" s="94"/>
      <c r="AN349" s="23"/>
      <c r="AO349" s="44"/>
      <c r="AR349" s="23"/>
      <c r="AT349" s="49"/>
      <c r="AV349" s="23"/>
      <c r="AW349" s="44"/>
      <c r="AZ349" s="36"/>
      <c r="BB349" s="23"/>
      <c r="BD349" s="23"/>
      <c r="BE349" s="44"/>
      <c r="BH349" s="23"/>
      <c r="BJ349" s="23"/>
      <c r="BL349" s="49"/>
      <c r="BM349" s="44"/>
      <c r="BP349" s="23"/>
      <c r="BR349" s="36"/>
      <c r="BT349" s="23"/>
      <c r="BU349" s="44"/>
      <c r="BX349" s="23"/>
      <c r="BZ349" s="23"/>
      <c r="CB349" s="23"/>
      <c r="CC349" s="44"/>
      <c r="CF349" s="23"/>
      <c r="CH349" s="23"/>
      <c r="CJ349" s="36"/>
      <c r="CK349" s="44"/>
      <c r="CN349" s="23"/>
      <c r="CP349" s="23"/>
      <c r="CR349" s="23"/>
      <c r="CS349" s="44"/>
      <c r="CV349" s="49"/>
      <c r="CX349" s="23"/>
      <c r="CZ349" s="23"/>
      <c r="DA349" s="44"/>
      <c r="DD349" s="23"/>
      <c r="DF349" s="23"/>
      <c r="DH349" s="23"/>
      <c r="DI349" s="44"/>
      <c r="DL349" s="23"/>
      <c r="DM349" s="23"/>
      <c r="DN349" s="49"/>
      <c r="DO349" s="23"/>
      <c r="DP349" s="23"/>
      <c r="DQ349" s="44"/>
      <c r="DS349" s="36"/>
      <c r="DT349" s="36"/>
      <c r="DU349" s="23"/>
      <c r="DV349" s="23"/>
      <c r="DW349" s="23"/>
      <c r="DX349" s="23"/>
      <c r="DY349" s="44"/>
      <c r="EA349" s="49"/>
      <c r="EB349" s="23"/>
      <c r="EC349" s="23"/>
      <c r="ED349" s="23"/>
      <c r="EE349" s="23"/>
      <c r="EF349" s="49"/>
      <c r="EG349" s="44"/>
      <c r="EI349" s="23"/>
      <c r="EJ349" s="23"/>
      <c r="EK349" s="36"/>
      <c r="EL349" s="36"/>
      <c r="EM349" s="23"/>
      <c r="EN349" s="23"/>
      <c r="EO349" s="44"/>
      <c r="EQ349" s="23"/>
      <c r="ER349" s="23"/>
      <c r="ES349" s="49"/>
      <c r="EW349" s="44"/>
      <c r="FE349" s="44"/>
      <c r="FM349" s="44"/>
      <c r="FU349" s="44"/>
      <c r="GC349" s="44"/>
      <c r="GK349" s="44"/>
      <c r="GS349" s="44"/>
      <c r="HA349" s="44"/>
      <c r="HI349" s="44"/>
      <c r="HQ349" s="44"/>
      <c r="HY349" s="44"/>
      <c r="IC349" s="5"/>
      <c r="IG349" s="44"/>
      <c r="IQ349" s="44"/>
      <c r="IY349" s="44"/>
      <c r="JG349" s="44"/>
      <c r="JO349" s="44"/>
      <c r="JW349" s="44"/>
      <c r="KE349" s="44"/>
      <c r="KM349" s="44"/>
      <c r="KU349" s="44"/>
      <c r="LC349" s="44"/>
      <c r="LK349" s="44"/>
      <c r="LS349" s="44"/>
      <c r="MA349" s="44"/>
      <c r="MI349" s="44"/>
    </row>
    <row r="350" spans="2:353" x14ac:dyDescent="0.25">
      <c r="B350" s="36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  <c r="AM350" s="94"/>
      <c r="AN350" s="24"/>
      <c r="AO350" s="44"/>
      <c r="AR350" s="24"/>
      <c r="AT350" s="49"/>
      <c r="AV350" s="24"/>
      <c r="AW350" s="44"/>
      <c r="AZ350" s="24"/>
      <c r="BB350" s="24"/>
      <c r="BD350" s="24"/>
      <c r="BE350" s="44"/>
      <c r="BH350" s="24"/>
      <c r="BJ350" s="24"/>
      <c r="BL350" s="49"/>
      <c r="BM350" s="44"/>
      <c r="BP350" s="24"/>
      <c r="BR350" s="24"/>
      <c r="BT350" s="24"/>
      <c r="BU350" s="44"/>
      <c r="BX350" s="24"/>
      <c r="BZ350" s="24"/>
      <c r="CB350" s="24"/>
      <c r="CC350" s="44"/>
      <c r="CF350" s="24"/>
      <c r="CH350" s="24"/>
      <c r="CJ350" s="24"/>
      <c r="CK350" s="44"/>
      <c r="CN350" s="24"/>
      <c r="CP350" s="24"/>
      <c r="CR350" s="24"/>
      <c r="CS350" s="44"/>
      <c r="CV350" s="49"/>
      <c r="CX350" s="24"/>
      <c r="CZ350" s="24"/>
      <c r="DA350" s="44"/>
      <c r="DD350" s="24"/>
      <c r="DF350" s="24"/>
      <c r="DH350" s="24"/>
      <c r="DI350" s="44"/>
      <c r="DK350" s="24"/>
      <c r="DL350" s="24"/>
      <c r="DM350" s="24"/>
      <c r="DN350" s="49"/>
      <c r="DO350" s="24"/>
      <c r="DP350" s="24"/>
      <c r="DQ350" s="44"/>
      <c r="DS350" s="24"/>
      <c r="DT350" s="24"/>
      <c r="DU350" s="24"/>
      <c r="DV350" s="24"/>
      <c r="DW350" s="24"/>
      <c r="DX350" s="24"/>
      <c r="DY350" s="44"/>
      <c r="EA350" s="49"/>
      <c r="EB350" s="24"/>
      <c r="EC350" s="24"/>
      <c r="ED350" s="24"/>
      <c r="EE350" s="24"/>
      <c r="EF350" s="49"/>
      <c r="EG350" s="44"/>
      <c r="EI350" s="24"/>
      <c r="EJ350" s="24"/>
      <c r="EK350" s="24"/>
      <c r="EL350" s="24"/>
      <c r="EM350" s="24"/>
      <c r="EN350" s="24"/>
      <c r="EO350" s="44"/>
      <c r="EQ350" s="24"/>
      <c r="ER350" s="24"/>
      <c r="ES350" s="49"/>
      <c r="EW350" s="44"/>
      <c r="FE350" s="44"/>
      <c r="FM350" s="44"/>
      <c r="FU350" s="44"/>
      <c r="GC350" s="44"/>
      <c r="GK350" s="44"/>
      <c r="GS350" s="44"/>
      <c r="HA350" s="44"/>
      <c r="HI350" s="44"/>
      <c r="HQ350" s="44"/>
      <c r="HY350" s="44"/>
      <c r="IC350" s="5"/>
      <c r="IG350" s="44"/>
      <c r="IQ350" s="44"/>
      <c r="IY350" s="44"/>
      <c r="JG350" s="44"/>
      <c r="JO350" s="44"/>
      <c r="JW350" s="44"/>
      <c r="KE350" s="44"/>
      <c r="KM350" s="44"/>
      <c r="KU350" s="44"/>
      <c r="LC350" s="44"/>
      <c r="LK350" s="44"/>
      <c r="LS350" s="44"/>
      <c r="MA350" s="44"/>
      <c r="MI350" s="44"/>
    </row>
    <row r="351" spans="2:353" x14ac:dyDescent="0.25">
      <c r="B351" s="360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  <c r="AM351" s="94"/>
      <c r="AO351" s="44"/>
      <c r="AW351" s="44"/>
      <c r="BE351" s="44"/>
      <c r="BH351" s="47"/>
      <c r="BM351" s="44"/>
      <c r="BU351" s="44"/>
      <c r="CC351" s="44"/>
      <c r="CK351" s="44"/>
      <c r="CS351" s="44"/>
      <c r="DA351" s="44"/>
      <c r="DI351" s="44"/>
      <c r="DQ351" s="44"/>
      <c r="DY351" s="44"/>
      <c r="EG351" s="44"/>
      <c r="EO351" s="44"/>
      <c r="EW351" s="44"/>
      <c r="FE351" s="44"/>
      <c r="FM351" s="44"/>
      <c r="FU351" s="44"/>
      <c r="GC351" s="44"/>
      <c r="GK351" s="44"/>
      <c r="GS351" s="44"/>
      <c r="HA351" s="44"/>
      <c r="HI351" s="44"/>
      <c r="HQ351" s="44"/>
      <c r="HY351" s="44"/>
      <c r="IC351" s="5"/>
      <c r="IG351" s="44"/>
      <c r="IQ351" s="44"/>
      <c r="IY351" s="44"/>
      <c r="JG351" s="44"/>
      <c r="JO351" s="44"/>
      <c r="JW351" s="44"/>
      <c r="KE351" s="44"/>
      <c r="KM351" s="44"/>
      <c r="KU351" s="44"/>
      <c r="LC351" s="44"/>
      <c r="LK351" s="44"/>
      <c r="LS351" s="44"/>
      <c r="MA351" s="44"/>
      <c r="MI351" s="44"/>
    </row>
    <row r="352" spans="2:353" x14ac:dyDescent="0.25">
      <c r="B352" s="360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  <c r="AM352" s="94"/>
      <c r="AO352" s="44"/>
      <c r="AW352" s="44"/>
      <c r="BE352" s="44"/>
      <c r="BH352" s="47"/>
      <c r="BM352" s="44"/>
      <c r="BU352" s="44"/>
      <c r="CC352" s="44"/>
      <c r="CK352" s="44"/>
      <c r="CS352" s="44"/>
      <c r="DA352" s="44"/>
      <c r="DI352" s="44"/>
      <c r="DQ352" s="44"/>
      <c r="DY352" s="44"/>
      <c r="EG352" s="44"/>
      <c r="EO352" s="44"/>
      <c r="EW352" s="44"/>
      <c r="FE352" s="44"/>
      <c r="FM352" s="44"/>
      <c r="FU352" s="44"/>
      <c r="GC352" s="44"/>
      <c r="GK352" s="44"/>
      <c r="GS352" s="44"/>
      <c r="HA352" s="44"/>
      <c r="HI352" s="44"/>
      <c r="HQ352" s="44"/>
      <c r="HY352" s="44"/>
      <c r="IC352" s="5"/>
      <c r="IG352" s="44"/>
      <c r="IQ352" s="44"/>
      <c r="IY352" s="44"/>
      <c r="JG352" s="44"/>
      <c r="JO352" s="44"/>
      <c r="JW352" s="44"/>
      <c r="KE352" s="44"/>
      <c r="KM352" s="44"/>
      <c r="KU352" s="44"/>
      <c r="LC352" s="44"/>
      <c r="LK352" s="44"/>
      <c r="LS352" s="44"/>
      <c r="MA352" s="44"/>
      <c r="MI352" s="44"/>
    </row>
    <row r="353" spans="2:353" x14ac:dyDescent="0.25">
      <c r="B353" s="360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  <c r="AM353" s="94"/>
      <c r="AO353" s="44"/>
      <c r="AW353" s="44"/>
      <c r="BE353" s="44"/>
      <c r="BH353" s="47"/>
      <c r="BM353" s="44"/>
      <c r="BU353" s="44"/>
      <c r="CC353" s="44"/>
      <c r="CK353" s="44"/>
      <c r="CS353" s="44"/>
      <c r="DA353" s="44"/>
      <c r="DI353" s="44"/>
      <c r="DQ353" s="44"/>
      <c r="DY353" s="44"/>
      <c r="EG353" s="44"/>
      <c r="EO353" s="44"/>
      <c r="EW353" s="44"/>
      <c r="FE353" s="44"/>
      <c r="FM353" s="44"/>
      <c r="FU353" s="44"/>
      <c r="GC353" s="44"/>
      <c r="GK353" s="44"/>
      <c r="GS353" s="44"/>
      <c r="HA353" s="44"/>
      <c r="HI353" s="44"/>
      <c r="HQ353" s="44"/>
      <c r="HY353" s="44"/>
      <c r="IC353" s="5"/>
      <c r="IG353" s="44"/>
      <c r="IQ353" s="44"/>
      <c r="IY353" s="44"/>
      <c r="JG353" s="44"/>
      <c r="JO353" s="44"/>
      <c r="JW353" s="44"/>
      <c r="KE353" s="44"/>
      <c r="KM353" s="44"/>
      <c r="KU353" s="44"/>
      <c r="LC353" s="44"/>
      <c r="LK353" s="44"/>
      <c r="LS353" s="44"/>
      <c r="MA353" s="44"/>
      <c r="MI353" s="44"/>
    </row>
    <row r="354" spans="2:353" x14ac:dyDescent="0.25">
      <c r="B354" s="360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  <c r="AM354" s="94"/>
      <c r="AO354" s="44"/>
      <c r="AW354" s="44"/>
      <c r="BE354" s="44"/>
      <c r="BH354" s="47"/>
      <c r="BM354" s="44"/>
      <c r="BU354" s="44"/>
      <c r="CC354" s="44"/>
      <c r="CK354" s="44"/>
      <c r="CS354" s="44"/>
      <c r="DA354" s="44"/>
      <c r="DI354" s="44"/>
      <c r="DQ354" s="44"/>
      <c r="DY354" s="44"/>
      <c r="EG354" s="44"/>
      <c r="EO354" s="44"/>
      <c r="EW354" s="44"/>
      <c r="FE354" s="44"/>
      <c r="FM354" s="44"/>
      <c r="FU354" s="44"/>
      <c r="GC354" s="44"/>
      <c r="GK354" s="44"/>
      <c r="GS354" s="44"/>
      <c r="HA354" s="44"/>
      <c r="HI354" s="44"/>
      <c r="HQ354" s="44"/>
      <c r="HY354" s="44"/>
      <c r="IC354" s="5"/>
      <c r="IG354" s="44"/>
      <c r="IQ354" s="44"/>
      <c r="IY354" s="44"/>
      <c r="JG354" s="44"/>
      <c r="JO354" s="44"/>
      <c r="JW354" s="44"/>
      <c r="KE354" s="44"/>
      <c r="KM354" s="44"/>
      <c r="KU354" s="44"/>
      <c r="LC354" s="44"/>
      <c r="LK354" s="44"/>
      <c r="LS354" s="44"/>
      <c r="MA354" s="44"/>
      <c r="MI354" s="44"/>
    </row>
    <row r="355" spans="2:353" x14ac:dyDescent="0.25">
      <c r="B355" s="360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  <c r="AM355" s="94"/>
      <c r="AO355" s="44"/>
      <c r="AW355" s="44"/>
      <c r="BE355" s="44"/>
      <c r="BM355" s="44"/>
      <c r="BU355" s="44"/>
      <c r="CC355" s="44"/>
      <c r="CK355" s="44"/>
      <c r="CS355" s="44"/>
      <c r="DA355" s="44"/>
      <c r="DI355" s="44"/>
      <c r="DQ355" s="44"/>
      <c r="DY355" s="44"/>
      <c r="EG355" s="44"/>
      <c r="EO355" s="44"/>
      <c r="EW355" s="44"/>
      <c r="FE355" s="44"/>
      <c r="FM355" s="44"/>
      <c r="FU355" s="44"/>
      <c r="GC355" s="44"/>
      <c r="GK355" s="44"/>
      <c r="GS355" s="44"/>
      <c r="HA355" s="44"/>
      <c r="HI355" s="44"/>
      <c r="HQ355" s="44"/>
      <c r="HY355" s="44"/>
      <c r="IC355" s="5"/>
      <c r="IG355" s="44"/>
      <c r="IQ355" s="44"/>
      <c r="IY355" s="44"/>
      <c r="JG355" s="44"/>
      <c r="JO355" s="44"/>
      <c r="JW355" s="44"/>
      <c r="KE355" s="44"/>
      <c r="KM355" s="44"/>
      <c r="KU355" s="44"/>
      <c r="LC355" s="44"/>
      <c r="LK355" s="44"/>
      <c r="LS355" s="44"/>
      <c r="MA355" s="44"/>
      <c r="MI355" s="44"/>
    </row>
    <row r="356" spans="2:353" x14ac:dyDescent="0.25">
      <c r="B356" s="360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  <c r="AM356" s="94"/>
      <c r="AO356" s="44"/>
      <c r="AW356" s="44"/>
      <c r="BE356" s="44"/>
      <c r="BM356" s="44"/>
      <c r="BU356" s="44"/>
      <c r="CC356" s="44"/>
      <c r="CK356" s="44"/>
      <c r="CS356" s="44"/>
      <c r="DA356" s="44"/>
      <c r="DI356" s="44"/>
      <c r="DQ356" s="44"/>
      <c r="DY356" s="44"/>
      <c r="EG356" s="44"/>
      <c r="EO356" s="44"/>
      <c r="EW356" s="44"/>
      <c r="FE356" s="44"/>
      <c r="FM356" s="44"/>
      <c r="FU356" s="44"/>
      <c r="GC356" s="44"/>
      <c r="GK356" s="44"/>
      <c r="GS356" s="44"/>
      <c r="HA356" s="44"/>
      <c r="HI356" s="44"/>
      <c r="HQ356" s="44"/>
      <c r="HY356" s="44"/>
      <c r="IC356" s="5"/>
      <c r="IG356" s="44"/>
      <c r="IQ356" s="44"/>
      <c r="IY356" s="44"/>
      <c r="JG356" s="44"/>
      <c r="JO356" s="44"/>
      <c r="JW356" s="44"/>
      <c r="KE356" s="44"/>
      <c r="KM356" s="44"/>
      <c r="KU356" s="44"/>
      <c r="LC356" s="44"/>
      <c r="LK356" s="44"/>
      <c r="LS356" s="44"/>
      <c r="MA356" s="44"/>
      <c r="MI356" s="44"/>
    </row>
    <row r="357" spans="2:353" x14ac:dyDescent="0.25">
      <c r="B357" s="360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  <c r="AM357" s="94"/>
      <c r="AO357" s="44"/>
      <c r="AW357" s="44"/>
      <c r="BE357" s="44"/>
      <c r="BM357" s="44"/>
      <c r="BU357" s="44"/>
      <c r="CC357" s="44"/>
      <c r="CK357" s="44"/>
      <c r="CS357" s="44"/>
      <c r="DA357" s="44"/>
      <c r="DI357" s="44"/>
      <c r="DQ357" s="44"/>
      <c r="DY357" s="44"/>
      <c r="EG357" s="44"/>
      <c r="EO357" s="44"/>
      <c r="EW357" s="44"/>
      <c r="FE357" s="44"/>
      <c r="FM357" s="44"/>
      <c r="FU357" s="44"/>
      <c r="GC357" s="44"/>
      <c r="GK357" s="44"/>
      <c r="GS357" s="44"/>
      <c r="HA357" s="44"/>
      <c r="HI357" s="44"/>
      <c r="HQ357" s="44"/>
      <c r="HY357" s="44"/>
      <c r="IC357" s="5"/>
      <c r="IG357" s="44"/>
      <c r="IQ357" s="44"/>
      <c r="IY357" s="44"/>
      <c r="JG357" s="44"/>
      <c r="JO357" s="44"/>
      <c r="JW357" s="44"/>
      <c r="KE357" s="44"/>
      <c r="KM357" s="44"/>
      <c r="KU357" s="44"/>
      <c r="LC357" s="44"/>
      <c r="LK357" s="44"/>
      <c r="LS357" s="44"/>
      <c r="MA357" s="44"/>
      <c r="MI357" s="44"/>
    </row>
    <row r="358" spans="2:353" x14ac:dyDescent="0.25">
      <c r="B358" s="360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  <c r="AM358" s="94"/>
      <c r="AO358" s="44"/>
      <c r="AW358" s="44"/>
      <c r="BE358" s="44"/>
      <c r="BM358" s="44"/>
      <c r="BU358" s="44"/>
      <c r="CC358" s="44"/>
      <c r="CK358" s="44"/>
      <c r="CS358" s="44"/>
      <c r="DA358" s="44"/>
      <c r="DI358" s="44"/>
      <c r="DQ358" s="44"/>
      <c r="DY358" s="44"/>
      <c r="EG358" s="44"/>
      <c r="EO358" s="44"/>
      <c r="EW358" s="44"/>
      <c r="FE358" s="44"/>
      <c r="FM358" s="44"/>
      <c r="FU358" s="44"/>
      <c r="GC358" s="44"/>
      <c r="GK358" s="44"/>
      <c r="GS358" s="44"/>
      <c r="HA358" s="44"/>
      <c r="HI358" s="44"/>
      <c r="HQ358" s="44"/>
      <c r="HY358" s="44"/>
      <c r="IC358" s="5"/>
      <c r="IG358" s="44"/>
      <c r="IQ358" s="44"/>
      <c r="IY358" s="44"/>
      <c r="JG358" s="44"/>
      <c r="JO358" s="44"/>
      <c r="JW358" s="44"/>
      <c r="KE358" s="44"/>
      <c r="KM358" s="44"/>
      <c r="KU358" s="44"/>
      <c r="LC358" s="44"/>
      <c r="LK358" s="44"/>
      <c r="LS358" s="44"/>
      <c r="MA358" s="44"/>
      <c r="MI358" s="44"/>
    </row>
    <row r="359" spans="2:353" x14ac:dyDescent="0.25">
      <c r="B359" s="360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  <c r="AM359" s="94"/>
      <c r="IC359" s="5"/>
    </row>
    <row r="360" spans="2:353" x14ac:dyDescent="0.25">
      <c r="B360" s="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  <c r="AM360" s="94"/>
      <c r="AQ360" s="31"/>
      <c r="AS360" s="31"/>
      <c r="AU360" s="31"/>
      <c r="AY360" s="31"/>
      <c r="BA360" s="31"/>
      <c r="BC360" s="31"/>
      <c r="BG360" s="31"/>
      <c r="BH360" s="47"/>
      <c r="BI360" s="31"/>
      <c r="BK360" s="31"/>
      <c r="BO360" s="31"/>
      <c r="BQ360" s="31"/>
      <c r="BS360" s="31"/>
      <c r="BW360" s="31"/>
      <c r="BY360" s="31"/>
      <c r="CA360" s="31"/>
      <c r="CE360" s="31"/>
      <c r="CG360" s="31"/>
      <c r="CI360" s="31"/>
      <c r="CM360" s="31"/>
      <c r="CO360" s="31"/>
      <c r="CQ360" s="31"/>
      <c r="CU360" s="31"/>
      <c r="CW360" s="31"/>
      <c r="CY360" s="31"/>
      <c r="DC360" s="31"/>
      <c r="DE360" s="31"/>
      <c r="DG360" s="31"/>
      <c r="DK360" s="31"/>
      <c r="DM360" s="31"/>
      <c r="DO360" s="31"/>
      <c r="DS360" s="31"/>
      <c r="DU360" s="31"/>
      <c r="DW360" s="31"/>
      <c r="EA360" s="31"/>
      <c r="EC360" s="31"/>
      <c r="EE360" s="31"/>
      <c r="EI360" s="31"/>
      <c r="EK360" s="31"/>
      <c r="EM360" s="31"/>
      <c r="EQ360" s="31"/>
      <c r="ES360" s="31"/>
      <c r="EU360" s="31"/>
      <c r="EY360" s="31"/>
      <c r="FA360" s="31"/>
      <c r="FC360" s="31"/>
      <c r="FG360" s="31"/>
      <c r="FI360" s="31"/>
      <c r="FK360" s="31"/>
      <c r="FO360" s="31"/>
      <c r="FQ360" s="31"/>
      <c r="FS360" s="31"/>
      <c r="FW360" s="31"/>
      <c r="FY360" s="31"/>
      <c r="FZ360" s="47"/>
      <c r="GA360" s="31"/>
      <c r="GE360" s="31"/>
      <c r="GG360" s="31"/>
      <c r="GI360" s="31"/>
      <c r="GM360" s="31"/>
      <c r="GO360" s="31"/>
      <c r="GQ360" s="31"/>
      <c r="GU360" s="31"/>
      <c r="GW360" s="31"/>
      <c r="GY360" s="31"/>
      <c r="HC360" s="31"/>
      <c r="HE360" s="31"/>
      <c r="HG360" s="31"/>
      <c r="HK360" s="31"/>
      <c r="HM360" s="31"/>
      <c r="HO360" s="31"/>
      <c r="HS360" s="31"/>
      <c r="HU360" s="31"/>
      <c r="HW360" s="31"/>
      <c r="IA360" s="31"/>
      <c r="IC360" s="5"/>
      <c r="IE360" s="31"/>
      <c r="II360" s="31"/>
      <c r="IK360" s="31"/>
      <c r="IM360" s="31"/>
      <c r="IO360" s="31"/>
      <c r="IS360" s="31"/>
      <c r="IU360" s="31"/>
      <c r="IW360" s="31"/>
      <c r="JA360" s="31"/>
      <c r="JC360" s="31"/>
      <c r="JE360" s="31"/>
      <c r="JI360" s="31"/>
      <c r="JK360" s="31"/>
      <c r="JM360" s="31"/>
      <c r="JQ360" s="31"/>
      <c r="JS360" s="31"/>
      <c r="JU360" s="31"/>
      <c r="JY360" s="31"/>
      <c r="KA360" s="31"/>
      <c r="KC360" s="31"/>
      <c r="KG360" s="31"/>
      <c r="KI360" s="31"/>
      <c r="KK360" s="31"/>
      <c r="KO360" s="31"/>
      <c r="KQ360" s="31"/>
      <c r="KS360" s="31"/>
      <c r="KW360" s="31"/>
      <c r="KY360" s="31"/>
      <c r="LA360" s="31"/>
      <c r="LE360" s="31"/>
      <c r="LG360" s="31"/>
      <c r="LI360" s="31"/>
      <c r="LM360" s="31"/>
      <c r="LO360" s="31"/>
      <c r="LQ360" s="31"/>
      <c r="LU360" s="31"/>
      <c r="LW360" s="31"/>
      <c r="LY360" s="31"/>
      <c r="MC360" s="31"/>
      <c r="ME360" s="31"/>
      <c r="MG360" s="31"/>
      <c r="MK360" s="31"/>
      <c r="MM360" s="31"/>
      <c r="MO360" s="31"/>
    </row>
    <row r="361" spans="2:353" x14ac:dyDescent="0.25">
      <c r="B361" s="360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  <c r="AM361" s="94"/>
      <c r="AO361" s="44"/>
      <c r="AQ361" s="31"/>
      <c r="AS361" s="31"/>
      <c r="AU361" s="31"/>
      <c r="AW361" s="44"/>
      <c r="AY361" s="31"/>
      <c r="BA361" s="31"/>
      <c r="BC361" s="31"/>
      <c r="BE361" s="44"/>
      <c r="BG361" s="31"/>
      <c r="BH361" s="47"/>
      <c r="BI361" s="31"/>
      <c r="BK361" s="31"/>
      <c r="BM361" s="44"/>
      <c r="BO361" s="31"/>
      <c r="BQ361" s="31"/>
      <c r="BS361" s="31"/>
      <c r="BU361" s="44"/>
      <c r="BW361" s="31"/>
      <c r="BY361" s="31"/>
      <c r="CA361" s="31"/>
      <c r="CC361" s="44"/>
      <c r="CE361" s="31"/>
      <c r="CG361" s="31"/>
      <c r="CI361" s="31"/>
      <c r="CK361" s="44"/>
      <c r="CM361" s="31"/>
      <c r="CO361" s="31"/>
      <c r="CQ361" s="31"/>
      <c r="CS361" s="44"/>
      <c r="CU361" s="31"/>
      <c r="CW361" s="31"/>
      <c r="CY361" s="31"/>
      <c r="DA361" s="44"/>
      <c r="DC361" s="31"/>
      <c r="DE361" s="31"/>
      <c r="DG361" s="31"/>
      <c r="DI361" s="44"/>
      <c r="DK361" s="31"/>
      <c r="DM361" s="31"/>
      <c r="DO361" s="31"/>
      <c r="DQ361" s="44"/>
      <c r="DS361" s="31"/>
      <c r="DU361" s="31"/>
      <c r="DW361" s="31"/>
      <c r="DY361" s="44"/>
      <c r="EA361" s="31"/>
      <c r="EC361" s="31"/>
      <c r="EE361" s="31"/>
      <c r="EG361" s="44"/>
      <c r="EI361" s="31"/>
      <c r="EK361" s="31"/>
      <c r="EM361" s="31"/>
      <c r="EO361" s="44"/>
      <c r="EQ361" s="31"/>
      <c r="ES361" s="31"/>
      <c r="EU361" s="31"/>
      <c r="EW361" s="44"/>
      <c r="EY361" s="31"/>
      <c r="FA361" s="31"/>
      <c r="FC361" s="31"/>
      <c r="FE361" s="44"/>
      <c r="FG361" s="31"/>
      <c r="FI361" s="31"/>
      <c r="FK361" s="31"/>
      <c r="FM361" s="44"/>
      <c r="FO361" s="31"/>
      <c r="FQ361" s="31"/>
      <c r="FS361" s="31"/>
      <c r="FU361" s="44"/>
      <c r="FW361" s="31"/>
      <c r="FY361" s="31"/>
      <c r="FZ361" s="47"/>
      <c r="GA361" s="31"/>
      <c r="GC361" s="44"/>
      <c r="GE361" s="31"/>
      <c r="GG361" s="31"/>
      <c r="GI361" s="31"/>
      <c r="GK361" s="44"/>
      <c r="GM361" s="31"/>
      <c r="GO361" s="31"/>
      <c r="GQ361" s="31"/>
      <c r="GS361" s="44"/>
      <c r="GU361" s="31"/>
      <c r="GW361" s="31"/>
      <c r="GY361" s="31"/>
      <c r="HA361" s="44"/>
      <c r="HC361" s="31"/>
      <c r="HE361" s="31"/>
      <c r="HG361" s="31"/>
      <c r="HI361" s="44"/>
      <c r="HK361" s="31"/>
      <c r="HM361" s="31"/>
      <c r="HO361" s="31"/>
      <c r="HQ361" s="44"/>
      <c r="HS361" s="31"/>
      <c r="HU361" s="31"/>
      <c r="HW361" s="31"/>
      <c r="HY361" s="44"/>
      <c r="IA361" s="31"/>
      <c r="IC361" s="5"/>
      <c r="IE361" s="31"/>
      <c r="IG361" s="44"/>
      <c r="II361" s="31"/>
      <c r="IK361" s="31"/>
      <c r="IM361" s="31"/>
      <c r="IO361" s="31"/>
      <c r="IQ361" s="44"/>
      <c r="IS361" s="31"/>
      <c r="IU361" s="31"/>
      <c r="IW361" s="31"/>
      <c r="IY361" s="44"/>
      <c r="JA361" s="31"/>
      <c r="JC361" s="31"/>
      <c r="JE361" s="31"/>
      <c r="JG361" s="44"/>
      <c r="JI361" s="31"/>
      <c r="JK361" s="31"/>
      <c r="JM361" s="31"/>
      <c r="JO361" s="44"/>
      <c r="JQ361" s="31"/>
      <c r="JS361" s="31"/>
      <c r="JU361" s="31"/>
      <c r="JW361" s="44"/>
      <c r="JY361" s="31"/>
      <c r="KA361" s="31"/>
      <c r="KC361" s="31"/>
      <c r="KE361" s="44"/>
      <c r="KG361" s="31"/>
      <c r="KI361" s="31"/>
      <c r="KK361" s="31"/>
      <c r="KM361" s="44"/>
      <c r="KO361" s="31"/>
      <c r="KQ361" s="31"/>
      <c r="KS361" s="31"/>
      <c r="KU361" s="44"/>
      <c r="KW361" s="31"/>
      <c r="KY361" s="31"/>
      <c r="LA361" s="31"/>
      <c r="LC361" s="44"/>
      <c r="LE361" s="31"/>
      <c r="LG361" s="31"/>
      <c r="LI361" s="31"/>
      <c r="LK361" s="44"/>
      <c r="LM361" s="31"/>
      <c r="LO361" s="31"/>
      <c r="LQ361" s="31"/>
      <c r="LS361" s="44"/>
      <c r="LU361" s="31"/>
      <c r="LW361" s="31"/>
      <c r="LY361" s="31"/>
      <c r="MA361" s="44"/>
      <c r="MC361" s="31"/>
      <c r="ME361" s="31"/>
      <c r="MG361" s="31"/>
      <c r="MI361" s="44"/>
      <c r="MK361" s="31"/>
      <c r="MM361" s="31"/>
      <c r="MO361" s="31"/>
    </row>
    <row r="362" spans="2:353" x14ac:dyDescent="0.25">
      <c r="B362" s="360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  <c r="AM362" s="94"/>
      <c r="AO362" s="44"/>
      <c r="AQ362" s="31"/>
      <c r="AS362" s="31"/>
      <c r="AU362" s="31"/>
      <c r="AW362" s="44"/>
      <c r="AY362" s="31"/>
      <c r="BA362" s="31"/>
      <c r="BC362" s="31"/>
      <c r="BE362" s="44"/>
      <c r="BG362" s="31"/>
      <c r="BH362" s="47"/>
      <c r="BI362" s="31"/>
      <c r="BK362" s="31"/>
      <c r="BM362" s="44"/>
      <c r="BO362" s="31"/>
      <c r="BQ362" s="31"/>
      <c r="BS362" s="31"/>
      <c r="BU362" s="44"/>
      <c r="BW362" s="31"/>
      <c r="BY362" s="31"/>
      <c r="CA362" s="31"/>
      <c r="CC362" s="44"/>
      <c r="CE362" s="31"/>
      <c r="CG362" s="31"/>
      <c r="CI362" s="31"/>
      <c r="CK362" s="44"/>
      <c r="CM362" s="31"/>
      <c r="CO362" s="31"/>
      <c r="CQ362" s="31"/>
      <c r="CS362" s="44"/>
      <c r="CU362" s="31"/>
      <c r="CW362" s="31"/>
      <c r="CY362" s="31"/>
      <c r="DA362" s="44"/>
      <c r="DC362" s="31"/>
      <c r="DE362" s="31"/>
      <c r="DG362" s="31"/>
      <c r="DI362" s="44"/>
      <c r="DK362" s="31"/>
      <c r="DM362" s="31"/>
      <c r="DO362" s="31"/>
      <c r="DQ362" s="44"/>
      <c r="DS362" s="31"/>
      <c r="DU362" s="31"/>
      <c r="DW362" s="31"/>
      <c r="DY362" s="44"/>
      <c r="EA362" s="31"/>
      <c r="EC362" s="31"/>
      <c r="EE362" s="31"/>
      <c r="EG362" s="44"/>
      <c r="EI362" s="31"/>
      <c r="EK362" s="31"/>
      <c r="EM362" s="31"/>
      <c r="EO362" s="44"/>
      <c r="EQ362" s="31"/>
      <c r="ES362" s="31"/>
      <c r="EU362" s="31"/>
      <c r="EW362" s="44"/>
      <c r="EY362" s="31"/>
      <c r="FA362" s="31"/>
      <c r="FC362" s="31"/>
      <c r="FE362" s="44"/>
      <c r="FG362" s="31"/>
      <c r="FI362" s="31"/>
      <c r="FK362" s="31"/>
      <c r="FM362" s="44"/>
      <c r="FO362" s="31"/>
      <c r="FQ362" s="31"/>
      <c r="FS362" s="31"/>
      <c r="FU362" s="44"/>
      <c r="FW362" s="31"/>
      <c r="FY362" s="31"/>
      <c r="FZ362" s="47"/>
      <c r="GA362" s="31"/>
      <c r="GC362" s="44"/>
      <c r="GE362" s="31"/>
      <c r="GG362" s="31"/>
      <c r="GI362" s="31"/>
      <c r="GK362" s="44"/>
      <c r="GM362" s="31"/>
      <c r="GO362" s="31"/>
      <c r="GQ362" s="31"/>
      <c r="GS362" s="44"/>
      <c r="GU362" s="31"/>
      <c r="GW362" s="31"/>
      <c r="GY362" s="31"/>
      <c r="HA362" s="44"/>
      <c r="HC362" s="31"/>
      <c r="HE362" s="31"/>
      <c r="HG362" s="31"/>
      <c r="HI362" s="44"/>
      <c r="HK362" s="31"/>
      <c r="HM362" s="31"/>
      <c r="HO362" s="31"/>
      <c r="HQ362" s="44"/>
      <c r="HS362" s="31"/>
      <c r="HU362" s="31"/>
      <c r="HW362" s="31"/>
      <c r="HY362" s="44"/>
      <c r="IA362" s="31"/>
      <c r="IC362" s="5"/>
      <c r="IE362" s="31"/>
      <c r="IG362" s="44"/>
      <c r="II362" s="31"/>
      <c r="IK362" s="31"/>
      <c r="IM362" s="31"/>
      <c r="IO362" s="31"/>
      <c r="IQ362" s="44"/>
      <c r="IS362" s="31"/>
      <c r="IU362" s="31"/>
      <c r="IW362" s="31"/>
      <c r="IY362" s="44"/>
      <c r="JA362" s="31"/>
      <c r="JC362" s="31"/>
      <c r="JE362" s="31"/>
      <c r="JG362" s="44"/>
      <c r="JI362" s="31"/>
      <c r="JK362" s="31"/>
      <c r="JM362" s="31"/>
      <c r="JO362" s="44"/>
      <c r="JQ362" s="31"/>
      <c r="JS362" s="31"/>
      <c r="JU362" s="31"/>
      <c r="JW362" s="44"/>
      <c r="JY362" s="31"/>
      <c r="KA362" s="31"/>
      <c r="KC362" s="31"/>
      <c r="KE362" s="44"/>
      <c r="KG362" s="31"/>
      <c r="KI362" s="31"/>
      <c r="KK362" s="31"/>
      <c r="KM362" s="44"/>
      <c r="KO362" s="31"/>
      <c r="KQ362" s="31"/>
      <c r="KS362" s="31"/>
      <c r="KU362" s="44"/>
      <c r="KW362" s="31"/>
      <c r="KY362" s="31"/>
      <c r="LA362" s="31"/>
      <c r="LC362" s="44"/>
      <c r="LE362" s="31"/>
      <c r="LG362" s="31"/>
      <c r="LI362" s="31"/>
      <c r="LK362" s="44"/>
      <c r="LM362" s="31"/>
      <c r="LO362" s="31"/>
      <c r="LQ362" s="31"/>
      <c r="LS362" s="44"/>
      <c r="LU362" s="31"/>
      <c r="LW362" s="31"/>
      <c r="LY362" s="31"/>
      <c r="MA362" s="44"/>
      <c r="MC362" s="31"/>
      <c r="ME362" s="31"/>
      <c r="MG362" s="31"/>
      <c r="MI362" s="44"/>
      <c r="MK362" s="31"/>
      <c r="MM362" s="31"/>
      <c r="MO362" s="31"/>
    </row>
    <row r="363" spans="2:353" x14ac:dyDescent="0.25">
      <c r="B363" s="360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 s="94"/>
      <c r="AD363" s="94"/>
      <c r="AE363" s="94"/>
      <c r="AF363" s="94"/>
      <c r="AG363" s="94"/>
      <c r="AH363" s="94"/>
      <c r="AI363" s="94"/>
      <c r="AJ363" s="94"/>
      <c r="AK363" s="94"/>
      <c r="AL363" s="94"/>
      <c r="AM363" s="94"/>
      <c r="AO363" s="44"/>
      <c r="AQ363" s="31"/>
      <c r="AS363" s="31"/>
      <c r="AU363" s="31"/>
      <c r="AW363" s="44"/>
      <c r="AY363" s="31"/>
      <c r="BA363" s="31"/>
      <c r="BC363" s="31"/>
      <c r="BE363" s="44"/>
      <c r="BG363" s="31"/>
      <c r="BH363" s="47"/>
      <c r="BI363" s="31"/>
      <c r="BK363" s="31"/>
      <c r="BM363" s="44"/>
      <c r="BO363" s="31"/>
      <c r="BQ363" s="31"/>
      <c r="BS363" s="31"/>
      <c r="BU363" s="44"/>
      <c r="BW363" s="31"/>
      <c r="BY363" s="31"/>
      <c r="CA363" s="31"/>
      <c r="CC363" s="44"/>
      <c r="CE363" s="31"/>
      <c r="CG363" s="31"/>
      <c r="CI363" s="31"/>
      <c r="CK363" s="44"/>
      <c r="CM363" s="31"/>
      <c r="CO363" s="31"/>
      <c r="CQ363" s="31"/>
      <c r="CS363" s="44"/>
      <c r="CU363" s="31"/>
      <c r="CW363" s="31"/>
      <c r="CY363" s="31"/>
      <c r="DA363" s="44"/>
      <c r="DC363" s="31"/>
      <c r="DE363" s="31"/>
      <c r="DG363" s="31"/>
      <c r="DI363" s="44"/>
      <c r="DK363" s="31"/>
      <c r="DM363" s="31"/>
      <c r="DO363" s="31"/>
      <c r="DQ363" s="44"/>
      <c r="DS363" s="31"/>
      <c r="DU363" s="31"/>
      <c r="DW363" s="31"/>
      <c r="DY363" s="44"/>
      <c r="EA363" s="31"/>
      <c r="EC363" s="31"/>
      <c r="EE363" s="31"/>
      <c r="EG363" s="44"/>
      <c r="EI363" s="31"/>
      <c r="EK363" s="31"/>
      <c r="EM363" s="31"/>
      <c r="EO363" s="44"/>
      <c r="EQ363" s="31"/>
      <c r="ES363" s="31"/>
      <c r="EU363" s="31"/>
      <c r="EW363" s="44"/>
      <c r="EY363" s="31"/>
      <c r="FA363" s="31"/>
      <c r="FC363" s="31"/>
      <c r="FE363" s="44"/>
      <c r="FG363" s="31"/>
      <c r="FI363" s="31"/>
      <c r="FK363" s="31"/>
      <c r="FM363" s="44"/>
      <c r="FO363" s="31"/>
      <c r="FQ363" s="31"/>
      <c r="FS363" s="31"/>
      <c r="FU363" s="44"/>
      <c r="FW363" s="31"/>
      <c r="FY363" s="31"/>
      <c r="FZ363" s="47"/>
      <c r="GA363" s="31"/>
      <c r="GC363" s="44"/>
      <c r="GE363" s="31"/>
      <c r="GG363" s="31"/>
      <c r="GI363" s="31"/>
      <c r="GK363" s="44"/>
      <c r="GM363" s="31"/>
      <c r="GO363" s="31"/>
      <c r="GQ363" s="31"/>
      <c r="GS363" s="44"/>
      <c r="GU363" s="31"/>
      <c r="GW363" s="31"/>
      <c r="GY363" s="31"/>
      <c r="HA363" s="44"/>
      <c r="HC363" s="31"/>
      <c r="HE363" s="31"/>
      <c r="HG363" s="31"/>
      <c r="HI363" s="44"/>
      <c r="HK363" s="31"/>
      <c r="HM363" s="31"/>
      <c r="HO363" s="31"/>
      <c r="HQ363" s="44"/>
      <c r="HS363" s="31"/>
      <c r="HU363" s="31"/>
      <c r="HW363" s="31"/>
      <c r="HY363" s="44"/>
      <c r="IA363" s="31"/>
      <c r="IC363" s="5"/>
      <c r="IE363" s="31"/>
      <c r="IG363" s="44"/>
      <c r="II363" s="31"/>
      <c r="IK363" s="31"/>
      <c r="IM363" s="31"/>
      <c r="IO363" s="31"/>
      <c r="IQ363" s="44"/>
      <c r="IS363" s="31"/>
      <c r="IU363" s="31"/>
      <c r="IW363" s="31"/>
      <c r="IY363" s="44"/>
      <c r="JA363" s="31"/>
      <c r="JC363" s="31"/>
      <c r="JE363" s="31"/>
      <c r="JG363" s="44"/>
      <c r="JI363" s="31"/>
      <c r="JK363" s="31"/>
      <c r="JM363" s="31"/>
      <c r="JO363" s="44"/>
      <c r="JQ363" s="31"/>
      <c r="JS363" s="31"/>
      <c r="JU363" s="31"/>
      <c r="JW363" s="44"/>
      <c r="JY363" s="31"/>
      <c r="KA363" s="31"/>
      <c r="KC363" s="31"/>
      <c r="KE363" s="44"/>
      <c r="KG363" s="31"/>
      <c r="KI363" s="31"/>
      <c r="KK363" s="31"/>
      <c r="KM363" s="44"/>
      <c r="KO363" s="31"/>
      <c r="KQ363" s="31"/>
      <c r="KS363" s="31"/>
      <c r="KU363" s="44"/>
      <c r="KW363" s="31"/>
      <c r="KY363" s="31"/>
      <c r="LA363" s="31"/>
      <c r="LC363" s="44"/>
      <c r="LE363" s="31"/>
      <c r="LG363" s="31"/>
      <c r="LI363" s="31"/>
      <c r="LK363" s="44"/>
      <c r="LM363" s="31"/>
      <c r="LO363" s="31"/>
      <c r="LQ363" s="31"/>
      <c r="LS363" s="44"/>
      <c r="LU363" s="31"/>
      <c r="LW363" s="31"/>
      <c r="LY363" s="31"/>
      <c r="MA363" s="44"/>
      <c r="MC363" s="31"/>
      <c r="ME363" s="31"/>
      <c r="MG363" s="31"/>
      <c r="MI363" s="44"/>
      <c r="MK363" s="31"/>
      <c r="MM363" s="31"/>
      <c r="MO363" s="31"/>
    </row>
    <row r="364" spans="2:353" x14ac:dyDescent="0.25">
      <c r="B364" s="360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  <c r="AM364" s="94"/>
      <c r="IC364" s="5"/>
    </row>
    <row r="365" spans="2:353" x14ac:dyDescent="0.25">
      <c r="B365" s="360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 s="94"/>
      <c r="AD365" s="94"/>
      <c r="AE365" s="94"/>
      <c r="AF365" s="94"/>
      <c r="AG365" s="94"/>
      <c r="AH365" s="94"/>
      <c r="AI365" s="94"/>
      <c r="AJ365" s="94"/>
      <c r="AK365" s="94"/>
      <c r="AL365" s="94"/>
      <c r="AM365" s="94"/>
      <c r="IC365" s="5"/>
    </row>
    <row r="366" spans="2:353" x14ac:dyDescent="0.25">
      <c r="B366" s="360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  <c r="AM366" s="94"/>
      <c r="IC366" s="5"/>
    </row>
    <row r="367" spans="2:353" x14ac:dyDescent="0.25">
      <c r="B367" s="360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  <c r="AM367" s="94"/>
      <c r="IC367" s="5"/>
    </row>
    <row r="368" spans="2:353" x14ac:dyDescent="0.25">
      <c r="B368" s="360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  <c r="AM368" s="94"/>
      <c r="IC368" s="5"/>
    </row>
    <row r="369" spans="2:237" x14ac:dyDescent="0.25">
      <c r="B369" s="360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  <c r="AM369" s="94"/>
      <c r="IC369" s="5"/>
    </row>
    <row r="370" spans="2:237" x14ac:dyDescent="0.25">
      <c r="B370" s="36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  <c r="AM370" s="94"/>
      <c r="IC370" s="5"/>
    </row>
    <row r="371" spans="2:237" x14ac:dyDescent="0.25">
      <c r="B371" s="360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  <c r="AM371" s="94"/>
      <c r="IC371" s="5"/>
    </row>
    <row r="372" spans="2:237" x14ac:dyDescent="0.25">
      <c r="B372" s="360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  <c r="AM372" s="94"/>
      <c r="IC372" s="5"/>
    </row>
    <row r="373" spans="2:237" x14ac:dyDescent="0.25">
      <c r="B373" s="360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  <c r="AM373" s="94"/>
      <c r="IC373" s="5"/>
    </row>
    <row r="374" spans="2:237" x14ac:dyDescent="0.25">
      <c r="B374" s="360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  <c r="AM374" s="94"/>
      <c r="IC374" s="5"/>
    </row>
    <row r="375" spans="2:237" x14ac:dyDescent="0.25">
      <c r="B375" s="360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  <c r="AM375" s="94"/>
      <c r="IC375" s="5"/>
    </row>
    <row r="376" spans="2:237" x14ac:dyDescent="0.25">
      <c r="B376" s="360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  <c r="AM376" s="94"/>
      <c r="IC376" s="5"/>
    </row>
    <row r="377" spans="2:237" x14ac:dyDescent="0.25">
      <c r="B377" s="360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  <c r="AM377" s="94"/>
      <c r="IC377" s="5"/>
    </row>
    <row r="378" spans="2:237" x14ac:dyDescent="0.25">
      <c r="B378" s="360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  <c r="AM378" s="94"/>
      <c r="IC378" s="5"/>
    </row>
    <row r="379" spans="2:237" x14ac:dyDescent="0.25">
      <c r="B379" s="360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  <c r="AM379" s="94"/>
      <c r="IC379" s="5"/>
    </row>
    <row r="380" spans="2:237" x14ac:dyDescent="0.25">
      <c r="B380" s="36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  <c r="AM380" s="94"/>
      <c r="IC380" s="5"/>
    </row>
    <row r="381" spans="2:237" x14ac:dyDescent="0.25">
      <c r="B381" s="36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  <c r="AM381" s="94"/>
      <c r="IC381" s="5"/>
    </row>
    <row r="382" spans="2:237" x14ac:dyDescent="0.25">
      <c r="B382" s="361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  <c r="AM382" s="94"/>
      <c r="IC382" s="5"/>
    </row>
    <row r="383" spans="2:237" x14ac:dyDescent="0.25">
      <c r="B383" s="361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  <c r="AM383" s="94"/>
      <c r="IC383" s="5"/>
    </row>
    <row r="384" spans="2:237" x14ac:dyDescent="0.25">
      <c r="B384" s="361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  <c r="AM384" s="94"/>
      <c r="IC384" s="5"/>
    </row>
    <row r="385" spans="2:237" x14ac:dyDescent="0.25">
      <c r="B385" s="361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  <c r="AM385" s="94"/>
      <c r="IC385" s="5"/>
    </row>
    <row r="386" spans="2:237" x14ac:dyDescent="0.25">
      <c r="B386" s="361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  <c r="AM386" s="94"/>
      <c r="IC386" s="5"/>
    </row>
    <row r="387" spans="2:237" x14ac:dyDescent="0.25">
      <c r="B387" s="361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 s="94"/>
      <c r="AD387" s="94"/>
      <c r="AE387" s="94"/>
      <c r="AF387" s="94"/>
      <c r="AG387" s="94"/>
      <c r="AH387" s="94"/>
      <c r="AI387" s="94"/>
      <c r="AJ387" s="94"/>
      <c r="AK387" s="94"/>
      <c r="AL387" s="94"/>
      <c r="AM387" s="94"/>
      <c r="IC387" s="5"/>
    </row>
    <row r="388" spans="2:237" x14ac:dyDescent="0.25">
      <c r="B388" s="361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 s="94"/>
      <c r="AD388" s="94"/>
      <c r="AE388" s="94"/>
      <c r="AF388" s="94"/>
      <c r="AG388" s="94"/>
      <c r="AH388" s="94"/>
      <c r="AI388" s="94"/>
      <c r="AJ388" s="94"/>
      <c r="AK388" s="94"/>
      <c r="AL388" s="94"/>
      <c r="AM388" s="94"/>
      <c r="IC388" s="5"/>
    </row>
    <row r="389" spans="2:237" x14ac:dyDescent="0.25">
      <c r="B389" s="361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 s="94"/>
      <c r="AD389" s="94"/>
      <c r="AE389" s="94"/>
      <c r="AF389" s="94"/>
      <c r="AG389" s="94"/>
      <c r="AH389" s="94"/>
      <c r="AI389" s="94"/>
      <c r="AJ389" s="94"/>
      <c r="AK389" s="94"/>
      <c r="AL389" s="94"/>
      <c r="AM389" s="94"/>
      <c r="IC389" s="5"/>
    </row>
    <row r="390" spans="2:237" x14ac:dyDescent="0.25">
      <c r="B390" s="361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 s="94"/>
      <c r="AD390" s="94"/>
      <c r="AE390" s="94"/>
      <c r="AF390" s="94"/>
      <c r="AG390" s="94"/>
      <c r="AH390" s="94"/>
      <c r="AI390" s="94"/>
      <c r="AJ390" s="94"/>
      <c r="AK390" s="94"/>
      <c r="AL390" s="94"/>
      <c r="AM390" s="94"/>
      <c r="IC390" s="5"/>
    </row>
    <row r="391" spans="2:237" x14ac:dyDescent="0.25">
      <c r="B391" s="36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 s="94"/>
      <c r="AD391" s="94"/>
      <c r="AE391" s="94"/>
      <c r="AF391" s="94"/>
      <c r="AG391" s="94"/>
      <c r="AH391" s="94"/>
      <c r="AI391" s="94"/>
      <c r="AJ391" s="94"/>
      <c r="AK391" s="94"/>
      <c r="AL391" s="94"/>
      <c r="AM391" s="94"/>
      <c r="IC391" s="5"/>
    </row>
    <row r="392" spans="2:237" x14ac:dyDescent="0.25">
      <c r="B392" s="361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 s="94"/>
      <c r="AD392" s="94"/>
      <c r="AE392" s="94"/>
      <c r="AF392" s="94"/>
      <c r="AG392" s="94"/>
      <c r="AH392" s="94"/>
      <c r="AI392" s="94"/>
      <c r="AJ392" s="94"/>
      <c r="AK392" s="94"/>
      <c r="AL392" s="94"/>
      <c r="AM392" s="94"/>
      <c r="IC392" s="5"/>
    </row>
    <row r="393" spans="2:237" x14ac:dyDescent="0.25">
      <c r="B393" s="361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 s="94"/>
      <c r="AD393" s="94"/>
      <c r="AE393" s="94"/>
      <c r="AF393" s="94"/>
      <c r="AG393" s="94"/>
      <c r="AH393" s="94"/>
      <c r="AI393" s="94"/>
      <c r="AJ393" s="94"/>
      <c r="AK393" s="94"/>
      <c r="AL393" s="94"/>
      <c r="AM393" s="94"/>
      <c r="IC393" s="5"/>
    </row>
    <row r="394" spans="2:237" x14ac:dyDescent="0.25">
      <c r="B394" s="361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 s="94"/>
      <c r="AD394" s="94"/>
      <c r="AE394" s="94"/>
      <c r="AF394" s="94"/>
      <c r="AG394" s="94"/>
      <c r="AH394" s="94"/>
      <c r="AI394" s="94"/>
      <c r="AJ394" s="94"/>
      <c r="AK394" s="94"/>
      <c r="AL394" s="94"/>
      <c r="AM394" s="94"/>
      <c r="IC394" s="5"/>
    </row>
    <row r="395" spans="2:237" x14ac:dyDescent="0.25">
      <c r="B395" s="361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 s="94"/>
      <c r="AD395" s="94"/>
      <c r="AE395" s="94"/>
      <c r="AF395" s="94"/>
      <c r="AG395" s="94"/>
      <c r="AH395" s="94"/>
      <c r="AI395" s="94"/>
      <c r="AJ395" s="94"/>
      <c r="AK395" s="94"/>
      <c r="AL395" s="94"/>
      <c r="AM395" s="94"/>
      <c r="IC395" s="5"/>
    </row>
    <row r="396" spans="2:237" x14ac:dyDescent="0.25">
      <c r="B396" s="361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 s="94"/>
      <c r="AD396" s="94"/>
      <c r="AE396" s="94"/>
      <c r="AF396" s="94"/>
      <c r="AG396" s="94"/>
      <c r="AH396" s="94"/>
      <c r="AI396" s="94"/>
      <c r="AJ396" s="94"/>
      <c r="AK396" s="94"/>
      <c r="AL396" s="94"/>
      <c r="AM396" s="94"/>
      <c r="IC396" s="5"/>
    </row>
    <row r="397" spans="2:237" x14ac:dyDescent="0.25">
      <c r="B397" s="361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 s="94"/>
      <c r="AD397" s="94"/>
      <c r="AE397" s="94"/>
      <c r="AF397" s="94"/>
      <c r="AG397" s="94"/>
      <c r="AH397" s="94"/>
      <c r="AI397" s="94"/>
      <c r="AJ397" s="94"/>
      <c r="AK397" s="94"/>
      <c r="AL397" s="94"/>
      <c r="AM397" s="94"/>
      <c r="IC397" s="5"/>
    </row>
    <row r="398" spans="2:237" x14ac:dyDescent="0.25">
      <c r="B398" s="361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 s="94"/>
      <c r="AD398" s="94"/>
      <c r="AE398" s="94"/>
      <c r="AF398" s="94"/>
      <c r="AG398" s="94"/>
      <c r="AH398" s="94"/>
      <c r="AI398" s="94"/>
      <c r="AJ398" s="94"/>
      <c r="AK398" s="94"/>
      <c r="AL398" s="94"/>
      <c r="AM398" s="94"/>
      <c r="IC398" s="5"/>
    </row>
    <row r="399" spans="2:237" x14ac:dyDescent="0.25">
      <c r="B399" s="361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 s="94"/>
      <c r="AD399" s="94"/>
      <c r="AE399" s="94"/>
      <c r="AF399" s="94"/>
      <c r="AG399" s="94"/>
      <c r="AH399" s="94"/>
      <c r="AI399" s="94"/>
      <c r="AJ399" s="94"/>
      <c r="AK399" s="94"/>
      <c r="AL399" s="94"/>
      <c r="AM399" s="94"/>
      <c r="IC399" s="5"/>
    </row>
    <row r="400" spans="2:237" x14ac:dyDescent="0.25">
      <c r="B400" s="361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 s="94"/>
      <c r="AD400" s="94"/>
      <c r="AE400" s="94"/>
      <c r="AF400" s="94"/>
      <c r="AG400" s="94"/>
      <c r="AH400" s="94"/>
      <c r="AI400" s="94"/>
      <c r="AJ400" s="94"/>
      <c r="AK400" s="94"/>
      <c r="AL400" s="94"/>
      <c r="AM400" s="94"/>
      <c r="IC400" s="5"/>
    </row>
    <row r="401" spans="2:237" x14ac:dyDescent="0.25">
      <c r="B401" s="36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 s="94"/>
      <c r="AD401" s="94"/>
      <c r="AE401" s="94"/>
      <c r="AF401" s="94"/>
      <c r="AG401" s="94"/>
      <c r="AH401" s="94"/>
      <c r="AI401" s="94"/>
      <c r="AJ401" s="94"/>
      <c r="AK401" s="94"/>
      <c r="AL401" s="94"/>
      <c r="AM401" s="94"/>
      <c r="IC401" s="5"/>
    </row>
    <row r="402" spans="2:237" x14ac:dyDescent="0.25">
      <c r="B402" s="361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 s="94"/>
      <c r="AD402" s="94"/>
      <c r="AE402" s="94"/>
      <c r="AF402" s="94"/>
      <c r="AG402" s="94"/>
      <c r="AH402" s="94"/>
      <c r="AI402" s="94"/>
      <c r="AJ402" s="94"/>
      <c r="AK402" s="94"/>
      <c r="AL402" s="94"/>
      <c r="AM402" s="94"/>
      <c r="IC402" s="5"/>
    </row>
    <row r="403" spans="2:237" x14ac:dyDescent="0.25">
      <c r="B403" s="361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 s="94"/>
      <c r="AD403" s="94"/>
      <c r="AE403" s="94"/>
      <c r="AF403" s="94"/>
      <c r="AG403" s="94"/>
      <c r="AH403" s="94"/>
      <c r="AI403" s="94"/>
      <c r="AJ403" s="94"/>
      <c r="AK403" s="94"/>
      <c r="AL403" s="94"/>
      <c r="AM403" s="94"/>
      <c r="IC403" s="5"/>
    </row>
    <row r="404" spans="2:237" x14ac:dyDescent="0.25">
      <c r="B404" s="361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 s="94"/>
      <c r="AD404" s="94"/>
      <c r="AE404" s="94"/>
      <c r="AF404" s="94"/>
      <c r="AG404" s="94"/>
      <c r="AH404" s="94"/>
      <c r="AI404" s="94"/>
      <c r="AJ404" s="94"/>
      <c r="AK404" s="94"/>
      <c r="AL404" s="94"/>
      <c r="AM404" s="94"/>
      <c r="IC404" s="5"/>
    </row>
    <row r="405" spans="2:237" x14ac:dyDescent="0.25">
      <c r="B405" s="361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 s="94"/>
      <c r="AD405" s="94"/>
      <c r="AE405" s="94"/>
      <c r="AF405" s="94"/>
      <c r="AG405" s="94"/>
      <c r="AH405" s="94"/>
      <c r="AI405" s="94"/>
      <c r="AJ405" s="94"/>
      <c r="AK405" s="94"/>
      <c r="AL405" s="94"/>
      <c r="AM405" s="94"/>
      <c r="IC405" s="5"/>
    </row>
    <row r="406" spans="2:237" x14ac:dyDescent="0.25">
      <c r="B406" s="361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 s="94"/>
      <c r="AD406" s="94"/>
      <c r="AE406" s="94"/>
      <c r="AF406" s="94"/>
      <c r="AG406" s="94"/>
      <c r="AH406" s="94"/>
      <c r="AI406" s="94"/>
      <c r="AJ406" s="94"/>
      <c r="AK406" s="94"/>
      <c r="AL406" s="94"/>
      <c r="AM406" s="94"/>
      <c r="IC406" s="5"/>
    </row>
    <row r="407" spans="2:237" x14ac:dyDescent="0.25">
      <c r="B407" s="361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 s="94"/>
      <c r="AD407" s="94"/>
      <c r="AE407" s="94"/>
      <c r="AF407" s="94"/>
      <c r="AG407" s="94"/>
      <c r="AH407" s="94"/>
      <c r="AI407" s="94"/>
      <c r="AJ407" s="94"/>
      <c r="AK407" s="94"/>
      <c r="AL407" s="94"/>
      <c r="AM407" s="94"/>
      <c r="IC407" s="5"/>
    </row>
    <row r="408" spans="2:237" x14ac:dyDescent="0.25">
      <c r="B408" s="361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 s="94"/>
      <c r="AD408" s="94"/>
      <c r="AE408" s="94"/>
      <c r="AF408" s="94"/>
      <c r="AG408" s="94"/>
      <c r="AH408" s="94"/>
      <c r="AI408" s="94"/>
      <c r="AJ408" s="94"/>
      <c r="AK408" s="94"/>
      <c r="AL408" s="94"/>
      <c r="AM408" s="94"/>
      <c r="IC408" s="5"/>
    </row>
    <row r="409" spans="2:237" x14ac:dyDescent="0.25">
      <c r="B409" s="361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 s="94"/>
      <c r="AD409" s="94"/>
      <c r="AE409" s="94"/>
      <c r="AF409" s="94"/>
      <c r="AG409" s="94"/>
      <c r="AH409" s="94"/>
      <c r="AI409" s="94"/>
      <c r="AJ409" s="94"/>
      <c r="AK409" s="94"/>
      <c r="AL409" s="94"/>
      <c r="AM409" s="94"/>
      <c r="IC409" s="5"/>
    </row>
    <row r="410" spans="2:237" x14ac:dyDescent="0.25">
      <c r="B410" s="361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 s="94"/>
      <c r="AD410" s="94"/>
      <c r="AE410" s="94"/>
      <c r="AF410" s="94"/>
      <c r="AG410" s="94"/>
      <c r="AH410" s="94"/>
      <c r="AI410" s="94"/>
      <c r="AJ410" s="94"/>
      <c r="AK410" s="94"/>
      <c r="AL410" s="94"/>
      <c r="AM410" s="94"/>
      <c r="IC410" s="5"/>
    </row>
    <row r="411" spans="2:237" x14ac:dyDescent="0.25">
      <c r="B411" s="36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 s="94"/>
      <c r="AD411" s="94"/>
      <c r="AE411" s="94"/>
      <c r="AF411" s="94"/>
      <c r="AG411" s="94"/>
      <c r="AH411" s="94"/>
      <c r="AI411" s="94"/>
      <c r="AJ411" s="94"/>
      <c r="AK411" s="94"/>
      <c r="AL411" s="94"/>
      <c r="AM411" s="94"/>
      <c r="IC411" s="5"/>
    </row>
    <row r="412" spans="2:237" x14ac:dyDescent="0.25">
      <c r="B412" s="361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 s="94"/>
      <c r="AD412" s="94"/>
      <c r="AE412" s="94"/>
      <c r="AF412" s="94"/>
      <c r="AG412" s="94"/>
      <c r="AH412" s="94"/>
      <c r="AI412" s="94"/>
      <c r="AJ412" s="94"/>
      <c r="AK412" s="94"/>
      <c r="AL412" s="94"/>
      <c r="AM412" s="94"/>
      <c r="IC412" s="5"/>
    </row>
    <row r="413" spans="2:237" x14ac:dyDescent="0.25">
      <c r="B413" s="361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 s="94"/>
      <c r="AD413" s="94"/>
      <c r="AE413" s="94"/>
      <c r="AF413" s="94"/>
      <c r="AG413" s="94"/>
      <c r="AH413" s="94"/>
      <c r="AI413" s="94"/>
      <c r="AJ413" s="94"/>
      <c r="AK413" s="94"/>
      <c r="AL413" s="94"/>
      <c r="AM413" s="94"/>
      <c r="IC413" s="5"/>
    </row>
    <row r="414" spans="2:237" x14ac:dyDescent="0.25">
      <c r="B414" s="361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 s="94"/>
      <c r="AD414" s="94"/>
      <c r="AE414" s="94"/>
      <c r="AF414" s="94"/>
      <c r="AG414" s="94"/>
      <c r="AH414" s="94"/>
      <c r="AI414" s="94"/>
      <c r="AJ414" s="94"/>
      <c r="AK414" s="94"/>
      <c r="AL414" s="94"/>
      <c r="AM414" s="94"/>
      <c r="IC414" s="5"/>
    </row>
    <row r="415" spans="2:237" x14ac:dyDescent="0.25">
      <c r="B415" s="361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 s="94"/>
      <c r="AD415" s="94"/>
      <c r="AE415" s="94"/>
      <c r="AF415" s="94"/>
      <c r="AG415" s="94"/>
      <c r="AH415" s="94"/>
      <c r="AI415" s="94"/>
      <c r="AJ415" s="94"/>
      <c r="AK415" s="94"/>
      <c r="AL415" s="94"/>
      <c r="AM415" s="94"/>
      <c r="IC415" s="5"/>
    </row>
    <row r="416" spans="2:237" x14ac:dyDescent="0.25">
      <c r="B416" s="361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 s="94"/>
      <c r="AD416" s="94"/>
      <c r="AE416" s="94"/>
      <c r="AF416" s="94"/>
      <c r="AG416" s="94"/>
      <c r="AH416" s="94"/>
      <c r="AI416" s="94"/>
      <c r="AJ416" s="94"/>
      <c r="AK416" s="94"/>
      <c r="AL416" s="94"/>
      <c r="AM416" s="94"/>
      <c r="IC416" s="5"/>
    </row>
    <row r="417" spans="2:237" x14ac:dyDescent="0.25">
      <c r="B417" s="361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 s="94"/>
      <c r="AD417" s="94"/>
      <c r="AE417" s="94"/>
      <c r="AF417" s="94"/>
      <c r="AG417" s="94"/>
      <c r="AH417" s="94"/>
      <c r="AI417" s="94"/>
      <c r="AJ417" s="94"/>
      <c r="AK417" s="94"/>
      <c r="AL417" s="94"/>
      <c r="AM417" s="94"/>
      <c r="IC417" s="5"/>
    </row>
    <row r="418" spans="2:237" x14ac:dyDescent="0.25">
      <c r="B418" s="361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 s="94"/>
      <c r="AD418" s="94"/>
      <c r="AE418" s="94"/>
      <c r="AF418" s="94"/>
      <c r="AG418" s="94"/>
      <c r="AH418" s="94"/>
      <c r="AI418" s="94"/>
      <c r="AJ418" s="94"/>
      <c r="AK418" s="94"/>
      <c r="AL418" s="94"/>
      <c r="AM418" s="94"/>
      <c r="IC418" s="5"/>
    </row>
    <row r="419" spans="2:237" x14ac:dyDescent="0.25">
      <c r="B419" s="361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 s="94"/>
      <c r="AD419" s="94"/>
      <c r="AE419" s="94"/>
      <c r="AF419" s="94"/>
      <c r="AG419" s="94"/>
      <c r="AH419" s="94"/>
      <c r="AI419" s="94"/>
      <c r="AJ419" s="94"/>
      <c r="AK419" s="94"/>
      <c r="AL419" s="94"/>
      <c r="AM419" s="94"/>
      <c r="IC419" s="5"/>
    </row>
    <row r="420" spans="2:237" x14ac:dyDescent="0.25">
      <c r="B420" s="361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 s="94"/>
      <c r="AD420" s="94"/>
      <c r="AE420" s="94"/>
      <c r="AF420" s="94"/>
      <c r="AG420" s="94"/>
      <c r="AH420" s="94"/>
      <c r="AI420" s="94"/>
      <c r="AJ420" s="94"/>
      <c r="AK420" s="94"/>
      <c r="AL420" s="94"/>
      <c r="AM420" s="94"/>
      <c r="IC420" s="5"/>
    </row>
    <row r="421" spans="2:237" x14ac:dyDescent="0.25">
      <c r="B421" s="36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IC421" s="5"/>
    </row>
    <row r="422" spans="2:237" x14ac:dyDescent="0.25">
      <c r="B422" s="361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 s="94"/>
      <c r="AD422" s="94"/>
      <c r="AE422" s="94"/>
      <c r="AF422" s="94"/>
      <c r="AG422" s="94"/>
      <c r="AH422" s="94"/>
      <c r="AI422" s="94"/>
      <c r="AJ422" s="94"/>
      <c r="AK422" s="94"/>
      <c r="AL422" s="94"/>
      <c r="AM422" s="94"/>
      <c r="IC422" s="5"/>
    </row>
    <row r="423" spans="2:237" x14ac:dyDescent="0.25">
      <c r="B423" s="361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 s="94"/>
      <c r="AD423" s="94"/>
      <c r="AE423" s="94"/>
      <c r="AF423" s="94"/>
      <c r="AG423" s="94"/>
      <c r="AH423" s="94"/>
      <c r="AI423" s="94"/>
      <c r="AJ423" s="94"/>
      <c r="AK423" s="94"/>
      <c r="AL423" s="94"/>
      <c r="AM423" s="94"/>
      <c r="IC423" s="5"/>
    </row>
    <row r="424" spans="2:237" x14ac:dyDescent="0.25">
      <c r="B424" s="361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 s="94"/>
      <c r="AD424" s="94"/>
      <c r="AE424" s="94"/>
      <c r="AF424" s="94"/>
      <c r="AG424" s="94"/>
      <c r="AH424" s="94"/>
      <c r="AI424" s="94"/>
      <c r="AJ424" s="94"/>
      <c r="AK424" s="94"/>
      <c r="AL424" s="94"/>
      <c r="AM424" s="94"/>
      <c r="IC424" s="5"/>
    </row>
    <row r="425" spans="2:237" x14ac:dyDescent="0.25">
      <c r="B425" s="361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 s="94"/>
      <c r="AD425" s="94"/>
      <c r="AE425" s="94"/>
      <c r="AF425" s="94"/>
      <c r="AG425" s="94"/>
      <c r="AH425" s="94"/>
      <c r="AI425" s="94"/>
      <c r="AJ425" s="94"/>
      <c r="AK425" s="94"/>
      <c r="AL425" s="94"/>
      <c r="AM425" s="94"/>
      <c r="IC425" s="5"/>
    </row>
    <row r="426" spans="2:237" x14ac:dyDescent="0.25">
      <c r="B426" s="361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 s="94"/>
      <c r="AD426" s="94"/>
      <c r="AE426" s="94"/>
      <c r="AF426" s="94"/>
      <c r="AG426" s="94"/>
      <c r="AH426" s="94"/>
      <c r="AI426" s="94"/>
      <c r="AJ426" s="94"/>
      <c r="AK426" s="94"/>
      <c r="AL426" s="94"/>
      <c r="AM426" s="94"/>
      <c r="IC426" s="5"/>
    </row>
    <row r="427" spans="2:237" x14ac:dyDescent="0.25">
      <c r="B427" s="361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 s="94"/>
      <c r="AD427" s="94"/>
      <c r="AE427" s="94"/>
      <c r="AF427" s="94"/>
      <c r="AG427" s="94"/>
      <c r="AH427" s="94"/>
      <c r="AI427" s="94"/>
      <c r="AJ427" s="94"/>
      <c r="AK427" s="94"/>
      <c r="AL427" s="94"/>
      <c r="AM427" s="94"/>
      <c r="IC427" s="5"/>
    </row>
    <row r="428" spans="2:237" x14ac:dyDescent="0.25">
      <c r="B428" s="361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 s="94"/>
      <c r="AD428" s="94"/>
      <c r="AE428" s="94"/>
      <c r="AF428" s="94"/>
      <c r="AG428" s="94"/>
      <c r="AH428" s="94"/>
      <c r="AI428" s="94"/>
      <c r="AJ428" s="94"/>
      <c r="AK428" s="94"/>
      <c r="AL428" s="94"/>
      <c r="AM428" s="94"/>
      <c r="IC428" s="5"/>
    </row>
    <row r="429" spans="2:237" x14ac:dyDescent="0.25">
      <c r="B429" s="361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 s="94"/>
      <c r="AD429" s="94"/>
      <c r="AE429" s="94"/>
      <c r="AF429" s="94"/>
      <c r="AG429" s="94"/>
      <c r="AH429" s="94"/>
      <c r="AI429" s="94"/>
      <c r="AJ429" s="94"/>
      <c r="AK429" s="94"/>
      <c r="AL429" s="94"/>
      <c r="AM429" s="94"/>
      <c r="IC429" s="5"/>
    </row>
    <row r="430" spans="2:237" x14ac:dyDescent="0.25">
      <c r="B430" s="361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 s="94"/>
      <c r="AD430" s="94"/>
      <c r="AE430" s="94"/>
      <c r="AF430" s="94"/>
      <c r="AG430" s="94"/>
      <c r="AH430" s="94"/>
      <c r="AI430" s="94"/>
      <c r="AJ430" s="94"/>
      <c r="AK430" s="94"/>
      <c r="AL430" s="94"/>
      <c r="AM430" s="94"/>
      <c r="IC430" s="5"/>
    </row>
    <row r="431" spans="2:237" x14ac:dyDescent="0.25">
      <c r="B431" s="36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 s="94"/>
      <c r="AD431" s="94"/>
      <c r="AE431" s="94"/>
      <c r="AF431" s="94"/>
      <c r="AG431" s="94"/>
      <c r="AH431" s="94"/>
      <c r="AI431" s="94"/>
      <c r="AJ431" s="94"/>
      <c r="AK431" s="94"/>
      <c r="AL431" s="94"/>
      <c r="AM431" s="94"/>
      <c r="IC431" s="5"/>
    </row>
    <row r="432" spans="2:237" x14ac:dyDescent="0.25">
      <c r="B432" s="361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 s="94"/>
      <c r="AD432" s="94"/>
      <c r="AE432" s="94"/>
      <c r="AF432" s="94"/>
      <c r="AG432" s="94"/>
      <c r="AH432" s="94"/>
      <c r="AI432" s="94"/>
      <c r="AJ432" s="94"/>
      <c r="AK432" s="94"/>
      <c r="AL432" s="94"/>
      <c r="AM432" s="94"/>
      <c r="IC432" s="5"/>
    </row>
    <row r="433" spans="2:237" x14ac:dyDescent="0.25">
      <c r="B433" s="361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IC433" s="5"/>
    </row>
    <row r="434" spans="2:237" x14ac:dyDescent="0.25">
      <c r="B434" s="361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 s="94"/>
      <c r="AD434" s="94"/>
      <c r="AE434" s="94"/>
      <c r="AF434" s="94"/>
      <c r="AG434" s="94"/>
      <c r="AH434" s="94"/>
      <c r="AI434" s="94"/>
      <c r="AJ434" s="94"/>
      <c r="AK434" s="94"/>
      <c r="AL434" s="94"/>
      <c r="AM434" s="94"/>
      <c r="IC434" s="5"/>
    </row>
    <row r="435" spans="2:237" x14ac:dyDescent="0.25">
      <c r="B435" s="361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 s="94"/>
      <c r="AD435" s="94"/>
      <c r="AE435" s="94"/>
      <c r="AF435" s="94"/>
      <c r="AG435" s="94"/>
      <c r="AH435" s="94"/>
      <c r="AI435" s="94"/>
      <c r="AJ435" s="94"/>
      <c r="AK435" s="94"/>
      <c r="AL435" s="94"/>
      <c r="AM435" s="94"/>
      <c r="IC435" s="5"/>
    </row>
    <row r="436" spans="2:237" x14ac:dyDescent="0.25">
      <c r="B436" s="361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 s="94"/>
      <c r="AD436" s="94"/>
      <c r="AE436" s="94"/>
      <c r="AF436" s="94"/>
      <c r="AG436" s="94"/>
      <c r="AH436" s="94"/>
      <c r="AI436" s="94"/>
      <c r="AJ436" s="94"/>
      <c r="AK436" s="94"/>
      <c r="AL436" s="94"/>
      <c r="AM436" s="94"/>
      <c r="IC436" s="5"/>
    </row>
    <row r="437" spans="2:237" x14ac:dyDescent="0.25">
      <c r="B437" s="361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 s="94"/>
      <c r="AD437" s="94"/>
      <c r="AE437" s="94"/>
      <c r="AF437" s="94"/>
      <c r="AG437" s="94"/>
      <c r="AH437" s="94"/>
      <c r="AI437" s="94"/>
      <c r="AJ437" s="94"/>
      <c r="AK437" s="94"/>
      <c r="AL437" s="94"/>
      <c r="AM437" s="94"/>
      <c r="IC437" s="5"/>
    </row>
    <row r="438" spans="2:237" x14ac:dyDescent="0.25">
      <c r="B438" s="361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 s="94"/>
      <c r="AD438" s="94"/>
      <c r="AE438" s="94"/>
      <c r="AF438" s="94"/>
      <c r="AG438" s="94"/>
      <c r="AH438" s="94"/>
      <c r="AI438" s="94"/>
      <c r="AJ438" s="94"/>
      <c r="AK438" s="94"/>
      <c r="AL438" s="94"/>
      <c r="AM438" s="94"/>
      <c r="IC438" s="5"/>
    </row>
    <row r="439" spans="2:237" x14ac:dyDescent="0.25">
      <c r="B439" s="361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 s="94"/>
      <c r="AD439" s="94"/>
      <c r="AE439" s="94"/>
      <c r="AF439" s="94"/>
      <c r="AG439" s="94"/>
      <c r="AH439" s="94"/>
      <c r="AI439" s="94"/>
      <c r="AJ439" s="94"/>
      <c r="AK439" s="94"/>
      <c r="AL439" s="94"/>
      <c r="AM439" s="94"/>
      <c r="IC439" s="5"/>
    </row>
    <row r="440" spans="2:237" x14ac:dyDescent="0.25">
      <c r="B440" s="361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 s="94"/>
      <c r="AD440" s="94"/>
      <c r="AE440" s="94"/>
      <c r="AF440" s="94"/>
      <c r="AG440" s="94"/>
      <c r="AH440" s="94"/>
      <c r="AI440" s="94"/>
      <c r="AJ440" s="94"/>
      <c r="AK440" s="94"/>
      <c r="AL440" s="94"/>
      <c r="AM440" s="94"/>
      <c r="IC440" s="5"/>
    </row>
    <row r="441" spans="2:237" x14ac:dyDescent="0.25">
      <c r="B441" s="36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 s="94"/>
      <c r="AD441" s="94"/>
      <c r="AE441" s="94"/>
      <c r="AF441" s="94"/>
      <c r="AG441" s="94"/>
      <c r="AH441" s="94"/>
      <c r="AI441" s="94"/>
      <c r="AJ441" s="94"/>
      <c r="AK441" s="94"/>
      <c r="AL441" s="94"/>
      <c r="AM441" s="94"/>
      <c r="IC441" s="5"/>
    </row>
    <row r="442" spans="2:237" x14ac:dyDescent="0.25">
      <c r="B442" s="361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 s="94"/>
      <c r="AD442" s="94"/>
      <c r="AE442" s="94"/>
      <c r="AF442" s="94"/>
      <c r="AG442" s="94"/>
      <c r="AH442" s="94"/>
      <c r="AI442" s="94"/>
      <c r="AJ442" s="94"/>
      <c r="AK442" s="94"/>
      <c r="AL442" s="94"/>
      <c r="AM442" s="94"/>
      <c r="IC442" s="5"/>
    </row>
    <row r="443" spans="2:237" x14ac:dyDescent="0.25">
      <c r="B443" s="361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 s="94"/>
      <c r="AD443" s="94"/>
      <c r="AE443" s="94"/>
      <c r="AF443" s="94"/>
      <c r="AG443" s="94"/>
      <c r="AH443" s="94"/>
      <c r="AI443" s="94"/>
      <c r="AJ443" s="94"/>
      <c r="AK443" s="94"/>
      <c r="AL443" s="94"/>
      <c r="AM443" s="94"/>
      <c r="IC443" s="5"/>
    </row>
    <row r="444" spans="2:237" x14ac:dyDescent="0.25">
      <c r="B444" s="361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 s="94"/>
      <c r="AD444" s="94"/>
      <c r="AE444" s="94"/>
      <c r="AF444" s="94"/>
      <c r="AG444" s="94"/>
      <c r="AH444" s="94"/>
      <c r="AI444" s="94"/>
      <c r="AJ444" s="94"/>
      <c r="AK444" s="94"/>
      <c r="AL444" s="94"/>
      <c r="AM444" s="94"/>
      <c r="IC444" s="5"/>
    </row>
    <row r="445" spans="2:237" x14ac:dyDescent="0.25">
      <c r="B445" s="361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 s="94"/>
      <c r="AD445" s="94"/>
      <c r="AE445" s="94"/>
      <c r="AF445" s="94"/>
      <c r="AG445" s="94"/>
      <c r="AH445" s="94"/>
      <c r="AI445" s="94"/>
      <c r="AJ445" s="94"/>
      <c r="AK445" s="94"/>
      <c r="AL445" s="94"/>
      <c r="AM445" s="94"/>
      <c r="IC445" s="5"/>
    </row>
    <row r="446" spans="2:237" x14ac:dyDescent="0.25">
      <c r="B446" s="361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 s="94"/>
      <c r="AD446" s="94"/>
      <c r="AE446" s="94"/>
      <c r="AF446" s="94"/>
      <c r="AG446" s="94"/>
      <c r="AH446" s="94"/>
      <c r="AI446" s="94"/>
      <c r="AJ446" s="94"/>
      <c r="AK446" s="94"/>
      <c r="AL446" s="94"/>
      <c r="AM446" s="94"/>
      <c r="IC446" s="5"/>
    </row>
    <row r="447" spans="2:237" x14ac:dyDescent="0.25">
      <c r="B447" s="361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 s="94"/>
      <c r="AD447" s="94"/>
      <c r="AE447" s="94"/>
      <c r="AF447" s="94"/>
      <c r="AG447" s="94"/>
      <c r="AH447" s="94"/>
      <c r="AI447" s="94"/>
      <c r="AJ447" s="94"/>
      <c r="AK447" s="94"/>
      <c r="AL447" s="94"/>
      <c r="AM447" s="94"/>
      <c r="IC447" s="5"/>
    </row>
    <row r="448" spans="2:237" x14ac:dyDescent="0.25">
      <c r="B448" s="361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 s="94"/>
      <c r="AD448" s="94"/>
      <c r="AE448" s="94"/>
      <c r="AF448" s="94"/>
      <c r="AG448" s="94"/>
      <c r="AH448" s="94"/>
      <c r="AI448" s="94"/>
      <c r="AJ448" s="94"/>
      <c r="AK448" s="94"/>
      <c r="AL448" s="94"/>
      <c r="AM448" s="94"/>
      <c r="IC448" s="5"/>
    </row>
    <row r="449" spans="2:323" x14ac:dyDescent="0.25">
      <c r="B449" s="361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 s="94"/>
      <c r="AD449" s="94"/>
      <c r="AE449" s="94"/>
      <c r="AF449" s="94"/>
      <c r="AG449" s="94"/>
      <c r="AH449" s="94"/>
      <c r="AI449" s="94"/>
      <c r="AJ449" s="94"/>
      <c r="AK449" s="94"/>
      <c r="AL449" s="94"/>
      <c r="AM449" s="94"/>
      <c r="IC449" s="5"/>
    </row>
    <row r="450" spans="2:323" x14ac:dyDescent="0.25">
      <c r="B450" s="361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 s="94"/>
      <c r="AD450" s="94"/>
      <c r="AE450" s="94"/>
      <c r="AF450" s="94"/>
      <c r="AG450" s="94"/>
      <c r="AH450" s="94"/>
      <c r="AI450" s="94"/>
      <c r="AJ450" s="94"/>
      <c r="AK450" s="94"/>
      <c r="AL450" s="94"/>
      <c r="AM450" s="94"/>
      <c r="IC450" s="5"/>
    </row>
    <row r="451" spans="2:323" x14ac:dyDescent="0.25">
      <c r="B451" s="36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 s="94"/>
      <c r="AD451" s="94"/>
      <c r="AE451" s="94"/>
      <c r="AF451" s="94"/>
      <c r="AG451" s="94"/>
      <c r="AH451" s="94"/>
      <c r="AI451" s="94"/>
      <c r="AJ451" s="94"/>
      <c r="AK451" s="94"/>
      <c r="AL451" s="94"/>
      <c r="AM451" s="94"/>
      <c r="IC451" s="5"/>
    </row>
    <row r="452" spans="2:323" x14ac:dyDescent="0.25">
      <c r="B452" s="361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 s="94"/>
      <c r="AD452" s="94"/>
      <c r="AE452" s="94"/>
      <c r="AF452" s="94"/>
      <c r="AG452" s="94"/>
      <c r="AH452" s="94"/>
      <c r="AI452" s="94"/>
      <c r="AJ452" s="94"/>
      <c r="AK452" s="94"/>
      <c r="AL452" s="94"/>
      <c r="AM452" s="94"/>
      <c r="IC452" s="5"/>
    </row>
    <row r="453" spans="2:323" x14ac:dyDescent="0.25">
      <c r="B453" s="361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 s="94"/>
      <c r="AD453" s="94"/>
      <c r="AE453" s="94"/>
      <c r="AF453" s="94"/>
      <c r="AG453" s="94"/>
      <c r="AH453" s="94"/>
      <c r="AI453" s="94"/>
      <c r="AJ453" s="94"/>
      <c r="AK453" s="94"/>
      <c r="AL453" s="94"/>
      <c r="AM453" s="94"/>
      <c r="IC453" s="5"/>
    </row>
    <row r="454" spans="2:323" x14ac:dyDescent="0.25">
      <c r="B454" s="361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  <c r="IC454" s="5"/>
    </row>
    <row r="455" spans="2:323" x14ac:dyDescent="0.25">
      <c r="B455" s="361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 s="94"/>
      <c r="AD455" s="94"/>
      <c r="AE455" s="94"/>
      <c r="AF455" s="94"/>
      <c r="AG455" s="94"/>
      <c r="AH455" s="94"/>
      <c r="AI455" s="94"/>
      <c r="AJ455" s="94"/>
      <c r="AK455" s="94"/>
      <c r="AL455" s="94"/>
      <c r="AM455" s="94"/>
      <c r="IC455" s="5"/>
    </row>
    <row r="456" spans="2:323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IC456" s="5"/>
    </row>
    <row r="457" spans="2:323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IC457" s="5"/>
    </row>
    <row r="458" spans="2:323" x14ac:dyDescent="0.25">
      <c r="B458" s="331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 s="360"/>
      <c r="AD458" s="360"/>
      <c r="AE458" s="360"/>
      <c r="AF458" s="360"/>
      <c r="AG458" s="360"/>
      <c r="AH458" s="360"/>
      <c r="AI458" s="360"/>
      <c r="AJ458" s="360"/>
      <c r="AK458" s="360"/>
      <c r="AL458" s="360"/>
      <c r="AM458" s="360"/>
      <c r="AN458" s="360"/>
      <c r="AO458" s="360"/>
      <c r="AP458" s="360"/>
      <c r="AQ458" s="360"/>
      <c r="AR458" s="360"/>
      <c r="AS458" s="360"/>
      <c r="AT458" s="360"/>
      <c r="AU458" s="360"/>
      <c r="AV458" s="360"/>
      <c r="AW458" s="360"/>
      <c r="AX458" s="360"/>
      <c r="AY458" s="360"/>
      <c r="AZ458" s="360"/>
      <c r="BA458" s="360"/>
      <c r="BB458" s="360"/>
      <c r="BC458" s="360"/>
      <c r="BD458" s="360"/>
      <c r="BE458" s="360"/>
      <c r="BF458" s="360"/>
      <c r="BG458" s="360"/>
      <c r="BH458" s="360"/>
      <c r="BI458" s="360"/>
      <c r="BJ458" s="360"/>
      <c r="BK458" s="360"/>
      <c r="BL458" s="360"/>
      <c r="BM458" s="360"/>
      <c r="BN458" s="360"/>
      <c r="BO458" s="360"/>
      <c r="BP458" s="360"/>
      <c r="BQ458" s="360"/>
      <c r="BR458" s="360"/>
      <c r="BS458" s="360"/>
      <c r="BT458" s="360"/>
      <c r="BU458" s="360"/>
      <c r="BV458" s="360"/>
      <c r="BW458" s="360"/>
      <c r="BX458" s="360"/>
      <c r="BY458" s="360"/>
      <c r="BZ458" s="360"/>
      <c r="CA458" s="360"/>
      <c r="CB458" s="360"/>
      <c r="CC458" s="360"/>
      <c r="CD458" s="360"/>
      <c r="CE458" s="360"/>
      <c r="CF458" s="360"/>
      <c r="CG458" s="360"/>
      <c r="CH458" s="360"/>
      <c r="CI458" s="360"/>
      <c r="CJ458" s="360"/>
      <c r="CK458" s="360"/>
      <c r="CL458" s="360"/>
      <c r="CM458" s="360"/>
      <c r="CN458" s="360"/>
      <c r="CO458" s="360"/>
      <c r="CP458" s="360"/>
      <c r="CQ458" s="360"/>
      <c r="CR458" s="360"/>
      <c r="CS458" s="360"/>
      <c r="CT458" s="360"/>
      <c r="CU458" s="360"/>
      <c r="CV458" s="360"/>
      <c r="CW458" s="360"/>
      <c r="CX458" s="360"/>
      <c r="CY458" s="360"/>
      <c r="CZ458" s="360"/>
      <c r="DA458" s="360"/>
      <c r="DB458" s="360"/>
      <c r="DC458" s="360"/>
      <c r="DD458" s="360"/>
      <c r="DE458" s="360"/>
      <c r="DF458" s="360"/>
      <c r="DG458" s="360"/>
      <c r="DH458" s="360"/>
      <c r="DI458" s="360"/>
      <c r="DJ458" s="360"/>
      <c r="DK458" s="360"/>
      <c r="DL458" s="360"/>
      <c r="DM458" s="360"/>
      <c r="DN458" s="360"/>
      <c r="DO458" s="360"/>
      <c r="DP458" s="360"/>
      <c r="DQ458" s="360"/>
      <c r="DR458" s="360"/>
      <c r="DS458" s="360"/>
      <c r="DT458" s="360"/>
      <c r="DU458" s="360"/>
      <c r="DV458" s="360"/>
      <c r="DW458" s="360"/>
      <c r="DX458" s="360"/>
      <c r="DY458" s="360"/>
      <c r="DZ458" s="360"/>
      <c r="EA458" s="360"/>
      <c r="EB458" s="360"/>
      <c r="EC458" s="360"/>
      <c r="ED458" s="360"/>
      <c r="EE458" s="360"/>
      <c r="EF458" s="360"/>
      <c r="EG458" s="360"/>
      <c r="EH458" s="360"/>
      <c r="EI458" s="360"/>
      <c r="EJ458" s="360"/>
      <c r="EK458" s="360"/>
      <c r="EL458" s="360"/>
      <c r="EM458" s="360"/>
      <c r="EN458" s="360"/>
      <c r="EO458" s="360"/>
      <c r="EP458" s="360"/>
      <c r="EQ458" s="360"/>
      <c r="ER458" s="360"/>
      <c r="ES458" s="360"/>
      <c r="ET458" s="360"/>
      <c r="EU458" s="360"/>
      <c r="EV458" s="360"/>
      <c r="EW458" s="360"/>
      <c r="EX458" s="360"/>
      <c r="EY458" s="360"/>
      <c r="EZ458" s="360"/>
      <c r="FA458" s="360"/>
      <c r="FB458" s="360"/>
      <c r="FC458" s="360"/>
      <c r="FD458" s="360"/>
      <c r="FE458" s="360"/>
      <c r="FF458" s="360"/>
      <c r="FG458" s="360"/>
      <c r="FH458" s="360"/>
      <c r="FI458" s="360"/>
      <c r="FJ458" s="360"/>
      <c r="FK458" s="360"/>
      <c r="FL458" s="360"/>
      <c r="FM458" s="360"/>
      <c r="FN458" s="360"/>
      <c r="FO458" s="360"/>
      <c r="FP458" s="360"/>
      <c r="FQ458" s="360"/>
      <c r="FR458" s="360"/>
      <c r="FS458" s="360"/>
      <c r="FT458" s="360"/>
      <c r="FU458" s="360"/>
      <c r="FV458" s="360"/>
      <c r="FW458" s="360"/>
      <c r="FX458" s="360"/>
      <c r="FY458" s="360"/>
      <c r="FZ458" s="360"/>
      <c r="GA458" s="360"/>
      <c r="GB458" s="360"/>
      <c r="GC458" s="360"/>
      <c r="GD458" s="360"/>
      <c r="GE458" s="360"/>
      <c r="GF458" s="360"/>
      <c r="GG458" s="360"/>
      <c r="GH458" s="360"/>
      <c r="GI458" s="360"/>
      <c r="GJ458" s="360"/>
      <c r="GK458" s="360"/>
      <c r="GL458" s="360"/>
      <c r="GM458" s="360"/>
      <c r="GN458" s="360"/>
      <c r="GO458" s="360"/>
      <c r="GP458" s="360"/>
      <c r="GQ458" s="360"/>
      <c r="GR458" s="360"/>
      <c r="GS458" s="360"/>
      <c r="GT458" s="360"/>
      <c r="GU458" s="360"/>
      <c r="GV458" s="360"/>
      <c r="GW458" s="360"/>
      <c r="GX458" s="360"/>
      <c r="GY458" s="360"/>
      <c r="GZ458" s="360"/>
      <c r="HA458" s="360"/>
      <c r="HB458" s="360"/>
      <c r="HC458" s="360"/>
      <c r="HD458" s="360"/>
      <c r="HE458" s="360"/>
      <c r="HF458" s="360"/>
      <c r="HG458" s="360"/>
      <c r="HH458" s="360"/>
      <c r="HI458" s="360"/>
      <c r="HJ458" s="360"/>
      <c r="HK458" s="360"/>
      <c r="HL458" s="360"/>
      <c r="HM458" s="360"/>
      <c r="HN458" s="360"/>
      <c r="HO458" s="360"/>
      <c r="HP458" s="360"/>
      <c r="HQ458" s="360"/>
      <c r="HR458" s="360"/>
      <c r="HS458" s="360"/>
      <c r="HT458" s="360"/>
      <c r="HU458" s="360"/>
      <c r="HV458" s="360"/>
      <c r="HW458" s="360"/>
      <c r="HX458" s="360"/>
      <c r="HY458" s="360"/>
      <c r="HZ458" s="360"/>
      <c r="IA458" s="360"/>
      <c r="IB458" s="360"/>
      <c r="IC458" s="5"/>
      <c r="ID458" s="360"/>
      <c r="IE458" s="360"/>
      <c r="IF458" s="360"/>
      <c r="IG458" s="360"/>
      <c r="IH458" s="360"/>
      <c r="II458" s="360"/>
      <c r="IJ458" s="360"/>
      <c r="IK458" s="360"/>
      <c r="IL458" s="360"/>
      <c r="IM458" s="360"/>
      <c r="IN458" s="360"/>
      <c r="IO458" s="361"/>
      <c r="IP458" s="361"/>
      <c r="IQ458" s="361"/>
      <c r="IR458" s="361"/>
      <c r="IS458" s="361"/>
      <c r="IT458" s="361"/>
      <c r="IU458" s="361"/>
      <c r="IV458" s="361"/>
      <c r="IW458" s="361"/>
      <c r="IX458" s="361"/>
      <c r="IY458" s="361"/>
      <c r="IZ458" s="361"/>
      <c r="JA458" s="361"/>
      <c r="JB458" s="361"/>
      <c r="JC458" s="361"/>
      <c r="JD458" s="361"/>
      <c r="JE458" s="361"/>
      <c r="JF458" s="361"/>
      <c r="JG458" s="361"/>
      <c r="JH458" s="361"/>
      <c r="JI458" s="361"/>
      <c r="JJ458" s="361"/>
      <c r="JK458" s="361"/>
      <c r="JL458" s="361"/>
      <c r="JM458" s="361"/>
      <c r="JN458" s="361"/>
      <c r="JO458" s="361"/>
      <c r="JP458" s="361"/>
      <c r="JQ458" s="361"/>
      <c r="JR458" s="361"/>
      <c r="JS458" s="361"/>
      <c r="JT458" s="361"/>
      <c r="JU458" s="361"/>
      <c r="JV458" s="361"/>
      <c r="JW458" s="361"/>
      <c r="JX458" s="361"/>
      <c r="JY458" s="361"/>
      <c r="JZ458" s="361"/>
      <c r="KA458" s="361"/>
      <c r="KB458" s="361"/>
      <c r="KC458" s="361"/>
      <c r="KD458" s="361"/>
      <c r="KE458" s="361"/>
      <c r="KF458" s="361"/>
      <c r="KG458" s="361"/>
      <c r="KH458" s="361"/>
      <c r="KI458" s="361"/>
      <c r="KJ458" s="361"/>
      <c r="KK458" s="361"/>
      <c r="KL458" s="361"/>
      <c r="KM458" s="361"/>
      <c r="KN458" s="361"/>
      <c r="KO458" s="361"/>
      <c r="KP458" s="361"/>
      <c r="KQ458" s="361"/>
      <c r="KR458" s="361"/>
      <c r="KS458" s="361"/>
      <c r="KT458" s="361"/>
      <c r="KU458" s="361"/>
      <c r="KV458" s="361"/>
      <c r="KW458" s="361"/>
      <c r="KX458" s="361"/>
      <c r="KY458" s="361"/>
      <c r="KZ458" s="361"/>
      <c r="LA458" s="361"/>
      <c r="LB458" s="361"/>
      <c r="LC458" s="361"/>
      <c r="LD458" s="361"/>
      <c r="LE458" s="361"/>
      <c r="LF458" s="361"/>
      <c r="LG458" s="361"/>
      <c r="LH458" s="361"/>
      <c r="LI458" s="361"/>
      <c r="LJ458" s="361"/>
      <c r="LK458" s="361"/>
    </row>
    <row r="459" spans="2:323" x14ac:dyDescent="0.25">
      <c r="B459" s="358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 s="94"/>
      <c r="AD459" s="94"/>
      <c r="AE459" s="94"/>
      <c r="AF459" s="94"/>
      <c r="AG459" s="94"/>
      <c r="AH459" s="94"/>
      <c r="AI459" s="94"/>
      <c r="AJ459" s="94"/>
      <c r="AK459" s="94"/>
      <c r="AL459" s="94"/>
      <c r="AM459" s="94"/>
      <c r="AN459" s="94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  <c r="BY459" s="94"/>
      <c r="BZ459" s="94"/>
      <c r="CA459" s="94"/>
      <c r="CB459" s="94"/>
      <c r="CC459" s="94"/>
      <c r="CD459" s="94"/>
      <c r="CE459" s="94"/>
      <c r="CF459" s="94"/>
      <c r="CG459" s="94"/>
      <c r="CH459" s="94"/>
      <c r="CI459" s="94"/>
      <c r="CJ459" s="94"/>
      <c r="CK459" s="94"/>
      <c r="CL459" s="94"/>
      <c r="CM459" s="94"/>
      <c r="CN459" s="94"/>
      <c r="CO459" s="94"/>
      <c r="CP459" s="94"/>
      <c r="CQ459" s="94"/>
      <c r="CR459" s="94"/>
      <c r="CS459" s="94"/>
      <c r="CT459" s="94"/>
      <c r="CU459" s="94"/>
      <c r="CV459" s="94"/>
      <c r="CW459" s="94"/>
      <c r="CX459" s="94"/>
      <c r="CY459" s="94"/>
      <c r="CZ459" s="94"/>
      <c r="DA459" s="94"/>
      <c r="DB459" s="94"/>
      <c r="DC459" s="94"/>
      <c r="DD459" s="94"/>
      <c r="DE459" s="94"/>
      <c r="DF459" s="94"/>
      <c r="DG459" s="94"/>
      <c r="DH459" s="94"/>
      <c r="DI459" s="94"/>
      <c r="DJ459" s="94"/>
      <c r="DK459" s="94"/>
      <c r="DL459" s="94"/>
      <c r="DM459" s="94"/>
      <c r="DN459" s="94"/>
      <c r="DO459" s="94"/>
      <c r="DP459" s="94"/>
      <c r="DQ459" s="94"/>
      <c r="DR459" s="94"/>
      <c r="DS459" s="94"/>
      <c r="DT459" s="94"/>
      <c r="DU459" s="94"/>
      <c r="DV459" s="94"/>
      <c r="DW459" s="94"/>
      <c r="DX459" s="94"/>
      <c r="DY459" s="94"/>
      <c r="DZ459" s="94"/>
      <c r="EA459" s="94"/>
      <c r="EB459" s="94"/>
      <c r="EC459" s="94"/>
      <c r="ED459" s="94"/>
      <c r="EE459" s="94"/>
      <c r="EF459" s="94"/>
      <c r="EG459" s="94"/>
      <c r="EH459" s="94"/>
      <c r="EI459" s="94"/>
      <c r="EJ459" s="94"/>
      <c r="EK459" s="94"/>
      <c r="EL459" s="94"/>
      <c r="EM459" s="94"/>
      <c r="EN459" s="94"/>
      <c r="EO459" s="94"/>
      <c r="EP459" s="94"/>
      <c r="EQ459" s="94"/>
      <c r="ER459" s="94"/>
      <c r="ES459" s="94"/>
      <c r="ET459" s="94"/>
      <c r="EU459" s="94"/>
      <c r="EV459" s="94"/>
      <c r="EW459" s="94"/>
      <c r="EX459" s="94"/>
      <c r="EY459" s="94"/>
      <c r="EZ459" s="94"/>
      <c r="FA459" s="94"/>
      <c r="FB459" s="94"/>
      <c r="FC459" s="94"/>
      <c r="FD459" s="94"/>
      <c r="FE459" s="94"/>
      <c r="FF459" s="94"/>
      <c r="FG459" s="94"/>
      <c r="FH459" s="94"/>
      <c r="FI459" s="94"/>
      <c r="FJ459" s="94"/>
      <c r="FK459" s="94"/>
      <c r="FL459" s="94"/>
      <c r="FM459" s="94"/>
      <c r="FN459" s="94"/>
      <c r="FO459" s="94"/>
      <c r="FP459" s="94"/>
      <c r="FQ459" s="94"/>
      <c r="FR459" s="94"/>
      <c r="FS459" s="94"/>
      <c r="FT459" s="94"/>
      <c r="FU459" s="94"/>
      <c r="FV459" s="94"/>
      <c r="FW459" s="94"/>
      <c r="FX459" s="94"/>
      <c r="FY459" s="94"/>
      <c r="FZ459" s="94"/>
      <c r="GA459" s="94"/>
      <c r="GB459" s="94"/>
      <c r="GC459" s="94"/>
      <c r="GD459" s="94"/>
      <c r="GE459" s="94"/>
      <c r="GF459" s="94"/>
      <c r="GG459" s="94"/>
      <c r="GH459" s="94"/>
      <c r="GI459" s="94"/>
      <c r="GJ459" s="94"/>
      <c r="GK459" s="94"/>
      <c r="GL459" s="94"/>
      <c r="GM459" s="94"/>
      <c r="GN459" s="94"/>
      <c r="GO459" s="94"/>
      <c r="GP459" s="94"/>
      <c r="GQ459" s="94"/>
      <c r="GR459" s="94"/>
      <c r="GS459" s="94"/>
      <c r="GT459" s="94"/>
      <c r="GU459" s="94"/>
      <c r="GV459" s="94"/>
      <c r="GW459" s="94"/>
      <c r="GX459" s="94"/>
      <c r="GY459" s="94"/>
      <c r="GZ459" s="94"/>
      <c r="HA459" s="94"/>
      <c r="HB459" s="94"/>
      <c r="HC459" s="94"/>
      <c r="HD459" s="94"/>
      <c r="HE459" s="94"/>
      <c r="HF459" s="94"/>
      <c r="HG459" s="94"/>
      <c r="HH459" s="94"/>
      <c r="HI459" s="94"/>
      <c r="HJ459" s="94"/>
      <c r="HK459" s="94"/>
      <c r="HL459" s="94"/>
      <c r="HM459" s="94"/>
      <c r="HN459" s="94"/>
      <c r="HO459" s="94"/>
      <c r="HP459" s="94"/>
      <c r="HQ459" s="94"/>
      <c r="HR459" s="94"/>
      <c r="HS459" s="94"/>
      <c r="HT459" s="94"/>
      <c r="HU459" s="94"/>
      <c r="HV459" s="94"/>
      <c r="HW459" s="94"/>
      <c r="HX459" s="94"/>
      <c r="HY459" s="94"/>
      <c r="HZ459" s="94"/>
      <c r="IA459" s="94"/>
      <c r="IB459" s="94"/>
      <c r="IC459" s="5"/>
      <c r="ID459" s="94"/>
      <c r="IE459" s="94"/>
      <c r="IF459" s="94"/>
      <c r="IG459" s="94"/>
      <c r="IH459" s="94"/>
      <c r="II459" s="94"/>
      <c r="IJ459" s="94"/>
      <c r="IK459" s="94"/>
      <c r="IL459" s="94"/>
      <c r="IM459" s="94"/>
      <c r="IN459" s="94"/>
      <c r="IO459" s="94"/>
      <c r="IP459" s="94"/>
      <c r="IQ459" s="94"/>
      <c r="IR459" s="94"/>
      <c r="IS459" s="94"/>
      <c r="IT459" s="94"/>
      <c r="IU459" s="94"/>
      <c r="IV459" s="94"/>
      <c r="IW459" s="94"/>
      <c r="IX459" s="94"/>
      <c r="IY459" s="94"/>
      <c r="IZ459" s="94"/>
      <c r="JA459" s="94"/>
      <c r="JB459" s="94"/>
      <c r="JC459" s="94"/>
      <c r="JD459" s="94"/>
      <c r="JE459" s="94"/>
      <c r="JF459" s="94"/>
      <c r="JG459" s="94"/>
      <c r="JH459" s="94"/>
      <c r="JI459" s="94"/>
      <c r="JJ459" s="94"/>
      <c r="JK459" s="94"/>
      <c r="JL459" s="94"/>
      <c r="JM459" s="94"/>
      <c r="JN459" s="94"/>
      <c r="JO459" s="94"/>
      <c r="JP459" s="94"/>
      <c r="JQ459" s="94"/>
      <c r="JR459" s="94"/>
      <c r="JS459" s="94"/>
      <c r="JT459" s="94"/>
      <c r="JU459" s="94"/>
      <c r="JV459" s="94"/>
      <c r="JW459" s="94"/>
      <c r="JX459" s="94"/>
      <c r="JY459" s="94"/>
      <c r="JZ459" s="94"/>
      <c r="KA459" s="94"/>
      <c r="KB459" s="94"/>
      <c r="KC459" s="94"/>
      <c r="KD459" s="94"/>
      <c r="KE459" s="94"/>
      <c r="KF459" s="94"/>
      <c r="KG459" s="94"/>
      <c r="KH459" s="94"/>
      <c r="KI459" s="94"/>
      <c r="KJ459" s="94"/>
      <c r="KK459" s="94"/>
      <c r="KL459" s="94"/>
      <c r="KM459" s="94"/>
      <c r="KN459" s="94"/>
      <c r="KO459" s="94"/>
      <c r="KP459" s="94"/>
      <c r="KQ459" s="94"/>
      <c r="KR459" s="94"/>
      <c r="KS459" s="94"/>
      <c r="KT459" s="94"/>
      <c r="KU459" s="94"/>
      <c r="KV459" s="94"/>
      <c r="KW459" s="94"/>
      <c r="KX459" s="94"/>
      <c r="KY459" s="94"/>
      <c r="KZ459" s="94"/>
      <c r="LA459" s="94"/>
      <c r="LB459" s="94"/>
      <c r="LC459" s="94"/>
      <c r="LD459" s="94"/>
      <c r="LE459" s="94"/>
      <c r="LF459" s="94"/>
      <c r="LG459" s="94"/>
      <c r="LH459" s="94"/>
      <c r="LI459" s="94"/>
      <c r="LJ459" s="94"/>
      <c r="LK459" s="94"/>
    </row>
    <row r="460" spans="2:323" x14ac:dyDescent="0.25">
      <c r="B460" s="358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 s="94"/>
      <c r="AD460" s="94"/>
      <c r="AE460" s="94"/>
      <c r="AF460" s="94"/>
      <c r="AG460" s="94"/>
      <c r="AH460" s="94"/>
      <c r="AI460" s="94"/>
      <c r="AJ460" s="94"/>
      <c r="AK460" s="94"/>
      <c r="AL460" s="94"/>
      <c r="AM460" s="94"/>
      <c r="AN460" s="94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  <c r="BY460" s="94"/>
      <c r="BZ460" s="94"/>
      <c r="CA460" s="94"/>
      <c r="CB460" s="94"/>
      <c r="CC460" s="94"/>
      <c r="CD460" s="94"/>
      <c r="CE460" s="94"/>
      <c r="CF460" s="94"/>
      <c r="CG460" s="94"/>
      <c r="CH460" s="94"/>
      <c r="CI460" s="94"/>
      <c r="CJ460" s="94"/>
      <c r="CK460" s="94"/>
      <c r="CL460" s="94"/>
      <c r="CM460" s="94"/>
      <c r="CN460" s="94"/>
      <c r="CO460" s="94"/>
      <c r="CP460" s="94"/>
      <c r="CQ460" s="94"/>
      <c r="CR460" s="94"/>
      <c r="CS460" s="94"/>
      <c r="CT460" s="94"/>
      <c r="CU460" s="94"/>
      <c r="CV460" s="94"/>
      <c r="CW460" s="94"/>
      <c r="CX460" s="94"/>
      <c r="CY460" s="94"/>
      <c r="CZ460" s="94"/>
      <c r="DA460" s="94"/>
      <c r="DB460" s="94"/>
      <c r="DC460" s="94"/>
      <c r="DD460" s="94"/>
      <c r="DE460" s="94"/>
      <c r="DF460" s="94"/>
      <c r="DG460" s="94"/>
      <c r="DH460" s="94"/>
      <c r="DI460" s="94"/>
      <c r="DJ460" s="94"/>
      <c r="DK460" s="94"/>
      <c r="DL460" s="94"/>
      <c r="DM460" s="94"/>
      <c r="DN460" s="94"/>
      <c r="DO460" s="94"/>
      <c r="DP460" s="94"/>
      <c r="DQ460" s="94"/>
      <c r="DR460" s="94"/>
      <c r="DS460" s="94"/>
      <c r="DT460" s="94"/>
      <c r="DU460" s="94"/>
      <c r="DV460" s="94"/>
      <c r="DW460" s="94"/>
      <c r="DX460" s="94"/>
      <c r="DY460" s="94"/>
      <c r="DZ460" s="94"/>
      <c r="EA460" s="94"/>
      <c r="EB460" s="94"/>
      <c r="EC460" s="94"/>
      <c r="ED460" s="94"/>
      <c r="EE460" s="94"/>
      <c r="EF460" s="94"/>
      <c r="EG460" s="94"/>
      <c r="EH460" s="94"/>
      <c r="EI460" s="94"/>
      <c r="EJ460" s="94"/>
      <c r="EK460" s="94"/>
      <c r="EL460" s="94"/>
      <c r="EM460" s="94"/>
      <c r="EN460" s="94"/>
      <c r="EO460" s="94"/>
      <c r="EP460" s="94"/>
      <c r="EQ460" s="94"/>
      <c r="ER460" s="94"/>
      <c r="ES460" s="94"/>
      <c r="ET460" s="94"/>
      <c r="EU460" s="94"/>
      <c r="EV460" s="94"/>
      <c r="EW460" s="94"/>
      <c r="EX460" s="94"/>
      <c r="EY460" s="94"/>
      <c r="EZ460" s="94"/>
      <c r="FA460" s="94"/>
      <c r="FB460" s="94"/>
      <c r="FC460" s="94"/>
      <c r="FD460" s="94"/>
      <c r="FE460" s="94"/>
      <c r="FF460" s="94"/>
      <c r="FG460" s="94"/>
      <c r="FH460" s="94"/>
      <c r="FI460" s="94"/>
      <c r="FJ460" s="94"/>
      <c r="FK460" s="94"/>
      <c r="FL460" s="94"/>
      <c r="FM460" s="94"/>
      <c r="FN460" s="94"/>
      <c r="FO460" s="94"/>
      <c r="FP460" s="94"/>
      <c r="FQ460" s="94"/>
      <c r="FR460" s="94"/>
      <c r="FS460" s="94"/>
      <c r="FT460" s="94"/>
      <c r="FU460" s="94"/>
      <c r="FV460" s="94"/>
      <c r="FW460" s="94"/>
      <c r="FX460" s="94"/>
      <c r="FY460" s="94"/>
      <c r="FZ460" s="94"/>
      <c r="GA460" s="94"/>
      <c r="GB460" s="94"/>
      <c r="GC460" s="94"/>
      <c r="GD460" s="94"/>
      <c r="GE460" s="94"/>
      <c r="GF460" s="94"/>
      <c r="GG460" s="94"/>
      <c r="GH460" s="94"/>
      <c r="GI460" s="94"/>
      <c r="GJ460" s="94"/>
      <c r="GK460" s="94"/>
      <c r="GL460" s="94"/>
      <c r="GM460" s="94"/>
      <c r="GN460" s="94"/>
      <c r="GO460" s="94"/>
      <c r="GP460" s="94"/>
      <c r="GQ460" s="94"/>
      <c r="GR460" s="94"/>
      <c r="GS460" s="94"/>
      <c r="GT460" s="94"/>
      <c r="GU460" s="94"/>
      <c r="GV460" s="94"/>
      <c r="GW460" s="94"/>
      <c r="GX460" s="94"/>
      <c r="GY460" s="94"/>
      <c r="GZ460" s="94"/>
      <c r="HA460" s="94"/>
      <c r="HB460" s="94"/>
      <c r="HC460" s="94"/>
      <c r="HD460" s="94"/>
      <c r="HE460" s="94"/>
      <c r="HF460" s="94"/>
      <c r="HG460" s="94"/>
      <c r="HH460" s="94"/>
      <c r="HI460" s="94"/>
      <c r="HJ460" s="94"/>
      <c r="HK460" s="94"/>
      <c r="HL460" s="94"/>
      <c r="HM460" s="94"/>
      <c r="HN460" s="94"/>
      <c r="HO460" s="94"/>
      <c r="HP460" s="94"/>
      <c r="HQ460" s="94"/>
      <c r="HR460" s="94"/>
      <c r="HS460" s="94"/>
      <c r="HT460" s="94"/>
      <c r="HU460" s="94"/>
      <c r="HV460" s="94"/>
      <c r="HW460" s="94"/>
      <c r="HX460" s="94"/>
      <c r="HY460" s="94"/>
      <c r="HZ460" s="94"/>
      <c r="IA460" s="94"/>
      <c r="IB460" s="94"/>
      <c r="IC460" s="5"/>
      <c r="ID460" s="94"/>
      <c r="IE460" s="94"/>
      <c r="IF460" s="94"/>
      <c r="IG460" s="94"/>
      <c r="IH460" s="94"/>
      <c r="II460" s="94"/>
      <c r="IJ460" s="94"/>
      <c r="IK460" s="94"/>
      <c r="IL460" s="94"/>
      <c r="IM460" s="94"/>
      <c r="IN460" s="94"/>
      <c r="IO460" s="94"/>
      <c r="IP460" s="94"/>
      <c r="IQ460" s="94"/>
      <c r="IR460" s="94"/>
      <c r="IS460" s="94"/>
      <c r="IT460" s="94"/>
      <c r="IU460" s="94"/>
      <c r="IV460" s="94"/>
      <c r="IW460" s="94"/>
      <c r="IX460" s="94"/>
      <c r="IY460" s="94"/>
      <c r="IZ460" s="94"/>
      <c r="JA460" s="94"/>
      <c r="JB460" s="94"/>
      <c r="JC460" s="94"/>
      <c r="JD460" s="94"/>
      <c r="JE460" s="94"/>
      <c r="JF460" s="94"/>
      <c r="JG460" s="94"/>
      <c r="JH460" s="94"/>
      <c r="JI460" s="94"/>
      <c r="JJ460" s="94"/>
      <c r="JK460" s="94"/>
      <c r="JL460" s="94"/>
      <c r="JM460" s="94"/>
      <c r="JN460" s="94"/>
      <c r="JO460" s="94"/>
      <c r="JP460" s="94"/>
      <c r="JQ460" s="94"/>
      <c r="JR460" s="94"/>
      <c r="JS460" s="94"/>
      <c r="JT460" s="94"/>
      <c r="JU460" s="94"/>
      <c r="JV460" s="94"/>
      <c r="JW460" s="94"/>
      <c r="JX460" s="94"/>
      <c r="JY460" s="94"/>
      <c r="JZ460" s="94"/>
      <c r="KA460" s="94"/>
      <c r="KB460" s="94"/>
      <c r="KC460" s="94"/>
      <c r="KD460" s="94"/>
      <c r="KE460" s="94"/>
      <c r="KF460" s="94"/>
      <c r="KG460" s="94"/>
      <c r="KH460" s="94"/>
      <c r="KI460" s="94"/>
      <c r="KJ460" s="94"/>
      <c r="KK460" s="94"/>
      <c r="KL460" s="94"/>
      <c r="KM460" s="94"/>
      <c r="KN460" s="94"/>
      <c r="KO460" s="94"/>
      <c r="KP460" s="94"/>
      <c r="KQ460" s="94"/>
      <c r="KR460" s="94"/>
      <c r="KS460" s="94"/>
      <c r="KT460" s="94"/>
      <c r="KU460" s="94"/>
      <c r="KV460" s="94"/>
      <c r="KW460" s="94"/>
      <c r="KX460" s="94"/>
      <c r="KY460" s="94"/>
      <c r="KZ460" s="94"/>
      <c r="LA460" s="94"/>
      <c r="LB460" s="94"/>
      <c r="LC460" s="94"/>
      <c r="LD460" s="94"/>
      <c r="LE460" s="94"/>
      <c r="LF460" s="94"/>
      <c r="LG460" s="94"/>
      <c r="LH460" s="94"/>
      <c r="LI460" s="94"/>
      <c r="LJ460" s="94"/>
      <c r="LK460" s="94"/>
    </row>
    <row r="461" spans="2:323" x14ac:dyDescent="0.25">
      <c r="B461" s="358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 s="94"/>
      <c r="AD461" s="94"/>
      <c r="AE461" s="94"/>
      <c r="AF461" s="94"/>
      <c r="AG461" s="94"/>
      <c r="AH461" s="94"/>
      <c r="AI461" s="94"/>
      <c r="AJ461" s="94"/>
      <c r="AK461" s="94"/>
      <c r="AL461" s="94"/>
      <c r="AM461" s="94"/>
      <c r="AN461" s="94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  <c r="BY461" s="94"/>
      <c r="BZ461" s="94"/>
      <c r="CA461" s="94"/>
      <c r="CB461" s="94"/>
      <c r="CC461" s="94"/>
      <c r="CD461" s="94"/>
      <c r="CE461" s="94"/>
      <c r="CF461" s="94"/>
      <c r="CG461" s="94"/>
      <c r="CH461" s="94"/>
      <c r="CI461" s="94"/>
      <c r="CJ461" s="94"/>
      <c r="CK461" s="94"/>
      <c r="CL461" s="94"/>
      <c r="CM461" s="94"/>
      <c r="CN461" s="94"/>
      <c r="CO461" s="94"/>
      <c r="CP461" s="94"/>
      <c r="CQ461" s="94"/>
      <c r="CR461" s="94"/>
      <c r="CS461" s="94"/>
      <c r="CT461" s="94"/>
      <c r="CU461" s="94"/>
      <c r="CV461" s="94"/>
      <c r="CW461" s="94"/>
      <c r="CX461" s="94"/>
      <c r="CY461" s="94"/>
      <c r="CZ461" s="94"/>
      <c r="DA461" s="94"/>
      <c r="DB461" s="94"/>
      <c r="DC461" s="94"/>
      <c r="DD461" s="94"/>
      <c r="DE461" s="94"/>
      <c r="DF461" s="94"/>
      <c r="DG461" s="94"/>
      <c r="DH461" s="94"/>
      <c r="DI461" s="94"/>
      <c r="DJ461" s="94"/>
      <c r="DK461" s="94"/>
      <c r="DL461" s="94"/>
      <c r="DM461" s="94"/>
      <c r="DN461" s="94"/>
      <c r="DO461" s="94"/>
      <c r="DP461" s="94"/>
      <c r="DQ461" s="94"/>
      <c r="DR461" s="94"/>
      <c r="DS461" s="94"/>
      <c r="DT461" s="94"/>
      <c r="DU461" s="94"/>
      <c r="DV461" s="94"/>
      <c r="DW461" s="94"/>
      <c r="DX461" s="94"/>
      <c r="DY461" s="94"/>
      <c r="DZ461" s="94"/>
      <c r="EA461" s="94"/>
      <c r="EB461" s="94"/>
      <c r="EC461" s="94"/>
      <c r="ED461" s="94"/>
      <c r="EE461" s="94"/>
      <c r="EF461" s="94"/>
      <c r="EG461" s="94"/>
      <c r="EH461" s="94"/>
      <c r="EI461" s="94"/>
      <c r="EJ461" s="94"/>
      <c r="EK461" s="94"/>
      <c r="EL461" s="94"/>
      <c r="EM461" s="94"/>
      <c r="EN461" s="94"/>
      <c r="EO461" s="94"/>
      <c r="EP461" s="94"/>
      <c r="EQ461" s="94"/>
      <c r="ER461" s="94"/>
      <c r="ES461" s="94"/>
      <c r="ET461" s="94"/>
      <c r="EU461" s="94"/>
      <c r="EV461" s="94"/>
      <c r="EW461" s="94"/>
      <c r="EX461" s="94"/>
      <c r="EY461" s="94"/>
      <c r="EZ461" s="94"/>
      <c r="FA461" s="94"/>
      <c r="FB461" s="94"/>
      <c r="FC461" s="94"/>
      <c r="FD461" s="94"/>
      <c r="FE461" s="94"/>
      <c r="FF461" s="94"/>
      <c r="FG461" s="94"/>
      <c r="FH461" s="94"/>
      <c r="FI461" s="94"/>
      <c r="FJ461" s="94"/>
      <c r="FK461" s="94"/>
      <c r="FL461" s="94"/>
      <c r="FM461" s="94"/>
      <c r="FN461" s="94"/>
      <c r="FO461" s="94"/>
      <c r="FP461" s="94"/>
      <c r="FQ461" s="94"/>
      <c r="FR461" s="94"/>
      <c r="FS461" s="94"/>
      <c r="FT461" s="94"/>
      <c r="FU461" s="94"/>
      <c r="FV461" s="94"/>
      <c r="FW461" s="94"/>
      <c r="FX461" s="94"/>
      <c r="FY461" s="94"/>
      <c r="FZ461" s="94"/>
      <c r="GA461" s="94"/>
      <c r="GB461" s="94"/>
      <c r="GC461" s="94"/>
      <c r="GD461" s="94"/>
      <c r="GE461" s="94"/>
      <c r="GF461" s="94"/>
      <c r="GG461" s="94"/>
      <c r="GH461" s="94"/>
      <c r="GI461" s="94"/>
      <c r="GJ461" s="94"/>
      <c r="GK461" s="94"/>
      <c r="GL461" s="94"/>
      <c r="GM461" s="94"/>
      <c r="GN461" s="94"/>
      <c r="GO461" s="94"/>
      <c r="GP461" s="94"/>
      <c r="GQ461" s="94"/>
      <c r="GR461" s="94"/>
      <c r="GS461" s="94"/>
      <c r="GT461" s="94"/>
      <c r="GU461" s="94"/>
      <c r="GV461" s="94"/>
      <c r="GW461" s="94"/>
      <c r="GX461" s="94"/>
      <c r="GY461" s="94"/>
      <c r="GZ461" s="94"/>
      <c r="HA461" s="94"/>
      <c r="HB461" s="94"/>
      <c r="HC461" s="94"/>
      <c r="HD461" s="94"/>
      <c r="HE461" s="94"/>
      <c r="HF461" s="94"/>
      <c r="HG461" s="94"/>
      <c r="HH461" s="94"/>
      <c r="HI461" s="94"/>
      <c r="HJ461" s="94"/>
      <c r="HK461" s="94"/>
      <c r="HL461" s="94"/>
      <c r="HM461" s="94"/>
      <c r="HN461" s="94"/>
      <c r="HO461" s="94"/>
      <c r="HP461" s="94"/>
      <c r="HQ461" s="94"/>
      <c r="HR461" s="94"/>
      <c r="HS461" s="94"/>
      <c r="HT461" s="94"/>
      <c r="HU461" s="94"/>
      <c r="HV461" s="94"/>
      <c r="HW461" s="94"/>
      <c r="HX461" s="94"/>
      <c r="HY461" s="94"/>
      <c r="HZ461" s="94"/>
      <c r="IA461" s="94"/>
      <c r="IB461" s="94"/>
      <c r="IC461" s="5"/>
      <c r="ID461" s="94"/>
      <c r="IE461" s="94"/>
      <c r="IF461" s="94"/>
      <c r="IG461" s="94"/>
      <c r="IH461" s="94"/>
      <c r="II461" s="94"/>
      <c r="IJ461" s="94"/>
      <c r="IK461" s="94"/>
      <c r="IL461" s="94"/>
      <c r="IM461" s="94"/>
      <c r="IN461" s="94"/>
      <c r="IO461" s="94"/>
      <c r="IP461" s="94"/>
      <c r="IQ461" s="94"/>
      <c r="IR461" s="94"/>
      <c r="IS461" s="94"/>
      <c r="IT461" s="94"/>
      <c r="IU461" s="94"/>
      <c r="IV461" s="94"/>
      <c r="IW461" s="94"/>
      <c r="IX461" s="94"/>
      <c r="IY461" s="94"/>
      <c r="IZ461" s="94"/>
      <c r="JA461" s="94"/>
      <c r="JB461" s="94"/>
      <c r="JC461" s="94"/>
      <c r="JD461" s="94"/>
      <c r="JE461" s="94"/>
      <c r="JF461" s="94"/>
      <c r="JG461" s="94"/>
      <c r="JH461" s="94"/>
      <c r="JI461" s="94"/>
      <c r="JJ461" s="94"/>
      <c r="JK461" s="94"/>
      <c r="JL461" s="94"/>
      <c r="JM461" s="94"/>
      <c r="JN461" s="94"/>
      <c r="JO461" s="94"/>
      <c r="JP461" s="94"/>
      <c r="JQ461" s="94"/>
      <c r="JR461" s="94"/>
      <c r="JS461" s="94"/>
      <c r="JT461" s="94"/>
      <c r="JU461" s="94"/>
      <c r="JV461" s="94"/>
      <c r="JW461" s="94"/>
      <c r="JX461" s="94"/>
      <c r="JY461" s="94"/>
      <c r="JZ461" s="94"/>
      <c r="KA461" s="94"/>
      <c r="KB461" s="94"/>
      <c r="KC461" s="94"/>
      <c r="KD461" s="94"/>
      <c r="KE461" s="94"/>
      <c r="KF461" s="94"/>
      <c r="KG461" s="94"/>
      <c r="KH461" s="94"/>
      <c r="KI461" s="94"/>
      <c r="KJ461" s="94"/>
      <c r="KK461" s="94"/>
      <c r="KL461" s="94"/>
      <c r="KM461" s="94"/>
      <c r="KN461" s="94"/>
      <c r="KO461" s="94"/>
      <c r="KP461" s="94"/>
      <c r="KQ461" s="94"/>
      <c r="KR461" s="94"/>
      <c r="KS461" s="94"/>
      <c r="KT461" s="94"/>
      <c r="KU461" s="94"/>
      <c r="KV461" s="94"/>
      <c r="KW461" s="94"/>
      <c r="KX461" s="94"/>
      <c r="KY461" s="94"/>
      <c r="KZ461" s="94"/>
      <c r="LA461" s="94"/>
      <c r="LB461" s="94"/>
      <c r="LC461" s="94"/>
      <c r="LD461" s="94"/>
      <c r="LE461" s="94"/>
      <c r="LF461" s="94"/>
      <c r="LG461" s="94"/>
      <c r="LH461" s="94"/>
      <c r="LI461" s="94"/>
      <c r="LJ461" s="94"/>
      <c r="LK461" s="94"/>
    </row>
    <row r="462" spans="2:323" x14ac:dyDescent="0.25">
      <c r="B462" s="358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 s="94"/>
      <c r="AD462" s="94"/>
      <c r="AE462" s="94"/>
      <c r="AF462" s="94"/>
      <c r="AG462" s="94"/>
      <c r="AH462" s="94"/>
      <c r="AI462" s="94"/>
      <c r="AJ462" s="94"/>
      <c r="AK462" s="94"/>
      <c r="AL462" s="94"/>
      <c r="AM462" s="94"/>
      <c r="AN462" s="94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  <c r="BY462" s="94"/>
      <c r="BZ462" s="94"/>
      <c r="CA462" s="94"/>
      <c r="CB462" s="94"/>
      <c r="CC462" s="94"/>
      <c r="CD462" s="94"/>
      <c r="CE462" s="94"/>
      <c r="CF462" s="94"/>
      <c r="CG462" s="94"/>
      <c r="CH462" s="94"/>
      <c r="CI462" s="94"/>
      <c r="CJ462" s="94"/>
      <c r="CK462" s="94"/>
      <c r="CL462" s="94"/>
      <c r="CM462" s="94"/>
      <c r="CN462" s="94"/>
      <c r="CO462" s="94"/>
      <c r="CP462" s="94"/>
      <c r="CQ462" s="94"/>
      <c r="CR462" s="94"/>
      <c r="CS462" s="94"/>
      <c r="CT462" s="94"/>
      <c r="CU462" s="94"/>
      <c r="CV462" s="94"/>
      <c r="CW462" s="94"/>
      <c r="CX462" s="94"/>
      <c r="CY462" s="94"/>
      <c r="CZ462" s="94"/>
      <c r="DA462" s="94"/>
      <c r="DB462" s="94"/>
      <c r="DC462" s="94"/>
      <c r="DD462" s="94"/>
      <c r="DE462" s="94"/>
      <c r="DF462" s="94"/>
      <c r="DG462" s="94"/>
      <c r="DH462" s="94"/>
      <c r="DI462" s="94"/>
      <c r="DJ462" s="94"/>
      <c r="DK462" s="94"/>
      <c r="DL462" s="94"/>
      <c r="DM462" s="94"/>
      <c r="DN462" s="94"/>
      <c r="DO462" s="94"/>
      <c r="DP462" s="94"/>
      <c r="DQ462" s="94"/>
      <c r="DR462" s="94"/>
      <c r="DS462" s="94"/>
      <c r="DT462" s="94"/>
      <c r="DU462" s="94"/>
      <c r="DV462" s="94"/>
      <c r="DW462" s="94"/>
      <c r="DX462" s="94"/>
      <c r="DY462" s="94"/>
      <c r="DZ462" s="94"/>
      <c r="EA462" s="94"/>
      <c r="EB462" s="94"/>
      <c r="EC462" s="94"/>
      <c r="ED462" s="94"/>
      <c r="EE462" s="94"/>
      <c r="EF462" s="94"/>
      <c r="EG462" s="94"/>
      <c r="EH462" s="94"/>
      <c r="EI462" s="94"/>
      <c r="EJ462" s="94"/>
      <c r="EK462" s="94"/>
      <c r="EL462" s="94"/>
      <c r="EM462" s="94"/>
      <c r="EN462" s="94"/>
      <c r="EO462" s="94"/>
      <c r="EP462" s="94"/>
      <c r="EQ462" s="94"/>
      <c r="ER462" s="94"/>
      <c r="ES462" s="94"/>
      <c r="ET462" s="94"/>
      <c r="EU462" s="94"/>
      <c r="EV462" s="94"/>
      <c r="EW462" s="94"/>
      <c r="EX462" s="94"/>
      <c r="EY462" s="94"/>
      <c r="EZ462" s="94"/>
      <c r="FA462" s="94"/>
      <c r="FB462" s="94"/>
      <c r="FC462" s="94"/>
      <c r="FD462" s="94"/>
      <c r="FE462" s="94"/>
      <c r="FF462" s="94"/>
      <c r="FG462" s="94"/>
      <c r="FH462" s="94"/>
      <c r="FI462" s="94"/>
      <c r="FJ462" s="94"/>
      <c r="FK462" s="94"/>
      <c r="FL462" s="94"/>
      <c r="FM462" s="94"/>
      <c r="FN462" s="94"/>
      <c r="FO462" s="94"/>
      <c r="FP462" s="94"/>
      <c r="FQ462" s="94"/>
      <c r="FR462" s="94"/>
      <c r="FS462" s="94"/>
      <c r="FT462" s="94"/>
      <c r="FU462" s="94"/>
      <c r="FV462" s="94"/>
      <c r="FW462" s="94"/>
      <c r="FX462" s="94"/>
      <c r="FY462" s="94"/>
      <c r="FZ462" s="94"/>
      <c r="GA462" s="94"/>
      <c r="GB462" s="94"/>
      <c r="GC462" s="94"/>
      <c r="GD462" s="94"/>
      <c r="GE462" s="94"/>
      <c r="GF462" s="94"/>
      <c r="GG462" s="94"/>
      <c r="GH462" s="94"/>
      <c r="GI462" s="94"/>
      <c r="GJ462" s="94"/>
      <c r="GK462" s="94"/>
      <c r="GL462" s="94"/>
      <c r="GM462" s="94"/>
      <c r="GN462" s="94"/>
      <c r="GO462" s="94"/>
      <c r="GP462" s="94"/>
      <c r="GQ462" s="94"/>
      <c r="GR462" s="94"/>
      <c r="GS462" s="94"/>
      <c r="GT462" s="94"/>
      <c r="GU462" s="94"/>
      <c r="GV462" s="94"/>
      <c r="GW462" s="94"/>
      <c r="GX462" s="94"/>
      <c r="GY462" s="94"/>
      <c r="GZ462" s="94"/>
      <c r="HA462" s="94"/>
      <c r="HB462" s="94"/>
      <c r="HC462" s="94"/>
      <c r="HD462" s="94"/>
      <c r="HE462" s="94"/>
      <c r="HF462" s="94"/>
      <c r="HG462" s="94"/>
      <c r="HH462" s="94"/>
      <c r="HI462" s="94"/>
      <c r="HJ462" s="94"/>
      <c r="HK462" s="94"/>
      <c r="HL462" s="94"/>
      <c r="HM462" s="94"/>
      <c r="HN462" s="94"/>
      <c r="HO462" s="94"/>
      <c r="HP462" s="94"/>
      <c r="HQ462" s="94"/>
      <c r="HR462" s="94"/>
      <c r="HS462" s="94"/>
      <c r="HT462" s="94"/>
      <c r="HU462" s="94"/>
      <c r="HV462" s="94"/>
      <c r="HW462" s="94"/>
      <c r="HX462" s="94"/>
      <c r="HY462" s="94"/>
      <c r="HZ462" s="94"/>
      <c r="IA462" s="94"/>
      <c r="IB462" s="94"/>
      <c r="IC462" s="5"/>
      <c r="ID462" s="94"/>
      <c r="IE462" s="94"/>
      <c r="IF462" s="94"/>
      <c r="IG462" s="94"/>
      <c r="IH462" s="94"/>
      <c r="II462" s="94"/>
      <c r="IJ462" s="94"/>
      <c r="IK462" s="94"/>
      <c r="IL462" s="94"/>
      <c r="IM462" s="94"/>
      <c r="IN462" s="94"/>
      <c r="IO462" s="94"/>
      <c r="IP462" s="94"/>
      <c r="IQ462" s="94"/>
      <c r="IR462" s="94"/>
      <c r="IS462" s="94"/>
      <c r="IT462" s="94"/>
      <c r="IU462" s="94"/>
      <c r="IV462" s="94"/>
      <c r="IW462" s="94"/>
      <c r="IX462" s="94"/>
      <c r="IY462" s="94"/>
      <c r="IZ462" s="94"/>
      <c r="JA462" s="94"/>
      <c r="JB462" s="94"/>
      <c r="JC462" s="94"/>
      <c r="JD462" s="94"/>
      <c r="JE462" s="94"/>
      <c r="JF462" s="94"/>
      <c r="JG462" s="94"/>
      <c r="JH462" s="94"/>
      <c r="JI462" s="94"/>
      <c r="JJ462" s="94"/>
      <c r="JK462" s="94"/>
      <c r="JL462" s="94"/>
      <c r="JM462" s="94"/>
      <c r="JN462" s="94"/>
      <c r="JO462" s="94"/>
      <c r="JP462" s="94"/>
      <c r="JQ462" s="94"/>
      <c r="JR462" s="94"/>
      <c r="JS462" s="94"/>
      <c r="JT462" s="94"/>
      <c r="JU462" s="94"/>
      <c r="JV462" s="94"/>
      <c r="JW462" s="94"/>
      <c r="JX462" s="94"/>
      <c r="JY462" s="94"/>
      <c r="JZ462" s="94"/>
      <c r="KA462" s="94"/>
      <c r="KB462" s="94"/>
      <c r="KC462" s="94"/>
      <c r="KD462" s="94"/>
      <c r="KE462" s="94"/>
      <c r="KF462" s="94"/>
      <c r="KG462" s="94"/>
      <c r="KH462" s="94"/>
      <c r="KI462" s="94"/>
      <c r="KJ462" s="94"/>
      <c r="KK462" s="94"/>
      <c r="KL462" s="94"/>
      <c r="KM462" s="94"/>
      <c r="KN462" s="94"/>
      <c r="KO462" s="94"/>
      <c r="KP462" s="94"/>
      <c r="KQ462" s="94"/>
      <c r="KR462" s="94"/>
      <c r="KS462" s="94"/>
      <c r="KT462" s="94"/>
      <c r="KU462" s="94"/>
      <c r="KV462" s="94"/>
      <c r="KW462" s="94"/>
      <c r="KX462" s="94"/>
      <c r="KY462" s="94"/>
      <c r="KZ462" s="94"/>
      <c r="LA462" s="94"/>
      <c r="LB462" s="94"/>
      <c r="LC462" s="94"/>
      <c r="LD462" s="94"/>
      <c r="LE462" s="94"/>
      <c r="LF462" s="94"/>
      <c r="LG462" s="94"/>
      <c r="LH462" s="94"/>
      <c r="LI462" s="94"/>
      <c r="LJ462" s="94"/>
      <c r="LK462" s="94"/>
    </row>
    <row r="463" spans="2:323" x14ac:dyDescent="0.25">
      <c r="B463" s="358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 s="94"/>
      <c r="AD463" s="94"/>
      <c r="AE463" s="94"/>
      <c r="AF463" s="94"/>
      <c r="AG463" s="94"/>
      <c r="AH463" s="94"/>
      <c r="AI463" s="94"/>
      <c r="AJ463" s="94"/>
      <c r="AK463" s="94"/>
      <c r="AL463" s="94"/>
      <c r="AM463" s="94"/>
      <c r="AN463" s="94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  <c r="BY463" s="94"/>
      <c r="BZ463" s="94"/>
      <c r="CA463" s="94"/>
      <c r="CB463" s="94"/>
      <c r="CC463" s="94"/>
      <c r="CD463" s="94"/>
      <c r="CE463" s="94"/>
      <c r="CF463" s="94"/>
      <c r="CG463" s="94"/>
      <c r="CH463" s="94"/>
      <c r="CI463" s="94"/>
      <c r="CJ463" s="94"/>
      <c r="CK463" s="94"/>
      <c r="CL463" s="94"/>
      <c r="CM463" s="94"/>
      <c r="CN463" s="94"/>
      <c r="CO463" s="94"/>
      <c r="CP463" s="94"/>
      <c r="CQ463" s="94"/>
      <c r="CR463" s="94"/>
      <c r="CS463" s="94"/>
      <c r="CT463" s="94"/>
      <c r="CU463" s="94"/>
      <c r="CV463" s="94"/>
      <c r="CW463" s="94"/>
      <c r="CX463" s="94"/>
      <c r="CY463" s="94"/>
      <c r="CZ463" s="94"/>
      <c r="DA463" s="94"/>
      <c r="DB463" s="94"/>
      <c r="DC463" s="94"/>
      <c r="DD463" s="94"/>
      <c r="DE463" s="94"/>
      <c r="DF463" s="94"/>
      <c r="DG463" s="94"/>
      <c r="DH463" s="94"/>
      <c r="DI463" s="94"/>
      <c r="DJ463" s="94"/>
      <c r="DK463" s="94"/>
      <c r="DL463" s="94"/>
      <c r="DM463" s="94"/>
      <c r="DN463" s="94"/>
      <c r="DO463" s="94"/>
      <c r="DP463" s="94"/>
      <c r="DQ463" s="94"/>
      <c r="DR463" s="94"/>
      <c r="DS463" s="94"/>
      <c r="DT463" s="94"/>
      <c r="DU463" s="94"/>
      <c r="DV463" s="94"/>
      <c r="DW463" s="94"/>
      <c r="DX463" s="94"/>
      <c r="DY463" s="94"/>
      <c r="DZ463" s="94"/>
      <c r="EA463" s="94"/>
      <c r="EB463" s="94"/>
      <c r="EC463" s="94"/>
      <c r="ED463" s="94"/>
      <c r="EE463" s="94"/>
      <c r="EF463" s="94"/>
      <c r="EG463" s="94"/>
      <c r="EH463" s="94"/>
      <c r="EI463" s="94"/>
      <c r="EJ463" s="94"/>
      <c r="EK463" s="94"/>
      <c r="EL463" s="94"/>
      <c r="EM463" s="94"/>
      <c r="EN463" s="94"/>
      <c r="EO463" s="94"/>
      <c r="EP463" s="94"/>
      <c r="EQ463" s="94"/>
      <c r="ER463" s="94"/>
      <c r="ES463" s="94"/>
      <c r="ET463" s="94"/>
      <c r="EU463" s="94"/>
      <c r="EV463" s="94"/>
      <c r="EW463" s="94"/>
      <c r="EX463" s="94"/>
      <c r="EY463" s="94"/>
      <c r="EZ463" s="94"/>
      <c r="FA463" s="94"/>
      <c r="FB463" s="94"/>
      <c r="FC463" s="94"/>
      <c r="FD463" s="94"/>
      <c r="FE463" s="94"/>
      <c r="FF463" s="94"/>
      <c r="FG463" s="94"/>
      <c r="FH463" s="94"/>
      <c r="FI463" s="94"/>
      <c r="FJ463" s="94"/>
      <c r="FK463" s="94"/>
      <c r="FL463" s="94"/>
      <c r="FM463" s="94"/>
      <c r="FN463" s="94"/>
      <c r="FO463" s="94"/>
      <c r="FP463" s="94"/>
      <c r="FQ463" s="94"/>
      <c r="FR463" s="94"/>
      <c r="FS463" s="94"/>
      <c r="FT463" s="94"/>
      <c r="FU463" s="94"/>
      <c r="FV463" s="94"/>
      <c r="FW463" s="94"/>
      <c r="FX463" s="94"/>
      <c r="FY463" s="94"/>
      <c r="FZ463" s="94"/>
      <c r="GA463" s="94"/>
      <c r="GB463" s="94"/>
      <c r="GC463" s="94"/>
      <c r="GD463" s="94"/>
      <c r="GE463" s="94"/>
      <c r="GF463" s="94"/>
      <c r="GG463" s="94"/>
      <c r="GH463" s="94"/>
      <c r="GI463" s="94"/>
      <c r="GJ463" s="94"/>
      <c r="GK463" s="94"/>
      <c r="GL463" s="94"/>
      <c r="GM463" s="94"/>
      <c r="GN463" s="94"/>
      <c r="GO463" s="94"/>
      <c r="GP463" s="94"/>
      <c r="GQ463" s="94"/>
      <c r="GR463" s="94"/>
      <c r="GS463" s="94"/>
      <c r="GT463" s="94"/>
      <c r="GU463" s="94"/>
      <c r="GV463" s="94"/>
      <c r="GW463" s="94"/>
      <c r="GX463" s="94"/>
      <c r="GY463" s="94"/>
      <c r="GZ463" s="94"/>
      <c r="HA463" s="94"/>
      <c r="HB463" s="94"/>
      <c r="HC463" s="94"/>
      <c r="HD463" s="94"/>
      <c r="HE463" s="94"/>
      <c r="HF463" s="94"/>
      <c r="HG463" s="94"/>
      <c r="HH463" s="94"/>
      <c r="HI463" s="94"/>
      <c r="HJ463" s="94"/>
      <c r="HK463" s="94"/>
      <c r="HL463" s="94"/>
      <c r="HM463" s="94"/>
      <c r="HN463" s="94"/>
      <c r="HO463" s="94"/>
      <c r="HP463" s="94"/>
      <c r="HQ463" s="94"/>
      <c r="HR463" s="94"/>
      <c r="HS463" s="94"/>
      <c r="HT463" s="94"/>
      <c r="HU463" s="94"/>
      <c r="HV463" s="94"/>
      <c r="HW463" s="94"/>
      <c r="HX463" s="94"/>
      <c r="HY463" s="94"/>
      <c r="HZ463" s="94"/>
      <c r="IA463" s="94"/>
      <c r="IB463" s="94"/>
      <c r="IC463" s="5"/>
      <c r="ID463" s="94"/>
      <c r="IE463" s="94"/>
      <c r="IF463" s="94"/>
      <c r="IG463" s="94"/>
      <c r="IH463" s="94"/>
      <c r="II463" s="94"/>
      <c r="IJ463" s="94"/>
      <c r="IK463" s="94"/>
      <c r="IL463" s="94"/>
      <c r="IM463" s="94"/>
      <c r="IN463" s="94"/>
      <c r="IO463" s="94"/>
      <c r="IP463" s="94"/>
      <c r="IQ463" s="94"/>
      <c r="IR463" s="94"/>
      <c r="IS463" s="94"/>
      <c r="IT463" s="94"/>
      <c r="IU463" s="94"/>
      <c r="IV463" s="94"/>
      <c r="IW463" s="94"/>
      <c r="IX463" s="94"/>
      <c r="IY463" s="94"/>
      <c r="IZ463" s="94"/>
      <c r="JA463" s="94"/>
      <c r="JB463" s="94"/>
      <c r="JC463" s="94"/>
      <c r="JD463" s="94"/>
      <c r="JE463" s="94"/>
      <c r="JF463" s="94"/>
      <c r="JG463" s="94"/>
      <c r="JH463" s="94"/>
      <c r="JI463" s="94"/>
      <c r="JJ463" s="94"/>
      <c r="JK463" s="94"/>
      <c r="JL463" s="94"/>
      <c r="JM463" s="94"/>
      <c r="JN463" s="94"/>
      <c r="JO463" s="94"/>
      <c r="JP463" s="94"/>
      <c r="JQ463" s="94"/>
      <c r="JR463" s="94"/>
      <c r="JS463" s="94"/>
      <c r="JT463" s="94"/>
      <c r="JU463" s="94"/>
      <c r="JV463" s="94"/>
      <c r="JW463" s="94"/>
      <c r="JX463" s="94"/>
      <c r="JY463" s="94"/>
      <c r="JZ463" s="94"/>
      <c r="KA463" s="94"/>
      <c r="KB463" s="94"/>
      <c r="KC463" s="94"/>
      <c r="KD463" s="94"/>
      <c r="KE463" s="94"/>
      <c r="KF463" s="94"/>
      <c r="KG463" s="94"/>
      <c r="KH463" s="94"/>
      <c r="KI463" s="94"/>
      <c r="KJ463" s="94"/>
      <c r="KK463" s="94"/>
      <c r="KL463" s="94"/>
      <c r="KM463" s="94"/>
      <c r="KN463" s="94"/>
      <c r="KO463" s="94"/>
      <c r="KP463" s="94"/>
      <c r="KQ463" s="94"/>
      <c r="KR463" s="94"/>
      <c r="KS463" s="94"/>
      <c r="KT463" s="94"/>
      <c r="KU463" s="94"/>
      <c r="KV463" s="94"/>
      <c r="KW463" s="94"/>
      <c r="KX463" s="94"/>
      <c r="KY463" s="94"/>
      <c r="KZ463" s="94"/>
      <c r="LA463" s="94"/>
      <c r="LB463" s="94"/>
      <c r="LC463" s="94"/>
      <c r="LD463" s="94"/>
      <c r="LE463" s="94"/>
      <c r="LF463" s="94"/>
      <c r="LG463" s="94"/>
      <c r="LH463" s="94"/>
      <c r="LI463" s="94"/>
      <c r="LJ463" s="94"/>
      <c r="LK463" s="94"/>
    </row>
    <row r="464" spans="2:323" x14ac:dyDescent="0.25">
      <c r="B464" s="358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 s="94"/>
      <c r="AD464" s="94"/>
      <c r="AE464" s="94"/>
      <c r="AF464" s="94"/>
      <c r="AG464" s="94"/>
      <c r="AH464" s="94"/>
      <c r="AI464" s="94"/>
      <c r="AJ464" s="94"/>
      <c r="AK464" s="94"/>
      <c r="AL464" s="94"/>
      <c r="AM464" s="94"/>
      <c r="AN464" s="94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  <c r="BY464" s="94"/>
      <c r="BZ464" s="94"/>
      <c r="CA464" s="94"/>
      <c r="CB464" s="94"/>
      <c r="CC464" s="94"/>
      <c r="CD464" s="94"/>
      <c r="CE464" s="94"/>
      <c r="CF464" s="94"/>
      <c r="CG464" s="94"/>
      <c r="CH464" s="94"/>
      <c r="CI464" s="94"/>
      <c r="CJ464" s="94"/>
      <c r="CK464" s="94"/>
      <c r="CL464" s="94"/>
      <c r="CM464" s="94"/>
      <c r="CN464" s="94"/>
      <c r="CO464" s="94"/>
      <c r="CP464" s="94"/>
      <c r="CQ464" s="94"/>
      <c r="CR464" s="94"/>
      <c r="CS464" s="94"/>
      <c r="CT464" s="94"/>
      <c r="CU464" s="94"/>
      <c r="CV464" s="94"/>
      <c r="CW464" s="94"/>
      <c r="CX464" s="94"/>
      <c r="CY464" s="94"/>
      <c r="CZ464" s="94"/>
      <c r="DA464" s="94"/>
      <c r="DB464" s="94"/>
      <c r="DC464" s="94"/>
      <c r="DD464" s="94"/>
      <c r="DE464" s="94"/>
      <c r="DF464" s="94"/>
      <c r="DG464" s="94"/>
      <c r="DH464" s="94"/>
      <c r="DI464" s="94"/>
      <c r="DJ464" s="94"/>
      <c r="DK464" s="94"/>
      <c r="DL464" s="94"/>
      <c r="DM464" s="94"/>
      <c r="DN464" s="94"/>
      <c r="DO464" s="94"/>
      <c r="DP464" s="94"/>
      <c r="DQ464" s="94"/>
      <c r="DR464" s="94"/>
      <c r="DS464" s="94"/>
      <c r="DT464" s="94"/>
      <c r="DU464" s="94"/>
      <c r="DV464" s="94"/>
      <c r="DW464" s="94"/>
      <c r="DX464" s="94"/>
      <c r="DY464" s="94"/>
      <c r="DZ464" s="94"/>
      <c r="EA464" s="94"/>
      <c r="EB464" s="94"/>
      <c r="EC464" s="94"/>
      <c r="ED464" s="94"/>
      <c r="EE464" s="94"/>
      <c r="EF464" s="94"/>
      <c r="EG464" s="94"/>
      <c r="EH464" s="94"/>
      <c r="EI464" s="94"/>
      <c r="EJ464" s="94"/>
      <c r="EK464" s="94"/>
      <c r="EL464" s="94"/>
      <c r="EM464" s="94"/>
      <c r="EN464" s="94"/>
      <c r="EO464" s="94"/>
      <c r="EP464" s="94"/>
      <c r="EQ464" s="94"/>
      <c r="ER464" s="94"/>
      <c r="ES464" s="94"/>
      <c r="ET464" s="94"/>
      <c r="EU464" s="94"/>
      <c r="EV464" s="94"/>
      <c r="EW464" s="94"/>
      <c r="EX464" s="94"/>
      <c r="EY464" s="94"/>
      <c r="EZ464" s="94"/>
      <c r="FA464" s="94"/>
      <c r="FB464" s="94"/>
      <c r="FC464" s="94"/>
      <c r="FD464" s="94"/>
      <c r="FE464" s="94"/>
      <c r="FF464" s="94"/>
      <c r="FG464" s="94"/>
      <c r="FH464" s="94"/>
      <c r="FI464" s="94"/>
      <c r="FJ464" s="94"/>
      <c r="FK464" s="94"/>
      <c r="FL464" s="94"/>
      <c r="FM464" s="94"/>
      <c r="FN464" s="94"/>
      <c r="FO464" s="94"/>
      <c r="FP464" s="94"/>
      <c r="FQ464" s="94"/>
      <c r="FR464" s="94"/>
      <c r="FS464" s="94"/>
      <c r="FT464" s="94"/>
      <c r="FU464" s="94"/>
      <c r="FV464" s="94"/>
      <c r="FW464" s="94"/>
      <c r="FX464" s="94"/>
      <c r="FY464" s="94"/>
      <c r="FZ464" s="94"/>
      <c r="GA464" s="94"/>
      <c r="GB464" s="94"/>
      <c r="GC464" s="94"/>
      <c r="GD464" s="94"/>
      <c r="GE464" s="94"/>
      <c r="GF464" s="94"/>
      <c r="GG464" s="94"/>
      <c r="GH464" s="94"/>
      <c r="GI464" s="94"/>
      <c r="GJ464" s="94"/>
      <c r="GK464" s="94"/>
      <c r="GL464" s="94"/>
      <c r="GM464" s="94"/>
      <c r="GN464" s="94"/>
      <c r="GO464" s="94"/>
      <c r="GP464" s="94"/>
      <c r="GQ464" s="94"/>
      <c r="GR464" s="94"/>
      <c r="GS464" s="94"/>
      <c r="GT464" s="94"/>
      <c r="GU464" s="94"/>
      <c r="GV464" s="94"/>
      <c r="GW464" s="94"/>
      <c r="GX464" s="94"/>
      <c r="GY464" s="94"/>
      <c r="GZ464" s="94"/>
      <c r="HA464" s="94"/>
      <c r="HB464" s="94"/>
      <c r="HC464" s="94"/>
      <c r="HD464" s="94"/>
      <c r="HE464" s="94"/>
      <c r="HF464" s="94"/>
      <c r="HG464" s="94"/>
      <c r="HH464" s="94"/>
      <c r="HI464" s="94"/>
      <c r="HJ464" s="94"/>
      <c r="HK464" s="94"/>
      <c r="HL464" s="94"/>
      <c r="HM464" s="94"/>
      <c r="HN464" s="94"/>
      <c r="HO464" s="94"/>
      <c r="HP464" s="94"/>
      <c r="HQ464" s="94"/>
      <c r="HR464" s="94"/>
      <c r="HS464" s="94"/>
      <c r="HT464" s="94"/>
      <c r="HU464" s="94"/>
      <c r="HV464" s="94"/>
      <c r="HW464" s="94"/>
      <c r="HX464" s="94"/>
      <c r="HY464" s="94"/>
      <c r="HZ464" s="94"/>
      <c r="IA464" s="94"/>
      <c r="IB464" s="94"/>
      <c r="IC464" s="5"/>
      <c r="ID464" s="94"/>
      <c r="IE464" s="94"/>
      <c r="IF464" s="94"/>
      <c r="IG464" s="94"/>
      <c r="IH464" s="94"/>
      <c r="II464" s="94"/>
      <c r="IJ464" s="94"/>
      <c r="IK464" s="94"/>
      <c r="IL464" s="94"/>
      <c r="IM464" s="94"/>
      <c r="IN464" s="94"/>
      <c r="IO464" s="94"/>
      <c r="IP464" s="94"/>
      <c r="IQ464" s="94"/>
      <c r="IR464" s="94"/>
      <c r="IS464" s="94"/>
      <c r="IT464" s="94"/>
      <c r="IU464" s="94"/>
      <c r="IV464" s="94"/>
      <c r="IW464" s="94"/>
      <c r="IX464" s="94"/>
      <c r="IY464" s="94"/>
      <c r="IZ464" s="94"/>
      <c r="JA464" s="94"/>
      <c r="JB464" s="94"/>
      <c r="JC464" s="94"/>
      <c r="JD464" s="94"/>
      <c r="JE464" s="94"/>
      <c r="JF464" s="94"/>
      <c r="JG464" s="94"/>
      <c r="JH464" s="94"/>
      <c r="JI464" s="94"/>
      <c r="JJ464" s="94"/>
      <c r="JK464" s="94"/>
      <c r="JL464" s="94"/>
      <c r="JM464" s="94"/>
      <c r="JN464" s="94"/>
      <c r="JO464" s="94"/>
      <c r="JP464" s="94"/>
      <c r="JQ464" s="94"/>
      <c r="JR464" s="94"/>
      <c r="JS464" s="94"/>
      <c r="JT464" s="94"/>
      <c r="JU464" s="94"/>
      <c r="JV464" s="94"/>
      <c r="JW464" s="94"/>
      <c r="JX464" s="94"/>
      <c r="JY464" s="94"/>
      <c r="JZ464" s="94"/>
      <c r="KA464" s="94"/>
      <c r="KB464" s="94"/>
      <c r="KC464" s="94"/>
      <c r="KD464" s="94"/>
      <c r="KE464" s="94"/>
      <c r="KF464" s="94"/>
      <c r="KG464" s="94"/>
      <c r="KH464" s="94"/>
      <c r="KI464" s="94"/>
      <c r="KJ464" s="94"/>
      <c r="KK464" s="94"/>
      <c r="KL464" s="94"/>
      <c r="KM464" s="94"/>
      <c r="KN464" s="94"/>
      <c r="KO464" s="94"/>
      <c r="KP464" s="94"/>
      <c r="KQ464" s="94"/>
      <c r="KR464" s="94"/>
      <c r="KS464" s="94"/>
      <c r="KT464" s="94"/>
      <c r="KU464" s="94"/>
      <c r="KV464" s="94"/>
      <c r="KW464" s="94"/>
      <c r="KX464" s="94"/>
      <c r="KY464" s="94"/>
      <c r="KZ464" s="94"/>
      <c r="LA464" s="94"/>
      <c r="LB464" s="94"/>
      <c r="LC464" s="94"/>
      <c r="LD464" s="94"/>
      <c r="LE464" s="94"/>
      <c r="LF464" s="94"/>
      <c r="LG464" s="94"/>
      <c r="LH464" s="94"/>
      <c r="LI464" s="94"/>
      <c r="LJ464" s="94"/>
      <c r="LK464" s="94"/>
    </row>
    <row r="465" spans="2:323" x14ac:dyDescent="0.25">
      <c r="B465" s="358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 s="94"/>
      <c r="AD465" s="94"/>
      <c r="AE465" s="94"/>
      <c r="AF465" s="94"/>
      <c r="AG465" s="94"/>
      <c r="AH465" s="94"/>
      <c r="AI465" s="94"/>
      <c r="AJ465" s="94"/>
      <c r="AK465" s="94"/>
      <c r="AL465" s="94"/>
      <c r="AM465" s="94"/>
      <c r="AN465" s="94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  <c r="BY465" s="94"/>
      <c r="BZ465" s="94"/>
      <c r="CA465" s="94"/>
      <c r="CB465" s="94"/>
      <c r="CC465" s="94"/>
      <c r="CD465" s="94"/>
      <c r="CE465" s="94"/>
      <c r="CF465" s="94"/>
      <c r="CG465" s="94"/>
      <c r="CH465" s="94"/>
      <c r="CI465" s="94"/>
      <c r="CJ465" s="94"/>
      <c r="CK465" s="94"/>
      <c r="CL465" s="94"/>
      <c r="CM465" s="94"/>
      <c r="CN465" s="94"/>
      <c r="CO465" s="94"/>
      <c r="CP465" s="94"/>
      <c r="CQ465" s="94"/>
      <c r="CR465" s="94"/>
      <c r="CS465" s="94"/>
      <c r="CT465" s="94"/>
      <c r="CU465" s="94"/>
      <c r="CV465" s="94"/>
      <c r="CW465" s="94"/>
      <c r="CX465" s="94"/>
      <c r="CY465" s="94"/>
      <c r="CZ465" s="94"/>
      <c r="DA465" s="94"/>
      <c r="DB465" s="94"/>
      <c r="DC465" s="94"/>
      <c r="DD465" s="94"/>
      <c r="DE465" s="94"/>
      <c r="DF465" s="94"/>
      <c r="DG465" s="94"/>
      <c r="DH465" s="94"/>
      <c r="DI465" s="94"/>
      <c r="DJ465" s="94"/>
      <c r="DK465" s="94"/>
      <c r="DL465" s="94"/>
      <c r="DM465" s="94"/>
      <c r="DN465" s="94"/>
      <c r="DO465" s="94"/>
      <c r="DP465" s="94"/>
      <c r="DQ465" s="94"/>
      <c r="DR465" s="94"/>
      <c r="DS465" s="94"/>
      <c r="DT465" s="94"/>
      <c r="DU465" s="94"/>
      <c r="DV465" s="94"/>
      <c r="DW465" s="94"/>
      <c r="DX465" s="94"/>
      <c r="DY465" s="94"/>
      <c r="DZ465" s="94"/>
      <c r="EA465" s="94"/>
      <c r="EB465" s="94"/>
      <c r="EC465" s="94"/>
      <c r="ED465" s="94"/>
      <c r="EE465" s="94"/>
      <c r="EF465" s="94"/>
      <c r="EG465" s="94"/>
      <c r="EH465" s="94"/>
      <c r="EI465" s="94"/>
      <c r="EJ465" s="94"/>
      <c r="EK465" s="94"/>
      <c r="EL465" s="94"/>
      <c r="EM465" s="94"/>
      <c r="EN465" s="94"/>
      <c r="EO465" s="94"/>
      <c r="EP465" s="94"/>
      <c r="EQ465" s="94"/>
      <c r="ER465" s="94"/>
      <c r="ES465" s="94"/>
      <c r="ET465" s="94"/>
      <c r="EU465" s="94"/>
      <c r="EV465" s="94"/>
      <c r="EW465" s="94"/>
      <c r="EX465" s="94"/>
      <c r="EY465" s="94"/>
      <c r="EZ465" s="94"/>
      <c r="FA465" s="94"/>
      <c r="FB465" s="94"/>
      <c r="FC465" s="94"/>
      <c r="FD465" s="94"/>
      <c r="FE465" s="94"/>
      <c r="FF465" s="94"/>
      <c r="FG465" s="94"/>
      <c r="FH465" s="94"/>
      <c r="FI465" s="94"/>
      <c r="FJ465" s="94"/>
      <c r="FK465" s="94"/>
      <c r="FL465" s="94"/>
      <c r="FM465" s="94"/>
      <c r="FN465" s="94"/>
      <c r="FO465" s="94"/>
      <c r="FP465" s="94"/>
      <c r="FQ465" s="94"/>
      <c r="FR465" s="94"/>
      <c r="FS465" s="94"/>
      <c r="FT465" s="94"/>
      <c r="FU465" s="94"/>
      <c r="FV465" s="94"/>
      <c r="FW465" s="94"/>
      <c r="FX465" s="94"/>
      <c r="FY465" s="94"/>
      <c r="FZ465" s="94"/>
      <c r="GA465" s="94"/>
      <c r="GB465" s="94"/>
      <c r="GC465" s="94"/>
      <c r="GD465" s="94"/>
      <c r="GE465" s="94"/>
      <c r="GF465" s="94"/>
      <c r="GG465" s="94"/>
      <c r="GH465" s="94"/>
      <c r="GI465" s="94"/>
      <c r="GJ465" s="94"/>
      <c r="GK465" s="94"/>
      <c r="GL465" s="94"/>
      <c r="GM465" s="94"/>
      <c r="GN465" s="94"/>
      <c r="GO465" s="94"/>
      <c r="GP465" s="94"/>
      <c r="GQ465" s="94"/>
      <c r="GR465" s="94"/>
      <c r="GS465" s="94"/>
      <c r="GT465" s="94"/>
      <c r="GU465" s="94"/>
      <c r="GV465" s="94"/>
      <c r="GW465" s="94"/>
      <c r="GX465" s="94"/>
      <c r="GY465" s="94"/>
      <c r="GZ465" s="94"/>
      <c r="HA465" s="94"/>
      <c r="HB465" s="94"/>
      <c r="HC465" s="94"/>
      <c r="HD465" s="94"/>
      <c r="HE465" s="94"/>
      <c r="HF465" s="94"/>
      <c r="HG465" s="94"/>
      <c r="HH465" s="94"/>
      <c r="HI465" s="94"/>
      <c r="HJ465" s="94"/>
      <c r="HK465" s="94"/>
      <c r="HL465" s="94"/>
      <c r="HM465" s="94"/>
      <c r="HN465" s="94"/>
      <c r="HO465" s="94"/>
      <c r="HP465" s="94"/>
      <c r="HQ465" s="94"/>
      <c r="HR465" s="94"/>
      <c r="HS465" s="94"/>
      <c r="HT465" s="94"/>
      <c r="HU465" s="94"/>
      <c r="HV465" s="94"/>
      <c r="HW465" s="94"/>
      <c r="HX465" s="94"/>
      <c r="HY465" s="94"/>
      <c r="HZ465" s="94"/>
      <c r="IA465" s="94"/>
      <c r="IB465" s="94"/>
      <c r="IC465" s="5"/>
      <c r="ID465" s="94"/>
      <c r="IE465" s="94"/>
      <c r="IF465" s="94"/>
      <c r="IG465" s="94"/>
      <c r="IH465" s="94"/>
      <c r="II465" s="94"/>
      <c r="IJ465" s="94"/>
      <c r="IK465" s="94"/>
      <c r="IL465" s="94"/>
      <c r="IM465" s="94"/>
      <c r="IN465" s="94"/>
      <c r="IO465" s="94"/>
      <c r="IP465" s="94"/>
      <c r="IQ465" s="94"/>
      <c r="IR465" s="94"/>
      <c r="IS465" s="94"/>
      <c r="IT465" s="94"/>
      <c r="IU465" s="94"/>
      <c r="IV465" s="94"/>
      <c r="IW465" s="94"/>
      <c r="IX465" s="94"/>
      <c r="IY465" s="94"/>
      <c r="IZ465" s="94"/>
      <c r="JA465" s="94"/>
      <c r="JB465" s="94"/>
      <c r="JC465" s="94"/>
      <c r="JD465" s="94"/>
      <c r="JE465" s="94"/>
      <c r="JF465" s="94"/>
      <c r="JG465" s="94"/>
      <c r="JH465" s="94"/>
      <c r="JI465" s="94"/>
      <c r="JJ465" s="94"/>
      <c r="JK465" s="94"/>
      <c r="JL465" s="94"/>
      <c r="JM465" s="94"/>
      <c r="JN465" s="94"/>
      <c r="JO465" s="94"/>
      <c r="JP465" s="94"/>
      <c r="JQ465" s="94"/>
      <c r="JR465" s="94"/>
      <c r="JS465" s="94"/>
      <c r="JT465" s="94"/>
      <c r="JU465" s="94"/>
      <c r="JV465" s="94"/>
      <c r="JW465" s="94"/>
      <c r="JX465" s="94"/>
      <c r="JY465" s="94"/>
      <c r="JZ465" s="94"/>
      <c r="KA465" s="94"/>
      <c r="KB465" s="94"/>
      <c r="KC465" s="94"/>
      <c r="KD465" s="94"/>
      <c r="KE465" s="94"/>
      <c r="KF465" s="94"/>
      <c r="KG465" s="94"/>
      <c r="KH465" s="94"/>
      <c r="KI465" s="94"/>
      <c r="KJ465" s="94"/>
      <c r="KK465" s="94"/>
      <c r="KL465" s="94"/>
      <c r="KM465" s="94"/>
      <c r="KN465" s="94"/>
      <c r="KO465" s="94"/>
      <c r="KP465" s="94"/>
      <c r="KQ465" s="94"/>
      <c r="KR465" s="94"/>
      <c r="KS465" s="94"/>
      <c r="KT465" s="94"/>
      <c r="KU465" s="94"/>
      <c r="KV465" s="94"/>
      <c r="KW465" s="94"/>
      <c r="KX465" s="94"/>
      <c r="KY465" s="94"/>
      <c r="KZ465" s="94"/>
      <c r="LA465" s="94"/>
      <c r="LB465" s="94"/>
      <c r="LC465" s="94"/>
      <c r="LD465" s="94"/>
      <c r="LE465" s="94"/>
      <c r="LF465" s="94"/>
      <c r="LG465" s="94"/>
      <c r="LH465" s="94"/>
      <c r="LI465" s="94"/>
      <c r="LJ465" s="94"/>
      <c r="LK465" s="94"/>
    </row>
    <row r="466" spans="2:323" x14ac:dyDescent="0.25">
      <c r="B466" s="358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 s="94"/>
      <c r="AD466" s="94"/>
      <c r="AE466" s="94"/>
      <c r="AF466" s="94"/>
      <c r="AG466" s="94"/>
      <c r="AH466" s="94"/>
      <c r="AI466" s="94"/>
      <c r="AJ466" s="94"/>
      <c r="AK466" s="94"/>
      <c r="AL466" s="94"/>
      <c r="AM466" s="94"/>
      <c r="AN466" s="94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  <c r="BY466" s="94"/>
      <c r="BZ466" s="94"/>
      <c r="CA466" s="94"/>
      <c r="CB466" s="94"/>
      <c r="CC466" s="94"/>
      <c r="CD466" s="94"/>
      <c r="CE466" s="94"/>
      <c r="CF466" s="94"/>
      <c r="CG466" s="94"/>
      <c r="CH466" s="94"/>
      <c r="CI466" s="94"/>
      <c r="CJ466" s="94"/>
      <c r="CK466" s="94"/>
      <c r="CL466" s="94"/>
      <c r="CM466" s="94"/>
      <c r="CN466" s="94"/>
      <c r="CO466" s="94"/>
      <c r="CP466" s="94"/>
      <c r="CQ466" s="94"/>
      <c r="CR466" s="94"/>
      <c r="CS466" s="94"/>
      <c r="CT466" s="94"/>
      <c r="CU466" s="94"/>
      <c r="CV466" s="94"/>
      <c r="CW466" s="94"/>
      <c r="CX466" s="94"/>
      <c r="CY466" s="94"/>
      <c r="CZ466" s="94"/>
      <c r="DA466" s="94"/>
      <c r="DB466" s="94"/>
      <c r="DC466" s="94"/>
      <c r="DD466" s="94"/>
      <c r="DE466" s="94"/>
      <c r="DF466" s="94"/>
      <c r="DG466" s="94"/>
      <c r="DH466" s="94"/>
      <c r="DI466" s="94"/>
      <c r="DJ466" s="94"/>
      <c r="DK466" s="94"/>
      <c r="DL466" s="94"/>
      <c r="DM466" s="94"/>
      <c r="DN466" s="94"/>
      <c r="DO466" s="94"/>
      <c r="DP466" s="94"/>
      <c r="DQ466" s="94"/>
      <c r="DR466" s="94"/>
      <c r="DS466" s="94"/>
      <c r="DT466" s="94"/>
      <c r="DU466" s="94"/>
      <c r="DV466" s="94"/>
      <c r="DW466" s="94"/>
      <c r="DX466" s="94"/>
      <c r="DY466" s="94"/>
      <c r="DZ466" s="94"/>
      <c r="EA466" s="94"/>
      <c r="EB466" s="94"/>
      <c r="EC466" s="94"/>
      <c r="ED466" s="94"/>
      <c r="EE466" s="94"/>
      <c r="EF466" s="94"/>
      <c r="EG466" s="94"/>
      <c r="EH466" s="94"/>
      <c r="EI466" s="94"/>
      <c r="EJ466" s="94"/>
      <c r="EK466" s="94"/>
      <c r="EL466" s="94"/>
      <c r="EM466" s="94"/>
      <c r="EN466" s="94"/>
      <c r="EO466" s="94"/>
      <c r="EP466" s="94"/>
      <c r="EQ466" s="94"/>
      <c r="ER466" s="94"/>
      <c r="ES466" s="94"/>
      <c r="ET466" s="94"/>
      <c r="EU466" s="94"/>
      <c r="EV466" s="94"/>
      <c r="EW466" s="94"/>
      <c r="EX466" s="94"/>
      <c r="EY466" s="94"/>
      <c r="EZ466" s="94"/>
      <c r="FA466" s="94"/>
      <c r="FB466" s="94"/>
      <c r="FC466" s="94"/>
      <c r="FD466" s="94"/>
      <c r="FE466" s="94"/>
      <c r="FF466" s="94"/>
      <c r="FG466" s="94"/>
      <c r="FH466" s="94"/>
      <c r="FI466" s="94"/>
      <c r="FJ466" s="94"/>
      <c r="FK466" s="94"/>
      <c r="FL466" s="94"/>
      <c r="FM466" s="94"/>
      <c r="FN466" s="94"/>
      <c r="FO466" s="94"/>
      <c r="FP466" s="94"/>
      <c r="FQ466" s="94"/>
      <c r="FR466" s="94"/>
      <c r="FS466" s="94"/>
      <c r="FT466" s="94"/>
      <c r="FU466" s="94"/>
      <c r="FV466" s="94"/>
      <c r="FW466" s="94"/>
      <c r="FX466" s="94"/>
      <c r="FY466" s="94"/>
      <c r="FZ466" s="94"/>
      <c r="GA466" s="94"/>
      <c r="GB466" s="94"/>
      <c r="GC466" s="94"/>
      <c r="GD466" s="94"/>
      <c r="GE466" s="94"/>
      <c r="GF466" s="94"/>
      <c r="GG466" s="94"/>
      <c r="GH466" s="94"/>
      <c r="GI466" s="94"/>
      <c r="GJ466" s="94"/>
      <c r="GK466" s="94"/>
      <c r="GL466" s="94"/>
      <c r="GM466" s="94"/>
      <c r="GN466" s="94"/>
      <c r="GO466" s="94"/>
      <c r="GP466" s="94"/>
      <c r="GQ466" s="94"/>
      <c r="GR466" s="94"/>
      <c r="GS466" s="94"/>
      <c r="GT466" s="94"/>
      <c r="GU466" s="94"/>
      <c r="GV466" s="94"/>
      <c r="GW466" s="94"/>
      <c r="GX466" s="94"/>
      <c r="GY466" s="94"/>
      <c r="GZ466" s="94"/>
      <c r="HA466" s="94"/>
      <c r="HB466" s="94"/>
      <c r="HC466" s="94"/>
      <c r="HD466" s="94"/>
      <c r="HE466" s="94"/>
      <c r="HF466" s="94"/>
      <c r="HG466" s="94"/>
      <c r="HH466" s="94"/>
      <c r="HI466" s="94"/>
      <c r="HJ466" s="94"/>
      <c r="HK466" s="94"/>
      <c r="HL466" s="94"/>
      <c r="HM466" s="94"/>
      <c r="HN466" s="94"/>
      <c r="HO466" s="94"/>
      <c r="HP466" s="94"/>
      <c r="HQ466" s="94"/>
      <c r="HR466" s="94"/>
      <c r="HS466" s="94"/>
      <c r="HT466" s="94"/>
      <c r="HU466" s="94"/>
      <c r="HV466" s="94"/>
      <c r="HW466" s="94"/>
      <c r="HX466" s="94"/>
      <c r="HY466" s="94"/>
      <c r="HZ466" s="94"/>
      <c r="IA466" s="94"/>
      <c r="IB466" s="94"/>
      <c r="IC466" s="5"/>
      <c r="ID466" s="94"/>
      <c r="IE466" s="94"/>
      <c r="IF466" s="94"/>
      <c r="IG466" s="94"/>
      <c r="IH466" s="94"/>
      <c r="II466" s="94"/>
      <c r="IJ466" s="94"/>
      <c r="IK466" s="94"/>
      <c r="IL466" s="94"/>
      <c r="IM466" s="94"/>
      <c r="IN466" s="94"/>
      <c r="IO466" s="94"/>
      <c r="IP466" s="94"/>
      <c r="IQ466" s="94"/>
      <c r="IR466" s="94"/>
      <c r="IS466" s="94"/>
      <c r="IT466" s="94"/>
      <c r="IU466" s="94"/>
      <c r="IV466" s="94"/>
      <c r="IW466" s="94"/>
      <c r="IX466" s="94"/>
      <c r="IY466" s="94"/>
      <c r="IZ466" s="94"/>
      <c r="JA466" s="94"/>
      <c r="JB466" s="94"/>
      <c r="JC466" s="94"/>
      <c r="JD466" s="94"/>
      <c r="JE466" s="94"/>
      <c r="JF466" s="94"/>
      <c r="JG466" s="94"/>
      <c r="JH466" s="94"/>
      <c r="JI466" s="94"/>
      <c r="JJ466" s="94"/>
      <c r="JK466" s="94"/>
      <c r="JL466" s="94"/>
      <c r="JM466" s="94"/>
      <c r="JN466" s="94"/>
      <c r="JO466" s="94"/>
      <c r="JP466" s="94"/>
      <c r="JQ466" s="94"/>
      <c r="JR466" s="94"/>
      <c r="JS466" s="94"/>
      <c r="JT466" s="94"/>
      <c r="JU466" s="94"/>
      <c r="JV466" s="94"/>
      <c r="JW466" s="94"/>
      <c r="JX466" s="94"/>
      <c r="JY466" s="94"/>
      <c r="JZ466" s="94"/>
      <c r="KA466" s="94"/>
      <c r="KB466" s="94"/>
      <c r="KC466" s="94"/>
      <c r="KD466" s="94"/>
      <c r="KE466" s="94"/>
      <c r="KF466" s="94"/>
      <c r="KG466" s="94"/>
      <c r="KH466" s="94"/>
      <c r="KI466" s="94"/>
      <c r="KJ466" s="94"/>
      <c r="KK466" s="94"/>
      <c r="KL466" s="94"/>
      <c r="KM466" s="94"/>
      <c r="KN466" s="94"/>
      <c r="KO466" s="94"/>
      <c r="KP466" s="94"/>
      <c r="KQ466" s="94"/>
      <c r="KR466" s="94"/>
      <c r="KS466" s="94"/>
      <c r="KT466" s="94"/>
      <c r="KU466" s="94"/>
      <c r="KV466" s="94"/>
      <c r="KW466" s="94"/>
      <c r="KX466" s="94"/>
      <c r="KY466" s="94"/>
      <c r="KZ466" s="94"/>
      <c r="LA466" s="94"/>
      <c r="LB466" s="94"/>
      <c r="LC466" s="94"/>
      <c r="LD466" s="94"/>
      <c r="LE466" s="94"/>
      <c r="LF466" s="94"/>
      <c r="LG466" s="94"/>
      <c r="LH466" s="94"/>
      <c r="LI466" s="94"/>
      <c r="LJ466" s="94"/>
      <c r="LK466" s="94"/>
    </row>
    <row r="467" spans="2:323" x14ac:dyDescent="0.25">
      <c r="B467" s="358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 s="94"/>
      <c r="AD467" s="94"/>
      <c r="AE467" s="94"/>
      <c r="AF467" s="94"/>
      <c r="AG467" s="94"/>
      <c r="AH467" s="94"/>
      <c r="AI467" s="94"/>
      <c r="AJ467" s="94"/>
      <c r="AK467" s="94"/>
      <c r="AL467" s="94"/>
      <c r="AM467" s="94"/>
      <c r="AN467" s="94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  <c r="BY467" s="94"/>
      <c r="BZ467" s="94"/>
      <c r="CA467" s="94"/>
      <c r="CB467" s="94"/>
      <c r="CC467" s="94"/>
      <c r="CD467" s="94"/>
      <c r="CE467" s="94"/>
      <c r="CF467" s="94"/>
      <c r="CG467" s="94"/>
      <c r="CH467" s="94"/>
      <c r="CI467" s="94"/>
      <c r="CJ467" s="94"/>
      <c r="CK467" s="94"/>
      <c r="CL467" s="94"/>
      <c r="CM467" s="94"/>
      <c r="CN467" s="94"/>
      <c r="CO467" s="94"/>
      <c r="CP467" s="94"/>
      <c r="CQ467" s="94"/>
      <c r="CR467" s="94"/>
      <c r="CS467" s="94"/>
      <c r="CT467" s="94"/>
      <c r="CU467" s="94"/>
      <c r="CV467" s="94"/>
      <c r="CW467" s="94"/>
      <c r="CX467" s="94"/>
      <c r="CY467" s="94"/>
      <c r="CZ467" s="94"/>
      <c r="DA467" s="94"/>
      <c r="DB467" s="94"/>
      <c r="DC467" s="94"/>
      <c r="DD467" s="94"/>
      <c r="DE467" s="94"/>
      <c r="DF467" s="94"/>
      <c r="DG467" s="94"/>
      <c r="DH467" s="94"/>
      <c r="DI467" s="94"/>
      <c r="DJ467" s="94"/>
      <c r="DK467" s="94"/>
      <c r="DL467" s="94"/>
      <c r="DM467" s="94"/>
      <c r="DN467" s="94"/>
      <c r="DO467" s="94"/>
      <c r="DP467" s="94"/>
      <c r="DQ467" s="94"/>
      <c r="DR467" s="94"/>
      <c r="DS467" s="94"/>
      <c r="DT467" s="94"/>
      <c r="DU467" s="94"/>
      <c r="DV467" s="94"/>
      <c r="DW467" s="94"/>
      <c r="DX467" s="94"/>
      <c r="DY467" s="94"/>
      <c r="DZ467" s="94"/>
      <c r="EA467" s="94"/>
      <c r="EB467" s="94"/>
      <c r="EC467" s="94"/>
      <c r="ED467" s="94"/>
      <c r="EE467" s="94"/>
      <c r="EF467" s="94"/>
      <c r="EG467" s="94"/>
      <c r="EH467" s="94"/>
      <c r="EI467" s="94"/>
      <c r="EJ467" s="94"/>
      <c r="EK467" s="94"/>
      <c r="EL467" s="94"/>
      <c r="EM467" s="94"/>
      <c r="EN467" s="94"/>
      <c r="EO467" s="94"/>
      <c r="EP467" s="94"/>
      <c r="EQ467" s="94"/>
      <c r="ER467" s="94"/>
      <c r="ES467" s="94"/>
      <c r="ET467" s="94"/>
      <c r="EU467" s="94"/>
      <c r="EV467" s="94"/>
      <c r="EW467" s="94"/>
      <c r="EX467" s="94"/>
      <c r="EY467" s="94"/>
      <c r="EZ467" s="94"/>
      <c r="FA467" s="94"/>
      <c r="FB467" s="94"/>
      <c r="FC467" s="94"/>
      <c r="FD467" s="94"/>
      <c r="FE467" s="94"/>
      <c r="FF467" s="94"/>
      <c r="FG467" s="94"/>
      <c r="FH467" s="94"/>
      <c r="FI467" s="94"/>
      <c r="FJ467" s="94"/>
      <c r="FK467" s="94"/>
      <c r="FL467" s="94"/>
      <c r="FM467" s="94"/>
      <c r="FN467" s="94"/>
      <c r="FO467" s="94"/>
      <c r="FP467" s="94"/>
      <c r="FQ467" s="94"/>
      <c r="FR467" s="94"/>
      <c r="FS467" s="94"/>
      <c r="FT467" s="94"/>
      <c r="FU467" s="94"/>
      <c r="FV467" s="94"/>
      <c r="FW467" s="94"/>
      <c r="FX467" s="94"/>
      <c r="FY467" s="94"/>
      <c r="FZ467" s="94"/>
      <c r="GA467" s="94"/>
      <c r="GB467" s="94"/>
      <c r="GC467" s="94"/>
      <c r="GD467" s="94"/>
      <c r="GE467" s="94"/>
      <c r="GF467" s="94"/>
      <c r="GG467" s="94"/>
      <c r="GH467" s="94"/>
      <c r="GI467" s="94"/>
      <c r="GJ467" s="94"/>
      <c r="GK467" s="94"/>
      <c r="GL467" s="94"/>
      <c r="GM467" s="94"/>
      <c r="GN467" s="94"/>
      <c r="GO467" s="94"/>
      <c r="GP467" s="94"/>
      <c r="GQ467" s="94"/>
      <c r="GR467" s="94"/>
      <c r="GS467" s="94"/>
      <c r="GT467" s="94"/>
      <c r="GU467" s="94"/>
      <c r="GV467" s="94"/>
      <c r="GW467" s="94"/>
      <c r="GX467" s="94"/>
      <c r="GY467" s="94"/>
      <c r="GZ467" s="94"/>
      <c r="HA467" s="94"/>
      <c r="HB467" s="94"/>
      <c r="HC467" s="94"/>
      <c r="HD467" s="94"/>
      <c r="HE467" s="94"/>
      <c r="HF467" s="94"/>
      <c r="HG467" s="94"/>
      <c r="HH467" s="94"/>
      <c r="HI467" s="94"/>
      <c r="HJ467" s="94"/>
      <c r="HK467" s="94"/>
      <c r="HL467" s="94"/>
      <c r="HM467" s="94"/>
      <c r="HN467" s="94"/>
      <c r="HO467" s="94"/>
      <c r="HP467" s="94"/>
      <c r="HQ467" s="94"/>
      <c r="HR467" s="94"/>
      <c r="HS467" s="94"/>
      <c r="HT467" s="94"/>
      <c r="HU467" s="94"/>
      <c r="HV467" s="94"/>
      <c r="HW467" s="94"/>
      <c r="HX467" s="94"/>
      <c r="HY467" s="94"/>
      <c r="HZ467" s="94"/>
      <c r="IA467" s="94"/>
      <c r="IB467" s="94"/>
      <c r="IC467" s="5"/>
      <c r="ID467" s="94"/>
      <c r="IE467" s="94"/>
      <c r="IF467" s="94"/>
      <c r="IG467" s="94"/>
      <c r="IH467" s="94"/>
      <c r="II467" s="94"/>
      <c r="IJ467" s="94"/>
      <c r="IK467" s="94"/>
      <c r="IL467" s="94"/>
      <c r="IM467" s="94"/>
      <c r="IN467" s="94"/>
      <c r="IO467" s="94"/>
      <c r="IP467" s="94"/>
      <c r="IQ467" s="94"/>
      <c r="IR467" s="94"/>
      <c r="IS467" s="94"/>
      <c r="IT467" s="94"/>
      <c r="IU467" s="94"/>
      <c r="IV467" s="94"/>
      <c r="IW467" s="94"/>
      <c r="IX467" s="94"/>
      <c r="IY467" s="94"/>
      <c r="IZ467" s="94"/>
      <c r="JA467" s="94"/>
      <c r="JB467" s="94"/>
      <c r="JC467" s="94"/>
      <c r="JD467" s="94"/>
      <c r="JE467" s="94"/>
      <c r="JF467" s="94"/>
      <c r="JG467" s="94"/>
      <c r="JH467" s="94"/>
      <c r="JI467" s="94"/>
      <c r="JJ467" s="94"/>
      <c r="JK467" s="94"/>
      <c r="JL467" s="94"/>
      <c r="JM467" s="94"/>
      <c r="JN467" s="94"/>
      <c r="JO467" s="94"/>
      <c r="JP467" s="94"/>
      <c r="JQ467" s="94"/>
      <c r="JR467" s="94"/>
      <c r="JS467" s="94"/>
      <c r="JT467" s="94"/>
      <c r="JU467" s="94"/>
      <c r="JV467" s="94"/>
      <c r="JW467" s="94"/>
      <c r="JX467" s="94"/>
      <c r="JY467" s="94"/>
      <c r="JZ467" s="94"/>
      <c r="KA467" s="94"/>
      <c r="KB467" s="94"/>
      <c r="KC467" s="94"/>
      <c r="KD467" s="94"/>
      <c r="KE467" s="94"/>
      <c r="KF467" s="94"/>
      <c r="KG467" s="94"/>
      <c r="KH467" s="94"/>
      <c r="KI467" s="94"/>
      <c r="KJ467" s="94"/>
      <c r="KK467" s="94"/>
      <c r="KL467" s="94"/>
      <c r="KM467" s="94"/>
      <c r="KN467" s="94"/>
      <c r="KO467" s="94"/>
      <c r="KP467" s="94"/>
      <c r="KQ467" s="94"/>
      <c r="KR467" s="94"/>
      <c r="KS467" s="94"/>
      <c r="KT467" s="94"/>
      <c r="KU467" s="94"/>
      <c r="KV467" s="94"/>
      <c r="KW467" s="94"/>
      <c r="KX467" s="94"/>
      <c r="KY467" s="94"/>
      <c r="KZ467" s="94"/>
      <c r="LA467" s="94"/>
      <c r="LB467" s="94"/>
      <c r="LC467" s="94"/>
      <c r="LD467" s="94"/>
      <c r="LE467" s="94"/>
      <c r="LF467" s="94"/>
      <c r="LG467" s="94"/>
      <c r="LH467" s="94"/>
      <c r="LI467" s="94"/>
      <c r="LJ467" s="94"/>
      <c r="LK467" s="94"/>
    </row>
    <row r="468" spans="2:323" x14ac:dyDescent="0.25">
      <c r="B468" s="35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 s="94"/>
      <c r="AD468" s="94"/>
      <c r="AE468" s="94"/>
      <c r="AF468" s="94"/>
      <c r="AG468" s="94"/>
      <c r="AH468" s="94"/>
      <c r="AI468" s="94"/>
      <c r="AJ468" s="94"/>
      <c r="AK468" s="94"/>
      <c r="AL468" s="94"/>
      <c r="AM468" s="94"/>
      <c r="AN468" s="94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  <c r="BY468" s="94"/>
      <c r="BZ468" s="94"/>
      <c r="CA468" s="94"/>
      <c r="CB468" s="94"/>
      <c r="CC468" s="94"/>
      <c r="CD468" s="94"/>
      <c r="CE468" s="94"/>
      <c r="CF468" s="94"/>
      <c r="CG468" s="94"/>
      <c r="CH468" s="94"/>
      <c r="CI468" s="94"/>
      <c r="CJ468" s="94"/>
      <c r="CK468" s="94"/>
      <c r="CL468" s="94"/>
      <c r="CM468" s="94"/>
      <c r="CN468" s="94"/>
      <c r="CO468" s="94"/>
      <c r="CP468" s="94"/>
      <c r="CQ468" s="94"/>
      <c r="CR468" s="94"/>
      <c r="CS468" s="94"/>
      <c r="CT468" s="94"/>
      <c r="CU468" s="94"/>
      <c r="CV468" s="94"/>
      <c r="CW468" s="94"/>
      <c r="CX468" s="94"/>
      <c r="CY468" s="94"/>
      <c r="CZ468" s="94"/>
      <c r="DA468" s="94"/>
      <c r="DB468" s="94"/>
      <c r="DC468" s="94"/>
      <c r="DD468" s="94"/>
      <c r="DE468" s="94"/>
      <c r="DF468" s="94"/>
      <c r="DG468" s="94"/>
      <c r="DH468" s="94"/>
      <c r="DI468" s="94"/>
      <c r="DJ468" s="94"/>
      <c r="DK468" s="94"/>
      <c r="DL468" s="94"/>
      <c r="DM468" s="94"/>
      <c r="DN468" s="94"/>
      <c r="DO468" s="94"/>
      <c r="DP468" s="94"/>
      <c r="DQ468" s="94"/>
      <c r="DR468" s="94"/>
      <c r="DS468" s="94"/>
      <c r="DT468" s="94"/>
      <c r="DU468" s="94"/>
      <c r="DV468" s="94"/>
      <c r="DW468" s="94"/>
      <c r="DX468" s="94"/>
      <c r="DY468" s="94"/>
      <c r="DZ468" s="94"/>
      <c r="EA468" s="94"/>
      <c r="EB468" s="94"/>
      <c r="EC468" s="94"/>
      <c r="ED468" s="94"/>
      <c r="EE468" s="94"/>
      <c r="EF468" s="94"/>
      <c r="EG468" s="94"/>
      <c r="EH468" s="94"/>
      <c r="EI468" s="94"/>
      <c r="EJ468" s="94"/>
      <c r="EK468" s="94"/>
      <c r="EL468" s="94"/>
      <c r="EM468" s="94"/>
      <c r="EN468" s="94"/>
      <c r="EO468" s="94"/>
      <c r="EP468" s="94"/>
      <c r="EQ468" s="94"/>
      <c r="ER468" s="94"/>
      <c r="ES468" s="94"/>
      <c r="ET468" s="94"/>
      <c r="EU468" s="94"/>
      <c r="EV468" s="94"/>
      <c r="EW468" s="94"/>
      <c r="EX468" s="94"/>
      <c r="EY468" s="94"/>
      <c r="EZ468" s="94"/>
      <c r="FA468" s="94"/>
      <c r="FB468" s="94"/>
      <c r="FC468" s="94"/>
      <c r="FD468" s="94"/>
      <c r="FE468" s="94"/>
      <c r="FF468" s="94"/>
      <c r="FG468" s="94"/>
      <c r="FH468" s="94"/>
      <c r="FI468" s="94"/>
      <c r="FJ468" s="94"/>
      <c r="FK468" s="94"/>
      <c r="FL468" s="94"/>
      <c r="FM468" s="94"/>
      <c r="FN468" s="94"/>
      <c r="FO468" s="94"/>
      <c r="FP468" s="94"/>
      <c r="FQ468" s="94"/>
      <c r="FR468" s="94"/>
      <c r="FS468" s="94"/>
      <c r="FT468" s="94"/>
      <c r="FU468" s="94"/>
      <c r="FV468" s="94"/>
      <c r="FW468" s="94"/>
      <c r="FX468" s="94"/>
      <c r="FY468" s="94"/>
      <c r="FZ468" s="94"/>
      <c r="GA468" s="94"/>
      <c r="GB468" s="94"/>
      <c r="GC468" s="94"/>
      <c r="GD468" s="94"/>
      <c r="GE468" s="94"/>
      <c r="GF468" s="94"/>
      <c r="GG468" s="94"/>
      <c r="GH468" s="94"/>
      <c r="GI468" s="94"/>
      <c r="GJ468" s="94"/>
      <c r="GK468" s="94"/>
      <c r="GL468" s="94"/>
      <c r="GM468" s="94"/>
      <c r="GN468" s="94"/>
      <c r="GO468" s="94"/>
      <c r="GP468" s="94"/>
      <c r="GQ468" s="94"/>
      <c r="GR468" s="94"/>
      <c r="GS468" s="94"/>
      <c r="GT468" s="94"/>
      <c r="GU468" s="94"/>
      <c r="GV468" s="94"/>
      <c r="GW468" s="94"/>
      <c r="GX468" s="94"/>
      <c r="GY468" s="94"/>
      <c r="GZ468" s="94"/>
      <c r="HA468" s="94"/>
      <c r="HB468" s="94"/>
      <c r="HC468" s="94"/>
      <c r="HD468" s="94"/>
      <c r="HE468" s="94"/>
      <c r="HF468" s="94"/>
      <c r="HG468" s="94"/>
      <c r="HH468" s="94"/>
      <c r="HI468" s="94"/>
      <c r="HJ468" s="94"/>
      <c r="HK468" s="94"/>
      <c r="HL468" s="94"/>
      <c r="HM468" s="94"/>
      <c r="HN468" s="94"/>
      <c r="HO468" s="94"/>
      <c r="HP468" s="94"/>
      <c r="HQ468" s="94"/>
      <c r="HR468" s="94"/>
      <c r="HS468" s="94"/>
      <c r="HT468" s="94"/>
      <c r="HU468" s="94"/>
      <c r="HV468" s="94"/>
      <c r="HW468" s="94"/>
      <c r="HX468" s="94"/>
      <c r="HY468" s="94"/>
      <c r="HZ468" s="94"/>
      <c r="IA468" s="94"/>
      <c r="IB468" s="94"/>
      <c r="IC468" s="5"/>
      <c r="ID468" s="94"/>
      <c r="IE468" s="94"/>
      <c r="IF468" s="94"/>
      <c r="IG468" s="94"/>
      <c r="IH468" s="94"/>
      <c r="II468" s="94"/>
      <c r="IJ468" s="94"/>
      <c r="IK468" s="94"/>
      <c r="IL468" s="94"/>
      <c r="IM468" s="94"/>
      <c r="IN468" s="94"/>
      <c r="IO468" s="94"/>
      <c r="IP468" s="94"/>
      <c r="IQ468" s="94"/>
      <c r="IR468" s="94"/>
      <c r="IS468" s="94"/>
      <c r="IT468" s="94"/>
      <c r="IU468" s="94"/>
      <c r="IV468" s="94"/>
      <c r="IW468" s="94"/>
      <c r="IX468" s="94"/>
      <c r="IY468" s="94"/>
      <c r="IZ468" s="94"/>
      <c r="JA468" s="94"/>
      <c r="JB468" s="94"/>
      <c r="JC468" s="94"/>
      <c r="JD468" s="94"/>
      <c r="JE468" s="94"/>
      <c r="JF468" s="94"/>
      <c r="JG468" s="94"/>
      <c r="JH468" s="94"/>
      <c r="JI468" s="94"/>
      <c r="JJ468" s="94"/>
      <c r="JK468" s="94"/>
      <c r="JL468" s="94"/>
      <c r="JM468" s="94"/>
      <c r="JN468" s="94"/>
      <c r="JO468" s="94"/>
      <c r="JP468" s="94"/>
      <c r="JQ468" s="94"/>
      <c r="JR468" s="94"/>
      <c r="JS468" s="94"/>
      <c r="JT468" s="94"/>
      <c r="JU468" s="94"/>
      <c r="JV468" s="94"/>
      <c r="JW468" s="94"/>
      <c r="JX468" s="94"/>
      <c r="JY468" s="94"/>
      <c r="JZ468" s="94"/>
      <c r="KA468" s="94"/>
      <c r="KB468" s="94"/>
      <c r="KC468" s="94"/>
      <c r="KD468" s="94"/>
      <c r="KE468" s="94"/>
      <c r="KF468" s="94"/>
      <c r="KG468" s="94"/>
      <c r="KH468" s="94"/>
      <c r="KI468" s="94"/>
      <c r="KJ468" s="94"/>
      <c r="KK468" s="94"/>
      <c r="KL468" s="94"/>
      <c r="KM468" s="94"/>
      <c r="KN468" s="94"/>
      <c r="KO468" s="94"/>
      <c r="KP468" s="94"/>
      <c r="KQ468" s="94"/>
      <c r="KR468" s="94"/>
      <c r="KS468" s="94"/>
      <c r="KT468" s="94"/>
      <c r="KU468" s="94"/>
      <c r="KV468" s="94"/>
      <c r="KW468" s="94"/>
      <c r="KX468" s="94"/>
      <c r="KY468" s="94"/>
      <c r="KZ468" s="94"/>
      <c r="LA468" s="94"/>
      <c r="LB468" s="94"/>
      <c r="LC468" s="94"/>
      <c r="LD468" s="94"/>
      <c r="LE468" s="94"/>
      <c r="LF468" s="94"/>
      <c r="LG468" s="94"/>
      <c r="LH468" s="94"/>
      <c r="LI468" s="94"/>
      <c r="LJ468" s="94"/>
      <c r="LK468" s="94"/>
    </row>
    <row r="469" spans="2:323" x14ac:dyDescent="0.25">
      <c r="B469" s="358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 s="94"/>
      <c r="AD469" s="94"/>
      <c r="AE469" s="94"/>
      <c r="AF469" s="94"/>
      <c r="AG469" s="94"/>
      <c r="AH469" s="94"/>
      <c r="AI469" s="94"/>
      <c r="AJ469" s="94"/>
      <c r="AK469" s="94"/>
      <c r="AL469" s="94"/>
      <c r="AM469" s="94"/>
      <c r="AN469" s="94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  <c r="BY469" s="94"/>
      <c r="BZ469" s="94"/>
      <c r="CA469" s="94"/>
      <c r="CB469" s="94"/>
      <c r="CC469" s="94"/>
      <c r="CD469" s="94"/>
      <c r="CE469" s="94"/>
      <c r="CF469" s="94"/>
      <c r="CG469" s="94"/>
      <c r="CH469" s="94"/>
      <c r="CI469" s="94"/>
      <c r="CJ469" s="94"/>
      <c r="CK469" s="94"/>
      <c r="CL469" s="94"/>
      <c r="CM469" s="94"/>
      <c r="CN469" s="94"/>
      <c r="CO469" s="94"/>
      <c r="CP469" s="94"/>
      <c r="CQ469" s="94"/>
      <c r="CR469" s="94"/>
      <c r="CS469" s="94"/>
      <c r="CT469" s="94"/>
      <c r="CU469" s="94"/>
      <c r="CV469" s="94"/>
      <c r="CW469" s="94"/>
      <c r="CX469" s="94"/>
      <c r="CY469" s="94"/>
      <c r="CZ469" s="94"/>
      <c r="DA469" s="94"/>
      <c r="DB469" s="94"/>
      <c r="DC469" s="94"/>
      <c r="DD469" s="94"/>
      <c r="DE469" s="94"/>
      <c r="DF469" s="94"/>
      <c r="DG469" s="94"/>
      <c r="DH469" s="94"/>
      <c r="DI469" s="94"/>
      <c r="DJ469" s="94"/>
      <c r="DK469" s="94"/>
      <c r="DL469" s="94"/>
      <c r="DM469" s="94"/>
      <c r="DN469" s="94"/>
      <c r="DO469" s="94"/>
      <c r="DP469" s="94"/>
      <c r="DQ469" s="94"/>
      <c r="DR469" s="94"/>
      <c r="DS469" s="94"/>
      <c r="DT469" s="94"/>
      <c r="DU469" s="94"/>
      <c r="DV469" s="94"/>
      <c r="DW469" s="94"/>
      <c r="DX469" s="94"/>
      <c r="DY469" s="94"/>
      <c r="DZ469" s="94"/>
      <c r="EA469" s="94"/>
      <c r="EB469" s="94"/>
      <c r="EC469" s="94"/>
      <c r="ED469" s="94"/>
      <c r="EE469" s="94"/>
      <c r="EF469" s="94"/>
      <c r="EG469" s="94"/>
      <c r="EH469" s="94"/>
      <c r="EI469" s="94"/>
      <c r="EJ469" s="94"/>
      <c r="EK469" s="94"/>
      <c r="EL469" s="94"/>
      <c r="EM469" s="94"/>
      <c r="EN469" s="94"/>
      <c r="EO469" s="94"/>
      <c r="EP469" s="94"/>
      <c r="EQ469" s="94"/>
      <c r="ER469" s="94"/>
      <c r="ES469" s="94"/>
      <c r="ET469" s="94"/>
      <c r="EU469" s="94"/>
      <c r="EV469" s="94"/>
      <c r="EW469" s="94"/>
      <c r="EX469" s="94"/>
      <c r="EY469" s="94"/>
      <c r="EZ469" s="94"/>
      <c r="FA469" s="94"/>
      <c r="FB469" s="94"/>
      <c r="FC469" s="94"/>
      <c r="FD469" s="94"/>
      <c r="FE469" s="94"/>
      <c r="FF469" s="94"/>
      <c r="FG469" s="94"/>
      <c r="FH469" s="94"/>
      <c r="FI469" s="94"/>
      <c r="FJ469" s="94"/>
      <c r="FK469" s="94"/>
      <c r="FL469" s="94"/>
      <c r="FM469" s="94"/>
      <c r="FN469" s="94"/>
      <c r="FO469" s="94"/>
      <c r="FP469" s="94"/>
      <c r="FQ469" s="94"/>
      <c r="FR469" s="94"/>
      <c r="FS469" s="94"/>
      <c r="FT469" s="94"/>
      <c r="FU469" s="94"/>
      <c r="FV469" s="94"/>
      <c r="FW469" s="94"/>
      <c r="FX469" s="94"/>
      <c r="FY469" s="94"/>
      <c r="FZ469" s="94"/>
      <c r="GA469" s="94"/>
      <c r="GB469" s="94"/>
      <c r="GC469" s="94"/>
      <c r="GD469" s="94"/>
      <c r="GE469" s="94"/>
      <c r="GF469" s="94"/>
      <c r="GG469" s="94"/>
      <c r="GH469" s="94"/>
      <c r="GI469" s="94"/>
      <c r="GJ469" s="94"/>
      <c r="GK469" s="94"/>
      <c r="GL469" s="94"/>
      <c r="GM469" s="94"/>
      <c r="GN469" s="94"/>
      <c r="GO469" s="94"/>
      <c r="GP469" s="94"/>
      <c r="GQ469" s="94"/>
      <c r="GR469" s="94"/>
      <c r="GS469" s="94"/>
      <c r="GT469" s="94"/>
      <c r="GU469" s="94"/>
      <c r="GV469" s="94"/>
      <c r="GW469" s="94"/>
      <c r="GX469" s="94"/>
      <c r="GY469" s="94"/>
      <c r="GZ469" s="94"/>
      <c r="HA469" s="94"/>
      <c r="HB469" s="94"/>
      <c r="HC469" s="94"/>
      <c r="HD469" s="94"/>
      <c r="HE469" s="94"/>
      <c r="HF469" s="94"/>
      <c r="HG469" s="94"/>
      <c r="HH469" s="94"/>
      <c r="HI469" s="94"/>
      <c r="HJ469" s="94"/>
      <c r="HK469" s="94"/>
      <c r="HL469" s="94"/>
      <c r="HM469" s="94"/>
      <c r="HN469" s="94"/>
      <c r="HO469" s="94"/>
      <c r="HP469" s="94"/>
      <c r="HQ469" s="94"/>
      <c r="HR469" s="94"/>
      <c r="HS469" s="94"/>
      <c r="HT469" s="94"/>
      <c r="HU469" s="94"/>
      <c r="HV469" s="94"/>
      <c r="HW469" s="94"/>
      <c r="HX469" s="94"/>
      <c r="HY469" s="94"/>
      <c r="HZ469" s="94"/>
      <c r="IA469" s="94"/>
      <c r="IB469" s="94"/>
      <c r="IC469" s="5"/>
      <c r="ID469" s="94"/>
      <c r="IE469" s="94"/>
      <c r="IF469" s="94"/>
      <c r="IG469" s="94"/>
      <c r="IH469" s="94"/>
      <c r="II469" s="94"/>
      <c r="IJ469" s="94"/>
      <c r="IK469" s="94"/>
      <c r="IL469" s="94"/>
      <c r="IM469" s="94"/>
      <c r="IN469" s="94"/>
      <c r="IO469" s="94"/>
      <c r="IP469" s="94"/>
      <c r="IQ469" s="94"/>
      <c r="IR469" s="94"/>
      <c r="IS469" s="94"/>
      <c r="IT469" s="94"/>
      <c r="IU469" s="94"/>
      <c r="IV469" s="94"/>
      <c r="IW469" s="94"/>
      <c r="IX469" s="94"/>
      <c r="IY469" s="94"/>
      <c r="IZ469" s="94"/>
      <c r="JA469" s="94"/>
      <c r="JB469" s="94"/>
      <c r="JC469" s="94"/>
      <c r="JD469" s="94"/>
      <c r="JE469" s="94"/>
      <c r="JF469" s="94"/>
      <c r="JG469" s="94"/>
      <c r="JH469" s="94"/>
      <c r="JI469" s="94"/>
      <c r="JJ469" s="94"/>
      <c r="JK469" s="94"/>
      <c r="JL469" s="94"/>
      <c r="JM469" s="94"/>
      <c r="JN469" s="94"/>
      <c r="JO469" s="94"/>
      <c r="JP469" s="94"/>
      <c r="JQ469" s="94"/>
      <c r="JR469" s="94"/>
      <c r="JS469" s="94"/>
      <c r="JT469" s="94"/>
      <c r="JU469" s="94"/>
      <c r="JV469" s="94"/>
      <c r="JW469" s="94"/>
      <c r="JX469" s="94"/>
      <c r="JY469" s="94"/>
      <c r="JZ469" s="94"/>
      <c r="KA469" s="94"/>
      <c r="KB469" s="94"/>
      <c r="KC469" s="94"/>
      <c r="KD469" s="94"/>
      <c r="KE469" s="94"/>
      <c r="KF469" s="94"/>
      <c r="KG469" s="94"/>
      <c r="KH469" s="94"/>
      <c r="KI469" s="94"/>
      <c r="KJ469" s="94"/>
      <c r="KK469" s="94"/>
      <c r="KL469" s="94"/>
      <c r="KM469" s="94"/>
      <c r="KN469" s="94"/>
      <c r="KO469" s="94"/>
      <c r="KP469" s="94"/>
      <c r="KQ469" s="94"/>
      <c r="KR469" s="94"/>
      <c r="KS469" s="94"/>
      <c r="KT469" s="94"/>
      <c r="KU469" s="94"/>
      <c r="KV469" s="94"/>
      <c r="KW469" s="94"/>
      <c r="KX469" s="94"/>
      <c r="KY469" s="94"/>
      <c r="KZ469" s="94"/>
      <c r="LA469" s="94"/>
      <c r="LB469" s="94"/>
      <c r="LC469" s="94"/>
      <c r="LD469" s="94"/>
      <c r="LE469" s="94"/>
      <c r="LF469" s="94"/>
      <c r="LG469" s="94"/>
      <c r="LH469" s="94"/>
      <c r="LI469" s="94"/>
      <c r="LJ469" s="94"/>
      <c r="LK469" s="94"/>
    </row>
    <row r="470" spans="2:323" x14ac:dyDescent="0.25">
      <c r="B470" s="358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 s="94"/>
      <c r="AD470" s="94"/>
      <c r="AE470" s="94"/>
      <c r="AF470" s="94"/>
      <c r="AG470" s="94"/>
      <c r="AH470" s="94"/>
      <c r="AI470" s="94"/>
      <c r="AJ470" s="94"/>
      <c r="AK470" s="94"/>
      <c r="AL470" s="94"/>
      <c r="AM470" s="94"/>
      <c r="AN470" s="94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  <c r="BY470" s="94"/>
      <c r="BZ470" s="94"/>
      <c r="CA470" s="94"/>
      <c r="CB470" s="94"/>
      <c r="CC470" s="94"/>
      <c r="CD470" s="94"/>
      <c r="CE470" s="94"/>
      <c r="CF470" s="94"/>
      <c r="CG470" s="94"/>
      <c r="CH470" s="94"/>
      <c r="CI470" s="94"/>
      <c r="CJ470" s="94"/>
      <c r="CK470" s="94"/>
      <c r="CL470" s="94"/>
      <c r="CM470" s="94"/>
      <c r="CN470" s="94"/>
      <c r="CO470" s="94"/>
      <c r="CP470" s="94"/>
      <c r="CQ470" s="94"/>
      <c r="CR470" s="94"/>
      <c r="CS470" s="94"/>
      <c r="CT470" s="94"/>
      <c r="CU470" s="94"/>
      <c r="CV470" s="94"/>
      <c r="CW470" s="94"/>
      <c r="CX470" s="94"/>
      <c r="CY470" s="94"/>
      <c r="CZ470" s="94"/>
      <c r="DA470" s="94"/>
      <c r="DB470" s="94"/>
      <c r="DC470" s="94"/>
      <c r="DD470" s="94"/>
      <c r="DE470" s="94"/>
      <c r="DF470" s="94"/>
      <c r="DG470" s="94"/>
      <c r="DH470" s="94"/>
      <c r="DI470" s="94"/>
      <c r="DJ470" s="94"/>
      <c r="DK470" s="94"/>
      <c r="DL470" s="94"/>
      <c r="DM470" s="94"/>
      <c r="DN470" s="94"/>
      <c r="DO470" s="94"/>
      <c r="DP470" s="94"/>
      <c r="DQ470" s="94"/>
      <c r="DR470" s="94"/>
      <c r="DS470" s="94"/>
      <c r="DT470" s="94"/>
      <c r="DU470" s="94"/>
      <c r="DV470" s="94"/>
      <c r="DW470" s="94"/>
      <c r="DX470" s="94"/>
      <c r="DY470" s="94"/>
      <c r="DZ470" s="94"/>
      <c r="EA470" s="94"/>
      <c r="EB470" s="94"/>
      <c r="EC470" s="94"/>
      <c r="ED470" s="94"/>
      <c r="EE470" s="94"/>
      <c r="EF470" s="94"/>
      <c r="EG470" s="94"/>
      <c r="EH470" s="94"/>
      <c r="EI470" s="94"/>
      <c r="EJ470" s="94"/>
      <c r="EK470" s="94"/>
      <c r="EL470" s="94"/>
      <c r="EM470" s="94"/>
      <c r="EN470" s="94"/>
      <c r="EO470" s="94"/>
      <c r="EP470" s="94"/>
      <c r="EQ470" s="94"/>
      <c r="ER470" s="94"/>
      <c r="ES470" s="94"/>
      <c r="ET470" s="94"/>
      <c r="EU470" s="94"/>
      <c r="EV470" s="94"/>
      <c r="EW470" s="94"/>
      <c r="EX470" s="94"/>
      <c r="EY470" s="94"/>
      <c r="EZ470" s="94"/>
      <c r="FA470" s="94"/>
      <c r="FB470" s="94"/>
      <c r="FC470" s="94"/>
      <c r="FD470" s="94"/>
      <c r="FE470" s="94"/>
      <c r="FF470" s="94"/>
      <c r="FG470" s="94"/>
      <c r="FH470" s="94"/>
      <c r="FI470" s="94"/>
      <c r="FJ470" s="94"/>
      <c r="FK470" s="94"/>
      <c r="FL470" s="94"/>
      <c r="FM470" s="94"/>
      <c r="FN470" s="94"/>
      <c r="FO470" s="94"/>
      <c r="FP470" s="94"/>
      <c r="FQ470" s="94"/>
      <c r="FR470" s="94"/>
      <c r="FS470" s="94"/>
      <c r="FT470" s="94"/>
      <c r="FU470" s="94"/>
      <c r="FV470" s="94"/>
      <c r="FW470" s="94"/>
      <c r="FX470" s="94"/>
      <c r="FY470" s="94"/>
      <c r="FZ470" s="94"/>
      <c r="GA470" s="94"/>
      <c r="GB470" s="94"/>
      <c r="GC470" s="94"/>
      <c r="GD470" s="94"/>
      <c r="GE470" s="94"/>
      <c r="GF470" s="94"/>
      <c r="GG470" s="94"/>
      <c r="GH470" s="94"/>
      <c r="GI470" s="94"/>
      <c r="GJ470" s="94"/>
      <c r="GK470" s="94"/>
      <c r="GL470" s="94"/>
      <c r="GM470" s="94"/>
      <c r="GN470" s="94"/>
      <c r="GO470" s="94"/>
      <c r="GP470" s="94"/>
      <c r="GQ470" s="94"/>
      <c r="GR470" s="94"/>
      <c r="GS470" s="94"/>
      <c r="GT470" s="94"/>
      <c r="GU470" s="94"/>
      <c r="GV470" s="94"/>
      <c r="GW470" s="94"/>
      <c r="GX470" s="94"/>
      <c r="GY470" s="94"/>
      <c r="GZ470" s="94"/>
      <c r="HA470" s="94"/>
      <c r="HB470" s="94"/>
      <c r="HC470" s="94"/>
      <c r="HD470" s="94"/>
      <c r="HE470" s="94"/>
      <c r="HF470" s="94"/>
      <c r="HG470" s="94"/>
      <c r="HH470" s="94"/>
      <c r="HI470" s="94"/>
      <c r="HJ470" s="94"/>
      <c r="HK470" s="94"/>
      <c r="HL470" s="94"/>
      <c r="HM470" s="94"/>
      <c r="HN470" s="94"/>
      <c r="HO470" s="94"/>
      <c r="HP470" s="94"/>
      <c r="HQ470" s="94"/>
      <c r="HR470" s="94"/>
      <c r="HS470" s="94"/>
      <c r="HT470" s="94"/>
      <c r="HU470" s="94"/>
      <c r="HV470" s="94"/>
      <c r="HW470" s="94"/>
      <c r="HX470" s="94"/>
      <c r="HY470" s="94"/>
      <c r="HZ470" s="94"/>
      <c r="IA470" s="94"/>
      <c r="IB470" s="94"/>
      <c r="IC470" s="5"/>
      <c r="ID470" s="94"/>
      <c r="IE470" s="94"/>
      <c r="IF470" s="94"/>
      <c r="IG470" s="94"/>
      <c r="IH470" s="94"/>
      <c r="II470" s="94"/>
      <c r="IJ470" s="94"/>
      <c r="IK470" s="94"/>
      <c r="IL470" s="94"/>
      <c r="IM470" s="94"/>
      <c r="IN470" s="94"/>
      <c r="IO470" s="94"/>
      <c r="IP470" s="94"/>
      <c r="IQ470" s="94"/>
      <c r="IR470" s="94"/>
      <c r="IS470" s="94"/>
      <c r="IT470" s="94"/>
      <c r="IU470" s="94"/>
      <c r="IV470" s="94"/>
      <c r="IW470" s="94"/>
      <c r="IX470" s="94"/>
      <c r="IY470" s="94"/>
      <c r="IZ470" s="94"/>
      <c r="JA470" s="94"/>
      <c r="JB470" s="94"/>
      <c r="JC470" s="94"/>
      <c r="JD470" s="94"/>
      <c r="JE470" s="94"/>
      <c r="JF470" s="94"/>
      <c r="JG470" s="94"/>
      <c r="JH470" s="94"/>
      <c r="JI470" s="94"/>
      <c r="JJ470" s="94"/>
      <c r="JK470" s="94"/>
      <c r="JL470" s="94"/>
      <c r="JM470" s="94"/>
      <c r="JN470" s="94"/>
      <c r="JO470" s="94"/>
      <c r="JP470" s="94"/>
      <c r="JQ470" s="94"/>
      <c r="JR470" s="94"/>
      <c r="JS470" s="94"/>
      <c r="JT470" s="94"/>
      <c r="JU470" s="94"/>
      <c r="JV470" s="94"/>
      <c r="JW470" s="94"/>
      <c r="JX470" s="94"/>
      <c r="JY470" s="94"/>
      <c r="JZ470" s="94"/>
      <c r="KA470" s="94"/>
      <c r="KB470" s="94"/>
      <c r="KC470" s="94"/>
      <c r="KD470" s="94"/>
      <c r="KE470" s="94"/>
      <c r="KF470" s="94"/>
      <c r="KG470" s="94"/>
      <c r="KH470" s="94"/>
      <c r="KI470" s="94"/>
      <c r="KJ470" s="94"/>
      <c r="KK470" s="94"/>
      <c r="KL470" s="94"/>
      <c r="KM470" s="94"/>
      <c r="KN470" s="94"/>
      <c r="KO470" s="94"/>
      <c r="KP470" s="94"/>
      <c r="KQ470" s="94"/>
      <c r="KR470" s="94"/>
      <c r="KS470" s="94"/>
      <c r="KT470" s="94"/>
      <c r="KU470" s="94"/>
      <c r="KV470" s="94"/>
      <c r="KW470" s="94"/>
      <c r="KX470" s="94"/>
      <c r="KY470" s="94"/>
      <c r="KZ470" s="94"/>
      <c r="LA470" s="94"/>
      <c r="LB470" s="94"/>
      <c r="LC470" s="94"/>
      <c r="LD470" s="94"/>
      <c r="LE470" s="94"/>
      <c r="LF470" s="94"/>
      <c r="LG470" s="94"/>
      <c r="LH470" s="94"/>
      <c r="LI470" s="94"/>
      <c r="LJ470" s="94"/>
      <c r="LK470" s="94"/>
    </row>
    <row r="471" spans="2:323" x14ac:dyDescent="0.25">
      <c r="B471" s="358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 s="94"/>
      <c r="AD471" s="94"/>
      <c r="AE471" s="94"/>
      <c r="AF471" s="94"/>
      <c r="AG471" s="94"/>
      <c r="AH471" s="94"/>
      <c r="AI471" s="94"/>
      <c r="AJ471" s="94"/>
      <c r="AK471" s="94"/>
      <c r="AL471" s="94"/>
      <c r="AM471" s="94"/>
      <c r="AN471" s="94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  <c r="BY471" s="94"/>
      <c r="BZ471" s="94"/>
      <c r="CA471" s="94"/>
      <c r="CB471" s="94"/>
      <c r="CC471" s="94"/>
      <c r="CD471" s="94"/>
      <c r="CE471" s="94"/>
      <c r="CF471" s="94"/>
      <c r="CG471" s="94"/>
      <c r="CH471" s="94"/>
      <c r="CI471" s="94"/>
      <c r="CJ471" s="94"/>
      <c r="CK471" s="94"/>
      <c r="CL471" s="94"/>
      <c r="CM471" s="94"/>
      <c r="CN471" s="94"/>
      <c r="CO471" s="94"/>
      <c r="CP471" s="94"/>
      <c r="CQ471" s="94"/>
      <c r="CR471" s="94"/>
      <c r="CS471" s="94"/>
      <c r="CT471" s="94"/>
      <c r="CU471" s="94"/>
      <c r="CV471" s="94"/>
      <c r="CW471" s="94"/>
      <c r="CX471" s="94"/>
      <c r="CY471" s="94"/>
      <c r="CZ471" s="94"/>
      <c r="DA471" s="94"/>
      <c r="DB471" s="94"/>
      <c r="DC471" s="94"/>
      <c r="DD471" s="94"/>
      <c r="DE471" s="94"/>
      <c r="DF471" s="94"/>
      <c r="DG471" s="94"/>
      <c r="DH471" s="94"/>
      <c r="DI471" s="94"/>
      <c r="DJ471" s="94"/>
      <c r="DK471" s="94"/>
      <c r="DL471" s="94"/>
      <c r="DM471" s="94"/>
      <c r="DN471" s="94"/>
      <c r="DO471" s="94"/>
      <c r="DP471" s="94"/>
      <c r="DQ471" s="94"/>
      <c r="DR471" s="94"/>
      <c r="DS471" s="94"/>
      <c r="DT471" s="94"/>
      <c r="DU471" s="94"/>
      <c r="DV471" s="94"/>
      <c r="DW471" s="94"/>
      <c r="DX471" s="94"/>
      <c r="DY471" s="94"/>
      <c r="DZ471" s="94"/>
      <c r="EA471" s="94"/>
      <c r="EB471" s="94"/>
      <c r="EC471" s="94"/>
      <c r="ED471" s="94"/>
      <c r="EE471" s="94"/>
      <c r="EF471" s="94"/>
      <c r="EG471" s="94"/>
      <c r="EH471" s="94"/>
      <c r="EI471" s="94"/>
      <c r="EJ471" s="94"/>
      <c r="EK471" s="94"/>
      <c r="EL471" s="94"/>
      <c r="EM471" s="94"/>
      <c r="EN471" s="94"/>
      <c r="EO471" s="94"/>
      <c r="EP471" s="94"/>
      <c r="EQ471" s="94"/>
      <c r="ER471" s="94"/>
      <c r="ES471" s="94"/>
      <c r="ET471" s="94"/>
      <c r="EU471" s="94"/>
      <c r="EV471" s="94"/>
      <c r="EW471" s="94"/>
      <c r="EX471" s="94"/>
      <c r="EY471" s="94"/>
      <c r="EZ471" s="94"/>
      <c r="FA471" s="94"/>
      <c r="FB471" s="94"/>
      <c r="FC471" s="94"/>
      <c r="FD471" s="94"/>
      <c r="FE471" s="94"/>
      <c r="FF471" s="94"/>
      <c r="FG471" s="94"/>
      <c r="FH471" s="94"/>
      <c r="FI471" s="94"/>
      <c r="FJ471" s="94"/>
      <c r="FK471" s="94"/>
      <c r="FL471" s="94"/>
      <c r="FM471" s="94"/>
      <c r="FN471" s="94"/>
      <c r="FO471" s="94"/>
      <c r="FP471" s="94"/>
      <c r="FQ471" s="94"/>
      <c r="FR471" s="94"/>
      <c r="FS471" s="94"/>
      <c r="FT471" s="94"/>
      <c r="FU471" s="94"/>
      <c r="FV471" s="94"/>
      <c r="FW471" s="94"/>
      <c r="FX471" s="94"/>
      <c r="FY471" s="94"/>
      <c r="FZ471" s="94"/>
      <c r="GA471" s="94"/>
      <c r="GB471" s="94"/>
      <c r="GC471" s="94"/>
      <c r="GD471" s="94"/>
      <c r="GE471" s="94"/>
      <c r="GF471" s="94"/>
      <c r="GG471" s="94"/>
      <c r="GH471" s="94"/>
      <c r="GI471" s="94"/>
      <c r="GJ471" s="94"/>
      <c r="GK471" s="94"/>
      <c r="GL471" s="94"/>
      <c r="GM471" s="94"/>
      <c r="GN471" s="94"/>
      <c r="GO471" s="94"/>
      <c r="GP471" s="94"/>
      <c r="GQ471" s="94"/>
      <c r="GR471" s="94"/>
      <c r="GS471" s="94"/>
      <c r="GT471" s="94"/>
      <c r="GU471" s="94"/>
      <c r="GV471" s="94"/>
      <c r="GW471" s="94"/>
      <c r="GX471" s="94"/>
      <c r="GY471" s="94"/>
      <c r="GZ471" s="94"/>
      <c r="HA471" s="94"/>
      <c r="HB471" s="94"/>
      <c r="HC471" s="94"/>
      <c r="HD471" s="94"/>
      <c r="HE471" s="94"/>
      <c r="HF471" s="94"/>
      <c r="HG471" s="94"/>
      <c r="HH471" s="94"/>
      <c r="HI471" s="94"/>
      <c r="HJ471" s="94"/>
      <c r="HK471" s="94"/>
      <c r="HL471" s="94"/>
      <c r="HM471" s="94"/>
      <c r="HN471" s="94"/>
      <c r="HO471" s="94"/>
      <c r="HP471" s="94"/>
      <c r="HQ471" s="94"/>
      <c r="HR471" s="94"/>
      <c r="HS471" s="94"/>
      <c r="HT471" s="94"/>
      <c r="HU471" s="94"/>
      <c r="HV471" s="94"/>
      <c r="HW471" s="94"/>
      <c r="HX471" s="94"/>
      <c r="HY471" s="94"/>
      <c r="HZ471" s="94"/>
      <c r="IA471" s="94"/>
      <c r="IB471" s="94"/>
      <c r="IC471" s="5"/>
      <c r="ID471" s="94"/>
      <c r="IE471" s="94"/>
      <c r="IF471" s="94"/>
      <c r="IG471" s="94"/>
      <c r="IH471" s="94"/>
      <c r="II471" s="94"/>
      <c r="IJ471" s="94"/>
      <c r="IK471" s="94"/>
      <c r="IL471" s="94"/>
      <c r="IM471" s="94"/>
      <c r="IN471" s="94"/>
      <c r="IO471" s="94"/>
      <c r="IP471" s="94"/>
      <c r="IQ471" s="94"/>
      <c r="IR471" s="94"/>
      <c r="IS471" s="94"/>
      <c r="IT471" s="94"/>
      <c r="IU471" s="94"/>
      <c r="IV471" s="94"/>
      <c r="IW471" s="94"/>
      <c r="IX471" s="94"/>
      <c r="IY471" s="94"/>
      <c r="IZ471" s="94"/>
      <c r="JA471" s="94"/>
      <c r="JB471" s="94"/>
      <c r="JC471" s="94"/>
      <c r="JD471" s="94"/>
      <c r="JE471" s="94"/>
      <c r="JF471" s="94"/>
      <c r="JG471" s="94"/>
      <c r="JH471" s="94"/>
      <c r="JI471" s="94"/>
      <c r="JJ471" s="94"/>
      <c r="JK471" s="94"/>
      <c r="JL471" s="94"/>
      <c r="JM471" s="94"/>
      <c r="JN471" s="94"/>
      <c r="JO471" s="94"/>
      <c r="JP471" s="94"/>
      <c r="JQ471" s="94"/>
      <c r="JR471" s="94"/>
      <c r="JS471" s="94"/>
      <c r="JT471" s="94"/>
      <c r="JU471" s="94"/>
      <c r="JV471" s="94"/>
      <c r="JW471" s="94"/>
      <c r="JX471" s="94"/>
      <c r="JY471" s="94"/>
      <c r="JZ471" s="94"/>
      <c r="KA471" s="94"/>
      <c r="KB471" s="94"/>
      <c r="KC471" s="94"/>
      <c r="KD471" s="94"/>
      <c r="KE471" s="94"/>
      <c r="KF471" s="94"/>
      <c r="KG471" s="94"/>
      <c r="KH471" s="94"/>
      <c r="KI471" s="94"/>
      <c r="KJ471" s="94"/>
      <c r="KK471" s="94"/>
      <c r="KL471" s="94"/>
      <c r="KM471" s="94"/>
      <c r="KN471" s="94"/>
      <c r="KO471" s="94"/>
      <c r="KP471" s="94"/>
      <c r="KQ471" s="94"/>
      <c r="KR471" s="94"/>
      <c r="KS471" s="94"/>
      <c r="KT471" s="94"/>
      <c r="KU471" s="94"/>
      <c r="KV471" s="94"/>
      <c r="KW471" s="94"/>
      <c r="KX471" s="94"/>
      <c r="KY471" s="94"/>
      <c r="KZ471" s="94"/>
      <c r="LA471" s="94"/>
      <c r="LB471" s="94"/>
      <c r="LC471" s="94"/>
      <c r="LD471" s="94"/>
      <c r="LE471" s="94"/>
      <c r="LF471" s="94"/>
      <c r="LG471" s="94"/>
      <c r="LH471" s="94"/>
      <c r="LI471" s="94"/>
      <c r="LJ471" s="94"/>
      <c r="LK471" s="94"/>
    </row>
    <row r="472" spans="2:323" x14ac:dyDescent="0.25">
      <c r="B472" s="358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 s="94"/>
      <c r="AD472" s="94"/>
      <c r="AE472" s="94"/>
      <c r="AF472" s="94"/>
      <c r="AG472" s="94"/>
      <c r="AH472" s="94"/>
      <c r="AI472" s="94"/>
      <c r="AJ472" s="94"/>
      <c r="AK472" s="94"/>
      <c r="AL472" s="94"/>
      <c r="AM472" s="94"/>
      <c r="AN472" s="94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  <c r="BY472" s="94"/>
      <c r="BZ472" s="94"/>
      <c r="CA472" s="94"/>
      <c r="CB472" s="94"/>
      <c r="CC472" s="94"/>
      <c r="CD472" s="94"/>
      <c r="CE472" s="94"/>
      <c r="CF472" s="94"/>
      <c r="CG472" s="94"/>
      <c r="CH472" s="94"/>
      <c r="CI472" s="94"/>
      <c r="CJ472" s="94"/>
      <c r="CK472" s="94"/>
      <c r="CL472" s="94"/>
      <c r="CM472" s="94"/>
      <c r="CN472" s="94"/>
      <c r="CO472" s="94"/>
      <c r="CP472" s="94"/>
      <c r="CQ472" s="94"/>
      <c r="CR472" s="94"/>
      <c r="CS472" s="94"/>
      <c r="CT472" s="94"/>
      <c r="CU472" s="94"/>
      <c r="CV472" s="94"/>
      <c r="CW472" s="94"/>
      <c r="CX472" s="94"/>
      <c r="CY472" s="94"/>
      <c r="CZ472" s="94"/>
      <c r="DA472" s="94"/>
      <c r="DB472" s="94"/>
      <c r="DC472" s="94"/>
      <c r="DD472" s="94"/>
      <c r="DE472" s="94"/>
      <c r="DF472" s="94"/>
      <c r="DG472" s="94"/>
      <c r="DH472" s="94"/>
      <c r="DI472" s="94"/>
      <c r="DJ472" s="94"/>
      <c r="DK472" s="94"/>
      <c r="DL472" s="94"/>
      <c r="DM472" s="94"/>
      <c r="DN472" s="94"/>
      <c r="DO472" s="94"/>
      <c r="DP472" s="94"/>
      <c r="DQ472" s="94"/>
      <c r="DR472" s="94"/>
      <c r="DS472" s="94"/>
      <c r="DT472" s="94"/>
      <c r="DU472" s="94"/>
      <c r="DV472" s="94"/>
      <c r="DW472" s="94"/>
      <c r="DX472" s="94"/>
      <c r="DY472" s="94"/>
      <c r="DZ472" s="94"/>
      <c r="EA472" s="94"/>
      <c r="EB472" s="94"/>
      <c r="EC472" s="94"/>
      <c r="ED472" s="94"/>
      <c r="EE472" s="94"/>
      <c r="EF472" s="94"/>
      <c r="EG472" s="94"/>
      <c r="EH472" s="94"/>
      <c r="EI472" s="94"/>
      <c r="EJ472" s="94"/>
      <c r="EK472" s="94"/>
      <c r="EL472" s="94"/>
      <c r="EM472" s="94"/>
      <c r="EN472" s="94"/>
      <c r="EO472" s="94"/>
      <c r="EP472" s="94"/>
      <c r="EQ472" s="94"/>
      <c r="ER472" s="94"/>
      <c r="ES472" s="94"/>
      <c r="ET472" s="94"/>
      <c r="EU472" s="94"/>
      <c r="EV472" s="94"/>
      <c r="EW472" s="94"/>
      <c r="EX472" s="94"/>
      <c r="EY472" s="94"/>
      <c r="EZ472" s="94"/>
      <c r="FA472" s="94"/>
      <c r="FB472" s="94"/>
      <c r="FC472" s="94"/>
      <c r="FD472" s="94"/>
      <c r="FE472" s="94"/>
      <c r="FF472" s="94"/>
      <c r="FG472" s="94"/>
      <c r="FH472" s="94"/>
      <c r="FI472" s="94"/>
      <c r="FJ472" s="94"/>
      <c r="FK472" s="94"/>
      <c r="FL472" s="94"/>
      <c r="FM472" s="94"/>
      <c r="FN472" s="94"/>
      <c r="FO472" s="94"/>
      <c r="FP472" s="94"/>
      <c r="FQ472" s="94"/>
      <c r="FR472" s="94"/>
      <c r="FS472" s="94"/>
      <c r="FT472" s="94"/>
      <c r="FU472" s="94"/>
      <c r="FV472" s="94"/>
      <c r="FW472" s="94"/>
      <c r="FX472" s="94"/>
      <c r="FY472" s="94"/>
      <c r="FZ472" s="94"/>
      <c r="GA472" s="94"/>
      <c r="GB472" s="94"/>
      <c r="GC472" s="94"/>
      <c r="GD472" s="94"/>
      <c r="GE472" s="94"/>
      <c r="GF472" s="94"/>
      <c r="GG472" s="94"/>
      <c r="GH472" s="94"/>
      <c r="GI472" s="94"/>
      <c r="GJ472" s="94"/>
      <c r="GK472" s="94"/>
      <c r="GL472" s="94"/>
      <c r="GM472" s="94"/>
      <c r="GN472" s="94"/>
      <c r="GO472" s="94"/>
      <c r="GP472" s="94"/>
      <c r="GQ472" s="94"/>
      <c r="GR472" s="94"/>
      <c r="GS472" s="94"/>
      <c r="GT472" s="94"/>
      <c r="GU472" s="94"/>
      <c r="GV472" s="94"/>
      <c r="GW472" s="94"/>
      <c r="GX472" s="94"/>
      <c r="GY472" s="94"/>
      <c r="GZ472" s="94"/>
      <c r="HA472" s="94"/>
      <c r="HB472" s="94"/>
      <c r="HC472" s="94"/>
      <c r="HD472" s="94"/>
      <c r="HE472" s="94"/>
      <c r="HF472" s="94"/>
      <c r="HG472" s="94"/>
      <c r="HH472" s="94"/>
      <c r="HI472" s="94"/>
      <c r="HJ472" s="94"/>
      <c r="HK472" s="94"/>
      <c r="HL472" s="94"/>
      <c r="HM472" s="94"/>
      <c r="HN472" s="94"/>
      <c r="HO472" s="94"/>
      <c r="HP472" s="94"/>
      <c r="HQ472" s="94"/>
      <c r="HR472" s="94"/>
      <c r="HS472" s="94"/>
      <c r="HT472" s="94"/>
      <c r="HU472" s="94"/>
      <c r="HV472" s="94"/>
      <c r="HW472" s="94"/>
      <c r="HX472" s="94"/>
      <c r="HY472" s="94"/>
      <c r="HZ472" s="94"/>
      <c r="IA472" s="94"/>
      <c r="IB472" s="94"/>
      <c r="IC472" s="5"/>
      <c r="ID472" s="94"/>
      <c r="IE472" s="94"/>
      <c r="IF472" s="94"/>
      <c r="IG472" s="94"/>
      <c r="IH472" s="94"/>
      <c r="II472" s="94"/>
      <c r="IJ472" s="94"/>
      <c r="IK472" s="94"/>
      <c r="IL472" s="94"/>
      <c r="IM472" s="94"/>
      <c r="IN472" s="94"/>
      <c r="IO472" s="94"/>
      <c r="IP472" s="94"/>
      <c r="IQ472" s="94"/>
      <c r="IR472" s="94"/>
      <c r="IS472" s="94"/>
      <c r="IT472" s="94"/>
      <c r="IU472" s="94"/>
      <c r="IV472" s="94"/>
      <c r="IW472" s="94"/>
      <c r="IX472" s="94"/>
      <c r="IY472" s="94"/>
      <c r="IZ472" s="94"/>
      <c r="JA472" s="94"/>
      <c r="JB472" s="94"/>
      <c r="JC472" s="94"/>
      <c r="JD472" s="94"/>
      <c r="JE472" s="94"/>
      <c r="JF472" s="94"/>
      <c r="JG472" s="94"/>
      <c r="JH472" s="94"/>
      <c r="JI472" s="94"/>
      <c r="JJ472" s="94"/>
      <c r="JK472" s="94"/>
      <c r="JL472" s="94"/>
      <c r="JM472" s="94"/>
      <c r="JN472" s="94"/>
      <c r="JO472" s="94"/>
      <c r="JP472" s="94"/>
      <c r="JQ472" s="94"/>
      <c r="JR472" s="94"/>
      <c r="JS472" s="94"/>
      <c r="JT472" s="94"/>
      <c r="JU472" s="94"/>
      <c r="JV472" s="94"/>
      <c r="JW472" s="94"/>
      <c r="JX472" s="94"/>
      <c r="JY472" s="94"/>
      <c r="JZ472" s="94"/>
      <c r="KA472" s="94"/>
      <c r="KB472" s="94"/>
      <c r="KC472" s="94"/>
      <c r="KD472" s="94"/>
      <c r="KE472" s="94"/>
      <c r="KF472" s="94"/>
      <c r="KG472" s="94"/>
      <c r="KH472" s="94"/>
      <c r="KI472" s="94"/>
      <c r="KJ472" s="94"/>
      <c r="KK472" s="94"/>
      <c r="KL472" s="94"/>
      <c r="KM472" s="94"/>
      <c r="KN472" s="94"/>
      <c r="KO472" s="94"/>
      <c r="KP472" s="94"/>
      <c r="KQ472" s="94"/>
      <c r="KR472" s="94"/>
      <c r="KS472" s="94"/>
      <c r="KT472" s="94"/>
      <c r="KU472" s="94"/>
      <c r="KV472" s="94"/>
      <c r="KW472" s="94"/>
      <c r="KX472" s="94"/>
      <c r="KY472" s="94"/>
      <c r="KZ472" s="94"/>
      <c r="LA472" s="94"/>
      <c r="LB472" s="94"/>
      <c r="LC472" s="94"/>
      <c r="LD472" s="94"/>
      <c r="LE472" s="94"/>
      <c r="LF472" s="94"/>
      <c r="LG472" s="94"/>
      <c r="LH472" s="94"/>
      <c r="LI472" s="94"/>
      <c r="LJ472" s="94"/>
      <c r="LK472" s="94"/>
    </row>
    <row r="473" spans="2:323" x14ac:dyDescent="0.25">
      <c r="B473" s="358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 s="94"/>
      <c r="AD473" s="94"/>
      <c r="AE473" s="94"/>
      <c r="AF473" s="94"/>
      <c r="AG473" s="94"/>
      <c r="AH473" s="94"/>
      <c r="AI473" s="94"/>
      <c r="AJ473" s="94"/>
      <c r="AK473" s="94"/>
      <c r="AL473" s="94"/>
      <c r="AM473" s="94"/>
      <c r="AN473" s="94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  <c r="BY473" s="94"/>
      <c r="BZ473" s="94"/>
      <c r="CA473" s="94"/>
      <c r="CB473" s="94"/>
      <c r="CC473" s="94"/>
      <c r="CD473" s="94"/>
      <c r="CE473" s="94"/>
      <c r="CF473" s="94"/>
      <c r="CG473" s="94"/>
      <c r="CH473" s="94"/>
      <c r="CI473" s="94"/>
      <c r="CJ473" s="94"/>
      <c r="CK473" s="94"/>
      <c r="CL473" s="94"/>
      <c r="CM473" s="94"/>
      <c r="CN473" s="94"/>
      <c r="CO473" s="94"/>
      <c r="CP473" s="94"/>
      <c r="CQ473" s="94"/>
      <c r="CR473" s="94"/>
      <c r="CS473" s="94"/>
      <c r="CT473" s="94"/>
      <c r="CU473" s="94"/>
      <c r="CV473" s="94"/>
      <c r="CW473" s="94"/>
      <c r="CX473" s="94"/>
      <c r="CY473" s="94"/>
      <c r="CZ473" s="94"/>
      <c r="DA473" s="94"/>
      <c r="DB473" s="94"/>
      <c r="DC473" s="94"/>
      <c r="DD473" s="94"/>
      <c r="DE473" s="94"/>
      <c r="DF473" s="94"/>
      <c r="DG473" s="94"/>
      <c r="DH473" s="94"/>
      <c r="DI473" s="94"/>
      <c r="DJ473" s="94"/>
      <c r="DK473" s="94"/>
      <c r="DL473" s="94"/>
      <c r="DM473" s="94"/>
      <c r="DN473" s="94"/>
      <c r="DO473" s="94"/>
      <c r="DP473" s="94"/>
      <c r="DQ473" s="94"/>
      <c r="DR473" s="94"/>
      <c r="DS473" s="94"/>
      <c r="DT473" s="94"/>
      <c r="DU473" s="94"/>
      <c r="DV473" s="94"/>
      <c r="DW473" s="94"/>
      <c r="DX473" s="94"/>
      <c r="DY473" s="94"/>
      <c r="DZ473" s="94"/>
      <c r="EA473" s="94"/>
      <c r="EB473" s="94"/>
      <c r="EC473" s="94"/>
      <c r="ED473" s="94"/>
      <c r="EE473" s="94"/>
      <c r="EF473" s="94"/>
      <c r="EG473" s="94"/>
      <c r="EH473" s="94"/>
      <c r="EI473" s="94"/>
      <c r="EJ473" s="94"/>
      <c r="EK473" s="94"/>
      <c r="EL473" s="94"/>
      <c r="EM473" s="94"/>
      <c r="EN473" s="94"/>
      <c r="EO473" s="94"/>
      <c r="EP473" s="94"/>
      <c r="EQ473" s="94"/>
      <c r="ER473" s="94"/>
      <c r="ES473" s="94"/>
      <c r="ET473" s="94"/>
      <c r="EU473" s="94"/>
      <c r="EV473" s="94"/>
      <c r="EW473" s="94"/>
      <c r="EX473" s="94"/>
      <c r="EY473" s="94"/>
      <c r="EZ473" s="94"/>
      <c r="FA473" s="94"/>
      <c r="FB473" s="94"/>
      <c r="FC473" s="94"/>
      <c r="FD473" s="94"/>
      <c r="FE473" s="94"/>
      <c r="FF473" s="94"/>
      <c r="FG473" s="94"/>
      <c r="FH473" s="94"/>
      <c r="FI473" s="94"/>
      <c r="FJ473" s="94"/>
      <c r="FK473" s="94"/>
      <c r="FL473" s="94"/>
      <c r="FM473" s="94"/>
      <c r="FN473" s="94"/>
      <c r="FO473" s="94"/>
      <c r="FP473" s="94"/>
      <c r="FQ473" s="94"/>
      <c r="FR473" s="94"/>
      <c r="FS473" s="94"/>
      <c r="FT473" s="94"/>
      <c r="FU473" s="94"/>
      <c r="FV473" s="94"/>
      <c r="FW473" s="94"/>
      <c r="FX473" s="94"/>
      <c r="FY473" s="94"/>
      <c r="FZ473" s="94"/>
      <c r="GA473" s="94"/>
      <c r="GB473" s="94"/>
      <c r="GC473" s="94"/>
      <c r="GD473" s="94"/>
      <c r="GE473" s="94"/>
      <c r="GF473" s="94"/>
      <c r="GG473" s="94"/>
      <c r="GH473" s="94"/>
      <c r="GI473" s="94"/>
      <c r="GJ473" s="94"/>
      <c r="GK473" s="94"/>
      <c r="GL473" s="94"/>
      <c r="GM473" s="94"/>
      <c r="GN473" s="94"/>
      <c r="GO473" s="94"/>
      <c r="GP473" s="94"/>
      <c r="GQ473" s="94"/>
      <c r="GR473" s="94"/>
      <c r="GS473" s="94"/>
      <c r="GT473" s="94"/>
      <c r="GU473" s="94"/>
      <c r="GV473" s="94"/>
      <c r="GW473" s="94"/>
      <c r="GX473" s="94"/>
      <c r="GY473" s="94"/>
      <c r="GZ473" s="94"/>
      <c r="HA473" s="94"/>
      <c r="HB473" s="94"/>
      <c r="HC473" s="94"/>
      <c r="HD473" s="94"/>
      <c r="HE473" s="94"/>
      <c r="HF473" s="94"/>
      <c r="HG473" s="94"/>
      <c r="HH473" s="94"/>
      <c r="HI473" s="94"/>
      <c r="HJ473" s="94"/>
      <c r="HK473" s="94"/>
      <c r="HL473" s="94"/>
      <c r="HM473" s="94"/>
      <c r="HN473" s="94"/>
      <c r="HO473" s="94"/>
      <c r="HP473" s="94"/>
      <c r="HQ473" s="94"/>
      <c r="HR473" s="94"/>
      <c r="HS473" s="94"/>
      <c r="HT473" s="94"/>
      <c r="HU473" s="94"/>
      <c r="HV473" s="94"/>
      <c r="HW473" s="94"/>
      <c r="HX473" s="94"/>
      <c r="HY473" s="94"/>
      <c r="HZ473" s="94"/>
      <c r="IA473" s="94"/>
      <c r="IB473" s="94"/>
      <c r="IC473" s="5"/>
      <c r="ID473" s="94"/>
      <c r="IE473" s="94"/>
      <c r="IF473" s="94"/>
      <c r="IG473" s="94"/>
      <c r="IH473" s="94"/>
      <c r="II473" s="94"/>
      <c r="IJ473" s="94"/>
      <c r="IK473" s="94"/>
      <c r="IL473" s="94"/>
      <c r="IM473" s="94"/>
      <c r="IN473" s="94"/>
      <c r="IO473" s="94"/>
      <c r="IP473" s="94"/>
      <c r="IQ473" s="94"/>
      <c r="IR473" s="94"/>
      <c r="IS473" s="94"/>
      <c r="IT473" s="94"/>
      <c r="IU473" s="94"/>
      <c r="IV473" s="94"/>
      <c r="IW473" s="94"/>
      <c r="IX473" s="94"/>
      <c r="IY473" s="94"/>
      <c r="IZ473" s="94"/>
      <c r="JA473" s="94"/>
      <c r="JB473" s="94"/>
      <c r="JC473" s="94"/>
      <c r="JD473" s="94"/>
      <c r="JE473" s="94"/>
      <c r="JF473" s="94"/>
      <c r="JG473" s="94"/>
      <c r="JH473" s="94"/>
      <c r="JI473" s="94"/>
      <c r="JJ473" s="94"/>
      <c r="JK473" s="94"/>
      <c r="JL473" s="94"/>
      <c r="JM473" s="94"/>
      <c r="JN473" s="94"/>
      <c r="JO473" s="94"/>
      <c r="JP473" s="94"/>
      <c r="JQ473" s="94"/>
      <c r="JR473" s="94"/>
      <c r="JS473" s="94"/>
      <c r="JT473" s="94"/>
      <c r="JU473" s="94"/>
      <c r="JV473" s="94"/>
      <c r="JW473" s="94"/>
      <c r="JX473" s="94"/>
      <c r="JY473" s="94"/>
      <c r="JZ473" s="94"/>
      <c r="KA473" s="94"/>
      <c r="KB473" s="94"/>
      <c r="KC473" s="94"/>
      <c r="KD473" s="94"/>
      <c r="KE473" s="94"/>
      <c r="KF473" s="94"/>
      <c r="KG473" s="94"/>
      <c r="KH473" s="94"/>
      <c r="KI473" s="94"/>
      <c r="KJ473" s="94"/>
      <c r="KK473" s="94"/>
      <c r="KL473" s="94"/>
      <c r="KM473" s="94"/>
      <c r="KN473" s="94"/>
      <c r="KO473" s="94"/>
      <c r="KP473" s="94"/>
      <c r="KQ473" s="94"/>
      <c r="KR473" s="94"/>
      <c r="KS473" s="94"/>
      <c r="KT473" s="94"/>
      <c r="KU473" s="94"/>
      <c r="KV473" s="94"/>
      <c r="KW473" s="94"/>
      <c r="KX473" s="94"/>
      <c r="KY473" s="94"/>
      <c r="KZ473" s="94"/>
      <c r="LA473" s="94"/>
      <c r="LB473" s="94"/>
      <c r="LC473" s="94"/>
      <c r="LD473" s="94"/>
      <c r="LE473" s="94"/>
      <c r="LF473" s="94"/>
      <c r="LG473" s="94"/>
      <c r="LH473" s="94"/>
      <c r="LI473" s="94"/>
      <c r="LJ473" s="94"/>
      <c r="LK473" s="94"/>
    </row>
    <row r="474" spans="2:323" x14ac:dyDescent="0.25">
      <c r="B474" s="358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 s="94"/>
      <c r="AD474" s="94"/>
      <c r="AE474" s="94"/>
      <c r="AF474" s="94"/>
      <c r="AG474" s="94"/>
      <c r="AH474" s="94"/>
      <c r="AI474" s="94"/>
      <c r="AJ474" s="94"/>
      <c r="AK474" s="94"/>
      <c r="AL474" s="94"/>
      <c r="AM474" s="94"/>
      <c r="AN474" s="94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  <c r="BY474" s="94"/>
      <c r="BZ474" s="94"/>
      <c r="CA474" s="94"/>
      <c r="CB474" s="94"/>
      <c r="CC474" s="94"/>
      <c r="CD474" s="94"/>
      <c r="CE474" s="94"/>
      <c r="CF474" s="94"/>
      <c r="CG474" s="94"/>
      <c r="CH474" s="94"/>
      <c r="CI474" s="94"/>
      <c r="CJ474" s="94"/>
      <c r="CK474" s="94"/>
      <c r="CL474" s="94"/>
      <c r="CM474" s="94"/>
      <c r="CN474" s="94"/>
      <c r="CO474" s="94"/>
      <c r="CP474" s="94"/>
      <c r="CQ474" s="94"/>
      <c r="CR474" s="94"/>
      <c r="CS474" s="94"/>
      <c r="CT474" s="94"/>
      <c r="CU474" s="94"/>
      <c r="CV474" s="94"/>
      <c r="CW474" s="94"/>
      <c r="CX474" s="94"/>
      <c r="CY474" s="94"/>
      <c r="CZ474" s="94"/>
      <c r="DA474" s="94"/>
      <c r="DB474" s="94"/>
      <c r="DC474" s="94"/>
      <c r="DD474" s="94"/>
      <c r="DE474" s="94"/>
      <c r="DF474" s="94"/>
      <c r="DG474" s="94"/>
      <c r="DH474" s="94"/>
      <c r="DI474" s="94"/>
      <c r="DJ474" s="94"/>
      <c r="DK474" s="94"/>
      <c r="DL474" s="94"/>
      <c r="DM474" s="94"/>
      <c r="DN474" s="94"/>
      <c r="DO474" s="94"/>
      <c r="DP474" s="94"/>
      <c r="DQ474" s="94"/>
      <c r="DR474" s="94"/>
      <c r="DS474" s="94"/>
      <c r="DT474" s="94"/>
      <c r="DU474" s="94"/>
      <c r="DV474" s="94"/>
      <c r="DW474" s="94"/>
      <c r="DX474" s="94"/>
      <c r="DY474" s="94"/>
      <c r="DZ474" s="94"/>
      <c r="EA474" s="94"/>
      <c r="EB474" s="94"/>
      <c r="EC474" s="94"/>
      <c r="ED474" s="94"/>
      <c r="EE474" s="94"/>
      <c r="EF474" s="94"/>
      <c r="EG474" s="94"/>
      <c r="EH474" s="94"/>
      <c r="EI474" s="94"/>
      <c r="EJ474" s="94"/>
      <c r="EK474" s="94"/>
      <c r="EL474" s="94"/>
      <c r="EM474" s="94"/>
      <c r="EN474" s="94"/>
      <c r="EO474" s="94"/>
      <c r="EP474" s="94"/>
      <c r="EQ474" s="94"/>
      <c r="ER474" s="94"/>
      <c r="ES474" s="94"/>
      <c r="ET474" s="94"/>
      <c r="EU474" s="94"/>
      <c r="EV474" s="94"/>
      <c r="EW474" s="94"/>
      <c r="EX474" s="94"/>
      <c r="EY474" s="94"/>
      <c r="EZ474" s="94"/>
      <c r="FA474" s="94"/>
      <c r="FB474" s="94"/>
      <c r="FC474" s="94"/>
      <c r="FD474" s="94"/>
      <c r="FE474" s="94"/>
      <c r="FF474" s="94"/>
      <c r="FG474" s="94"/>
      <c r="FH474" s="94"/>
      <c r="FI474" s="94"/>
      <c r="FJ474" s="94"/>
      <c r="FK474" s="94"/>
      <c r="FL474" s="94"/>
      <c r="FM474" s="94"/>
      <c r="FN474" s="94"/>
      <c r="FO474" s="94"/>
      <c r="FP474" s="94"/>
      <c r="FQ474" s="94"/>
      <c r="FR474" s="94"/>
      <c r="FS474" s="94"/>
      <c r="FT474" s="94"/>
      <c r="FU474" s="94"/>
      <c r="FV474" s="94"/>
      <c r="FW474" s="94"/>
      <c r="FX474" s="94"/>
      <c r="FY474" s="94"/>
      <c r="FZ474" s="94"/>
      <c r="GA474" s="94"/>
      <c r="GB474" s="94"/>
      <c r="GC474" s="94"/>
      <c r="GD474" s="94"/>
      <c r="GE474" s="94"/>
      <c r="GF474" s="94"/>
      <c r="GG474" s="94"/>
      <c r="GH474" s="94"/>
      <c r="GI474" s="94"/>
      <c r="GJ474" s="94"/>
      <c r="GK474" s="94"/>
      <c r="GL474" s="94"/>
      <c r="GM474" s="94"/>
      <c r="GN474" s="94"/>
      <c r="GO474" s="94"/>
      <c r="GP474" s="94"/>
      <c r="GQ474" s="94"/>
      <c r="GR474" s="94"/>
      <c r="GS474" s="94"/>
      <c r="GT474" s="94"/>
      <c r="GU474" s="94"/>
      <c r="GV474" s="94"/>
      <c r="GW474" s="94"/>
      <c r="GX474" s="94"/>
      <c r="GY474" s="94"/>
      <c r="GZ474" s="94"/>
      <c r="HA474" s="94"/>
      <c r="HB474" s="94"/>
      <c r="HC474" s="94"/>
      <c r="HD474" s="94"/>
      <c r="HE474" s="94"/>
      <c r="HF474" s="94"/>
      <c r="HG474" s="94"/>
      <c r="HH474" s="94"/>
      <c r="HI474" s="94"/>
      <c r="HJ474" s="94"/>
      <c r="HK474" s="94"/>
      <c r="HL474" s="94"/>
      <c r="HM474" s="94"/>
      <c r="HN474" s="94"/>
      <c r="HO474" s="94"/>
      <c r="HP474" s="94"/>
      <c r="HQ474" s="94"/>
      <c r="HR474" s="94"/>
      <c r="HS474" s="94"/>
      <c r="HT474" s="94"/>
      <c r="HU474" s="94"/>
      <c r="HV474" s="94"/>
      <c r="HW474" s="94"/>
      <c r="HX474" s="94"/>
      <c r="HY474" s="94"/>
      <c r="HZ474" s="94"/>
      <c r="IA474" s="94"/>
      <c r="IB474" s="94"/>
      <c r="IC474" s="5"/>
      <c r="ID474" s="94"/>
      <c r="IE474" s="94"/>
      <c r="IF474" s="94"/>
      <c r="IG474" s="94"/>
      <c r="IH474" s="94"/>
      <c r="II474" s="94"/>
      <c r="IJ474" s="94"/>
      <c r="IK474" s="94"/>
      <c r="IL474" s="94"/>
      <c r="IM474" s="94"/>
      <c r="IN474" s="94"/>
      <c r="IO474" s="94"/>
      <c r="IP474" s="94"/>
      <c r="IQ474" s="94"/>
      <c r="IR474" s="94"/>
      <c r="IS474" s="94"/>
      <c r="IT474" s="94"/>
      <c r="IU474" s="94"/>
      <c r="IV474" s="94"/>
      <c r="IW474" s="94"/>
      <c r="IX474" s="94"/>
      <c r="IY474" s="94"/>
      <c r="IZ474" s="94"/>
      <c r="JA474" s="94"/>
      <c r="JB474" s="94"/>
      <c r="JC474" s="94"/>
      <c r="JD474" s="94"/>
      <c r="JE474" s="94"/>
      <c r="JF474" s="94"/>
      <c r="JG474" s="94"/>
      <c r="JH474" s="94"/>
      <c r="JI474" s="94"/>
      <c r="JJ474" s="94"/>
      <c r="JK474" s="94"/>
      <c r="JL474" s="94"/>
      <c r="JM474" s="94"/>
      <c r="JN474" s="94"/>
      <c r="JO474" s="94"/>
      <c r="JP474" s="94"/>
      <c r="JQ474" s="94"/>
      <c r="JR474" s="94"/>
      <c r="JS474" s="94"/>
      <c r="JT474" s="94"/>
      <c r="JU474" s="94"/>
      <c r="JV474" s="94"/>
      <c r="JW474" s="94"/>
      <c r="JX474" s="94"/>
      <c r="JY474" s="94"/>
      <c r="JZ474" s="94"/>
      <c r="KA474" s="94"/>
      <c r="KB474" s="94"/>
      <c r="KC474" s="94"/>
      <c r="KD474" s="94"/>
      <c r="KE474" s="94"/>
      <c r="KF474" s="94"/>
      <c r="KG474" s="94"/>
      <c r="KH474" s="94"/>
      <c r="KI474" s="94"/>
      <c r="KJ474" s="94"/>
      <c r="KK474" s="94"/>
      <c r="KL474" s="94"/>
      <c r="KM474" s="94"/>
      <c r="KN474" s="94"/>
      <c r="KO474" s="94"/>
      <c r="KP474" s="94"/>
      <c r="KQ474" s="94"/>
      <c r="KR474" s="94"/>
      <c r="KS474" s="94"/>
      <c r="KT474" s="94"/>
      <c r="KU474" s="94"/>
      <c r="KV474" s="94"/>
      <c r="KW474" s="94"/>
      <c r="KX474" s="94"/>
      <c r="KY474" s="94"/>
      <c r="KZ474" s="94"/>
      <c r="LA474" s="94"/>
      <c r="LB474" s="94"/>
      <c r="LC474" s="94"/>
      <c r="LD474" s="94"/>
      <c r="LE474" s="94"/>
      <c r="LF474" s="94"/>
      <c r="LG474" s="94"/>
      <c r="LH474" s="94"/>
      <c r="LI474" s="94"/>
      <c r="LJ474" s="94"/>
      <c r="LK474" s="94"/>
    </row>
    <row r="475" spans="2:323" x14ac:dyDescent="0.25">
      <c r="B475" s="358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 s="94"/>
      <c r="AD475" s="94"/>
      <c r="AE475" s="94"/>
      <c r="AF475" s="94"/>
      <c r="AG475" s="94"/>
      <c r="AH475" s="94"/>
      <c r="AI475" s="94"/>
      <c r="AJ475" s="94"/>
      <c r="AK475" s="94"/>
      <c r="AL475" s="94"/>
      <c r="AM475" s="94"/>
      <c r="AN475" s="94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  <c r="BY475" s="94"/>
      <c r="BZ475" s="94"/>
      <c r="CA475" s="94"/>
      <c r="CB475" s="94"/>
      <c r="CC475" s="94"/>
      <c r="CD475" s="94"/>
      <c r="CE475" s="94"/>
      <c r="CF475" s="94"/>
      <c r="CG475" s="94"/>
      <c r="CH475" s="94"/>
      <c r="CI475" s="94"/>
      <c r="CJ475" s="94"/>
      <c r="CK475" s="94"/>
      <c r="CL475" s="94"/>
      <c r="CM475" s="94"/>
      <c r="CN475" s="94"/>
      <c r="CO475" s="94"/>
      <c r="CP475" s="94"/>
      <c r="CQ475" s="94"/>
      <c r="CR475" s="94"/>
      <c r="CS475" s="94"/>
      <c r="CT475" s="94"/>
      <c r="CU475" s="94"/>
      <c r="CV475" s="94"/>
      <c r="CW475" s="94"/>
      <c r="CX475" s="94"/>
      <c r="CY475" s="94"/>
      <c r="CZ475" s="94"/>
      <c r="DA475" s="94"/>
      <c r="DB475" s="94"/>
      <c r="DC475" s="94"/>
      <c r="DD475" s="94"/>
      <c r="DE475" s="94"/>
      <c r="DF475" s="94"/>
      <c r="DG475" s="94"/>
      <c r="DH475" s="94"/>
      <c r="DI475" s="94"/>
      <c r="DJ475" s="94"/>
      <c r="DK475" s="94"/>
      <c r="DL475" s="94"/>
      <c r="DM475" s="94"/>
      <c r="DN475" s="94"/>
      <c r="DO475" s="94"/>
      <c r="DP475" s="94"/>
      <c r="DQ475" s="94"/>
      <c r="DR475" s="94"/>
      <c r="DS475" s="94"/>
      <c r="DT475" s="94"/>
      <c r="DU475" s="94"/>
      <c r="DV475" s="94"/>
      <c r="DW475" s="94"/>
      <c r="DX475" s="94"/>
      <c r="DY475" s="94"/>
      <c r="DZ475" s="94"/>
      <c r="EA475" s="94"/>
      <c r="EB475" s="94"/>
      <c r="EC475" s="94"/>
      <c r="ED475" s="94"/>
      <c r="EE475" s="94"/>
      <c r="EF475" s="94"/>
      <c r="EG475" s="94"/>
      <c r="EH475" s="94"/>
      <c r="EI475" s="94"/>
      <c r="EJ475" s="94"/>
      <c r="EK475" s="94"/>
      <c r="EL475" s="94"/>
      <c r="EM475" s="94"/>
      <c r="EN475" s="94"/>
      <c r="EO475" s="94"/>
      <c r="EP475" s="94"/>
      <c r="EQ475" s="94"/>
      <c r="ER475" s="94"/>
      <c r="ES475" s="94"/>
      <c r="ET475" s="94"/>
      <c r="EU475" s="94"/>
      <c r="EV475" s="94"/>
      <c r="EW475" s="94"/>
      <c r="EX475" s="94"/>
      <c r="EY475" s="94"/>
      <c r="EZ475" s="94"/>
      <c r="FA475" s="94"/>
      <c r="FB475" s="94"/>
      <c r="FC475" s="94"/>
      <c r="FD475" s="94"/>
      <c r="FE475" s="94"/>
      <c r="FF475" s="94"/>
      <c r="FG475" s="94"/>
      <c r="FH475" s="94"/>
      <c r="FI475" s="94"/>
      <c r="FJ475" s="94"/>
      <c r="FK475" s="94"/>
      <c r="FL475" s="94"/>
      <c r="FM475" s="94"/>
      <c r="FN475" s="94"/>
      <c r="FO475" s="94"/>
      <c r="FP475" s="94"/>
      <c r="FQ475" s="94"/>
      <c r="FR475" s="94"/>
      <c r="FS475" s="94"/>
      <c r="FT475" s="94"/>
      <c r="FU475" s="94"/>
      <c r="FV475" s="94"/>
      <c r="FW475" s="94"/>
      <c r="FX475" s="94"/>
      <c r="FY475" s="94"/>
      <c r="FZ475" s="94"/>
      <c r="GA475" s="94"/>
      <c r="GB475" s="94"/>
      <c r="GC475" s="94"/>
      <c r="GD475" s="94"/>
      <c r="GE475" s="94"/>
      <c r="GF475" s="94"/>
      <c r="GG475" s="94"/>
      <c r="GH475" s="94"/>
      <c r="GI475" s="94"/>
      <c r="GJ475" s="94"/>
      <c r="GK475" s="94"/>
      <c r="GL475" s="94"/>
      <c r="GM475" s="94"/>
      <c r="GN475" s="94"/>
      <c r="GO475" s="94"/>
      <c r="GP475" s="94"/>
      <c r="GQ475" s="94"/>
      <c r="GR475" s="94"/>
      <c r="GS475" s="94"/>
      <c r="GT475" s="94"/>
      <c r="GU475" s="94"/>
      <c r="GV475" s="94"/>
      <c r="GW475" s="94"/>
      <c r="GX475" s="94"/>
      <c r="GY475" s="94"/>
      <c r="GZ475" s="94"/>
      <c r="HA475" s="94"/>
      <c r="HB475" s="94"/>
      <c r="HC475" s="94"/>
      <c r="HD475" s="94"/>
      <c r="HE475" s="94"/>
      <c r="HF475" s="94"/>
      <c r="HG475" s="94"/>
      <c r="HH475" s="94"/>
      <c r="HI475" s="94"/>
      <c r="HJ475" s="94"/>
      <c r="HK475" s="94"/>
      <c r="HL475" s="94"/>
      <c r="HM475" s="94"/>
      <c r="HN475" s="94"/>
      <c r="HO475" s="94"/>
      <c r="HP475" s="94"/>
      <c r="HQ475" s="94"/>
      <c r="HR475" s="94"/>
      <c r="HS475" s="94"/>
      <c r="HT475" s="94"/>
      <c r="HU475" s="94"/>
      <c r="HV475" s="94"/>
      <c r="HW475" s="94"/>
      <c r="HX475" s="94"/>
      <c r="HY475" s="94"/>
      <c r="HZ475" s="94"/>
      <c r="IA475" s="94"/>
      <c r="IB475" s="94"/>
      <c r="IC475" s="5"/>
      <c r="ID475" s="94"/>
      <c r="IE475" s="94"/>
      <c r="IF475" s="94"/>
      <c r="IG475" s="94"/>
      <c r="IH475" s="94"/>
      <c r="II475" s="94"/>
      <c r="IJ475" s="94"/>
      <c r="IK475" s="94"/>
      <c r="IL475" s="94"/>
      <c r="IM475" s="94"/>
      <c r="IN475" s="94"/>
      <c r="IO475" s="94"/>
      <c r="IP475" s="94"/>
      <c r="IQ475" s="94"/>
      <c r="IR475" s="94"/>
      <c r="IS475" s="94"/>
      <c r="IT475" s="94"/>
      <c r="IU475" s="94"/>
      <c r="IV475" s="94"/>
      <c r="IW475" s="94"/>
      <c r="IX475" s="94"/>
      <c r="IY475" s="94"/>
      <c r="IZ475" s="94"/>
      <c r="JA475" s="94"/>
      <c r="JB475" s="94"/>
      <c r="JC475" s="94"/>
      <c r="JD475" s="94"/>
      <c r="JE475" s="94"/>
      <c r="JF475" s="94"/>
      <c r="JG475" s="94"/>
      <c r="JH475" s="94"/>
      <c r="JI475" s="94"/>
      <c r="JJ475" s="94"/>
      <c r="JK475" s="94"/>
      <c r="JL475" s="94"/>
      <c r="JM475" s="94"/>
      <c r="JN475" s="94"/>
      <c r="JO475" s="94"/>
      <c r="JP475" s="94"/>
      <c r="JQ475" s="94"/>
      <c r="JR475" s="94"/>
      <c r="JS475" s="94"/>
      <c r="JT475" s="94"/>
      <c r="JU475" s="94"/>
      <c r="JV475" s="94"/>
      <c r="JW475" s="94"/>
      <c r="JX475" s="94"/>
      <c r="JY475" s="94"/>
      <c r="JZ475" s="94"/>
      <c r="KA475" s="94"/>
      <c r="KB475" s="94"/>
      <c r="KC475" s="94"/>
      <c r="KD475" s="94"/>
      <c r="KE475" s="94"/>
      <c r="KF475" s="94"/>
      <c r="KG475" s="94"/>
      <c r="KH475" s="94"/>
      <c r="KI475" s="94"/>
      <c r="KJ475" s="94"/>
      <c r="KK475" s="94"/>
      <c r="KL475" s="94"/>
      <c r="KM475" s="94"/>
      <c r="KN475" s="94"/>
      <c r="KO475" s="94"/>
      <c r="KP475" s="94"/>
      <c r="KQ475" s="94"/>
      <c r="KR475" s="94"/>
      <c r="KS475" s="94"/>
      <c r="KT475" s="94"/>
      <c r="KU475" s="94"/>
      <c r="KV475" s="94"/>
      <c r="KW475" s="94"/>
      <c r="KX475" s="94"/>
      <c r="KY475" s="94"/>
      <c r="KZ475" s="94"/>
      <c r="LA475" s="94"/>
      <c r="LB475" s="94"/>
      <c r="LC475" s="94"/>
      <c r="LD475" s="94"/>
      <c r="LE475" s="94"/>
      <c r="LF475" s="94"/>
      <c r="LG475" s="94"/>
      <c r="LH475" s="94"/>
      <c r="LI475" s="94"/>
      <c r="LJ475" s="94"/>
      <c r="LK475" s="94"/>
    </row>
    <row r="476" spans="2:323" x14ac:dyDescent="0.25">
      <c r="B476" s="358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 s="94"/>
      <c r="AD476" s="94"/>
      <c r="AE476" s="94"/>
      <c r="AF476" s="94"/>
      <c r="AG476" s="94"/>
      <c r="AH476" s="94"/>
      <c r="AI476" s="94"/>
      <c r="AJ476" s="94"/>
      <c r="AK476" s="94"/>
      <c r="AL476" s="94"/>
      <c r="AM476" s="94"/>
      <c r="AN476" s="94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  <c r="BY476" s="94"/>
      <c r="BZ476" s="94"/>
      <c r="CA476" s="94"/>
      <c r="CB476" s="94"/>
      <c r="CC476" s="94"/>
      <c r="CD476" s="94"/>
      <c r="CE476" s="94"/>
      <c r="CF476" s="94"/>
      <c r="CG476" s="94"/>
      <c r="CH476" s="94"/>
      <c r="CI476" s="94"/>
      <c r="CJ476" s="94"/>
      <c r="CK476" s="94"/>
      <c r="CL476" s="94"/>
      <c r="CM476" s="94"/>
      <c r="CN476" s="94"/>
      <c r="CO476" s="94"/>
      <c r="CP476" s="94"/>
      <c r="CQ476" s="94"/>
      <c r="CR476" s="94"/>
      <c r="CS476" s="94"/>
      <c r="CT476" s="94"/>
      <c r="CU476" s="94"/>
      <c r="CV476" s="94"/>
      <c r="CW476" s="94"/>
      <c r="CX476" s="94"/>
      <c r="CY476" s="94"/>
      <c r="CZ476" s="94"/>
      <c r="DA476" s="94"/>
      <c r="DB476" s="94"/>
      <c r="DC476" s="94"/>
      <c r="DD476" s="94"/>
      <c r="DE476" s="94"/>
      <c r="DF476" s="94"/>
      <c r="DG476" s="94"/>
      <c r="DH476" s="94"/>
      <c r="DI476" s="94"/>
      <c r="DJ476" s="94"/>
      <c r="DK476" s="94"/>
      <c r="DL476" s="94"/>
      <c r="DM476" s="94"/>
      <c r="DN476" s="94"/>
      <c r="DO476" s="94"/>
      <c r="DP476" s="94"/>
      <c r="DQ476" s="94"/>
      <c r="DR476" s="94"/>
      <c r="DS476" s="94"/>
      <c r="DT476" s="94"/>
      <c r="DU476" s="94"/>
      <c r="DV476" s="94"/>
      <c r="DW476" s="94"/>
      <c r="DX476" s="94"/>
      <c r="DY476" s="94"/>
      <c r="DZ476" s="94"/>
      <c r="EA476" s="94"/>
      <c r="EB476" s="94"/>
      <c r="EC476" s="94"/>
      <c r="ED476" s="94"/>
      <c r="EE476" s="94"/>
      <c r="EF476" s="94"/>
      <c r="EG476" s="94"/>
      <c r="EH476" s="94"/>
      <c r="EI476" s="94"/>
      <c r="EJ476" s="94"/>
      <c r="EK476" s="94"/>
      <c r="EL476" s="94"/>
      <c r="EM476" s="94"/>
      <c r="EN476" s="94"/>
      <c r="EO476" s="94"/>
      <c r="EP476" s="94"/>
      <c r="EQ476" s="94"/>
      <c r="ER476" s="94"/>
      <c r="ES476" s="94"/>
      <c r="ET476" s="94"/>
      <c r="EU476" s="94"/>
      <c r="EV476" s="94"/>
      <c r="EW476" s="94"/>
      <c r="EX476" s="94"/>
      <c r="EY476" s="94"/>
      <c r="EZ476" s="94"/>
      <c r="FA476" s="94"/>
      <c r="FB476" s="94"/>
      <c r="FC476" s="94"/>
      <c r="FD476" s="94"/>
      <c r="FE476" s="94"/>
      <c r="FF476" s="94"/>
      <c r="FG476" s="94"/>
      <c r="FH476" s="94"/>
      <c r="FI476" s="94"/>
      <c r="FJ476" s="94"/>
      <c r="FK476" s="94"/>
      <c r="FL476" s="94"/>
      <c r="FM476" s="94"/>
      <c r="FN476" s="94"/>
      <c r="FO476" s="94"/>
      <c r="FP476" s="94"/>
      <c r="FQ476" s="94"/>
      <c r="FR476" s="94"/>
      <c r="FS476" s="94"/>
      <c r="FT476" s="94"/>
      <c r="FU476" s="94"/>
      <c r="FV476" s="94"/>
      <c r="FW476" s="94"/>
      <c r="FX476" s="94"/>
      <c r="FY476" s="94"/>
      <c r="FZ476" s="94"/>
      <c r="GA476" s="94"/>
      <c r="GB476" s="94"/>
      <c r="GC476" s="94"/>
      <c r="GD476" s="94"/>
      <c r="GE476" s="94"/>
      <c r="GF476" s="94"/>
      <c r="GG476" s="94"/>
      <c r="GH476" s="94"/>
      <c r="GI476" s="94"/>
      <c r="GJ476" s="94"/>
      <c r="GK476" s="94"/>
      <c r="GL476" s="94"/>
      <c r="GM476" s="94"/>
      <c r="GN476" s="94"/>
      <c r="GO476" s="94"/>
      <c r="GP476" s="94"/>
      <c r="GQ476" s="94"/>
      <c r="GR476" s="94"/>
      <c r="GS476" s="94"/>
      <c r="GT476" s="94"/>
      <c r="GU476" s="94"/>
      <c r="GV476" s="94"/>
      <c r="GW476" s="94"/>
      <c r="GX476" s="94"/>
      <c r="GY476" s="94"/>
      <c r="GZ476" s="94"/>
      <c r="HA476" s="94"/>
      <c r="HB476" s="94"/>
      <c r="HC476" s="94"/>
      <c r="HD476" s="94"/>
      <c r="HE476" s="94"/>
      <c r="HF476" s="94"/>
      <c r="HG476" s="94"/>
      <c r="HH476" s="94"/>
      <c r="HI476" s="94"/>
      <c r="HJ476" s="94"/>
      <c r="HK476" s="94"/>
      <c r="HL476" s="94"/>
      <c r="HM476" s="94"/>
      <c r="HN476" s="94"/>
      <c r="HO476" s="94"/>
      <c r="HP476" s="94"/>
      <c r="HQ476" s="94"/>
      <c r="HR476" s="94"/>
      <c r="HS476" s="94"/>
      <c r="HT476" s="94"/>
      <c r="HU476" s="94"/>
      <c r="HV476" s="94"/>
      <c r="HW476" s="94"/>
      <c r="HX476" s="94"/>
      <c r="HY476" s="94"/>
      <c r="HZ476" s="94"/>
      <c r="IA476" s="94"/>
      <c r="IB476" s="94"/>
      <c r="IC476" s="5"/>
      <c r="ID476" s="94"/>
      <c r="IE476" s="94"/>
      <c r="IF476" s="94"/>
      <c r="IG476" s="94"/>
      <c r="IH476" s="94"/>
      <c r="II476" s="94"/>
      <c r="IJ476" s="94"/>
      <c r="IK476" s="94"/>
      <c r="IL476" s="94"/>
      <c r="IM476" s="94"/>
      <c r="IN476" s="94"/>
      <c r="IO476" s="94"/>
      <c r="IP476" s="94"/>
      <c r="IQ476" s="94"/>
      <c r="IR476" s="94"/>
      <c r="IS476" s="94"/>
      <c r="IT476" s="94"/>
      <c r="IU476" s="94"/>
      <c r="IV476" s="94"/>
      <c r="IW476" s="94"/>
      <c r="IX476" s="94"/>
      <c r="IY476" s="94"/>
      <c r="IZ476" s="94"/>
      <c r="JA476" s="94"/>
      <c r="JB476" s="94"/>
      <c r="JC476" s="94"/>
      <c r="JD476" s="94"/>
      <c r="JE476" s="94"/>
      <c r="JF476" s="94"/>
      <c r="JG476" s="94"/>
      <c r="JH476" s="94"/>
      <c r="JI476" s="94"/>
      <c r="JJ476" s="94"/>
      <c r="JK476" s="94"/>
      <c r="JL476" s="94"/>
      <c r="JM476" s="94"/>
      <c r="JN476" s="94"/>
      <c r="JO476" s="94"/>
      <c r="JP476" s="94"/>
      <c r="JQ476" s="94"/>
      <c r="JR476" s="94"/>
      <c r="JS476" s="94"/>
      <c r="JT476" s="94"/>
      <c r="JU476" s="94"/>
      <c r="JV476" s="94"/>
      <c r="JW476" s="94"/>
      <c r="JX476" s="94"/>
      <c r="JY476" s="94"/>
      <c r="JZ476" s="94"/>
      <c r="KA476" s="94"/>
      <c r="KB476" s="94"/>
      <c r="KC476" s="94"/>
      <c r="KD476" s="94"/>
      <c r="KE476" s="94"/>
      <c r="KF476" s="94"/>
      <c r="KG476" s="94"/>
      <c r="KH476" s="94"/>
      <c r="KI476" s="94"/>
      <c r="KJ476" s="94"/>
      <c r="KK476" s="94"/>
      <c r="KL476" s="94"/>
      <c r="KM476" s="94"/>
      <c r="KN476" s="94"/>
      <c r="KO476" s="94"/>
      <c r="KP476" s="94"/>
      <c r="KQ476" s="94"/>
      <c r="KR476" s="94"/>
      <c r="KS476" s="94"/>
      <c r="KT476" s="94"/>
      <c r="KU476" s="94"/>
      <c r="KV476" s="94"/>
      <c r="KW476" s="94"/>
      <c r="KX476" s="94"/>
      <c r="KY476" s="94"/>
      <c r="KZ476" s="94"/>
      <c r="LA476" s="94"/>
      <c r="LB476" s="94"/>
      <c r="LC476" s="94"/>
      <c r="LD476" s="94"/>
      <c r="LE476" s="94"/>
      <c r="LF476" s="94"/>
      <c r="LG476" s="94"/>
      <c r="LH476" s="94"/>
      <c r="LI476" s="94"/>
      <c r="LJ476" s="94"/>
      <c r="LK476" s="94"/>
    </row>
    <row r="477" spans="2:323" x14ac:dyDescent="0.25">
      <c r="B477" s="358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 s="94"/>
      <c r="AD477" s="94"/>
      <c r="AE477" s="94"/>
      <c r="AF477" s="94"/>
      <c r="AG477" s="94"/>
      <c r="AH477" s="94"/>
      <c r="AI477" s="94"/>
      <c r="AJ477" s="94"/>
      <c r="AK477" s="94"/>
      <c r="AL477" s="94"/>
      <c r="AM477" s="94"/>
      <c r="AN477" s="94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  <c r="BY477" s="94"/>
      <c r="BZ477" s="94"/>
      <c r="CA477" s="94"/>
      <c r="CB477" s="94"/>
      <c r="CC477" s="94"/>
      <c r="CD477" s="94"/>
      <c r="CE477" s="94"/>
      <c r="CF477" s="94"/>
      <c r="CG477" s="94"/>
      <c r="CH477" s="94"/>
      <c r="CI477" s="94"/>
      <c r="CJ477" s="94"/>
      <c r="CK477" s="94"/>
      <c r="CL477" s="94"/>
      <c r="CM477" s="94"/>
      <c r="CN477" s="94"/>
      <c r="CO477" s="94"/>
      <c r="CP477" s="94"/>
      <c r="CQ477" s="94"/>
      <c r="CR477" s="94"/>
      <c r="CS477" s="94"/>
      <c r="CT477" s="94"/>
      <c r="CU477" s="94"/>
      <c r="CV477" s="94"/>
      <c r="CW477" s="94"/>
      <c r="CX477" s="94"/>
      <c r="CY477" s="94"/>
      <c r="CZ477" s="94"/>
      <c r="DA477" s="94"/>
      <c r="DB477" s="94"/>
      <c r="DC477" s="94"/>
      <c r="DD477" s="94"/>
      <c r="DE477" s="94"/>
      <c r="DF477" s="94"/>
      <c r="DG477" s="94"/>
      <c r="DH477" s="94"/>
      <c r="DI477" s="94"/>
      <c r="DJ477" s="94"/>
      <c r="DK477" s="94"/>
      <c r="DL477" s="94"/>
      <c r="DM477" s="94"/>
      <c r="DN477" s="94"/>
      <c r="DO477" s="94"/>
      <c r="DP477" s="94"/>
      <c r="DQ477" s="94"/>
      <c r="DR477" s="94"/>
      <c r="DS477" s="94"/>
      <c r="DT477" s="94"/>
      <c r="DU477" s="94"/>
      <c r="DV477" s="94"/>
      <c r="DW477" s="94"/>
      <c r="DX477" s="94"/>
      <c r="DY477" s="94"/>
      <c r="DZ477" s="94"/>
      <c r="EA477" s="94"/>
      <c r="EB477" s="94"/>
      <c r="EC477" s="94"/>
      <c r="ED477" s="94"/>
      <c r="EE477" s="94"/>
      <c r="EF477" s="94"/>
      <c r="EG477" s="94"/>
      <c r="EH477" s="94"/>
      <c r="EI477" s="94"/>
      <c r="EJ477" s="94"/>
      <c r="EK477" s="94"/>
      <c r="EL477" s="94"/>
      <c r="EM477" s="94"/>
      <c r="EN477" s="94"/>
      <c r="EO477" s="94"/>
      <c r="EP477" s="94"/>
      <c r="EQ477" s="94"/>
      <c r="ER477" s="94"/>
      <c r="ES477" s="94"/>
      <c r="ET477" s="94"/>
      <c r="EU477" s="94"/>
      <c r="EV477" s="94"/>
      <c r="EW477" s="94"/>
      <c r="EX477" s="94"/>
      <c r="EY477" s="94"/>
      <c r="EZ477" s="94"/>
      <c r="FA477" s="94"/>
      <c r="FB477" s="94"/>
      <c r="FC477" s="94"/>
      <c r="FD477" s="94"/>
      <c r="FE477" s="94"/>
      <c r="FF477" s="94"/>
      <c r="FG477" s="94"/>
      <c r="FH477" s="94"/>
      <c r="FI477" s="94"/>
      <c r="FJ477" s="94"/>
      <c r="FK477" s="94"/>
      <c r="FL477" s="94"/>
      <c r="FM477" s="94"/>
      <c r="FN477" s="94"/>
      <c r="FO477" s="94"/>
      <c r="FP477" s="94"/>
      <c r="FQ477" s="94"/>
      <c r="FR477" s="94"/>
      <c r="FS477" s="94"/>
      <c r="FT477" s="94"/>
      <c r="FU477" s="94"/>
      <c r="FV477" s="94"/>
      <c r="FW477" s="94"/>
      <c r="FX477" s="94"/>
      <c r="FY477" s="94"/>
      <c r="FZ477" s="94"/>
      <c r="GA477" s="94"/>
      <c r="GB477" s="94"/>
      <c r="GC477" s="94"/>
      <c r="GD477" s="94"/>
      <c r="GE477" s="94"/>
      <c r="GF477" s="94"/>
      <c r="GG477" s="94"/>
      <c r="GH477" s="94"/>
      <c r="GI477" s="94"/>
      <c r="GJ477" s="94"/>
      <c r="GK477" s="94"/>
      <c r="GL477" s="94"/>
      <c r="GM477" s="94"/>
      <c r="GN477" s="94"/>
      <c r="GO477" s="94"/>
      <c r="GP477" s="94"/>
      <c r="GQ477" s="94"/>
      <c r="GR477" s="94"/>
      <c r="GS477" s="94"/>
      <c r="GT477" s="94"/>
      <c r="GU477" s="94"/>
      <c r="GV477" s="94"/>
      <c r="GW477" s="94"/>
      <c r="GX477" s="94"/>
      <c r="GY477" s="94"/>
      <c r="GZ477" s="94"/>
      <c r="HA477" s="94"/>
      <c r="HB477" s="94"/>
      <c r="HC477" s="94"/>
      <c r="HD477" s="94"/>
      <c r="HE477" s="94"/>
      <c r="HF477" s="94"/>
      <c r="HG477" s="94"/>
      <c r="HH477" s="94"/>
      <c r="HI477" s="94"/>
      <c r="HJ477" s="94"/>
      <c r="HK477" s="94"/>
      <c r="HL477" s="94"/>
      <c r="HM477" s="94"/>
      <c r="HN477" s="94"/>
      <c r="HO477" s="94"/>
      <c r="HP477" s="94"/>
      <c r="HQ477" s="94"/>
      <c r="HR477" s="94"/>
      <c r="HS477" s="94"/>
      <c r="HT477" s="94"/>
      <c r="HU477" s="94"/>
      <c r="HV477" s="94"/>
      <c r="HW477" s="94"/>
      <c r="HX477" s="94"/>
      <c r="HY477" s="94"/>
      <c r="HZ477" s="94"/>
      <c r="IA477" s="94"/>
      <c r="IB477" s="94"/>
      <c r="IC477" s="5"/>
      <c r="ID477" s="94"/>
      <c r="IE477" s="94"/>
      <c r="IF477" s="94"/>
      <c r="IG477" s="94"/>
      <c r="IH477" s="94"/>
      <c r="II477" s="94"/>
      <c r="IJ477" s="94"/>
      <c r="IK477" s="94"/>
      <c r="IL477" s="94"/>
      <c r="IM477" s="94"/>
      <c r="IN477" s="94"/>
      <c r="IO477" s="94"/>
      <c r="IP477" s="94"/>
      <c r="IQ477" s="94"/>
      <c r="IR477" s="94"/>
      <c r="IS477" s="94"/>
      <c r="IT477" s="94"/>
      <c r="IU477" s="94"/>
      <c r="IV477" s="94"/>
      <c r="IW477" s="94"/>
      <c r="IX477" s="94"/>
      <c r="IY477" s="94"/>
      <c r="IZ477" s="94"/>
      <c r="JA477" s="94"/>
      <c r="JB477" s="94"/>
      <c r="JC477" s="94"/>
      <c r="JD477" s="94"/>
      <c r="JE477" s="94"/>
      <c r="JF477" s="94"/>
      <c r="JG477" s="94"/>
      <c r="JH477" s="94"/>
      <c r="JI477" s="94"/>
      <c r="JJ477" s="94"/>
      <c r="JK477" s="94"/>
      <c r="JL477" s="94"/>
      <c r="JM477" s="94"/>
      <c r="JN477" s="94"/>
      <c r="JO477" s="94"/>
      <c r="JP477" s="94"/>
      <c r="JQ477" s="94"/>
      <c r="JR477" s="94"/>
      <c r="JS477" s="94"/>
      <c r="JT477" s="94"/>
      <c r="JU477" s="94"/>
      <c r="JV477" s="94"/>
      <c r="JW477" s="94"/>
      <c r="JX477" s="94"/>
      <c r="JY477" s="94"/>
      <c r="JZ477" s="94"/>
      <c r="KA477" s="94"/>
      <c r="KB477" s="94"/>
      <c r="KC477" s="94"/>
      <c r="KD477" s="94"/>
      <c r="KE477" s="94"/>
      <c r="KF477" s="94"/>
      <c r="KG477" s="94"/>
      <c r="KH477" s="94"/>
      <c r="KI477" s="94"/>
      <c r="KJ477" s="94"/>
      <c r="KK477" s="94"/>
      <c r="KL477" s="94"/>
      <c r="KM477" s="94"/>
      <c r="KN477" s="94"/>
      <c r="KO477" s="94"/>
      <c r="KP477" s="94"/>
      <c r="KQ477" s="94"/>
      <c r="KR477" s="94"/>
      <c r="KS477" s="94"/>
      <c r="KT477" s="94"/>
      <c r="KU477" s="94"/>
      <c r="KV477" s="94"/>
      <c r="KW477" s="94"/>
      <c r="KX477" s="94"/>
      <c r="KY477" s="94"/>
      <c r="KZ477" s="94"/>
      <c r="LA477" s="94"/>
      <c r="LB477" s="94"/>
      <c r="LC477" s="94"/>
      <c r="LD477" s="94"/>
      <c r="LE477" s="94"/>
      <c r="LF477" s="94"/>
      <c r="LG477" s="94"/>
      <c r="LH477" s="94"/>
      <c r="LI477" s="94"/>
      <c r="LJ477" s="94"/>
      <c r="LK477" s="94"/>
    </row>
    <row r="478" spans="2:323" x14ac:dyDescent="0.25">
      <c r="B478" s="35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 s="94"/>
      <c r="AD478" s="94"/>
      <c r="AE478" s="94"/>
      <c r="AF478" s="94"/>
      <c r="AG478" s="94"/>
      <c r="AH478" s="94"/>
      <c r="AI478" s="94"/>
      <c r="AJ478" s="94"/>
      <c r="AK478" s="94"/>
      <c r="AL478" s="94"/>
      <c r="AM478" s="94"/>
      <c r="AN478" s="94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  <c r="BY478" s="94"/>
      <c r="BZ478" s="94"/>
      <c r="CA478" s="94"/>
      <c r="CB478" s="94"/>
      <c r="CC478" s="94"/>
      <c r="CD478" s="94"/>
      <c r="CE478" s="94"/>
      <c r="CF478" s="94"/>
      <c r="CG478" s="94"/>
      <c r="CH478" s="94"/>
      <c r="CI478" s="94"/>
      <c r="CJ478" s="94"/>
      <c r="CK478" s="94"/>
      <c r="CL478" s="94"/>
      <c r="CM478" s="94"/>
      <c r="CN478" s="94"/>
      <c r="CO478" s="94"/>
      <c r="CP478" s="94"/>
      <c r="CQ478" s="94"/>
      <c r="CR478" s="94"/>
      <c r="CS478" s="94"/>
      <c r="CT478" s="94"/>
      <c r="CU478" s="94"/>
      <c r="CV478" s="94"/>
      <c r="CW478" s="94"/>
      <c r="CX478" s="94"/>
      <c r="CY478" s="94"/>
      <c r="CZ478" s="94"/>
      <c r="DA478" s="94"/>
      <c r="DB478" s="94"/>
      <c r="DC478" s="94"/>
      <c r="DD478" s="94"/>
      <c r="DE478" s="94"/>
      <c r="DF478" s="94"/>
      <c r="DG478" s="94"/>
      <c r="DH478" s="94"/>
      <c r="DI478" s="94"/>
      <c r="DJ478" s="94"/>
      <c r="DK478" s="94"/>
      <c r="DL478" s="94"/>
      <c r="DM478" s="94"/>
      <c r="DN478" s="94"/>
      <c r="DO478" s="94"/>
      <c r="DP478" s="94"/>
      <c r="DQ478" s="94"/>
      <c r="DR478" s="94"/>
      <c r="DS478" s="94"/>
      <c r="DT478" s="94"/>
      <c r="DU478" s="94"/>
      <c r="DV478" s="94"/>
      <c r="DW478" s="94"/>
      <c r="DX478" s="94"/>
      <c r="DY478" s="94"/>
      <c r="DZ478" s="94"/>
      <c r="EA478" s="94"/>
      <c r="EB478" s="94"/>
      <c r="EC478" s="94"/>
      <c r="ED478" s="94"/>
      <c r="EE478" s="94"/>
      <c r="EF478" s="94"/>
      <c r="EG478" s="94"/>
      <c r="EH478" s="94"/>
      <c r="EI478" s="94"/>
      <c r="EJ478" s="94"/>
      <c r="EK478" s="94"/>
      <c r="EL478" s="94"/>
      <c r="EM478" s="94"/>
      <c r="EN478" s="94"/>
      <c r="EO478" s="94"/>
      <c r="EP478" s="94"/>
      <c r="EQ478" s="94"/>
      <c r="ER478" s="94"/>
      <c r="ES478" s="94"/>
      <c r="ET478" s="94"/>
      <c r="EU478" s="94"/>
      <c r="EV478" s="94"/>
      <c r="EW478" s="94"/>
      <c r="EX478" s="94"/>
      <c r="EY478" s="94"/>
      <c r="EZ478" s="94"/>
      <c r="FA478" s="94"/>
      <c r="FB478" s="94"/>
      <c r="FC478" s="94"/>
      <c r="FD478" s="94"/>
      <c r="FE478" s="94"/>
      <c r="FF478" s="94"/>
      <c r="FG478" s="94"/>
      <c r="FH478" s="94"/>
      <c r="FI478" s="94"/>
      <c r="FJ478" s="94"/>
      <c r="FK478" s="94"/>
      <c r="FL478" s="94"/>
      <c r="FM478" s="94"/>
      <c r="FN478" s="94"/>
      <c r="FO478" s="94"/>
      <c r="FP478" s="94"/>
      <c r="FQ478" s="94"/>
      <c r="FR478" s="94"/>
      <c r="FS478" s="94"/>
      <c r="FT478" s="94"/>
      <c r="FU478" s="94"/>
      <c r="FV478" s="94"/>
      <c r="FW478" s="94"/>
      <c r="FX478" s="94"/>
      <c r="FY478" s="94"/>
      <c r="FZ478" s="94"/>
      <c r="GA478" s="94"/>
      <c r="GB478" s="94"/>
      <c r="GC478" s="94"/>
      <c r="GD478" s="94"/>
      <c r="GE478" s="94"/>
      <c r="GF478" s="94"/>
      <c r="GG478" s="94"/>
      <c r="GH478" s="94"/>
      <c r="GI478" s="94"/>
      <c r="GJ478" s="94"/>
      <c r="GK478" s="94"/>
      <c r="GL478" s="94"/>
      <c r="GM478" s="94"/>
      <c r="GN478" s="94"/>
      <c r="GO478" s="94"/>
      <c r="GP478" s="94"/>
      <c r="GQ478" s="94"/>
      <c r="GR478" s="94"/>
      <c r="GS478" s="94"/>
      <c r="GT478" s="94"/>
      <c r="GU478" s="94"/>
      <c r="GV478" s="94"/>
      <c r="GW478" s="94"/>
      <c r="GX478" s="94"/>
      <c r="GY478" s="94"/>
      <c r="GZ478" s="94"/>
      <c r="HA478" s="94"/>
      <c r="HB478" s="94"/>
      <c r="HC478" s="94"/>
      <c r="HD478" s="94"/>
      <c r="HE478" s="94"/>
      <c r="HF478" s="94"/>
      <c r="HG478" s="94"/>
      <c r="HH478" s="94"/>
      <c r="HI478" s="94"/>
      <c r="HJ478" s="94"/>
      <c r="HK478" s="94"/>
      <c r="HL478" s="94"/>
      <c r="HM478" s="94"/>
      <c r="HN478" s="94"/>
      <c r="HO478" s="94"/>
      <c r="HP478" s="94"/>
      <c r="HQ478" s="94"/>
      <c r="HR478" s="94"/>
      <c r="HS478" s="94"/>
      <c r="HT478" s="94"/>
      <c r="HU478" s="94"/>
      <c r="HV478" s="94"/>
      <c r="HW478" s="94"/>
      <c r="HX478" s="94"/>
      <c r="HY478" s="94"/>
      <c r="HZ478" s="94"/>
      <c r="IA478" s="94"/>
      <c r="IB478" s="94"/>
      <c r="IC478" s="5"/>
      <c r="ID478" s="94"/>
      <c r="IE478" s="94"/>
      <c r="IF478" s="94"/>
      <c r="IG478" s="94"/>
      <c r="IH478" s="94"/>
      <c r="II478" s="94"/>
      <c r="IJ478" s="94"/>
      <c r="IK478" s="94"/>
      <c r="IL478" s="94"/>
      <c r="IM478" s="94"/>
      <c r="IN478" s="94"/>
      <c r="IO478" s="94"/>
      <c r="IP478" s="94"/>
      <c r="IQ478" s="94"/>
      <c r="IR478" s="94"/>
      <c r="IS478" s="94"/>
      <c r="IT478" s="94"/>
      <c r="IU478" s="94"/>
      <c r="IV478" s="94"/>
      <c r="IW478" s="94"/>
      <c r="IX478" s="94"/>
      <c r="IY478" s="94"/>
      <c r="IZ478" s="94"/>
      <c r="JA478" s="94"/>
      <c r="JB478" s="94"/>
      <c r="JC478" s="94"/>
      <c r="JD478" s="94"/>
      <c r="JE478" s="94"/>
      <c r="JF478" s="94"/>
      <c r="JG478" s="94"/>
      <c r="JH478" s="94"/>
      <c r="JI478" s="94"/>
      <c r="JJ478" s="94"/>
      <c r="JK478" s="94"/>
      <c r="JL478" s="94"/>
      <c r="JM478" s="94"/>
      <c r="JN478" s="94"/>
      <c r="JO478" s="94"/>
      <c r="JP478" s="94"/>
      <c r="JQ478" s="94"/>
      <c r="JR478" s="94"/>
      <c r="JS478" s="94"/>
      <c r="JT478" s="94"/>
      <c r="JU478" s="94"/>
      <c r="JV478" s="94"/>
      <c r="JW478" s="94"/>
      <c r="JX478" s="94"/>
      <c r="JY478" s="94"/>
      <c r="JZ478" s="94"/>
      <c r="KA478" s="94"/>
      <c r="KB478" s="94"/>
      <c r="KC478" s="94"/>
      <c r="KD478" s="94"/>
      <c r="KE478" s="94"/>
      <c r="KF478" s="94"/>
      <c r="KG478" s="94"/>
      <c r="KH478" s="94"/>
      <c r="KI478" s="94"/>
      <c r="KJ478" s="94"/>
      <c r="KK478" s="94"/>
      <c r="KL478" s="94"/>
      <c r="KM478" s="94"/>
      <c r="KN478" s="94"/>
      <c r="KO478" s="94"/>
      <c r="KP478" s="94"/>
      <c r="KQ478" s="94"/>
      <c r="KR478" s="94"/>
      <c r="KS478" s="94"/>
      <c r="KT478" s="94"/>
      <c r="KU478" s="94"/>
      <c r="KV478" s="94"/>
      <c r="KW478" s="94"/>
      <c r="KX478" s="94"/>
      <c r="KY478" s="94"/>
      <c r="KZ478" s="94"/>
      <c r="LA478" s="94"/>
      <c r="LB478" s="94"/>
      <c r="LC478" s="94"/>
      <c r="LD478" s="94"/>
      <c r="LE478" s="94"/>
      <c r="LF478" s="94"/>
      <c r="LG478" s="94"/>
      <c r="LH478" s="94"/>
      <c r="LI478" s="94"/>
      <c r="LJ478" s="94"/>
      <c r="LK478" s="94"/>
    </row>
    <row r="479" spans="2:323" x14ac:dyDescent="0.25">
      <c r="B479" s="358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 s="94"/>
      <c r="AD479" s="94"/>
      <c r="AE479" s="94"/>
      <c r="AF479" s="94"/>
      <c r="AG479" s="94"/>
      <c r="AH479" s="94"/>
      <c r="AI479" s="94"/>
      <c r="AJ479" s="94"/>
      <c r="AK479" s="94"/>
      <c r="AL479" s="94"/>
      <c r="AM479" s="94"/>
      <c r="AN479" s="94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  <c r="BY479" s="94"/>
      <c r="BZ479" s="94"/>
      <c r="CA479" s="94"/>
      <c r="CB479" s="94"/>
      <c r="CC479" s="94"/>
      <c r="CD479" s="94"/>
      <c r="CE479" s="94"/>
      <c r="CF479" s="94"/>
      <c r="CG479" s="94"/>
      <c r="CH479" s="94"/>
      <c r="CI479" s="94"/>
      <c r="CJ479" s="94"/>
      <c r="CK479" s="94"/>
      <c r="CL479" s="94"/>
      <c r="CM479" s="94"/>
      <c r="CN479" s="94"/>
      <c r="CO479" s="94"/>
      <c r="CP479" s="94"/>
      <c r="CQ479" s="94"/>
      <c r="CR479" s="94"/>
      <c r="CS479" s="94"/>
      <c r="CT479" s="94"/>
      <c r="CU479" s="94"/>
      <c r="CV479" s="94"/>
      <c r="CW479" s="94"/>
      <c r="CX479" s="94"/>
      <c r="CY479" s="94"/>
      <c r="CZ479" s="94"/>
      <c r="DA479" s="94"/>
      <c r="DB479" s="94"/>
      <c r="DC479" s="94"/>
      <c r="DD479" s="94"/>
      <c r="DE479" s="94"/>
      <c r="DF479" s="94"/>
      <c r="DG479" s="94"/>
      <c r="DH479" s="94"/>
      <c r="DI479" s="94"/>
      <c r="DJ479" s="94"/>
      <c r="DK479" s="94"/>
      <c r="DL479" s="94"/>
      <c r="DM479" s="94"/>
      <c r="DN479" s="94"/>
      <c r="DO479" s="94"/>
      <c r="DP479" s="94"/>
      <c r="DQ479" s="94"/>
      <c r="DR479" s="94"/>
      <c r="DS479" s="94"/>
      <c r="DT479" s="94"/>
      <c r="DU479" s="94"/>
      <c r="DV479" s="94"/>
      <c r="DW479" s="94"/>
      <c r="DX479" s="94"/>
      <c r="DY479" s="94"/>
      <c r="DZ479" s="94"/>
      <c r="EA479" s="94"/>
      <c r="EB479" s="94"/>
      <c r="EC479" s="94"/>
      <c r="ED479" s="94"/>
      <c r="EE479" s="94"/>
      <c r="EF479" s="94"/>
      <c r="EG479" s="94"/>
      <c r="EH479" s="94"/>
      <c r="EI479" s="94"/>
      <c r="EJ479" s="94"/>
      <c r="EK479" s="94"/>
      <c r="EL479" s="94"/>
      <c r="EM479" s="94"/>
      <c r="EN479" s="94"/>
      <c r="EO479" s="94"/>
      <c r="EP479" s="94"/>
      <c r="EQ479" s="94"/>
      <c r="ER479" s="94"/>
      <c r="ES479" s="94"/>
      <c r="ET479" s="94"/>
      <c r="EU479" s="94"/>
      <c r="EV479" s="94"/>
      <c r="EW479" s="94"/>
      <c r="EX479" s="94"/>
      <c r="EY479" s="94"/>
      <c r="EZ479" s="94"/>
      <c r="FA479" s="94"/>
      <c r="FB479" s="94"/>
      <c r="FC479" s="94"/>
      <c r="FD479" s="94"/>
      <c r="FE479" s="94"/>
      <c r="FF479" s="94"/>
      <c r="FG479" s="94"/>
      <c r="FH479" s="94"/>
      <c r="FI479" s="94"/>
      <c r="FJ479" s="94"/>
      <c r="FK479" s="94"/>
      <c r="FL479" s="94"/>
      <c r="FM479" s="94"/>
      <c r="FN479" s="94"/>
      <c r="FO479" s="94"/>
      <c r="FP479" s="94"/>
      <c r="FQ479" s="94"/>
      <c r="FR479" s="94"/>
      <c r="FS479" s="94"/>
      <c r="FT479" s="94"/>
      <c r="FU479" s="94"/>
      <c r="FV479" s="94"/>
      <c r="FW479" s="94"/>
      <c r="FX479" s="94"/>
      <c r="FY479" s="94"/>
      <c r="FZ479" s="94"/>
      <c r="GA479" s="94"/>
      <c r="GB479" s="94"/>
      <c r="GC479" s="94"/>
      <c r="GD479" s="94"/>
      <c r="GE479" s="94"/>
      <c r="GF479" s="94"/>
      <c r="GG479" s="94"/>
      <c r="GH479" s="94"/>
      <c r="GI479" s="94"/>
      <c r="GJ479" s="94"/>
      <c r="GK479" s="94"/>
      <c r="GL479" s="94"/>
      <c r="GM479" s="94"/>
      <c r="GN479" s="94"/>
      <c r="GO479" s="94"/>
      <c r="GP479" s="94"/>
      <c r="GQ479" s="94"/>
      <c r="GR479" s="94"/>
      <c r="GS479" s="94"/>
      <c r="GT479" s="94"/>
      <c r="GU479" s="94"/>
      <c r="GV479" s="94"/>
      <c r="GW479" s="94"/>
      <c r="GX479" s="94"/>
      <c r="GY479" s="94"/>
      <c r="GZ479" s="94"/>
      <c r="HA479" s="94"/>
      <c r="HB479" s="94"/>
      <c r="HC479" s="94"/>
      <c r="HD479" s="94"/>
      <c r="HE479" s="94"/>
      <c r="HF479" s="94"/>
      <c r="HG479" s="94"/>
      <c r="HH479" s="94"/>
      <c r="HI479" s="94"/>
      <c r="HJ479" s="94"/>
      <c r="HK479" s="94"/>
      <c r="HL479" s="94"/>
      <c r="HM479" s="94"/>
      <c r="HN479" s="94"/>
      <c r="HO479" s="94"/>
      <c r="HP479" s="94"/>
      <c r="HQ479" s="94"/>
      <c r="HR479" s="94"/>
      <c r="HS479" s="94"/>
      <c r="HT479" s="94"/>
      <c r="HU479" s="94"/>
      <c r="HV479" s="94"/>
      <c r="HW479" s="94"/>
      <c r="HX479" s="94"/>
      <c r="HY479" s="94"/>
      <c r="HZ479" s="94"/>
      <c r="IA479" s="94"/>
      <c r="IB479" s="94"/>
      <c r="IC479" s="5"/>
      <c r="ID479" s="94"/>
      <c r="IE479" s="94"/>
      <c r="IF479" s="94"/>
      <c r="IG479" s="94"/>
      <c r="IH479" s="94"/>
      <c r="II479" s="94"/>
      <c r="IJ479" s="94"/>
      <c r="IK479" s="94"/>
      <c r="IL479" s="94"/>
      <c r="IM479" s="94"/>
      <c r="IN479" s="94"/>
      <c r="IO479" s="94"/>
      <c r="IP479" s="94"/>
      <c r="IQ479" s="94"/>
      <c r="IR479" s="94"/>
      <c r="IS479" s="94"/>
      <c r="IT479" s="94"/>
      <c r="IU479" s="94"/>
      <c r="IV479" s="94"/>
      <c r="IW479" s="94"/>
      <c r="IX479" s="94"/>
      <c r="IY479" s="94"/>
      <c r="IZ479" s="94"/>
      <c r="JA479" s="94"/>
      <c r="JB479" s="94"/>
      <c r="JC479" s="94"/>
      <c r="JD479" s="94"/>
      <c r="JE479" s="94"/>
      <c r="JF479" s="94"/>
      <c r="JG479" s="94"/>
      <c r="JH479" s="94"/>
      <c r="JI479" s="94"/>
      <c r="JJ479" s="94"/>
      <c r="JK479" s="94"/>
      <c r="JL479" s="94"/>
      <c r="JM479" s="94"/>
      <c r="JN479" s="94"/>
      <c r="JO479" s="94"/>
      <c r="JP479" s="94"/>
      <c r="JQ479" s="94"/>
      <c r="JR479" s="94"/>
      <c r="JS479" s="94"/>
      <c r="JT479" s="94"/>
      <c r="JU479" s="94"/>
      <c r="JV479" s="94"/>
      <c r="JW479" s="94"/>
      <c r="JX479" s="94"/>
      <c r="JY479" s="94"/>
      <c r="JZ479" s="94"/>
      <c r="KA479" s="94"/>
      <c r="KB479" s="94"/>
      <c r="KC479" s="94"/>
      <c r="KD479" s="94"/>
      <c r="KE479" s="94"/>
      <c r="KF479" s="94"/>
      <c r="KG479" s="94"/>
      <c r="KH479" s="94"/>
      <c r="KI479" s="94"/>
      <c r="KJ479" s="94"/>
      <c r="KK479" s="94"/>
      <c r="KL479" s="94"/>
      <c r="KM479" s="94"/>
      <c r="KN479" s="94"/>
      <c r="KO479" s="94"/>
      <c r="KP479" s="94"/>
      <c r="KQ479" s="94"/>
      <c r="KR479" s="94"/>
      <c r="KS479" s="94"/>
      <c r="KT479" s="94"/>
      <c r="KU479" s="94"/>
      <c r="KV479" s="94"/>
      <c r="KW479" s="94"/>
      <c r="KX479" s="94"/>
      <c r="KY479" s="94"/>
      <c r="KZ479" s="94"/>
      <c r="LA479" s="94"/>
      <c r="LB479" s="94"/>
      <c r="LC479" s="94"/>
      <c r="LD479" s="94"/>
      <c r="LE479" s="94"/>
      <c r="LF479" s="94"/>
      <c r="LG479" s="94"/>
      <c r="LH479" s="94"/>
      <c r="LI479" s="94"/>
      <c r="LJ479" s="94"/>
      <c r="LK479" s="94"/>
    </row>
    <row r="480" spans="2:323" x14ac:dyDescent="0.25">
      <c r="B480" s="358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 s="94"/>
      <c r="AD480" s="94"/>
      <c r="AE480" s="94"/>
      <c r="AF480" s="94"/>
      <c r="AG480" s="94"/>
      <c r="AH480" s="94"/>
      <c r="AI480" s="94"/>
      <c r="AJ480" s="94"/>
      <c r="AK480" s="94"/>
      <c r="AL480" s="94"/>
      <c r="AM480" s="94"/>
      <c r="AN480" s="94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  <c r="BY480" s="94"/>
      <c r="BZ480" s="94"/>
      <c r="CA480" s="94"/>
      <c r="CB480" s="94"/>
      <c r="CC480" s="94"/>
      <c r="CD480" s="94"/>
      <c r="CE480" s="94"/>
      <c r="CF480" s="94"/>
      <c r="CG480" s="94"/>
      <c r="CH480" s="94"/>
      <c r="CI480" s="94"/>
      <c r="CJ480" s="94"/>
      <c r="CK480" s="94"/>
      <c r="CL480" s="94"/>
      <c r="CM480" s="94"/>
      <c r="CN480" s="94"/>
      <c r="CO480" s="94"/>
      <c r="CP480" s="94"/>
      <c r="CQ480" s="94"/>
      <c r="CR480" s="94"/>
      <c r="CS480" s="94"/>
      <c r="CT480" s="94"/>
      <c r="CU480" s="94"/>
      <c r="CV480" s="94"/>
      <c r="CW480" s="94"/>
      <c r="CX480" s="94"/>
      <c r="CY480" s="94"/>
      <c r="CZ480" s="94"/>
      <c r="DA480" s="94"/>
      <c r="DB480" s="94"/>
      <c r="DC480" s="94"/>
      <c r="DD480" s="94"/>
      <c r="DE480" s="94"/>
      <c r="DF480" s="94"/>
      <c r="DG480" s="94"/>
      <c r="DH480" s="94"/>
      <c r="DI480" s="94"/>
      <c r="DJ480" s="94"/>
      <c r="DK480" s="94"/>
      <c r="DL480" s="94"/>
      <c r="DM480" s="94"/>
      <c r="DN480" s="94"/>
      <c r="DO480" s="94"/>
      <c r="DP480" s="94"/>
      <c r="DQ480" s="94"/>
      <c r="DR480" s="94"/>
      <c r="DS480" s="94"/>
      <c r="DT480" s="94"/>
      <c r="DU480" s="94"/>
      <c r="DV480" s="94"/>
      <c r="DW480" s="94"/>
      <c r="DX480" s="94"/>
      <c r="DY480" s="94"/>
      <c r="DZ480" s="94"/>
      <c r="EA480" s="94"/>
      <c r="EB480" s="94"/>
      <c r="EC480" s="94"/>
      <c r="ED480" s="94"/>
      <c r="EE480" s="94"/>
      <c r="EF480" s="94"/>
      <c r="EG480" s="94"/>
      <c r="EH480" s="94"/>
      <c r="EI480" s="94"/>
      <c r="EJ480" s="94"/>
      <c r="EK480" s="94"/>
      <c r="EL480" s="94"/>
      <c r="EM480" s="94"/>
      <c r="EN480" s="94"/>
      <c r="EO480" s="94"/>
      <c r="EP480" s="94"/>
      <c r="EQ480" s="94"/>
      <c r="ER480" s="94"/>
      <c r="ES480" s="94"/>
      <c r="ET480" s="94"/>
      <c r="EU480" s="94"/>
      <c r="EV480" s="94"/>
      <c r="EW480" s="94"/>
      <c r="EX480" s="94"/>
      <c r="EY480" s="94"/>
      <c r="EZ480" s="94"/>
      <c r="FA480" s="94"/>
      <c r="FB480" s="94"/>
      <c r="FC480" s="94"/>
      <c r="FD480" s="94"/>
      <c r="FE480" s="94"/>
      <c r="FF480" s="94"/>
      <c r="FG480" s="94"/>
      <c r="FH480" s="94"/>
      <c r="FI480" s="94"/>
      <c r="FJ480" s="94"/>
      <c r="FK480" s="94"/>
      <c r="FL480" s="94"/>
      <c r="FM480" s="94"/>
      <c r="FN480" s="94"/>
      <c r="FO480" s="94"/>
      <c r="FP480" s="94"/>
      <c r="FQ480" s="94"/>
      <c r="FR480" s="94"/>
      <c r="FS480" s="94"/>
      <c r="FT480" s="94"/>
      <c r="FU480" s="94"/>
      <c r="FV480" s="94"/>
      <c r="FW480" s="94"/>
      <c r="FX480" s="94"/>
      <c r="FY480" s="94"/>
      <c r="FZ480" s="94"/>
      <c r="GA480" s="94"/>
      <c r="GB480" s="94"/>
      <c r="GC480" s="94"/>
      <c r="GD480" s="94"/>
      <c r="GE480" s="94"/>
      <c r="GF480" s="94"/>
      <c r="GG480" s="94"/>
      <c r="GH480" s="94"/>
      <c r="GI480" s="94"/>
      <c r="GJ480" s="94"/>
      <c r="GK480" s="94"/>
      <c r="GL480" s="94"/>
      <c r="GM480" s="94"/>
      <c r="GN480" s="94"/>
      <c r="GO480" s="94"/>
      <c r="GP480" s="94"/>
      <c r="GQ480" s="94"/>
      <c r="GR480" s="94"/>
      <c r="GS480" s="94"/>
      <c r="GT480" s="94"/>
      <c r="GU480" s="94"/>
      <c r="GV480" s="94"/>
      <c r="GW480" s="94"/>
      <c r="GX480" s="94"/>
      <c r="GY480" s="94"/>
      <c r="GZ480" s="94"/>
      <c r="HA480" s="94"/>
      <c r="HB480" s="94"/>
      <c r="HC480" s="94"/>
      <c r="HD480" s="94"/>
      <c r="HE480" s="94"/>
      <c r="HF480" s="94"/>
      <c r="HG480" s="94"/>
      <c r="HH480" s="94"/>
      <c r="HI480" s="94"/>
      <c r="HJ480" s="94"/>
      <c r="HK480" s="94"/>
      <c r="HL480" s="94"/>
      <c r="HM480" s="94"/>
      <c r="HN480" s="94"/>
      <c r="HO480" s="94"/>
      <c r="HP480" s="94"/>
      <c r="HQ480" s="94"/>
      <c r="HR480" s="94"/>
      <c r="HS480" s="94"/>
      <c r="HT480" s="94"/>
      <c r="HU480" s="94"/>
      <c r="HV480" s="94"/>
      <c r="HW480" s="94"/>
      <c r="HX480" s="94"/>
      <c r="HY480" s="94"/>
      <c r="HZ480" s="94"/>
      <c r="IA480" s="94"/>
      <c r="IB480" s="94"/>
      <c r="IC480" s="5"/>
      <c r="ID480" s="94"/>
      <c r="IE480" s="94"/>
      <c r="IF480" s="94"/>
      <c r="IG480" s="94"/>
      <c r="IH480" s="94"/>
      <c r="II480" s="94"/>
      <c r="IJ480" s="94"/>
      <c r="IK480" s="94"/>
      <c r="IL480" s="94"/>
      <c r="IM480" s="94"/>
      <c r="IN480" s="94"/>
      <c r="IO480" s="94"/>
      <c r="IP480" s="94"/>
      <c r="IQ480" s="94"/>
      <c r="IR480" s="94"/>
      <c r="IS480" s="94"/>
      <c r="IT480" s="94"/>
      <c r="IU480" s="94"/>
      <c r="IV480" s="94"/>
      <c r="IW480" s="94"/>
      <c r="IX480" s="94"/>
      <c r="IY480" s="94"/>
      <c r="IZ480" s="94"/>
      <c r="JA480" s="94"/>
      <c r="JB480" s="94"/>
      <c r="JC480" s="94"/>
      <c r="JD480" s="94"/>
      <c r="JE480" s="94"/>
      <c r="JF480" s="94"/>
      <c r="JG480" s="94"/>
      <c r="JH480" s="94"/>
      <c r="JI480" s="94"/>
      <c r="JJ480" s="94"/>
      <c r="JK480" s="94"/>
      <c r="JL480" s="94"/>
      <c r="JM480" s="94"/>
      <c r="JN480" s="94"/>
      <c r="JO480" s="94"/>
      <c r="JP480" s="94"/>
      <c r="JQ480" s="94"/>
      <c r="JR480" s="94"/>
      <c r="JS480" s="94"/>
      <c r="JT480" s="94"/>
      <c r="JU480" s="94"/>
      <c r="JV480" s="94"/>
      <c r="JW480" s="94"/>
      <c r="JX480" s="94"/>
      <c r="JY480" s="94"/>
      <c r="JZ480" s="94"/>
      <c r="KA480" s="94"/>
      <c r="KB480" s="94"/>
      <c r="KC480" s="94"/>
      <c r="KD480" s="94"/>
      <c r="KE480" s="94"/>
      <c r="KF480" s="94"/>
      <c r="KG480" s="94"/>
      <c r="KH480" s="94"/>
      <c r="KI480" s="94"/>
      <c r="KJ480" s="94"/>
      <c r="KK480" s="94"/>
      <c r="KL480" s="94"/>
      <c r="KM480" s="94"/>
      <c r="KN480" s="94"/>
      <c r="KO480" s="94"/>
      <c r="KP480" s="94"/>
      <c r="KQ480" s="94"/>
      <c r="KR480" s="94"/>
      <c r="KS480" s="94"/>
      <c r="KT480" s="94"/>
      <c r="KU480" s="94"/>
      <c r="KV480" s="94"/>
      <c r="KW480" s="94"/>
      <c r="KX480" s="94"/>
      <c r="KY480" s="94"/>
      <c r="KZ480" s="94"/>
      <c r="LA480" s="94"/>
      <c r="LB480" s="94"/>
      <c r="LC480" s="94"/>
      <c r="LD480" s="94"/>
      <c r="LE480" s="94"/>
      <c r="LF480" s="94"/>
      <c r="LG480" s="94"/>
      <c r="LH480" s="94"/>
      <c r="LI480" s="94"/>
      <c r="LJ480" s="94"/>
      <c r="LK480" s="94"/>
    </row>
    <row r="481" spans="2:323" x14ac:dyDescent="0.25">
      <c r="B481" s="358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 s="94"/>
      <c r="AD481" s="94"/>
      <c r="AE481" s="94"/>
      <c r="AF481" s="94"/>
      <c r="AG481" s="94"/>
      <c r="AH481" s="94"/>
      <c r="AI481" s="94"/>
      <c r="AJ481" s="94"/>
      <c r="AK481" s="94"/>
      <c r="AL481" s="94"/>
      <c r="AM481" s="94"/>
      <c r="AN481" s="94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  <c r="BY481" s="94"/>
      <c r="BZ481" s="94"/>
      <c r="CA481" s="94"/>
      <c r="CB481" s="94"/>
      <c r="CC481" s="94"/>
      <c r="CD481" s="94"/>
      <c r="CE481" s="94"/>
      <c r="CF481" s="94"/>
      <c r="CG481" s="94"/>
      <c r="CH481" s="94"/>
      <c r="CI481" s="94"/>
      <c r="CJ481" s="94"/>
      <c r="CK481" s="94"/>
      <c r="CL481" s="94"/>
      <c r="CM481" s="94"/>
      <c r="CN481" s="94"/>
      <c r="CO481" s="94"/>
      <c r="CP481" s="94"/>
      <c r="CQ481" s="94"/>
      <c r="CR481" s="94"/>
      <c r="CS481" s="94"/>
      <c r="CT481" s="94"/>
      <c r="CU481" s="94"/>
      <c r="CV481" s="94"/>
      <c r="CW481" s="94"/>
      <c r="CX481" s="94"/>
      <c r="CY481" s="94"/>
      <c r="CZ481" s="94"/>
      <c r="DA481" s="94"/>
      <c r="DB481" s="94"/>
      <c r="DC481" s="94"/>
      <c r="DD481" s="94"/>
      <c r="DE481" s="94"/>
      <c r="DF481" s="94"/>
      <c r="DG481" s="94"/>
      <c r="DH481" s="94"/>
      <c r="DI481" s="94"/>
      <c r="DJ481" s="94"/>
      <c r="DK481" s="94"/>
      <c r="DL481" s="94"/>
      <c r="DM481" s="94"/>
      <c r="DN481" s="94"/>
      <c r="DO481" s="94"/>
      <c r="DP481" s="94"/>
      <c r="DQ481" s="94"/>
      <c r="DR481" s="94"/>
      <c r="DS481" s="94"/>
      <c r="DT481" s="94"/>
      <c r="DU481" s="94"/>
      <c r="DV481" s="94"/>
      <c r="DW481" s="94"/>
      <c r="DX481" s="94"/>
      <c r="DY481" s="94"/>
      <c r="DZ481" s="94"/>
      <c r="EA481" s="94"/>
      <c r="EB481" s="94"/>
      <c r="EC481" s="94"/>
      <c r="ED481" s="94"/>
      <c r="EE481" s="94"/>
      <c r="EF481" s="94"/>
      <c r="EG481" s="94"/>
      <c r="EH481" s="94"/>
      <c r="EI481" s="94"/>
      <c r="EJ481" s="94"/>
      <c r="EK481" s="94"/>
      <c r="EL481" s="94"/>
      <c r="EM481" s="94"/>
      <c r="EN481" s="94"/>
      <c r="EO481" s="94"/>
      <c r="EP481" s="94"/>
      <c r="EQ481" s="94"/>
      <c r="ER481" s="94"/>
      <c r="ES481" s="94"/>
      <c r="ET481" s="94"/>
      <c r="EU481" s="94"/>
      <c r="EV481" s="94"/>
      <c r="EW481" s="94"/>
      <c r="EX481" s="94"/>
      <c r="EY481" s="94"/>
      <c r="EZ481" s="94"/>
      <c r="FA481" s="94"/>
      <c r="FB481" s="94"/>
      <c r="FC481" s="94"/>
      <c r="FD481" s="94"/>
      <c r="FE481" s="94"/>
      <c r="FF481" s="94"/>
      <c r="FG481" s="94"/>
      <c r="FH481" s="94"/>
      <c r="FI481" s="94"/>
      <c r="FJ481" s="94"/>
      <c r="FK481" s="94"/>
      <c r="FL481" s="94"/>
      <c r="FM481" s="94"/>
      <c r="FN481" s="94"/>
      <c r="FO481" s="94"/>
      <c r="FP481" s="94"/>
      <c r="FQ481" s="94"/>
      <c r="FR481" s="94"/>
      <c r="FS481" s="94"/>
      <c r="FT481" s="94"/>
      <c r="FU481" s="94"/>
      <c r="FV481" s="94"/>
      <c r="FW481" s="94"/>
      <c r="FX481" s="94"/>
      <c r="FY481" s="94"/>
      <c r="FZ481" s="94"/>
      <c r="GA481" s="94"/>
      <c r="GB481" s="94"/>
      <c r="GC481" s="94"/>
      <c r="GD481" s="94"/>
      <c r="GE481" s="94"/>
      <c r="GF481" s="94"/>
      <c r="GG481" s="94"/>
      <c r="GH481" s="94"/>
      <c r="GI481" s="94"/>
      <c r="GJ481" s="94"/>
      <c r="GK481" s="94"/>
      <c r="GL481" s="94"/>
      <c r="GM481" s="94"/>
      <c r="GN481" s="94"/>
      <c r="GO481" s="94"/>
      <c r="GP481" s="94"/>
      <c r="GQ481" s="94"/>
      <c r="GR481" s="94"/>
      <c r="GS481" s="94"/>
      <c r="GT481" s="94"/>
      <c r="GU481" s="94"/>
      <c r="GV481" s="94"/>
      <c r="GW481" s="94"/>
      <c r="GX481" s="94"/>
      <c r="GY481" s="94"/>
      <c r="GZ481" s="94"/>
      <c r="HA481" s="94"/>
      <c r="HB481" s="94"/>
      <c r="HC481" s="94"/>
      <c r="HD481" s="94"/>
      <c r="HE481" s="94"/>
      <c r="HF481" s="94"/>
      <c r="HG481" s="94"/>
      <c r="HH481" s="94"/>
      <c r="HI481" s="94"/>
      <c r="HJ481" s="94"/>
      <c r="HK481" s="94"/>
      <c r="HL481" s="94"/>
      <c r="HM481" s="94"/>
      <c r="HN481" s="94"/>
      <c r="HO481" s="94"/>
      <c r="HP481" s="94"/>
      <c r="HQ481" s="94"/>
      <c r="HR481" s="94"/>
      <c r="HS481" s="94"/>
      <c r="HT481" s="94"/>
      <c r="HU481" s="94"/>
      <c r="HV481" s="94"/>
      <c r="HW481" s="94"/>
      <c r="HX481" s="94"/>
      <c r="HY481" s="94"/>
      <c r="HZ481" s="94"/>
      <c r="IA481" s="94"/>
      <c r="IB481" s="94"/>
      <c r="IC481" s="5"/>
      <c r="ID481" s="94"/>
      <c r="IE481" s="94"/>
      <c r="IF481" s="94"/>
      <c r="IG481" s="94"/>
      <c r="IH481" s="94"/>
      <c r="II481" s="94"/>
      <c r="IJ481" s="94"/>
      <c r="IK481" s="94"/>
      <c r="IL481" s="94"/>
      <c r="IM481" s="94"/>
      <c r="IN481" s="94"/>
      <c r="IO481" s="94"/>
      <c r="IP481" s="94"/>
      <c r="IQ481" s="94"/>
      <c r="IR481" s="94"/>
      <c r="IS481" s="94"/>
      <c r="IT481" s="94"/>
      <c r="IU481" s="94"/>
      <c r="IV481" s="94"/>
      <c r="IW481" s="94"/>
      <c r="IX481" s="94"/>
      <c r="IY481" s="94"/>
      <c r="IZ481" s="94"/>
      <c r="JA481" s="94"/>
      <c r="JB481" s="94"/>
      <c r="JC481" s="94"/>
      <c r="JD481" s="94"/>
      <c r="JE481" s="94"/>
      <c r="JF481" s="94"/>
      <c r="JG481" s="94"/>
      <c r="JH481" s="94"/>
      <c r="JI481" s="94"/>
      <c r="JJ481" s="94"/>
      <c r="JK481" s="94"/>
      <c r="JL481" s="94"/>
      <c r="JM481" s="94"/>
      <c r="JN481" s="94"/>
      <c r="JO481" s="94"/>
      <c r="JP481" s="94"/>
      <c r="JQ481" s="94"/>
      <c r="JR481" s="94"/>
      <c r="JS481" s="94"/>
      <c r="JT481" s="94"/>
      <c r="JU481" s="94"/>
      <c r="JV481" s="94"/>
      <c r="JW481" s="94"/>
      <c r="JX481" s="94"/>
      <c r="JY481" s="94"/>
      <c r="JZ481" s="94"/>
      <c r="KA481" s="94"/>
      <c r="KB481" s="94"/>
      <c r="KC481" s="94"/>
      <c r="KD481" s="94"/>
      <c r="KE481" s="94"/>
      <c r="KF481" s="94"/>
      <c r="KG481" s="94"/>
      <c r="KH481" s="94"/>
      <c r="KI481" s="94"/>
      <c r="KJ481" s="94"/>
      <c r="KK481" s="94"/>
      <c r="KL481" s="94"/>
      <c r="KM481" s="94"/>
      <c r="KN481" s="94"/>
      <c r="KO481" s="94"/>
      <c r="KP481" s="94"/>
      <c r="KQ481" s="94"/>
      <c r="KR481" s="94"/>
      <c r="KS481" s="94"/>
      <c r="KT481" s="94"/>
      <c r="KU481" s="94"/>
      <c r="KV481" s="94"/>
      <c r="KW481" s="94"/>
      <c r="KX481" s="94"/>
      <c r="KY481" s="94"/>
      <c r="KZ481" s="94"/>
      <c r="LA481" s="94"/>
      <c r="LB481" s="94"/>
      <c r="LC481" s="94"/>
      <c r="LD481" s="94"/>
      <c r="LE481" s="94"/>
      <c r="LF481" s="94"/>
      <c r="LG481" s="94"/>
      <c r="LH481" s="94"/>
      <c r="LI481" s="94"/>
      <c r="LJ481" s="94"/>
      <c r="LK481" s="94"/>
    </row>
    <row r="482" spans="2:323" x14ac:dyDescent="0.25">
      <c r="B482" s="358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 s="94"/>
      <c r="AD482" s="94"/>
      <c r="AE482" s="94"/>
      <c r="AF482" s="94"/>
      <c r="AG482" s="94"/>
      <c r="AH482" s="94"/>
      <c r="AI482" s="94"/>
      <c r="AJ482" s="94"/>
      <c r="AK482" s="94"/>
      <c r="AL482" s="94"/>
      <c r="AM482" s="94"/>
      <c r="AN482" s="94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  <c r="BY482" s="94"/>
      <c r="BZ482" s="94"/>
      <c r="CA482" s="94"/>
      <c r="CB482" s="94"/>
      <c r="CC482" s="94"/>
      <c r="CD482" s="94"/>
      <c r="CE482" s="94"/>
      <c r="CF482" s="94"/>
      <c r="CG482" s="94"/>
      <c r="CH482" s="94"/>
      <c r="CI482" s="94"/>
      <c r="CJ482" s="94"/>
      <c r="CK482" s="94"/>
      <c r="CL482" s="94"/>
      <c r="CM482" s="94"/>
      <c r="CN482" s="94"/>
      <c r="CO482" s="94"/>
      <c r="CP482" s="94"/>
      <c r="CQ482" s="94"/>
      <c r="CR482" s="94"/>
      <c r="CS482" s="94"/>
      <c r="CT482" s="94"/>
      <c r="CU482" s="94"/>
      <c r="CV482" s="94"/>
      <c r="CW482" s="94"/>
      <c r="CX482" s="94"/>
      <c r="CY482" s="94"/>
      <c r="CZ482" s="94"/>
      <c r="DA482" s="94"/>
      <c r="DB482" s="94"/>
      <c r="DC482" s="94"/>
      <c r="DD482" s="94"/>
      <c r="DE482" s="94"/>
      <c r="DF482" s="94"/>
      <c r="DG482" s="94"/>
      <c r="DH482" s="94"/>
      <c r="DI482" s="94"/>
      <c r="DJ482" s="94"/>
      <c r="DK482" s="94"/>
      <c r="DL482" s="94"/>
      <c r="DM482" s="94"/>
      <c r="DN482" s="94"/>
      <c r="DO482" s="94"/>
      <c r="DP482" s="94"/>
      <c r="DQ482" s="94"/>
      <c r="DR482" s="94"/>
      <c r="DS482" s="94"/>
      <c r="DT482" s="94"/>
      <c r="DU482" s="94"/>
      <c r="DV482" s="94"/>
      <c r="DW482" s="94"/>
      <c r="DX482" s="94"/>
      <c r="DY482" s="94"/>
      <c r="DZ482" s="94"/>
      <c r="EA482" s="94"/>
      <c r="EB482" s="94"/>
      <c r="EC482" s="94"/>
      <c r="ED482" s="94"/>
      <c r="EE482" s="94"/>
      <c r="EF482" s="94"/>
      <c r="EG482" s="94"/>
      <c r="EH482" s="94"/>
      <c r="EI482" s="94"/>
      <c r="EJ482" s="94"/>
      <c r="EK482" s="94"/>
      <c r="EL482" s="94"/>
      <c r="EM482" s="94"/>
      <c r="EN482" s="94"/>
      <c r="EO482" s="94"/>
      <c r="EP482" s="94"/>
      <c r="EQ482" s="94"/>
      <c r="ER482" s="94"/>
      <c r="ES482" s="94"/>
      <c r="ET482" s="94"/>
      <c r="EU482" s="94"/>
      <c r="EV482" s="94"/>
      <c r="EW482" s="94"/>
      <c r="EX482" s="94"/>
      <c r="EY482" s="94"/>
      <c r="EZ482" s="94"/>
      <c r="FA482" s="94"/>
      <c r="FB482" s="94"/>
      <c r="FC482" s="94"/>
      <c r="FD482" s="94"/>
      <c r="FE482" s="94"/>
      <c r="FF482" s="94"/>
      <c r="FG482" s="94"/>
      <c r="FH482" s="94"/>
      <c r="FI482" s="94"/>
      <c r="FJ482" s="94"/>
      <c r="FK482" s="94"/>
      <c r="FL482" s="94"/>
      <c r="FM482" s="94"/>
      <c r="FN482" s="94"/>
      <c r="FO482" s="94"/>
      <c r="FP482" s="94"/>
      <c r="FQ482" s="94"/>
      <c r="FR482" s="94"/>
      <c r="FS482" s="94"/>
      <c r="FT482" s="94"/>
      <c r="FU482" s="94"/>
      <c r="FV482" s="94"/>
      <c r="FW482" s="94"/>
      <c r="FX482" s="94"/>
      <c r="FY482" s="94"/>
      <c r="FZ482" s="94"/>
      <c r="GA482" s="94"/>
      <c r="GB482" s="94"/>
      <c r="GC482" s="94"/>
      <c r="GD482" s="94"/>
      <c r="GE482" s="94"/>
      <c r="GF482" s="94"/>
      <c r="GG482" s="94"/>
      <c r="GH482" s="94"/>
      <c r="GI482" s="94"/>
      <c r="GJ482" s="94"/>
      <c r="GK482" s="94"/>
      <c r="GL482" s="94"/>
      <c r="GM482" s="94"/>
      <c r="GN482" s="94"/>
      <c r="GO482" s="94"/>
      <c r="GP482" s="94"/>
      <c r="GQ482" s="94"/>
      <c r="GR482" s="94"/>
      <c r="GS482" s="94"/>
      <c r="GT482" s="94"/>
      <c r="GU482" s="94"/>
      <c r="GV482" s="94"/>
      <c r="GW482" s="94"/>
      <c r="GX482" s="94"/>
      <c r="GY482" s="94"/>
      <c r="GZ482" s="94"/>
      <c r="HA482" s="94"/>
      <c r="HB482" s="94"/>
      <c r="HC482" s="94"/>
      <c r="HD482" s="94"/>
      <c r="HE482" s="94"/>
      <c r="HF482" s="94"/>
      <c r="HG482" s="94"/>
      <c r="HH482" s="94"/>
      <c r="HI482" s="94"/>
      <c r="HJ482" s="94"/>
      <c r="HK482" s="94"/>
      <c r="HL482" s="94"/>
      <c r="HM482" s="94"/>
      <c r="HN482" s="94"/>
      <c r="HO482" s="94"/>
      <c r="HP482" s="94"/>
      <c r="HQ482" s="94"/>
      <c r="HR482" s="94"/>
      <c r="HS482" s="94"/>
      <c r="HT482" s="94"/>
      <c r="HU482" s="94"/>
      <c r="HV482" s="94"/>
      <c r="HW482" s="94"/>
      <c r="HX482" s="94"/>
      <c r="HY482" s="94"/>
      <c r="HZ482" s="94"/>
      <c r="IA482" s="94"/>
      <c r="IB482" s="94"/>
      <c r="IC482" s="5"/>
      <c r="ID482" s="94"/>
      <c r="IE482" s="94"/>
      <c r="IF482" s="94"/>
      <c r="IG482" s="94"/>
      <c r="IH482" s="94"/>
      <c r="II482" s="94"/>
      <c r="IJ482" s="94"/>
      <c r="IK482" s="94"/>
      <c r="IL482" s="94"/>
      <c r="IM482" s="94"/>
      <c r="IN482" s="94"/>
      <c r="IO482" s="94"/>
      <c r="IP482" s="94"/>
      <c r="IQ482" s="94"/>
      <c r="IR482" s="94"/>
      <c r="IS482" s="94"/>
      <c r="IT482" s="94"/>
      <c r="IU482" s="94"/>
      <c r="IV482" s="94"/>
      <c r="IW482" s="94"/>
      <c r="IX482" s="94"/>
      <c r="IY482" s="94"/>
      <c r="IZ482" s="94"/>
      <c r="JA482" s="94"/>
      <c r="JB482" s="94"/>
      <c r="JC482" s="94"/>
      <c r="JD482" s="94"/>
      <c r="JE482" s="94"/>
      <c r="JF482" s="94"/>
      <c r="JG482" s="94"/>
      <c r="JH482" s="94"/>
      <c r="JI482" s="94"/>
      <c r="JJ482" s="94"/>
      <c r="JK482" s="94"/>
      <c r="JL482" s="94"/>
      <c r="JM482" s="94"/>
      <c r="JN482" s="94"/>
      <c r="JO482" s="94"/>
      <c r="JP482" s="94"/>
      <c r="JQ482" s="94"/>
      <c r="JR482" s="94"/>
      <c r="JS482" s="94"/>
      <c r="JT482" s="94"/>
      <c r="JU482" s="94"/>
      <c r="JV482" s="94"/>
      <c r="JW482" s="94"/>
      <c r="JX482" s="94"/>
      <c r="JY482" s="94"/>
      <c r="JZ482" s="94"/>
      <c r="KA482" s="94"/>
      <c r="KB482" s="94"/>
      <c r="KC482" s="94"/>
      <c r="KD482" s="94"/>
      <c r="KE482" s="94"/>
      <c r="KF482" s="94"/>
      <c r="KG482" s="94"/>
      <c r="KH482" s="94"/>
      <c r="KI482" s="94"/>
      <c r="KJ482" s="94"/>
      <c r="KK482" s="94"/>
      <c r="KL482" s="94"/>
      <c r="KM482" s="94"/>
      <c r="KN482" s="94"/>
      <c r="KO482" s="94"/>
      <c r="KP482" s="94"/>
      <c r="KQ482" s="94"/>
      <c r="KR482" s="94"/>
      <c r="KS482" s="94"/>
      <c r="KT482" s="94"/>
      <c r="KU482" s="94"/>
      <c r="KV482" s="94"/>
      <c r="KW482" s="94"/>
      <c r="KX482" s="94"/>
      <c r="KY482" s="94"/>
      <c r="KZ482" s="94"/>
      <c r="LA482" s="94"/>
      <c r="LB482" s="94"/>
      <c r="LC482" s="94"/>
      <c r="LD482" s="94"/>
      <c r="LE482" s="94"/>
      <c r="LF482" s="94"/>
      <c r="LG482" s="94"/>
      <c r="LH482" s="94"/>
      <c r="LI482" s="94"/>
      <c r="LJ482" s="94"/>
      <c r="LK482" s="94"/>
    </row>
    <row r="483" spans="2:323" x14ac:dyDescent="0.25">
      <c r="B483" s="358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 s="94"/>
      <c r="AD483" s="94"/>
      <c r="AE483" s="94"/>
      <c r="AF483" s="94"/>
      <c r="AG483" s="94"/>
      <c r="AH483" s="94"/>
      <c r="AI483" s="94"/>
      <c r="AJ483" s="94"/>
      <c r="AK483" s="94"/>
      <c r="AL483" s="94"/>
      <c r="AM483" s="94"/>
      <c r="AN483" s="94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  <c r="BY483" s="94"/>
      <c r="BZ483" s="94"/>
      <c r="CA483" s="94"/>
      <c r="CB483" s="94"/>
      <c r="CC483" s="94"/>
      <c r="CD483" s="94"/>
      <c r="CE483" s="94"/>
      <c r="CF483" s="94"/>
      <c r="CG483" s="94"/>
      <c r="CH483" s="94"/>
      <c r="CI483" s="94"/>
      <c r="CJ483" s="94"/>
      <c r="CK483" s="94"/>
      <c r="CL483" s="94"/>
      <c r="CM483" s="94"/>
      <c r="CN483" s="94"/>
      <c r="CO483" s="94"/>
      <c r="CP483" s="94"/>
      <c r="CQ483" s="94"/>
      <c r="CR483" s="94"/>
      <c r="CS483" s="94"/>
      <c r="CT483" s="94"/>
      <c r="CU483" s="94"/>
      <c r="CV483" s="94"/>
      <c r="CW483" s="94"/>
      <c r="CX483" s="94"/>
      <c r="CY483" s="94"/>
      <c r="CZ483" s="94"/>
      <c r="DA483" s="94"/>
      <c r="DB483" s="94"/>
      <c r="DC483" s="94"/>
      <c r="DD483" s="94"/>
      <c r="DE483" s="94"/>
      <c r="DF483" s="94"/>
      <c r="DG483" s="94"/>
      <c r="DH483" s="94"/>
      <c r="DI483" s="94"/>
      <c r="DJ483" s="94"/>
      <c r="DK483" s="94"/>
      <c r="DL483" s="94"/>
      <c r="DM483" s="94"/>
      <c r="DN483" s="94"/>
      <c r="DO483" s="94"/>
      <c r="DP483" s="94"/>
      <c r="DQ483" s="94"/>
      <c r="DR483" s="94"/>
      <c r="DS483" s="94"/>
      <c r="DT483" s="94"/>
      <c r="DU483" s="94"/>
      <c r="DV483" s="94"/>
      <c r="DW483" s="94"/>
      <c r="DX483" s="94"/>
      <c r="DY483" s="94"/>
      <c r="DZ483" s="94"/>
      <c r="EA483" s="94"/>
      <c r="EB483" s="94"/>
      <c r="EC483" s="94"/>
      <c r="ED483" s="94"/>
      <c r="EE483" s="94"/>
      <c r="EF483" s="94"/>
      <c r="EG483" s="94"/>
      <c r="EH483" s="94"/>
      <c r="EI483" s="94"/>
      <c r="EJ483" s="94"/>
      <c r="EK483" s="94"/>
      <c r="EL483" s="94"/>
      <c r="EM483" s="94"/>
      <c r="EN483" s="94"/>
      <c r="EO483" s="94"/>
      <c r="EP483" s="94"/>
      <c r="EQ483" s="94"/>
      <c r="ER483" s="94"/>
      <c r="ES483" s="94"/>
      <c r="ET483" s="94"/>
      <c r="EU483" s="94"/>
      <c r="EV483" s="94"/>
      <c r="EW483" s="94"/>
      <c r="EX483" s="94"/>
      <c r="EY483" s="94"/>
      <c r="EZ483" s="94"/>
      <c r="FA483" s="94"/>
      <c r="FB483" s="94"/>
      <c r="FC483" s="94"/>
      <c r="FD483" s="94"/>
      <c r="FE483" s="94"/>
      <c r="FF483" s="94"/>
      <c r="FG483" s="94"/>
      <c r="FH483" s="94"/>
      <c r="FI483" s="94"/>
      <c r="FJ483" s="94"/>
      <c r="FK483" s="94"/>
      <c r="FL483" s="94"/>
      <c r="FM483" s="94"/>
      <c r="FN483" s="94"/>
      <c r="FO483" s="94"/>
      <c r="FP483" s="94"/>
      <c r="FQ483" s="94"/>
      <c r="FR483" s="94"/>
      <c r="FS483" s="94"/>
      <c r="FT483" s="94"/>
      <c r="FU483" s="94"/>
      <c r="FV483" s="94"/>
      <c r="FW483" s="94"/>
      <c r="FX483" s="94"/>
      <c r="FY483" s="94"/>
      <c r="FZ483" s="94"/>
      <c r="GA483" s="94"/>
      <c r="GB483" s="94"/>
      <c r="GC483" s="94"/>
      <c r="GD483" s="94"/>
      <c r="GE483" s="94"/>
      <c r="GF483" s="94"/>
      <c r="GG483" s="94"/>
      <c r="GH483" s="94"/>
      <c r="GI483" s="94"/>
      <c r="GJ483" s="94"/>
      <c r="GK483" s="94"/>
      <c r="GL483" s="94"/>
      <c r="GM483" s="94"/>
      <c r="GN483" s="94"/>
      <c r="GO483" s="94"/>
      <c r="GP483" s="94"/>
      <c r="GQ483" s="94"/>
      <c r="GR483" s="94"/>
      <c r="GS483" s="94"/>
      <c r="GT483" s="94"/>
      <c r="GU483" s="94"/>
      <c r="GV483" s="94"/>
      <c r="GW483" s="94"/>
      <c r="GX483" s="94"/>
      <c r="GY483" s="94"/>
      <c r="GZ483" s="94"/>
      <c r="HA483" s="94"/>
      <c r="HB483" s="94"/>
      <c r="HC483" s="94"/>
      <c r="HD483" s="94"/>
      <c r="HE483" s="94"/>
      <c r="HF483" s="94"/>
      <c r="HG483" s="94"/>
      <c r="HH483" s="94"/>
      <c r="HI483" s="94"/>
      <c r="HJ483" s="94"/>
      <c r="HK483" s="94"/>
      <c r="HL483" s="94"/>
      <c r="HM483" s="94"/>
      <c r="HN483" s="94"/>
      <c r="HO483" s="94"/>
      <c r="HP483" s="94"/>
      <c r="HQ483" s="94"/>
      <c r="HR483" s="94"/>
      <c r="HS483" s="94"/>
      <c r="HT483" s="94"/>
      <c r="HU483" s="94"/>
      <c r="HV483" s="94"/>
      <c r="HW483" s="94"/>
      <c r="HX483" s="94"/>
      <c r="HY483" s="94"/>
      <c r="HZ483" s="94"/>
      <c r="IA483" s="94"/>
      <c r="IB483" s="94"/>
      <c r="IC483" s="5"/>
      <c r="ID483" s="94"/>
      <c r="IE483" s="94"/>
      <c r="IF483" s="94"/>
      <c r="IG483" s="94"/>
      <c r="IH483" s="94"/>
      <c r="II483" s="94"/>
      <c r="IJ483" s="94"/>
      <c r="IK483" s="94"/>
      <c r="IL483" s="94"/>
      <c r="IM483" s="94"/>
      <c r="IN483" s="94"/>
      <c r="IO483" s="94"/>
      <c r="IP483" s="94"/>
      <c r="IQ483" s="94"/>
      <c r="IR483" s="94"/>
      <c r="IS483" s="94"/>
      <c r="IT483" s="94"/>
      <c r="IU483" s="94"/>
      <c r="IV483" s="94"/>
      <c r="IW483" s="94"/>
      <c r="IX483" s="94"/>
      <c r="IY483" s="94"/>
      <c r="IZ483" s="94"/>
      <c r="JA483" s="94"/>
      <c r="JB483" s="94"/>
      <c r="JC483" s="94"/>
      <c r="JD483" s="94"/>
      <c r="JE483" s="94"/>
      <c r="JF483" s="94"/>
      <c r="JG483" s="94"/>
      <c r="JH483" s="94"/>
      <c r="JI483" s="94"/>
      <c r="JJ483" s="94"/>
      <c r="JK483" s="94"/>
      <c r="JL483" s="94"/>
      <c r="JM483" s="94"/>
      <c r="JN483" s="94"/>
      <c r="JO483" s="94"/>
      <c r="JP483" s="94"/>
      <c r="JQ483" s="94"/>
      <c r="JR483" s="94"/>
      <c r="JS483" s="94"/>
      <c r="JT483" s="94"/>
      <c r="JU483" s="94"/>
      <c r="JV483" s="94"/>
      <c r="JW483" s="94"/>
      <c r="JX483" s="94"/>
      <c r="JY483" s="94"/>
      <c r="JZ483" s="94"/>
      <c r="KA483" s="94"/>
      <c r="KB483" s="94"/>
      <c r="KC483" s="94"/>
      <c r="KD483" s="94"/>
      <c r="KE483" s="94"/>
      <c r="KF483" s="94"/>
      <c r="KG483" s="94"/>
      <c r="KH483" s="94"/>
      <c r="KI483" s="94"/>
      <c r="KJ483" s="94"/>
      <c r="KK483" s="94"/>
      <c r="KL483" s="94"/>
      <c r="KM483" s="94"/>
      <c r="KN483" s="94"/>
      <c r="KO483" s="94"/>
      <c r="KP483" s="94"/>
      <c r="KQ483" s="94"/>
      <c r="KR483" s="94"/>
      <c r="KS483" s="94"/>
      <c r="KT483" s="94"/>
      <c r="KU483" s="94"/>
      <c r="KV483" s="94"/>
      <c r="KW483" s="94"/>
      <c r="KX483" s="94"/>
      <c r="KY483" s="94"/>
      <c r="KZ483" s="94"/>
      <c r="LA483" s="94"/>
      <c r="LB483" s="94"/>
      <c r="LC483" s="94"/>
      <c r="LD483" s="94"/>
      <c r="LE483" s="94"/>
      <c r="LF483" s="94"/>
      <c r="LG483" s="94"/>
      <c r="LH483" s="94"/>
      <c r="LI483" s="94"/>
      <c r="LJ483" s="94"/>
      <c r="LK483" s="94"/>
    </row>
    <row r="484" spans="2:323" x14ac:dyDescent="0.25">
      <c r="B484" s="358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 s="94"/>
      <c r="AD484" s="94"/>
      <c r="AE484" s="94"/>
      <c r="AF484" s="94"/>
      <c r="AG484" s="94"/>
      <c r="AH484" s="94"/>
      <c r="AI484" s="94"/>
      <c r="AJ484" s="94"/>
      <c r="AK484" s="94"/>
      <c r="AL484" s="94"/>
      <c r="AM484" s="94"/>
      <c r="AN484" s="94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  <c r="BY484" s="94"/>
      <c r="BZ484" s="94"/>
      <c r="CA484" s="94"/>
      <c r="CB484" s="94"/>
      <c r="CC484" s="94"/>
      <c r="CD484" s="94"/>
      <c r="CE484" s="94"/>
      <c r="CF484" s="94"/>
      <c r="CG484" s="94"/>
      <c r="CH484" s="94"/>
      <c r="CI484" s="94"/>
      <c r="CJ484" s="94"/>
      <c r="CK484" s="94"/>
      <c r="CL484" s="94"/>
      <c r="CM484" s="94"/>
      <c r="CN484" s="94"/>
      <c r="CO484" s="94"/>
      <c r="CP484" s="94"/>
      <c r="CQ484" s="94"/>
      <c r="CR484" s="94"/>
      <c r="CS484" s="94"/>
      <c r="CT484" s="94"/>
      <c r="CU484" s="94"/>
      <c r="CV484" s="94"/>
      <c r="CW484" s="94"/>
      <c r="CX484" s="94"/>
      <c r="CY484" s="94"/>
      <c r="CZ484" s="94"/>
      <c r="DA484" s="94"/>
      <c r="DB484" s="94"/>
      <c r="DC484" s="94"/>
      <c r="DD484" s="94"/>
      <c r="DE484" s="94"/>
      <c r="DF484" s="94"/>
      <c r="DG484" s="94"/>
      <c r="DH484" s="94"/>
      <c r="DI484" s="94"/>
      <c r="DJ484" s="94"/>
      <c r="DK484" s="94"/>
      <c r="DL484" s="94"/>
      <c r="DM484" s="94"/>
      <c r="DN484" s="94"/>
      <c r="DO484" s="94"/>
      <c r="DP484" s="94"/>
      <c r="DQ484" s="94"/>
      <c r="DR484" s="94"/>
      <c r="DS484" s="94"/>
      <c r="DT484" s="94"/>
      <c r="DU484" s="94"/>
      <c r="DV484" s="94"/>
      <c r="DW484" s="94"/>
      <c r="DX484" s="94"/>
      <c r="DY484" s="94"/>
      <c r="DZ484" s="94"/>
      <c r="EA484" s="94"/>
      <c r="EB484" s="94"/>
      <c r="EC484" s="94"/>
      <c r="ED484" s="94"/>
      <c r="EE484" s="94"/>
      <c r="EF484" s="94"/>
      <c r="EG484" s="94"/>
      <c r="EH484" s="94"/>
      <c r="EI484" s="94"/>
      <c r="EJ484" s="94"/>
      <c r="EK484" s="94"/>
      <c r="EL484" s="94"/>
      <c r="EM484" s="94"/>
      <c r="EN484" s="94"/>
      <c r="EO484" s="94"/>
      <c r="EP484" s="94"/>
      <c r="EQ484" s="94"/>
      <c r="ER484" s="94"/>
      <c r="ES484" s="94"/>
      <c r="ET484" s="94"/>
      <c r="EU484" s="94"/>
      <c r="EV484" s="94"/>
      <c r="EW484" s="94"/>
      <c r="EX484" s="94"/>
      <c r="EY484" s="94"/>
      <c r="EZ484" s="94"/>
      <c r="FA484" s="94"/>
      <c r="FB484" s="94"/>
      <c r="FC484" s="94"/>
      <c r="FD484" s="94"/>
      <c r="FE484" s="94"/>
      <c r="FF484" s="94"/>
      <c r="FG484" s="94"/>
      <c r="FH484" s="94"/>
      <c r="FI484" s="94"/>
      <c r="FJ484" s="94"/>
      <c r="FK484" s="94"/>
      <c r="FL484" s="94"/>
      <c r="FM484" s="94"/>
      <c r="FN484" s="94"/>
      <c r="FO484" s="94"/>
      <c r="FP484" s="94"/>
      <c r="FQ484" s="94"/>
      <c r="FR484" s="94"/>
      <c r="FS484" s="94"/>
      <c r="FT484" s="94"/>
      <c r="FU484" s="94"/>
      <c r="FV484" s="94"/>
      <c r="FW484" s="94"/>
      <c r="FX484" s="94"/>
      <c r="FY484" s="94"/>
      <c r="FZ484" s="94"/>
      <c r="GA484" s="94"/>
      <c r="GB484" s="94"/>
      <c r="GC484" s="94"/>
      <c r="GD484" s="94"/>
      <c r="GE484" s="94"/>
      <c r="GF484" s="94"/>
      <c r="GG484" s="94"/>
      <c r="GH484" s="94"/>
      <c r="GI484" s="94"/>
      <c r="GJ484" s="94"/>
      <c r="GK484" s="94"/>
      <c r="GL484" s="94"/>
      <c r="GM484" s="94"/>
      <c r="GN484" s="94"/>
      <c r="GO484" s="94"/>
      <c r="GP484" s="94"/>
      <c r="GQ484" s="94"/>
      <c r="GR484" s="94"/>
      <c r="GS484" s="94"/>
      <c r="GT484" s="94"/>
      <c r="GU484" s="94"/>
      <c r="GV484" s="94"/>
      <c r="GW484" s="94"/>
      <c r="GX484" s="94"/>
      <c r="GY484" s="94"/>
      <c r="GZ484" s="94"/>
      <c r="HA484" s="94"/>
      <c r="HB484" s="94"/>
      <c r="HC484" s="94"/>
      <c r="HD484" s="94"/>
      <c r="HE484" s="94"/>
      <c r="HF484" s="94"/>
      <c r="HG484" s="94"/>
      <c r="HH484" s="94"/>
      <c r="HI484" s="94"/>
      <c r="HJ484" s="94"/>
      <c r="HK484" s="94"/>
      <c r="HL484" s="94"/>
      <c r="HM484" s="94"/>
      <c r="HN484" s="94"/>
      <c r="HO484" s="94"/>
      <c r="HP484" s="94"/>
      <c r="HQ484" s="94"/>
      <c r="HR484" s="94"/>
      <c r="HS484" s="94"/>
      <c r="HT484" s="94"/>
      <c r="HU484" s="94"/>
      <c r="HV484" s="94"/>
      <c r="HW484" s="94"/>
      <c r="HX484" s="94"/>
      <c r="HY484" s="94"/>
      <c r="HZ484" s="94"/>
      <c r="IA484" s="94"/>
      <c r="IB484" s="94"/>
      <c r="IC484" s="5"/>
      <c r="ID484" s="94"/>
      <c r="IE484" s="94"/>
      <c r="IF484" s="94"/>
      <c r="IG484" s="94"/>
      <c r="IH484" s="94"/>
      <c r="II484" s="94"/>
      <c r="IJ484" s="94"/>
      <c r="IK484" s="94"/>
      <c r="IL484" s="94"/>
      <c r="IM484" s="94"/>
      <c r="IN484" s="94"/>
      <c r="IO484" s="94"/>
      <c r="IP484" s="94"/>
      <c r="IQ484" s="94"/>
      <c r="IR484" s="94"/>
      <c r="IS484" s="94"/>
      <c r="IT484" s="94"/>
      <c r="IU484" s="94"/>
      <c r="IV484" s="94"/>
      <c r="IW484" s="94"/>
      <c r="IX484" s="94"/>
      <c r="IY484" s="94"/>
      <c r="IZ484" s="94"/>
      <c r="JA484" s="94"/>
      <c r="JB484" s="94"/>
      <c r="JC484" s="94"/>
      <c r="JD484" s="94"/>
      <c r="JE484" s="94"/>
      <c r="JF484" s="94"/>
      <c r="JG484" s="94"/>
      <c r="JH484" s="94"/>
      <c r="JI484" s="94"/>
      <c r="JJ484" s="94"/>
      <c r="JK484" s="94"/>
      <c r="JL484" s="94"/>
      <c r="JM484" s="94"/>
      <c r="JN484" s="94"/>
      <c r="JO484" s="94"/>
      <c r="JP484" s="94"/>
      <c r="JQ484" s="94"/>
      <c r="JR484" s="94"/>
      <c r="JS484" s="94"/>
      <c r="JT484" s="94"/>
      <c r="JU484" s="94"/>
      <c r="JV484" s="94"/>
      <c r="JW484" s="94"/>
      <c r="JX484" s="94"/>
      <c r="JY484" s="94"/>
      <c r="JZ484" s="94"/>
      <c r="KA484" s="94"/>
      <c r="KB484" s="94"/>
      <c r="KC484" s="94"/>
      <c r="KD484" s="94"/>
      <c r="KE484" s="94"/>
      <c r="KF484" s="94"/>
      <c r="KG484" s="94"/>
      <c r="KH484" s="94"/>
      <c r="KI484" s="94"/>
      <c r="KJ484" s="94"/>
      <c r="KK484" s="94"/>
      <c r="KL484" s="94"/>
      <c r="KM484" s="94"/>
      <c r="KN484" s="94"/>
      <c r="KO484" s="94"/>
      <c r="KP484" s="94"/>
      <c r="KQ484" s="94"/>
      <c r="KR484" s="94"/>
      <c r="KS484" s="94"/>
      <c r="KT484" s="94"/>
      <c r="KU484" s="94"/>
      <c r="KV484" s="94"/>
      <c r="KW484" s="94"/>
      <c r="KX484" s="94"/>
      <c r="KY484" s="94"/>
      <c r="KZ484" s="94"/>
      <c r="LA484" s="94"/>
      <c r="LB484" s="94"/>
      <c r="LC484" s="94"/>
      <c r="LD484" s="94"/>
      <c r="LE484" s="94"/>
      <c r="LF484" s="94"/>
      <c r="LG484" s="94"/>
      <c r="LH484" s="94"/>
      <c r="LI484" s="94"/>
      <c r="LJ484" s="94"/>
      <c r="LK484" s="94"/>
    </row>
    <row r="485" spans="2:323" x14ac:dyDescent="0.25">
      <c r="B485" s="358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 s="94"/>
      <c r="AD485" s="94"/>
      <c r="AE485" s="94"/>
      <c r="AF485" s="94"/>
      <c r="AG485" s="94"/>
      <c r="AH485" s="94"/>
      <c r="AI485" s="94"/>
      <c r="AJ485" s="94"/>
      <c r="AK485" s="94"/>
      <c r="AL485" s="94"/>
      <c r="AM485" s="94"/>
      <c r="AN485" s="94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  <c r="BY485" s="94"/>
      <c r="BZ485" s="94"/>
      <c r="CA485" s="94"/>
      <c r="CB485" s="94"/>
      <c r="CC485" s="94"/>
      <c r="CD485" s="94"/>
      <c r="CE485" s="94"/>
      <c r="CF485" s="94"/>
      <c r="CG485" s="94"/>
      <c r="CH485" s="94"/>
      <c r="CI485" s="94"/>
      <c r="CJ485" s="94"/>
      <c r="CK485" s="94"/>
      <c r="CL485" s="94"/>
      <c r="CM485" s="94"/>
      <c r="CN485" s="94"/>
      <c r="CO485" s="94"/>
      <c r="CP485" s="94"/>
      <c r="CQ485" s="94"/>
      <c r="CR485" s="94"/>
      <c r="CS485" s="94"/>
      <c r="CT485" s="94"/>
      <c r="CU485" s="94"/>
      <c r="CV485" s="94"/>
      <c r="CW485" s="94"/>
      <c r="CX485" s="94"/>
      <c r="CY485" s="94"/>
      <c r="CZ485" s="94"/>
      <c r="DA485" s="94"/>
      <c r="DB485" s="94"/>
      <c r="DC485" s="94"/>
      <c r="DD485" s="94"/>
      <c r="DE485" s="94"/>
      <c r="DF485" s="94"/>
      <c r="DG485" s="94"/>
      <c r="DH485" s="94"/>
      <c r="DI485" s="94"/>
      <c r="DJ485" s="94"/>
      <c r="DK485" s="94"/>
      <c r="DL485" s="94"/>
      <c r="DM485" s="94"/>
      <c r="DN485" s="94"/>
      <c r="DO485" s="94"/>
      <c r="DP485" s="94"/>
      <c r="DQ485" s="94"/>
      <c r="DR485" s="94"/>
      <c r="DS485" s="94"/>
      <c r="DT485" s="94"/>
      <c r="DU485" s="94"/>
      <c r="DV485" s="94"/>
      <c r="DW485" s="94"/>
      <c r="DX485" s="94"/>
      <c r="DY485" s="94"/>
      <c r="DZ485" s="94"/>
      <c r="EA485" s="94"/>
      <c r="EB485" s="94"/>
      <c r="EC485" s="94"/>
      <c r="ED485" s="94"/>
      <c r="EE485" s="94"/>
      <c r="EF485" s="94"/>
      <c r="EG485" s="94"/>
      <c r="EH485" s="94"/>
      <c r="EI485" s="94"/>
      <c r="EJ485" s="94"/>
      <c r="EK485" s="94"/>
      <c r="EL485" s="94"/>
      <c r="EM485" s="94"/>
      <c r="EN485" s="94"/>
      <c r="EO485" s="94"/>
      <c r="EP485" s="94"/>
      <c r="EQ485" s="94"/>
      <c r="ER485" s="94"/>
      <c r="ES485" s="94"/>
      <c r="ET485" s="94"/>
      <c r="EU485" s="94"/>
      <c r="EV485" s="94"/>
      <c r="EW485" s="94"/>
      <c r="EX485" s="94"/>
      <c r="EY485" s="94"/>
      <c r="EZ485" s="94"/>
      <c r="FA485" s="94"/>
      <c r="FB485" s="94"/>
      <c r="FC485" s="94"/>
      <c r="FD485" s="94"/>
      <c r="FE485" s="94"/>
      <c r="FF485" s="94"/>
      <c r="FG485" s="94"/>
      <c r="FH485" s="94"/>
      <c r="FI485" s="94"/>
      <c r="FJ485" s="94"/>
      <c r="FK485" s="94"/>
      <c r="FL485" s="94"/>
      <c r="FM485" s="94"/>
      <c r="FN485" s="94"/>
      <c r="FO485" s="94"/>
      <c r="FP485" s="94"/>
      <c r="FQ485" s="94"/>
      <c r="FR485" s="94"/>
      <c r="FS485" s="94"/>
      <c r="FT485" s="94"/>
      <c r="FU485" s="94"/>
      <c r="FV485" s="94"/>
      <c r="FW485" s="94"/>
      <c r="FX485" s="94"/>
      <c r="FY485" s="94"/>
      <c r="FZ485" s="94"/>
      <c r="GA485" s="94"/>
      <c r="GB485" s="94"/>
      <c r="GC485" s="94"/>
      <c r="GD485" s="94"/>
      <c r="GE485" s="94"/>
      <c r="GF485" s="94"/>
      <c r="GG485" s="94"/>
      <c r="GH485" s="94"/>
      <c r="GI485" s="94"/>
      <c r="GJ485" s="94"/>
      <c r="GK485" s="94"/>
      <c r="GL485" s="94"/>
      <c r="GM485" s="94"/>
      <c r="GN485" s="94"/>
      <c r="GO485" s="94"/>
      <c r="GP485" s="94"/>
      <c r="GQ485" s="94"/>
      <c r="GR485" s="94"/>
      <c r="GS485" s="94"/>
      <c r="GT485" s="94"/>
      <c r="GU485" s="94"/>
      <c r="GV485" s="94"/>
      <c r="GW485" s="94"/>
      <c r="GX485" s="94"/>
      <c r="GY485" s="94"/>
      <c r="GZ485" s="94"/>
      <c r="HA485" s="94"/>
      <c r="HB485" s="94"/>
      <c r="HC485" s="94"/>
      <c r="HD485" s="94"/>
      <c r="HE485" s="94"/>
      <c r="HF485" s="94"/>
      <c r="HG485" s="94"/>
      <c r="HH485" s="94"/>
      <c r="HI485" s="94"/>
      <c r="HJ485" s="94"/>
      <c r="HK485" s="94"/>
      <c r="HL485" s="94"/>
      <c r="HM485" s="94"/>
      <c r="HN485" s="94"/>
      <c r="HO485" s="94"/>
      <c r="HP485" s="94"/>
      <c r="HQ485" s="94"/>
      <c r="HR485" s="94"/>
      <c r="HS485" s="94"/>
      <c r="HT485" s="94"/>
      <c r="HU485" s="94"/>
      <c r="HV485" s="94"/>
      <c r="HW485" s="94"/>
      <c r="HX485" s="94"/>
      <c r="HY485" s="94"/>
      <c r="HZ485" s="94"/>
      <c r="IA485" s="94"/>
      <c r="IB485" s="94"/>
      <c r="IC485" s="5"/>
      <c r="ID485" s="94"/>
      <c r="IE485" s="94"/>
      <c r="IF485" s="94"/>
      <c r="IG485" s="94"/>
      <c r="IH485" s="94"/>
      <c r="II485" s="94"/>
      <c r="IJ485" s="94"/>
      <c r="IK485" s="94"/>
      <c r="IL485" s="94"/>
      <c r="IM485" s="94"/>
      <c r="IN485" s="94"/>
      <c r="IO485" s="94"/>
      <c r="IP485" s="94"/>
      <c r="IQ485" s="94"/>
      <c r="IR485" s="94"/>
      <c r="IS485" s="94"/>
      <c r="IT485" s="94"/>
      <c r="IU485" s="94"/>
      <c r="IV485" s="94"/>
      <c r="IW485" s="94"/>
      <c r="IX485" s="94"/>
      <c r="IY485" s="94"/>
      <c r="IZ485" s="94"/>
      <c r="JA485" s="94"/>
      <c r="JB485" s="94"/>
      <c r="JC485" s="94"/>
      <c r="JD485" s="94"/>
      <c r="JE485" s="94"/>
      <c r="JF485" s="94"/>
      <c r="JG485" s="94"/>
      <c r="JH485" s="94"/>
      <c r="JI485" s="94"/>
      <c r="JJ485" s="94"/>
      <c r="JK485" s="94"/>
      <c r="JL485" s="94"/>
      <c r="JM485" s="94"/>
      <c r="JN485" s="94"/>
      <c r="JO485" s="94"/>
      <c r="JP485" s="94"/>
      <c r="JQ485" s="94"/>
      <c r="JR485" s="94"/>
      <c r="JS485" s="94"/>
      <c r="JT485" s="94"/>
      <c r="JU485" s="94"/>
      <c r="JV485" s="94"/>
      <c r="JW485" s="94"/>
      <c r="JX485" s="94"/>
      <c r="JY485" s="94"/>
      <c r="JZ485" s="94"/>
      <c r="KA485" s="94"/>
      <c r="KB485" s="94"/>
      <c r="KC485" s="94"/>
      <c r="KD485" s="94"/>
      <c r="KE485" s="94"/>
      <c r="KF485" s="94"/>
      <c r="KG485" s="94"/>
      <c r="KH485" s="94"/>
      <c r="KI485" s="94"/>
      <c r="KJ485" s="94"/>
      <c r="KK485" s="94"/>
      <c r="KL485" s="94"/>
      <c r="KM485" s="94"/>
      <c r="KN485" s="94"/>
      <c r="KO485" s="94"/>
      <c r="KP485" s="94"/>
      <c r="KQ485" s="94"/>
      <c r="KR485" s="94"/>
      <c r="KS485" s="94"/>
      <c r="KT485" s="94"/>
      <c r="KU485" s="94"/>
      <c r="KV485" s="94"/>
      <c r="KW485" s="94"/>
      <c r="KX485" s="94"/>
      <c r="KY485" s="94"/>
      <c r="KZ485" s="94"/>
      <c r="LA485" s="94"/>
      <c r="LB485" s="94"/>
      <c r="LC485" s="94"/>
      <c r="LD485" s="94"/>
      <c r="LE485" s="94"/>
      <c r="LF485" s="94"/>
      <c r="LG485" s="94"/>
      <c r="LH485" s="94"/>
      <c r="LI485" s="94"/>
      <c r="LJ485" s="94"/>
      <c r="LK485" s="94"/>
    </row>
    <row r="486" spans="2:323" x14ac:dyDescent="0.25">
      <c r="B486" s="358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 s="94"/>
      <c r="AD486" s="94"/>
      <c r="AE486" s="94"/>
      <c r="AF486" s="94"/>
      <c r="AG486" s="94"/>
      <c r="AH486" s="94"/>
      <c r="AI486" s="94"/>
      <c r="AJ486" s="94"/>
      <c r="AK486" s="94"/>
      <c r="AL486" s="94"/>
      <c r="AM486" s="94"/>
      <c r="AN486" s="94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  <c r="BY486" s="94"/>
      <c r="BZ486" s="94"/>
      <c r="CA486" s="94"/>
      <c r="CB486" s="94"/>
      <c r="CC486" s="94"/>
      <c r="CD486" s="94"/>
      <c r="CE486" s="94"/>
      <c r="CF486" s="94"/>
      <c r="CG486" s="94"/>
      <c r="CH486" s="94"/>
      <c r="CI486" s="94"/>
      <c r="CJ486" s="94"/>
      <c r="CK486" s="94"/>
      <c r="CL486" s="94"/>
      <c r="CM486" s="94"/>
      <c r="CN486" s="94"/>
      <c r="CO486" s="94"/>
      <c r="CP486" s="94"/>
      <c r="CQ486" s="94"/>
      <c r="CR486" s="94"/>
      <c r="CS486" s="94"/>
      <c r="CT486" s="94"/>
      <c r="CU486" s="94"/>
      <c r="CV486" s="94"/>
      <c r="CW486" s="94"/>
      <c r="CX486" s="94"/>
      <c r="CY486" s="94"/>
      <c r="CZ486" s="94"/>
      <c r="DA486" s="94"/>
      <c r="DB486" s="94"/>
      <c r="DC486" s="94"/>
      <c r="DD486" s="94"/>
      <c r="DE486" s="94"/>
      <c r="DF486" s="94"/>
      <c r="DG486" s="94"/>
      <c r="DH486" s="94"/>
      <c r="DI486" s="94"/>
      <c r="DJ486" s="94"/>
      <c r="DK486" s="94"/>
      <c r="DL486" s="94"/>
      <c r="DM486" s="94"/>
      <c r="DN486" s="94"/>
      <c r="DO486" s="94"/>
      <c r="DP486" s="94"/>
      <c r="DQ486" s="94"/>
      <c r="DR486" s="94"/>
      <c r="DS486" s="94"/>
      <c r="DT486" s="94"/>
      <c r="DU486" s="94"/>
      <c r="DV486" s="94"/>
      <c r="DW486" s="94"/>
      <c r="DX486" s="94"/>
      <c r="DY486" s="94"/>
      <c r="DZ486" s="94"/>
      <c r="EA486" s="94"/>
      <c r="EB486" s="94"/>
      <c r="EC486" s="94"/>
      <c r="ED486" s="94"/>
      <c r="EE486" s="94"/>
      <c r="EF486" s="94"/>
      <c r="EG486" s="94"/>
      <c r="EH486" s="94"/>
      <c r="EI486" s="94"/>
      <c r="EJ486" s="94"/>
      <c r="EK486" s="94"/>
      <c r="EL486" s="94"/>
      <c r="EM486" s="94"/>
      <c r="EN486" s="94"/>
      <c r="EO486" s="94"/>
      <c r="EP486" s="94"/>
      <c r="EQ486" s="94"/>
      <c r="ER486" s="94"/>
      <c r="ES486" s="94"/>
      <c r="ET486" s="94"/>
      <c r="EU486" s="94"/>
      <c r="EV486" s="94"/>
      <c r="EW486" s="94"/>
      <c r="EX486" s="94"/>
      <c r="EY486" s="94"/>
      <c r="EZ486" s="94"/>
      <c r="FA486" s="94"/>
      <c r="FB486" s="94"/>
      <c r="FC486" s="94"/>
      <c r="FD486" s="94"/>
      <c r="FE486" s="94"/>
      <c r="FF486" s="94"/>
      <c r="FG486" s="94"/>
      <c r="FH486" s="94"/>
      <c r="FI486" s="94"/>
      <c r="FJ486" s="94"/>
      <c r="FK486" s="94"/>
      <c r="FL486" s="94"/>
      <c r="FM486" s="94"/>
      <c r="FN486" s="94"/>
      <c r="FO486" s="94"/>
      <c r="FP486" s="94"/>
      <c r="FQ486" s="94"/>
      <c r="FR486" s="94"/>
      <c r="FS486" s="94"/>
      <c r="FT486" s="94"/>
      <c r="FU486" s="94"/>
      <c r="FV486" s="94"/>
      <c r="FW486" s="94"/>
      <c r="FX486" s="94"/>
      <c r="FY486" s="94"/>
      <c r="FZ486" s="94"/>
      <c r="GA486" s="94"/>
      <c r="GB486" s="94"/>
      <c r="GC486" s="94"/>
      <c r="GD486" s="94"/>
      <c r="GE486" s="94"/>
      <c r="GF486" s="94"/>
      <c r="GG486" s="94"/>
      <c r="GH486" s="94"/>
      <c r="GI486" s="94"/>
      <c r="GJ486" s="94"/>
      <c r="GK486" s="94"/>
      <c r="GL486" s="94"/>
      <c r="GM486" s="94"/>
      <c r="GN486" s="94"/>
      <c r="GO486" s="94"/>
      <c r="GP486" s="94"/>
      <c r="GQ486" s="94"/>
      <c r="GR486" s="94"/>
      <c r="GS486" s="94"/>
      <c r="GT486" s="94"/>
      <c r="GU486" s="94"/>
      <c r="GV486" s="94"/>
      <c r="GW486" s="94"/>
      <c r="GX486" s="94"/>
      <c r="GY486" s="94"/>
      <c r="GZ486" s="94"/>
      <c r="HA486" s="94"/>
      <c r="HB486" s="94"/>
      <c r="HC486" s="94"/>
      <c r="HD486" s="94"/>
      <c r="HE486" s="94"/>
      <c r="HF486" s="94"/>
      <c r="HG486" s="94"/>
      <c r="HH486" s="94"/>
      <c r="HI486" s="94"/>
      <c r="HJ486" s="94"/>
      <c r="HK486" s="94"/>
      <c r="HL486" s="94"/>
      <c r="HM486" s="94"/>
      <c r="HN486" s="94"/>
      <c r="HO486" s="94"/>
      <c r="HP486" s="94"/>
      <c r="HQ486" s="94"/>
      <c r="HR486" s="94"/>
      <c r="HS486" s="94"/>
      <c r="HT486" s="94"/>
      <c r="HU486" s="94"/>
      <c r="HV486" s="94"/>
      <c r="HW486" s="94"/>
      <c r="HX486" s="94"/>
      <c r="HY486" s="94"/>
      <c r="HZ486" s="94"/>
      <c r="IA486" s="94"/>
      <c r="IB486" s="94"/>
      <c r="IC486" s="5"/>
      <c r="ID486" s="94"/>
      <c r="IE486" s="94"/>
      <c r="IF486" s="94"/>
      <c r="IG486" s="94"/>
      <c r="IH486" s="94"/>
      <c r="II486" s="94"/>
      <c r="IJ486" s="94"/>
      <c r="IK486" s="94"/>
      <c r="IL486" s="94"/>
      <c r="IM486" s="94"/>
      <c r="IN486" s="94"/>
      <c r="IO486" s="94"/>
      <c r="IP486" s="94"/>
      <c r="IQ486" s="94"/>
      <c r="IR486" s="94"/>
      <c r="IS486" s="94"/>
      <c r="IT486" s="94"/>
      <c r="IU486" s="94"/>
      <c r="IV486" s="94"/>
      <c r="IW486" s="94"/>
      <c r="IX486" s="94"/>
      <c r="IY486" s="94"/>
      <c r="IZ486" s="94"/>
      <c r="JA486" s="94"/>
      <c r="JB486" s="94"/>
      <c r="JC486" s="94"/>
      <c r="JD486" s="94"/>
      <c r="JE486" s="94"/>
      <c r="JF486" s="94"/>
      <c r="JG486" s="94"/>
      <c r="JH486" s="94"/>
      <c r="JI486" s="94"/>
      <c r="JJ486" s="94"/>
      <c r="JK486" s="94"/>
      <c r="JL486" s="94"/>
      <c r="JM486" s="94"/>
      <c r="JN486" s="94"/>
      <c r="JO486" s="94"/>
      <c r="JP486" s="94"/>
      <c r="JQ486" s="94"/>
      <c r="JR486" s="94"/>
      <c r="JS486" s="94"/>
      <c r="JT486" s="94"/>
      <c r="JU486" s="94"/>
      <c r="JV486" s="94"/>
      <c r="JW486" s="94"/>
      <c r="JX486" s="94"/>
      <c r="JY486" s="94"/>
      <c r="JZ486" s="94"/>
      <c r="KA486" s="94"/>
      <c r="KB486" s="94"/>
      <c r="KC486" s="94"/>
      <c r="KD486" s="94"/>
      <c r="KE486" s="94"/>
      <c r="KF486" s="94"/>
      <c r="KG486" s="94"/>
      <c r="KH486" s="94"/>
      <c r="KI486" s="94"/>
      <c r="KJ486" s="94"/>
      <c r="KK486" s="94"/>
      <c r="KL486" s="94"/>
      <c r="KM486" s="94"/>
      <c r="KN486" s="94"/>
      <c r="KO486" s="94"/>
      <c r="KP486" s="94"/>
      <c r="KQ486" s="94"/>
      <c r="KR486" s="94"/>
      <c r="KS486" s="94"/>
      <c r="KT486" s="94"/>
      <c r="KU486" s="94"/>
      <c r="KV486" s="94"/>
      <c r="KW486" s="94"/>
      <c r="KX486" s="94"/>
      <c r="KY486" s="94"/>
      <c r="KZ486" s="94"/>
      <c r="LA486" s="94"/>
      <c r="LB486" s="94"/>
      <c r="LC486" s="94"/>
      <c r="LD486" s="94"/>
      <c r="LE486" s="94"/>
      <c r="LF486" s="94"/>
      <c r="LG486" s="94"/>
      <c r="LH486" s="94"/>
      <c r="LI486" s="94"/>
      <c r="LJ486" s="94"/>
      <c r="LK486" s="94"/>
    </row>
    <row r="487" spans="2:323" x14ac:dyDescent="0.25">
      <c r="B487" s="358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 s="94"/>
      <c r="AD487" s="94"/>
      <c r="AE487" s="94"/>
      <c r="AF487" s="94"/>
      <c r="AG487" s="94"/>
      <c r="AH487" s="94"/>
      <c r="AI487" s="94"/>
      <c r="AJ487" s="94"/>
      <c r="AK487" s="94"/>
      <c r="AL487" s="94"/>
      <c r="AM487" s="94"/>
      <c r="AN487" s="94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  <c r="BY487" s="94"/>
      <c r="BZ487" s="94"/>
      <c r="CA487" s="94"/>
      <c r="CB487" s="94"/>
      <c r="CC487" s="94"/>
      <c r="CD487" s="94"/>
      <c r="CE487" s="94"/>
      <c r="CF487" s="94"/>
      <c r="CG487" s="94"/>
      <c r="CH487" s="94"/>
      <c r="CI487" s="94"/>
      <c r="CJ487" s="94"/>
      <c r="CK487" s="94"/>
      <c r="CL487" s="94"/>
      <c r="CM487" s="94"/>
      <c r="CN487" s="94"/>
      <c r="CO487" s="94"/>
      <c r="CP487" s="94"/>
      <c r="CQ487" s="94"/>
      <c r="CR487" s="94"/>
      <c r="CS487" s="94"/>
      <c r="CT487" s="94"/>
      <c r="CU487" s="94"/>
      <c r="CV487" s="94"/>
      <c r="CW487" s="94"/>
      <c r="CX487" s="94"/>
      <c r="CY487" s="94"/>
      <c r="CZ487" s="94"/>
      <c r="DA487" s="94"/>
      <c r="DB487" s="94"/>
      <c r="DC487" s="94"/>
      <c r="DD487" s="94"/>
      <c r="DE487" s="94"/>
      <c r="DF487" s="94"/>
      <c r="DG487" s="94"/>
      <c r="DH487" s="94"/>
      <c r="DI487" s="94"/>
      <c r="DJ487" s="94"/>
      <c r="DK487" s="94"/>
      <c r="DL487" s="94"/>
      <c r="DM487" s="94"/>
      <c r="DN487" s="94"/>
      <c r="DO487" s="94"/>
      <c r="DP487" s="94"/>
      <c r="DQ487" s="94"/>
      <c r="DR487" s="94"/>
      <c r="DS487" s="94"/>
      <c r="DT487" s="94"/>
      <c r="DU487" s="94"/>
      <c r="DV487" s="94"/>
      <c r="DW487" s="94"/>
      <c r="DX487" s="94"/>
      <c r="DY487" s="94"/>
      <c r="DZ487" s="94"/>
      <c r="EA487" s="94"/>
      <c r="EB487" s="94"/>
      <c r="EC487" s="94"/>
      <c r="ED487" s="94"/>
      <c r="EE487" s="94"/>
      <c r="EF487" s="94"/>
      <c r="EG487" s="94"/>
      <c r="EH487" s="94"/>
      <c r="EI487" s="94"/>
      <c r="EJ487" s="94"/>
      <c r="EK487" s="94"/>
      <c r="EL487" s="94"/>
      <c r="EM487" s="94"/>
      <c r="EN487" s="94"/>
      <c r="EO487" s="94"/>
      <c r="EP487" s="94"/>
      <c r="EQ487" s="94"/>
      <c r="ER487" s="94"/>
      <c r="ES487" s="94"/>
      <c r="ET487" s="94"/>
      <c r="EU487" s="94"/>
      <c r="EV487" s="94"/>
      <c r="EW487" s="94"/>
      <c r="EX487" s="94"/>
      <c r="EY487" s="94"/>
      <c r="EZ487" s="94"/>
      <c r="FA487" s="94"/>
      <c r="FB487" s="94"/>
      <c r="FC487" s="94"/>
      <c r="FD487" s="94"/>
      <c r="FE487" s="94"/>
      <c r="FF487" s="94"/>
      <c r="FG487" s="94"/>
      <c r="FH487" s="94"/>
      <c r="FI487" s="94"/>
      <c r="FJ487" s="94"/>
      <c r="FK487" s="94"/>
      <c r="FL487" s="94"/>
      <c r="FM487" s="94"/>
      <c r="FN487" s="94"/>
      <c r="FO487" s="94"/>
      <c r="FP487" s="94"/>
      <c r="FQ487" s="94"/>
      <c r="FR487" s="94"/>
      <c r="FS487" s="94"/>
      <c r="FT487" s="94"/>
      <c r="FU487" s="94"/>
      <c r="FV487" s="94"/>
      <c r="FW487" s="94"/>
      <c r="FX487" s="94"/>
      <c r="FY487" s="94"/>
      <c r="FZ487" s="94"/>
      <c r="GA487" s="94"/>
      <c r="GB487" s="94"/>
      <c r="GC487" s="94"/>
      <c r="GD487" s="94"/>
      <c r="GE487" s="94"/>
      <c r="GF487" s="94"/>
      <c r="GG487" s="94"/>
      <c r="GH487" s="94"/>
      <c r="GI487" s="94"/>
      <c r="GJ487" s="94"/>
      <c r="GK487" s="94"/>
      <c r="GL487" s="94"/>
      <c r="GM487" s="94"/>
      <c r="GN487" s="94"/>
      <c r="GO487" s="94"/>
      <c r="GP487" s="94"/>
      <c r="GQ487" s="94"/>
      <c r="GR487" s="94"/>
      <c r="GS487" s="94"/>
      <c r="GT487" s="94"/>
      <c r="GU487" s="94"/>
      <c r="GV487" s="94"/>
      <c r="GW487" s="94"/>
      <c r="GX487" s="94"/>
      <c r="GY487" s="94"/>
      <c r="GZ487" s="94"/>
      <c r="HA487" s="94"/>
      <c r="HB487" s="94"/>
      <c r="HC487" s="94"/>
      <c r="HD487" s="94"/>
      <c r="HE487" s="94"/>
      <c r="HF487" s="94"/>
      <c r="HG487" s="94"/>
      <c r="HH487" s="94"/>
      <c r="HI487" s="94"/>
      <c r="HJ487" s="94"/>
      <c r="HK487" s="94"/>
      <c r="HL487" s="94"/>
      <c r="HM487" s="94"/>
      <c r="HN487" s="94"/>
      <c r="HO487" s="94"/>
      <c r="HP487" s="94"/>
      <c r="HQ487" s="94"/>
      <c r="HR487" s="94"/>
      <c r="HS487" s="94"/>
      <c r="HT487" s="94"/>
      <c r="HU487" s="94"/>
      <c r="HV487" s="94"/>
      <c r="HW487" s="94"/>
      <c r="HX487" s="94"/>
      <c r="HY487" s="94"/>
      <c r="HZ487" s="94"/>
      <c r="IA487" s="94"/>
      <c r="IB487" s="94"/>
      <c r="IC487" s="5"/>
      <c r="ID487" s="94"/>
      <c r="IE487" s="94"/>
      <c r="IF487" s="94"/>
      <c r="IG487" s="94"/>
      <c r="IH487" s="94"/>
      <c r="II487" s="94"/>
      <c r="IJ487" s="94"/>
      <c r="IK487" s="94"/>
      <c r="IL487" s="94"/>
      <c r="IM487" s="94"/>
      <c r="IN487" s="94"/>
      <c r="IO487" s="94"/>
      <c r="IP487" s="94"/>
      <c r="IQ487" s="94"/>
      <c r="IR487" s="94"/>
      <c r="IS487" s="94"/>
      <c r="IT487" s="94"/>
      <c r="IU487" s="94"/>
      <c r="IV487" s="94"/>
      <c r="IW487" s="94"/>
      <c r="IX487" s="94"/>
      <c r="IY487" s="94"/>
      <c r="IZ487" s="94"/>
      <c r="JA487" s="94"/>
      <c r="JB487" s="94"/>
      <c r="JC487" s="94"/>
      <c r="JD487" s="94"/>
      <c r="JE487" s="94"/>
      <c r="JF487" s="94"/>
      <c r="JG487" s="94"/>
      <c r="JH487" s="94"/>
      <c r="JI487" s="94"/>
      <c r="JJ487" s="94"/>
      <c r="JK487" s="94"/>
      <c r="JL487" s="94"/>
      <c r="JM487" s="94"/>
      <c r="JN487" s="94"/>
      <c r="JO487" s="94"/>
      <c r="JP487" s="94"/>
      <c r="JQ487" s="94"/>
      <c r="JR487" s="94"/>
      <c r="JS487" s="94"/>
      <c r="JT487" s="94"/>
      <c r="JU487" s="94"/>
      <c r="JV487" s="94"/>
      <c r="JW487" s="94"/>
      <c r="JX487" s="94"/>
      <c r="JY487" s="94"/>
      <c r="JZ487" s="94"/>
      <c r="KA487" s="94"/>
      <c r="KB487" s="94"/>
      <c r="KC487" s="94"/>
      <c r="KD487" s="94"/>
      <c r="KE487" s="94"/>
      <c r="KF487" s="94"/>
      <c r="KG487" s="94"/>
      <c r="KH487" s="94"/>
      <c r="KI487" s="94"/>
      <c r="KJ487" s="94"/>
      <c r="KK487" s="94"/>
      <c r="KL487" s="94"/>
      <c r="KM487" s="94"/>
      <c r="KN487" s="94"/>
      <c r="KO487" s="94"/>
      <c r="KP487" s="94"/>
      <c r="KQ487" s="94"/>
      <c r="KR487" s="94"/>
      <c r="KS487" s="94"/>
      <c r="KT487" s="94"/>
      <c r="KU487" s="94"/>
      <c r="KV487" s="94"/>
      <c r="KW487" s="94"/>
      <c r="KX487" s="94"/>
      <c r="KY487" s="94"/>
      <c r="KZ487" s="94"/>
      <c r="LA487" s="94"/>
      <c r="LB487" s="94"/>
      <c r="LC487" s="94"/>
      <c r="LD487" s="94"/>
      <c r="LE487" s="94"/>
      <c r="LF487" s="94"/>
      <c r="LG487" s="94"/>
      <c r="LH487" s="94"/>
      <c r="LI487" s="94"/>
      <c r="LJ487" s="94"/>
      <c r="LK487" s="94"/>
    </row>
    <row r="488" spans="2:323" x14ac:dyDescent="0.25">
      <c r="B488" s="35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 s="94"/>
      <c r="AD488" s="94"/>
      <c r="AE488" s="94"/>
      <c r="AF488" s="94"/>
      <c r="AG488" s="94"/>
      <c r="AH488" s="94"/>
      <c r="AI488" s="94"/>
      <c r="AJ488" s="94"/>
      <c r="AK488" s="94"/>
      <c r="AL488" s="94"/>
      <c r="AM488" s="94"/>
      <c r="AN488" s="94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  <c r="BY488" s="94"/>
      <c r="BZ488" s="94"/>
      <c r="CA488" s="94"/>
      <c r="CB488" s="94"/>
      <c r="CC488" s="94"/>
      <c r="CD488" s="94"/>
      <c r="CE488" s="94"/>
      <c r="CF488" s="94"/>
      <c r="CG488" s="94"/>
      <c r="CH488" s="94"/>
      <c r="CI488" s="94"/>
      <c r="CJ488" s="94"/>
      <c r="CK488" s="94"/>
      <c r="CL488" s="94"/>
      <c r="CM488" s="94"/>
      <c r="CN488" s="94"/>
      <c r="CO488" s="94"/>
      <c r="CP488" s="94"/>
      <c r="CQ488" s="94"/>
      <c r="CR488" s="94"/>
      <c r="CS488" s="94"/>
      <c r="CT488" s="94"/>
      <c r="CU488" s="94"/>
      <c r="CV488" s="94"/>
      <c r="CW488" s="94"/>
      <c r="CX488" s="94"/>
      <c r="CY488" s="94"/>
      <c r="CZ488" s="94"/>
      <c r="DA488" s="94"/>
      <c r="DB488" s="94"/>
      <c r="DC488" s="94"/>
      <c r="DD488" s="94"/>
      <c r="DE488" s="94"/>
      <c r="DF488" s="94"/>
      <c r="DG488" s="94"/>
      <c r="DH488" s="94"/>
      <c r="DI488" s="94"/>
      <c r="DJ488" s="94"/>
      <c r="DK488" s="94"/>
      <c r="DL488" s="94"/>
      <c r="DM488" s="94"/>
      <c r="DN488" s="94"/>
      <c r="DO488" s="94"/>
      <c r="DP488" s="94"/>
      <c r="DQ488" s="94"/>
      <c r="DR488" s="94"/>
      <c r="DS488" s="94"/>
      <c r="DT488" s="94"/>
      <c r="DU488" s="94"/>
      <c r="DV488" s="94"/>
      <c r="DW488" s="94"/>
      <c r="DX488" s="94"/>
      <c r="DY488" s="94"/>
      <c r="DZ488" s="94"/>
      <c r="EA488" s="94"/>
      <c r="EB488" s="94"/>
      <c r="EC488" s="94"/>
      <c r="ED488" s="94"/>
      <c r="EE488" s="94"/>
      <c r="EF488" s="94"/>
      <c r="EG488" s="94"/>
      <c r="EH488" s="94"/>
      <c r="EI488" s="94"/>
      <c r="EJ488" s="94"/>
      <c r="EK488" s="94"/>
      <c r="EL488" s="94"/>
      <c r="EM488" s="94"/>
      <c r="EN488" s="94"/>
      <c r="EO488" s="94"/>
      <c r="EP488" s="94"/>
      <c r="EQ488" s="94"/>
      <c r="ER488" s="94"/>
      <c r="ES488" s="94"/>
      <c r="ET488" s="94"/>
      <c r="EU488" s="94"/>
      <c r="EV488" s="94"/>
      <c r="EW488" s="94"/>
      <c r="EX488" s="94"/>
      <c r="EY488" s="94"/>
      <c r="EZ488" s="94"/>
      <c r="FA488" s="94"/>
      <c r="FB488" s="94"/>
      <c r="FC488" s="94"/>
      <c r="FD488" s="94"/>
      <c r="FE488" s="94"/>
      <c r="FF488" s="94"/>
      <c r="FG488" s="94"/>
      <c r="FH488" s="94"/>
      <c r="FI488" s="94"/>
      <c r="FJ488" s="94"/>
      <c r="FK488" s="94"/>
      <c r="FL488" s="94"/>
      <c r="FM488" s="94"/>
      <c r="FN488" s="94"/>
      <c r="FO488" s="94"/>
      <c r="FP488" s="94"/>
      <c r="FQ488" s="94"/>
      <c r="FR488" s="94"/>
      <c r="FS488" s="94"/>
      <c r="FT488" s="94"/>
      <c r="FU488" s="94"/>
      <c r="FV488" s="94"/>
      <c r="FW488" s="94"/>
      <c r="FX488" s="94"/>
      <c r="FY488" s="94"/>
      <c r="FZ488" s="94"/>
      <c r="GA488" s="94"/>
      <c r="GB488" s="94"/>
      <c r="GC488" s="94"/>
      <c r="GD488" s="94"/>
      <c r="GE488" s="94"/>
      <c r="GF488" s="94"/>
      <c r="GG488" s="94"/>
      <c r="GH488" s="94"/>
      <c r="GI488" s="94"/>
      <c r="GJ488" s="94"/>
      <c r="GK488" s="94"/>
      <c r="GL488" s="94"/>
      <c r="GM488" s="94"/>
      <c r="GN488" s="94"/>
      <c r="GO488" s="94"/>
      <c r="GP488" s="94"/>
      <c r="GQ488" s="94"/>
      <c r="GR488" s="94"/>
      <c r="GS488" s="94"/>
      <c r="GT488" s="94"/>
      <c r="GU488" s="94"/>
      <c r="GV488" s="94"/>
      <c r="GW488" s="94"/>
      <c r="GX488" s="94"/>
      <c r="GY488" s="94"/>
      <c r="GZ488" s="94"/>
      <c r="HA488" s="94"/>
      <c r="HB488" s="94"/>
      <c r="HC488" s="94"/>
      <c r="HD488" s="94"/>
      <c r="HE488" s="94"/>
      <c r="HF488" s="94"/>
      <c r="HG488" s="94"/>
      <c r="HH488" s="94"/>
      <c r="HI488" s="94"/>
      <c r="HJ488" s="94"/>
      <c r="HK488" s="94"/>
      <c r="HL488" s="94"/>
      <c r="HM488" s="94"/>
      <c r="HN488" s="94"/>
      <c r="HO488" s="94"/>
      <c r="HP488" s="94"/>
      <c r="HQ488" s="94"/>
      <c r="HR488" s="94"/>
      <c r="HS488" s="94"/>
      <c r="HT488" s="94"/>
      <c r="HU488" s="94"/>
      <c r="HV488" s="94"/>
      <c r="HW488" s="94"/>
      <c r="HX488" s="94"/>
      <c r="HY488" s="94"/>
      <c r="HZ488" s="94"/>
      <c r="IA488" s="94"/>
      <c r="IB488" s="94"/>
      <c r="IC488" s="5"/>
      <c r="ID488" s="94"/>
      <c r="IE488" s="94"/>
      <c r="IF488" s="94"/>
      <c r="IG488" s="94"/>
      <c r="IH488" s="94"/>
      <c r="II488" s="94"/>
      <c r="IJ488" s="94"/>
      <c r="IK488" s="94"/>
      <c r="IL488" s="94"/>
      <c r="IM488" s="94"/>
      <c r="IN488" s="94"/>
      <c r="IO488" s="94"/>
      <c r="IP488" s="94"/>
      <c r="IQ488" s="94"/>
      <c r="IR488" s="94"/>
      <c r="IS488" s="94"/>
      <c r="IT488" s="94"/>
      <c r="IU488" s="94"/>
      <c r="IV488" s="94"/>
      <c r="IW488" s="94"/>
      <c r="IX488" s="94"/>
      <c r="IY488" s="94"/>
      <c r="IZ488" s="94"/>
      <c r="JA488" s="94"/>
      <c r="JB488" s="94"/>
      <c r="JC488" s="94"/>
      <c r="JD488" s="94"/>
      <c r="JE488" s="94"/>
      <c r="JF488" s="94"/>
      <c r="JG488" s="94"/>
      <c r="JH488" s="94"/>
      <c r="JI488" s="94"/>
      <c r="JJ488" s="94"/>
      <c r="JK488" s="94"/>
      <c r="JL488" s="94"/>
      <c r="JM488" s="94"/>
      <c r="JN488" s="94"/>
      <c r="JO488" s="94"/>
      <c r="JP488" s="94"/>
      <c r="JQ488" s="94"/>
      <c r="JR488" s="94"/>
      <c r="JS488" s="94"/>
      <c r="JT488" s="94"/>
      <c r="JU488" s="94"/>
      <c r="JV488" s="94"/>
      <c r="JW488" s="94"/>
      <c r="JX488" s="94"/>
      <c r="JY488" s="94"/>
      <c r="JZ488" s="94"/>
      <c r="KA488" s="94"/>
      <c r="KB488" s="94"/>
      <c r="KC488" s="94"/>
      <c r="KD488" s="94"/>
      <c r="KE488" s="94"/>
      <c r="KF488" s="94"/>
      <c r="KG488" s="94"/>
      <c r="KH488" s="94"/>
      <c r="KI488" s="94"/>
      <c r="KJ488" s="94"/>
      <c r="KK488" s="94"/>
      <c r="KL488" s="94"/>
      <c r="KM488" s="94"/>
      <c r="KN488" s="94"/>
      <c r="KO488" s="94"/>
      <c r="KP488" s="94"/>
      <c r="KQ488" s="94"/>
      <c r="KR488" s="94"/>
      <c r="KS488" s="94"/>
      <c r="KT488" s="94"/>
      <c r="KU488" s="94"/>
      <c r="KV488" s="94"/>
      <c r="KW488" s="94"/>
      <c r="KX488" s="94"/>
      <c r="KY488" s="94"/>
      <c r="KZ488" s="94"/>
      <c r="LA488" s="94"/>
      <c r="LB488" s="94"/>
      <c r="LC488" s="94"/>
      <c r="LD488" s="94"/>
      <c r="LE488" s="94"/>
      <c r="LF488" s="94"/>
      <c r="LG488" s="94"/>
      <c r="LH488" s="94"/>
      <c r="LI488" s="94"/>
      <c r="LJ488" s="94"/>
      <c r="LK488" s="94"/>
    </row>
    <row r="489" spans="2:323" x14ac:dyDescent="0.25">
      <c r="B489" s="358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 s="94"/>
      <c r="AD489" s="94"/>
      <c r="AE489" s="94"/>
      <c r="AF489" s="94"/>
      <c r="AG489" s="94"/>
      <c r="AH489" s="94"/>
      <c r="AI489" s="94"/>
      <c r="AJ489" s="94"/>
      <c r="AK489" s="94"/>
      <c r="AL489" s="94"/>
      <c r="AM489" s="94"/>
      <c r="AN489" s="94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  <c r="BY489" s="94"/>
      <c r="BZ489" s="94"/>
      <c r="CA489" s="94"/>
      <c r="CB489" s="94"/>
      <c r="CC489" s="94"/>
      <c r="CD489" s="94"/>
      <c r="CE489" s="94"/>
      <c r="CF489" s="94"/>
      <c r="CG489" s="94"/>
      <c r="CH489" s="94"/>
      <c r="CI489" s="94"/>
      <c r="CJ489" s="94"/>
      <c r="CK489" s="94"/>
      <c r="CL489" s="94"/>
      <c r="CM489" s="94"/>
      <c r="CN489" s="94"/>
      <c r="CO489" s="94"/>
      <c r="CP489" s="94"/>
      <c r="CQ489" s="94"/>
      <c r="CR489" s="94"/>
      <c r="CS489" s="94"/>
      <c r="CT489" s="94"/>
      <c r="CU489" s="94"/>
      <c r="CV489" s="94"/>
      <c r="CW489" s="94"/>
      <c r="CX489" s="94"/>
      <c r="CY489" s="94"/>
      <c r="CZ489" s="94"/>
      <c r="DA489" s="94"/>
      <c r="DB489" s="94"/>
      <c r="DC489" s="94"/>
      <c r="DD489" s="94"/>
      <c r="DE489" s="94"/>
      <c r="DF489" s="94"/>
      <c r="DG489" s="94"/>
      <c r="DH489" s="94"/>
      <c r="DI489" s="94"/>
      <c r="DJ489" s="94"/>
      <c r="DK489" s="94"/>
      <c r="DL489" s="94"/>
      <c r="DM489" s="94"/>
      <c r="DN489" s="94"/>
      <c r="DO489" s="94"/>
      <c r="DP489" s="94"/>
      <c r="DQ489" s="94"/>
      <c r="DR489" s="94"/>
      <c r="DS489" s="94"/>
      <c r="DT489" s="94"/>
      <c r="DU489" s="94"/>
      <c r="DV489" s="94"/>
      <c r="DW489" s="94"/>
      <c r="DX489" s="94"/>
      <c r="DY489" s="94"/>
      <c r="DZ489" s="94"/>
      <c r="EA489" s="94"/>
      <c r="EB489" s="94"/>
      <c r="EC489" s="94"/>
      <c r="ED489" s="94"/>
      <c r="EE489" s="94"/>
      <c r="EF489" s="94"/>
      <c r="EG489" s="94"/>
      <c r="EH489" s="94"/>
      <c r="EI489" s="94"/>
      <c r="EJ489" s="94"/>
      <c r="EK489" s="94"/>
      <c r="EL489" s="94"/>
      <c r="EM489" s="94"/>
      <c r="EN489" s="94"/>
      <c r="EO489" s="94"/>
      <c r="EP489" s="94"/>
      <c r="EQ489" s="94"/>
      <c r="ER489" s="94"/>
      <c r="ES489" s="94"/>
      <c r="ET489" s="94"/>
      <c r="EU489" s="94"/>
      <c r="EV489" s="94"/>
      <c r="EW489" s="94"/>
      <c r="EX489" s="94"/>
      <c r="EY489" s="94"/>
      <c r="EZ489" s="94"/>
      <c r="FA489" s="94"/>
      <c r="FB489" s="94"/>
      <c r="FC489" s="94"/>
      <c r="FD489" s="94"/>
      <c r="FE489" s="94"/>
      <c r="FF489" s="94"/>
      <c r="FG489" s="94"/>
      <c r="FH489" s="94"/>
      <c r="FI489" s="94"/>
      <c r="FJ489" s="94"/>
      <c r="FK489" s="94"/>
      <c r="FL489" s="94"/>
      <c r="FM489" s="94"/>
      <c r="FN489" s="94"/>
      <c r="FO489" s="94"/>
      <c r="FP489" s="94"/>
      <c r="FQ489" s="94"/>
      <c r="FR489" s="94"/>
      <c r="FS489" s="94"/>
      <c r="FT489" s="94"/>
      <c r="FU489" s="94"/>
      <c r="FV489" s="94"/>
      <c r="FW489" s="94"/>
      <c r="FX489" s="94"/>
      <c r="FY489" s="94"/>
      <c r="FZ489" s="94"/>
      <c r="GA489" s="94"/>
      <c r="GB489" s="94"/>
      <c r="GC489" s="94"/>
      <c r="GD489" s="94"/>
      <c r="GE489" s="94"/>
      <c r="GF489" s="94"/>
      <c r="GG489" s="94"/>
      <c r="GH489" s="94"/>
      <c r="GI489" s="94"/>
      <c r="GJ489" s="94"/>
      <c r="GK489" s="94"/>
      <c r="GL489" s="94"/>
      <c r="GM489" s="94"/>
      <c r="GN489" s="94"/>
      <c r="GO489" s="94"/>
      <c r="GP489" s="94"/>
      <c r="GQ489" s="94"/>
      <c r="GR489" s="94"/>
      <c r="GS489" s="94"/>
      <c r="GT489" s="94"/>
      <c r="GU489" s="94"/>
      <c r="GV489" s="94"/>
      <c r="GW489" s="94"/>
      <c r="GX489" s="94"/>
      <c r="GY489" s="94"/>
      <c r="GZ489" s="94"/>
      <c r="HA489" s="94"/>
      <c r="HB489" s="94"/>
      <c r="HC489" s="94"/>
      <c r="HD489" s="94"/>
      <c r="HE489" s="94"/>
      <c r="HF489" s="94"/>
      <c r="HG489" s="94"/>
      <c r="HH489" s="94"/>
      <c r="HI489" s="94"/>
      <c r="HJ489" s="94"/>
      <c r="HK489" s="94"/>
      <c r="HL489" s="94"/>
      <c r="HM489" s="94"/>
      <c r="HN489" s="94"/>
      <c r="HO489" s="94"/>
      <c r="HP489" s="94"/>
      <c r="HQ489" s="94"/>
      <c r="HR489" s="94"/>
      <c r="HS489" s="94"/>
      <c r="HT489" s="94"/>
      <c r="HU489" s="94"/>
      <c r="HV489" s="94"/>
      <c r="HW489" s="94"/>
      <c r="HX489" s="94"/>
      <c r="HY489" s="94"/>
      <c r="HZ489" s="94"/>
      <c r="IA489" s="94"/>
      <c r="IB489" s="94"/>
      <c r="IC489" s="5"/>
      <c r="ID489" s="94"/>
      <c r="IE489" s="94"/>
      <c r="IF489" s="94"/>
      <c r="IG489" s="94"/>
      <c r="IH489" s="94"/>
      <c r="II489" s="94"/>
      <c r="IJ489" s="94"/>
      <c r="IK489" s="94"/>
      <c r="IL489" s="94"/>
      <c r="IM489" s="94"/>
      <c r="IN489" s="94"/>
      <c r="IO489" s="94"/>
      <c r="IP489" s="94"/>
      <c r="IQ489" s="94"/>
      <c r="IR489" s="94"/>
      <c r="IS489" s="94"/>
      <c r="IT489" s="94"/>
      <c r="IU489" s="94"/>
      <c r="IV489" s="94"/>
      <c r="IW489" s="94"/>
      <c r="IX489" s="94"/>
      <c r="IY489" s="94"/>
      <c r="IZ489" s="94"/>
      <c r="JA489" s="94"/>
      <c r="JB489" s="94"/>
      <c r="JC489" s="94"/>
      <c r="JD489" s="94"/>
      <c r="JE489" s="94"/>
      <c r="JF489" s="94"/>
      <c r="JG489" s="94"/>
      <c r="JH489" s="94"/>
      <c r="JI489" s="94"/>
      <c r="JJ489" s="94"/>
      <c r="JK489" s="94"/>
      <c r="JL489" s="94"/>
      <c r="JM489" s="94"/>
      <c r="JN489" s="94"/>
      <c r="JO489" s="94"/>
      <c r="JP489" s="94"/>
      <c r="JQ489" s="94"/>
      <c r="JR489" s="94"/>
      <c r="JS489" s="94"/>
      <c r="JT489" s="94"/>
      <c r="JU489" s="94"/>
      <c r="JV489" s="94"/>
      <c r="JW489" s="94"/>
      <c r="JX489" s="94"/>
      <c r="JY489" s="94"/>
      <c r="JZ489" s="94"/>
      <c r="KA489" s="94"/>
      <c r="KB489" s="94"/>
      <c r="KC489" s="94"/>
      <c r="KD489" s="94"/>
      <c r="KE489" s="94"/>
      <c r="KF489" s="94"/>
      <c r="KG489" s="94"/>
      <c r="KH489" s="94"/>
      <c r="KI489" s="94"/>
      <c r="KJ489" s="94"/>
      <c r="KK489" s="94"/>
      <c r="KL489" s="94"/>
      <c r="KM489" s="94"/>
      <c r="KN489" s="94"/>
      <c r="KO489" s="94"/>
      <c r="KP489" s="94"/>
      <c r="KQ489" s="94"/>
      <c r="KR489" s="94"/>
      <c r="KS489" s="94"/>
      <c r="KT489" s="94"/>
      <c r="KU489" s="94"/>
      <c r="KV489" s="94"/>
      <c r="KW489" s="94"/>
      <c r="KX489" s="94"/>
      <c r="KY489" s="94"/>
      <c r="KZ489" s="94"/>
      <c r="LA489" s="94"/>
      <c r="LB489" s="94"/>
      <c r="LC489" s="94"/>
      <c r="LD489" s="94"/>
      <c r="LE489" s="94"/>
      <c r="LF489" s="94"/>
      <c r="LG489" s="94"/>
      <c r="LH489" s="94"/>
      <c r="LI489" s="94"/>
      <c r="LJ489" s="94"/>
      <c r="LK489" s="94"/>
    </row>
    <row r="490" spans="2:323" x14ac:dyDescent="0.25">
      <c r="B490" s="358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 s="94"/>
      <c r="AD490" s="94"/>
      <c r="AE490" s="94"/>
      <c r="AF490" s="94"/>
      <c r="AG490" s="94"/>
      <c r="AH490" s="94"/>
      <c r="AI490" s="94"/>
      <c r="AJ490" s="94"/>
      <c r="AK490" s="94"/>
      <c r="AL490" s="94"/>
      <c r="AM490" s="94"/>
      <c r="AN490" s="94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  <c r="BY490" s="94"/>
      <c r="BZ490" s="94"/>
      <c r="CA490" s="94"/>
      <c r="CB490" s="94"/>
      <c r="CC490" s="94"/>
      <c r="CD490" s="94"/>
      <c r="CE490" s="94"/>
      <c r="CF490" s="94"/>
      <c r="CG490" s="94"/>
      <c r="CH490" s="94"/>
      <c r="CI490" s="94"/>
      <c r="CJ490" s="94"/>
      <c r="CK490" s="94"/>
      <c r="CL490" s="94"/>
      <c r="CM490" s="94"/>
      <c r="CN490" s="94"/>
      <c r="CO490" s="94"/>
      <c r="CP490" s="94"/>
      <c r="CQ490" s="94"/>
      <c r="CR490" s="94"/>
      <c r="CS490" s="94"/>
      <c r="CT490" s="94"/>
      <c r="CU490" s="94"/>
      <c r="CV490" s="94"/>
      <c r="CW490" s="94"/>
      <c r="CX490" s="94"/>
      <c r="CY490" s="94"/>
      <c r="CZ490" s="94"/>
      <c r="DA490" s="94"/>
      <c r="DB490" s="94"/>
      <c r="DC490" s="94"/>
      <c r="DD490" s="94"/>
      <c r="DE490" s="94"/>
      <c r="DF490" s="94"/>
      <c r="DG490" s="94"/>
      <c r="DH490" s="94"/>
      <c r="DI490" s="94"/>
      <c r="DJ490" s="94"/>
      <c r="DK490" s="94"/>
      <c r="DL490" s="94"/>
      <c r="DM490" s="94"/>
      <c r="DN490" s="94"/>
      <c r="DO490" s="94"/>
      <c r="DP490" s="94"/>
      <c r="DQ490" s="94"/>
      <c r="DR490" s="94"/>
      <c r="DS490" s="94"/>
      <c r="DT490" s="94"/>
      <c r="DU490" s="94"/>
      <c r="DV490" s="94"/>
      <c r="DW490" s="94"/>
      <c r="DX490" s="94"/>
      <c r="DY490" s="94"/>
      <c r="DZ490" s="94"/>
      <c r="EA490" s="94"/>
      <c r="EB490" s="94"/>
      <c r="EC490" s="94"/>
      <c r="ED490" s="94"/>
      <c r="EE490" s="94"/>
      <c r="EF490" s="94"/>
      <c r="EG490" s="94"/>
      <c r="EH490" s="94"/>
      <c r="EI490" s="94"/>
      <c r="EJ490" s="94"/>
      <c r="EK490" s="94"/>
      <c r="EL490" s="94"/>
      <c r="EM490" s="94"/>
      <c r="EN490" s="94"/>
      <c r="EO490" s="94"/>
      <c r="EP490" s="94"/>
      <c r="EQ490" s="94"/>
      <c r="ER490" s="94"/>
      <c r="ES490" s="94"/>
      <c r="ET490" s="94"/>
      <c r="EU490" s="94"/>
      <c r="EV490" s="94"/>
      <c r="EW490" s="94"/>
      <c r="EX490" s="94"/>
      <c r="EY490" s="94"/>
      <c r="EZ490" s="94"/>
      <c r="FA490" s="94"/>
      <c r="FB490" s="94"/>
      <c r="FC490" s="94"/>
      <c r="FD490" s="94"/>
      <c r="FE490" s="94"/>
      <c r="FF490" s="94"/>
      <c r="FG490" s="94"/>
      <c r="FH490" s="94"/>
      <c r="FI490" s="94"/>
      <c r="FJ490" s="94"/>
      <c r="FK490" s="94"/>
      <c r="FL490" s="94"/>
      <c r="FM490" s="94"/>
      <c r="FN490" s="94"/>
      <c r="FO490" s="94"/>
      <c r="FP490" s="94"/>
      <c r="FQ490" s="94"/>
      <c r="FR490" s="94"/>
      <c r="FS490" s="94"/>
      <c r="FT490" s="94"/>
      <c r="FU490" s="94"/>
      <c r="FV490" s="94"/>
      <c r="FW490" s="94"/>
      <c r="FX490" s="94"/>
      <c r="FY490" s="94"/>
      <c r="FZ490" s="94"/>
      <c r="GA490" s="94"/>
      <c r="GB490" s="94"/>
      <c r="GC490" s="94"/>
      <c r="GD490" s="94"/>
      <c r="GE490" s="94"/>
      <c r="GF490" s="94"/>
      <c r="GG490" s="94"/>
      <c r="GH490" s="94"/>
      <c r="GI490" s="94"/>
      <c r="GJ490" s="94"/>
      <c r="GK490" s="94"/>
      <c r="GL490" s="94"/>
      <c r="GM490" s="94"/>
      <c r="GN490" s="94"/>
      <c r="GO490" s="94"/>
      <c r="GP490" s="94"/>
      <c r="GQ490" s="94"/>
      <c r="GR490" s="94"/>
      <c r="GS490" s="94"/>
      <c r="GT490" s="94"/>
      <c r="GU490" s="94"/>
      <c r="GV490" s="94"/>
      <c r="GW490" s="94"/>
      <c r="GX490" s="94"/>
      <c r="GY490" s="94"/>
      <c r="GZ490" s="94"/>
      <c r="HA490" s="94"/>
      <c r="HB490" s="94"/>
      <c r="HC490" s="94"/>
      <c r="HD490" s="94"/>
      <c r="HE490" s="94"/>
      <c r="HF490" s="94"/>
      <c r="HG490" s="94"/>
      <c r="HH490" s="94"/>
      <c r="HI490" s="94"/>
      <c r="HJ490" s="94"/>
      <c r="HK490" s="94"/>
      <c r="HL490" s="94"/>
      <c r="HM490" s="94"/>
      <c r="HN490" s="94"/>
      <c r="HO490" s="94"/>
      <c r="HP490" s="94"/>
      <c r="HQ490" s="94"/>
      <c r="HR490" s="94"/>
      <c r="HS490" s="94"/>
      <c r="HT490" s="94"/>
      <c r="HU490" s="94"/>
      <c r="HV490" s="94"/>
      <c r="HW490" s="94"/>
      <c r="HX490" s="94"/>
      <c r="HY490" s="94"/>
      <c r="HZ490" s="94"/>
      <c r="IA490" s="94"/>
      <c r="IB490" s="94"/>
      <c r="IC490" s="5"/>
      <c r="ID490" s="94"/>
      <c r="IE490" s="94"/>
      <c r="IF490" s="94"/>
      <c r="IG490" s="94"/>
      <c r="IH490" s="94"/>
      <c r="II490" s="94"/>
      <c r="IJ490" s="94"/>
      <c r="IK490" s="94"/>
      <c r="IL490" s="94"/>
      <c r="IM490" s="94"/>
      <c r="IN490" s="94"/>
      <c r="IO490" s="94"/>
      <c r="IP490" s="94"/>
      <c r="IQ490" s="94"/>
      <c r="IR490" s="94"/>
      <c r="IS490" s="94"/>
      <c r="IT490" s="94"/>
      <c r="IU490" s="94"/>
      <c r="IV490" s="94"/>
      <c r="IW490" s="94"/>
      <c r="IX490" s="94"/>
      <c r="IY490" s="94"/>
      <c r="IZ490" s="94"/>
      <c r="JA490" s="94"/>
      <c r="JB490" s="94"/>
      <c r="JC490" s="94"/>
      <c r="JD490" s="94"/>
      <c r="JE490" s="94"/>
      <c r="JF490" s="94"/>
      <c r="JG490" s="94"/>
      <c r="JH490" s="94"/>
      <c r="JI490" s="94"/>
      <c r="JJ490" s="94"/>
      <c r="JK490" s="94"/>
      <c r="JL490" s="94"/>
      <c r="JM490" s="94"/>
      <c r="JN490" s="94"/>
      <c r="JO490" s="94"/>
      <c r="JP490" s="94"/>
      <c r="JQ490" s="94"/>
      <c r="JR490" s="94"/>
      <c r="JS490" s="94"/>
      <c r="JT490" s="94"/>
      <c r="JU490" s="94"/>
      <c r="JV490" s="94"/>
      <c r="JW490" s="94"/>
      <c r="JX490" s="94"/>
      <c r="JY490" s="94"/>
      <c r="JZ490" s="94"/>
      <c r="KA490" s="94"/>
      <c r="KB490" s="94"/>
      <c r="KC490" s="94"/>
      <c r="KD490" s="94"/>
      <c r="KE490" s="94"/>
      <c r="KF490" s="94"/>
      <c r="KG490" s="94"/>
      <c r="KH490" s="94"/>
      <c r="KI490" s="94"/>
      <c r="KJ490" s="94"/>
      <c r="KK490" s="94"/>
      <c r="KL490" s="94"/>
      <c r="KM490" s="94"/>
      <c r="KN490" s="94"/>
      <c r="KO490" s="94"/>
      <c r="KP490" s="94"/>
      <c r="KQ490" s="94"/>
      <c r="KR490" s="94"/>
      <c r="KS490" s="94"/>
      <c r="KT490" s="94"/>
      <c r="KU490" s="94"/>
      <c r="KV490" s="94"/>
      <c r="KW490" s="94"/>
      <c r="KX490" s="94"/>
      <c r="KY490" s="94"/>
      <c r="KZ490" s="94"/>
      <c r="LA490" s="94"/>
      <c r="LB490" s="94"/>
      <c r="LC490" s="94"/>
      <c r="LD490" s="94"/>
      <c r="LE490" s="94"/>
      <c r="LF490" s="94"/>
      <c r="LG490" s="94"/>
      <c r="LH490" s="94"/>
      <c r="LI490" s="94"/>
      <c r="LJ490" s="94"/>
      <c r="LK490" s="94"/>
    </row>
    <row r="491" spans="2:323" x14ac:dyDescent="0.25">
      <c r="B491" s="358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 s="94"/>
      <c r="AD491" s="94"/>
      <c r="AE491" s="94"/>
      <c r="AF491" s="94"/>
      <c r="AG491" s="94"/>
      <c r="AH491" s="94"/>
      <c r="AI491" s="94"/>
      <c r="AJ491" s="94"/>
      <c r="AK491" s="94"/>
      <c r="AL491" s="94"/>
      <c r="AM491" s="94"/>
      <c r="AN491" s="94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  <c r="BY491" s="94"/>
      <c r="BZ491" s="94"/>
      <c r="CA491" s="94"/>
      <c r="CB491" s="94"/>
      <c r="CC491" s="94"/>
      <c r="CD491" s="94"/>
      <c r="CE491" s="94"/>
      <c r="CF491" s="94"/>
      <c r="CG491" s="94"/>
      <c r="CH491" s="94"/>
      <c r="CI491" s="94"/>
      <c r="CJ491" s="94"/>
      <c r="CK491" s="94"/>
      <c r="CL491" s="94"/>
      <c r="CM491" s="94"/>
      <c r="CN491" s="94"/>
      <c r="CO491" s="94"/>
      <c r="CP491" s="94"/>
      <c r="CQ491" s="94"/>
      <c r="CR491" s="94"/>
      <c r="CS491" s="94"/>
      <c r="CT491" s="94"/>
      <c r="CU491" s="94"/>
      <c r="CV491" s="94"/>
      <c r="CW491" s="94"/>
      <c r="CX491" s="94"/>
      <c r="CY491" s="94"/>
      <c r="CZ491" s="94"/>
      <c r="DA491" s="94"/>
      <c r="DB491" s="94"/>
      <c r="DC491" s="94"/>
      <c r="DD491" s="94"/>
      <c r="DE491" s="94"/>
      <c r="DF491" s="94"/>
      <c r="DG491" s="94"/>
      <c r="DH491" s="94"/>
      <c r="DI491" s="94"/>
      <c r="DJ491" s="94"/>
      <c r="DK491" s="94"/>
      <c r="DL491" s="94"/>
      <c r="DM491" s="94"/>
      <c r="DN491" s="94"/>
      <c r="DO491" s="94"/>
      <c r="DP491" s="94"/>
      <c r="DQ491" s="94"/>
      <c r="DR491" s="94"/>
      <c r="DS491" s="94"/>
      <c r="DT491" s="94"/>
      <c r="DU491" s="94"/>
      <c r="DV491" s="94"/>
      <c r="DW491" s="94"/>
      <c r="DX491" s="94"/>
      <c r="DY491" s="94"/>
      <c r="DZ491" s="94"/>
      <c r="EA491" s="94"/>
      <c r="EB491" s="94"/>
      <c r="EC491" s="94"/>
      <c r="ED491" s="94"/>
      <c r="EE491" s="94"/>
      <c r="EF491" s="94"/>
      <c r="EG491" s="94"/>
      <c r="EH491" s="94"/>
      <c r="EI491" s="94"/>
      <c r="EJ491" s="94"/>
      <c r="EK491" s="94"/>
      <c r="EL491" s="94"/>
      <c r="EM491" s="94"/>
      <c r="EN491" s="94"/>
      <c r="EO491" s="94"/>
      <c r="EP491" s="94"/>
      <c r="EQ491" s="94"/>
      <c r="ER491" s="94"/>
      <c r="ES491" s="94"/>
      <c r="ET491" s="94"/>
      <c r="EU491" s="94"/>
      <c r="EV491" s="94"/>
      <c r="EW491" s="94"/>
      <c r="EX491" s="94"/>
      <c r="EY491" s="94"/>
      <c r="EZ491" s="94"/>
      <c r="FA491" s="94"/>
      <c r="FB491" s="94"/>
      <c r="FC491" s="94"/>
      <c r="FD491" s="94"/>
      <c r="FE491" s="94"/>
      <c r="FF491" s="94"/>
      <c r="FG491" s="94"/>
      <c r="FH491" s="94"/>
      <c r="FI491" s="94"/>
      <c r="FJ491" s="94"/>
      <c r="FK491" s="94"/>
      <c r="FL491" s="94"/>
      <c r="FM491" s="94"/>
      <c r="FN491" s="94"/>
      <c r="FO491" s="94"/>
      <c r="FP491" s="94"/>
      <c r="FQ491" s="94"/>
      <c r="FR491" s="94"/>
      <c r="FS491" s="94"/>
      <c r="FT491" s="94"/>
      <c r="FU491" s="94"/>
      <c r="FV491" s="94"/>
      <c r="FW491" s="94"/>
      <c r="FX491" s="94"/>
      <c r="FY491" s="94"/>
      <c r="FZ491" s="94"/>
      <c r="GA491" s="94"/>
      <c r="GB491" s="94"/>
      <c r="GC491" s="94"/>
      <c r="GD491" s="94"/>
      <c r="GE491" s="94"/>
      <c r="GF491" s="94"/>
      <c r="GG491" s="94"/>
      <c r="GH491" s="94"/>
      <c r="GI491" s="94"/>
      <c r="GJ491" s="94"/>
      <c r="GK491" s="94"/>
      <c r="GL491" s="94"/>
      <c r="GM491" s="94"/>
      <c r="GN491" s="94"/>
      <c r="GO491" s="94"/>
      <c r="GP491" s="94"/>
      <c r="GQ491" s="94"/>
      <c r="GR491" s="94"/>
      <c r="GS491" s="94"/>
      <c r="GT491" s="94"/>
      <c r="GU491" s="94"/>
      <c r="GV491" s="94"/>
      <c r="GW491" s="94"/>
      <c r="GX491" s="94"/>
      <c r="GY491" s="94"/>
      <c r="GZ491" s="94"/>
      <c r="HA491" s="94"/>
      <c r="HB491" s="94"/>
      <c r="HC491" s="94"/>
      <c r="HD491" s="94"/>
      <c r="HE491" s="94"/>
      <c r="HF491" s="94"/>
      <c r="HG491" s="94"/>
      <c r="HH491" s="94"/>
      <c r="HI491" s="94"/>
      <c r="HJ491" s="94"/>
      <c r="HK491" s="94"/>
      <c r="HL491" s="94"/>
      <c r="HM491" s="94"/>
      <c r="HN491" s="94"/>
      <c r="HO491" s="94"/>
      <c r="HP491" s="94"/>
      <c r="HQ491" s="94"/>
      <c r="HR491" s="94"/>
      <c r="HS491" s="94"/>
      <c r="HT491" s="94"/>
      <c r="HU491" s="94"/>
      <c r="HV491" s="94"/>
      <c r="HW491" s="94"/>
      <c r="HX491" s="94"/>
      <c r="HY491" s="94"/>
      <c r="HZ491" s="94"/>
      <c r="IA491" s="94"/>
      <c r="IB491" s="94"/>
      <c r="IC491" s="5"/>
      <c r="ID491" s="94"/>
      <c r="IE491" s="94"/>
      <c r="IF491" s="94"/>
      <c r="IG491" s="94"/>
      <c r="IH491" s="94"/>
      <c r="II491" s="94"/>
      <c r="IJ491" s="94"/>
      <c r="IK491" s="94"/>
      <c r="IL491" s="94"/>
      <c r="IM491" s="94"/>
      <c r="IN491" s="94"/>
      <c r="IO491" s="94"/>
      <c r="IP491" s="94"/>
      <c r="IQ491" s="94"/>
      <c r="IR491" s="94"/>
      <c r="IS491" s="94"/>
      <c r="IT491" s="94"/>
      <c r="IU491" s="94"/>
      <c r="IV491" s="94"/>
      <c r="IW491" s="94"/>
      <c r="IX491" s="94"/>
      <c r="IY491" s="94"/>
      <c r="IZ491" s="94"/>
      <c r="JA491" s="94"/>
      <c r="JB491" s="94"/>
      <c r="JC491" s="94"/>
      <c r="JD491" s="94"/>
      <c r="JE491" s="94"/>
      <c r="JF491" s="94"/>
      <c r="JG491" s="94"/>
      <c r="JH491" s="94"/>
      <c r="JI491" s="94"/>
      <c r="JJ491" s="94"/>
      <c r="JK491" s="94"/>
      <c r="JL491" s="94"/>
      <c r="JM491" s="94"/>
      <c r="JN491" s="94"/>
      <c r="JO491" s="94"/>
      <c r="JP491" s="94"/>
      <c r="JQ491" s="94"/>
      <c r="JR491" s="94"/>
      <c r="JS491" s="94"/>
      <c r="JT491" s="94"/>
      <c r="JU491" s="94"/>
      <c r="JV491" s="94"/>
      <c r="JW491" s="94"/>
      <c r="JX491" s="94"/>
      <c r="JY491" s="94"/>
      <c r="JZ491" s="94"/>
      <c r="KA491" s="94"/>
      <c r="KB491" s="94"/>
      <c r="KC491" s="94"/>
      <c r="KD491" s="94"/>
      <c r="KE491" s="94"/>
      <c r="KF491" s="94"/>
      <c r="KG491" s="94"/>
      <c r="KH491" s="94"/>
      <c r="KI491" s="94"/>
      <c r="KJ491" s="94"/>
      <c r="KK491" s="94"/>
      <c r="KL491" s="94"/>
      <c r="KM491" s="94"/>
      <c r="KN491" s="94"/>
      <c r="KO491" s="94"/>
      <c r="KP491" s="94"/>
      <c r="KQ491" s="94"/>
      <c r="KR491" s="94"/>
      <c r="KS491" s="94"/>
      <c r="KT491" s="94"/>
      <c r="KU491" s="94"/>
      <c r="KV491" s="94"/>
      <c r="KW491" s="94"/>
      <c r="KX491" s="94"/>
      <c r="KY491" s="94"/>
      <c r="KZ491" s="94"/>
      <c r="LA491" s="94"/>
      <c r="LB491" s="94"/>
      <c r="LC491" s="94"/>
      <c r="LD491" s="94"/>
      <c r="LE491" s="94"/>
      <c r="LF491" s="94"/>
      <c r="LG491" s="94"/>
      <c r="LH491" s="94"/>
      <c r="LI491" s="94"/>
      <c r="LJ491" s="94"/>
      <c r="LK491" s="94"/>
    </row>
    <row r="492" spans="2:323" x14ac:dyDescent="0.25">
      <c r="B492" s="358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 s="94"/>
      <c r="AD492" s="94"/>
      <c r="AE492" s="94"/>
      <c r="AF492" s="94"/>
      <c r="AG492" s="94"/>
      <c r="AH492" s="94"/>
      <c r="AI492" s="94"/>
      <c r="AJ492" s="94"/>
      <c r="AK492" s="94"/>
      <c r="AL492" s="94"/>
      <c r="AM492" s="94"/>
      <c r="AN492" s="94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  <c r="BY492" s="94"/>
      <c r="BZ492" s="94"/>
      <c r="CA492" s="94"/>
      <c r="CB492" s="94"/>
      <c r="CC492" s="94"/>
      <c r="CD492" s="94"/>
      <c r="CE492" s="94"/>
      <c r="CF492" s="94"/>
      <c r="CG492" s="94"/>
      <c r="CH492" s="94"/>
      <c r="CI492" s="94"/>
      <c r="CJ492" s="94"/>
      <c r="CK492" s="94"/>
      <c r="CL492" s="94"/>
      <c r="CM492" s="94"/>
      <c r="CN492" s="94"/>
      <c r="CO492" s="94"/>
      <c r="CP492" s="94"/>
      <c r="CQ492" s="94"/>
      <c r="CR492" s="94"/>
      <c r="CS492" s="94"/>
      <c r="CT492" s="94"/>
      <c r="CU492" s="94"/>
      <c r="CV492" s="94"/>
      <c r="CW492" s="94"/>
      <c r="CX492" s="94"/>
      <c r="CY492" s="94"/>
      <c r="CZ492" s="94"/>
      <c r="DA492" s="94"/>
      <c r="DB492" s="94"/>
      <c r="DC492" s="94"/>
      <c r="DD492" s="94"/>
      <c r="DE492" s="94"/>
      <c r="DF492" s="94"/>
      <c r="DG492" s="94"/>
      <c r="DH492" s="94"/>
      <c r="DI492" s="94"/>
      <c r="DJ492" s="94"/>
      <c r="DK492" s="94"/>
      <c r="DL492" s="94"/>
      <c r="DM492" s="94"/>
      <c r="DN492" s="94"/>
      <c r="DO492" s="94"/>
      <c r="DP492" s="94"/>
      <c r="DQ492" s="94"/>
      <c r="DR492" s="94"/>
      <c r="DS492" s="94"/>
      <c r="DT492" s="94"/>
      <c r="DU492" s="94"/>
      <c r="DV492" s="94"/>
      <c r="DW492" s="94"/>
      <c r="DX492" s="94"/>
      <c r="DY492" s="94"/>
      <c r="DZ492" s="94"/>
      <c r="EA492" s="94"/>
      <c r="EB492" s="94"/>
      <c r="EC492" s="94"/>
      <c r="ED492" s="94"/>
      <c r="EE492" s="94"/>
      <c r="EF492" s="94"/>
      <c r="EG492" s="94"/>
      <c r="EH492" s="94"/>
      <c r="EI492" s="94"/>
      <c r="EJ492" s="94"/>
      <c r="EK492" s="94"/>
      <c r="EL492" s="94"/>
      <c r="EM492" s="94"/>
      <c r="EN492" s="94"/>
      <c r="EO492" s="94"/>
      <c r="EP492" s="94"/>
      <c r="EQ492" s="94"/>
      <c r="ER492" s="94"/>
      <c r="ES492" s="94"/>
      <c r="ET492" s="94"/>
      <c r="EU492" s="94"/>
      <c r="EV492" s="94"/>
      <c r="EW492" s="94"/>
      <c r="EX492" s="94"/>
      <c r="EY492" s="94"/>
      <c r="EZ492" s="94"/>
      <c r="FA492" s="94"/>
      <c r="FB492" s="94"/>
      <c r="FC492" s="94"/>
      <c r="FD492" s="94"/>
      <c r="FE492" s="94"/>
      <c r="FF492" s="94"/>
      <c r="FG492" s="94"/>
      <c r="FH492" s="94"/>
      <c r="FI492" s="94"/>
      <c r="FJ492" s="94"/>
      <c r="FK492" s="94"/>
      <c r="FL492" s="94"/>
      <c r="FM492" s="94"/>
      <c r="FN492" s="94"/>
      <c r="FO492" s="94"/>
      <c r="FP492" s="94"/>
      <c r="FQ492" s="94"/>
      <c r="FR492" s="94"/>
      <c r="FS492" s="94"/>
      <c r="FT492" s="94"/>
      <c r="FU492" s="94"/>
      <c r="FV492" s="94"/>
      <c r="FW492" s="94"/>
      <c r="FX492" s="94"/>
      <c r="FY492" s="94"/>
      <c r="FZ492" s="94"/>
      <c r="GA492" s="94"/>
      <c r="GB492" s="94"/>
      <c r="GC492" s="94"/>
      <c r="GD492" s="94"/>
      <c r="GE492" s="94"/>
      <c r="GF492" s="94"/>
      <c r="GG492" s="94"/>
      <c r="GH492" s="94"/>
      <c r="GI492" s="94"/>
      <c r="GJ492" s="94"/>
      <c r="GK492" s="94"/>
      <c r="GL492" s="94"/>
      <c r="GM492" s="94"/>
      <c r="GN492" s="94"/>
      <c r="GO492" s="94"/>
      <c r="GP492" s="94"/>
      <c r="GQ492" s="94"/>
      <c r="GR492" s="94"/>
      <c r="GS492" s="94"/>
      <c r="GT492" s="94"/>
      <c r="GU492" s="94"/>
      <c r="GV492" s="94"/>
      <c r="GW492" s="94"/>
      <c r="GX492" s="94"/>
      <c r="GY492" s="94"/>
      <c r="GZ492" s="94"/>
      <c r="HA492" s="94"/>
      <c r="HB492" s="94"/>
      <c r="HC492" s="94"/>
      <c r="HD492" s="94"/>
      <c r="HE492" s="94"/>
      <c r="HF492" s="94"/>
      <c r="HG492" s="94"/>
      <c r="HH492" s="94"/>
      <c r="HI492" s="94"/>
      <c r="HJ492" s="94"/>
      <c r="HK492" s="94"/>
      <c r="HL492" s="94"/>
      <c r="HM492" s="94"/>
      <c r="HN492" s="94"/>
      <c r="HO492" s="94"/>
      <c r="HP492" s="94"/>
      <c r="HQ492" s="94"/>
      <c r="HR492" s="94"/>
      <c r="HS492" s="94"/>
      <c r="HT492" s="94"/>
      <c r="HU492" s="94"/>
      <c r="HV492" s="94"/>
      <c r="HW492" s="94"/>
      <c r="HX492" s="94"/>
      <c r="HY492" s="94"/>
      <c r="HZ492" s="94"/>
      <c r="IA492" s="94"/>
      <c r="IB492" s="94"/>
      <c r="IC492" s="5"/>
      <c r="ID492" s="94"/>
      <c r="IE492" s="94"/>
      <c r="IF492" s="94"/>
      <c r="IG492" s="94"/>
      <c r="IH492" s="94"/>
      <c r="II492" s="94"/>
      <c r="IJ492" s="94"/>
      <c r="IK492" s="94"/>
      <c r="IL492" s="94"/>
      <c r="IM492" s="94"/>
      <c r="IN492" s="94"/>
      <c r="IO492" s="94"/>
      <c r="IP492" s="94"/>
      <c r="IQ492" s="94"/>
      <c r="IR492" s="94"/>
      <c r="IS492" s="94"/>
      <c r="IT492" s="94"/>
      <c r="IU492" s="94"/>
      <c r="IV492" s="94"/>
      <c r="IW492" s="94"/>
      <c r="IX492" s="94"/>
      <c r="IY492" s="94"/>
      <c r="IZ492" s="94"/>
      <c r="JA492" s="94"/>
      <c r="JB492" s="94"/>
      <c r="JC492" s="94"/>
      <c r="JD492" s="94"/>
      <c r="JE492" s="94"/>
      <c r="JF492" s="94"/>
      <c r="JG492" s="94"/>
      <c r="JH492" s="94"/>
      <c r="JI492" s="94"/>
      <c r="JJ492" s="94"/>
      <c r="JK492" s="94"/>
      <c r="JL492" s="94"/>
      <c r="JM492" s="94"/>
      <c r="JN492" s="94"/>
      <c r="JO492" s="94"/>
      <c r="JP492" s="94"/>
      <c r="JQ492" s="94"/>
      <c r="JR492" s="94"/>
      <c r="JS492" s="94"/>
      <c r="JT492" s="94"/>
      <c r="JU492" s="94"/>
      <c r="JV492" s="94"/>
      <c r="JW492" s="94"/>
      <c r="JX492" s="94"/>
      <c r="JY492" s="94"/>
      <c r="JZ492" s="94"/>
      <c r="KA492" s="94"/>
      <c r="KB492" s="94"/>
      <c r="KC492" s="94"/>
      <c r="KD492" s="94"/>
      <c r="KE492" s="94"/>
      <c r="KF492" s="94"/>
      <c r="KG492" s="94"/>
      <c r="KH492" s="94"/>
      <c r="KI492" s="94"/>
      <c r="KJ492" s="94"/>
      <c r="KK492" s="94"/>
      <c r="KL492" s="94"/>
      <c r="KM492" s="94"/>
      <c r="KN492" s="94"/>
      <c r="KO492" s="94"/>
      <c r="KP492" s="94"/>
      <c r="KQ492" s="94"/>
      <c r="KR492" s="94"/>
      <c r="KS492" s="94"/>
      <c r="KT492" s="94"/>
      <c r="KU492" s="94"/>
      <c r="KV492" s="94"/>
      <c r="KW492" s="94"/>
      <c r="KX492" s="94"/>
      <c r="KY492" s="94"/>
      <c r="KZ492" s="94"/>
      <c r="LA492" s="94"/>
      <c r="LB492" s="94"/>
      <c r="LC492" s="94"/>
      <c r="LD492" s="94"/>
      <c r="LE492" s="94"/>
      <c r="LF492" s="94"/>
      <c r="LG492" s="94"/>
      <c r="LH492" s="94"/>
      <c r="LI492" s="94"/>
      <c r="LJ492" s="94"/>
      <c r="LK492" s="94"/>
    </row>
    <row r="493" spans="2:323" x14ac:dyDescent="0.25">
      <c r="B493" s="358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 s="94"/>
      <c r="AD493" s="94"/>
      <c r="AE493" s="94"/>
      <c r="AF493" s="94"/>
      <c r="AG493" s="94"/>
      <c r="AH493" s="94"/>
      <c r="AI493" s="94"/>
      <c r="AJ493" s="94"/>
      <c r="AK493" s="94"/>
      <c r="AL493" s="94"/>
      <c r="AM493" s="94"/>
      <c r="AN493" s="94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  <c r="BY493" s="94"/>
      <c r="BZ493" s="94"/>
      <c r="CA493" s="94"/>
      <c r="CB493" s="94"/>
      <c r="CC493" s="94"/>
      <c r="CD493" s="94"/>
      <c r="CE493" s="94"/>
      <c r="CF493" s="94"/>
      <c r="CG493" s="94"/>
      <c r="CH493" s="94"/>
      <c r="CI493" s="94"/>
      <c r="CJ493" s="94"/>
      <c r="CK493" s="94"/>
      <c r="CL493" s="94"/>
      <c r="CM493" s="94"/>
      <c r="CN493" s="94"/>
      <c r="CO493" s="94"/>
      <c r="CP493" s="94"/>
      <c r="CQ493" s="94"/>
      <c r="CR493" s="94"/>
      <c r="CS493" s="94"/>
      <c r="CT493" s="94"/>
      <c r="CU493" s="94"/>
      <c r="CV493" s="94"/>
      <c r="CW493" s="94"/>
      <c r="CX493" s="94"/>
      <c r="CY493" s="94"/>
      <c r="CZ493" s="94"/>
      <c r="DA493" s="94"/>
      <c r="DB493" s="94"/>
      <c r="DC493" s="94"/>
      <c r="DD493" s="94"/>
      <c r="DE493" s="94"/>
      <c r="DF493" s="94"/>
      <c r="DG493" s="94"/>
      <c r="DH493" s="94"/>
      <c r="DI493" s="94"/>
      <c r="DJ493" s="94"/>
      <c r="DK493" s="94"/>
      <c r="DL493" s="94"/>
      <c r="DM493" s="94"/>
      <c r="DN493" s="94"/>
      <c r="DO493" s="94"/>
      <c r="DP493" s="94"/>
      <c r="DQ493" s="94"/>
      <c r="DR493" s="94"/>
      <c r="DS493" s="94"/>
      <c r="DT493" s="94"/>
      <c r="DU493" s="94"/>
      <c r="DV493" s="94"/>
      <c r="DW493" s="94"/>
      <c r="DX493" s="94"/>
      <c r="DY493" s="94"/>
      <c r="DZ493" s="94"/>
      <c r="EA493" s="94"/>
      <c r="EB493" s="94"/>
      <c r="EC493" s="94"/>
      <c r="ED493" s="94"/>
      <c r="EE493" s="94"/>
      <c r="EF493" s="94"/>
      <c r="EG493" s="94"/>
      <c r="EH493" s="94"/>
      <c r="EI493" s="94"/>
      <c r="EJ493" s="94"/>
      <c r="EK493" s="94"/>
      <c r="EL493" s="94"/>
      <c r="EM493" s="94"/>
      <c r="EN493" s="94"/>
      <c r="EO493" s="94"/>
      <c r="EP493" s="94"/>
      <c r="EQ493" s="94"/>
      <c r="ER493" s="94"/>
      <c r="ES493" s="94"/>
      <c r="ET493" s="94"/>
      <c r="EU493" s="94"/>
      <c r="EV493" s="94"/>
      <c r="EW493" s="94"/>
      <c r="EX493" s="94"/>
      <c r="EY493" s="94"/>
      <c r="EZ493" s="94"/>
      <c r="FA493" s="94"/>
      <c r="FB493" s="94"/>
      <c r="FC493" s="94"/>
      <c r="FD493" s="94"/>
      <c r="FE493" s="94"/>
      <c r="FF493" s="94"/>
      <c r="FG493" s="94"/>
      <c r="FH493" s="94"/>
      <c r="FI493" s="94"/>
      <c r="FJ493" s="94"/>
      <c r="FK493" s="94"/>
      <c r="FL493" s="94"/>
      <c r="FM493" s="94"/>
      <c r="FN493" s="94"/>
      <c r="FO493" s="94"/>
      <c r="FP493" s="94"/>
      <c r="FQ493" s="94"/>
      <c r="FR493" s="94"/>
      <c r="FS493" s="94"/>
      <c r="FT493" s="94"/>
      <c r="FU493" s="94"/>
      <c r="FV493" s="94"/>
      <c r="FW493" s="94"/>
      <c r="FX493" s="94"/>
      <c r="FY493" s="94"/>
      <c r="FZ493" s="94"/>
      <c r="GA493" s="94"/>
      <c r="GB493" s="94"/>
      <c r="GC493" s="94"/>
      <c r="GD493" s="94"/>
      <c r="GE493" s="94"/>
      <c r="GF493" s="94"/>
      <c r="GG493" s="94"/>
      <c r="GH493" s="94"/>
      <c r="GI493" s="94"/>
      <c r="GJ493" s="94"/>
      <c r="GK493" s="94"/>
      <c r="GL493" s="94"/>
      <c r="GM493" s="94"/>
      <c r="GN493" s="94"/>
      <c r="GO493" s="94"/>
      <c r="GP493" s="94"/>
      <c r="GQ493" s="94"/>
      <c r="GR493" s="94"/>
      <c r="GS493" s="94"/>
      <c r="GT493" s="94"/>
      <c r="GU493" s="94"/>
      <c r="GV493" s="94"/>
      <c r="GW493" s="94"/>
      <c r="GX493" s="94"/>
      <c r="GY493" s="94"/>
      <c r="GZ493" s="94"/>
      <c r="HA493" s="94"/>
      <c r="HB493" s="94"/>
      <c r="HC493" s="94"/>
      <c r="HD493" s="94"/>
      <c r="HE493" s="94"/>
      <c r="HF493" s="94"/>
      <c r="HG493" s="94"/>
      <c r="HH493" s="94"/>
      <c r="HI493" s="94"/>
      <c r="HJ493" s="94"/>
      <c r="HK493" s="94"/>
      <c r="HL493" s="94"/>
      <c r="HM493" s="94"/>
      <c r="HN493" s="94"/>
      <c r="HO493" s="94"/>
      <c r="HP493" s="94"/>
      <c r="HQ493" s="94"/>
      <c r="HR493" s="94"/>
      <c r="HS493" s="94"/>
      <c r="HT493" s="94"/>
      <c r="HU493" s="94"/>
      <c r="HV493" s="94"/>
      <c r="HW493" s="94"/>
      <c r="HX493" s="94"/>
      <c r="HY493" s="94"/>
      <c r="HZ493" s="94"/>
      <c r="IA493" s="94"/>
      <c r="IB493" s="94"/>
      <c r="IC493" s="5"/>
      <c r="ID493" s="94"/>
      <c r="IE493" s="94"/>
      <c r="IF493" s="94"/>
      <c r="IG493" s="94"/>
      <c r="IH493" s="94"/>
      <c r="II493" s="94"/>
      <c r="IJ493" s="94"/>
      <c r="IK493" s="94"/>
      <c r="IL493" s="94"/>
      <c r="IM493" s="94"/>
      <c r="IN493" s="94"/>
      <c r="IO493" s="94"/>
      <c r="IP493" s="94"/>
      <c r="IQ493" s="94"/>
      <c r="IR493" s="94"/>
      <c r="IS493" s="94"/>
      <c r="IT493" s="94"/>
      <c r="IU493" s="94"/>
      <c r="IV493" s="94"/>
      <c r="IW493" s="94"/>
      <c r="IX493" s="94"/>
      <c r="IY493" s="94"/>
      <c r="IZ493" s="94"/>
      <c r="JA493" s="94"/>
      <c r="JB493" s="94"/>
      <c r="JC493" s="94"/>
      <c r="JD493" s="94"/>
      <c r="JE493" s="94"/>
      <c r="JF493" s="94"/>
      <c r="JG493" s="94"/>
      <c r="JH493" s="94"/>
      <c r="JI493" s="94"/>
      <c r="JJ493" s="94"/>
      <c r="JK493" s="94"/>
      <c r="JL493" s="94"/>
      <c r="JM493" s="94"/>
      <c r="JN493" s="94"/>
      <c r="JO493" s="94"/>
      <c r="JP493" s="94"/>
      <c r="JQ493" s="94"/>
      <c r="JR493" s="94"/>
      <c r="JS493" s="94"/>
      <c r="JT493" s="94"/>
      <c r="JU493" s="94"/>
      <c r="JV493" s="94"/>
      <c r="JW493" s="94"/>
      <c r="JX493" s="94"/>
      <c r="JY493" s="94"/>
      <c r="JZ493" s="94"/>
      <c r="KA493" s="94"/>
      <c r="KB493" s="94"/>
      <c r="KC493" s="94"/>
      <c r="KD493" s="94"/>
      <c r="KE493" s="94"/>
      <c r="KF493" s="94"/>
      <c r="KG493" s="94"/>
      <c r="KH493" s="94"/>
      <c r="KI493" s="94"/>
      <c r="KJ493" s="94"/>
      <c r="KK493" s="94"/>
      <c r="KL493" s="94"/>
      <c r="KM493" s="94"/>
      <c r="KN493" s="94"/>
      <c r="KO493" s="94"/>
      <c r="KP493" s="94"/>
      <c r="KQ493" s="94"/>
      <c r="KR493" s="94"/>
      <c r="KS493" s="94"/>
      <c r="KT493" s="94"/>
      <c r="KU493" s="94"/>
      <c r="KV493" s="94"/>
      <c r="KW493" s="94"/>
      <c r="KX493" s="94"/>
      <c r="KY493" s="94"/>
      <c r="KZ493" s="94"/>
      <c r="LA493" s="94"/>
      <c r="LB493" s="94"/>
      <c r="LC493" s="94"/>
      <c r="LD493" s="94"/>
      <c r="LE493" s="94"/>
      <c r="LF493" s="94"/>
      <c r="LG493" s="94"/>
      <c r="LH493" s="94"/>
      <c r="LI493" s="94"/>
      <c r="LJ493" s="94"/>
      <c r="LK493" s="94"/>
    </row>
    <row r="494" spans="2:323" x14ac:dyDescent="0.25">
      <c r="B494" s="358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 s="94"/>
      <c r="AD494" s="94"/>
      <c r="AE494" s="94"/>
      <c r="AF494" s="94"/>
      <c r="AG494" s="94"/>
      <c r="AH494" s="94"/>
      <c r="AI494" s="94"/>
      <c r="AJ494" s="94"/>
      <c r="AK494" s="94"/>
      <c r="AL494" s="94"/>
      <c r="AM494" s="94"/>
      <c r="AN494" s="94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  <c r="BY494" s="94"/>
      <c r="BZ494" s="94"/>
      <c r="CA494" s="94"/>
      <c r="CB494" s="94"/>
      <c r="CC494" s="94"/>
      <c r="CD494" s="94"/>
      <c r="CE494" s="94"/>
      <c r="CF494" s="94"/>
      <c r="CG494" s="94"/>
      <c r="CH494" s="94"/>
      <c r="CI494" s="94"/>
      <c r="CJ494" s="94"/>
      <c r="CK494" s="94"/>
      <c r="CL494" s="94"/>
      <c r="CM494" s="94"/>
      <c r="CN494" s="94"/>
      <c r="CO494" s="94"/>
      <c r="CP494" s="94"/>
      <c r="CQ494" s="94"/>
      <c r="CR494" s="94"/>
      <c r="CS494" s="94"/>
      <c r="CT494" s="94"/>
      <c r="CU494" s="94"/>
      <c r="CV494" s="94"/>
      <c r="CW494" s="94"/>
      <c r="CX494" s="94"/>
      <c r="CY494" s="94"/>
      <c r="CZ494" s="94"/>
      <c r="DA494" s="94"/>
      <c r="DB494" s="94"/>
      <c r="DC494" s="94"/>
      <c r="DD494" s="94"/>
      <c r="DE494" s="94"/>
      <c r="DF494" s="94"/>
      <c r="DG494" s="94"/>
      <c r="DH494" s="94"/>
      <c r="DI494" s="94"/>
      <c r="DJ494" s="94"/>
      <c r="DK494" s="94"/>
      <c r="DL494" s="94"/>
      <c r="DM494" s="94"/>
      <c r="DN494" s="94"/>
      <c r="DO494" s="94"/>
      <c r="DP494" s="94"/>
      <c r="DQ494" s="94"/>
      <c r="DR494" s="94"/>
      <c r="DS494" s="94"/>
      <c r="DT494" s="94"/>
      <c r="DU494" s="94"/>
      <c r="DV494" s="94"/>
      <c r="DW494" s="94"/>
      <c r="DX494" s="94"/>
      <c r="DY494" s="94"/>
      <c r="DZ494" s="94"/>
      <c r="EA494" s="94"/>
      <c r="EB494" s="94"/>
      <c r="EC494" s="94"/>
      <c r="ED494" s="94"/>
      <c r="EE494" s="94"/>
      <c r="EF494" s="94"/>
      <c r="EG494" s="94"/>
      <c r="EH494" s="94"/>
      <c r="EI494" s="94"/>
      <c r="EJ494" s="94"/>
      <c r="EK494" s="94"/>
      <c r="EL494" s="94"/>
      <c r="EM494" s="94"/>
      <c r="EN494" s="94"/>
      <c r="EO494" s="94"/>
      <c r="EP494" s="94"/>
      <c r="EQ494" s="94"/>
      <c r="ER494" s="94"/>
      <c r="ES494" s="94"/>
      <c r="ET494" s="94"/>
      <c r="EU494" s="94"/>
      <c r="EV494" s="94"/>
      <c r="EW494" s="94"/>
      <c r="EX494" s="94"/>
      <c r="EY494" s="94"/>
      <c r="EZ494" s="94"/>
      <c r="FA494" s="94"/>
      <c r="FB494" s="94"/>
      <c r="FC494" s="94"/>
      <c r="FD494" s="94"/>
      <c r="FE494" s="94"/>
      <c r="FF494" s="94"/>
      <c r="FG494" s="94"/>
      <c r="FH494" s="94"/>
      <c r="FI494" s="94"/>
      <c r="FJ494" s="94"/>
      <c r="FK494" s="94"/>
      <c r="FL494" s="94"/>
      <c r="FM494" s="94"/>
      <c r="FN494" s="94"/>
      <c r="FO494" s="94"/>
      <c r="FP494" s="94"/>
      <c r="FQ494" s="94"/>
      <c r="FR494" s="94"/>
      <c r="FS494" s="94"/>
      <c r="FT494" s="94"/>
      <c r="FU494" s="94"/>
      <c r="FV494" s="94"/>
      <c r="FW494" s="94"/>
      <c r="FX494" s="94"/>
      <c r="FY494" s="94"/>
      <c r="FZ494" s="94"/>
      <c r="GA494" s="94"/>
      <c r="GB494" s="94"/>
      <c r="GC494" s="94"/>
      <c r="GD494" s="94"/>
      <c r="GE494" s="94"/>
      <c r="GF494" s="94"/>
      <c r="GG494" s="94"/>
      <c r="GH494" s="94"/>
      <c r="GI494" s="94"/>
      <c r="GJ494" s="94"/>
      <c r="GK494" s="94"/>
      <c r="GL494" s="94"/>
      <c r="GM494" s="94"/>
      <c r="GN494" s="94"/>
      <c r="GO494" s="94"/>
      <c r="GP494" s="94"/>
      <c r="GQ494" s="94"/>
      <c r="GR494" s="94"/>
      <c r="GS494" s="94"/>
      <c r="GT494" s="94"/>
      <c r="GU494" s="94"/>
      <c r="GV494" s="94"/>
      <c r="GW494" s="94"/>
      <c r="GX494" s="94"/>
      <c r="GY494" s="94"/>
      <c r="GZ494" s="94"/>
      <c r="HA494" s="94"/>
      <c r="HB494" s="94"/>
      <c r="HC494" s="94"/>
      <c r="HD494" s="94"/>
      <c r="HE494" s="94"/>
      <c r="HF494" s="94"/>
      <c r="HG494" s="94"/>
      <c r="HH494" s="94"/>
      <c r="HI494" s="94"/>
      <c r="HJ494" s="94"/>
      <c r="HK494" s="94"/>
      <c r="HL494" s="94"/>
      <c r="HM494" s="94"/>
      <c r="HN494" s="94"/>
      <c r="HO494" s="94"/>
      <c r="HP494" s="94"/>
      <c r="HQ494" s="94"/>
      <c r="HR494" s="94"/>
      <c r="HS494" s="94"/>
      <c r="HT494" s="94"/>
      <c r="HU494" s="94"/>
      <c r="HV494" s="94"/>
      <c r="HW494" s="94"/>
      <c r="HX494" s="94"/>
      <c r="HY494" s="94"/>
      <c r="HZ494" s="94"/>
      <c r="IA494" s="94"/>
      <c r="IB494" s="94"/>
      <c r="IC494" s="5"/>
      <c r="ID494" s="94"/>
      <c r="IE494" s="94"/>
      <c r="IF494" s="94"/>
      <c r="IG494" s="94"/>
      <c r="IH494" s="94"/>
      <c r="II494" s="94"/>
      <c r="IJ494" s="94"/>
      <c r="IK494" s="94"/>
      <c r="IL494" s="94"/>
      <c r="IM494" s="94"/>
      <c r="IN494" s="94"/>
      <c r="IO494" s="94"/>
      <c r="IP494" s="94"/>
      <c r="IQ494" s="94"/>
      <c r="IR494" s="94"/>
      <c r="IS494" s="94"/>
      <c r="IT494" s="94"/>
      <c r="IU494" s="94"/>
      <c r="IV494" s="94"/>
      <c r="IW494" s="94"/>
      <c r="IX494" s="94"/>
      <c r="IY494" s="94"/>
      <c r="IZ494" s="94"/>
      <c r="JA494" s="94"/>
      <c r="JB494" s="94"/>
      <c r="JC494" s="94"/>
      <c r="JD494" s="94"/>
      <c r="JE494" s="94"/>
      <c r="JF494" s="94"/>
      <c r="JG494" s="94"/>
      <c r="JH494" s="94"/>
      <c r="JI494" s="94"/>
      <c r="JJ494" s="94"/>
      <c r="JK494" s="94"/>
      <c r="JL494" s="94"/>
      <c r="JM494" s="94"/>
      <c r="JN494" s="94"/>
      <c r="JO494" s="94"/>
      <c r="JP494" s="94"/>
      <c r="JQ494" s="94"/>
      <c r="JR494" s="94"/>
      <c r="JS494" s="94"/>
      <c r="JT494" s="94"/>
      <c r="JU494" s="94"/>
      <c r="JV494" s="94"/>
      <c r="JW494" s="94"/>
      <c r="JX494" s="94"/>
      <c r="JY494" s="94"/>
      <c r="JZ494" s="94"/>
      <c r="KA494" s="94"/>
      <c r="KB494" s="94"/>
      <c r="KC494" s="94"/>
      <c r="KD494" s="94"/>
      <c r="KE494" s="94"/>
      <c r="KF494" s="94"/>
      <c r="KG494" s="94"/>
      <c r="KH494" s="94"/>
      <c r="KI494" s="94"/>
      <c r="KJ494" s="94"/>
      <c r="KK494" s="94"/>
      <c r="KL494" s="94"/>
      <c r="KM494" s="94"/>
      <c r="KN494" s="94"/>
      <c r="KO494" s="94"/>
      <c r="KP494" s="94"/>
      <c r="KQ494" s="94"/>
      <c r="KR494" s="94"/>
      <c r="KS494" s="94"/>
      <c r="KT494" s="94"/>
      <c r="KU494" s="94"/>
      <c r="KV494" s="94"/>
      <c r="KW494" s="94"/>
      <c r="KX494" s="94"/>
      <c r="KY494" s="94"/>
      <c r="KZ494" s="94"/>
      <c r="LA494" s="94"/>
      <c r="LB494" s="94"/>
      <c r="LC494" s="94"/>
      <c r="LD494" s="94"/>
      <c r="LE494" s="94"/>
      <c r="LF494" s="94"/>
      <c r="LG494" s="94"/>
      <c r="LH494" s="94"/>
      <c r="LI494" s="94"/>
      <c r="LJ494" s="94"/>
      <c r="LK494" s="94"/>
    </row>
    <row r="495" spans="2:323" x14ac:dyDescent="0.25">
      <c r="B495" s="358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 s="94"/>
      <c r="AD495" s="94"/>
      <c r="AE495" s="94"/>
      <c r="AF495" s="94"/>
      <c r="AG495" s="94"/>
      <c r="AH495" s="94"/>
      <c r="AI495" s="94"/>
      <c r="AJ495" s="94"/>
      <c r="AK495" s="94"/>
      <c r="AL495" s="94"/>
      <c r="AM495" s="94"/>
      <c r="AN495" s="94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  <c r="BY495" s="94"/>
      <c r="BZ495" s="94"/>
      <c r="CA495" s="94"/>
      <c r="CB495" s="94"/>
      <c r="CC495" s="94"/>
      <c r="CD495" s="94"/>
      <c r="CE495" s="94"/>
      <c r="CF495" s="94"/>
      <c r="CG495" s="94"/>
      <c r="CH495" s="94"/>
      <c r="CI495" s="94"/>
      <c r="CJ495" s="94"/>
      <c r="CK495" s="94"/>
      <c r="CL495" s="94"/>
      <c r="CM495" s="94"/>
      <c r="CN495" s="94"/>
      <c r="CO495" s="94"/>
      <c r="CP495" s="94"/>
      <c r="CQ495" s="94"/>
      <c r="CR495" s="94"/>
      <c r="CS495" s="94"/>
      <c r="CT495" s="94"/>
      <c r="CU495" s="94"/>
      <c r="CV495" s="94"/>
      <c r="CW495" s="94"/>
      <c r="CX495" s="94"/>
      <c r="CY495" s="94"/>
      <c r="CZ495" s="94"/>
      <c r="DA495" s="94"/>
      <c r="DB495" s="94"/>
      <c r="DC495" s="94"/>
      <c r="DD495" s="94"/>
      <c r="DE495" s="94"/>
      <c r="DF495" s="94"/>
      <c r="DG495" s="94"/>
      <c r="DH495" s="94"/>
      <c r="DI495" s="94"/>
      <c r="DJ495" s="94"/>
      <c r="DK495" s="94"/>
      <c r="DL495" s="94"/>
      <c r="DM495" s="94"/>
      <c r="DN495" s="94"/>
      <c r="DO495" s="94"/>
      <c r="DP495" s="94"/>
      <c r="DQ495" s="94"/>
      <c r="DR495" s="94"/>
      <c r="DS495" s="94"/>
      <c r="DT495" s="94"/>
      <c r="DU495" s="94"/>
      <c r="DV495" s="94"/>
      <c r="DW495" s="94"/>
      <c r="DX495" s="94"/>
      <c r="DY495" s="94"/>
      <c r="DZ495" s="94"/>
      <c r="EA495" s="94"/>
      <c r="EB495" s="94"/>
      <c r="EC495" s="94"/>
      <c r="ED495" s="94"/>
      <c r="EE495" s="94"/>
      <c r="EF495" s="94"/>
      <c r="EG495" s="94"/>
      <c r="EH495" s="94"/>
      <c r="EI495" s="94"/>
      <c r="EJ495" s="94"/>
      <c r="EK495" s="94"/>
      <c r="EL495" s="94"/>
      <c r="EM495" s="94"/>
      <c r="EN495" s="94"/>
      <c r="EO495" s="94"/>
      <c r="EP495" s="94"/>
      <c r="EQ495" s="94"/>
      <c r="ER495" s="94"/>
      <c r="ES495" s="94"/>
      <c r="ET495" s="94"/>
      <c r="EU495" s="94"/>
      <c r="EV495" s="94"/>
      <c r="EW495" s="94"/>
      <c r="EX495" s="94"/>
      <c r="EY495" s="94"/>
      <c r="EZ495" s="94"/>
      <c r="FA495" s="94"/>
      <c r="FB495" s="94"/>
      <c r="FC495" s="94"/>
      <c r="FD495" s="94"/>
      <c r="FE495" s="94"/>
      <c r="FF495" s="94"/>
      <c r="FG495" s="94"/>
      <c r="FH495" s="94"/>
      <c r="FI495" s="94"/>
      <c r="FJ495" s="94"/>
      <c r="FK495" s="94"/>
      <c r="FL495" s="94"/>
      <c r="FM495" s="94"/>
      <c r="FN495" s="94"/>
      <c r="FO495" s="94"/>
      <c r="FP495" s="94"/>
      <c r="FQ495" s="94"/>
      <c r="FR495" s="94"/>
      <c r="FS495" s="94"/>
      <c r="FT495" s="94"/>
      <c r="FU495" s="94"/>
      <c r="FV495" s="94"/>
      <c r="FW495" s="94"/>
      <c r="FX495" s="94"/>
      <c r="FY495" s="94"/>
      <c r="FZ495" s="94"/>
      <c r="GA495" s="94"/>
      <c r="GB495" s="94"/>
      <c r="GC495" s="94"/>
      <c r="GD495" s="94"/>
      <c r="GE495" s="94"/>
      <c r="GF495" s="94"/>
      <c r="GG495" s="94"/>
      <c r="GH495" s="94"/>
      <c r="GI495" s="94"/>
      <c r="GJ495" s="94"/>
      <c r="GK495" s="94"/>
      <c r="GL495" s="94"/>
      <c r="GM495" s="94"/>
      <c r="GN495" s="94"/>
      <c r="GO495" s="94"/>
      <c r="GP495" s="94"/>
      <c r="GQ495" s="94"/>
      <c r="GR495" s="94"/>
      <c r="GS495" s="94"/>
      <c r="GT495" s="94"/>
      <c r="GU495" s="94"/>
      <c r="GV495" s="94"/>
      <c r="GW495" s="94"/>
      <c r="GX495" s="94"/>
      <c r="GY495" s="94"/>
      <c r="GZ495" s="94"/>
      <c r="HA495" s="94"/>
      <c r="HB495" s="94"/>
      <c r="HC495" s="94"/>
      <c r="HD495" s="94"/>
      <c r="HE495" s="94"/>
      <c r="HF495" s="94"/>
      <c r="HG495" s="94"/>
      <c r="HH495" s="94"/>
      <c r="HI495" s="94"/>
      <c r="HJ495" s="94"/>
      <c r="HK495" s="94"/>
      <c r="HL495" s="94"/>
      <c r="HM495" s="94"/>
      <c r="HN495" s="94"/>
      <c r="HO495" s="94"/>
      <c r="HP495" s="94"/>
      <c r="HQ495" s="94"/>
      <c r="HR495" s="94"/>
      <c r="HS495" s="94"/>
      <c r="HT495" s="94"/>
      <c r="HU495" s="94"/>
      <c r="HV495" s="94"/>
      <c r="HW495" s="94"/>
      <c r="HX495" s="94"/>
      <c r="HY495" s="94"/>
      <c r="HZ495" s="94"/>
      <c r="IA495" s="94"/>
      <c r="IB495" s="94"/>
      <c r="IC495" s="5"/>
      <c r="ID495" s="94"/>
      <c r="IE495" s="94"/>
      <c r="IF495" s="94"/>
      <c r="IG495" s="94"/>
      <c r="IH495" s="94"/>
      <c r="II495" s="94"/>
      <c r="IJ495" s="94"/>
      <c r="IK495" s="94"/>
      <c r="IL495" s="94"/>
      <c r="IM495" s="94"/>
      <c r="IN495" s="94"/>
      <c r="IO495" s="94"/>
      <c r="IP495" s="94"/>
      <c r="IQ495" s="94"/>
      <c r="IR495" s="94"/>
      <c r="IS495" s="94"/>
      <c r="IT495" s="94"/>
      <c r="IU495" s="94"/>
      <c r="IV495" s="94"/>
      <c r="IW495" s="94"/>
      <c r="IX495" s="94"/>
      <c r="IY495" s="94"/>
      <c r="IZ495" s="94"/>
      <c r="JA495" s="94"/>
      <c r="JB495" s="94"/>
      <c r="JC495" s="94"/>
      <c r="JD495" s="94"/>
      <c r="JE495" s="94"/>
      <c r="JF495" s="94"/>
      <c r="JG495" s="94"/>
      <c r="JH495" s="94"/>
      <c r="JI495" s="94"/>
      <c r="JJ495" s="94"/>
      <c r="JK495" s="94"/>
      <c r="JL495" s="94"/>
      <c r="JM495" s="94"/>
      <c r="JN495" s="94"/>
      <c r="JO495" s="94"/>
      <c r="JP495" s="94"/>
      <c r="JQ495" s="94"/>
      <c r="JR495" s="94"/>
      <c r="JS495" s="94"/>
      <c r="JT495" s="94"/>
      <c r="JU495" s="94"/>
      <c r="JV495" s="94"/>
      <c r="JW495" s="94"/>
      <c r="JX495" s="94"/>
      <c r="JY495" s="94"/>
      <c r="JZ495" s="94"/>
      <c r="KA495" s="94"/>
      <c r="KB495" s="94"/>
      <c r="KC495" s="94"/>
      <c r="KD495" s="94"/>
      <c r="KE495" s="94"/>
      <c r="KF495" s="94"/>
      <c r="KG495" s="94"/>
      <c r="KH495" s="94"/>
      <c r="KI495" s="94"/>
      <c r="KJ495" s="94"/>
      <c r="KK495" s="94"/>
      <c r="KL495" s="94"/>
      <c r="KM495" s="94"/>
      <c r="KN495" s="94"/>
      <c r="KO495" s="94"/>
      <c r="KP495" s="94"/>
      <c r="KQ495" s="94"/>
      <c r="KR495" s="94"/>
      <c r="KS495" s="94"/>
      <c r="KT495" s="94"/>
      <c r="KU495" s="94"/>
      <c r="KV495" s="94"/>
      <c r="KW495" s="94"/>
      <c r="KX495" s="94"/>
      <c r="KY495" s="94"/>
      <c r="KZ495" s="94"/>
      <c r="LA495" s="94"/>
      <c r="LB495" s="94"/>
      <c r="LC495" s="94"/>
      <c r="LD495" s="94"/>
      <c r="LE495" s="94"/>
      <c r="LF495" s="94"/>
      <c r="LG495" s="94"/>
      <c r="LH495" s="94"/>
      <c r="LI495" s="94"/>
      <c r="LJ495" s="94"/>
      <c r="LK495" s="94"/>
    </row>
    <row r="496" spans="2:323" x14ac:dyDescent="0.25">
      <c r="B496" s="358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 s="94"/>
      <c r="AD496" s="94"/>
      <c r="AE496" s="94"/>
      <c r="AF496" s="94"/>
      <c r="AG496" s="94"/>
      <c r="AH496" s="94"/>
      <c r="AI496" s="94"/>
      <c r="AJ496" s="94"/>
      <c r="AK496" s="94"/>
      <c r="AL496" s="94"/>
      <c r="AM496" s="94"/>
      <c r="AN496" s="94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  <c r="BY496" s="94"/>
      <c r="BZ496" s="94"/>
      <c r="CA496" s="94"/>
      <c r="CB496" s="94"/>
      <c r="CC496" s="94"/>
      <c r="CD496" s="94"/>
      <c r="CE496" s="94"/>
      <c r="CF496" s="94"/>
      <c r="CG496" s="94"/>
      <c r="CH496" s="94"/>
      <c r="CI496" s="94"/>
      <c r="CJ496" s="94"/>
      <c r="CK496" s="94"/>
      <c r="CL496" s="94"/>
      <c r="CM496" s="94"/>
      <c r="CN496" s="94"/>
      <c r="CO496" s="94"/>
      <c r="CP496" s="94"/>
      <c r="CQ496" s="94"/>
      <c r="CR496" s="94"/>
      <c r="CS496" s="94"/>
      <c r="CT496" s="94"/>
      <c r="CU496" s="94"/>
      <c r="CV496" s="94"/>
      <c r="CW496" s="94"/>
      <c r="CX496" s="94"/>
      <c r="CY496" s="94"/>
      <c r="CZ496" s="94"/>
      <c r="DA496" s="94"/>
      <c r="DB496" s="94"/>
      <c r="DC496" s="94"/>
      <c r="DD496" s="94"/>
      <c r="DE496" s="94"/>
      <c r="DF496" s="94"/>
      <c r="DG496" s="94"/>
      <c r="DH496" s="94"/>
      <c r="DI496" s="94"/>
      <c r="DJ496" s="94"/>
      <c r="DK496" s="94"/>
      <c r="DL496" s="94"/>
      <c r="DM496" s="94"/>
      <c r="DN496" s="94"/>
      <c r="DO496" s="94"/>
      <c r="DP496" s="94"/>
      <c r="DQ496" s="94"/>
      <c r="DR496" s="94"/>
      <c r="DS496" s="94"/>
      <c r="DT496" s="94"/>
      <c r="DU496" s="94"/>
      <c r="DV496" s="94"/>
      <c r="DW496" s="94"/>
      <c r="DX496" s="94"/>
      <c r="DY496" s="94"/>
      <c r="DZ496" s="94"/>
      <c r="EA496" s="94"/>
      <c r="EB496" s="94"/>
      <c r="EC496" s="94"/>
      <c r="ED496" s="94"/>
      <c r="EE496" s="94"/>
      <c r="EF496" s="94"/>
      <c r="EG496" s="94"/>
      <c r="EH496" s="94"/>
      <c r="EI496" s="94"/>
      <c r="EJ496" s="94"/>
      <c r="EK496" s="94"/>
      <c r="EL496" s="94"/>
      <c r="EM496" s="94"/>
      <c r="EN496" s="94"/>
      <c r="EO496" s="94"/>
      <c r="EP496" s="94"/>
      <c r="EQ496" s="94"/>
      <c r="ER496" s="94"/>
      <c r="ES496" s="94"/>
      <c r="ET496" s="94"/>
      <c r="EU496" s="94"/>
      <c r="EV496" s="94"/>
      <c r="EW496" s="94"/>
      <c r="EX496" s="94"/>
      <c r="EY496" s="94"/>
      <c r="EZ496" s="94"/>
      <c r="FA496" s="94"/>
      <c r="FB496" s="94"/>
      <c r="FC496" s="94"/>
      <c r="FD496" s="94"/>
      <c r="FE496" s="94"/>
      <c r="FF496" s="94"/>
      <c r="FG496" s="94"/>
      <c r="FH496" s="94"/>
      <c r="FI496" s="94"/>
      <c r="FJ496" s="94"/>
      <c r="FK496" s="94"/>
      <c r="FL496" s="94"/>
      <c r="FM496" s="94"/>
      <c r="FN496" s="94"/>
      <c r="FO496" s="94"/>
      <c r="FP496" s="94"/>
      <c r="FQ496" s="94"/>
      <c r="FR496" s="94"/>
      <c r="FS496" s="94"/>
      <c r="FT496" s="94"/>
      <c r="FU496" s="94"/>
      <c r="FV496" s="94"/>
      <c r="FW496" s="94"/>
      <c r="FX496" s="94"/>
      <c r="FY496" s="94"/>
      <c r="FZ496" s="94"/>
      <c r="GA496" s="94"/>
      <c r="GB496" s="94"/>
      <c r="GC496" s="94"/>
      <c r="GD496" s="94"/>
      <c r="GE496" s="94"/>
      <c r="GF496" s="94"/>
      <c r="GG496" s="94"/>
      <c r="GH496" s="94"/>
      <c r="GI496" s="94"/>
      <c r="GJ496" s="94"/>
      <c r="GK496" s="94"/>
      <c r="GL496" s="94"/>
      <c r="GM496" s="94"/>
      <c r="GN496" s="94"/>
      <c r="GO496" s="94"/>
      <c r="GP496" s="94"/>
      <c r="GQ496" s="94"/>
      <c r="GR496" s="94"/>
      <c r="GS496" s="94"/>
      <c r="GT496" s="94"/>
      <c r="GU496" s="94"/>
      <c r="GV496" s="94"/>
      <c r="GW496" s="94"/>
      <c r="GX496" s="94"/>
      <c r="GY496" s="94"/>
      <c r="GZ496" s="94"/>
      <c r="HA496" s="94"/>
      <c r="HB496" s="94"/>
      <c r="HC496" s="94"/>
      <c r="HD496" s="94"/>
      <c r="HE496" s="94"/>
      <c r="HF496" s="94"/>
      <c r="HG496" s="94"/>
      <c r="HH496" s="94"/>
      <c r="HI496" s="94"/>
      <c r="HJ496" s="94"/>
      <c r="HK496" s="94"/>
      <c r="HL496" s="94"/>
      <c r="HM496" s="94"/>
      <c r="HN496" s="94"/>
      <c r="HO496" s="94"/>
      <c r="HP496" s="94"/>
      <c r="HQ496" s="94"/>
      <c r="HR496" s="94"/>
      <c r="HS496" s="94"/>
      <c r="HT496" s="94"/>
      <c r="HU496" s="94"/>
      <c r="HV496" s="94"/>
      <c r="HW496" s="94"/>
      <c r="HX496" s="94"/>
      <c r="HY496" s="94"/>
      <c r="HZ496" s="94"/>
      <c r="IA496" s="94"/>
      <c r="IB496" s="94"/>
      <c r="IC496" s="5"/>
      <c r="ID496" s="94"/>
      <c r="IE496" s="94"/>
      <c r="IF496" s="94"/>
      <c r="IG496" s="94"/>
      <c r="IH496" s="94"/>
      <c r="II496" s="94"/>
      <c r="IJ496" s="94"/>
      <c r="IK496" s="94"/>
      <c r="IL496" s="94"/>
      <c r="IM496" s="94"/>
      <c r="IN496" s="94"/>
      <c r="IO496" s="94"/>
      <c r="IP496" s="94"/>
      <c r="IQ496" s="94"/>
      <c r="IR496" s="94"/>
      <c r="IS496" s="94"/>
      <c r="IT496" s="94"/>
      <c r="IU496" s="94"/>
      <c r="IV496" s="94"/>
      <c r="IW496" s="94"/>
      <c r="IX496" s="94"/>
      <c r="IY496" s="94"/>
      <c r="IZ496" s="94"/>
      <c r="JA496" s="94"/>
      <c r="JB496" s="94"/>
      <c r="JC496" s="94"/>
      <c r="JD496" s="94"/>
      <c r="JE496" s="94"/>
      <c r="JF496" s="94"/>
      <c r="JG496" s="94"/>
      <c r="JH496" s="94"/>
      <c r="JI496" s="94"/>
      <c r="JJ496" s="94"/>
      <c r="JK496" s="94"/>
      <c r="JL496" s="94"/>
      <c r="JM496" s="94"/>
      <c r="JN496" s="94"/>
      <c r="JO496" s="94"/>
      <c r="JP496" s="94"/>
      <c r="JQ496" s="94"/>
      <c r="JR496" s="94"/>
      <c r="JS496" s="94"/>
      <c r="JT496" s="94"/>
      <c r="JU496" s="94"/>
      <c r="JV496" s="94"/>
      <c r="JW496" s="94"/>
      <c r="JX496" s="94"/>
      <c r="JY496" s="94"/>
      <c r="JZ496" s="94"/>
      <c r="KA496" s="94"/>
      <c r="KB496" s="94"/>
      <c r="KC496" s="94"/>
      <c r="KD496" s="94"/>
      <c r="KE496" s="94"/>
      <c r="KF496" s="94"/>
      <c r="KG496" s="94"/>
      <c r="KH496" s="94"/>
      <c r="KI496" s="94"/>
      <c r="KJ496" s="94"/>
      <c r="KK496" s="94"/>
      <c r="KL496" s="94"/>
      <c r="KM496" s="94"/>
      <c r="KN496" s="94"/>
      <c r="KO496" s="94"/>
      <c r="KP496" s="94"/>
      <c r="KQ496" s="94"/>
      <c r="KR496" s="94"/>
      <c r="KS496" s="94"/>
      <c r="KT496" s="94"/>
      <c r="KU496" s="94"/>
      <c r="KV496" s="94"/>
      <c r="KW496" s="94"/>
      <c r="KX496" s="94"/>
      <c r="KY496" s="94"/>
      <c r="KZ496" s="94"/>
      <c r="LA496" s="94"/>
      <c r="LB496" s="94"/>
      <c r="LC496" s="94"/>
      <c r="LD496" s="94"/>
      <c r="LE496" s="94"/>
      <c r="LF496" s="94"/>
      <c r="LG496" s="94"/>
      <c r="LH496" s="94"/>
      <c r="LI496" s="94"/>
      <c r="LJ496" s="94"/>
      <c r="LK496" s="94"/>
    </row>
    <row r="497" spans="2:323" x14ac:dyDescent="0.25">
      <c r="B497" s="358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 s="94"/>
      <c r="AD497" s="94"/>
      <c r="AE497" s="94"/>
      <c r="AF497" s="94"/>
      <c r="AG497" s="94"/>
      <c r="AH497" s="94"/>
      <c r="AI497" s="94"/>
      <c r="AJ497" s="94"/>
      <c r="AK497" s="94"/>
      <c r="AL497" s="94"/>
      <c r="AM497" s="94"/>
      <c r="AN497" s="94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  <c r="BY497" s="94"/>
      <c r="BZ497" s="94"/>
      <c r="CA497" s="94"/>
      <c r="CB497" s="94"/>
      <c r="CC497" s="94"/>
      <c r="CD497" s="94"/>
      <c r="CE497" s="94"/>
      <c r="CF497" s="94"/>
      <c r="CG497" s="94"/>
      <c r="CH497" s="94"/>
      <c r="CI497" s="94"/>
      <c r="CJ497" s="94"/>
      <c r="CK497" s="94"/>
      <c r="CL497" s="94"/>
      <c r="CM497" s="94"/>
      <c r="CN497" s="94"/>
      <c r="CO497" s="94"/>
      <c r="CP497" s="94"/>
      <c r="CQ497" s="94"/>
      <c r="CR497" s="94"/>
      <c r="CS497" s="94"/>
      <c r="CT497" s="94"/>
      <c r="CU497" s="94"/>
      <c r="CV497" s="94"/>
      <c r="CW497" s="94"/>
      <c r="CX497" s="94"/>
      <c r="CY497" s="94"/>
      <c r="CZ497" s="94"/>
      <c r="DA497" s="94"/>
      <c r="DB497" s="94"/>
      <c r="DC497" s="94"/>
      <c r="DD497" s="94"/>
      <c r="DE497" s="94"/>
      <c r="DF497" s="94"/>
      <c r="DG497" s="94"/>
      <c r="DH497" s="94"/>
      <c r="DI497" s="94"/>
      <c r="DJ497" s="94"/>
      <c r="DK497" s="94"/>
      <c r="DL497" s="94"/>
      <c r="DM497" s="94"/>
      <c r="DN497" s="94"/>
      <c r="DO497" s="94"/>
      <c r="DP497" s="94"/>
      <c r="DQ497" s="94"/>
      <c r="DR497" s="94"/>
      <c r="DS497" s="94"/>
      <c r="DT497" s="94"/>
      <c r="DU497" s="94"/>
      <c r="DV497" s="94"/>
      <c r="DW497" s="94"/>
      <c r="DX497" s="94"/>
      <c r="DY497" s="94"/>
      <c r="DZ497" s="94"/>
      <c r="EA497" s="94"/>
      <c r="EB497" s="94"/>
      <c r="EC497" s="94"/>
      <c r="ED497" s="94"/>
      <c r="EE497" s="94"/>
      <c r="EF497" s="94"/>
      <c r="EG497" s="94"/>
      <c r="EH497" s="94"/>
      <c r="EI497" s="94"/>
      <c r="EJ497" s="94"/>
      <c r="EK497" s="94"/>
      <c r="EL497" s="94"/>
      <c r="EM497" s="94"/>
      <c r="EN497" s="94"/>
      <c r="EO497" s="94"/>
      <c r="EP497" s="94"/>
      <c r="EQ497" s="94"/>
      <c r="ER497" s="94"/>
      <c r="ES497" s="94"/>
      <c r="ET497" s="94"/>
      <c r="EU497" s="94"/>
      <c r="EV497" s="94"/>
      <c r="EW497" s="94"/>
      <c r="EX497" s="94"/>
      <c r="EY497" s="94"/>
      <c r="EZ497" s="94"/>
      <c r="FA497" s="94"/>
      <c r="FB497" s="94"/>
      <c r="FC497" s="94"/>
      <c r="FD497" s="94"/>
      <c r="FE497" s="94"/>
      <c r="FF497" s="94"/>
      <c r="FG497" s="94"/>
      <c r="FH497" s="94"/>
      <c r="FI497" s="94"/>
      <c r="FJ497" s="94"/>
      <c r="FK497" s="94"/>
      <c r="FL497" s="94"/>
      <c r="FM497" s="94"/>
      <c r="FN497" s="94"/>
      <c r="FO497" s="94"/>
      <c r="FP497" s="94"/>
      <c r="FQ497" s="94"/>
      <c r="FR497" s="94"/>
      <c r="FS497" s="94"/>
      <c r="FT497" s="94"/>
      <c r="FU497" s="94"/>
      <c r="FV497" s="94"/>
      <c r="FW497" s="94"/>
      <c r="FX497" s="94"/>
      <c r="FY497" s="94"/>
      <c r="FZ497" s="94"/>
      <c r="GA497" s="94"/>
      <c r="GB497" s="94"/>
      <c r="GC497" s="94"/>
      <c r="GD497" s="94"/>
      <c r="GE497" s="94"/>
      <c r="GF497" s="94"/>
      <c r="GG497" s="94"/>
      <c r="GH497" s="94"/>
      <c r="GI497" s="94"/>
      <c r="GJ497" s="94"/>
      <c r="GK497" s="94"/>
      <c r="GL497" s="94"/>
      <c r="GM497" s="94"/>
      <c r="GN497" s="94"/>
      <c r="GO497" s="94"/>
      <c r="GP497" s="94"/>
      <c r="GQ497" s="94"/>
      <c r="GR497" s="94"/>
      <c r="GS497" s="94"/>
      <c r="GT497" s="94"/>
      <c r="GU497" s="94"/>
      <c r="GV497" s="94"/>
      <c r="GW497" s="94"/>
      <c r="GX497" s="94"/>
      <c r="GY497" s="94"/>
      <c r="GZ497" s="94"/>
      <c r="HA497" s="94"/>
      <c r="HB497" s="94"/>
      <c r="HC497" s="94"/>
      <c r="HD497" s="94"/>
      <c r="HE497" s="94"/>
      <c r="HF497" s="94"/>
      <c r="HG497" s="94"/>
      <c r="HH497" s="94"/>
      <c r="HI497" s="94"/>
      <c r="HJ497" s="94"/>
      <c r="HK497" s="94"/>
      <c r="HL497" s="94"/>
      <c r="HM497" s="94"/>
      <c r="HN497" s="94"/>
      <c r="HO497" s="94"/>
      <c r="HP497" s="94"/>
      <c r="HQ497" s="94"/>
      <c r="HR497" s="94"/>
      <c r="HS497" s="94"/>
      <c r="HT497" s="94"/>
      <c r="HU497" s="94"/>
      <c r="HV497" s="94"/>
      <c r="HW497" s="94"/>
      <c r="HX497" s="94"/>
      <c r="HY497" s="94"/>
      <c r="HZ497" s="94"/>
      <c r="IA497" s="94"/>
      <c r="IB497" s="94"/>
      <c r="IC497" s="5"/>
      <c r="ID497" s="94"/>
      <c r="IE497" s="94"/>
      <c r="IF497" s="94"/>
      <c r="IG497" s="94"/>
      <c r="IH497" s="94"/>
      <c r="II497" s="94"/>
      <c r="IJ497" s="94"/>
      <c r="IK497" s="94"/>
      <c r="IL497" s="94"/>
      <c r="IM497" s="94"/>
      <c r="IN497" s="94"/>
      <c r="IO497" s="94"/>
      <c r="IP497" s="94"/>
      <c r="IQ497" s="94"/>
      <c r="IR497" s="94"/>
      <c r="IS497" s="94"/>
      <c r="IT497" s="94"/>
      <c r="IU497" s="94"/>
      <c r="IV497" s="94"/>
      <c r="IW497" s="94"/>
      <c r="IX497" s="94"/>
      <c r="IY497" s="94"/>
      <c r="IZ497" s="94"/>
      <c r="JA497" s="94"/>
      <c r="JB497" s="94"/>
      <c r="JC497" s="94"/>
      <c r="JD497" s="94"/>
      <c r="JE497" s="94"/>
      <c r="JF497" s="94"/>
      <c r="JG497" s="94"/>
      <c r="JH497" s="94"/>
      <c r="JI497" s="94"/>
      <c r="JJ497" s="94"/>
      <c r="JK497" s="94"/>
      <c r="JL497" s="94"/>
      <c r="JM497" s="94"/>
      <c r="JN497" s="94"/>
      <c r="JO497" s="94"/>
      <c r="JP497" s="94"/>
      <c r="JQ497" s="94"/>
      <c r="JR497" s="94"/>
      <c r="JS497" s="94"/>
      <c r="JT497" s="94"/>
      <c r="JU497" s="94"/>
      <c r="JV497" s="94"/>
      <c r="JW497" s="94"/>
      <c r="JX497" s="94"/>
      <c r="JY497" s="94"/>
      <c r="JZ497" s="94"/>
      <c r="KA497" s="94"/>
      <c r="KB497" s="94"/>
      <c r="KC497" s="94"/>
      <c r="KD497" s="94"/>
      <c r="KE497" s="94"/>
      <c r="KF497" s="94"/>
      <c r="KG497" s="94"/>
      <c r="KH497" s="94"/>
      <c r="KI497" s="94"/>
      <c r="KJ497" s="94"/>
      <c r="KK497" s="94"/>
      <c r="KL497" s="94"/>
      <c r="KM497" s="94"/>
      <c r="KN497" s="94"/>
      <c r="KO497" s="94"/>
      <c r="KP497" s="94"/>
      <c r="KQ497" s="94"/>
      <c r="KR497" s="94"/>
      <c r="KS497" s="94"/>
      <c r="KT497" s="94"/>
      <c r="KU497" s="94"/>
      <c r="KV497" s="94"/>
      <c r="KW497" s="94"/>
      <c r="KX497" s="94"/>
      <c r="KY497" s="94"/>
      <c r="KZ497" s="94"/>
      <c r="LA497" s="94"/>
      <c r="LB497" s="94"/>
      <c r="LC497" s="94"/>
      <c r="LD497" s="94"/>
      <c r="LE497" s="94"/>
      <c r="LF497" s="94"/>
      <c r="LG497" s="94"/>
      <c r="LH497" s="94"/>
      <c r="LI497" s="94"/>
      <c r="LJ497" s="94"/>
      <c r="LK497" s="94"/>
    </row>
    <row r="498" spans="2:323" x14ac:dyDescent="0.25">
      <c r="B498" s="35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 s="94"/>
      <c r="AD498" s="94"/>
      <c r="AE498" s="94"/>
      <c r="AF498" s="94"/>
      <c r="AG498" s="94"/>
      <c r="AH498" s="94"/>
      <c r="AI498" s="94"/>
      <c r="AJ498" s="94"/>
      <c r="AK498" s="94"/>
      <c r="AL498" s="94"/>
      <c r="AM498" s="94"/>
      <c r="AN498" s="94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  <c r="BY498" s="94"/>
      <c r="BZ498" s="94"/>
      <c r="CA498" s="94"/>
      <c r="CB498" s="94"/>
      <c r="CC498" s="94"/>
      <c r="CD498" s="94"/>
      <c r="CE498" s="94"/>
      <c r="CF498" s="94"/>
      <c r="CG498" s="94"/>
      <c r="CH498" s="94"/>
      <c r="CI498" s="94"/>
      <c r="CJ498" s="94"/>
      <c r="CK498" s="94"/>
      <c r="CL498" s="94"/>
      <c r="CM498" s="94"/>
      <c r="CN498" s="94"/>
      <c r="CO498" s="94"/>
      <c r="CP498" s="94"/>
      <c r="CQ498" s="94"/>
      <c r="CR498" s="94"/>
      <c r="CS498" s="94"/>
      <c r="CT498" s="94"/>
      <c r="CU498" s="94"/>
      <c r="CV498" s="94"/>
      <c r="CW498" s="94"/>
      <c r="CX498" s="94"/>
      <c r="CY498" s="94"/>
      <c r="CZ498" s="94"/>
      <c r="DA498" s="94"/>
      <c r="DB498" s="94"/>
      <c r="DC498" s="94"/>
      <c r="DD498" s="94"/>
      <c r="DE498" s="94"/>
      <c r="DF498" s="94"/>
      <c r="DG498" s="94"/>
      <c r="DH498" s="94"/>
      <c r="DI498" s="94"/>
      <c r="DJ498" s="94"/>
      <c r="DK498" s="94"/>
      <c r="DL498" s="94"/>
      <c r="DM498" s="94"/>
      <c r="DN498" s="94"/>
      <c r="DO498" s="94"/>
      <c r="DP498" s="94"/>
      <c r="DQ498" s="94"/>
      <c r="DR498" s="94"/>
      <c r="DS498" s="94"/>
      <c r="DT498" s="94"/>
      <c r="DU498" s="94"/>
      <c r="DV498" s="94"/>
      <c r="DW498" s="94"/>
      <c r="DX498" s="94"/>
      <c r="DY498" s="94"/>
      <c r="DZ498" s="94"/>
      <c r="EA498" s="94"/>
      <c r="EB498" s="94"/>
      <c r="EC498" s="94"/>
      <c r="ED498" s="94"/>
      <c r="EE498" s="94"/>
      <c r="EF498" s="94"/>
      <c r="EG498" s="94"/>
      <c r="EH498" s="94"/>
      <c r="EI498" s="94"/>
      <c r="EJ498" s="94"/>
      <c r="EK498" s="94"/>
      <c r="EL498" s="94"/>
      <c r="EM498" s="94"/>
      <c r="EN498" s="94"/>
      <c r="EO498" s="94"/>
      <c r="EP498" s="94"/>
      <c r="EQ498" s="94"/>
      <c r="ER498" s="94"/>
      <c r="ES498" s="94"/>
      <c r="ET498" s="94"/>
      <c r="EU498" s="94"/>
      <c r="EV498" s="94"/>
      <c r="EW498" s="94"/>
      <c r="EX498" s="94"/>
      <c r="EY498" s="94"/>
      <c r="EZ498" s="94"/>
      <c r="FA498" s="94"/>
      <c r="FB498" s="94"/>
      <c r="FC498" s="94"/>
      <c r="FD498" s="94"/>
      <c r="FE498" s="94"/>
      <c r="FF498" s="94"/>
      <c r="FG498" s="94"/>
      <c r="FH498" s="94"/>
      <c r="FI498" s="94"/>
      <c r="FJ498" s="94"/>
      <c r="FK498" s="94"/>
      <c r="FL498" s="94"/>
      <c r="FM498" s="94"/>
      <c r="FN498" s="94"/>
      <c r="FO498" s="94"/>
      <c r="FP498" s="94"/>
      <c r="FQ498" s="94"/>
      <c r="FR498" s="94"/>
      <c r="FS498" s="94"/>
      <c r="FT498" s="94"/>
      <c r="FU498" s="94"/>
      <c r="FV498" s="94"/>
      <c r="FW498" s="94"/>
      <c r="FX498" s="94"/>
      <c r="FY498" s="94"/>
      <c r="FZ498" s="94"/>
      <c r="GA498" s="94"/>
      <c r="GB498" s="94"/>
      <c r="GC498" s="94"/>
      <c r="GD498" s="94"/>
      <c r="GE498" s="94"/>
      <c r="GF498" s="94"/>
      <c r="GG498" s="94"/>
      <c r="GH498" s="94"/>
      <c r="GI498" s="94"/>
      <c r="GJ498" s="94"/>
      <c r="GK498" s="94"/>
      <c r="GL498" s="94"/>
      <c r="GM498" s="94"/>
      <c r="GN498" s="94"/>
      <c r="GO498" s="94"/>
      <c r="GP498" s="94"/>
      <c r="GQ498" s="94"/>
      <c r="GR498" s="94"/>
      <c r="GS498" s="94"/>
      <c r="GT498" s="94"/>
      <c r="GU498" s="94"/>
      <c r="GV498" s="94"/>
      <c r="GW498" s="94"/>
      <c r="GX498" s="94"/>
      <c r="GY498" s="94"/>
      <c r="GZ498" s="94"/>
      <c r="HA498" s="94"/>
      <c r="HB498" s="94"/>
      <c r="HC498" s="94"/>
      <c r="HD498" s="94"/>
      <c r="HE498" s="94"/>
      <c r="HF498" s="94"/>
      <c r="HG498" s="94"/>
      <c r="HH498" s="94"/>
      <c r="HI498" s="94"/>
      <c r="HJ498" s="94"/>
      <c r="HK498" s="94"/>
      <c r="HL498" s="94"/>
      <c r="HM498" s="94"/>
      <c r="HN498" s="94"/>
      <c r="HO498" s="94"/>
      <c r="HP498" s="94"/>
      <c r="HQ498" s="94"/>
      <c r="HR498" s="94"/>
      <c r="HS498" s="94"/>
      <c r="HT498" s="94"/>
      <c r="HU498" s="94"/>
      <c r="HV498" s="94"/>
      <c r="HW498" s="94"/>
      <c r="HX498" s="94"/>
      <c r="HY498" s="94"/>
      <c r="HZ498" s="94"/>
      <c r="IA498" s="94"/>
      <c r="IB498" s="94"/>
      <c r="IC498" s="5"/>
      <c r="ID498" s="94"/>
      <c r="IE498" s="94"/>
      <c r="IF498" s="94"/>
      <c r="IG498" s="94"/>
      <c r="IH498" s="94"/>
      <c r="II498" s="94"/>
      <c r="IJ498" s="94"/>
      <c r="IK498" s="94"/>
      <c r="IL498" s="94"/>
      <c r="IM498" s="94"/>
      <c r="IN498" s="94"/>
      <c r="IO498" s="94"/>
      <c r="IP498" s="94"/>
      <c r="IQ498" s="94"/>
      <c r="IR498" s="94"/>
      <c r="IS498" s="94"/>
      <c r="IT498" s="94"/>
      <c r="IU498" s="94"/>
      <c r="IV498" s="94"/>
      <c r="IW498" s="94"/>
      <c r="IX498" s="94"/>
      <c r="IY498" s="94"/>
      <c r="IZ498" s="94"/>
      <c r="JA498" s="94"/>
      <c r="JB498" s="94"/>
      <c r="JC498" s="94"/>
      <c r="JD498" s="94"/>
      <c r="JE498" s="94"/>
      <c r="JF498" s="94"/>
      <c r="JG498" s="94"/>
      <c r="JH498" s="94"/>
      <c r="JI498" s="94"/>
      <c r="JJ498" s="94"/>
      <c r="JK498" s="94"/>
      <c r="JL498" s="94"/>
      <c r="JM498" s="94"/>
      <c r="JN498" s="94"/>
      <c r="JO498" s="94"/>
      <c r="JP498" s="94"/>
      <c r="JQ498" s="94"/>
      <c r="JR498" s="94"/>
      <c r="JS498" s="94"/>
      <c r="JT498" s="94"/>
      <c r="JU498" s="94"/>
      <c r="JV498" s="94"/>
      <c r="JW498" s="94"/>
      <c r="JX498" s="94"/>
      <c r="JY498" s="94"/>
      <c r="JZ498" s="94"/>
      <c r="KA498" s="94"/>
      <c r="KB498" s="94"/>
      <c r="KC498" s="94"/>
      <c r="KD498" s="94"/>
      <c r="KE498" s="94"/>
      <c r="KF498" s="94"/>
      <c r="KG498" s="94"/>
      <c r="KH498" s="94"/>
      <c r="KI498" s="94"/>
      <c r="KJ498" s="94"/>
      <c r="KK498" s="94"/>
      <c r="KL498" s="94"/>
      <c r="KM498" s="94"/>
      <c r="KN498" s="94"/>
      <c r="KO498" s="94"/>
      <c r="KP498" s="94"/>
      <c r="KQ498" s="94"/>
      <c r="KR498" s="94"/>
      <c r="KS498" s="94"/>
      <c r="KT498" s="94"/>
      <c r="KU498" s="94"/>
      <c r="KV498" s="94"/>
      <c r="KW498" s="94"/>
      <c r="KX498" s="94"/>
      <c r="KY498" s="94"/>
      <c r="KZ498" s="94"/>
      <c r="LA498" s="94"/>
      <c r="LB498" s="94"/>
      <c r="LC498" s="94"/>
      <c r="LD498" s="94"/>
      <c r="LE498" s="94"/>
      <c r="LF498" s="94"/>
      <c r="LG498" s="94"/>
      <c r="LH498" s="94"/>
      <c r="LI498" s="94"/>
      <c r="LJ498" s="94"/>
      <c r="LK498" s="94"/>
    </row>
    <row r="499" spans="2:323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IC499" s="5"/>
    </row>
    <row r="500" spans="2:323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IC500" s="5"/>
    </row>
    <row r="501" spans="2:323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HP501" s="225"/>
      <c r="IC501" s="5"/>
    </row>
    <row r="502" spans="2:323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GA502" s="225"/>
      <c r="HP502" s="225"/>
      <c r="IC502" s="5"/>
    </row>
    <row r="503" spans="2:323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GA503" s="225"/>
      <c r="HP503" s="225"/>
      <c r="IC503" s="5"/>
    </row>
    <row r="504" spans="2:323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GA504" s="225"/>
      <c r="HP504" s="225"/>
      <c r="IC504" s="5"/>
    </row>
    <row r="505" spans="2:323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GA505" s="225"/>
      <c r="HP505" s="225"/>
      <c r="IC505" s="5"/>
    </row>
    <row r="506" spans="2:323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HP506" s="225"/>
      <c r="IC506" s="5"/>
    </row>
    <row r="507" spans="2:323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HP507" s="225"/>
      <c r="IC507" s="5"/>
    </row>
    <row r="508" spans="2:323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HP508" s="225"/>
      <c r="IC508" s="5"/>
    </row>
    <row r="509" spans="2:323" x14ac:dyDescent="0.25">
      <c r="HP509" s="225"/>
      <c r="IC509" s="5"/>
    </row>
    <row r="510" spans="2:323" x14ac:dyDescent="0.25">
      <c r="HP510" s="225"/>
      <c r="IC510" s="5"/>
    </row>
    <row r="511" spans="2:323" x14ac:dyDescent="0.25">
      <c r="HP511" s="225"/>
      <c r="IC511" s="5"/>
    </row>
    <row r="512" spans="2:323" x14ac:dyDescent="0.25">
      <c r="HP512" s="225"/>
      <c r="IC512" s="5"/>
    </row>
    <row r="513" spans="224:237" x14ac:dyDescent="0.25">
      <c r="HP513" s="225"/>
      <c r="IC513" s="5"/>
    </row>
    <row r="514" spans="224:237" x14ac:dyDescent="0.25">
      <c r="HP514" s="225"/>
      <c r="IC514" s="5"/>
    </row>
    <row r="515" spans="224:237" x14ac:dyDescent="0.25">
      <c r="HP515" s="225"/>
      <c r="IC515" s="5"/>
    </row>
    <row r="516" spans="224:237" x14ac:dyDescent="0.25">
      <c r="HP516" s="225"/>
      <c r="IC516" s="5"/>
    </row>
    <row r="517" spans="224:237" x14ac:dyDescent="0.25">
      <c r="HP517" s="225"/>
      <c r="IC517" s="5"/>
    </row>
    <row r="518" spans="224:237" x14ac:dyDescent="0.25">
      <c r="HP518" s="225"/>
      <c r="IC518" s="5"/>
    </row>
    <row r="519" spans="224:237" x14ac:dyDescent="0.25">
      <c r="HP519" s="225"/>
      <c r="IC519" s="5"/>
    </row>
    <row r="520" spans="224:237" x14ac:dyDescent="0.25">
      <c r="HP520" s="225"/>
      <c r="IC520" s="5"/>
    </row>
    <row r="521" spans="224:237" x14ac:dyDescent="0.25">
      <c r="HP521" s="225"/>
      <c r="IC521" s="5"/>
    </row>
    <row r="522" spans="224:237" x14ac:dyDescent="0.25">
      <c r="HP522" s="225"/>
      <c r="IC522" s="5"/>
    </row>
    <row r="523" spans="224:237" x14ac:dyDescent="0.25">
      <c r="HP523" s="225"/>
      <c r="IC523" s="5"/>
    </row>
    <row r="524" spans="224:237" x14ac:dyDescent="0.25">
      <c r="HP524" s="225"/>
      <c r="IC524" s="5"/>
    </row>
    <row r="525" spans="224:237" x14ac:dyDescent="0.25">
      <c r="HP525" s="225"/>
      <c r="IC525" s="5"/>
    </row>
    <row r="526" spans="224:237" x14ac:dyDescent="0.25">
      <c r="HP526" s="225"/>
      <c r="IC526" s="5"/>
    </row>
    <row r="527" spans="224:237" x14ac:dyDescent="0.25">
      <c r="HP527" s="225"/>
      <c r="IC527" s="5"/>
    </row>
    <row r="528" spans="224:237" x14ac:dyDescent="0.25">
      <c r="HP528" s="225"/>
      <c r="IC528" s="5"/>
    </row>
    <row r="529" spans="224:237" x14ac:dyDescent="0.25">
      <c r="HP529" s="225"/>
      <c r="IC529" s="5"/>
    </row>
    <row r="530" spans="224:237" x14ac:dyDescent="0.25">
      <c r="HP530" s="225"/>
      <c r="IC530" s="5"/>
    </row>
    <row r="531" spans="224:237" x14ac:dyDescent="0.25">
      <c r="HP531" s="225"/>
      <c r="IC531" s="5"/>
    </row>
    <row r="532" spans="224:237" x14ac:dyDescent="0.25">
      <c r="HP532" s="225"/>
      <c r="IC532" s="5"/>
    </row>
    <row r="533" spans="224:237" x14ac:dyDescent="0.25">
      <c r="HP533" s="225"/>
      <c r="IC533" s="5"/>
    </row>
    <row r="534" spans="224:237" x14ac:dyDescent="0.25">
      <c r="HP534" s="225"/>
      <c r="IC534" s="5"/>
    </row>
    <row r="535" spans="224:237" x14ac:dyDescent="0.25">
      <c r="HP535" s="225"/>
      <c r="IC535" s="5"/>
    </row>
    <row r="536" spans="224:237" x14ac:dyDescent="0.25">
      <c r="HP536" s="225"/>
      <c r="IC536" s="5"/>
    </row>
    <row r="537" spans="224:237" x14ac:dyDescent="0.25">
      <c r="HP537" s="225"/>
      <c r="IC537" s="5"/>
    </row>
    <row r="538" spans="224:237" x14ac:dyDescent="0.25">
      <c r="HP538" s="225"/>
      <c r="IC538" s="5"/>
    </row>
    <row r="539" spans="224:237" x14ac:dyDescent="0.25">
      <c r="HP539" s="225"/>
      <c r="IC539" s="5"/>
    </row>
    <row r="540" spans="224:237" x14ac:dyDescent="0.25">
      <c r="HP540" s="225"/>
      <c r="IC540" s="5"/>
    </row>
    <row r="541" spans="224:237" x14ac:dyDescent="0.25">
      <c r="HP541" s="225"/>
      <c r="IC541" s="5"/>
    </row>
    <row r="542" spans="224:237" x14ac:dyDescent="0.25">
      <c r="HP542" s="225"/>
      <c r="IC542" s="5"/>
    </row>
    <row r="543" spans="224:237" x14ac:dyDescent="0.25">
      <c r="HP543" s="225"/>
      <c r="IC543" s="5"/>
    </row>
    <row r="544" spans="224:237" x14ac:dyDescent="0.25">
      <c r="HP544" s="225"/>
      <c r="IC544" s="5"/>
    </row>
    <row r="545" spans="224:237" x14ac:dyDescent="0.25">
      <c r="HP545" s="225"/>
      <c r="IC545" s="5"/>
    </row>
    <row r="546" spans="224:237" x14ac:dyDescent="0.25">
      <c r="HP546" s="225"/>
      <c r="IC546" s="5"/>
    </row>
    <row r="547" spans="224:237" x14ac:dyDescent="0.25">
      <c r="HP547" s="225"/>
      <c r="IC547" s="5"/>
    </row>
    <row r="548" spans="224:237" x14ac:dyDescent="0.25">
      <c r="HP548" s="225"/>
      <c r="IC548" s="5"/>
    </row>
    <row r="549" spans="224:237" x14ac:dyDescent="0.25">
      <c r="HP549" s="225"/>
      <c r="IC549" s="5"/>
    </row>
    <row r="550" spans="224:237" x14ac:dyDescent="0.25">
      <c r="HP550" s="225"/>
      <c r="IC550" s="5"/>
    </row>
    <row r="551" spans="224:237" x14ac:dyDescent="0.25">
      <c r="HP551" s="225"/>
      <c r="IC551" s="5"/>
    </row>
    <row r="552" spans="224:237" x14ac:dyDescent="0.25">
      <c r="HP552" s="225"/>
      <c r="IC552" s="5"/>
    </row>
    <row r="553" spans="224:237" x14ac:dyDescent="0.25">
      <c r="HP553" s="225"/>
      <c r="IC553" s="5"/>
    </row>
    <row r="554" spans="224:237" x14ac:dyDescent="0.25">
      <c r="HP554" s="225"/>
      <c r="IC554" s="5"/>
    </row>
    <row r="555" spans="224:237" x14ac:dyDescent="0.25">
      <c r="HP555" s="225"/>
      <c r="IC555" s="5"/>
    </row>
    <row r="556" spans="224:237" x14ac:dyDescent="0.25">
      <c r="HP556" s="225"/>
      <c r="IC556" s="5"/>
    </row>
    <row r="557" spans="224:237" x14ac:dyDescent="0.25">
      <c r="HP557" s="225"/>
      <c r="IC557" s="5"/>
    </row>
    <row r="558" spans="224:237" x14ac:dyDescent="0.25">
      <c r="HP558" s="225"/>
      <c r="IC558" s="5"/>
    </row>
    <row r="559" spans="224:237" x14ac:dyDescent="0.25">
      <c r="HP559" s="225"/>
      <c r="IC559" s="5"/>
    </row>
    <row r="560" spans="224:237" x14ac:dyDescent="0.25">
      <c r="HP560" s="225"/>
      <c r="IC560" s="5"/>
    </row>
    <row r="561" spans="224:237" x14ac:dyDescent="0.25">
      <c r="HP561" s="225"/>
      <c r="IC561" s="5"/>
    </row>
    <row r="562" spans="224:237" x14ac:dyDescent="0.25">
      <c r="HP562" s="225"/>
      <c r="IC562" s="5"/>
    </row>
    <row r="563" spans="224:237" x14ac:dyDescent="0.25">
      <c r="HP563" s="225"/>
    </row>
    <row r="564" spans="224:237" x14ac:dyDescent="0.25">
      <c r="HP564" s="225"/>
    </row>
    <row r="565" spans="224:237" x14ac:dyDescent="0.25">
      <c r="HP565" s="225"/>
    </row>
    <row r="566" spans="224:237" x14ac:dyDescent="0.25">
      <c r="HP566" s="225"/>
    </row>
    <row r="567" spans="224:237" x14ac:dyDescent="0.25">
      <c r="HP567" s="225"/>
    </row>
    <row r="568" spans="224:237" x14ac:dyDescent="0.25">
      <c r="HP568" s="225"/>
    </row>
    <row r="569" spans="224:237" x14ac:dyDescent="0.25">
      <c r="HP569" s="225"/>
    </row>
    <row r="570" spans="224:237" x14ac:dyDescent="0.25">
      <c r="HP570" s="225"/>
    </row>
  </sheetData>
  <mergeCells count="1239">
    <mergeCell ref="I2:P2"/>
    <mergeCell ref="I3:P3"/>
    <mergeCell ref="Q2:X2"/>
    <mergeCell ref="Q3:X3"/>
    <mergeCell ref="A10:B10"/>
    <mergeCell ref="C10:D10"/>
    <mergeCell ref="E10:F10"/>
    <mergeCell ref="G10:H10"/>
    <mergeCell ref="A2:H2"/>
    <mergeCell ref="A3:H3"/>
    <mergeCell ref="A5:A8"/>
    <mergeCell ref="B5:B8"/>
    <mergeCell ref="C5:C6"/>
    <mergeCell ref="D5:D6"/>
    <mergeCell ref="E5:E6"/>
    <mergeCell ref="F5:F6"/>
    <mergeCell ref="G5:G6"/>
    <mergeCell ref="H5:H6"/>
    <mergeCell ref="C7:D7"/>
    <mergeCell ref="E7:F7"/>
    <mergeCell ref="G7:H7"/>
    <mergeCell ref="C8:D8"/>
    <mergeCell ref="E8:F8"/>
    <mergeCell ref="G8:H8"/>
    <mergeCell ref="A9:B9"/>
    <mergeCell ref="C9:D9"/>
    <mergeCell ref="E9:F9"/>
    <mergeCell ref="G9:H9"/>
    <mergeCell ref="I5:I8"/>
    <mergeCell ref="J5:J8"/>
    <mergeCell ref="I9:J9"/>
    <mergeCell ref="O9:P9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Y3:AF3"/>
    <mergeCell ref="LC2:LJ2"/>
    <mergeCell ref="LK2:LR2"/>
    <mergeCell ref="LS2:LZ2"/>
    <mergeCell ref="MA2:MH2"/>
    <mergeCell ref="MI2:MP2"/>
    <mergeCell ref="KE3:KL3"/>
    <mergeCell ref="KM3:KT3"/>
    <mergeCell ref="KU3:LB3"/>
    <mergeCell ref="LC3:LJ3"/>
    <mergeCell ref="LK3:LR3"/>
    <mergeCell ref="LS3:LZ3"/>
    <mergeCell ref="MA3:MH3"/>
    <mergeCell ref="MI3:MP3"/>
    <mergeCell ref="FM2:FT2"/>
    <mergeCell ref="FU2:GB2"/>
    <mergeCell ref="FE3:FL3"/>
    <mergeCell ref="FM3:FT3"/>
    <mergeCell ref="FU3:GB3"/>
    <mergeCell ref="AG3:AN3"/>
    <mergeCell ref="AO3:AV3"/>
    <mergeCell ref="KM10:KN10"/>
    <mergeCell ref="LI5:LI6"/>
    <mergeCell ref="LJ5:LJ6"/>
    <mergeCell ref="KZ5:KZ6"/>
    <mergeCell ref="LA5:LA6"/>
    <mergeCell ref="LB5:LB6"/>
    <mergeCell ref="LE5:LE6"/>
    <mergeCell ref="LF5:LF6"/>
    <mergeCell ref="LG5:LG6"/>
    <mergeCell ref="LC9:LD9"/>
    <mergeCell ref="LC10:LD10"/>
    <mergeCell ref="LK5:LK8"/>
    <mergeCell ref="KQ9:KR9"/>
    <mergeCell ref="KS9:KT9"/>
    <mergeCell ref="KW9:KX9"/>
    <mergeCell ref="KY9:KZ9"/>
    <mergeCell ref="LK9:LL9"/>
    <mergeCell ref="LH5:LH6"/>
    <mergeCell ref="KW8:KX8"/>
    <mergeCell ref="KY7:KZ7"/>
    <mergeCell ref="KY8:KZ8"/>
    <mergeCell ref="LA7:LB7"/>
    <mergeCell ref="LE7:LF7"/>
    <mergeCell ref="LG7:LH7"/>
    <mergeCell ref="LC5:LC8"/>
    <mergeCell ref="KQ5:KQ6"/>
    <mergeCell ref="KR5:KR6"/>
    <mergeCell ref="LG9:LH9"/>
    <mergeCell ref="KU10:KV10"/>
    <mergeCell ref="KO9:KP9"/>
    <mergeCell ref="KM9:KN9"/>
    <mergeCell ref="LA9:LB9"/>
    <mergeCell ref="AW3:BD3"/>
    <mergeCell ref="BE3:BL3"/>
    <mergeCell ref="BM3:BT3"/>
    <mergeCell ref="BU3:CB3"/>
    <mergeCell ref="CC3:CJ3"/>
    <mergeCell ref="CK3:CR3"/>
    <mergeCell ref="CS3:CZ3"/>
    <mergeCell ref="DA3:DH3"/>
    <mergeCell ref="DI2:DP2"/>
    <mergeCell ref="DI3:DP3"/>
    <mergeCell ref="DQ2:DX2"/>
    <mergeCell ref="DQ3:DX3"/>
    <mergeCell ref="DY2:EF2"/>
    <mergeCell ref="DY3:EF3"/>
    <mergeCell ref="EG2:EN2"/>
    <mergeCell ref="EO2:EV2"/>
    <mergeCell ref="EW2:FD2"/>
    <mergeCell ref="EG3:EN3"/>
    <mergeCell ref="EO3:EV3"/>
    <mergeCell ref="EW3:FD3"/>
    <mergeCell ref="FE2:FL2"/>
    <mergeCell ref="GC2:GJ2"/>
    <mergeCell ref="GK2:GR2"/>
    <mergeCell ref="GS2:GZ2"/>
    <mergeCell ref="HA2:HH2"/>
    <mergeCell ref="HI2:HP2"/>
    <mergeCell ref="GC3:GJ3"/>
    <mergeCell ref="GK3:GR3"/>
    <mergeCell ref="GS3:GZ3"/>
    <mergeCell ref="HA3:HH3"/>
    <mergeCell ref="HI3:HP3"/>
    <mergeCell ref="IK5:IK6"/>
    <mergeCell ref="IL5:IL6"/>
    <mergeCell ref="IK7:IL7"/>
    <mergeCell ref="IK8:IL8"/>
    <mergeCell ref="HF5:HF6"/>
    <mergeCell ref="IY5:IY8"/>
    <mergeCell ref="HR5:HR8"/>
    <mergeCell ref="HQ2:HX2"/>
    <mergeCell ref="IG5:IG8"/>
    <mergeCell ref="IH5:IH8"/>
    <mergeCell ref="GH5:GH6"/>
    <mergeCell ref="GX5:GX6"/>
    <mergeCell ref="GY5:GY6"/>
    <mergeCell ref="GZ5:GZ6"/>
    <mergeCell ref="HC5:HC6"/>
    <mergeCell ref="HD5:HD6"/>
    <mergeCell ref="GK5:GK8"/>
    <mergeCell ref="GL5:GL8"/>
    <mergeCell ref="GS5:GS8"/>
    <mergeCell ref="GT5:GT8"/>
    <mergeCell ref="HA5:HA8"/>
    <mergeCell ref="HY2:IF2"/>
    <mergeCell ref="HY3:IF3"/>
    <mergeCell ref="IG2:IP2"/>
    <mergeCell ref="IG3:IP3"/>
    <mergeCell ref="JK5:JK6"/>
    <mergeCell ref="JL5:JL6"/>
    <mergeCell ref="HQ3:HX3"/>
    <mergeCell ref="KM2:KT2"/>
    <mergeCell ref="KU2:LB2"/>
    <mergeCell ref="KA7:KB7"/>
    <mergeCell ref="KC7:KD7"/>
    <mergeCell ref="KC8:KD8"/>
    <mergeCell ref="KA8:KB8"/>
    <mergeCell ref="IS8:IT8"/>
    <mergeCell ref="LN5:LN6"/>
    <mergeCell ref="KS5:KS6"/>
    <mergeCell ref="IQ3:IX3"/>
    <mergeCell ref="IY3:JF3"/>
    <mergeCell ref="JG3:JN3"/>
    <mergeCell ref="JO3:JV3"/>
    <mergeCell ref="JW3:KD3"/>
    <mergeCell ref="JY5:JY6"/>
    <mergeCell ref="KQ7:KR7"/>
    <mergeCell ref="KQ8:KR8"/>
    <mergeCell ref="KO8:KP8"/>
    <mergeCell ref="KM5:KM8"/>
    <mergeCell ref="KN5:KN8"/>
    <mergeCell ref="KG8:KH8"/>
    <mergeCell ref="IZ5:IZ8"/>
    <mergeCell ref="IV5:IV6"/>
    <mergeCell ref="IW5:IW6"/>
    <mergeCell ref="IX5:IX6"/>
    <mergeCell ref="IQ2:IX2"/>
    <mergeCell ref="IY2:JF2"/>
    <mergeCell ref="JG2:JN2"/>
    <mergeCell ref="JO2:JV2"/>
    <mergeCell ref="JZ5:JZ6"/>
    <mergeCell ref="JG5:JG8"/>
    <mergeCell ref="JC5:JC6"/>
    <mergeCell ref="IO5:IO6"/>
    <mergeCell ref="IP5:IP6"/>
    <mergeCell ref="IU5:IU6"/>
    <mergeCell ref="JS7:JT7"/>
    <mergeCell ref="JS8:JT8"/>
    <mergeCell ref="JS5:JS6"/>
    <mergeCell ref="JT5:JT6"/>
    <mergeCell ref="IU8:IV8"/>
    <mergeCell ref="JW2:KD2"/>
    <mergeCell ref="KE2:KL2"/>
    <mergeCell ref="JI8:JJ8"/>
    <mergeCell ref="JH5:JH8"/>
    <mergeCell ref="JU5:JU6"/>
    <mergeCell ref="JR5:JR6"/>
    <mergeCell ref="IT5:IT6"/>
    <mergeCell ref="JN5:JN6"/>
    <mergeCell ref="JM5:JM6"/>
    <mergeCell ref="IR5:IR8"/>
    <mergeCell ref="KH5:KH6"/>
    <mergeCell ref="KE5:KE8"/>
    <mergeCell ref="KG5:KG6"/>
    <mergeCell ref="KJ5:KJ6"/>
    <mergeCell ref="JO5:JO8"/>
    <mergeCell ref="JP5:JP8"/>
    <mergeCell ref="JW5:JW8"/>
    <mergeCell ref="DY9:DZ9"/>
    <mergeCell ref="DG7:DH7"/>
    <mergeCell ref="DK7:DL7"/>
    <mergeCell ref="GA5:GA6"/>
    <mergeCell ref="HG5:HG6"/>
    <mergeCell ref="GQ7:GR7"/>
    <mergeCell ref="HH5:HH6"/>
    <mergeCell ref="HK5:HK6"/>
    <mergeCell ref="GQ8:GR8"/>
    <mergeCell ref="IE7:IF7"/>
    <mergeCell ref="GB5:GB6"/>
    <mergeCell ref="GE5:GE6"/>
    <mergeCell ref="GF5:GF6"/>
    <mergeCell ref="GG5:GG6"/>
    <mergeCell ref="GC5:GC8"/>
    <mergeCell ref="GD5:GD8"/>
    <mergeCell ref="GI5:GI6"/>
    <mergeCell ref="GJ5:GJ6"/>
    <mergeCell ref="GQ5:GQ6"/>
    <mergeCell ref="HJ5:HJ8"/>
    <mergeCell ref="GU7:GV7"/>
    <mergeCell ref="GU8:GV8"/>
    <mergeCell ref="GW7:GX7"/>
    <mergeCell ref="HY5:HY8"/>
    <mergeCell ref="HM9:HN9"/>
    <mergeCell ref="HO9:HP9"/>
    <mergeCell ref="HS9:HT9"/>
    <mergeCell ref="HU9:HV9"/>
    <mergeCell ref="HW9:HX9"/>
    <mergeCell ref="HQ9:HR9"/>
    <mergeCell ref="IA9:IB9"/>
    <mergeCell ref="HC7:HD7"/>
    <mergeCell ref="JQ8:JR8"/>
    <mergeCell ref="KL5:KL6"/>
    <mergeCell ref="KO5:KO6"/>
    <mergeCell ref="KP5:KP6"/>
    <mergeCell ref="KK5:KK6"/>
    <mergeCell ref="HZ5:HZ8"/>
    <mergeCell ref="ID5:ID6"/>
    <mergeCell ref="II5:II6"/>
    <mergeCell ref="IJ5:IJ6"/>
    <mergeCell ref="IA7:IB7"/>
    <mergeCell ref="IA8:IB8"/>
    <mergeCell ref="CW5:CW6"/>
    <mergeCell ref="CX5:CX6"/>
    <mergeCell ref="DK5:DK6"/>
    <mergeCell ref="DM5:DM6"/>
    <mergeCell ref="DN5:DN6"/>
    <mergeCell ref="DO5:DO6"/>
    <mergeCell ref="HO7:HP7"/>
    <mergeCell ref="HO8:HP8"/>
    <mergeCell ref="HS7:HT7"/>
    <mergeCell ref="HS8:HT8"/>
    <mergeCell ref="HU7:HV7"/>
    <mergeCell ref="HU8:HV8"/>
    <mergeCell ref="II8:IJ8"/>
    <mergeCell ref="II7:IJ7"/>
    <mergeCell ref="IC7:ID7"/>
    <mergeCell ref="IC8:ID8"/>
    <mergeCell ref="HL5:HL6"/>
    <mergeCell ref="HM5:HM6"/>
    <mergeCell ref="HK7:HL7"/>
    <mergeCell ref="HK8:HL8"/>
    <mergeCell ref="DQ5:DQ8"/>
    <mergeCell ref="DS5:DS6"/>
    <mergeCell ref="DR5:DR8"/>
    <mergeCell ref="CW8:CX8"/>
    <mergeCell ref="DE8:DF8"/>
    <mergeCell ref="DG8:DH8"/>
    <mergeCell ref="HI5:HI8"/>
    <mergeCell ref="AM5:AM6"/>
    <mergeCell ref="AN5:AN6"/>
    <mergeCell ref="AR5:AR6"/>
    <mergeCell ref="AS5:AS6"/>
    <mergeCell ref="AV5:AV6"/>
    <mergeCell ref="AZ5:AZ6"/>
    <mergeCell ref="BA5:BA6"/>
    <mergeCell ref="BB5:BB6"/>
    <mergeCell ref="BC5:BC6"/>
    <mergeCell ref="BK5:BK6"/>
    <mergeCell ref="BO5:BO6"/>
    <mergeCell ref="GO5:GO6"/>
    <mergeCell ref="GP5:GP6"/>
    <mergeCell ref="HE7:HF7"/>
    <mergeCell ref="HE8:HF8"/>
    <mergeCell ref="HG7:HH7"/>
    <mergeCell ref="HE5:HE6"/>
    <mergeCell ref="GO7:GP7"/>
    <mergeCell ref="GO8:GP8"/>
    <mergeCell ref="HG8:HH8"/>
    <mergeCell ref="FT5:FT6"/>
    <mergeCell ref="HC8:HD8"/>
    <mergeCell ref="HB5:HB8"/>
    <mergeCell ref="EU5:EU6"/>
    <mergeCell ref="EV5:EV6"/>
    <mergeCell ref="EY5:EY6"/>
    <mergeCell ref="BM9:BN9"/>
    <mergeCell ref="AM7:AN7"/>
    <mergeCell ref="GM5:GM6"/>
    <mergeCell ref="GN5:GN6"/>
    <mergeCell ref="FX5:FX6"/>
    <mergeCell ref="FY5:FY6"/>
    <mergeCell ref="GM7:GN7"/>
    <mergeCell ref="GM8:GN8"/>
    <mergeCell ref="FW5:FW6"/>
    <mergeCell ref="FC9:FD9"/>
    <mergeCell ref="EM9:EN9"/>
    <mergeCell ref="EI8:EJ8"/>
    <mergeCell ref="EK5:EK6"/>
    <mergeCell ref="EL5:EL6"/>
    <mergeCell ref="EM5:EM6"/>
    <mergeCell ref="EK7:EL7"/>
    <mergeCell ref="DY5:DY8"/>
    <mergeCell ref="DZ5:DZ8"/>
    <mergeCell ref="EK8:EL8"/>
    <mergeCell ref="CA5:CA6"/>
    <mergeCell ref="CB5:CB6"/>
    <mergeCell ref="FW7:FX7"/>
    <mergeCell ref="FI7:FJ7"/>
    <mergeCell ref="FK5:FK6"/>
    <mergeCell ref="FO7:FP7"/>
    <mergeCell ref="GI7:GJ7"/>
    <mergeCell ref="GI8:GJ8"/>
    <mergeCell ref="FO5:FO6"/>
    <mergeCell ref="FP5:FP6"/>
    <mergeCell ref="FQ5:FQ6"/>
    <mergeCell ref="FR5:FR6"/>
    <mergeCell ref="FS5:FS6"/>
    <mergeCell ref="O5:O6"/>
    <mergeCell ref="P5:P6"/>
    <mergeCell ref="Q5:Q8"/>
    <mergeCell ref="S5:S6"/>
    <mergeCell ref="V5:V6"/>
    <mergeCell ref="W9:X9"/>
    <mergeCell ref="Y9:Z9"/>
    <mergeCell ref="BG5:BG6"/>
    <mergeCell ref="T5:T6"/>
    <mergeCell ref="X5:X6"/>
    <mergeCell ref="U5:U6"/>
    <mergeCell ref="AB5:AB6"/>
    <mergeCell ref="AU5:AU6"/>
    <mergeCell ref="JG9:JH9"/>
    <mergeCell ref="KF5:KF8"/>
    <mergeCell ref="JQ5:JQ6"/>
    <mergeCell ref="JA5:JA6"/>
    <mergeCell ref="DM8:DN8"/>
    <mergeCell ref="DO8:DP8"/>
    <mergeCell ref="DS8:DT8"/>
    <mergeCell ref="DI5:DI8"/>
    <mergeCell ref="CI8:CJ8"/>
    <mergeCell ref="DT5:DT6"/>
    <mergeCell ref="CC5:CC8"/>
    <mergeCell ref="CD5:CD8"/>
    <mergeCell ref="DO7:DP7"/>
    <mergeCell ref="DS7:DT7"/>
    <mergeCell ref="BK8:BL8"/>
    <mergeCell ref="AA7:AB7"/>
    <mergeCell ref="AC7:AD7"/>
    <mergeCell ref="AC8:AD8"/>
    <mergeCell ref="AC9:AD9"/>
    <mergeCell ref="LY9:LZ9"/>
    <mergeCell ref="LY10:LZ10"/>
    <mergeCell ref="LM5:LM6"/>
    <mergeCell ref="LM7:LN7"/>
    <mergeCell ref="LO7:LP7"/>
    <mergeCell ref="LQ7:LR7"/>
    <mergeCell ref="LU7:LV7"/>
    <mergeCell ref="LX5:LX6"/>
    <mergeCell ref="LY5:LY6"/>
    <mergeCell ref="LZ5:LZ6"/>
    <mergeCell ref="MC5:MC6"/>
    <mergeCell ref="ME8:MF8"/>
    <mergeCell ref="LW5:LW6"/>
    <mergeCell ref="MD5:MD6"/>
    <mergeCell ref="ME5:ME6"/>
    <mergeCell ref="LS5:LS8"/>
    <mergeCell ref="AE9:AF9"/>
    <mergeCell ref="AO9:AP9"/>
    <mergeCell ref="BC9:BD9"/>
    <mergeCell ref="BI9:BJ9"/>
    <mergeCell ref="BQ9:BR9"/>
    <mergeCell ref="BO9:BP9"/>
    <mergeCell ref="BO7:BP7"/>
    <mergeCell ref="BO8:BP8"/>
    <mergeCell ref="BQ8:BR8"/>
    <mergeCell ref="LR5:LR6"/>
    <mergeCell ref="LU5:LU6"/>
    <mergeCell ref="LV5:LV6"/>
    <mergeCell ref="LU8:LV8"/>
    <mergeCell ref="MC9:MD9"/>
    <mergeCell ref="MC10:MD10"/>
    <mergeCell ref="AE7:AF7"/>
    <mergeCell ref="MC7:MD7"/>
    <mergeCell ref="MC8:MD8"/>
    <mergeCell ref="MA5:MA8"/>
    <mergeCell ref="MB5:MB8"/>
    <mergeCell ref="LP5:LP6"/>
    <mergeCell ref="LO8:LP8"/>
    <mergeCell ref="LO5:LO6"/>
    <mergeCell ref="LM8:LN8"/>
    <mergeCell ref="LQ5:LQ6"/>
    <mergeCell ref="KX5:KX6"/>
    <mergeCell ref="KY5:KY6"/>
    <mergeCell ref="KS7:KT7"/>
    <mergeCell ref="KS8:KT8"/>
    <mergeCell ref="KW7:KX7"/>
    <mergeCell ref="KI5:KI6"/>
    <mergeCell ref="MO7:MP7"/>
    <mergeCell ref="MO8:MP8"/>
    <mergeCell ref="MM7:MN7"/>
    <mergeCell ref="MM8:MN8"/>
    <mergeCell ref="LY8:LZ8"/>
    <mergeCell ref="KT5:KT6"/>
    <mergeCell ref="MO9:MP9"/>
    <mergeCell ref="MO10:MP10"/>
    <mergeCell ref="MI5:MI8"/>
    <mergeCell ref="MJ5:MJ8"/>
    <mergeCell ref="MI9:MJ9"/>
    <mergeCell ref="MI10:MJ10"/>
    <mergeCell ref="MO5:MO6"/>
    <mergeCell ref="MP5:MP6"/>
    <mergeCell ref="MK5:MK6"/>
    <mergeCell ref="ML5:ML6"/>
    <mergeCell ref="MM5:MM6"/>
    <mergeCell ref="MN5:MN6"/>
    <mergeCell ref="MG5:MG6"/>
    <mergeCell ref="MH5:MH6"/>
    <mergeCell ref="ME9:MF9"/>
    <mergeCell ref="ME7:MF7"/>
    <mergeCell ref="MF5:MF6"/>
    <mergeCell ref="ME10:MF10"/>
    <mergeCell ref="MG7:MH7"/>
    <mergeCell ref="MG8:MH8"/>
    <mergeCell ref="MG9:MH9"/>
    <mergeCell ref="MG10:MH10"/>
    <mergeCell ref="MK7:ML7"/>
    <mergeCell ref="MK8:ML8"/>
    <mergeCell ref="MK9:ML9"/>
    <mergeCell ref="MK10:ML10"/>
    <mergeCell ref="MM9:MN9"/>
    <mergeCell ref="MM10:MN10"/>
    <mergeCell ref="LA10:LB10"/>
    <mergeCell ref="LE10:LF10"/>
    <mergeCell ref="LG10:LH10"/>
    <mergeCell ref="LI10:LJ10"/>
    <mergeCell ref="LU10:LV10"/>
    <mergeCell ref="LW7:LX7"/>
    <mergeCell ref="LW8:LX8"/>
    <mergeCell ref="LW9:LX9"/>
    <mergeCell ref="LW10:LX10"/>
    <mergeCell ref="LY7:LZ7"/>
    <mergeCell ref="KE9:KF9"/>
    <mergeCell ref="LI7:LJ7"/>
    <mergeCell ref="LL5:LL8"/>
    <mergeCell ref="KW5:KW6"/>
    <mergeCell ref="JK9:JL9"/>
    <mergeCell ref="JM9:JN9"/>
    <mergeCell ref="JQ9:JR9"/>
    <mergeCell ref="JO9:JP9"/>
    <mergeCell ref="LU9:LV9"/>
    <mergeCell ref="LI9:LJ9"/>
    <mergeCell ref="LT5:LT8"/>
    <mergeCell ref="JV5:JV6"/>
    <mergeCell ref="JK7:JL7"/>
    <mergeCell ref="JM7:JN7"/>
    <mergeCell ref="JQ7:JR7"/>
    <mergeCell ref="JS9:JT9"/>
    <mergeCell ref="KA5:KA6"/>
    <mergeCell ref="KB5:KB6"/>
    <mergeCell ref="KC5:KC6"/>
    <mergeCell ref="KD5:KD6"/>
    <mergeCell ref="LI8:LJ8"/>
    <mergeCell ref="LD5:LD8"/>
    <mergeCell ref="IM9:IN9"/>
    <mergeCell ref="IE9:IF9"/>
    <mergeCell ref="IQ5:IQ8"/>
    <mergeCell ref="IM5:IM6"/>
    <mergeCell ref="IN5:IN6"/>
    <mergeCell ref="IM7:IN7"/>
    <mergeCell ref="IM8:IN8"/>
    <mergeCell ref="IK9:IL9"/>
    <mergeCell ref="IE5:IE6"/>
    <mergeCell ref="IE8:IF8"/>
    <mergeCell ref="IQ9:IR9"/>
    <mergeCell ref="IA5:IA6"/>
    <mergeCell ref="MA9:MB9"/>
    <mergeCell ref="MA10:MB10"/>
    <mergeCell ref="LK10:LL10"/>
    <mergeCell ref="LS10:LT10"/>
    <mergeCell ref="LQ8:LR8"/>
    <mergeCell ref="LQ9:LR9"/>
    <mergeCell ref="LM9:LN9"/>
    <mergeCell ref="LO9:LP9"/>
    <mergeCell ref="KC9:KD9"/>
    <mergeCell ref="KG7:KH7"/>
    <mergeCell ref="KI7:KJ7"/>
    <mergeCell ref="KI8:KJ8"/>
    <mergeCell ref="KI9:KJ9"/>
    <mergeCell ref="KK7:KL7"/>
    <mergeCell ref="KK8:KL8"/>
    <mergeCell ref="KK9:KL9"/>
    <mergeCell ref="KO7:KP7"/>
    <mergeCell ref="LE9:LF9"/>
    <mergeCell ref="KG10:KH10"/>
    <mergeCell ref="KI10:KJ10"/>
    <mergeCell ref="IK10:IL10"/>
    <mergeCell ref="IY9:IZ9"/>
    <mergeCell ref="IW10:IX10"/>
    <mergeCell ref="LS9:LT9"/>
    <mergeCell ref="KU5:KU8"/>
    <mergeCell ref="KV5:KV8"/>
    <mergeCell ref="KU9:KV9"/>
    <mergeCell ref="LA8:LB8"/>
    <mergeCell ref="LE8:LF8"/>
    <mergeCell ref="LG8:LH8"/>
    <mergeCell ref="IS9:IT9"/>
    <mergeCell ref="IU9:IV9"/>
    <mergeCell ref="IS5:IS6"/>
    <mergeCell ref="LQ10:LR10"/>
    <mergeCell ref="JA9:JB9"/>
    <mergeCell ref="JC7:JD7"/>
    <mergeCell ref="JC8:JD8"/>
    <mergeCell ref="JC9:JD9"/>
    <mergeCell ref="JE7:JF7"/>
    <mergeCell ref="JE8:JF8"/>
    <mergeCell ref="JE9:JF9"/>
    <mergeCell ref="KA9:KB9"/>
    <mergeCell ref="KG9:KH9"/>
    <mergeCell ref="LM10:LN10"/>
    <mergeCell ref="LO10:LP10"/>
    <mergeCell ref="KK10:KL10"/>
    <mergeCell ref="KO10:KP10"/>
    <mergeCell ref="KQ10:KR10"/>
    <mergeCell ref="KS10:KT10"/>
    <mergeCell ref="KW10:KX10"/>
    <mergeCell ref="KY10:KZ10"/>
    <mergeCell ref="KE10:KF10"/>
    <mergeCell ref="JU10:JV10"/>
    <mergeCell ref="JY7:JZ7"/>
    <mergeCell ref="JY8:JZ8"/>
    <mergeCell ref="JY9:JZ9"/>
    <mergeCell ref="JY10:JZ10"/>
    <mergeCell ref="JO10:JP10"/>
    <mergeCell ref="JW9:JX9"/>
    <mergeCell ref="JW10:JX10"/>
    <mergeCell ref="IO7:IP7"/>
    <mergeCell ref="IO8:IP8"/>
    <mergeCell ref="IO9:IP9"/>
    <mergeCell ref="IS7:IT7"/>
    <mergeCell ref="IU7:IV7"/>
    <mergeCell ref="IW7:IX7"/>
    <mergeCell ref="IW8:IX8"/>
    <mergeCell ref="IW9:IX9"/>
    <mergeCell ref="JA7:JB7"/>
    <mergeCell ref="JA8:JB8"/>
    <mergeCell ref="JI7:JJ7"/>
    <mergeCell ref="JI9:JJ9"/>
    <mergeCell ref="JK8:JL8"/>
    <mergeCell ref="JX5:JX8"/>
    <mergeCell ref="JB5:JB6"/>
    <mergeCell ref="JD5:JD6"/>
    <mergeCell ref="JE5:JE6"/>
    <mergeCell ref="JF5:JF6"/>
    <mergeCell ref="JU7:JV7"/>
    <mergeCell ref="JU8:JV8"/>
    <mergeCell ref="JU9:JV9"/>
    <mergeCell ref="JI5:JI6"/>
    <mergeCell ref="JJ5:JJ6"/>
    <mergeCell ref="JM8:JN8"/>
    <mergeCell ref="II9:IJ9"/>
    <mergeCell ref="IG9:IH9"/>
    <mergeCell ref="HW7:HX7"/>
    <mergeCell ref="HW8:HX8"/>
    <mergeCell ref="HY9:HZ9"/>
    <mergeCell ref="HQ5:HQ8"/>
    <mergeCell ref="HN5:HN6"/>
    <mergeCell ref="HO5:HO6"/>
    <mergeCell ref="IC9:ID9"/>
    <mergeCell ref="HT5:HT6"/>
    <mergeCell ref="HU5:HU6"/>
    <mergeCell ref="HV5:HV6"/>
    <mergeCell ref="HW5:HW6"/>
    <mergeCell ref="HX5:HX6"/>
    <mergeCell ref="IF5:IF6"/>
    <mergeCell ref="IB5:IB6"/>
    <mergeCell ref="IC5:IC6"/>
    <mergeCell ref="HS5:HS6"/>
    <mergeCell ref="HM7:HN7"/>
    <mergeCell ref="HM8:HN8"/>
    <mergeCell ref="HP5:HP6"/>
    <mergeCell ref="EO5:EO8"/>
    <mergeCell ref="EP5:EP8"/>
    <mergeCell ref="EW5:EW8"/>
    <mergeCell ref="EX5:EX8"/>
    <mergeCell ref="ET5:ET6"/>
    <mergeCell ref="HA9:HB9"/>
    <mergeCell ref="GU9:GV9"/>
    <mergeCell ref="GW9:GX9"/>
    <mergeCell ref="GY9:GZ9"/>
    <mergeCell ref="EQ5:EQ6"/>
    <mergeCell ref="ER5:ER6"/>
    <mergeCell ref="ES5:ES6"/>
    <mergeCell ref="FZ5:FZ6"/>
    <mergeCell ref="FY7:FZ7"/>
    <mergeCell ref="FY8:FZ8"/>
    <mergeCell ref="FS7:FT7"/>
    <mergeCell ref="EU7:EV7"/>
    <mergeCell ref="FC8:FD8"/>
    <mergeCell ref="FN5:FN8"/>
    <mergeCell ref="FU5:FU8"/>
    <mergeCell ref="FV5:FV8"/>
    <mergeCell ref="GR5:GR6"/>
    <mergeCell ref="GU5:GU6"/>
    <mergeCell ref="GV5:GV6"/>
    <mergeCell ref="GA9:GB9"/>
    <mergeCell ref="GA7:GB7"/>
    <mergeCell ref="EU9:EV9"/>
    <mergeCell ref="GE9:GF9"/>
    <mergeCell ref="FW9:FX9"/>
    <mergeCell ref="EQ9:ER9"/>
    <mergeCell ref="EY7:EZ7"/>
    <mergeCell ref="FQ9:FR9"/>
    <mergeCell ref="FA8:FB8"/>
    <mergeCell ref="FW8:FX8"/>
    <mergeCell ref="FO8:FP8"/>
    <mergeCell ref="FQ8:FR8"/>
    <mergeCell ref="FS8:FT8"/>
    <mergeCell ref="FF5:FF8"/>
    <mergeCell ref="FM5:FM8"/>
    <mergeCell ref="GW8:GX8"/>
    <mergeCell ref="GY7:GZ7"/>
    <mergeCell ref="GY8:GZ8"/>
    <mergeCell ref="GW5:GW6"/>
    <mergeCell ref="FQ7:FR7"/>
    <mergeCell ref="EQ7:ER7"/>
    <mergeCell ref="FU9:FV9"/>
    <mergeCell ref="FO9:FP9"/>
    <mergeCell ref="EZ5:EZ6"/>
    <mergeCell ref="FA5:FA6"/>
    <mergeCell ref="EJ5:EJ6"/>
    <mergeCell ref="EI5:EI6"/>
    <mergeCell ref="EN5:EN6"/>
    <mergeCell ref="FB5:FB6"/>
    <mergeCell ref="FC5:FC6"/>
    <mergeCell ref="FD5:FD6"/>
    <mergeCell ref="FG5:FG6"/>
    <mergeCell ref="FH5:FH6"/>
    <mergeCell ref="FI5:FI6"/>
    <mergeCell ref="FJ5:FJ6"/>
    <mergeCell ref="FE5:FE8"/>
    <mergeCell ref="FL5:FL6"/>
    <mergeCell ref="FA7:FB7"/>
    <mergeCell ref="FC7:FD7"/>
    <mergeCell ref="FG7:FH7"/>
    <mergeCell ref="HE9:HF9"/>
    <mergeCell ref="EM8:EN8"/>
    <mergeCell ref="ES8:ET8"/>
    <mergeCell ref="EU8:EV8"/>
    <mergeCell ref="EY8:EZ8"/>
    <mergeCell ref="FG8:FH8"/>
    <mergeCell ref="FI8:FJ8"/>
    <mergeCell ref="GE7:GF7"/>
    <mergeCell ref="GG7:GH7"/>
    <mergeCell ref="GG8:GH8"/>
    <mergeCell ref="GG9:GH9"/>
    <mergeCell ref="FK7:FL7"/>
    <mergeCell ref="FK8:FL8"/>
    <mergeCell ref="GA8:GB8"/>
    <mergeCell ref="GE8:GF8"/>
    <mergeCell ref="FS9:FT9"/>
    <mergeCell ref="FY9:FZ9"/>
    <mergeCell ref="CC9:CD9"/>
    <mergeCell ref="CK9:CL9"/>
    <mergeCell ref="CS5:CS8"/>
    <mergeCell ref="CS9:CT9"/>
    <mergeCell ref="CO9:CP9"/>
    <mergeCell ref="CQ7:CR7"/>
    <mergeCell ref="CQ8:CR8"/>
    <mergeCell ref="CQ9:CR9"/>
    <mergeCell ref="DE7:DF7"/>
    <mergeCell ref="CY7:CZ7"/>
    <mergeCell ref="CY8:CZ8"/>
    <mergeCell ref="CP5:CP6"/>
    <mergeCell ref="CQ5:CQ6"/>
    <mergeCell ref="CL5:CL8"/>
    <mergeCell ref="DK8:DL8"/>
    <mergeCell ref="DB5:DB8"/>
    <mergeCell ref="CM8:CN8"/>
    <mergeCell ref="CM9:CN9"/>
    <mergeCell ref="CE7:CF7"/>
    <mergeCell ref="CE8:CF8"/>
    <mergeCell ref="DJ5:DJ8"/>
    <mergeCell ref="CE9:CF9"/>
    <mergeCell ref="DA9:DB9"/>
    <mergeCell ref="DI9:DJ9"/>
    <mergeCell ref="CI9:CJ9"/>
    <mergeCell ref="CG9:CH9"/>
    <mergeCell ref="CU8:CV8"/>
    <mergeCell ref="CU9:CV9"/>
    <mergeCell ref="CG5:CG6"/>
    <mergeCell ref="CH5:CH6"/>
    <mergeCell ref="CE5:CE6"/>
    <mergeCell ref="CF5:CF6"/>
    <mergeCell ref="DO9:DP9"/>
    <mergeCell ref="DS9:DT9"/>
    <mergeCell ref="EH5:EH8"/>
    <mergeCell ref="EA5:EA6"/>
    <mergeCell ref="EG5:EG8"/>
    <mergeCell ref="BS8:BT8"/>
    <mergeCell ref="BS9:BT9"/>
    <mergeCell ref="AA9:AB9"/>
    <mergeCell ref="AS7:AT7"/>
    <mergeCell ref="AU7:AV7"/>
    <mergeCell ref="AY7:AZ7"/>
    <mergeCell ref="BA7:BB7"/>
    <mergeCell ref="AY9:AZ9"/>
    <mergeCell ref="BA9:BB9"/>
    <mergeCell ref="AI9:AJ9"/>
    <mergeCell ref="AQ9:AR9"/>
    <mergeCell ref="AS9:AT9"/>
    <mergeCell ref="AU9:AV9"/>
    <mergeCell ref="AW9:AX9"/>
    <mergeCell ref="BF5:BF8"/>
    <mergeCell ref="BE9:BF9"/>
    <mergeCell ref="BL5:BL6"/>
    <mergeCell ref="AJ5:AJ6"/>
    <mergeCell ref="AK5:AK6"/>
    <mergeCell ref="AF5:AF6"/>
    <mergeCell ref="AP5:AP8"/>
    <mergeCell ref="BE5:BE8"/>
    <mergeCell ref="BM5:BM8"/>
    <mergeCell ref="BK9:BL9"/>
    <mergeCell ref="AK7:AL7"/>
    <mergeCell ref="BR5:BR6"/>
    <mergeCell ref="BQ5:BQ6"/>
    <mergeCell ref="BK7:BL7"/>
    <mergeCell ref="BD5:BD6"/>
    <mergeCell ref="AQ7:AR7"/>
    <mergeCell ref="BQ7:BR7"/>
    <mergeCell ref="AL5:AL6"/>
    <mergeCell ref="BC7:BD7"/>
    <mergeCell ref="BG7:BH7"/>
    <mergeCell ref="AT5:AT6"/>
    <mergeCell ref="EQ8:ER8"/>
    <mergeCell ref="ES7:ET7"/>
    <mergeCell ref="FG10:FH10"/>
    <mergeCell ref="FI10:FJ10"/>
    <mergeCell ref="FK10:FL10"/>
    <mergeCell ref="U9:V9"/>
    <mergeCell ref="AH5:AH8"/>
    <mergeCell ref="K7:L7"/>
    <mergeCell ref="M7:N7"/>
    <mergeCell ref="O7:P7"/>
    <mergeCell ref="S7:T7"/>
    <mergeCell ref="AY8:AZ8"/>
    <mergeCell ref="ED5:ED6"/>
    <mergeCell ref="CI5:CI6"/>
    <mergeCell ref="CJ5:CJ6"/>
    <mergeCell ref="BH5:BH6"/>
    <mergeCell ref="AG5:AG8"/>
    <mergeCell ref="BT5:BT6"/>
    <mergeCell ref="AY5:AY6"/>
    <mergeCell ref="AX5:AX8"/>
    <mergeCell ref="AK8:AL8"/>
    <mergeCell ref="AQ8:AR8"/>
    <mergeCell ref="AS8:AT8"/>
    <mergeCell ref="AU8:AV8"/>
    <mergeCell ref="BA8:BB8"/>
    <mergeCell ref="CG7:CH7"/>
    <mergeCell ref="CI7:CJ7"/>
    <mergeCell ref="CM7:CN7"/>
    <mergeCell ref="DM7:DN7"/>
    <mergeCell ref="Y5:Y8"/>
    <mergeCell ref="BW7:BX7"/>
    <mergeCell ref="BY7:BZ7"/>
    <mergeCell ref="BY8:BZ8"/>
    <mergeCell ref="BE10:BF10"/>
    <mergeCell ref="GO9:GP9"/>
    <mergeCell ref="DV5:DV6"/>
    <mergeCell ref="DW5:DW6"/>
    <mergeCell ref="CK5:CK8"/>
    <mergeCell ref="DL5:DL6"/>
    <mergeCell ref="DG5:DG6"/>
    <mergeCell ref="DH5:DH6"/>
    <mergeCell ref="DE5:DE6"/>
    <mergeCell ref="DF5:DF6"/>
    <mergeCell ref="DX5:DX6"/>
    <mergeCell ref="DC5:DC6"/>
    <mergeCell ref="DD5:DD6"/>
    <mergeCell ref="CV5:CV6"/>
    <mergeCell ref="GI9:GJ9"/>
    <mergeCell ref="EO9:EP9"/>
    <mergeCell ref="EW9:EX9"/>
    <mergeCell ref="FE9:FF9"/>
    <mergeCell ref="CY5:CY6"/>
    <mergeCell ref="CR5:CR6"/>
    <mergeCell ref="CW7:CX7"/>
    <mergeCell ref="DW9:DX9"/>
    <mergeCell ref="CU7:CV7"/>
    <mergeCell ref="DU5:DU6"/>
    <mergeCell ref="DQ9:DR9"/>
    <mergeCell ref="EI7:EJ7"/>
    <mergeCell ref="BW10:BX10"/>
    <mergeCell ref="CE10:CF10"/>
    <mergeCell ref="CG10:CH10"/>
    <mergeCell ref="K5:K6"/>
    <mergeCell ref="BU9:BV9"/>
    <mergeCell ref="BY9:BZ9"/>
    <mergeCell ref="AG9:AH9"/>
    <mergeCell ref="CW10:CX10"/>
    <mergeCell ref="CW9:CX9"/>
    <mergeCell ref="CY9:CZ9"/>
    <mergeCell ref="AE10:AF10"/>
    <mergeCell ref="AI10:AJ10"/>
    <mergeCell ref="AQ10:AR10"/>
    <mergeCell ref="AS10:AT10"/>
    <mergeCell ref="AU10:AV10"/>
    <mergeCell ref="BG9:BH9"/>
    <mergeCell ref="CA9:CB9"/>
    <mergeCell ref="AO10:AP10"/>
    <mergeCell ref="AW10:AX10"/>
    <mergeCell ref="N5:N6"/>
    <mergeCell ref="AC5:AC6"/>
    <mergeCell ref="AD5:AD6"/>
    <mergeCell ref="AA5:AA6"/>
    <mergeCell ref="W5:W6"/>
    <mergeCell ref="S8:T8"/>
    <mergeCell ref="U7:V7"/>
    <mergeCell ref="W7:X7"/>
    <mergeCell ref="CO10:CP10"/>
    <mergeCell ref="M9:N9"/>
    <mergeCell ref="CA8:CB8"/>
    <mergeCell ref="AI7:AJ7"/>
    <mergeCell ref="BS7:BT7"/>
    <mergeCell ref="K8:L8"/>
    <mergeCell ref="M8:N8"/>
    <mergeCell ref="O8:P8"/>
    <mergeCell ref="U8:V8"/>
    <mergeCell ref="W8:X8"/>
    <mergeCell ref="AA8:AB8"/>
    <mergeCell ref="BG8:BH8"/>
    <mergeCell ref="BC8:BD8"/>
    <mergeCell ref="BI8:BJ8"/>
    <mergeCell ref="W10:X10"/>
    <mergeCell ref="AA10:AB10"/>
    <mergeCell ref="AC10:AD10"/>
    <mergeCell ref="K10:L10"/>
    <mergeCell ref="M10:N10"/>
    <mergeCell ref="O10:P10"/>
    <mergeCell ref="S10:T10"/>
    <mergeCell ref="U10:V10"/>
    <mergeCell ref="AE8:AF8"/>
    <mergeCell ref="AI8:AJ8"/>
    <mergeCell ref="AM8:AN8"/>
    <mergeCell ref="AM9:AN9"/>
    <mergeCell ref="Q9:R9"/>
    <mergeCell ref="Z5:Z8"/>
    <mergeCell ref="S9:T9"/>
    <mergeCell ref="AK9:AL9"/>
    <mergeCell ref="AW5:AW8"/>
    <mergeCell ref="K9:L9"/>
    <mergeCell ref="R5:R8"/>
    <mergeCell ref="BI7:BJ7"/>
    <mergeCell ref="AE5:AE6"/>
    <mergeCell ref="BI5:BI6"/>
    <mergeCell ref="BJ5:BJ6"/>
    <mergeCell ref="L5:L6"/>
    <mergeCell ref="M5:M6"/>
    <mergeCell ref="AK10:AL10"/>
    <mergeCell ref="AM10:AN10"/>
    <mergeCell ref="BS5:BS6"/>
    <mergeCell ref="BN5:BN8"/>
    <mergeCell ref="BP5:BP6"/>
    <mergeCell ref="ES9:ET9"/>
    <mergeCell ref="DI10:DJ10"/>
    <mergeCell ref="CY10:CZ10"/>
    <mergeCell ref="AG10:AH10"/>
    <mergeCell ref="BU10:BV10"/>
    <mergeCell ref="BC10:BD10"/>
    <mergeCell ref="BG10:BH10"/>
    <mergeCell ref="BI10:BJ10"/>
    <mergeCell ref="BK10:BL10"/>
    <mergeCell ref="DP5:DP6"/>
    <mergeCell ref="DC7:DD7"/>
    <mergeCell ref="DA5:DA8"/>
    <mergeCell ref="CN5:CN6"/>
    <mergeCell ref="CO5:CO6"/>
    <mergeCell ref="CM5:CM6"/>
    <mergeCell ref="CZ5:CZ6"/>
    <mergeCell ref="EC5:EC6"/>
    <mergeCell ref="DC8:DD8"/>
    <mergeCell ref="BW8:BX8"/>
    <mergeCell ref="CG8:CH8"/>
    <mergeCell ref="CO7:CP7"/>
    <mergeCell ref="CT5:CT8"/>
    <mergeCell ref="AQ5:AQ6"/>
    <mergeCell ref="AI5:AI6"/>
    <mergeCell ref="AO5:AO8"/>
    <mergeCell ref="GS9:GT9"/>
    <mergeCell ref="FA9:FB9"/>
    <mergeCell ref="BU5:BU8"/>
    <mergeCell ref="BV5:BV8"/>
    <mergeCell ref="CO8:CP8"/>
    <mergeCell ref="EA7:EB7"/>
    <mergeCell ref="EA8:EB8"/>
    <mergeCell ref="EC7:ED7"/>
    <mergeCell ref="EC8:ED8"/>
    <mergeCell ref="EE7:EF7"/>
    <mergeCell ref="EE8:EF8"/>
    <mergeCell ref="CU5:CU6"/>
    <mergeCell ref="BX5:BX6"/>
    <mergeCell ref="DK9:DL9"/>
    <mergeCell ref="EE5:EE6"/>
    <mergeCell ref="EF5:EF6"/>
    <mergeCell ref="EB5:EB6"/>
    <mergeCell ref="EY9:EZ9"/>
    <mergeCell ref="DC9:DD9"/>
    <mergeCell ref="DE9:DF9"/>
    <mergeCell ref="DG9:DH9"/>
    <mergeCell ref="DU7:DV7"/>
    <mergeCell ref="DU8:DV8"/>
    <mergeCell ref="DU9:DV9"/>
    <mergeCell ref="BW5:BW6"/>
    <mergeCell ref="DW7:DX7"/>
    <mergeCell ref="BY5:BY6"/>
    <mergeCell ref="DW8:DX8"/>
    <mergeCell ref="EM7:EN7"/>
    <mergeCell ref="BZ5:BZ6"/>
    <mergeCell ref="CA7:CB7"/>
    <mergeCell ref="EM10:EN10"/>
    <mergeCell ref="EQ10:ER10"/>
    <mergeCell ref="CC10:CD10"/>
    <mergeCell ref="GS10:GT10"/>
    <mergeCell ref="HA10:HB10"/>
    <mergeCell ref="GK10:GL10"/>
    <mergeCell ref="HK10:HL10"/>
    <mergeCell ref="HM10:HN10"/>
    <mergeCell ref="HO10:HP10"/>
    <mergeCell ref="HK9:HL9"/>
    <mergeCell ref="FK9:FL9"/>
    <mergeCell ref="FG9:FH9"/>
    <mergeCell ref="GQ9:GR9"/>
    <mergeCell ref="FI9:FJ9"/>
    <mergeCell ref="HI9:HJ9"/>
    <mergeCell ref="HG9:HH9"/>
    <mergeCell ref="GU10:GV10"/>
    <mergeCell ref="GC10:GD10"/>
    <mergeCell ref="FE10:FF10"/>
    <mergeCell ref="FM10:FN10"/>
    <mergeCell ref="EW10:EX10"/>
    <mergeCell ref="EY10:EZ10"/>
    <mergeCell ref="FA10:FB10"/>
    <mergeCell ref="FC10:FD10"/>
    <mergeCell ref="CI10:CJ10"/>
    <mergeCell ref="ES10:ET10"/>
    <mergeCell ref="EK10:EL10"/>
    <mergeCell ref="EI10:EJ10"/>
    <mergeCell ref="EK9:EL9"/>
    <mergeCell ref="EG9:EH9"/>
    <mergeCell ref="HC9:HD9"/>
    <mergeCell ref="DM9:DN9"/>
    <mergeCell ref="GM9:GN9"/>
    <mergeCell ref="GC9:GD9"/>
    <mergeCell ref="EA9:EB9"/>
    <mergeCell ref="EC9:ED9"/>
    <mergeCell ref="EE9:EF9"/>
    <mergeCell ref="GK9:GL9"/>
    <mergeCell ref="FM9:FN9"/>
    <mergeCell ref="EI9:EJ9"/>
    <mergeCell ref="AY10:AZ10"/>
    <mergeCell ref="BA10:BB10"/>
    <mergeCell ref="BY10:BZ10"/>
    <mergeCell ref="CA10:CB10"/>
    <mergeCell ref="DS10:DT10"/>
    <mergeCell ref="DU10:DV10"/>
    <mergeCell ref="DW10:DX10"/>
    <mergeCell ref="EA10:EB10"/>
    <mergeCell ref="EC10:ED10"/>
    <mergeCell ref="EE10:EF10"/>
    <mergeCell ref="DC10:DD10"/>
    <mergeCell ref="DE10:DF10"/>
    <mergeCell ref="DG10:DH10"/>
    <mergeCell ref="DK10:DL10"/>
    <mergeCell ref="DM10:DN10"/>
    <mergeCell ref="DO10:DP10"/>
    <mergeCell ref="CM10:CN10"/>
    <mergeCell ref="CK10:CL10"/>
    <mergeCell ref="CQ10:CR10"/>
    <mergeCell ref="BW9:BX9"/>
    <mergeCell ref="EG10:EH10"/>
    <mergeCell ref="DY10:DZ10"/>
    <mergeCell ref="HW10:HX10"/>
    <mergeCell ref="IG10:IH10"/>
    <mergeCell ref="II10:IJ10"/>
    <mergeCell ref="GO10:GP10"/>
    <mergeCell ref="GQ10:GR10"/>
    <mergeCell ref="GG10:GH10"/>
    <mergeCell ref="JA10:JB10"/>
    <mergeCell ref="FW10:FX10"/>
    <mergeCell ref="FY10:FZ10"/>
    <mergeCell ref="GA10:GB10"/>
    <mergeCell ref="KA10:KB10"/>
    <mergeCell ref="GM10:GN10"/>
    <mergeCell ref="KC10:KD10"/>
    <mergeCell ref="BM10:BN10"/>
    <mergeCell ref="BS10:BT10"/>
    <mergeCell ref="BO10:BP10"/>
    <mergeCell ref="BQ10:BR10"/>
    <mergeCell ref="CU10:CV10"/>
    <mergeCell ref="DQ10:DR10"/>
    <mergeCell ref="IE10:IF10"/>
    <mergeCell ref="JC10:JD10"/>
    <mergeCell ref="JE10:JF10"/>
    <mergeCell ref="JI10:JJ10"/>
    <mergeCell ref="JK10:JL10"/>
    <mergeCell ref="DA10:DB10"/>
    <mergeCell ref="JM10:JN10"/>
    <mergeCell ref="JQ10:JR10"/>
    <mergeCell ref="IS10:IT10"/>
    <mergeCell ref="IU10:IV10"/>
    <mergeCell ref="HQ10:HR10"/>
    <mergeCell ref="FO10:FP10"/>
    <mergeCell ref="HY10:HZ10"/>
    <mergeCell ref="HI10:HJ10"/>
    <mergeCell ref="CS10:CT10"/>
    <mergeCell ref="IA10:IB10"/>
    <mergeCell ref="GW10:GX10"/>
    <mergeCell ref="BM11:BN11"/>
    <mergeCell ref="BO11:BP11"/>
    <mergeCell ref="BQ11:BR11"/>
    <mergeCell ref="BS11:BT11"/>
    <mergeCell ref="BU11:BV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HS10:HT10"/>
    <mergeCell ref="HU10:HV10"/>
    <mergeCell ref="ES11:ET11"/>
    <mergeCell ref="EU11:EV11"/>
    <mergeCell ref="EW11:EX11"/>
    <mergeCell ref="EY11:EZ11"/>
    <mergeCell ref="FA11:FB11"/>
    <mergeCell ref="FC11:FD11"/>
    <mergeCell ref="FE11:FF11"/>
    <mergeCell ref="AG11:AH11"/>
    <mergeCell ref="AI11:AJ11"/>
    <mergeCell ref="AK11:AL11"/>
    <mergeCell ref="AM11:AN11"/>
    <mergeCell ref="AO11:AP11"/>
    <mergeCell ref="AQ11:AR11"/>
    <mergeCell ref="AS11:AT11"/>
    <mergeCell ref="JS10:JT10"/>
    <mergeCell ref="IM10:IN10"/>
    <mergeCell ref="IQ10:IR10"/>
    <mergeCell ref="IY10:IZ10"/>
    <mergeCell ref="JG10:JH10"/>
    <mergeCell ref="FQ10:FR10"/>
    <mergeCell ref="FS10:FT10"/>
    <mergeCell ref="IO10:IP10"/>
    <mergeCell ref="GY10:GZ10"/>
    <mergeCell ref="HC10:HD10"/>
    <mergeCell ref="HE10:HF10"/>
    <mergeCell ref="HG10:HH10"/>
    <mergeCell ref="GI10:GJ10"/>
    <mergeCell ref="IC10:ID10"/>
    <mergeCell ref="GE10:GF10"/>
    <mergeCell ref="FU10:FV10"/>
    <mergeCell ref="AU11:AV11"/>
    <mergeCell ref="AW11:AX11"/>
    <mergeCell ref="AY11:AZ11"/>
    <mergeCell ref="BA11:BB11"/>
    <mergeCell ref="BC11:BD11"/>
    <mergeCell ref="EU10:EV10"/>
    <mergeCell ref="EO10:EP10"/>
    <mergeCell ref="BE11:BF11"/>
    <mergeCell ref="BG11:BH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I10:J10"/>
    <mergeCell ref="Q10:R10"/>
    <mergeCell ref="Y10:Z10"/>
    <mergeCell ref="BI11:BJ11"/>
    <mergeCell ref="BK11:BL11"/>
    <mergeCell ref="BW11:BX11"/>
    <mergeCell ref="BY11:BZ11"/>
    <mergeCell ref="CA11:CB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LY11:LZ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MA11:M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MC11:MD11"/>
    <mergeCell ref="ME11:MF11"/>
    <mergeCell ref="MG11:MH11"/>
    <mergeCell ref="MI11:MJ11"/>
    <mergeCell ref="MK11:ML11"/>
    <mergeCell ref="MM11:MN11"/>
    <mergeCell ref="MO11:MP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13" orientation="portrait" useFirstPageNumber="1" r:id="rId1"/>
  <headerFooter>
    <oddFooter>&amp;C&amp;P</oddFooter>
  </headerFooter>
  <colBreaks count="43" manualBreakCount="43">
    <brk id="8" max="127" man="1"/>
    <brk id="16" max="127" man="1"/>
    <brk id="24" max="127" man="1"/>
    <brk id="32" max="127" man="1"/>
    <brk id="40" max="127" man="1"/>
    <brk id="48" max="127" man="1"/>
    <brk id="56" max="127" man="1"/>
    <brk id="64" max="127" man="1"/>
    <brk id="72" max="127" man="1"/>
    <brk id="80" max="127" man="1"/>
    <brk id="88" max="127" man="1"/>
    <brk id="96" max="127" man="1"/>
    <brk id="104" max="127" man="1"/>
    <brk id="112" max="127" man="1"/>
    <brk id="120" max="127" man="1"/>
    <brk id="128" max="127" man="1"/>
    <brk id="136" max="127" man="1"/>
    <brk id="144" max="127" man="1"/>
    <brk id="152" max="127" man="1"/>
    <brk id="160" max="127" man="1"/>
    <brk id="168" max="127" man="1"/>
    <brk id="176" max="127" man="1"/>
    <brk id="184" max="127" man="1"/>
    <brk id="192" max="127" man="1"/>
    <brk id="200" max="127" man="1"/>
    <brk id="208" max="127" man="1"/>
    <brk id="216" max="127" man="1"/>
    <brk id="224" max="127" man="1"/>
    <brk id="232" max="127" man="1"/>
    <brk id="240" max="127" man="1"/>
    <brk id="250" max="127" man="1"/>
    <brk id="258" max="127" man="1"/>
    <brk id="266" max="127" man="1"/>
    <brk id="274" max="127" man="1"/>
    <brk id="282" max="127" man="1"/>
    <brk id="290" max="127" man="1"/>
    <brk id="298" max="127" man="1"/>
    <brk id="306" max="127" man="1"/>
    <brk id="314" max="127" man="1"/>
    <brk id="322" max="127" man="1"/>
    <brk id="330" max="127" man="1"/>
    <brk id="338" max="127" man="1"/>
    <brk id="346" max="12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L416"/>
  <sheetViews>
    <sheetView view="pageBreakPreview" zoomScale="85" zoomScaleSheetLayoutView="85" workbookViewId="0">
      <selection activeCell="N46" sqref="N46"/>
    </sheetView>
  </sheetViews>
  <sheetFormatPr defaultColWidth="13.5703125" defaultRowHeight="15" x14ac:dyDescent="0.25"/>
  <cols>
    <col min="1" max="1" width="9.140625" style="49" customWidth="1"/>
    <col min="2" max="2" width="11.140625" style="49" customWidth="1"/>
    <col min="3" max="3" width="12.140625" style="328" customWidth="1"/>
    <col min="4" max="4" width="14.5703125" style="47" customWidth="1"/>
    <col min="5" max="5" width="12.140625" style="328" customWidth="1"/>
    <col min="6" max="6" width="14.5703125" style="47" customWidth="1"/>
    <col min="7" max="7" width="12.140625" style="47" customWidth="1"/>
    <col min="8" max="8" width="14.5703125" style="47" customWidth="1"/>
    <col min="9" max="9" width="9.140625" style="49" customWidth="1"/>
    <col min="10" max="10" width="11.140625" style="49" customWidth="1"/>
    <col min="11" max="11" width="12.140625" style="47" customWidth="1"/>
    <col min="12" max="12" width="14.5703125" style="47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9.140625" style="49" customWidth="1"/>
    <col min="18" max="18" width="11.140625" style="49" customWidth="1"/>
    <col min="19" max="19" width="12.140625" style="47" customWidth="1"/>
    <col min="20" max="20" width="14.5703125" style="47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9.140625" style="49" customWidth="1"/>
    <col min="26" max="26" width="11.140625" style="49" customWidth="1"/>
    <col min="27" max="27" width="12.140625" style="47" customWidth="1"/>
    <col min="28" max="28" width="14.5703125" style="47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9.140625" style="49" customWidth="1"/>
    <col min="34" max="34" width="11.140625" style="49" customWidth="1"/>
    <col min="35" max="35" width="12.140625" style="47" customWidth="1"/>
    <col min="36" max="36" width="14.5703125" style="47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9.140625" style="49" customWidth="1"/>
    <col min="42" max="42" width="11.140625" style="49" customWidth="1"/>
    <col min="43" max="43" width="12.140625" style="47" customWidth="1"/>
    <col min="44" max="44" width="14.5703125" style="47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9.140625" style="49" customWidth="1"/>
    <col min="50" max="50" width="11.140625" style="49" customWidth="1"/>
    <col min="51" max="51" width="12.140625" style="47" customWidth="1"/>
    <col min="52" max="52" width="14.5703125" style="47" customWidth="1"/>
    <col min="53" max="53" width="12.140625" style="46" customWidth="1"/>
    <col min="54" max="54" width="14.5703125" style="46" customWidth="1"/>
    <col min="55" max="55" width="12.140625" style="47" customWidth="1"/>
    <col min="56" max="56" width="14.5703125" style="47" customWidth="1"/>
    <col min="57" max="57" width="9.140625" style="49" customWidth="1"/>
    <col min="58" max="58" width="11.140625" style="49" customWidth="1"/>
    <col min="59" max="59" width="12.140625" style="47" customWidth="1"/>
    <col min="60" max="60" width="14.5703125" style="47" customWidth="1"/>
    <col min="61" max="61" width="12.140625" style="47" customWidth="1"/>
    <col min="62" max="62" width="14.5703125" style="47" customWidth="1"/>
    <col min="63" max="63" width="12.140625" style="47" customWidth="1"/>
    <col min="64" max="64" width="14.5703125" style="47" customWidth="1"/>
    <col min="65" max="65" width="9.140625" style="49" customWidth="1"/>
    <col min="66" max="66" width="11.140625" style="49" customWidth="1"/>
    <col min="67" max="67" width="12.140625" style="47" customWidth="1"/>
    <col min="68" max="68" width="14.5703125" style="47" customWidth="1"/>
    <col min="69" max="69" width="12.140625" style="47" customWidth="1"/>
    <col min="70" max="70" width="14.5703125" style="47" customWidth="1"/>
    <col min="71" max="71" width="12.140625" style="47" customWidth="1"/>
    <col min="72" max="72" width="14.5703125" style="47" customWidth="1"/>
    <col min="73" max="73" width="9.140625" style="49" customWidth="1"/>
    <col min="74" max="74" width="11.140625" style="49" customWidth="1"/>
    <col min="75" max="75" width="12.140625" style="47" customWidth="1"/>
    <col min="76" max="76" width="14.5703125" style="47" customWidth="1"/>
    <col min="77" max="77" width="12.140625" style="47" customWidth="1"/>
    <col min="78" max="78" width="14.5703125" style="47" customWidth="1"/>
    <col min="79" max="79" width="12.140625" style="47" customWidth="1"/>
    <col min="80" max="80" width="14.5703125" style="47" customWidth="1"/>
    <col min="81" max="81" width="9.140625" style="49" customWidth="1"/>
    <col min="82" max="82" width="11.140625" style="49" customWidth="1"/>
    <col min="83" max="83" width="12.140625" style="47" customWidth="1"/>
    <col min="84" max="84" width="14.5703125" style="47" customWidth="1"/>
    <col min="85" max="85" width="12.140625" style="47" customWidth="1"/>
    <col min="86" max="86" width="14.5703125" style="47" customWidth="1"/>
    <col min="87" max="87" width="12.140625" style="47" customWidth="1"/>
    <col min="88" max="88" width="14.5703125" style="47" customWidth="1"/>
    <col min="89" max="89" width="9.140625" style="49" customWidth="1"/>
    <col min="90" max="90" width="11.140625" style="49" customWidth="1"/>
    <col min="91" max="91" width="12.140625" style="47" customWidth="1"/>
    <col min="92" max="92" width="14.5703125" style="47" customWidth="1"/>
    <col min="93" max="93" width="12.140625" style="47" customWidth="1"/>
    <col min="94" max="94" width="14.5703125" style="47" customWidth="1"/>
    <col min="95" max="95" width="12.140625" style="47" customWidth="1"/>
    <col min="96" max="96" width="14.5703125" style="47" customWidth="1"/>
    <col min="97" max="97" width="9.140625" style="49" customWidth="1"/>
    <col min="98" max="98" width="11.140625" style="49" customWidth="1"/>
    <col min="99" max="99" width="12.140625" style="47" customWidth="1"/>
    <col min="100" max="100" width="14.5703125" style="47" customWidth="1"/>
    <col min="101" max="101" width="12.140625" style="47" customWidth="1"/>
    <col min="102" max="102" width="14.5703125" style="47" customWidth="1"/>
    <col min="103" max="103" width="12.140625" style="47" customWidth="1"/>
    <col min="104" max="104" width="14.5703125" style="47" customWidth="1"/>
    <col min="105" max="105" width="9.140625" style="49" customWidth="1"/>
    <col min="106" max="106" width="11.140625" style="49" customWidth="1"/>
    <col min="107" max="107" width="12.140625" style="47" customWidth="1"/>
    <col min="108" max="108" width="14.5703125" style="47" customWidth="1"/>
    <col min="109" max="109" width="12.140625" style="47" customWidth="1"/>
    <col min="110" max="110" width="14.5703125" style="47" customWidth="1"/>
    <col min="111" max="111" width="12.140625" style="47" customWidth="1"/>
    <col min="112" max="112" width="14.5703125" style="47" customWidth="1"/>
    <col min="113" max="113" width="9.140625" style="49" customWidth="1"/>
    <col min="114" max="114" width="11.140625" style="49" customWidth="1"/>
    <col min="115" max="115" width="12.140625" style="47" customWidth="1"/>
    <col min="116" max="116" width="14.5703125" style="47" customWidth="1"/>
    <col min="117" max="117" width="12.140625" style="47" customWidth="1"/>
    <col min="118" max="118" width="14.5703125" style="47" customWidth="1"/>
    <col min="119" max="119" width="12.140625" style="47" customWidth="1"/>
    <col min="120" max="120" width="14.5703125" style="44" customWidth="1"/>
    <col min="121" max="16384" width="13.5703125" style="44"/>
  </cols>
  <sheetData>
    <row r="1" spans="1:428" ht="15" customHeight="1" x14ac:dyDescent="0.25">
      <c r="A1" s="18"/>
      <c r="B1" s="18"/>
      <c r="C1" s="326"/>
      <c r="D1" s="46"/>
      <c r="E1" s="326"/>
      <c r="F1" s="46"/>
      <c r="G1" s="46"/>
      <c r="H1" s="46"/>
      <c r="I1" s="18"/>
      <c r="J1" s="18"/>
      <c r="K1" s="46"/>
      <c r="L1" s="46"/>
      <c r="M1" s="46"/>
      <c r="N1" s="46"/>
      <c r="O1" s="46"/>
      <c r="P1" s="46"/>
      <c r="Q1" s="18"/>
      <c r="R1" s="18"/>
      <c r="S1" s="46"/>
      <c r="T1" s="46"/>
      <c r="U1" s="46"/>
      <c r="V1" s="46"/>
      <c r="W1" s="46"/>
      <c r="X1" s="46"/>
      <c r="Y1" s="18"/>
      <c r="Z1" s="18"/>
      <c r="AA1" s="46"/>
      <c r="AB1" s="46"/>
      <c r="AC1" s="46"/>
      <c r="AD1" s="46"/>
      <c r="AE1" s="46"/>
      <c r="AF1" s="46"/>
      <c r="AG1" s="18"/>
      <c r="AH1" s="18"/>
      <c r="AI1" s="46"/>
      <c r="AJ1" s="46"/>
      <c r="AK1" s="46"/>
      <c r="AL1" s="46"/>
      <c r="AM1" s="46"/>
      <c r="AN1" s="46"/>
      <c r="AO1" s="18"/>
      <c r="AP1" s="18"/>
      <c r="AQ1" s="46"/>
      <c r="AR1" s="46"/>
      <c r="AS1" s="46"/>
      <c r="AT1" s="46"/>
      <c r="AU1" s="46"/>
      <c r="AV1" s="46"/>
      <c r="AW1" s="18"/>
      <c r="AX1" s="18"/>
      <c r="AY1" s="46"/>
      <c r="AZ1" s="46"/>
      <c r="BC1" s="46"/>
      <c r="BD1" s="46"/>
      <c r="BE1" s="18"/>
      <c r="BF1" s="18"/>
      <c r="BG1" s="46"/>
      <c r="BH1" s="46"/>
      <c r="BI1" s="46"/>
      <c r="BJ1" s="46"/>
      <c r="BK1" s="46"/>
      <c r="BL1" s="46"/>
      <c r="BM1" s="18"/>
      <c r="BN1" s="18"/>
      <c r="BO1" s="46"/>
      <c r="BP1" s="46"/>
      <c r="BQ1" s="46"/>
      <c r="BR1" s="46"/>
      <c r="BU1" s="18"/>
      <c r="BV1" s="18"/>
      <c r="CC1" s="18"/>
      <c r="CD1" s="18"/>
      <c r="CK1" s="18"/>
      <c r="CL1" s="18"/>
      <c r="CS1" s="18"/>
      <c r="CT1" s="18"/>
      <c r="DA1" s="18"/>
      <c r="DB1" s="18"/>
      <c r="DI1" s="18"/>
      <c r="DJ1" s="18"/>
    </row>
    <row r="2" spans="1:428" ht="15" customHeight="1" x14ac:dyDescent="0.25">
      <c r="A2" s="553" t="s">
        <v>650</v>
      </c>
      <c r="B2" s="553"/>
      <c r="C2" s="553"/>
      <c r="D2" s="553"/>
      <c r="E2" s="553"/>
      <c r="F2" s="553"/>
      <c r="G2" s="553"/>
      <c r="H2" s="553"/>
      <c r="I2" s="553" t="s">
        <v>650</v>
      </c>
      <c r="J2" s="553"/>
      <c r="K2" s="553"/>
      <c r="L2" s="553"/>
      <c r="M2" s="553"/>
      <c r="N2" s="553"/>
      <c r="O2" s="553"/>
      <c r="P2" s="553"/>
      <c r="Q2" s="553" t="s">
        <v>650</v>
      </c>
      <c r="R2" s="553"/>
      <c r="S2" s="553"/>
      <c r="T2" s="553"/>
      <c r="U2" s="553"/>
      <c r="V2" s="553"/>
      <c r="W2" s="553"/>
      <c r="X2" s="553"/>
      <c r="Y2" s="553" t="s">
        <v>650</v>
      </c>
      <c r="Z2" s="553"/>
      <c r="AA2" s="553"/>
      <c r="AB2" s="553"/>
      <c r="AC2" s="553"/>
      <c r="AD2" s="553"/>
      <c r="AE2" s="553"/>
      <c r="AF2" s="553"/>
      <c r="AG2" s="553" t="s">
        <v>650</v>
      </c>
      <c r="AH2" s="553"/>
      <c r="AI2" s="553"/>
      <c r="AJ2" s="553"/>
      <c r="AK2" s="553"/>
      <c r="AL2" s="553"/>
      <c r="AM2" s="553"/>
      <c r="AN2" s="553"/>
      <c r="AO2" s="553" t="s">
        <v>650</v>
      </c>
      <c r="AP2" s="553"/>
      <c r="AQ2" s="553"/>
      <c r="AR2" s="553"/>
      <c r="AS2" s="553"/>
      <c r="AT2" s="553"/>
      <c r="AU2" s="553"/>
      <c r="AV2" s="553"/>
      <c r="AW2" s="553" t="s">
        <v>650</v>
      </c>
      <c r="AX2" s="553"/>
      <c r="AY2" s="553"/>
      <c r="AZ2" s="553"/>
      <c r="BA2" s="553"/>
      <c r="BB2" s="553"/>
      <c r="BC2" s="553"/>
      <c r="BD2" s="553"/>
      <c r="BE2" s="553" t="s">
        <v>650</v>
      </c>
      <c r="BF2" s="553"/>
      <c r="BG2" s="553"/>
      <c r="BH2" s="553"/>
      <c r="BI2" s="553"/>
      <c r="BJ2" s="553"/>
      <c r="BK2" s="553"/>
      <c r="BL2" s="553"/>
      <c r="BM2" s="553" t="s">
        <v>650</v>
      </c>
      <c r="BN2" s="553"/>
      <c r="BO2" s="553"/>
      <c r="BP2" s="553"/>
      <c r="BQ2" s="553"/>
      <c r="BR2" s="553"/>
      <c r="BS2" s="553"/>
      <c r="BT2" s="553"/>
      <c r="BU2" s="553" t="s">
        <v>650</v>
      </c>
      <c r="BV2" s="553"/>
      <c r="BW2" s="553"/>
      <c r="BX2" s="553"/>
      <c r="BY2" s="553"/>
      <c r="BZ2" s="553"/>
      <c r="CA2" s="553"/>
      <c r="CB2" s="553"/>
      <c r="CC2" s="553" t="s">
        <v>650</v>
      </c>
      <c r="CD2" s="553"/>
      <c r="CE2" s="553"/>
      <c r="CF2" s="553"/>
      <c r="CG2" s="553"/>
      <c r="CH2" s="553"/>
      <c r="CI2" s="553"/>
      <c r="CJ2" s="553"/>
      <c r="CK2" s="553" t="s">
        <v>650</v>
      </c>
      <c r="CL2" s="553"/>
      <c r="CM2" s="553"/>
      <c r="CN2" s="553"/>
      <c r="CO2" s="553"/>
      <c r="CP2" s="553"/>
      <c r="CQ2" s="553"/>
      <c r="CR2" s="553"/>
      <c r="CS2" s="553" t="s">
        <v>650</v>
      </c>
      <c r="CT2" s="553"/>
      <c r="CU2" s="553"/>
      <c r="CV2" s="553"/>
      <c r="CW2" s="553"/>
      <c r="CX2" s="553"/>
      <c r="CY2" s="553"/>
      <c r="CZ2" s="553"/>
      <c r="DA2" s="553" t="s">
        <v>650</v>
      </c>
      <c r="DB2" s="553"/>
      <c r="DC2" s="553"/>
      <c r="DD2" s="553"/>
      <c r="DE2" s="553"/>
      <c r="DF2" s="553"/>
      <c r="DG2" s="553"/>
      <c r="DH2" s="553"/>
      <c r="DI2" s="553" t="s">
        <v>650</v>
      </c>
      <c r="DJ2" s="553"/>
      <c r="DK2" s="553"/>
      <c r="DL2" s="553"/>
      <c r="DM2" s="553"/>
      <c r="DN2" s="553"/>
      <c r="DO2" s="553"/>
      <c r="DP2" s="553"/>
    </row>
    <row r="3" spans="1:428" ht="15" customHeight="1" x14ac:dyDescent="0.25">
      <c r="A3" s="590" t="s">
        <v>651</v>
      </c>
      <c r="B3" s="590"/>
      <c r="C3" s="590"/>
      <c r="D3" s="590"/>
      <c r="E3" s="590"/>
      <c r="F3" s="590"/>
      <c r="G3" s="590"/>
      <c r="H3" s="590"/>
      <c r="I3" s="590" t="s">
        <v>651</v>
      </c>
      <c r="J3" s="590"/>
      <c r="K3" s="590"/>
      <c r="L3" s="590"/>
      <c r="M3" s="590"/>
      <c r="N3" s="590"/>
      <c r="O3" s="590"/>
      <c r="P3" s="590"/>
      <c r="Q3" s="590" t="s">
        <v>651</v>
      </c>
      <c r="R3" s="590"/>
      <c r="S3" s="590"/>
      <c r="T3" s="590"/>
      <c r="U3" s="590"/>
      <c r="V3" s="590"/>
      <c r="W3" s="590"/>
      <c r="X3" s="590"/>
      <c r="Y3" s="590" t="s">
        <v>651</v>
      </c>
      <c r="Z3" s="590"/>
      <c r="AA3" s="590"/>
      <c r="AB3" s="590"/>
      <c r="AC3" s="590"/>
      <c r="AD3" s="590"/>
      <c r="AE3" s="590"/>
      <c r="AF3" s="590"/>
      <c r="AG3" s="590" t="s">
        <v>651</v>
      </c>
      <c r="AH3" s="590"/>
      <c r="AI3" s="590"/>
      <c r="AJ3" s="590"/>
      <c r="AK3" s="590"/>
      <c r="AL3" s="590"/>
      <c r="AM3" s="590"/>
      <c r="AN3" s="590"/>
      <c r="AO3" s="590" t="s">
        <v>651</v>
      </c>
      <c r="AP3" s="590"/>
      <c r="AQ3" s="590"/>
      <c r="AR3" s="590"/>
      <c r="AS3" s="590"/>
      <c r="AT3" s="590"/>
      <c r="AU3" s="590"/>
      <c r="AV3" s="590"/>
      <c r="AW3" s="590" t="s">
        <v>651</v>
      </c>
      <c r="AX3" s="590"/>
      <c r="AY3" s="590"/>
      <c r="AZ3" s="590"/>
      <c r="BA3" s="590"/>
      <c r="BB3" s="590"/>
      <c r="BC3" s="590"/>
      <c r="BD3" s="590"/>
      <c r="BE3" s="590" t="s">
        <v>651</v>
      </c>
      <c r="BF3" s="590"/>
      <c r="BG3" s="590"/>
      <c r="BH3" s="590"/>
      <c r="BI3" s="590"/>
      <c r="BJ3" s="590"/>
      <c r="BK3" s="590"/>
      <c r="BL3" s="590"/>
      <c r="BM3" s="590" t="s">
        <v>651</v>
      </c>
      <c r="BN3" s="590"/>
      <c r="BO3" s="590"/>
      <c r="BP3" s="590"/>
      <c r="BQ3" s="590"/>
      <c r="BR3" s="590"/>
      <c r="BS3" s="590"/>
      <c r="BT3" s="590"/>
      <c r="BU3" s="590" t="s">
        <v>651</v>
      </c>
      <c r="BV3" s="590"/>
      <c r="BW3" s="590"/>
      <c r="BX3" s="590"/>
      <c r="BY3" s="590"/>
      <c r="BZ3" s="590"/>
      <c r="CA3" s="590"/>
      <c r="CB3" s="590"/>
      <c r="CC3" s="590" t="s">
        <v>651</v>
      </c>
      <c r="CD3" s="590"/>
      <c r="CE3" s="590"/>
      <c r="CF3" s="590"/>
      <c r="CG3" s="590"/>
      <c r="CH3" s="590"/>
      <c r="CI3" s="590"/>
      <c r="CJ3" s="590"/>
      <c r="CK3" s="590" t="s">
        <v>651</v>
      </c>
      <c r="CL3" s="590"/>
      <c r="CM3" s="590"/>
      <c r="CN3" s="590"/>
      <c r="CO3" s="590"/>
      <c r="CP3" s="590"/>
      <c r="CQ3" s="590"/>
      <c r="CR3" s="590"/>
      <c r="CS3" s="590" t="s">
        <v>651</v>
      </c>
      <c r="CT3" s="590"/>
      <c r="CU3" s="590"/>
      <c r="CV3" s="590"/>
      <c r="CW3" s="590"/>
      <c r="CX3" s="590"/>
      <c r="CY3" s="590"/>
      <c r="CZ3" s="590"/>
      <c r="DA3" s="590" t="s">
        <v>651</v>
      </c>
      <c r="DB3" s="590"/>
      <c r="DC3" s="590"/>
      <c r="DD3" s="590"/>
      <c r="DE3" s="590"/>
      <c r="DF3" s="590"/>
      <c r="DG3" s="590"/>
      <c r="DH3" s="590"/>
      <c r="DI3" s="590" t="s">
        <v>651</v>
      </c>
      <c r="DJ3" s="590"/>
      <c r="DK3" s="590"/>
      <c r="DL3" s="590"/>
      <c r="DM3" s="590"/>
      <c r="DN3" s="590"/>
      <c r="DO3" s="590"/>
      <c r="DP3" s="590"/>
    </row>
    <row r="4" spans="1:428" ht="15" customHeight="1" thickBot="1" x14ac:dyDescent="0.3">
      <c r="A4" s="20"/>
      <c r="B4" s="20"/>
      <c r="C4" s="327"/>
      <c r="D4" s="21"/>
      <c r="E4" s="327"/>
      <c r="F4" s="21"/>
      <c r="G4" s="21"/>
      <c r="H4" s="21"/>
      <c r="I4" s="20"/>
      <c r="J4" s="20"/>
      <c r="K4" s="21"/>
      <c r="L4" s="21"/>
      <c r="M4" s="21"/>
      <c r="N4" s="21"/>
      <c r="O4" s="21"/>
      <c r="P4" s="21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46"/>
      <c r="BT4" s="46"/>
      <c r="BU4" s="20"/>
      <c r="BV4" s="20"/>
      <c r="BW4" s="46"/>
      <c r="BX4" s="46"/>
      <c r="BY4" s="46"/>
      <c r="BZ4" s="46"/>
      <c r="CA4" s="46"/>
      <c r="CB4" s="46"/>
      <c r="CC4" s="20"/>
      <c r="CD4" s="20"/>
      <c r="CE4" s="46"/>
      <c r="CF4" s="46"/>
      <c r="CG4" s="46"/>
      <c r="CH4" s="46"/>
      <c r="CI4" s="46"/>
      <c r="CJ4" s="46"/>
      <c r="CK4" s="20"/>
      <c r="CL4" s="20"/>
      <c r="CM4" s="46"/>
      <c r="CN4" s="46"/>
      <c r="CO4" s="46"/>
      <c r="CP4" s="46"/>
      <c r="CQ4" s="46"/>
      <c r="CR4" s="46"/>
      <c r="CS4" s="20"/>
      <c r="CT4" s="20"/>
      <c r="CU4" s="46"/>
      <c r="CV4" s="46"/>
      <c r="CW4" s="46"/>
      <c r="CX4" s="46"/>
      <c r="CY4" s="46"/>
      <c r="CZ4" s="46"/>
      <c r="DA4" s="20"/>
      <c r="DB4" s="20"/>
      <c r="DC4" s="46"/>
      <c r="DD4" s="46"/>
      <c r="DE4" s="46"/>
      <c r="DF4" s="46"/>
      <c r="DG4" s="46"/>
      <c r="DH4" s="46"/>
      <c r="DI4" s="20"/>
      <c r="DJ4" s="20"/>
      <c r="DK4" s="46"/>
      <c r="DL4" s="46"/>
      <c r="DM4" s="46"/>
      <c r="DN4" s="46"/>
      <c r="DO4" s="46"/>
    </row>
    <row r="5" spans="1:428" ht="33.75" customHeight="1" thickTop="1" x14ac:dyDescent="0.25">
      <c r="A5" s="560" t="s">
        <v>2</v>
      </c>
      <c r="B5" s="560" t="s">
        <v>3</v>
      </c>
      <c r="C5" s="556" t="s">
        <v>36</v>
      </c>
      <c r="D5" s="556" t="s">
        <v>37</v>
      </c>
      <c r="E5" s="556" t="s">
        <v>36</v>
      </c>
      <c r="F5" s="556" t="s">
        <v>37</v>
      </c>
      <c r="G5" s="556" t="s">
        <v>36</v>
      </c>
      <c r="H5" s="556" t="s">
        <v>37</v>
      </c>
      <c r="I5" s="560" t="s">
        <v>2</v>
      </c>
      <c r="J5" s="560" t="s">
        <v>3</v>
      </c>
      <c r="K5" s="556" t="s">
        <v>36</v>
      </c>
      <c r="L5" s="556" t="s">
        <v>37</v>
      </c>
      <c r="M5" s="556" t="s">
        <v>36</v>
      </c>
      <c r="N5" s="556" t="s">
        <v>37</v>
      </c>
      <c r="O5" s="556" t="s">
        <v>36</v>
      </c>
      <c r="P5" s="556" t="s">
        <v>37</v>
      </c>
      <c r="Q5" s="560" t="s">
        <v>2</v>
      </c>
      <c r="R5" s="560" t="s">
        <v>3</v>
      </c>
      <c r="S5" s="556" t="s">
        <v>36</v>
      </c>
      <c r="T5" s="556" t="s">
        <v>37</v>
      </c>
      <c r="U5" s="556" t="s">
        <v>36</v>
      </c>
      <c r="V5" s="556" t="s">
        <v>37</v>
      </c>
      <c r="W5" s="556" t="s">
        <v>36</v>
      </c>
      <c r="X5" s="556" t="s">
        <v>37</v>
      </c>
      <c r="Y5" s="560" t="s">
        <v>2</v>
      </c>
      <c r="Z5" s="560" t="s">
        <v>3</v>
      </c>
      <c r="AA5" s="556" t="s">
        <v>36</v>
      </c>
      <c r="AB5" s="556" t="s">
        <v>37</v>
      </c>
      <c r="AC5" s="556" t="s">
        <v>36</v>
      </c>
      <c r="AD5" s="556" t="s">
        <v>37</v>
      </c>
      <c r="AE5" s="556" t="s">
        <v>36</v>
      </c>
      <c r="AF5" s="556" t="s">
        <v>37</v>
      </c>
      <c r="AG5" s="560" t="s">
        <v>2</v>
      </c>
      <c r="AH5" s="560" t="s">
        <v>3</v>
      </c>
      <c r="AI5" s="556" t="s">
        <v>36</v>
      </c>
      <c r="AJ5" s="556" t="s">
        <v>37</v>
      </c>
      <c r="AK5" s="556" t="s">
        <v>36</v>
      </c>
      <c r="AL5" s="556" t="s">
        <v>37</v>
      </c>
      <c r="AM5" s="556" t="s">
        <v>36</v>
      </c>
      <c r="AN5" s="556" t="s">
        <v>37</v>
      </c>
      <c r="AO5" s="560" t="s">
        <v>2</v>
      </c>
      <c r="AP5" s="560" t="s">
        <v>3</v>
      </c>
      <c r="AQ5" s="556" t="s">
        <v>36</v>
      </c>
      <c r="AR5" s="556" t="s">
        <v>37</v>
      </c>
      <c r="AS5" s="556" t="s">
        <v>36</v>
      </c>
      <c r="AT5" s="556" t="s">
        <v>37</v>
      </c>
      <c r="AU5" s="556" t="s">
        <v>36</v>
      </c>
      <c r="AV5" s="556" t="s">
        <v>37</v>
      </c>
      <c r="AW5" s="560" t="s">
        <v>2</v>
      </c>
      <c r="AX5" s="560" t="s">
        <v>3</v>
      </c>
      <c r="AY5" s="556" t="s">
        <v>36</v>
      </c>
      <c r="AZ5" s="556" t="s">
        <v>37</v>
      </c>
      <c r="BA5" s="556" t="s">
        <v>36</v>
      </c>
      <c r="BB5" s="556" t="s">
        <v>37</v>
      </c>
      <c r="BC5" s="556" t="s">
        <v>36</v>
      </c>
      <c r="BD5" s="556" t="s">
        <v>37</v>
      </c>
      <c r="BE5" s="560" t="s">
        <v>2</v>
      </c>
      <c r="BF5" s="560" t="s">
        <v>3</v>
      </c>
      <c r="BG5" s="556" t="s">
        <v>36</v>
      </c>
      <c r="BH5" s="556" t="s">
        <v>37</v>
      </c>
      <c r="BI5" s="556" t="s">
        <v>36</v>
      </c>
      <c r="BJ5" s="556" t="s">
        <v>37</v>
      </c>
      <c r="BK5" s="556" t="s">
        <v>36</v>
      </c>
      <c r="BL5" s="556" t="s">
        <v>37</v>
      </c>
      <c r="BM5" s="560" t="s">
        <v>2</v>
      </c>
      <c r="BN5" s="560" t="s">
        <v>3</v>
      </c>
      <c r="BO5" s="556" t="s">
        <v>36</v>
      </c>
      <c r="BP5" s="556" t="s">
        <v>37</v>
      </c>
      <c r="BQ5" s="556" t="s">
        <v>36</v>
      </c>
      <c r="BR5" s="556" t="s">
        <v>37</v>
      </c>
      <c r="BS5" s="556" t="s">
        <v>36</v>
      </c>
      <c r="BT5" s="556" t="s">
        <v>37</v>
      </c>
      <c r="BU5" s="560" t="s">
        <v>2</v>
      </c>
      <c r="BV5" s="560" t="s">
        <v>3</v>
      </c>
      <c r="BW5" s="556" t="s">
        <v>36</v>
      </c>
      <c r="BX5" s="556" t="s">
        <v>37</v>
      </c>
      <c r="BY5" s="556" t="s">
        <v>36</v>
      </c>
      <c r="BZ5" s="556" t="s">
        <v>37</v>
      </c>
      <c r="CA5" s="556" t="s">
        <v>36</v>
      </c>
      <c r="CB5" s="556" t="s">
        <v>37</v>
      </c>
      <c r="CC5" s="560" t="s">
        <v>2</v>
      </c>
      <c r="CD5" s="560" t="s">
        <v>3</v>
      </c>
      <c r="CE5" s="556" t="s">
        <v>36</v>
      </c>
      <c r="CF5" s="556" t="s">
        <v>37</v>
      </c>
      <c r="CG5" s="556" t="s">
        <v>36</v>
      </c>
      <c r="CH5" s="556" t="s">
        <v>37</v>
      </c>
      <c r="CI5" s="556" t="s">
        <v>36</v>
      </c>
      <c r="CJ5" s="556" t="s">
        <v>37</v>
      </c>
      <c r="CK5" s="560" t="s">
        <v>2</v>
      </c>
      <c r="CL5" s="560" t="s">
        <v>3</v>
      </c>
      <c r="CM5" s="556" t="s">
        <v>36</v>
      </c>
      <c r="CN5" s="556" t="s">
        <v>37</v>
      </c>
      <c r="CO5" s="556" t="s">
        <v>36</v>
      </c>
      <c r="CP5" s="556" t="s">
        <v>37</v>
      </c>
      <c r="CQ5" s="556" t="s">
        <v>36</v>
      </c>
      <c r="CR5" s="556" t="s">
        <v>37</v>
      </c>
      <c r="CS5" s="560" t="s">
        <v>2</v>
      </c>
      <c r="CT5" s="560" t="s">
        <v>3</v>
      </c>
      <c r="CU5" s="556" t="s">
        <v>36</v>
      </c>
      <c r="CV5" s="556" t="s">
        <v>37</v>
      </c>
      <c r="CW5" s="556" t="s">
        <v>36</v>
      </c>
      <c r="CX5" s="556" t="s">
        <v>37</v>
      </c>
      <c r="CY5" s="556" t="s">
        <v>36</v>
      </c>
      <c r="CZ5" s="556" t="s">
        <v>37</v>
      </c>
      <c r="DA5" s="560" t="s">
        <v>2</v>
      </c>
      <c r="DB5" s="560" t="s">
        <v>3</v>
      </c>
      <c r="DC5" s="556" t="s">
        <v>36</v>
      </c>
      <c r="DD5" s="556" t="s">
        <v>37</v>
      </c>
      <c r="DE5" s="556" t="s">
        <v>36</v>
      </c>
      <c r="DF5" s="556" t="s">
        <v>37</v>
      </c>
      <c r="DG5" s="556" t="s">
        <v>36</v>
      </c>
      <c r="DH5" s="556" t="s">
        <v>37</v>
      </c>
      <c r="DI5" s="560" t="s">
        <v>2</v>
      </c>
      <c r="DJ5" s="560" t="s">
        <v>3</v>
      </c>
      <c r="DK5" s="556" t="s">
        <v>36</v>
      </c>
      <c r="DL5" s="556" t="s">
        <v>37</v>
      </c>
      <c r="DM5" s="556" t="s">
        <v>36</v>
      </c>
      <c r="DN5" s="556" t="s">
        <v>37</v>
      </c>
      <c r="DO5" s="556" t="s">
        <v>36</v>
      </c>
      <c r="DP5" s="556" t="s">
        <v>37</v>
      </c>
    </row>
    <row r="6" spans="1:428" ht="33.75" customHeight="1" x14ac:dyDescent="0.25">
      <c r="A6" s="551"/>
      <c r="B6" s="551"/>
      <c r="C6" s="565"/>
      <c r="D6" s="565"/>
      <c r="E6" s="565"/>
      <c r="F6" s="565"/>
      <c r="G6" s="565"/>
      <c r="H6" s="565"/>
      <c r="I6" s="551"/>
      <c r="J6" s="551"/>
      <c r="K6" s="565"/>
      <c r="L6" s="565"/>
      <c r="M6" s="565"/>
      <c r="N6" s="565"/>
      <c r="O6" s="565"/>
      <c r="P6" s="565"/>
      <c r="Q6" s="551"/>
      <c r="R6" s="551"/>
      <c r="S6" s="565"/>
      <c r="T6" s="565"/>
      <c r="U6" s="565"/>
      <c r="V6" s="565"/>
      <c r="W6" s="565"/>
      <c r="X6" s="565"/>
      <c r="Y6" s="551"/>
      <c r="Z6" s="551"/>
      <c r="AA6" s="565"/>
      <c r="AB6" s="565"/>
      <c r="AC6" s="565"/>
      <c r="AD6" s="565"/>
      <c r="AE6" s="565"/>
      <c r="AF6" s="565"/>
      <c r="AG6" s="551"/>
      <c r="AH6" s="551"/>
      <c r="AI6" s="565"/>
      <c r="AJ6" s="565"/>
      <c r="AK6" s="565"/>
      <c r="AL6" s="565"/>
      <c r="AM6" s="565"/>
      <c r="AN6" s="565"/>
      <c r="AO6" s="551"/>
      <c r="AP6" s="551"/>
      <c r="AQ6" s="565"/>
      <c r="AR6" s="565"/>
      <c r="AS6" s="565"/>
      <c r="AT6" s="565"/>
      <c r="AU6" s="565"/>
      <c r="AV6" s="565"/>
      <c r="AW6" s="551"/>
      <c r="AX6" s="551"/>
      <c r="AY6" s="565"/>
      <c r="AZ6" s="565"/>
      <c r="BA6" s="565"/>
      <c r="BB6" s="565"/>
      <c r="BC6" s="565"/>
      <c r="BD6" s="565"/>
      <c r="BE6" s="551"/>
      <c r="BF6" s="551"/>
      <c r="BG6" s="565"/>
      <c r="BH6" s="565"/>
      <c r="BI6" s="565"/>
      <c r="BJ6" s="565"/>
      <c r="BK6" s="565"/>
      <c r="BL6" s="588"/>
      <c r="BM6" s="551"/>
      <c r="BN6" s="551"/>
      <c r="BO6" s="565"/>
      <c r="BP6" s="565"/>
      <c r="BQ6" s="565"/>
      <c r="BR6" s="565"/>
      <c r="BS6" s="565"/>
      <c r="BT6" s="565"/>
      <c r="BU6" s="551"/>
      <c r="BV6" s="551"/>
      <c r="BW6" s="565"/>
      <c r="BX6" s="565"/>
      <c r="BY6" s="565"/>
      <c r="BZ6" s="565"/>
      <c r="CA6" s="565"/>
      <c r="CB6" s="565"/>
      <c r="CC6" s="551"/>
      <c r="CD6" s="551"/>
      <c r="CE6" s="565"/>
      <c r="CF6" s="565"/>
      <c r="CG6" s="565"/>
      <c r="CH6" s="565"/>
      <c r="CI6" s="565"/>
      <c r="CJ6" s="565"/>
      <c r="CK6" s="551"/>
      <c r="CL6" s="551"/>
      <c r="CM6" s="565"/>
      <c r="CN6" s="565"/>
      <c r="CO6" s="565"/>
      <c r="CP6" s="565"/>
      <c r="CQ6" s="565"/>
      <c r="CR6" s="565"/>
      <c r="CS6" s="551"/>
      <c r="CT6" s="551"/>
      <c r="CU6" s="565"/>
      <c r="CV6" s="565"/>
      <c r="CW6" s="565"/>
      <c r="CX6" s="565"/>
      <c r="CY6" s="565"/>
      <c r="CZ6" s="565"/>
      <c r="DA6" s="551"/>
      <c r="DB6" s="551"/>
      <c r="DC6" s="565"/>
      <c r="DD6" s="565"/>
      <c r="DE6" s="565"/>
      <c r="DF6" s="565"/>
      <c r="DG6" s="565"/>
      <c r="DH6" s="565"/>
      <c r="DI6" s="551"/>
      <c r="DJ6" s="551"/>
      <c r="DK6" s="565"/>
      <c r="DL6" s="565"/>
      <c r="DM6" s="565"/>
      <c r="DN6" s="565"/>
      <c r="DO6" s="565"/>
      <c r="DP6" s="565"/>
    </row>
    <row r="7" spans="1:428" s="69" customFormat="1" ht="64.5" customHeight="1" x14ac:dyDescent="0.25">
      <c r="A7" s="551"/>
      <c r="B7" s="551"/>
      <c r="C7" s="585" t="s">
        <v>311</v>
      </c>
      <c r="D7" s="585"/>
      <c r="E7" s="585" t="s">
        <v>313</v>
      </c>
      <c r="F7" s="585"/>
      <c r="G7" s="585" t="s">
        <v>315</v>
      </c>
      <c r="H7" s="585"/>
      <c r="I7" s="551"/>
      <c r="J7" s="551"/>
      <c r="K7" s="585" t="s">
        <v>317</v>
      </c>
      <c r="L7" s="585"/>
      <c r="M7" s="585" t="s">
        <v>121</v>
      </c>
      <c r="N7" s="585"/>
      <c r="O7" s="585" t="s">
        <v>124</v>
      </c>
      <c r="P7" s="585"/>
      <c r="Q7" s="551"/>
      <c r="R7" s="551"/>
      <c r="S7" s="585" t="s">
        <v>320</v>
      </c>
      <c r="T7" s="585"/>
      <c r="U7" s="585" t="s">
        <v>322</v>
      </c>
      <c r="V7" s="585"/>
      <c r="W7" s="585" t="s">
        <v>324</v>
      </c>
      <c r="X7" s="585"/>
      <c r="Y7" s="551"/>
      <c r="Z7" s="551"/>
      <c r="AA7" s="585" t="s">
        <v>326</v>
      </c>
      <c r="AB7" s="585"/>
      <c r="AC7" s="585" t="s">
        <v>39</v>
      </c>
      <c r="AD7" s="585"/>
      <c r="AE7" s="585" t="s">
        <v>328</v>
      </c>
      <c r="AF7" s="585"/>
      <c r="AG7" s="551"/>
      <c r="AH7" s="551"/>
      <c r="AI7" s="585" t="s">
        <v>330</v>
      </c>
      <c r="AJ7" s="585"/>
      <c r="AK7" s="585" t="s">
        <v>332</v>
      </c>
      <c r="AL7" s="585"/>
      <c r="AM7" s="585" t="s">
        <v>158</v>
      </c>
      <c r="AN7" s="585"/>
      <c r="AO7" s="551"/>
      <c r="AP7" s="551"/>
      <c r="AQ7" s="585" t="s">
        <v>334</v>
      </c>
      <c r="AR7" s="585"/>
      <c r="AS7" s="585" t="s">
        <v>336</v>
      </c>
      <c r="AT7" s="585"/>
      <c r="AU7" s="585" t="s">
        <v>338</v>
      </c>
      <c r="AV7" s="585"/>
      <c r="AW7" s="551"/>
      <c r="AX7" s="551"/>
      <c r="AY7" s="585" t="s">
        <v>340</v>
      </c>
      <c r="AZ7" s="585"/>
      <c r="BA7" s="585" t="s">
        <v>342</v>
      </c>
      <c r="BB7" s="585"/>
      <c r="BC7" s="585" t="s">
        <v>344</v>
      </c>
      <c r="BD7" s="585"/>
      <c r="BE7" s="551"/>
      <c r="BF7" s="551"/>
      <c r="BG7" s="585" t="s">
        <v>346</v>
      </c>
      <c r="BH7" s="585"/>
      <c r="BI7" s="585" t="s">
        <v>348</v>
      </c>
      <c r="BJ7" s="585"/>
      <c r="BK7" s="585" t="s">
        <v>350</v>
      </c>
      <c r="BL7" s="585"/>
      <c r="BM7" s="551"/>
      <c r="BN7" s="551"/>
      <c r="BO7" s="585" t="s">
        <v>655</v>
      </c>
      <c r="BP7" s="585"/>
      <c r="BQ7" s="585" t="s">
        <v>438</v>
      </c>
      <c r="BR7" s="585"/>
      <c r="BS7" s="585" t="s">
        <v>352</v>
      </c>
      <c r="BT7" s="585"/>
      <c r="BU7" s="551"/>
      <c r="BV7" s="551"/>
      <c r="BW7" s="585" t="s">
        <v>354</v>
      </c>
      <c r="BX7" s="585"/>
      <c r="BY7" s="585" t="s">
        <v>259</v>
      </c>
      <c r="BZ7" s="585"/>
      <c r="CA7" s="585" t="s">
        <v>355</v>
      </c>
      <c r="CB7" s="585"/>
      <c r="CC7" s="551"/>
      <c r="CD7" s="551"/>
      <c r="CE7" s="585" t="s">
        <v>356</v>
      </c>
      <c r="CF7" s="585"/>
      <c r="CG7" s="585" t="s">
        <v>267</v>
      </c>
      <c r="CH7" s="585"/>
      <c r="CI7" s="585" t="s">
        <v>359</v>
      </c>
      <c r="CJ7" s="585"/>
      <c r="CK7" s="551"/>
      <c r="CL7" s="551"/>
      <c r="CM7" s="585" t="s">
        <v>436</v>
      </c>
      <c r="CN7" s="585"/>
      <c r="CO7" s="585" t="s">
        <v>361</v>
      </c>
      <c r="CP7" s="585"/>
      <c r="CQ7" s="585" t="s">
        <v>281</v>
      </c>
      <c r="CR7" s="585"/>
      <c r="CS7" s="551"/>
      <c r="CT7" s="551"/>
      <c r="CU7" s="585" t="s">
        <v>363</v>
      </c>
      <c r="CV7" s="585"/>
      <c r="CW7" s="585" t="s">
        <v>365</v>
      </c>
      <c r="CX7" s="585"/>
      <c r="CY7" s="585" t="s">
        <v>367</v>
      </c>
      <c r="CZ7" s="585"/>
      <c r="DA7" s="551"/>
      <c r="DB7" s="551"/>
      <c r="DC7" s="585" t="s">
        <v>299</v>
      </c>
      <c r="DD7" s="585"/>
      <c r="DE7" s="585" t="s">
        <v>370</v>
      </c>
      <c r="DF7" s="585"/>
      <c r="DG7" s="585" t="s">
        <v>371</v>
      </c>
      <c r="DH7" s="585"/>
      <c r="DI7" s="551"/>
      <c r="DJ7" s="551"/>
      <c r="DK7" s="585" t="s">
        <v>373</v>
      </c>
      <c r="DL7" s="585"/>
      <c r="DM7" s="585" t="s">
        <v>375</v>
      </c>
      <c r="DN7" s="585"/>
      <c r="DO7" s="585" t="s">
        <v>377</v>
      </c>
      <c r="DP7" s="585"/>
    </row>
    <row r="8" spans="1:428" ht="55.5" customHeight="1" x14ac:dyDescent="0.25">
      <c r="A8" s="552"/>
      <c r="B8" s="552"/>
      <c r="C8" s="587" t="s">
        <v>310</v>
      </c>
      <c r="D8" s="587"/>
      <c r="E8" s="587" t="s">
        <v>312</v>
      </c>
      <c r="F8" s="587"/>
      <c r="G8" s="587" t="s">
        <v>314</v>
      </c>
      <c r="H8" s="587"/>
      <c r="I8" s="552"/>
      <c r="J8" s="552"/>
      <c r="K8" s="587" t="s">
        <v>316</v>
      </c>
      <c r="L8" s="587"/>
      <c r="M8" s="587" t="s">
        <v>318</v>
      </c>
      <c r="N8" s="587"/>
      <c r="O8" s="587" t="s">
        <v>123</v>
      </c>
      <c r="P8" s="587"/>
      <c r="Q8" s="552"/>
      <c r="R8" s="552"/>
      <c r="S8" s="587" t="s">
        <v>319</v>
      </c>
      <c r="T8" s="587"/>
      <c r="U8" s="587" t="s">
        <v>321</v>
      </c>
      <c r="V8" s="587"/>
      <c r="W8" s="587" t="s">
        <v>323</v>
      </c>
      <c r="X8" s="587"/>
      <c r="Y8" s="552"/>
      <c r="Z8" s="552"/>
      <c r="AA8" s="587" t="s">
        <v>325</v>
      </c>
      <c r="AB8" s="587"/>
      <c r="AC8" s="587" t="s">
        <v>139</v>
      </c>
      <c r="AD8" s="587"/>
      <c r="AE8" s="587" t="s">
        <v>327</v>
      </c>
      <c r="AF8" s="587"/>
      <c r="AG8" s="552"/>
      <c r="AH8" s="552"/>
      <c r="AI8" s="587" t="s">
        <v>329</v>
      </c>
      <c r="AJ8" s="587"/>
      <c r="AK8" s="587" t="s">
        <v>331</v>
      </c>
      <c r="AL8" s="587"/>
      <c r="AM8" s="587" t="s">
        <v>157</v>
      </c>
      <c r="AN8" s="587"/>
      <c r="AO8" s="552"/>
      <c r="AP8" s="552"/>
      <c r="AQ8" s="587" t="s">
        <v>333</v>
      </c>
      <c r="AR8" s="587"/>
      <c r="AS8" s="587" t="s">
        <v>335</v>
      </c>
      <c r="AT8" s="587"/>
      <c r="AU8" s="587" t="s">
        <v>337</v>
      </c>
      <c r="AV8" s="587"/>
      <c r="AW8" s="552"/>
      <c r="AX8" s="552"/>
      <c r="AY8" s="587" t="s">
        <v>339</v>
      </c>
      <c r="AZ8" s="587"/>
      <c r="BA8" s="587" t="s">
        <v>341</v>
      </c>
      <c r="BB8" s="587"/>
      <c r="BC8" s="587" t="s">
        <v>343</v>
      </c>
      <c r="BD8" s="587"/>
      <c r="BE8" s="552"/>
      <c r="BF8" s="552"/>
      <c r="BG8" s="587" t="s">
        <v>345</v>
      </c>
      <c r="BH8" s="587"/>
      <c r="BI8" s="587" t="s">
        <v>347</v>
      </c>
      <c r="BJ8" s="587"/>
      <c r="BK8" s="587" t="s">
        <v>349</v>
      </c>
      <c r="BL8" s="587"/>
      <c r="BM8" s="552"/>
      <c r="BN8" s="552"/>
      <c r="BO8" s="587" t="s">
        <v>656</v>
      </c>
      <c r="BP8" s="587"/>
      <c r="BQ8" s="587" t="s">
        <v>437</v>
      </c>
      <c r="BR8" s="587"/>
      <c r="BS8" s="587" t="s">
        <v>351</v>
      </c>
      <c r="BT8" s="587"/>
      <c r="BU8" s="552"/>
      <c r="BV8" s="552"/>
      <c r="BW8" s="587" t="s">
        <v>353</v>
      </c>
      <c r="BX8" s="587"/>
      <c r="BY8" s="587" t="s">
        <v>258</v>
      </c>
      <c r="BZ8" s="587"/>
      <c r="CA8" s="587" t="s">
        <v>260</v>
      </c>
      <c r="CB8" s="587"/>
      <c r="CC8" s="552"/>
      <c r="CD8" s="552"/>
      <c r="CE8" s="587" t="s">
        <v>440</v>
      </c>
      <c r="CF8" s="587"/>
      <c r="CG8" s="587" t="s">
        <v>357</v>
      </c>
      <c r="CH8" s="587"/>
      <c r="CI8" s="587" t="s">
        <v>358</v>
      </c>
      <c r="CJ8" s="587"/>
      <c r="CK8" s="552"/>
      <c r="CL8" s="552"/>
      <c r="CM8" s="587" t="s">
        <v>439</v>
      </c>
      <c r="CN8" s="587"/>
      <c r="CO8" s="587" t="s">
        <v>360</v>
      </c>
      <c r="CP8" s="587"/>
      <c r="CQ8" s="587" t="s">
        <v>280</v>
      </c>
      <c r="CR8" s="587"/>
      <c r="CS8" s="552"/>
      <c r="CT8" s="552"/>
      <c r="CU8" s="587" t="s">
        <v>362</v>
      </c>
      <c r="CV8" s="587"/>
      <c r="CW8" s="587" t="s">
        <v>364</v>
      </c>
      <c r="CX8" s="587"/>
      <c r="CY8" s="587" t="s">
        <v>366</v>
      </c>
      <c r="CZ8" s="587"/>
      <c r="DA8" s="552"/>
      <c r="DB8" s="552"/>
      <c r="DC8" s="587" t="s">
        <v>368</v>
      </c>
      <c r="DD8" s="587"/>
      <c r="DE8" s="587" t="s">
        <v>369</v>
      </c>
      <c r="DF8" s="587"/>
      <c r="DG8" s="587" t="s">
        <v>302</v>
      </c>
      <c r="DH8" s="587"/>
      <c r="DI8" s="552"/>
      <c r="DJ8" s="552"/>
      <c r="DK8" s="587" t="s">
        <v>372</v>
      </c>
      <c r="DL8" s="587"/>
      <c r="DM8" s="587" t="s">
        <v>374</v>
      </c>
      <c r="DN8" s="587"/>
      <c r="DO8" s="587" t="s">
        <v>376</v>
      </c>
      <c r="DP8" s="587"/>
    </row>
    <row r="9" spans="1:428" s="221" customFormat="1" ht="15" customHeight="1" x14ac:dyDescent="0.25">
      <c r="A9" s="592" t="s">
        <v>719</v>
      </c>
      <c r="B9" s="592"/>
      <c r="C9" s="583">
        <v>104</v>
      </c>
      <c r="D9" s="583"/>
      <c r="E9" s="583">
        <v>105</v>
      </c>
      <c r="F9" s="583"/>
      <c r="G9" s="583">
        <v>106</v>
      </c>
      <c r="H9" s="583" t="s">
        <v>417</v>
      </c>
      <c r="I9" s="592" t="s">
        <v>719</v>
      </c>
      <c r="J9" s="592"/>
      <c r="K9" s="583">
        <v>107</v>
      </c>
      <c r="L9" s="583" t="s">
        <v>417</v>
      </c>
      <c r="M9" s="583">
        <v>110</v>
      </c>
      <c r="N9" s="583" t="s">
        <v>417</v>
      </c>
      <c r="O9" s="583">
        <v>120</v>
      </c>
      <c r="P9" s="583" t="s">
        <v>417</v>
      </c>
      <c r="Q9" s="592" t="s">
        <v>719</v>
      </c>
      <c r="R9" s="592"/>
      <c r="S9" s="583">
        <v>131</v>
      </c>
      <c r="T9" s="583" t="s">
        <v>417</v>
      </c>
      <c r="U9" s="583">
        <v>141</v>
      </c>
      <c r="V9" s="583" t="s">
        <v>417</v>
      </c>
      <c r="W9" s="583">
        <v>151</v>
      </c>
      <c r="X9" s="583" t="s">
        <v>417</v>
      </c>
      <c r="Y9" s="592" t="s">
        <v>719</v>
      </c>
      <c r="Z9" s="592"/>
      <c r="AA9" s="583">
        <v>152</v>
      </c>
      <c r="AB9" s="583" t="s">
        <v>417</v>
      </c>
      <c r="AC9" s="583">
        <v>161</v>
      </c>
      <c r="AD9" s="583" t="s">
        <v>417</v>
      </c>
      <c r="AE9" s="583">
        <v>162</v>
      </c>
      <c r="AF9" s="583" t="s">
        <v>417</v>
      </c>
      <c r="AG9" s="592" t="s">
        <v>719</v>
      </c>
      <c r="AH9" s="592"/>
      <c r="AI9" s="583">
        <v>170</v>
      </c>
      <c r="AJ9" s="583" t="s">
        <v>417</v>
      </c>
      <c r="AK9" s="583">
        <v>181</v>
      </c>
      <c r="AL9" s="583" t="s">
        <v>417</v>
      </c>
      <c r="AM9" s="583">
        <v>192</v>
      </c>
      <c r="AN9" s="583" t="s">
        <v>417</v>
      </c>
      <c r="AO9" s="592" t="s">
        <v>719</v>
      </c>
      <c r="AP9" s="592"/>
      <c r="AQ9" s="583">
        <v>201</v>
      </c>
      <c r="AR9" s="583" t="s">
        <v>417</v>
      </c>
      <c r="AS9" s="583">
        <v>202</v>
      </c>
      <c r="AT9" s="583" t="s">
        <v>417</v>
      </c>
      <c r="AU9" s="583">
        <v>210</v>
      </c>
      <c r="AV9" s="583" t="s">
        <v>417</v>
      </c>
      <c r="AW9" s="592" t="s">
        <v>719</v>
      </c>
      <c r="AX9" s="592"/>
      <c r="AY9" s="583">
        <v>221</v>
      </c>
      <c r="AZ9" s="583" t="s">
        <v>417</v>
      </c>
      <c r="BA9" s="583">
        <v>222</v>
      </c>
      <c r="BB9" s="583" t="s">
        <v>417</v>
      </c>
      <c r="BC9" s="583">
        <v>231</v>
      </c>
      <c r="BD9" s="583" t="s">
        <v>417</v>
      </c>
      <c r="BE9" s="592" t="s">
        <v>719</v>
      </c>
      <c r="BF9" s="592"/>
      <c r="BG9" s="583">
        <v>239</v>
      </c>
      <c r="BH9" s="583" t="s">
        <v>417</v>
      </c>
      <c r="BI9" s="583">
        <v>241</v>
      </c>
      <c r="BJ9" s="583" t="s">
        <v>417</v>
      </c>
      <c r="BK9" s="583">
        <v>242</v>
      </c>
      <c r="BL9" s="583" t="s">
        <v>417</v>
      </c>
      <c r="BM9" s="592" t="s">
        <v>719</v>
      </c>
      <c r="BN9" s="592"/>
      <c r="BO9" s="583" t="s">
        <v>654</v>
      </c>
      <c r="BP9" s="583" t="s">
        <v>417</v>
      </c>
      <c r="BQ9" s="583">
        <v>259</v>
      </c>
      <c r="BR9" s="583" t="s">
        <v>417</v>
      </c>
      <c r="BS9" s="583">
        <v>261</v>
      </c>
      <c r="BT9" s="583" t="s">
        <v>417</v>
      </c>
      <c r="BU9" s="592" t="s">
        <v>719</v>
      </c>
      <c r="BV9" s="592"/>
      <c r="BW9" s="583">
        <v>262</v>
      </c>
      <c r="BX9" s="583" t="s">
        <v>417</v>
      </c>
      <c r="BY9" s="583">
        <v>263</v>
      </c>
      <c r="BZ9" s="583" t="s">
        <v>417</v>
      </c>
      <c r="CA9" s="583">
        <v>264</v>
      </c>
      <c r="CB9" s="583" t="s">
        <v>417</v>
      </c>
      <c r="CC9" s="592" t="s">
        <v>719</v>
      </c>
      <c r="CD9" s="592"/>
      <c r="CE9" s="583">
        <v>265</v>
      </c>
      <c r="CF9" s="583" t="s">
        <v>417</v>
      </c>
      <c r="CG9" s="583">
        <v>266</v>
      </c>
      <c r="CH9" s="583" t="s">
        <v>417</v>
      </c>
      <c r="CI9" s="583">
        <v>267</v>
      </c>
      <c r="CJ9" s="583" t="s">
        <v>417</v>
      </c>
      <c r="CK9" s="592" t="s">
        <v>719</v>
      </c>
      <c r="CL9" s="592"/>
      <c r="CM9" s="583">
        <v>271</v>
      </c>
      <c r="CN9" s="583" t="s">
        <v>417</v>
      </c>
      <c r="CO9" s="583">
        <v>273</v>
      </c>
      <c r="CP9" s="583" t="s">
        <v>417</v>
      </c>
      <c r="CQ9" s="583">
        <v>275</v>
      </c>
      <c r="CR9" s="583" t="s">
        <v>417</v>
      </c>
      <c r="CS9" s="592" t="s">
        <v>719</v>
      </c>
      <c r="CT9" s="592"/>
      <c r="CU9" s="583">
        <v>281</v>
      </c>
      <c r="CV9" s="583" t="s">
        <v>417</v>
      </c>
      <c r="CW9" s="583">
        <v>282</v>
      </c>
      <c r="CX9" s="583" t="s">
        <v>417</v>
      </c>
      <c r="CY9" s="583">
        <v>291</v>
      </c>
      <c r="CZ9" s="583" t="s">
        <v>417</v>
      </c>
      <c r="DA9" s="592" t="s">
        <v>719</v>
      </c>
      <c r="DB9" s="592"/>
      <c r="DC9" s="583">
        <v>293</v>
      </c>
      <c r="DD9" s="583" t="s">
        <v>417</v>
      </c>
      <c r="DE9" s="583">
        <v>301</v>
      </c>
      <c r="DF9" s="583" t="s">
        <v>417</v>
      </c>
      <c r="DG9" s="583">
        <v>303</v>
      </c>
      <c r="DH9" s="583" t="s">
        <v>417</v>
      </c>
      <c r="DI9" s="592" t="s">
        <v>719</v>
      </c>
      <c r="DJ9" s="592"/>
      <c r="DK9" s="583">
        <v>309</v>
      </c>
      <c r="DL9" s="583" t="s">
        <v>417</v>
      </c>
      <c r="DM9" s="583">
        <v>310</v>
      </c>
      <c r="DN9" s="583" t="s">
        <v>417</v>
      </c>
      <c r="DO9" s="583">
        <v>331</v>
      </c>
      <c r="DP9" s="583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0"/>
      <c r="EB9" s="220"/>
      <c r="EC9" s="220"/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0"/>
      <c r="EO9" s="220"/>
      <c r="EP9" s="220"/>
      <c r="EQ9" s="220"/>
      <c r="ER9" s="220"/>
      <c r="ES9" s="220"/>
      <c r="ET9" s="220"/>
      <c r="EU9" s="220"/>
      <c r="EV9" s="220"/>
      <c r="EW9" s="220"/>
      <c r="EX9" s="220"/>
      <c r="EY9" s="220"/>
      <c r="EZ9" s="220"/>
      <c r="FA9" s="220"/>
      <c r="FB9" s="220"/>
      <c r="FC9" s="220"/>
      <c r="FD9" s="220"/>
      <c r="FE9" s="220"/>
      <c r="FF9" s="220"/>
      <c r="FG9" s="220"/>
      <c r="FH9" s="220"/>
      <c r="FI9" s="220"/>
      <c r="FJ9" s="220"/>
      <c r="FK9" s="220"/>
      <c r="FL9" s="220"/>
      <c r="FM9" s="220"/>
      <c r="FN9" s="220"/>
      <c r="FO9" s="220"/>
      <c r="FP9" s="220"/>
      <c r="FQ9" s="220"/>
      <c r="FR9" s="220"/>
      <c r="FS9" s="220"/>
      <c r="FT9" s="220"/>
      <c r="FU9" s="220"/>
      <c r="FV9" s="220"/>
      <c r="FW9" s="220"/>
      <c r="FX9" s="220"/>
      <c r="FY9" s="220"/>
      <c r="FZ9" s="220"/>
      <c r="GA9" s="220"/>
      <c r="GB9" s="220"/>
      <c r="GC9" s="220"/>
      <c r="GD9" s="220"/>
      <c r="GE9" s="220"/>
      <c r="GF9" s="220"/>
      <c r="GG9" s="220"/>
      <c r="GH9" s="220"/>
      <c r="GI9" s="220"/>
      <c r="GJ9" s="220"/>
      <c r="GK9" s="220"/>
      <c r="GL9" s="220"/>
      <c r="GM9" s="220"/>
      <c r="GN9" s="220"/>
      <c r="GO9" s="220"/>
      <c r="GP9" s="220"/>
      <c r="GQ9" s="220"/>
      <c r="GR9" s="220"/>
      <c r="GS9" s="220"/>
      <c r="GT9" s="220"/>
      <c r="GU9" s="220"/>
      <c r="GV9" s="220"/>
      <c r="GW9" s="220"/>
      <c r="GX9" s="220"/>
      <c r="GY9" s="220"/>
      <c r="GZ9" s="220"/>
      <c r="HA9" s="220"/>
      <c r="HB9" s="220"/>
      <c r="HC9" s="220"/>
      <c r="HD9" s="220"/>
      <c r="HE9" s="220"/>
      <c r="HF9" s="220"/>
      <c r="HG9" s="220"/>
      <c r="HH9" s="220"/>
      <c r="HI9" s="220"/>
      <c r="HJ9" s="220"/>
      <c r="HK9" s="220"/>
      <c r="HL9" s="220"/>
      <c r="HM9" s="220"/>
      <c r="HN9" s="220"/>
      <c r="HO9" s="220"/>
      <c r="HP9" s="220"/>
      <c r="HQ9" s="220"/>
      <c r="HR9" s="220"/>
      <c r="HS9" s="220"/>
      <c r="HT9" s="220"/>
      <c r="HU9" s="220"/>
      <c r="HV9" s="220"/>
      <c r="HW9" s="220"/>
      <c r="HX9" s="220"/>
      <c r="HY9" s="220"/>
      <c r="HZ9" s="220"/>
      <c r="IA9" s="220"/>
      <c r="IB9" s="220"/>
      <c r="IC9" s="220"/>
      <c r="ID9" s="220"/>
      <c r="IE9" s="220"/>
      <c r="IF9" s="220"/>
      <c r="IG9" s="220"/>
      <c r="IH9" s="220"/>
      <c r="II9" s="220"/>
      <c r="IJ9" s="220"/>
      <c r="IK9" s="220"/>
      <c r="IL9" s="220"/>
      <c r="IM9" s="220"/>
      <c r="IN9" s="220"/>
      <c r="IO9" s="220"/>
      <c r="IP9" s="220"/>
      <c r="IQ9" s="220"/>
      <c r="IR9" s="220"/>
      <c r="IS9" s="220"/>
      <c r="IT9" s="220"/>
      <c r="IU9" s="220"/>
      <c r="IV9" s="220"/>
      <c r="IW9" s="220"/>
      <c r="IX9" s="220"/>
      <c r="IY9" s="220"/>
      <c r="IZ9" s="220"/>
      <c r="JA9" s="220"/>
      <c r="JB9" s="220"/>
      <c r="JC9" s="220"/>
      <c r="JD9" s="220"/>
      <c r="JE9" s="220"/>
      <c r="JF9" s="220"/>
      <c r="JG9" s="220"/>
      <c r="JH9" s="220"/>
      <c r="JI9" s="220"/>
      <c r="JJ9" s="220"/>
      <c r="JK9" s="220"/>
      <c r="JL9" s="220"/>
      <c r="JM9" s="220"/>
      <c r="JN9" s="220"/>
      <c r="JO9" s="220"/>
      <c r="JP9" s="220"/>
      <c r="JQ9" s="220"/>
      <c r="JR9" s="220"/>
      <c r="JS9" s="220"/>
      <c r="JT9" s="220"/>
      <c r="JU9" s="220"/>
      <c r="JV9" s="220"/>
      <c r="JW9" s="220"/>
      <c r="JX9" s="220"/>
      <c r="JY9" s="220"/>
      <c r="JZ9" s="220"/>
      <c r="KA9" s="220"/>
      <c r="KB9" s="220"/>
      <c r="KC9" s="220"/>
      <c r="KD9" s="220"/>
      <c r="KE9" s="220"/>
      <c r="KF9" s="220"/>
      <c r="KG9" s="220"/>
      <c r="KH9" s="220"/>
      <c r="KI9" s="220"/>
      <c r="KJ9" s="220"/>
      <c r="KK9" s="220"/>
      <c r="KL9" s="220"/>
      <c r="KM9" s="220"/>
      <c r="KN9" s="220"/>
      <c r="KO9" s="220"/>
      <c r="KP9" s="220"/>
      <c r="KQ9" s="220"/>
      <c r="KR9" s="220"/>
      <c r="KS9" s="220"/>
      <c r="KT9" s="220"/>
      <c r="KU9" s="220"/>
      <c r="KV9" s="220"/>
      <c r="KW9" s="220"/>
      <c r="KX9" s="220"/>
      <c r="KY9" s="220"/>
      <c r="KZ9" s="220"/>
      <c r="LA9" s="220"/>
      <c r="LB9" s="220"/>
      <c r="LC9" s="220"/>
      <c r="LD9" s="220"/>
      <c r="LE9" s="220"/>
      <c r="LF9" s="220"/>
      <c r="LG9" s="220"/>
      <c r="LH9" s="220"/>
      <c r="LI9" s="220"/>
      <c r="LJ9" s="220"/>
      <c r="LK9" s="220"/>
      <c r="LL9" s="220"/>
      <c r="LM9" s="220"/>
      <c r="LN9" s="220"/>
      <c r="LO9" s="220"/>
      <c r="LP9" s="220"/>
      <c r="LQ9" s="220"/>
      <c r="LR9" s="220"/>
      <c r="LS9" s="220"/>
      <c r="LT9" s="220"/>
      <c r="LU9" s="220"/>
      <c r="LV9" s="220"/>
      <c r="LW9" s="220"/>
      <c r="LX9" s="220"/>
      <c r="LY9" s="220"/>
      <c r="LZ9" s="220"/>
      <c r="MA9" s="220"/>
      <c r="MB9" s="220"/>
      <c r="MC9" s="220"/>
      <c r="MD9" s="220"/>
      <c r="ME9" s="220"/>
      <c r="MF9" s="220"/>
      <c r="MG9" s="220"/>
      <c r="MH9" s="220"/>
      <c r="MI9" s="220"/>
      <c r="MJ9" s="220"/>
      <c r="MK9" s="220"/>
      <c r="ML9" s="220"/>
      <c r="MM9" s="220"/>
      <c r="MN9" s="220"/>
      <c r="MO9" s="220"/>
      <c r="MP9" s="220"/>
      <c r="MQ9" s="220"/>
      <c r="MR9" s="220"/>
      <c r="MS9" s="220"/>
      <c r="MT9" s="220"/>
      <c r="MU9" s="220"/>
      <c r="MV9" s="220"/>
      <c r="MW9" s="220"/>
      <c r="MX9" s="220"/>
      <c r="MY9" s="220"/>
      <c r="MZ9" s="220"/>
      <c r="NA9" s="220"/>
      <c r="NB9" s="220"/>
      <c r="NC9" s="220"/>
      <c r="ND9" s="220"/>
      <c r="NE9" s="220"/>
      <c r="NF9" s="220"/>
      <c r="NG9" s="220"/>
      <c r="NH9" s="220"/>
      <c r="NI9" s="220"/>
      <c r="NJ9" s="220"/>
      <c r="NK9" s="220"/>
      <c r="NL9" s="220"/>
      <c r="NM9" s="220"/>
      <c r="NN9" s="220"/>
      <c r="NO9" s="220"/>
      <c r="NP9" s="220"/>
      <c r="NQ9" s="220"/>
      <c r="NR9" s="220"/>
      <c r="NS9" s="220"/>
      <c r="NT9" s="220"/>
      <c r="NU9" s="220"/>
      <c r="NV9" s="220"/>
      <c r="NW9" s="220"/>
      <c r="NX9" s="220"/>
      <c r="NY9" s="220"/>
      <c r="NZ9" s="220"/>
      <c r="OA9" s="220"/>
      <c r="OB9" s="220"/>
      <c r="OC9" s="220"/>
      <c r="OD9" s="220"/>
      <c r="OE9" s="220"/>
      <c r="OF9" s="220"/>
      <c r="OG9" s="220"/>
      <c r="OH9" s="220"/>
      <c r="OI9" s="220"/>
      <c r="OJ9" s="220"/>
      <c r="OK9" s="220"/>
      <c r="OL9" s="220"/>
      <c r="OM9" s="220"/>
      <c r="ON9" s="220"/>
      <c r="OO9" s="220"/>
      <c r="OP9" s="220"/>
      <c r="OQ9" s="220"/>
      <c r="OR9" s="220"/>
      <c r="OS9" s="220"/>
      <c r="OT9" s="220"/>
      <c r="OU9" s="220"/>
      <c r="OV9" s="220"/>
      <c r="OW9" s="220"/>
      <c r="OX9" s="220"/>
      <c r="OY9" s="220"/>
      <c r="OZ9" s="220"/>
      <c r="PA9" s="220"/>
      <c r="PB9" s="220"/>
      <c r="PC9" s="220"/>
      <c r="PD9" s="220"/>
      <c r="PE9" s="220"/>
      <c r="PF9" s="220"/>
      <c r="PG9" s="220"/>
      <c r="PH9" s="220"/>
      <c r="PI9" s="220"/>
      <c r="PJ9" s="220"/>
      <c r="PK9" s="220"/>
      <c r="PL9" s="220"/>
    </row>
    <row r="10" spans="1:428" s="37" customFormat="1" ht="15" hidden="1" customHeight="1" x14ac:dyDescent="0.25">
      <c r="A10" s="568" t="s">
        <v>585</v>
      </c>
      <c r="B10" s="568"/>
      <c r="C10" s="582">
        <v>3.9209429613851539</v>
      </c>
      <c r="D10" s="582"/>
      <c r="E10" s="582">
        <v>0.3995379114281834</v>
      </c>
      <c r="F10" s="582"/>
      <c r="G10" s="582">
        <v>0.22724543427106689</v>
      </c>
      <c r="H10" s="582"/>
      <c r="I10" s="568" t="s">
        <v>585</v>
      </c>
      <c r="J10" s="568"/>
      <c r="K10" s="582">
        <v>1.8252767910219831</v>
      </c>
      <c r="L10" s="582"/>
      <c r="M10" s="582">
        <v>0.64369928880770366</v>
      </c>
      <c r="N10" s="582"/>
      <c r="O10" s="582">
        <v>0.35134077293196264</v>
      </c>
      <c r="P10" s="582"/>
      <c r="Q10" s="568" t="s">
        <v>585</v>
      </c>
      <c r="R10" s="568"/>
      <c r="S10" s="582">
        <v>0.3700884482687114</v>
      </c>
      <c r="T10" s="582"/>
      <c r="U10" s="582">
        <v>0.3928714164957246</v>
      </c>
      <c r="V10" s="582"/>
      <c r="W10" s="582">
        <v>2.4142442053498411E-2</v>
      </c>
      <c r="X10" s="582"/>
      <c r="Y10" s="568" t="s">
        <v>585</v>
      </c>
      <c r="Z10" s="568"/>
      <c r="AA10" s="582">
        <v>7.7921468150031009E-2</v>
      </c>
      <c r="AB10" s="582"/>
      <c r="AC10" s="582">
        <v>0.37770922025547549</v>
      </c>
      <c r="AD10" s="582"/>
      <c r="AE10" s="582">
        <v>1.3599935737241</v>
      </c>
      <c r="AF10" s="582"/>
      <c r="AG10" s="568" t="s">
        <v>585</v>
      </c>
      <c r="AH10" s="568"/>
      <c r="AI10" s="582">
        <v>1.0594365285109413</v>
      </c>
      <c r="AJ10" s="582"/>
      <c r="AK10" s="582">
        <v>0.90600666513945827</v>
      </c>
      <c r="AL10" s="582"/>
      <c r="AM10" s="582">
        <v>13.866802168454111</v>
      </c>
      <c r="AN10" s="582"/>
      <c r="AO10" s="568" t="s">
        <v>585</v>
      </c>
      <c r="AP10" s="568"/>
      <c r="AQ10" s="582">
        <v>5.5905663087712396</v>
      </c>
      <c r="AR10" s="582"/>
      <c r="AS10" s="582">
        <v>1.3229114567974438</v>
      </c>
      <c r="AT10" s="582"/>
      <c r="AU10" s="582">
        <v>0.29061807665763362</v>
      </c>
      <c r="AV10" s="582"/>
      <c r="AW10" s="568" t="s">
        <v>585</v>
      </c>
      <c r="AX10" s="568"/>
      <c r="AY10" s="582">
        <v>2.0615431588157693</v>
      </c>
      <c r="AZ10" s="582"/>
      <c r="BA10" s="582">
        <v>2.2390778299653622</v>
      </c>
      <c r="BB10" s="582"/>
      <c r="BC10" s="582">
        <v>0.70290930309950339</v>
      </c>
      <c r="BD10" s="582"/>
      <c r="BE10" s="568" t="s">
        <v>585</v>
      </c>
      <c r="BF10" s="568"/>
      <c r="BG10" s="582">
        <v>2.0499826440149773</v>
      </c>
      <c r="BH10" s="582"/>
      <c r="BI10" s="582">
        <v>1.7516143601130947</v>
      </c>
      <c r="BJ10" s="582"/>
      <c r="BK10" s="582">
        <v>0.89637658879218862</v>
      </c>
      <c r="BL10" s="582"/>
      <c r="BM10" s="568" t="s">
        <v>585</v>
      </c>
      <c r="BN10" s="568"/>
      <c r="BO10" s="582">
        <v>0.6161191888837132</v>
      </c>
      <c r="BP10" s="582"/>
      <c r="BQ10" s="582">
        <v>1.4425710120062234</v>
      </c>
      <c r="BR10" s="582"/>
      <c r="BS10" s="582">
        <v>7.6525244101364107</v>
      </c>
      <c r="BT10" s="582"/>
      <c r="BU10" s="568" t="s">
        <v>585</v>
      </c>
      <c r="BV10" s="568"/>
      <c r="BW10" s="582">
        <v>2.4041400730898723</v>
      </c>
      <c r="BX10" s="582"/>
      <c r="BY10" s="582">
        <v>0.86247008673105729</v>
      </c>
      <c r="BZ10" s="582"/>
      <c r="CA10" s="582">
        <v>2.2196526779102324</v>
      </c>
      <c r="CB10" s="582"/>
      <c r="CC10" s="568" t="s">
        <v>585</v>
      </c>
      <c r="CD10" s="568"/>
      <c r="CE10" s="582">
        <v>0.22192707211435125</v>
      </c>
      <c r="CF10" s="582"/>
      <c r="CG10" s="582">
        <v>0.24721307511254803</v>
      </c>
      <c r="CH10" s="582"/>
      <c r="CI10" s="582">
        <v>0.18780732775904013</v>
      </c>
      <c r="CJ10" s="582"/>
      <c r="CK10" s="568" t="s">
        <v>585</v>
      </c>
      <c r="CL10" s="568"/>
      <c r="CM10" s="582">
        <v>0.52734463151711564</v>
      </c>
      <c r="CN10" s="582"/>
      <c r="CO10" s="582">
        <v>0.42255736112154718</v>
      </c>
      <c r="CP10" s="582"/>
      <c r="CQ10" s="582">
        <v>0.23530380864969797</v>
      </c>
      <c r="CR10" s="582"/>
      <c r="CS10" s="568" t="s">
        <v>585</v>
      </c>
      <c r="CT10" s="568"/>
      <c r="CU10" s="582">
        <v>1.0038187304798307</v>
      </c>
      <c r="CV10" s="582"/>
      <c r="CW10" s="582">
        <v>0.58899410339603175</v>
      </c>
      <c r="CX10" s="582"/>
      <c r="CY10" s="582">
        <v>1.4663002343194591</v>
      </c>
      <c r="CZ10" s="582"/>
      <c r="DA10" s="568" t="s">
        <v>585</v>
      </c>
      <c r="DB10" s="568"/>
      <c r="DC10" s="582">
        <v>1.1430041987340127</v>
      </c>
      <c r="DD10" s="582"/>
      <c r="DE10" s="582">
        <v>0.50019042588614349</v>
      </c>
      <c r="DF10" s="582"/>
      <c r="DG10" s="582">
        <v>0.18312582970412014</v>
      </c>
      <c r="DH10" s="582"/>
      <c r="DI10" s="568" t="s">
        <v>585</v>
      </c>
      <c r="DJ10" s="568"/>
      <c r="DK10" s="582">
        <v>0.23269698739156397</v>
      </c>
      <c r="DL10" s="582"/>
      <c r="DM10" s="582">
        <v>0.91883950063422348</v>
      </c>
      <c r="DN10" s="582"/>
      <c r="DO10" s="582">
        <v>0.10026793350157824</v>
      </c>
      <c r="DP10" s="582"/>
      <c r="FD10" s="10"/>
    </row>
    <row r="11" spans="1:428" s="37" customFormat="1" ht="15" customHeight="1" x14ac:dyDescent="0.25">
      <c r="A11" s="568" t="s">
        <v>586</v>
      </c>
      <c r="B11" s="568"/>
      <c r="C11" s="582">
        <v>3.7115249606177709</v>
      </c>
      <c r="D11" s="582"/>
      <c r="E11" s="582">
        <v>0.47462554915304339</v>
      </c>
      <c r="F11" s="582"/>
      <c r="G11" s="582">
        <v>0.23294367978828995</v>
      </c>
      <c r="H11" s="582"/>
      <c r="I11" s="568" t="s">
        <v>586</v>
      </c>
      <c r="J11" s="568"/>
      <c r="K11" s="582">
        <v>1.8546908853664055</v>
      </c>
      <c r="L11" s="582"/>
      <c r="M11" s="582">
        <v>0.64755184550826084</v>
      </c>
      <c r="N11" s="582"/>
      <c r="O11" s="582">
        <v>0.51641002307315109</v>
      </c>
      <c r="P11" s="582"/>
      <c r="Q11" s="568" t="s">
        <v>586</v>
      </c>
      <c r="R11" s="568"/>
      <c r="S11" s="582">
        <v>0.4038796165116999</v>
      </c>
      <c r="T11" s="582"/>
      <c r="U11" s="582">
        <v>0.58490799447774389</v>
      </c>
      <c r="V11" s="582"/>
      <c r="W11" s="582">
        <v>5.9858607290674021E-2</v>
      </c>
      <c r="X11" s="582"/>
      <c r="Y11" s="568" t="s">
        <v>586</v>
      </c>
      <c r="Z11" s="568"/>
      <c r="AA11" s="582">
        <v>8.8218852381993729E-2</v>
      </c>
      <c r="AB11" s="582"/>
      <c r="AC11" s="582">
        <v>0.34793416036412878</v>
      </c>
      <c r="AD11" s="582"/>
      <c r="AE11" s="582">
        <v>1.091583018029944</v>
      </c>
      <c r="AF11" s="582"/>
      <c r="AG11" s="568" t="s">
        <v>586</v>
      </c>
      <c r="AH11" s="568"/>
      <c r="AI11" s="582">
        <v>1.1536866256900347</v>
      </c>
      <c r="AJ11" s="582"/>
      <c r="AK11" s="582">
        <v>0.9232500037675645</v>
      </c>
      <c r="AL11" s="582"/>
      <c r="AM11" s="582">
        <v>9.3572843416015825</v>
      </c>
      <c r="AN11" s="582"/>
      <c r="AO11" s="568" t="s">
        <v>586</v>
      </c>
      <c r="AP11" s="568"/>
      <c r="AQ11" s="582">
        <v>4.9634763881817134</v>
      </c>
      <c r="AR11" s="582"/>
      <c r="AS11" s="582">
        <v>1.3829667845846398</v>
      </c>
      <c r="AT11" s="582"/>
      <c r="AU11" s="582">
        <v>0.38260864516027687</v>
      </c>
      <c r="AV11" s="582"/>
      <c r="AW11" s="568" t="s">
        <v>586</v>
      </c>
      <c r="AX11" s="568"/>
      <c r="AY11" s="582">
        <v>2.2210154694108213</v>
      </c>
      <c r="AZ11" s="582"/>
      <c r="BA11" s="582">
        <v>2.2644343686703881</v>
      </c>
      <c r="BB11" s="582"/>
      <c r="BC11" s="582">
        <v>0.37694137700639319</v>
      </c>
      <c r="BD11" s="582"/>
      <c r="BE11" s="568" t="s">
        <v>586</v>
      </c>
      <c r="BF11" s="568"/>
      <c r="BG11" s="582">
        <v>2.5960349299935519</v>
      </c>
      <c r="BH11" s="582"/>
      <c r="BI11" s="582">
        <v>1.4710267605337526</v>
      </c>
      <c r="BJ11" s="582"/>
      <c r="BK11" s="582">
        <v>0.70975970604242977</v>
      </c>
      <c r="BL11" s="582"/>
      <c r="BM11" s="568" t="s">
        <v>586</v>
      </c>
      <c r="BN11" s="568"/>
      <c r="BO11" s="582">
        <v>1.38762104571248</v>
      </c>
      <c r="BP11" s="582"/>
      <c r="BQ11" s="582">
        <v>2.4044371951441708</v>
      </c>
      <c r="BR11" s="582"/>
      <c r="BS11" s="582">
        <v>7.6833841424861431</v>
      </c>
      <c r="BT11" s="582"/>
      <c r="BU11" s="568" t="s">
        <v>586</v>
      </c>
      <c r="BV11" s="568"/>
      <c r="BW11" s="582">
        <v>1.8155257052167428</v>
      </c>
      <c r="BX11" s="582"/>
      <c r="BY11" s="582">
        <v>0.90877197496935225</v>
      </c>
      <c r="BZ11" s="582"/>
      <c r="CA11" s="582">
        <v>2.4309808257863263</v>
      </c>
      <c r="CB11" s="582"/>
      <c r="CC11" s="568" t="s">
        <v>586</v>
      </c>
      <c r="CD11" s="568"/>
      <c r="CE11" s="582">
        <v>0.5502526886200314</v>
      </c>
      <c r="CF11" s="582"/>
      <c r="CG11" s="582">
        <v>0.40159409048706757</v>
      </c>
      <c r="CH11" s="582"/>
      <c r="CI11" s="582">
        <v>8.8665321549037446E-2</v>
      </c>
      <c r="CJ11" s="582"/>
      <c r="CK11" s="568" t="s">
        <v>586</v>
      </c>
      <c r="CL11" s="568"/>
      <c r="CM11" s="582">
        <v>0.6461027656208107</v>
      </c>
      <c r="CN11" s="582"/>
      <c r="CO11" s="582">
        <v>0.50353189667288567</v>
      </c>
      <c r="CP11" s="582"/>
      <c r="CQ11" s="582">
        <v>0.47239134962598078</v>
      </c>
      <c r="CR11" s="582"/>
      <c r="CS11" s="568" t="s">
        <v>586</v>
      </c>
      <c r="CT11" s="568"/>
      <c r="CU11" s="582">
        <v>1.2715650077059135</v>
      </c>
      <c r="CV11" s="582"/>
      <c r="CW11" s="582">
        <v>0.87323626800393428</v>
      </c>
      <c r="CX11" s="582"/>
      <c r="CY11" s="582">
        <v>1.6587982056117012</v>
      </c>
      <c r="CZ11" s="582"/>
      <c r="DA11" s="568" t="s">
        <v>586</v>
      </c>
      <c r="DB11" s="568"/>
      <c r="DC11" s="582">
        <v>1.4190711609834121</v>
      </c>
      <c r="DD11" s="582"/>
      <c r="DE11" s="582">
        <v>0.44923601688879133</v>
      </c>
      <c r="DF11" s="582"/>
      <c r="DG11" s="582">
        <v>0.27803434710815472</v>
      </c>
      <c r="DH11" s="582"/>
      <c r="DI11" s="568" t="s">
        <v>586</v>
      </c>
      <c r="DJ11" s="568"/>
      <c r="DK11" s="582">
        <v>0.33556108302458715</v>
      </c>
      <c r="DL11" s="582"/>
      <c r="DM11" s="582">
        <v>1.0428349407835997</v>
      </c>
      <c r="DN11" s="582"/>
      <c r="DO11" s="582">
        <v>0.68709384663348483</v>
      </c>
      <c r="DP11" s="582"/>
    </row>
    <row r="12" spans="1:42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5"/>
      <c r="BB12" s="25"/>
      <c r="BC12" s="25"/>
      <c r="BD12" s="25"/>
      <c r="BE12" s="23"/>
      <c r="BF12" s="24"/>
      <c r="BG12" s="25"/>
      <c r="BH12" s="25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U12" s="23"/>
      <c r="BV12" s="24"/>
      <c r="CC12" s="23"/>
      <c r="CD12" s="24"/>
      <c r="CK12" s="23"/>
      <c r="CL12" s="24"/>
      <c r="CS12" s="23"/>
      <c r="CT12" s="24"/>
      <c r="DA12" s="23"/>
      <c r="DB12" s="24"/>
      <c r="DI12" s="23"/>
      <c r="DJ12" s="24"/>
    </row>
    <row r="13" spans="1:428" ht="15" hidden="1" customHeight="1" x14ac:dyDescent="0.25">
      <c r="A13" s="23">
        <v>2015</v>
      </c>
      <c r="B13" s="24"/>
      <c r="C13" s="25">
        <v>100</v>
      </c>
      <c r="D13" s="48"/>
      <c r="E13" s="25">
        <v>100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8"/>
      <c r="M13" s="25">
        <v>100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8"/>
      <c r="U13" s="25">
        <v>100</v>
      </c>
      <c r="V13" s="25"/>
      <c r="W13" s="25">
        <v>100</v>
      </c>
      <c r="X13" s="25"/>
      <c r="Y13" s="23">
        <v>2015</v>
      </c>
      <c r="Z13" s="24"/>
      <c r="AA13" s="25">
        <v>100</v>
      </c>
      <c r="AB13" s="48"/>
      <c r="AC13" s="25">
        <v>100</v>
      </c>
      <c r="AD13" s="25"/>
      <c r="AE13" s="25">
        <v>100</v>
      </c>
      <c r="AF13" s="25"/>
      <c r="AG13" s="23">
        <v>2015</v>
      </c>
      <c r="AH13" s="24"/>
      <c r="AI13" s="25">
        <v>100</v>
      </c>
      <c r="AJ13" s="48"/>
      <c r="AK13" s="25">
        <v>100</v>
      </c>
      <c r="AL13" s="25"/>
      <c r="AM13" s="25">
        <v>100</v>
      </c>
      <c r="AN13" s="25"/>
      <c r="AO13" s="23">
        <v>2015</v>
      </c>
      <c r="AP13" s="24"/>
      <c r="AQ13" s="25">
        <v>100</v>
      </c>
      <c r="AR13" s="48"/>
      <c r="AS13" s="25">
        <v>100</v>
      </c>
      <c r="AT13" s="25"/>
      <c r="AU13" s="25">
        <v>100</v>
      </c>
      <c r="AV13" s="25"/>
      <c r="AW13" s="23">
        <v>2015</v>
      </c>
      <c r="AX13" s="24"/>
      <c r="AY13" s="25">
        <v>100</v>
      </c>
      <c r="AZ13" s="48"/>
      <c r="BA13" s="25">
        <v>100</v>
      </c>
      <c r="BB13" s="25"/>
      <c r="BC13" s="25">
        <v>100</v>
      </c>
      <c r="BD13" s="25"/>
      <c r="BE13" s="23">
        <v>2015</v>
      </c>
      <c r="BF13" s="24"/>
      <c r="BG13" s="25">
        <v>100</v>
      </c>
      <c r="BH13" s="48"/>
      <c r="BI13" s="25">
        <v>100</v>
      </c>
      <c r="BJ13" s="25"/>
      <c r="BK13" s="25">
        <v>100</v>
      </c>
      <c r="BL13" s="25"/>
      <c r="BM13" s="23">
        <v>2015</v>
      </c>
      <c r="BN13" s="364"/>
      <c r="BO13" s="25">
        <v>100</v>
      </c>
      <c r="BP13" s="48"/>
      <c r="BQ13" s="25">
        <v>100</v>
      </c>
      <c r="BR13" s="25"/>
      <c r="BS13" s="25">
        <v>100</v>
      </c>
      <c r="BT13" s="25"/>
      <c r="BU13" s="23">
        <v>2015</v>
      </c>
      <c r="BV13" s="24"/>
      <c r="BW13" s="25">
        <v>100</v>
      </c>
      <c r="BX13" s="48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</v>
      </c>
      <c r="CF13" s="48"/>
      <c r="CG13" s="25">
        <v>100</v>
      </c>
      <c r="CH13" s="25"/>
      <c r="CI13" s="25">
        <v>100</v>
      </c>
      <c r="CJ13" s="25"/>
      <c r="CK13" s="23">
        <v>2015</v>
      </c>
      <c r="CL13" s="24"/>
      <c r="CM13" s="25">
        <v>100</v>
      </c>
      <c r="CN13" s="48"/>
      <c r="CO13" s="25">
        <v>100</v>
      </c>
      <c r="CP13" s="25"/>
      <c r="CQ13" s="25">
        <v>100</v>
      </c>
      <c r="CR13" s="25"/>
      <c r="CS13" s="23">
        <v>2015</v>
      </c>
      <c r="CT13" s="24"/>
      <c r="CU13" s="25">
        <v>100</v>
      </c>
      <c r="CV13" s="48"/>
      <c r="CW13" s="25">
        <v>100</v>
      </c>
      <c r="CX13" s="25"/>
      <c r="CY13" s="25">
        <v>100</v>
      </c>
      <c r="CZ13" s="25"/>
      <c r="DA13" s="23">
        <v>2015</v>
      </c>
      <c r="DB13" s="24"/>
      <c r="DC13" s="25">
        <v>100</v>
      </c>
      <c r="DD13" s="48"/>
      <c r="DE13" s="25">
        <v>100</v>
      </c>
      <c r="DF13" s="25"/>
      <c r="DG13" s="25">
        <v>100</v>
      </c>
      <c r="DH13" s="25"/>
      <c r="DI13" s="23">
        <v>2015</v>
      </c>
      <c r="DJ13" s="24"/>
      <c r="DK13" s="25">
        <v>100</v>
      </c>
      <c r="DL13" s="48"/>
      <c r="DM13" s="25">
        <v>100.003</v>
      </c>
      <c r="DN13" s="25"/>
      <c r="DO13" s="25">
        <v>100</v>
      </c>
      <c r="DP13" s="25"/>
      <c r="DQ13" s="43"/>
    </row>
    <row r="14" spans="1:428" ht="15" hidden="1" customHeight="1" x14ac:dyDescent="0.25">
      <c r="A14" s="23">
        <v>2016</v>
      </c>
      <c r="B14" s="24"/>
      <c r="C14" s="25">
        <v>97.034000000000006</v>
      </c>
      <c r="D14" s="48">
        <v>-2.9660000000000002</v>
      </c>
      <c r="E14" s="25">
        <v>108.114</v>
      </c>
      <c r="F14" s="48">
        <v>8.1140000000000008</v>
      </c>
      <c r="G14" s="25">
        <v>106.092</v>
      </c>
      <c r="H14" s="48">
        <v>6.0919999999999996</v>
      </c>
      <c r="I14" s="23">
        <v>2016</v>
      </c>
      <c r="J14" s="24"/>
      <c r="K14" s="25">
        <v>108.346</v>
      </c>
      <c r="L14" s="48">
        <v>8.3460000000000001</v>
      </c>
      <c r="M14" s="25">
        <v>109.946</v>
      </c>
      <c r="N14" s="48">
        <v>9.9459999999999997</v>
      </c>
      <c r="O14" s="25">
        <v>103.233</v>
      </c>
      <c r="P14" s="48">
        <v>3.2330000000000001</v>
      </c>
      <c r="Q14" s="23">
        <v>2016</v>
      </c>
      <c r="R14" s="24"/>
      <c r="S14" s="25">
        <v>105.002</v>
      </c>
      <c r="T14" s="48">
        <v>5.0019999999999998</v>
      </c>
      <c r="U14" s="25">
        <v>108.252</v>
      </c>
      <c r="V14" s="48">
        <v>8.2520000000000007</v>
      </c>
      <c r="W14" s="25">
        <v>112.592</v>
      </c>
      <c r="X14" s="48">
        <v>12.592000000000001</v>
      </c>
      <c r="Y14" s="23">
        <v>2016</v>
      </c>
      <c r="Z14" s="24"/>
      <c r="AA14" s="25">
        <v>105.69</v>
      </c>
      <c r="AB14" s="48">
        <v>5.69</v>
      </c>
      <c r="AC14" s="25">
        <v>112.58</v>
      </c>
      <c r="AD14" s="48">
        <v>12.58</v>
      </c>
      <c r="AE14" s="25">
        <v>100.301</v>
      </c>
      <c r="AF14" s="48">
        <v>0.30099999999999999</v>
      </c>
      <c r="AG14" s="23">
        <v>2016</v>
      </c>
      <c r="AH14" s="24"/>
      <c r="AI14" s="25">
        <v>104.527</v>
      </c>
      <c r="AJ14" s="48">
        <v>4.5270000000000001</v>
      </c>
      <c r="AK14" s="25">
        <v>105.333</v>
      </c>
      <c r="AL14" s="48">
        <v>5.3330000000000002</v>
      </c>
      <c r="AM14" s="25">
        <v>103.086</v>
      </c>
      <c r="AN14" s="48">
        <v>3.0859999999999999</v>
      </c>
      <c r="AO14" s="23">
        <v>2016</v>
      </c>
      <c r="AP14" s="24"/>
      <c r="AQ14" s="25">
        <v>106.76600000000001</v>
      </c>
      <c r="AR14" s="48">
        <v>6.766</v>
      </c>
      <c r="AS14" s="25">
        <v>103.32299999999999</v>
      </c>
      <c r="AT14" s="48">
        <v>3.323</v>
      </c>
      <c r="AU14" s="25">
        <v>104.43899999999999</v>
      </c>
      <c r="AV14" s="48">
        <v>4.4390000000000001</v>
      </c>
      <c r="AW14" s="23">
        <v>2016</v>
      </c>
      <c r="AX14" s="24"/>
      <c r="AY14" s="25">
        <v>103.657</v>
      </c>
      <c r="AZ14" s="48">
        <v>3.657</v>
      </c>
      <c r="BA14" s="25">
        <v>103.64100000000001</v>
      </c>
      <c r="BB14" s="48">
        <v>3.641</v>
      </c>
      <c r="BC14" s="25">
        <v>115.502</v>
      </c>
      <c r="BD14" s="48">
        <v>15.502000000000001</v>
      </c>
      <c r="BE14" s="23">
        <v>2016</v>
      </c>
      <c r="BF14" s="24"/>
      <c r="BG14" s="25">
        <v>102.794</v>
      </c>
      <c r="BH14" s="48">
        <v>2.794</v>
      </c>
      <c r="BI14" s="25">
        <v>100.386</v>
      </c>
      <c r="BJ14" s="48">
        <v>0.38600000000000001</v>
      </c>
      <c r="BK14" s="25">
        <v>105.55200000000001</v>
      </c>
      <c r="BL14" s="48">
        <v>5.5519999999999996</v>
      </c>
      <c r="BM14" s="23">
        <v>2016</v>
      </c>
      <c r="BN14" s="24"/>
      <c r="BO14" s="25">
        <v>102.93600000000001</v>
      </c>
      <c r="BP14" s="48">
        <v>2.9359999999999999</v>
      </c>
      <c r="BQ14" s="25">
        <v>106.181</v>
      </c>
      <c r="BR14" s="48">
        <v>6.181</v>
      </c>
      <c r="BS14" s="25">
        <v>110.626</v>
      </c>
      <c r="BT14" s="48">
        <v>10.625999999999999</v>
      </c>
      <c r="BU14" s="23">
        <v>2016</v>
      </c>
      <c r="BV14" s="24"/>
      <c r="BW14" s="25">
        <v>104.18300000000001</v>
      </c>
      <c r="BX14" s="48">
        <v>4.1829999999999998</v>
      </c>
      <c r="BY14" s="25">
        <v>103.008</v>
      </c>
      <c r="BZ14" s="48">
        <v>3.008</v>
      </c>
      <c r="CA14" s="25">
        <v>104.23</v>
      </c>
      <c r="CB14" s="48">
        <v>4.2300000000000004</v>
      </c>
      <c r="CC14" s="23">
        <v>2016</v>
      </c>
      <c r="CD14" s="24"/>
      <c r="CE14" s="25">
        <v>110.90300000000001</v>
      </c>
      <c r="CF14" s="48">
        <v>10.903</v>
      </c>
      <c r="CG14" s="25">
        <v>110.178</v>
      </c>
      <c r="CH14" s="48">
        <v>10.178000000000001</v>
      </c>
      <c r="CI14" s="25">
        <v>99.576999999999998</v>
      </c>
      <c r="CJ14" s="48">
        <v>-0.42299999999999999</v>
      </c>
      <c r="CK14" s="23">
        <v>2016</v>
      </c>
      <c r="CL14" s="24"/>
      <c r="CM14" s="25">
        <v>103.38</v>
      </c>
      <c r="CN14" s="48">
        <v>3.38</v>
      </c>
      <c r="CO14" s="25">
        <v>108.10899999999999</v>
      </c>
      <c r="CP14" s="48">
        <v>8.109</v>
      </c>
      <c r="CQ14" s="25">
        <v>106.22199999999999</v>
      </c>
      <c r="CR14" s="48">
        <v>6.2220000000000004</v>
      </c>
      <c r="CS14" s="23">
        <v>2016</v>
      </c>
      <c r="CT14" s="24"/>
      <c r="CU14" s="25">
        <v>107.24299999999999</v>
      </c>
      <c r="CV14" s="48">
        <v>7.2430000000000003</v>
      </c>
      <c r="CW14" s="25">
        <v>102.992</v>
      </c>
      <c r="CX14" s="48">
        <v>2.992</v>
      </c>
      <c r="CY14" s="25">
        <v>78.676000000000002</v>
      </c>
      <c r="CZ14" s="48">
        <v>-21.324000000000002</v>
      </c>
      <c r="DA14" s="23">
        <v>2016</v>
      </c>
      <c r="DB14" s="24"/>
      <c r="DC14" s="25">
        <v>115.815</v>
      </c>
      <c r="DD14" s="48">
        <v>15.815</v>
      </c>
      <c r="DE14" s="25">
        <v>97.201999999999998</v>
      </c>
      <c r="DF14" s="48">
        <v>-2.798</v>
      </c>
      <c r="DG14" s="25">
        <v>100.649</v>
      </c>
      <c r="DH14" s="48">
        <v>0.64900000000000002</v>
      </c>
      <c r="DI14" s="23">
        <v>2016</v>
      </c>
      <c r="DJ14" s="24"/>
      <c r="DK14" s="25">
        <v>94.134</v>
      </c>
      <c r="DL14" s="48">
        <v>-5.8659999999999997</v>
      </c>
      <c r="DM14" s="25">
        <v>109.999</v>
      </c>
      <c r="DN14" s="48">
        <v>9.9960000000000004</v>
      </c>
      <c r="DO14" s="25">
        <v>106.87</v>
      </c>
      <c r="DP14" s="48">
        <v>6.87</v>
      </c>
      <c r="DQ14" s="43"/>
    </row>
    <row r="15" spans="1:428" ht="15" hidden="1" customHeight="1" x14ac:dyDescent="0.25">
      <c r="A15" s="23">
        <v>2017</v>
      </c>
      <c r="B15" s="24"/>
      <c r="C15" s="25">
        <v>114.352</v>
      </c>
      <c r="D15" s="48">
        <v>17.847000000000001</v>
      </c>
      <c r="E15" s="25">
        <v>107.006</v>
      </c>
      <c r="F15" s="48">
        <v>-1.0249999999999999</v>
      </c>
      <c r="G15" s="25">
        <v>110.575</v>
      </c>
      <c r="H15" s="48">
        <v>4.2249999999999996</v>
      </c>
      <c r="I15" s="23">
        <v>2017</v>
      </c>
      <c r="J15" s="24"/>
      <c r="K15" s="25">
        <v>113.185</v>
      </c>
      <c r="L15" s="48">
        <v>4.4660000000000002</v>
      </c>
      <c r="M15" s="25">
        <v>119.949</v>
      </c>
      <c r="N15" s="48">
        <v>9.0990000000000002</v>
      </c>
      <c r="O15" s="25">
        <v>105.354</v>
      </c>
      <c r="P15" s="48">
        <v>2.0550000000000002</v>
      </c>
      <c r="Q15" s="23">
        <v>2017</v>
      </c>
      <c r="R15" s="24"/>
      <c r="S15" s="25">
        <v>109.79</v>
      </c>
      <c r="T15" s="48">
        <v>4.5599999999999996</v>
      </c>
      <c r="U15" s="25">
        <v>120.86799999999999</v>
      </c>
      <c r="V15" s="48">
        <v>11.654</v>
      </c>
      <c r="W15" s="25">
        <v>123.983</v>
      </c>
      <c r="X15" s="48">
        <v>10.118</v>
      </c>
      <c r="Y15" s="23">
        <v>2017</v>
      </c>
      <c r="Z15" s="24"/>
      <c r="AA15" s="25">
        <v>109.685</v>
      </c>
      <c r="AB15" s="48">
        <v>3.78</v>
      </c>
      <c r="AC15" s="25">
        <v>123.932</v>
      </c>
      <c r="AD15" s="48">
        <v>10.083</v>
      </c>
      <c r="AE15" s="25">
        <v>101.39100000000001</v>
      </c>
      <c r="AF15" s="48">
        <v>1.087</v>
      </c>
      <c r="AG15" s="23">
        <v>2017</v>
      </c>
      <c r="AH15" s="24"/>
      <c r="AI15" s="25">
        <v>110.32899999999999</v>
      </c>
      <c r="AJ15" s="48">
        <v>5.5510000000000002</v>
      </c>
      <c r="AK15" s="25">
        <v>110.163</v>
      </c>
      <c r="AL15" s="48">
        <v>4.5860000000000003</v>
      </c>
      <c r="AM15" s="25">
        <v>106.65600000000001</v>
      </c>
      <c r="AN15" s="48">
        <v>3.4630000000000001</v>
      </c>
      <c r="AO15" s="23">
        <v>2017</v>
      </c>
      <c r="AP15" s="24"/>
      <c r="AQ15" s="25">
        <v>111.57299999999999</v>
      </c>
      <c r="AR15" s="48">
        <v>4.5019999999999998</v>
      </c>
      <c r="AS15" s="25">
        <v>107.059</v>
      </c>
      <c r="AT15" s="48">
        <v>3.6160000000000001</v>
      </c>
      <c r="AU15" s="25">
        <v>109.446</v>
      </c>
      <c r="AV15" s="48">
        <v>4.7939999999999996</v>
      </c>
      <c r="AW15" s="23">
        <v>2017</v>
      </c>
      <c r="AX15" s="24"/>
      <c r="AY15" s="25">
        <v>110.258</v>
      </c>
      <c r="AZ15" s="48">
        <v>6.3689999999999998</v>
      </c>
      <c r="BA15" s="25">
        <v>106.574</v>
      </c>
      <c r="BB15" s="48">
        <v>2.83</v>
      </c>
      <c r="BC15" s="25">
        <v>125.294</v>
      </c>
      <c r="BD15" s="48">
        <v>8.4779999999999998</v>
      </c>
      <c r="BE15" s="23">
        <v>2017</v>
      </c>
      <c r="BF15" s="24"/>
      <c r="BG15" s="25">
        <v>106.767</v>
      </c>
      <c r="BH15" s="48">
        <v>3.8650000000000002</v>
      </c>
      <c r="BI15" s="25">
        <v>108.98099999999999</v>
      </c>
      <c r="BJ15" s="48">
        <v>8.5630000000000006</v>
      </c>
      <c r="BK15" s="25">
        <v>105.14700000000001</v>
      </c>
      <c r="BL15" s="48">
        <v>-0.38300000000000001</v>
      </c>
      <c r="BM15" s="23">
        <v>2017</v>
      </c>
      <c r="BN15" s="24"/>
      <c r="BO15" s="25">
        <v>106.76600000000001</v>
      </c>
      <c r="BP15" s="48">
        <v>3.7210000000000001</v>
      </c>
      <c r="BQ15" s="25">
        <v>112.069</v>
      </c>
      <c r="BR15" s="48">
        <v>5.5449999999999999</v>
      </c>
      <c r="BS15" s="25">
        <v>126.13200000000001</v>
      </c>
      <c r="BT15" s="48">
        <v>14.016999999999999</v>
      </c>
      <c r="BU15" s="23">
        <v>2017</v>
      </c>
      <c r="BV15" s="24"/>
      <c r="BW15" s="25">
        <v>96.864000000000004</v>
      </c>
      <c r="BX15" s="48">
        <v>-7.0250000000000004</v>
      </c>
      <c r="BY15" s="25">
        <v>103.861</v>
      </c>
      <c r="BZ15" s="48">
        <v>0.82699999999999996</v>
      </c>
      <c r="CA15" s="25">
        <v>106.616</v>
      </c>
      <c r="CB15" s="48">
        <v>2.2890000000000001</v>
      </c>
      <c r="CC15" s="23">
        <v>2017</v>
      </c>
      <c r="CD15" s="24"/>
      <c r="CE15" s="25">
        <v>110.018</v>
      </c>
      <c r="CF15" s="48">
        <v>-0.79800000000000004</v>
      </c>
      <c r="CG15" s="25">
        <v>110.069</v>
      </c>
      <c r="CH15" s="48">
        <v>-9.9000000000000005E-2</v>
      </c>
      <c r="CI15" s="25">
        <v>109.27500000000001</v>
      </c>
      <c r="CJ15" s="48">
        <v>9.7390000000000008</v>
      </c>
      <c r="CK15" s="23">
        <v>2017</v>
      </c>
      <c r="CL15" s="24"/>
      <c r="CM15" s="25">
        <v>112.047</v>
      </c>
      <c r="CN15" s="48">
        <v>8.3840000000000003</v>
      </c>
      <c r="CO15" s="25">
        <v>118.822</v>
      </c>
      <c r="CP15" s="48">
        <v>9.91</v>
      </c>
      <c r="CQ15" s="25">
        <v>105.01900000000001</v>
      </c>
      <c r="CR15" s="48">
        <v>-1.133</v>
      </c>
      <c r="CS15" s="23">
        <v>2017</v>
      </c>
      <c r="CT15" s="24"/>
      <c r="CU15" s="25">
        <v>113.696</v>
      </c>
      <c r="CV15" s="48">
        <v>6.0179999999999998</v>
      </c>
      <c r="CW15" s="25">
        <v>110.735</v>
      </c>
      <c r="CX15" s="48">
        <v>7.5179999999999998</v>
      </c>
      <c r="CY15" s="25">
        <v>75.266000000000005</v>
      </c>
      <c r="CZ15" s="48">
        <v>-4.3330000000000002</v>
      </c>
      <c r="DA15" s="23">
        <v>2017</v>
      </c>
      <c r="DB15" s="24"/>
      <c r="DC15" s="25">
        <v>130.29300000000001</v>
      </c>
      <c r="DD15" s="48">
        <v>12.500999999999999</v>
      </c>
      <c r="DE15" s="25">
        <v>105.26600000000001</v>
      </c>
      <c r="DF15" s="48">
        <v>8.2970000000000006</v>
      </c>
      <c r="DG15" s="25">
        <v>103.093</v>
      </c>
      <c r="DH15" s="48">
        <v>2.4289999999999998</v>
      </c>
      <c r="DI15" s="23">
        <v>2017</v>
      </c>
      <c r="DJ15" s="24"/>
      <c r="DK15" s="25">
        <v>92.028000000000006</v>
      </c>
      <c r="DL15" s="48">
        <v>-2.2370000000000001</v>
      </c>
      <c r="DM15" s="25">
        <v>116.717</v>
      </c>
      <c r="DN15" s="48">
        <v>6.1070000000000002</v>
      </c>
      <c r="DO15" s="25">
        <v>119.536</v>
      </c>
      <c r="DP15" s="48">
        <v>11.852</v>
      </c>
      <c r="DQ15" s="43"/>
    </row>
    <row r="16" spans="1:428" ht="15" hidden="1" customHeight="1" x14ac:dyDescent="0.25">
      <c r="A16" s="23">
        <v>2018</v>
      </c>
      <c r="B16" s="24"/>
      <c r="C16" s="25">
        <v>114.18</v>
      </c>
      <c r="D16" s="48">
        <v>-0.151</v>
      </c>
      <c r="E16" s="25">
        <v>108.626</v>
      </c>
      <c r="F16" s="48">
        <v>1.514</v>
      </c>
      <c r="G16" s="25">
        <v>115.17100000000001</v>
      </c>
      <c r="H16" s="48">
        <v>4.157</v>
      </c>
      <c r="I16" s="23">
        <v>2018</v>
      </c>
      <c r="J16" s="24"/>
      <c r="K16" s="25">
        <v>119.724</v>
      </c>
      <c r="L16" s="48">
        <v>5.7770000000000001</v>
      </c>
      <c r="M16" s="25">
        <v>123.696</v>
      </c>
      <c r="N16" s="48">
        <v>3.1240000000000001</v>
      </c>
      <c r="O16" s="25">
        <v>107.294</v>
      </c>
      <c r="P16" s="48">
        <v>1.841</v>
      </c>
      <c r="Q16" s="23">
        <v>2018</v>
      </c>
      <c r="R16" s="24"/>
      <c r="S16" s="25">
        <v>111.434</v>
      </c>
      <c r="T16" s="48">
        <v>1.4970000000000001</v>
      </c>
      <c r="U16" s="25">
        <v>127.46299999999999</v>
      </c>
      <c r="V16" s="48">
        <v>5.4569999999999999</v>
      </c>
      <c r="W16" s="25">
        <v>130.41300000000001</v>
      </c>
      <c r="X16" s="48">
        <v>5.1859999999999999</v>
      </c>
      <c r="Y16" s="23">
        <v>2018</v>
      </c>
      <c r="Z16" s="24"/>
      <c r="AA16" s="25">
        <v>112.65</v>
      </c>
      <c r="AB16" s="48">
        <v>2.7040000000000002</v>
      </c>
      <c r="AC16" s="25">
        <v>130.613</v>
      </c>
      <c r="AD16" s="48">
        <v>5.391</v>
      </c>
      <c r="AE16" s="25">
        <v>107.21</v>
      </c>
      <c r="AF16" s="48">
        <v>5.7389999999999999</v>
      </c>
      <c r="AG16" s="23">
        <v>2018</v>
      </c>
      <c r="AH16" s="24"/>
      <c r="AI16" s="25">
        <v>115.004</v>
      </c>
      <c r="AJ16" s="48">
        <v>4.2370000000000001</v>
      </c>
      <c r="AK16" s="25">
        <v>114.429</v>
      </c>
      <c r="AL16" s="48">
        <v>3.8730000000000002</v>
      </c>
      <c r="AM16" s="25">
        <v>110.18300000000001</v>
      </c>
      <c r="AN16" s="48">
        <v>3.3069999999999999</v>
      </c>
      <c r="AO16" s="23">
        <v>2018</v>
      </c>
      <c r="AP16" s="24"/>
      <c r="AQ16" s="25">
        <v>116.53100000000001</v>
      </c>
      <c r="AR16" s="48">
        <v>4.4450000000000003</v>
      </c>
      <c r="AS16" s="25">
        <v>111.51300000000001</v>
      </c>
      <c r="AT16" s="48">
        <v>4.1609999999999996</v>
      </c>
      <c r="AU16" s="25">
        <v>115.889</v>
      </c>
      <c r="AV16" s="48">
        <v>5.8869999999999996</v>
      </c>
      <c r="AW16" s="23">
        <v>2018</v>
      </c>
      <c r="AX16" s="24"/>
      <c r="AY16" s="25">
        <v>115.95099999999999</v>
      </c>
      <c r="AZ16" s="48">
        <v>5.1630000000000003</v>
      </c>
      <c r="BA16" s="25">
        <v>110.899</v>
      </c>
      <c r="BB16" s="48">
        <v>4.0590000000000002</v>
      </c>
      <c r="BC16" s="25">
        <v>127.94499999999999</v>
      </c>
      <c r="BD16" s="48">
        <v>2.1160000000000001</v>
      </c>
      <c r="BE16" s="23">
        <v>2018</v>
      </c>
      <c r="BF16" s="24"/>
      <c r="BG16" s="25">
        <v>113.252</v>
      </c>
      <c r="BH16" s="48">
        <v>6.0730000000000004</v>
      </c>
      <c r="BI16" s="25">
        <v>111.604</v>
      </c>
      <c r="BJ16" s="48">
        <v>2.4060000000000001</v>
      </c>
      <c r="BK16" s="25">
        <v>112.16</v>
      </c>
      <c r="BL16" s="48">
        <v>6.67</v>
      </c>
      <c r="BM16" s="23">
        <v>2018</v>
      </c>
      <c r="BN16" s="24"/>
      <c r="BO16" s="25">
        <v>115.236</v>
      </c>
      <c r="BP16" s="48">
        <v>7.9329999999999998</v>
      </c>
      <c r="BQ16" s="25">
        <v>115.67</v>
      </c>
      <c r="BR16" s="48">
        <v>3.2130000000000001</v>
      </c>
      <c r="BS16" s="25">
        <v>135.09299999999999</v>
      </c>
      <c r="BT16" s="48">
        <v>7.1040000000000001</v>
      </c>
      <c r="BU16" s="23">
        <v>2018</v>
      </c>
      <c r="BV16" s="24"/>
      <c r="BW16" s="25">
        <v>100.69199999999999</v>
      </c>
      <c r="BX16" s="48">
        <v>3.952</v>
      </c>
      <c r="BY16" s="25">
        <v>110.599</v>
      </c>
      <c r="BZ16" s="48">
        <v>6.4880000000000004</v>
      </c>
      <c r="CA16" s="25">
        <v>114.154</v>
      </c>
      <c r="CB16" s="48">
        <v>7.07</v>
      </c>
      <c r="CC16" s="23">
        <v>2018</v>
      </c>
      <c r="CD16" s="24"/>
      <c r="CE16" s="25">
        <v>120.464</v>
      </c>
      <c r="CF16" s="48">
        <v>9.4939999999999998</v>
      </c>
      <c r="CG16" s="25">
        <v>115.282</v>
      </c>
      <c r="CH16" s="48">
        <v>4.7370000000000001</v>
      </c>
      <c r="CI16" s="25">
        <v>118.803</v>
      </c>
      <c r="CJ16" s="48">
        <v>8.7189999999999994</v>
      </c>
      <c r="CK16" s="23">
        <v>2018</v>
      </c>
      <c r="CL16" s="24"/>
      <c r="CM16" s="25">
        <v>111.426</v>
      </c>
      <c r="CN16" s="48">
        <v>-0.55400000000000005</v>
      </c>
      <c r="CO16" s="25">
        <v>121.749</v>
      </c>
      <c r="CP16" s="48">
        <v>2.4630000000000001</v>
      </c>
      <c r="CQ16" s="25">
        <v>116.30500000000001</v>
      </c>
      <c r="CR16" s="48">
        <v>10.746</v>
      </c>
      <c r="CS16" s="23">
        <v>2018</v>
      </c>
      <c r="CT16" s="24"/>
      <c r="CU16" s="25">
        <v>120.06100000000001</v>
      </c>
      <c r="CV16" s="48">
        <v>5.5979999999999999</v>
      </c>
      <c r="CW16" s="25">
        <v>113.389</v>
      </c>
      <c r="CX16" s="48">
        <v>2.3969999999999998</v>
      </c>
      <c r="CY16" s="25">
        <v>83.090999999999994</v>
      </c>
      <c r="CZ16" s="48">
        <v>10.396000000000001</v>
      </c>
      <c r="DA16" s="23">
        <v>2018</v>
      </c>
      <c r="DB16" s="24"/>
      <c r="DC16" s="25">
        <v>135.899</v>
      </c>
      <c r="DD16" s="48">
        <v>4.3019999999999996</v>
      </c>
      <c r="DE16" s="25">
        <v>102.935</v>
      </c>
      <c r="DF16" s="48">
        <v>-2.2149999999999999</v>
      </c>
      <c r="DG16" s="25">
        <v>124.389</v>
      </c>
      <c r="DH16" s="48">
        <v>20.657</v>
      </c>
      <c r="DI16" s="23">
        <v>2018</v>
      </c>
      <c r="DJ16" s="24"/>
      <c r="DK16" s="25">
        <v>87.525000000000006</v>
      </c>
      <c r="DL16" s="48">
        <v>-4.8929999999999998</v>
      </c>
      <c r="DM16" s="25">
        <v>122.139</v>
      </c>
      <c r="DN16" s="48">
        <v>4.6459999999999999</v>
      </c>
      <c r="DO16" s="25">
        <v>127.813</v>
      </c>
      <c r="DP16" s="48">
        <v>6.9240000000000004</v>
      </c>
      <c r="DQ16" s="43"/>
    </row>
    <row r="17" spans="1:121" ht="15" customHeight="1" x14ac:dyDescent="0.25">
      <c r="A17" s="23">
        <v>2019</v>
      </c>
      <c r="B17" s="24"/>
      <c r="C17" s="25">
        <v>112.551</v>
      </c>
      <c r="D17" s="48">
        <v>-1.427</v>
      </c>
      <c r="E17" s="25">
        <v>124.711</v>
      </c>
      <c r="F17" s="48">
        <v>14.808</v>
      </c>
      <c r="G17" s="25">
        <v>122.188</v>
      </c>
      <c r="H17" s="48">
        <v>6.0919999999999996</v>
      </c>
      <c r="I17" s="23">
        <v>2019</v>
      </c>
      <c r="J17" s="24"/>
      <c r="K17" s="25">
        <v>124.61799999999999</v>
      </c>
      <c r="L17" s="48">
        <v>4.0880000000000001</v>
      </c>
      <c r="M17" s="25">
        <v>127.17</v>
      </c>
      <c r="N17" s="48">
        <v>2.8090000000000002</v>
      </c>
      <c r="O17" s="25">
        <v>113.569</v>
      </c>
      <c r="P17" s="48">
        <v>5.8479999999999999</v>
      </c>
      <c r="Q17" s="23">
        <v>2019</v>
      </c>
      <c r="R17" s="24"/>
      <c r="S17" s="25">
        <v>116.527</v>
      </c>
      <c r="T17" s="48">
        <v>4.57</v>
      </c>
      <c r="U17" s="25">
        <v>135.209</v>
      </c>
      <c r="V17" s="48">
        <v>6.077</v>
      </c>
      <c r="W17" s="25">
        <v>139.297</v>
      </c>
      <c r="X17" s="48">
        <v>6.8120000000000003</v>
      </c>
      <c r="Y17" s="23">
        <v>2019</v>
      </c>
      <c r="Z17" s="24"/>
      <c r="AA17" s="25">
        <v>116.84</v>
      </c>
      <c r="AB17" s="48">
        <v>3.72</v>
      </c>
      <c r="AC17" s="25">
        <v>126.825</v>
      </c>
      <c r="AD17" s="48">
        <v>-2.9</v>
      </c>
      <c r="AE17" s="25">
        <v>115.70399999999999</v>
      </c>
      <c r="AF17" s="48">
        <v>7.923</v>
      </c>
      <c r="AG17" s="23">
        <v>2019</v>
      </c>
      <c r="AH17" s="24"/>
      <c r="AI17" s="25">
        <v>119.96599999999999</v>
      </c>
      <c r="AJ17" s="48">
        <v>4.3140000000000001</v>
      </c>
      <c r="AK17" s="25">
        <v>119.15900000000001</v>
      </c>
      <c r="AL17" s="48">
        <v>4.133</v>
      </c>
      <c r="AM17" s="25">
        <v>113.188</v>
      </c>
      <c r="AN17" s="48">
        <v>2.7269999999999999</v>
      </c>
      <c r="AO17" s="23">
        <v>2019</v>
      </c>
      <c r="AP17" s="24"/>
      <c r="AQ17" s="25">
        <v>119.291</v>
      </c>
      <c r="AR17" s="48">
        <v>2.3679999999999999</v>
      </c>
      <c r="AS17" s="25">
        <v>111.128</v>
      </c>
      <c r="AT17" s="48">
        <v>-0.34499999999999997</v>
      </c>
      <c r="AU17" s="25">
        <v>120.702</v>
      </c>
      <c r="AV17" s="48">
        <v>4.1529999999999996</v>
      </c>
      <c r="AW17" s="23">
        <v>2019</v>
      </c>
      <c r="AX17" s="24"/>
      <c r="AY17" s="25">
        <v>123.852</v>
      </c>
      <c r="AZ17" s="48">
        <v>6.8140000000000001</v>
      </c>
      <c r="BA17" s="25">
        <v>114.107</v>
      </c>
      <c r="BB17" s="48">
        <v>2.8919999999999999</v>
      </c>
      <c r="BC17" s="25">
        <v>128.91</v>
      </c>
      <c r="BD17" s="48">
        <v>0.754</v>
      </c>
      <c r="BE17" s="23">
        <v>2019</v>
      </c>
      <c r="BF17" s="24"/>
      <c r="BG17" s="25">
        <v>119.068</v>
      </c>
      <c r="BH17" s="48">
        <v>5.1360000000000001</v>
      </c>
      <c r="BI17" s="25">
        <v>116.69</v>
      </c>
      <c r="BJ17" s="48">
        <v>4.5570000000000004</v>
      </c>
      <c r="BK17" s="25">
        <v>116.003</v>
      </c>
      <c r="BL17" s="48">
        <v>3.4260000000000002</v>
      </c>
      <c r="BM17" s="23">
        <v>2019</v>
      </c>
      <c r="BN17" s="24"/>
      <c r="BO17" s="25">
        <v>120.098</v>
      </c>
      <c r="BP17" s="48">
        <v>4.22</v>
      </c>
      <c r="BQ17" s="25">
        <v>119.646</v>
      </c>
      <c r="BR17" s="48">
        <v>3.4369999999999998</v>
      </c>
      <c r="BS17" s="25">
        <v>138.06800000000001</v>
      </c>
      <c r="BT17" s="48">
        <v>2.2029999999999998</v>
      </c>
      <c r="BU17" s="23">
        <v>2019</v>
      </c>
      <c r="BV17" s="24"/>
      <c r="BW17" s="25">
        <v>105.596</v>
      </c>
      <c r="BX17" s="48">
        <v>4.8710000000000004</v>
      </c>
      <c r="BY17" s="25">
        <v>116.619</v>
      </c>
      <c r="BZ17" s="48">
        <v>5.444</v>
      </c>
      <c r="CA17" s="25">
        <v>119.821</v>
      </c>
      <c r="CB17" s="48">
        <v>4.9649999999999999</v>
      </c>
      <c r="CC17" s="23">
        <v>2019</v>
      </c>
      <c r="CD17" s="24"/>
      <c r="CE17" s="25">
        <v>119.76900000000001</v>
      </c>
      <c r="CF17" s="48">
        <v>-0.57599999999999996</v>
      </c>
      <c r="CG17" s="25">
        <v>115.309</v>
      </c>
      <c r="CH17" s="48">
        <v>2.3E-2</v>
      </c>
      <c r="CI17" s="25">
        <v>110.669</v>
      </c>
      <c r="CJ17" s="48">
        <v>-6.8460000000000001</v>
      </c>
      <c r="CK17" s="23">
        <v>2019</v>
      </c>
      <c r="CL17" s="24"/>
      <c r="CM17" s="25">
        <v>110.642</v>
      </c>
      <c r="CN17" s="48">
        <v>-0.70399999999999996</v>
      </c>
      <c r="CO17" s="25">
        <v>122.32</v>
      </c>
      <c r="CP17" s="48">
        <v>0.46899999999999997</v>
      </c>
      <c r="CQ17" s="25">
        <v>123.661</v>
      </c>
      <c r="CR17" s="48">
        <v>6.3250000000000002</v>
      </c>
      <c r="CS17" s="23">
        <v>2019</v>
      </c>
      <c r="CT17" s="24"/>
      <c r="CU17" s="25">
        <v>125.384</v>
      </c>
      <c r="CV17" s="48">
        <v>4.4340000000000002</v>
      </c>
      <c r="CW17" s="25">
        <v>115.66800000000001</v>
      </c>
      <c r="CX17" s="48">
        <v>2.0099999999999998</v>
      </c>
      <c r="CY17" s="25">
        <v>95.262</v>
      </c>
      <c r="CZ17" s="48">
        <v>14.647</v>
      </c>
      <c r="DA17" s="23">
        <v>2019</v>
      </c>
      <c r="DB17" s="24"/>
      <c r="DC17" s="25">
        <v>138.53200000000001</v>
      </c>
      <c r="DD17" s="48">
        <v>1.9379999999999999</v>
      </c>
      <c r="DE17" s="25">
        <v>106.001</v>
      </c>
      <c r="DF17" s="48">
        <v>2.9780000000000002</v>
      </c>
      <c r="DG17" s="25">
        <v>132.036</v>
      </c>
      <c r="DH17" s="48">
        <v>6.1470000000000002</v>
      </c>
      <c r="DI17" s="23">
        <v>2019</v>
      </c>
      <c r="DJ17" s="24"/>
      <c r="DK17" s="25">
        <v>96.111000000000004</v>
      </c>
      <c r="DL17" s="48">
        <v>9.8089999999999993</v>
      </c>
      <c r="DM17" s="25">
        <v>132.01499999999999</v>
      </c>
      <c r="DN17" s="48">
        <v>8.0860000000000003</v>
      </c>
      <c r="DO17" s="25">
        <v>134.256</v>
      </c>
      <c r="DP17" s="48">
        <v>5.0410000000000004</v>
      </c>
      <c r="DQ17" s="43"/>
    </row>
    <row r="18" spans="1:121" ht="15" customHeight="1" x14ac:dyDescent="0.25">
      <c r="A18" s="23">
        <v>2020</v>
      </c>
      <c r="B18" s="24"/>
      <c r="C18" s="25">
        <v>108.15</v>
      </c>
      <c r="D18" s="48">
        <v>-3.91</v>
      </c>
      <c r="E18" s="25">
        <v>133.14400000000001</v>
      </c>
      <c r="F18" s="48">
        <v>6.7619999999999996</v>
      </c>
      <c r="G18" s="25">
        <v>121.54600000000001</v>
      </c>
      <c r="H18" s="48">
        <v>-0.52600000000000002</v>
      </c>
      <c r="I18" s="23">
        <v>2020</v>
      </c>
      <c r="J18" s="24"/>
      <c r="K18" s="25">
        <v>129.28800000000001</v>
      </c>
      <c r="L18" s="48">
        <v>3.7469999999999999</v>
      </c>
      <c r="M18" s="25">
        <v>108.714</v>
      </c>
      <c r="N18" s="48">
        <v>-14.513</v>
      </c>
      <c r="O18" s="25">
        <v>95.444999999999993</v>
      </c>
      <c r="P18" s="48">
        <v>-15.958</v>
      </c>
      <c r="Q18" s="23">
        <v>2020</v>
      </c>
      <c r="R18" s="24"/>
      <c r="S18" s="25">
        <v>96.941999999999993</v>
      </c>
      <c r="T18" s="48">
        <v>-16.806999999999999</v>
      </c>
      <c r="U18" s="25">
        <v>119.877</v>
      </c>
      <c r="V18" s="48">
        <v>-11.34</v>
      </c>
      <c r="W18" s="25">
        <v>119.485</v>
      </c>
      <c r="X18" s="48">
        <v>-14.222</v>
      </c>
      <c r="Y18" s="23">
        <v>2020</v>
      </c>
      <c r="Z18" s="24"/>
      <c r="AA18" s="25">
        <v>92.472999999999999</v>
      </c>
      <c r="AB18" s="48">
        <v>-20.855</v>
      </c>
      <c r="AC18" s="25">
        <v>109.587</v>
      </c>
      <c r="AD18" s="48">
        <v>-13.592000000000001</v>
      </c>
      <c r="AE18" s="25">
        <v>102.276</v>
      </c>
      <c r="AF18" s="48">
        <v>-11.606</v>
      </c>
      <c r="AG18" s="23">
        <v>2020</v>
      </c>
      <c r="AH18" s="24"/>
      <c r="AI18" s="25">
        <v>116.488</v>
      </c>
      <c r="AJ18" s="48">
        <v>-2.899</v>
      </c>
      <c r="AK18" s="25">
        <v>113.116</v>
      </c>
      <c r="AL18" s="48">
        <v>-5.0709999999999997</v>
      </c>
      <c r="AM18" s="25">
        <v>101.17700000000001</v>
      </c>
      <c r="AN18" s="48">
        <v>-10.611000000000001</v>
      </c>
      <c r="AO18" s="23">
        <v>2020</v>
      </c>
      <c r="AP18" s="24"/>
      <c r="AQ18" s="25">
        <v>109.929</v>
      </c>
      <c r="AR18" s="48">
        <v>-7.8470000000000004</v>
      </c>
      <c r="AS18" s="25">
        <v>107.17400000000001</v>
      </c>
      <c r="AT18" s="48">
        <v>-3.5579999999999998</v>
      </c>
      <c r="AU18" s="25">
        <v>138.24299999999999</v>
      </c>
      <c r="AV18" s="48">
        <v>14.532</v>
      </c>
      <c r="AW18" s="23">
        <v>2020</v>
      </c>
      <c r="AX18" s="24"/>
      <c r="AY18" s="25">
        <v>184.44900000000001</v>
      </c>
      <c r="AZ18" s="48">
        <v>48.927999999999997</v>
      </c>
      <c r="BA18" s="25">
        <v>116.545</v>
      </c>
      <c r="BB18" s="48">
        <v>2.137</v>
      </c>
      <c r="BC18" s="25">
        <v>120.93600000000001</v>
      </c>
      <c r="BD18" s="48">
        <v>-6.1859999999999999</v>
      </c>
      <c r="BE18" s="23">
        <v>2020</v>
      </c>
      <c r="BF18" s="24"/>
      <c r="BG18" s="25">
        <v>100.502</v>
      </c>
      <c r="BH18" s="48">
        <v>-15.593</v>
      </c>
      <c r="BI18" s="25">
        <v>113.404</v>
      </c>
      <c r="BJ18" s="48">
        <v>-2.8149999999999999</v>
      </c>
      <c r="BK18" s="25">
        <v>106.527</v>
      </c>
      <c r="BL18" s="48">
        <v>-8.1679999999999993</v>
      </c>
      <c r="BM18" s="23">
        <v>2020</v>
      </c>
      <c r="BN18" s="24"/>
      <c r="BO18" s="25">
        <v>110.77800000000001</v>
      </c>
      <c r="BP18" s="48">
        <v>-7.76</v>
      </c>
      <c r="BQ18" s="25">
        <v>95.825999999999993</v>
      </c>
      <c r="BR18" s="48">
        <v>-19.908000000000001</v>
      </c>
      <c r="BS18" s="25">
        <v>143.214</v>
      </c>
      <c r="BT18" s="48">
        <v>3.7269999999999999</v>
      </c>
      <c r="BU18" s="23">
        <v>2020</v>
      </c>
      <c r="BV18" s="24"/>
      <c r="BW18" s="25">
        <v>104.127</v>
      </c>
      <c r="BX18" s="48">
        <v>-1.391</v>
      </c>
      <c r="BY18" s="25">
        <v>111.229</v>
      </c>
      <c r="BZ18" s="48">
        <v>-4.6219999999999999</v>
      </c>
      <c r="CA18" s="25">
        <v>125.393</v>
      </c>
      <c r="CB18" s="48">
        <v>4.6509999999999998</v>
      </c>
      <c r="CC18" s="23">
        <v>2020</v>
      </c>
      <c r="CD18" s="24"/>
      <c r="CE18" s="25">
        <v>117.32599999999999</v>
      </c>
      <c r="CF18" s="48">
        <v>-2.04</v>
      </c>
      <c r="CG18" s="25">
        <v>121.351</v>
      </c>
      <c r="CH18" s="48">
        <v>5.24</v>
      </c>
      <c r="CI18" s="25">
        <v>89.379000000000005</v>
      </c>
      <c r="CJ18" s="48">
        <v>-19.238</v>
      </c>
      <c r="CK18" s="23">
        <v>2020</v>
      </c>
      <c r="CL18" s="24"/>
      <c r="CM18" s="25">
        <v>112.651</v>
      </c>
      <c r="CN18" s="48">
        <v>1.8149999999999999</v>
      </c>
      <c r="CO18" s="25">
        <v>128.268</v>
      </c>
      <c r="CP18" s="48">
        <v>4.8630000000000004</v>
      </c>
      <c r="CQ18" s="25">
        <v>127.20399999999999</v>
      </c>
      <c r="CR18" s="48">
        <v>2.8650000000000002</v>
      </c>
      <c r="CS18" s="23">
        <v>2020</v>
      </c>
      <c r="CT18" s="24"/>
      <c r="CU18" s="25">
        <v>122.51900000000001</v>
      </c>
      <c r="CV18" s="48">
        <v>-2.2850000000000001</v>
      </c>
      <c r="CW18" s="25">
        <v>123.224</v>
      </c>
      <c r="CX18" s="48">
        <v>6.532</v>
      </c>
      <c r="CY18" s="25">
        <v>97.713999999999999</v>
      </c>
      <c r="CZ18" s="48">
        <v>2.5750000000000002</v>
      </c>
      <c r="DA18" s="23">
        <v>2020</v>
      </c>
      <c r="DB18" s="24"/>
      <c r="DC18" s="25">
        <v>132.072</v>
      </c>
      <c r="DD18" s="48">
        <v>-4.6630000000000003</v>
      </c>
      <c r="DE18" s="25">
        <v>88.265000000000001</v>
      </c>
      <c r="DF18" s="48">
        <v>-16.731999999999999</v>
      </c>
      <c r="DG18" s="25">
        <v>106.27800000000001</v>
      </c>
      <c r="DH18" s="48">
        <v>-19.507999999999999</v>
      </c>
      <c r="DI18" s="23">
        <v>2020</v>
      </c>
      <c r="DJ18" s="24"/>
      <c r="DK18" s="25">
        <v>90.247</v>
      </c>
      <c r="DL18" s="48">
        <v>-6.101</v>
      </c>
      <c r="DM18" s="25">
        <v>122.79600000000001</v>
      </c>
      <c r="DN18" s="48">
        <v>-6.9829999999999997</v>
      </c>
      <c r="DO18" s="25">
        <v>122.182</v>
      </c>
      <c r="DP18" s="48">
        <v>-8.9930000000000003</v>
      </c>
      <c r="DQ18" s="43"/>
    </row>
    <row r="19" spans="1:121" ht="15" customHeight="1" x14ac:dyDescent="0.25">
      <c r="A19" s="23"/>
      <c r="B19" s="24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43"/>
    </row>
    <row r="20" spans="1:121" ht="15" hidden="1" customHeight="1" x14ac:dyDescent="0.25">
      <c r="A20" s="23">
        <v>2015</v>
      </c>
      <c r="B20" s="24" t="s">
        <v>13</v>
      </c>
      <c r="C20" s="28">
        <v>76.429000000000002</v>
      </c>
      <c r="D20" s="48"/>
      <c r="E20" s="28">
        <v>95.935000000000002</v>
      </c>
      <c r="F20" s="48"/>
      <c r="G20" s="28">
        <v>98.066999999999993</v>
      </c>
      <c r="H20" s="48"/>
      <c r="I20" s="23">
        <v>2015</v>
      </c>
      <c r="J20" s="24" t="s">
        <v>13</v>
      </c>
      <c r="K20" s="28">
        <v>97.528999999999996</v>
      </c>
      <c r="L20" s="48"/>
      <c r="M20" s="28">
        <v>89.683000000000007</v>
      </c>
      <c r="N20" s="48"/>
      <c r="O20" s="28">
        <v>99.518000000000001</v>
      </c>
      <c r="P20" s="48"/>
      <c r="Q20" s="23">
        <v>2015</v>
      </c>
      <c r="R20" s="24" t="s">
        <v>13</v>
      </c>
      <c r="S20" s="28">
        <v>94.668000000000006</v>
      </c>
      <c r="T20" s="48"/>
      <c r="U20" s="28">
        <v>92.882000000000005</v>
      </c>
      <c r="V20" s="48"/>
      <c r="W20" s="28">
        <v>77.998000000000005</v>
      </c>
      <c r="X20" s="48"/>
      <c r="Y20" s="23">
        <v>2015</v>
      </c>
      <c r="Z20" s="24" t="s">
        <v>13</v>
      </c>
      <c r="AA20" s="28">
        <v>104.931</v>
      </c>
      <c r="AB20" s="48"/>
      <c r="AC20" s="28">
        <v>84.474999999999994</v>
      </c>
      <c r="AD20" s="48"/>
      <c r="AE20" s="28">
        <v>100.139</v>
      </c>
      <c r="AF20" s="48"/>
      <c r="AG20" s="23">
        <v>2015</v>
      </c>
      <c r="AH20" s="24" t="s">
        <v>13</v>
      </c>
      <c r="AI20" s="28">
        <v>95.905000000000001</v>
      </c>
      <c r="AJ20" s="48"/>
      <c r="AK20" s="28">
        <v>84.432000000000002</v>
      </c>
      <c r="AL20" s="48"/>
      <c r="AM20" s="28">
        <v>104.783</v>
      </c>
      <c r="AN20" s="48"/>
      <c r="AO20" s="23">
        <v>2015</v>
      </c>
      <c r="AP20" s="24" t="s">
        <v>13</v>
      </c>
      <c r="AQ20" s="28">
        <v>96.655000000000001</v>
      </c>
      <c r="AR20" s="48"/>
      <c r="AS20" s="28">
        <v>99.971999999999994</v>
      </c>
      <c r="AT20" s="48"/>
      <c r="AU20" s="28">
        <v>89.771000000000001</v>
      </c>
      <c r="AV20" s="48"/>
      <c r="AW20" s="23">
        <v>2015</v>
      </c>
      <c r="AX20" s="24" t="s">
        <v>13</v>
      </c>
      <c r="AY20" s="28">
        <v>94.977999999999994</v>
      </c>
      <c r="AZ20" s="48"/>
      <c r="BA20" s="28">
        <v>95.997</v>
      </c>
      <c r="BB20" s="48"/>
      <c r="BC20" s="28">
        <v>86.34</v>
      </c>
      <c r="BD20" s="48"/>
      <c r="BE20" s="23">
        <v>2015</v>
      </c>
      <c r="BF20" s="24" t="s">
        <v>13</v>
      </c>
      <c r="BG20" s="28">
        <v>95.712999999999994</v>
      </c>
      <c r="BH20" s="48"/>
      <c r="BI20" s="28">
        <v>104.47499999999999</v>
      </c>
      <c r="BJ20" s="48"/>
      <c r="BK20" s="28">
        <v>80.385999999999996</v>
      </c>
      <c r="BL20" s="48"/>
      <c r="BM20" s="23">
        <v>2015</v>
      </c>
      <c r="BN20" s="24" t="s">
        <v>13</v>
      </c>
      <c r="BO20" s="28">
        <v>94.608999999999995</v>
      </c>
      <c r="BP20" s="48"/>
      <c r="BQ20" s="28">
        <v>101.21899999999999</v>
      </c>
      <c r="BR20" s="48"/>
      <c r="BS20" s="28">
        <v>91.247</v>
      </c>
      <c r="BT20" s="48"/>
      <c r="BU20" s="23">
        <v>2015</v>
      </c>
      <c r="BV20" s="24" t="s">
        <v>13</v>
      </c>
      <c r="BW20" s="28">
        <v>92.423000000000002</v>
      </c>
      <c r="BX20" s="48"/>
      <c r="BY20" s="28">
        <v>100.79600000000001</v>
      </c>
      <c r="BZ20" s="48"/>
      <c r="CA20" s="28">
        <v>77.980999999999995</v>
      </c>
      <c r="CB20" s="48"/>
      <c r="CC20" s="23">
        <v>2015</v>
      </c>
      <c r="CD20" s="24" t="s">
        <v>13</v>
      </c>
      <c r="CE20" s="28">
        <v>94.938999999999993</v>
      </c>
      <c r="CF20" s="48"/>
      <c r="CG20" s="28">
        <v>114.60899999999999</v>
      </c>
      <c r="CH20" s="48"/>
      <c r="CI20" s="28">
        <v>81.95</v>
      </c>
      <c r="CJ20" s="48"/>
      <c r="CK20" s="23">
        <v>2015</v>
      </c>
      <c r="CL20" s="24" t="s">
        <v>13</v>
      </c>
      <c r="CM20" s="28">
        <v>94.911000000000001</v>
      </c>
      <c r="CN20" s="48"/>
      <c r="CO20" s="28">
        <v>98.784999999999997</v>
      </c>
      <c r="CP20" s="48"/>
      <c r="CQ20" s="28">
        <v>88.207999999999998</v>
      </c>
      <c r="CR20" s="48"/>
      <c r="CS20" s="23">
        <v>2015</v>
      </c>
      <c r="CT20" s="24" t="s">
        <v>13</v>
      </c>
      <c r="CU20" s="28">
        <v>104.44199999999999</v>
      </c>
      <c r="CV20" s="48"/>
      <c r="CW20" s="28">
        <v>90.078000000000003</v>
      </c>
      <c r="CX20" s="48"/>
      <c r="CY20" s="28">
        <v>105.79</v>
      </c>
      <c r="CZ20" s="48"/>
      <c r="DA20" s="23">
        <v>2015</v>
      </c>
      <c r="DB20" s="24" t="s">
        <v>13</v>
      </c>
      <c r="DC20" s="28">
        <v>101.1</v>
      </c>
      <c r="DD20" s="48"/>
      <c r="DE20" s="28">
        <v>95.68</v>
      </c>
      <c r="DF20" s="48"/>
      <c r="DG20" s="28">
        <v>95.622</v>
      </c>
      <c r="DH20" s="48"/>
      <c r="DI20" s="23">
        <v>2015</v>
      </c>
      <c r="DJ20" s="24" t="s">
        <v>13</v>
      </c>
      <c r="DK20" s="28">
        <v>105.113</v>
      </c>
      <c r="DL20" s="48"/>
      <c r="DM20" s="28">
        <v>98.025000000000006</v>
      </c>
      <c r="DN20" s="48"/>
      <c r="DO20" s="28">
        <v>107</v>
      </c>
      <c r="DP20" s="48"/>
      <c r="DQ20" s="43"/>
    </row>
    <row r="21" spans="1:121" ht="15" hidden="1" customHeight="1" x14ac:dyDescent="0.25">
      <c r="A21" s="23"/>
      <c r="B21" s="24" t="s">
        <v>14</v>
      </c>
      <c r="C21" s="28">
        <v>109.042</v>
      </c>
      <c r="D21" s="48"/>
      <c r="E21" s="28">
        <v>98.488</v>
      </c>
      <c r="F21" s="48"/>
      <c r="G21" s="28">
        <v>93.254000000000005</v>
      </c>
      <c r="H21" s="48"/>
      <c r="I21" s="23"/>
      <c r="J21" s="24" t="s">
        <v>14</v>
      </c>
      <c r="K21" s="28">
        <v>95.260999999999996</v>
      </c>
      <c r="L21" s="48"/>
      <c r="M21" s="28">
        <v>101.181</v>
      </c>
      <c r="N21" s="48"/>
      <c r="O21" s="28">
        <v>100.858</v>
      </c>
      <c r="P21" s="48"/>
      <c r="Q21" s="23"/>
      <c r="R21" s="24" t="s">
        <v>14</v>
      </c>
      <c r="S21" s="28">
        <v>102.167</v>
      </c>
      <c r="T21" s="48"/>
      <c r="U21" s="28">
        <v>101.023</v>
      </c>
      <c r="V21" s="48"/>
      <c r="W21" s="28">
        <v>96.817999999999998</v>
      </c>
      <c r="X21" s="48"/>
      <c r="Y21" s="23"/>
      <c r="Z21" s="24" t="s">
        <v>14</v>
      </c>
      <c r="AA21" s="28">
        <v>107.07899999999999</v>
      </c>
      <c r="AB21" s="48"/>
      <c r="AC21" s="28">
        <v>91.498000000000005</v>
      </c>
      <c r="AD21" s="48"/>
      <c r="AE21" s="28">
        <v>101.621</v>
      </c>
      <c r="AF21" s="48"/>
      <c r="AG21" s="23"/>
      <c r="AH21" s="24" t="s">
        <v>14</v>
      </c>
      <c r="AI21" s="28">
        <v>96.293000000000006</v>
      </c>
      <c r="AJ21" s="48"/>
      <c r="AK21" s="28">
        <v>103.843</v>
      </c>
      <c r="AL21" s="48"/>
      <c r="AM21" s="28">
        <v>98.069000000000003</v>
      </c>
      <c r="AN21" s="48"/>
      <c r="AO21" s="23"/>
      <c r="AP21" s="24" t="s">
        <v>14</v>
      </c>
      <c r="AQ21" s="28">
        <v>100.71599999999999</v>
      </c>
      <c r="AR21" s="48"/>
      <c r="AS21" s="28">
        <v>101.514</v>
      </c>
      <c r="AT21" s="48"/>
      <c r="AU21" s="28">
        <v>104.11</v>
      </c>
      <c r="AV21" s="48"/>
      <c r="AW21" s="23"/>
      <c r="AX21" s="24" t="s">
        <v>14</v>
      </c>
      <c r="AY21" s="28">
        <v>96.581000000000003</v>
      </c>
      <c r="AZ21" s="48"/>
      <c r="BA21" s="28">
        <v>98.251999999999995</v>
      </c>
      <c r="BB21" s="48"/>
      <c r="BC21" s="28">
        <v>94.867999999999995</v>
      </c>
      <c r="BD21" s="48"/>
      <c r="BE21" s="23"/>
      <c r="BF21" s="24" t="s">
        <v>14</v>
      </c>
      <c r="BG21" s="28">
        <v>99.772000000000006</v>
      </c>
      <c r="BH21" s="48"/>
      <c r="BI21" s="28">
        <v>103.489</v>
      </c>
      <c r="BJ21" s="48"/>
      <c r="BK21" s="28">
        <v>98.927999999999997</v>
      </c>
      <c r="BL21" s="48"/>
      <c r="BM21" s="23"/>
      <c r="BN21" s="24" t="s">
        <v>14</v>
      </c>
      <c r="BO21" s="28">
        <v>99.74</v>
      </c>
      <c r="BP21" s="48"/>
      <c r="BQ21" s="28">
        <v>102.672</v>
      </c>
      <c r="BR21" s="48"/>
      <c r="BS21" s="28">
        <v>97.106999999999999</v>
      </c>
      <c r="BT21" s="48"/>
      <c r="BU21" s="23"/>
      <c r="BV21" s="24" t="s">
        <v>14</v>
      </c>
      <c r="BW21" s="28">
        <v>102.97499999999999</v>
      </c>
      <c r="BX21" s="48"/>
      <c r="BY21" s="28">
        <v>100.548</v>
      </c>
      <c r="BZ21" s="48"/>
      <c r="CA21" s="28">
        <v>82.35</v>
      </c>
      <c r="CB21" s="48"/>
      <c r="CC21" s="23"/>
      <c r="CD21" s="24" t="s">
        <v>14</v>
      </c>
      <c r="CE21" s="28">
        <v>103.617</v>
      </c>
      <c r="CF21" s="48"/>
      <c r="CG21" s="28">
        <v>81.789000000000001</v>
      </c>
      <c r="CH21" s="48"/>
      <c r="CI21" s="28">
        <v>89.43</v>
      </c>
      <c r="CJ21" s="48"/>
      <c r="CK21" s="23"/>
      <c r="CL21" s="24" t="s">
        <v>14</v>
      </c>
      <c r="CM21" s="28">
        <v>102.393</v>
      </c>
      <c r="CN21" s="48"/>
      <c r="CO21" s="28">
        <v>102.86199999999999</v>
      </c>
      <c r="CP21" s="48"/>
      <c r="CQ21" s="28">
        <v>100.533</v>
      </c>
      <c r="CR21" s="48"/>
      <c r="CS21" s="23"/>
      <c r="CT21" s="24" t="s">
        <v>14</v>
      </c>
      <c r="CU21" s="28">
        <v>121.033</v>
      </c>
      <c r="CV21" s="48"/>
      <c r="CW21" s="28">
        <v>98.084000000000003</v>
      </c>
      <c r="CX21" s="48"/>
      <c r="CY21" s="28">
        <v>106.346</v>
      </c>
      <c r="CZ21" s="48"/>
      <c r="DA21" s="23"/>
      <c r="DB21" s="24" t="s">
        <v>14</v>
      </c>
      <c r="DC21" s="28">
        <v>102.071</v>
      </c>
      <c r="DD21" s="48"/>
      <c r="DE21" s="28">
        <v>94.445999999999998</v>
      </c>
      <c r="DF21" s="48"/>
      <c r="DG21" s="28">
        <v>96.033000000000001</v>
      </c>
      <c r="DH21" s="48"/>
      <c r="DI21" s="23"/>
      <c r="DJ21" s="24" t="s">
        <v>14</v>
      </c>
      <c r="DK21" s="28">
        <v>106.364</v>
      </c>
      <c r="DL21" s="48"/>
      <c r="DM21" s="28">
        <v>94.527000000000001</v>
      </c>
      <c r="DN21" s="48"/>
      <c r="DO21" s="28">
        <v>91.692999999999998</v>
      </c>
      <c r="DP21" s="48"/>
      <c r="DQ21" s="43"/>
    </row>
    <row r="22" spans="1:121" ht="15" hidden="1" customHeight="1" x14ac:dyDescent="0.25">
      <c r="A22" s="23"/>
      <c r="B22" s="24" t="s">
        <v>15</v>
      </c>
      <c r="C22" s="28">
        <v>113.413</v>
      </c>
      <c r="D22" s="48"/>
      <c r="E22" s="28">
        <v>101.39</v>
      </c>
      <c r="F22" s="48"/>
      <c r="G22" s="28">
        <v>94.52</v>
      </c>
      <c r="H22" s="48"/>
      <c r="I22" s="23"/>
      <c r="J22" s="24" t="s">
        <v>15</v>
      </c>
      <c r="K22" s="28">
        <v>97.813999999999993</v>
      </c>
      <c r="L22" s="48"/>
      <c r="M22" s="28">
        <v>100.197</v>
      </c>
      <c r="N22" s="48"/>
      <c r="O22" s="28">
        <v>103.1</v>
      </c>
      <c r="P22" s="48"/>
      <c r="Q22" s="23"/>
      <c r="R22" s="24" t="s">
        <v>15</v>
      </c>
      <c r="S22" s="28">
        <v>100.018</v>
      </c>
      <c r="T22" s="48"/>
      <c r="U22" s="28">
        <v>93.361000000000004</v>
      </c>
      <c r="V22" s="48"/>
      <c r="W22" s="28">
        <v>104.97</v>
      </c>
      <c r="X22" s="48"/>
      <c r="Y22" s="23"/>
      <c r="Z22" s="24" t="s">
        <v>15</v>
      </c>
      <c r="AA22" s="28">
        <v>91.436999999999998</v>
      </c>
      <c r="AB22" s="48"/>
      <c r="AC22" s="28">
        <v>108.517</v>
      </c>
      <c r="AD22" s="48"/>
      <c r="AE22" s="28">
        <v>95.66</v>
      </c>
      <c r="AF22" s="48"/>
      <c r="AG22" s="23"/>
      <c r="AH22" s="24" t="s">
        <v>15</v>
      </c>
      <c r="AI22" s="28">
        <v>102.85899999999999</v>
      </c>
      <c r="AJ22" s="48"/>
      <c r="AK22" s="28">
        <v>103.38200000000001</v>
      </c>
      <c r="AL22" s="48"/>
      <c r="AM22" s="28">
        <v>94.173000000000002</v>
      </c>
      <c r="AN22" s="48"/>
      <c r="AO22" s="23"/>
      <c r="AP22" s="24" t="s">
        <v>15</v>
      </c>
      <c r="AQ22" s="28">
        <v>101.54600000000001</v>
      </c>
      <c r="AR22" s="48"/>
      <c r="AS22" s="28">
        <v>101.22</v>
      </c>
      <c r="AT22" s="48"/>
      <c r="AU22" s="28">
        <v>106.81100000000001</v>
      </c>
      <c r="AV22" s="48"/>
      <c r="AW22" s="23"/>
      <c r="AX22" s="24" t="s">
        <v>15</v>
      </c>
      <c r="AY22" s="28">
        <v>103.26600000000001</v>
      </c>
      <c r="AZ22" s="48"/>
      <c r="BA22" s="28">
        <v>103.327</v>
      </c>
      <c r="BB22" s="48"/>
      <c r="BC22" s="28">
        <v>106.71299999999999</v>
      </c>
      <c r="BD22" s="48"/>
      <c r="BE22" s="23"/>
      <c r="BF22" s="24" t="s">
        <v>15</v>
      </c>
      <c r="BG22" s="28">
        <v>99.111000000000004</v>
      </c>
      <c r="BH22" s="48"/>
      <c r="BI22" s="28">
        <v>99.856999999999999</v>
      </c>
      <c r="BJ22" s="48"/>
      <c r="BK22" s="28">
        <v>115.157</v>
      </c>
      <c r="BL22" s="48"/>
      <c r="BM22" s="23"/>
      <c r="BN22" s="24" t="s">
        <v>15</v>
      </c>
      <c r="BO22" s="28">
        <v>100.581</v>
      </c>
      <c r="BP22" s="48"/>
      <c r="BQ22" s="28">
        <v>98.081000000000003</v>
      </c>
      <c r="BR22" s="48"/>
      <c r="BS22" s="28">
        <v>102.902</v>
      </c>
      <c r="BT22" s="48"/>
      <c r="BU22" s="23"/>
      <c r="BV22" s="24" t="s">
        <v>15</v>
      </c>
      <c r="BW22" s="28">
        <v>107.08499999999999</v>
      </c>
      <c r="BX22" s="48"/>
      <c r="BY22" s="28">
        <v>100.208</v>
      </c>
      <c r="BZ22" s="48"/>
      <c r="CA22" s="28">
        <v>119.544</v>
      </c>
      <c r="CB22" s="48"/>
      <c r="CC22" s="23"/>
      <c r="CD22" s="24" t="s">
        <v>15</v>
      </c>
      <c r="CE22" s="28">
        <v>96.393000000000001</v>
      </c>
      <c r="CF22" s="48"/>
      <c r="CG22" s="28">
        <v>111.447</v>
      </c>
      <c r="CH22" s="48"/>
      <c r="CI22" s="28">
        <v>110.643</v>
      </c>
      <c r="CJ22" s="48"/>
      <c r="CK22" s="23"/>
      <c r="CL22" s="24" t="s">
        <v>15</v>
      </c>
      <c r="CM22" s="28">
        <v>99.718000000000004</v>
      </c>
      <c r="CN22" s="48"/>
      <c r="CO22" s="28">
        <v>98.481999999999999</v>
      </c>
      <c r="CP22" s="48"/>
      <c r="CQ22" s="28">
        <v>107.56100000000001</v>
      </c>
      <c r="CR22" s="48"/>
      <c r="CS22" s="23"/>
      <c r="CT22" s="24" t="s">
        <v>15</v>
      </c>
      <c r="CU22" s="28">
        <v>90.93</v>
      </c>
      <c r="CV22" s="48"/>
      <c r="CW22" s="28">
        <v>115.488</v>
      </c>
      <c r="CX22" s="48"/>
      <c r="CY22" s="28">
        <v>87.584999999999994</v>
      </c>
      <c r="CZ22" s="48"/>
      <c r="DA22" s="23"/>
      <c r="DB22" s="24" t="s">
        <v>15</v>
      </c>
      <c r="DC22" s="28">
        <v>101.57899999999999</v>
      </c>
      <c r="DD22" s="48"/>
      <c r="DE22" s="28">
        <v>106.389</v>
      </c>
      <c r="DF22" s="48"/>
      <c r="DG22" s="28">
        <v>100.837</v>
      </c>
      <c r="DH22" s="48"/>
      <c r="DI22" s="23"/>
      <c r="DJ22" s="24" t="s">
        <v>15</v>
      </c>
      <c r="DK22" s="28">
        <v>93.341999999999999</v>
      </c>
      <c r="DL22" s="48"/>
      <c r="DM22" s="28">
        <v>97.79</v>
      </c>
      <c r="DN22" s="48"/>
      <c r="DO22" s="28">
        <v>94.388000000000005</v>
      </c>
      <c r="DP22" s="48"/>
      <c r="DQ22" s="43"/>
    </row>
    <row r="23" spans="1:121" ht="15" hidden="1" customHeight="1" x14ac:dyDescent="0.25">
      <c r="A23" s="23"/>
      <c r="B23" s="24" t="s">
        <v>16</v>
      </c>
      <c r="C23" s="28">
        <v>101.11499999999999</v>
      </c>
      <c r="D23" s="48"/>
      <c r="E23" s="28">
        <v>104.18600000000001</v>
      </c>
      <c r="F23" s="48"/>
      <c r="G23" s="28">
        <v>114.15900000000001</v>
      </c>
      <c r="H23" s="48"/>
      <c r="I23" s="23"/>
      <c r="J23" s="24" t="s">
        <v>16</v>
      </c>
      <c r="K23" s="28">
        <v>109.39700000000001</v>
      </c>
      <c r="L23" s="48"/>
      <c r="M23" s="28">
        <v>108.94</v>
      </c>
      <c r="N23" s="48"/>
      <c r="O23" s="28">
        <v>96.522999999999996</v>
      </c>
      <c r="P23" s="48"/>
      <c r="Q23" s="23"/>
      <c r="R23" s="24" t="s">
        <v>16</v>
      </c>
      <c r="S23" s="28">
        <v>103.14700000000001</v>
      </c>
      <c r="T23" s="48"/>
      <c r="U23" s="28">
        <v>112.73399999999999</v>
      </c>
      <c r="V23" s="48"/>
      <c r="W23" s="28">
        <v>120.215</v>
      </c>
      <c r="X23" s="48"/>
      <c r="Y23" s="23"/>
      <c r="Z23" s="24" t="s">
        <v>16</v>
      </c>
      <c r="AA23" s="28">
        <v>96.552000000000007</v>
      </c>
      <c r="AB23" s="48"/>
      <c r="AC23" s="28">
        <v>115.51</v>
      </c>
      <c r="AD23" s="48"/>
      <c r="AE23" s="28">
        <v>102.58</v>
      </c>
      <c r="AF23" s="48"/>
      <c r="AG23" s="23"/>
      <c r="AH23" s="24" t="s">
        <v>16</v>
      </c>
      <c r="AI23" s="28">
        <v>104.944</v>
      </c>
      <c r="AJ23" s="48"/>
      <c r="AK23" s="28">
        <v>108.343</v>
      </c>
      <c r="AL23" s="48"/>
      <c r="AM23" s="28">
        <v>102.97499999999999</v>
      </c>
      <c r="AN23" s="48"/>
      <c r="AO23" s="23"/>
      <c r="AP23" s="24" t="s">
        <v>16</v>
      </c>
      <c r="AQ23" s="28">
        <v>101.083</v>
      </c>
      <c r="AR23" s="48"/>
      <c r="AS23" s="28">
        <v>97.293999999999997</v>
      </c>
      <c r="AT23" s="48"/>
      <c r="AU23" s="28">
        <v>99.308000000000007</v>
      </c>
      <c r="AV23" s="48"/>
      <c r="AW23" s="23"/>
      <c r="AX23" s="24" t="s">
        <v>16</v>
      </c>
      <c r="AY23" s="28">
        <v>105.17400000000001</v>
      </c>
      <c r="AZ23" s="48"/>
      <c r="BA23" s="28">
        <v>102.42400000000001</v>
      </c>
      <c r="BB23" s="48"/>
      <c r="BC23" s="28">
        <v>112.07899999999999</v>
      </c>
      <c r="BD23" s="48"/>
      <c r="BE23" s="23"/>
      <c r="BF23" s="24" t="s">
        <v>16</v>
      </c>
      <c r="BG23" s="28">
        <v>105.404</v>
      </c>
      <c r="BH23" s="48"/>
      <c r="BI23" s="28">
        <v>92.179000000000002</v>
      </c>
      <c r="BJ23" s="48"/>
      <c r="BK23" s="28">
        <v>105.529</v>
      </c>
      <c r="BL23" s="48"/>
      <c r="BM23" s="23"/>
      <c r="BN23" s="24" t="s">
        <v>16</v>
      </c>
      <c r="BO23" s="28">
        <v>105.07</v>
      </c>
      <c r="BP23" s="48"/>
      <c r="BQ23" s="28">
        <v>98.028000000000006</v>
      </c>
      <c r="BR23" s="48"/>
      <c r="BS23" s="28">
        <v>108.744</v>
      </c>
      <c r="BT23" s="48"/>
      <c r="BU23" s="23"/>
      <c r="BV23" s="24" t="s">
        <v>16</v>
      </c>
      <c r="BW23" s="28">
        <v>97.516999999999996</v>
      </c>
      <c r="BX23" s="48"/>
      <c r="BY23" s="28">
        <v>98.447999999999993</v>
      </c>
      <c r="BZ23" s="48"/>
      <c r="CA23" s="28">
        <v>120.124</v>
      </c>
      <c r="CB23" s="48"/>
      <c r="CC23" s="23"/>
      <c r="CD23" s="24" t="s">
        <v>16</v>
      </c>
      <c r="CE23" s="28">
        <v>105.05200000000001</v>
      </c>
      <c r="CF23" s="48"/>
      <c r="CG23" s="28">
        <v>92.155000000000001</v>
      </c>
      <c r="CH23" s="48"/>
      <c r="CI23" s="28">
        <v>117.977</v>
      </c>
      <c r="CJ23" s="48"/>
      <c r="CK23" s="23"/>
      <c r="CL23" s="24" t="s">
        <v>16</v>
      </c>
      <c r="CM23" s="28">
        <v>102.979</v>
      </c>
      <c r="CN23" s="48"/>
      <c r="CO23" s="28">
        <v>99.870999999999995</v>
      </c>
      <c r="CP23" s="48"/>
      <c r="CQ23" s="28">
        <v>103.69799999999999</v>
      </c>
      <c r="CR23" s="48"/>
      <c r="CS23" s="23"/>
      <c r="CT23" s="24" t="s">
        <v>16</v>
      </c>
      <c r="CU23" s="28">
        <v>83.594999999999999</v>
      </c>
      <c r="CV23" s="48"/>
      <c r="CW23" s="28">
        <v>96.349000000000004</v>
      </c>
      <c r="CX23" s="48"/>
      <c r="CY23" s="28">
        <v>100.279</v>
      </c>
      <c r="CZ23" s="48"/>
      <c r="DA23" s="23"/>
      <c r="DB23" s="24" t="s">
        <v>16</v>
      </c>
      <c r="DC23" s="28">
        <v>95.248999999999995</v>
      </c>
      <c r="DD23" s="48"/>
      <c r="DE23" s="28">
        <v>103.485</v>
      </c>
      <c r="DF23" s="48"/>
      <c r="DG23" s="28">
        <v>107.508</v>
      </c>
      <c r="DH23" s="48"/>
      <c r="DI23" s="23"/>
      <c r="DJ23" s="24" t="s">
        <v>16</v>
      </c>
      <c r="DK23" s="28">
        <v>95.180999999999997</v>
      </c>
      <c r="DL23" s="48"/>
      <c r="DM23" s="28">
        <v>109.67</v>
      </c>
      <c r="DN23" s="48"/>
      <c r="DO23" s="28">
        <v>106.91800000000001</v>
      </c>
      <c r="DP23" s="48"/>
      <c r="DQ23" s="43"/>
    </row>
    <row r="24" spans="1:121" s="172" customFormat="1" ht="15" hidden="1" customHeight="1" x14ac:dyDescent="0.25">
      <c r="A24" s="222"/>
      <c r="B24" s="212"/>
      <c r="C24" s="48"/>
      <c r="D24" s="223"/>
      <c r="E24" s="48"/>
      <c r="F24" s="223"/>
      <c r="G24" s="48"/>
      <c r="H24" s="223"/>
      <c r="I24" s="222"/>
      <c r="J24" s="212"/>
      <c r="K24" s="48"/>
      <c r="L24" s="223"/>
      <c r="M24" s="48"/>
      <c r="N24" s="223"/>
      <c r="O24" s="48"/>
      <c r="P24" s="223"/>
      <c r="Q24" s="222"/>
      <c r="R24" s="212"/>
      <c r="S24" s="48"/>
      <c r="T24" s="223"/>
      <c r="U24" s="48"/>
      <c r="V24" s="223"/>
      <c r="W24" s="48"/>
      <c r="X24" s="223"/>
      <c r="Y24" s="222"/>
      <c r="Z24" s="212"/>
      <c r="AA24" s="48"/>
      <c r="AB24" s="223"/>
      <c r="AC24" s="48"/>
      <c r="AD24" s="223"/>
      <c r="AE24" s="48"/>
      <c r="AF24" s="223"/>
      <c r="AG24" s="222"/>
      <c r="AH24" s="212"/>
      <c r="AI24" s="48"/>
      <c r="AJ24" s="223"/>
      <c r="AK24" s="48"/>
      <c r="AL24" s="223"/>
      <c r="AM24" s="48"/>
      <c r="AN24" s="223"/>
      <c r="AO24" s="222"/>
      <c r="AP24" s="212"/>
      <c r="AQ24" s="48"/>
      <c r="AR24" s="223"/>
      <c r="AS24" s="48"/>
      <c r="AT24" s="223"/>
      <c r="AU24" s="48"/>
      <c r="AV24" s="223"/>
      <c r="AW24" s="222"/>
      <c r="AX24" s="212"/>
      <c r="AY24" s="48"/>
      <c r="AZ24" s="223"/>
      <c r="BA24" s="48"/>
      <c r="BB24" s="223"/>
      <c r="BC24" s="48"/>
      <c r="BD24" s="223"/>
      <c r="BE24" s="222"/>
      <c r="BF24" s="212"/>
      <c r="BG24" s="48"/>
      <c r="BH24" s="223"/>
      <c r="BI24" s="48"/>
      <c r="BJ24" s="223"/>
      <c r="BK24" s="48"/>
      <c r="BL24" s="223"/>
      <c r="BM24" s="222"/>
      <c r="BN24" s="212"/>
      <c r="BO24" s="48"/>
      <c r="BP24" s="223"/>
      <c r="BQ24" s="48"/>
      <c r="BR24" s="223"/>
      <c r="BS24" s="48"/>
      <c r="BT24" s="223"/>
      <c r="BU24" s="222"/>
      <c r="BV24" s="212"/>
      <c r="BW24" s="48"/>
      <c r="BX24" s="223"/>
      <c r="BY24" s="48"/>
      <c r="BZ24" s="223"/>
      <c r="CA24" s="48"/>
      <c r="CB24" s="223"/>
      <c r="CC24" s="222"/>
      <c r="CD24" s="212"/>
      <c r="CE24" s="48"/>
      <c r="CF24" s="223"/>
      <c r="CG24" s="48"/>
      <c r="CH24" s="223"/>
      <c r="CI24" s="48"/>
      <c r="CJ24" s="223"/>
      <c r="CK24" s="222"/>
      <c r="CL24" s="212"/>
      <c r="CM24" s="48"/>
      <c r="CN24" s="223"/>
      <c r="CO24" s="48"/>
      <c r="CP24" s="223"/>
      <c r="CQ24" s="48"/>
      <c r="CR24" s="223"/>
      <c r="CS24" s="222"/>
      <c r="CT24" s="212"/>
      <c r="CU24" s="48"/>
      <c r="CV24" s="223"/>
      <c r="CW24" s="48"/>
      <c r="CX24" s="223"/>
      <c r="CY24" s="48"/>
      <c r="CZ24" s="223"/>
      <c r="DA24" s="222"/>
      <c r="DB24" s="212"/>
      <c r="DC24" s="48"/>
      <c r="DD24" s="223"/>
      <c r="DE24" s="48"/>
      <c r="DF24" s="223"/>
      <c r="DG24" s="48"/>
      <c r="DH24" s="223"/>
      <c r="DI24" s="222"/>
      <c r="DJ24" s="212"/>
      <c r="DK24" s="48"/>
      <c r="DL24" s="223"/>
      <c r="DM24" s="48"/>
      <c r="DN24" s="223"/>
      <c r="DO24" s="48"/>
      <c r="DP24" s="223"/>
      <c r="DQ24" s="224"/>
    </row>
    <row r="25" spans="1:121" ht="15" hidden="1" customHeight="1" x14ac:dyDescent="0.25">
      <c r="A25" s="23">
        <v>2016</v>
      </c>
      <c r="B25" s="24" t="s">
        <v>13</v>
      </c>
      <c r="C25" s="28">
        <v>80.465999999999994</v>
      </c>
      <c r="D25" s="48">
        <v>5.282</v>
      </c>
      <c r="E25" s="28">
        <v>104.12</v>
      </c>
      <c r="F25" s="48">
        <v>8.532</v>
      </c>
      <c r="G25" s="28">
        <v>103.117</v>
      </c>
      <c r="H25" s="48">
        <v>5.15</v>
      </c>
      <c r="I25" s="23">
        <v>2016</v>
      </c>
      <c r="J25" s="24" t="s">
        <v>13</v>
      </c>
      <c r="K25" s="28">
        <v>103.905</v>
      </c>
      <c r="L25" s="48">
        <v>6.5380000000000003</v>
      </c>
      <c r="M25" s="28">
        <v>97.278000000000006</v>
      </c>
      <c r="N25" s="48">
        <v>8.4700000000000006</v>
      </c>
      <c r="O25" s="28">
        <v>107.238</v>
      </c>
      <c r="P25" s="48">
        <v>7.7569999999999997</v>
      </c>
      <c r="Q25" s="23">
        <v>2016</v>
      </c>
      <c r="R25" s="24" t="s">
        <v>13</v>
      </c>
      <c r="S25" s="28">
        <v>98.724000000000004</v>
      </c>
      <c r="T25" s="48">
        <v>4.2850000000000001</v>
      </c>
      <c r="U25" s="28">
        <v>101.512</v>
      </c>
      <c r="V25" s="48">
        <v>9.2919999999999998</v>
      </c>
      <c r="W25" s="28">
        <v>117.29300000000001</v>
      </c>
      <c r="X25" s="48">
        <v>50.381</v>
      </c>
      <c r="Y25" s="23">
        <v>2016</v>
      </c>
      <c r="Z25" s="24" t="s">
        <v>13</v>
      </c>
      <c r="AA25" s="28">
        <v>105.21899999999999</v>
      </c>
      <c r="AB25" s="48">
        <v>0.27400000000000002</v>
      </c>
      <c r="AC25" s="28">
        <v>104.947</v>
      </c>
      <c r="AD25" s="48">
        <v>24.234999999999999</v>
      </c>
      <c r="AE25" s="28">
        <v>97.566999999999993</v>
      </c>
      <c r="AF25" s="48">
        <v>-2.5680000000000001</v>
      </c>
      <c r="AG25" s="23">
        <v>2016</v>
      </c>
      <c r="AH25" s="24" t="s">
        <v>13</v>
      </c>
      <c r="AI25" s="28">
        <v>104.279</v>
      </c>
      <c r="AJ25" s="48">
        <v>8.7319999999999993</v>
      </c>
      <c r="AK25" s="28">
        <v>90.034999999999997</v>
      </c>
      <c r="AL25" s="48">
        <v>6.6360000000000001</v>
      </c>
      <c r="AM25" s="28">
        <v>106.05200000000001</v>
      </c>
      <c r="AN25" s="48">
        <v>1.2110000000000001</v>
      </c>
      <c r="AO25" s="23">
        <v>2016</v>
      </c>
      <c r="AP25" s="24" t="s">
        <v>13</v>
      </c>
      <c r="AQ25" s="28">
        <v>100.66500000000001</v>
      </c>
      <c r="AR25" s="48">
        <v>4.1479999999999997</v>
      </c>
      <c r="AS25" s="28">
        <v>102.113</v>
      </c>
      <c r="AT25" s="48">
        <v>2.1419999999999999</v>
      </c>
      <c r="AU25" s="28">
        <v>93.382999999999996</v>
      </c>
      <c r="AV25" s="48">
        <v>4.024</v>
      </c>
      <c r="AW25" s="23">
        <v>2016</v>
      </c>
      <c r="AX25" s="24" t="s">
        <v>13</v>
      </c>
      <c r="AY25" s="28">
        <v>100.849</v>
      </c>
      <c r="AZ25" s="48">
        <v>6.181</v>
      </c>
      <c r="BA25" s="28">
        <v>98.049000000000007</v>
      </c>
      <c r="BB25" s="48">
        <v>2.1379999999999999</v>
      </c>
      <c r="BC25" s="28">
        <v>108.541</v>
      </c>
      <c r="BD25" s="48">
        <v>25.713000000000001</v>
      </c>
      <c r="BE25" s="23">
        <v>2016</v>
      </c>
      <c r="BF25" s="24" t="s">
        <v>13</v>
      </c>
      <c r="BG25" s="28">
        <v>97.71</v>
      </c>
      <c r="BH25" s="48">
        <v>2.0870000000000002</v>
      </c>
      <c r="BI25" s="28">
        <v>97.378</v>
      </c>
      <c r="BJ25" s="48">
        <v>-6.7930000000000001</v>
      </c>
      <c r="BK25" s="28">
        <v>93.867000000000004</v>
      </c>
      <c r="BL25" s="48">
        <v>16.77</v>
      </c>
      <c r="BM25" s="23">
        <v>2016</v>
      </c>
      <c r="BN25" s="24" t="s">
        <v>13</v>
      </c>
      <c r="BO25" s="28">
        <v>93.126000000000005</v>
      </c>
      <c r="BP25" s="48">
        <v>-1.5680000000000001</v>
      </c>
      <c r="BQ25" s="28">
        <v>111.03</v>
      </c>
      <c r="BR25" s="48">
        <v>9.6920000000000002</v>
      </c>
      <c r="BS25" s="28">
        <v>97.025000000000006</v>
      </c>
      <c r="BT25" s="48">
        <v>6.3319999999999999</v>
      </c>
      <c r="BU25" s="23">
        <v>2016</v>
      </c>
      <c r="BV25" s="24" t="s">
        <v>13</v>
      </c>
      <c r="BW25" s="28">
        <v>98.35</v>
      </c>
      <c r="BX25" s="48">
        <v>6.4139999999999997</v>
      </c>
      <c r="BY25" s="28">
        <v>92.941999999999993</v>
      </c>
      <c r="BZ25" s="48">
        <v>-7.7919999999999998</v>
      </c>
      <c r="CA25" s="28">
        <v>94.290999999999997</v>
      </c>
      <c r="CB25" s="48">
        <v>20.914999999999999</v>
      </c>
      <c r="CC25" s="23">
        <v>2016</v>
      </c>
      <c r="CD25" s="24" t="s">
        <v>13</v>
      </c>
      <c r="CE25" s="28">
        <v>104.038</v>
      </c>
      <c r="CF25" s="48">
        <v>9.5839999999999996</v>
      </c>
      <c r="CG25" s="28">
        <v>133.536</v>
      </c>
      <c r="CH25" s="48">
        <v>16.515000000000001</v>
      </c>
      <c r="CI25" s="28">
        <v>86.513999999999996</v>
      </c>
      <c r="CJ25" s="48">
        <v>5.57</v>
      </c>
      <c r="CK25" s="23">
        <v>2016</v>
      </c>
      <c r="CL25" s="24" t="s">
        <v>13</v>
      </c>
      <c r="CM25" s="28">
        <v>102.277</v>
      </c>
      <c r="CN25" s="48">
        <v>7.7610000000000001</v>
      </c>
      <c r="CO25" s="28">
        <v>98.947000000000003</v>
      </c>
      <c r="CP25" s="48">
        <v>0.16400000000000001</v>
      </c>
      <c r="CQ25" s="28">
        <v>92.355000000000004</v>
      </c>
      <c r="CR25" s="48">
        <v>4.7009999999999996</v>
      </c>
      <c r="CS25" s="23">
        <v>2016</v>
      </c>
      <c r="CT25" s="24" t="s">
        <v>13</v>
      </c>
      <c r="CU25" s="28">
        <v>110.495</v>
      </c>
      <c r="CV25" s="48">
        <v>5.7949999999999999</v>
      </c>
      <c r="CW25" s="28">
        <v>90.929000000000002</v>
      </c>
      <c r="CX25" s="48">
        <v>0.94499999999999995</v>
      </c>
      <c r="CY25" s="28">
        <v>84.426000000000002</v>
      </c>
      <c r="CZ25" s="48">
        <v>-20.195</v>
      </c>
      <c r="DA25" s="23">
        <v>2016</v>
      </c>
      <c r="DB25" s="24" t="s">
        <v>13</v>
      </c>
      <c r="DC25" s="28">
        <v>118.911</v>
      </c>
      <c r="DD25" s="48">
        <v>17.617000000000001</v>
      </c>
      <c r="DE25" s="28">
        <v>107.67</v>
      </c>
      <c r="DF25" s="48">
        <v>12.532</v>
      </c>
      <c r="DG25" s="28">
        <v>93.700999999999993</v>
      </c>
      <c r="DH25" s="48">
        <v>-2.008</v>
      </c>
      <c r="DI25" s="23">
        <v>2016</v>
      </c>
      <c r="DJ25" s="24" t="s">
        <v>13</v>
      </c>
      <c r="DK25" s="28">
        <v>101.696</v>
      </c>
      <c r="DL25" s="48">
        <v>-3.2509999999999999</v>
      </c>
      <c r="DM25" s="28">
        <v>107.56399999999999</v>
      </c>
      <c r="DN25" s="48">
        <v>9.7319999999999993</v>
      </c>
      <c r="DO25" s="28">
        <v>108.12</v>
      </c>
      <c r="DP25" s="48">
        <v>1.046</v>
      </c>
      <c r="DQ25" s="43"/>
    </row>
    <row r="26" spans="1:121" ht="15" hidden="1" customHeight="1" x14ac:dyDescent="0.25">
      <c r="A26" s="23"/>
      <c r="B26" s="24" t="s">
        <v>14</v>
      </c>
      <c r="C26" s="28">
        <v>85.832999999999998</v>
      </c>
      <c r="D26" s="48">
        <v>-21.285</v>
      </c>
      <c r="E26" s="28">
        <v>113.444</v>
      </c>
      <c r="F26" s="48">
        <v>15.186</v>
      </c>
      <c r="G26" s="28">
        <v>107.69</v>
      </c>
      <c r="H26" s="48">
        <v>15.481</v>
      </c>
      <c r="I26" s="23"/>
      <c r="J26" s="24" t="s">
        <v>14</v>
      </c>
      <c r="K26" s="28">
        <v>109.36799999999999</v>
      </c>
      <c r="L26" s="48">
        <v>14.808</v>
      </c>
      <c r="M26" s="28">
        <v>110.143</v>
      </c>
      <c r="N26" s="48">
        <v>8.8580000000000005</v>
      </c>
      <c r="O26" s="28">
        <v>105.377</v>
      </c>
      <c r="P26" s="48">
        <v>4.4800000000000004</v>
      </c>
      <c r="Q26" s="23"/>
      <c r="R26" s="24" t="s">
        <v>14</v>
      </c>
      <c r="S26" s="28">
        <v>106.937</v>
      </c>
      <c r="T26" s="48">
        <v>4.6680000000000001</v>
      </c>
      <c r="U26" s="28">
        <v>110.577</v>
      </c>
      <c r="V26" s="48">
        <v>9.4570000000000007</v>
      </c>
      <c r="W26" s="28">
        <v>103.60299999999999</v>
      </c>
      <c r="X26" s="48">
        <v>7.008</v>
      </c>
      <c r="Y26" s="23"/>
      <c r="Z26" s="24" t="s">
        <v>14</v>
      </c>
      <c r="AA26" s="28">
        <v>116.30500000000001</v>
      </c>
      <c r="AB26" s="48">
        <v>8.6159999999999997</v>
      </c>
      <c r="AC26" s="28">
        <v>112.443</v>
      </c>
      <c r="AD26" s="48">
        <v>22.891999999999999</v>
      </c>
      <c r="AE26" s="28">
        <v>100.301</v>
      </c>
      <c r="AF26" s="48">
        <v>-1.298</v>
      </c>
      <c r="AG26" s="23"/>
      <c r="AH26" s="24" t="s">
        <v>14</v>
      </c>
      <c r="AI26" s="28">
        <v>101.56</v>
      </c>
      <c r="AJ26" s="48">
        <v>5.47</v>
      </c>
      <c r="AK26" s="28">
        <v>107.054</v>
      </c>
      <c r="AL26" s="48">
        <v>3.0920000000000001</v>
      </c>
      <c r="AM26" s="28">
        <v>102.956</v>
      </c>
      <c r="AN26" s="48">
        <v>4.984</v>
      </c>
      <c r="AO26" s="23"/>
      <c r="AP26" s="24" t="s">
        <v>14</v>
      </c>
      <c r="AQ26" s="28">
        <v>106.72799999999999</v>
      </c>
      <c r="AR26" s="48">
        <v>5.9690000000000003</v>
      </c>
      <c r="AS26" s="28">
        <v>105.464</v>
      </c>
      <c r="AT26" s="48">
        <v>3.891</v>
      </c>
      <c r="AU26" s="28">
        <v>108.11199999999999</v>
      </c>
      <c r="AV26" s="48">
        <v>3.8439999999999999</v>
      </c>
      <c r="AW26" s="23"/>
      <c r="AX26" s="24" t="s">
        <v>14</v>
      </c>
      <c r="AY26" s="28">
        <v>101.598</v>
      </c>
      <c r="AZ26" s="48">
        <v>5.194</v>
      </c>
      <c r="BA26" s="28">
        <v>101.952</v>
      </c>
      <c r="BB26" s="48">
        <v>3.766</v>
      </c>
      <c r="BC26" s="28">
        <v>112.996</v>
      </c>
      <c r="BD26" s="48">
        <v>19.108000000000001</v>
      </c>
      <c r="BE26" s="23"/>
      <c r="BF26" s="24" t="s">
        <v>14</v>
      </c>
      <c r="BG26" s="28">
        <v>101.952</v>
      </c>
      <c r="BH26" s="48">
        <v>2.1840000000000002</v>
      </c>
      <c r="BI26" s="28">
        <v>103.75</v>
      </c>
      <c r="BJ26" s="48">
        <v>0.252</v>
      </c>
      <c r="BK26" s="28">
        <v>106.38800000000001</v>
      </c>
      <c r="BL26" s="48">
        <v>7.54</v>
      </c>
      <c r="BM26" s="23"/>
      <c r="BN26" s="24" t="s">
        <v>14</v>
      </c>
      <c r="BO26" s="28">
        <v>107.807</v>
      </c>
      <c r="BP26" s="48">
        <v>8.0890000000000004</v>
      </c>
      <c r="BQ26" s="28">
        <v>106.628</v>
      </c>
      <c r="BR26" s="48">
        <v>3.8530000000000002</v>
      </c>
      <c r="BS26" s="28">
        <v>109.375</v>
      </c>
      <c r="BT26" s="48">
        <v>12.634</v>
      </c>
      <c r="BU26" s="23"/>
      <c r="BV26" s="24" t="s">
        <v>14</v>
      </c>
      <c r="BW26" s="28">
        <v>107.226</v>
      </c>
      <c r="BX26" s="48">
        <v>4.1289999999999996</v>
      </c>
      <c r="BY26" s="28">
        <v>104.33199999999999</v>
      </c>
      <c r="BZ26" s="48">
        <v>3.7629999999999999</v>
      </c>
      <c r="CA26" s="28">
        <v>89.495999999999995</v>
      </c>
      <c r="CB26" s="48">
        <v>8.6769999999999996</v>
      </c>
      <c r="CC26" s="23"/>
      <c r="CD26" s="24" t="s">
        <v>14</v>
      </c>
      <c r="CE26" s="28">
        <v>113.309</v>
      </c>
      <c r="CF26" s="48">
        <v>9.3539999999999992</v>
      </c>
      <c r="CG26" s="28">
        <v>97.087000000000003</v>
      </c>
      <c r="CH26" s="48">
        <v>18.704000000000001</v>
      </c>
      <c r="CI26" s="28">
        <v>90.078999999999994</v>
      </c>
      <c r="CJ26" s="48">
        <v>0.72499999999999998</v>
      </c>
      <c r="CK26" s="23"/>
      <c r="CL26" s="24" t="s">
        <v>14</v>
      </c>
      <c r="CM26" s="28">
        <v>103.05</v>
      </c>
      <c r="CN26" s="48">
        <v>0.64200000000000002</v>
      </c>
      <c r="CO26" s="28">
        <v>108.895</v>
      </c>
      <c r="CP26" s="48">
        <v>5.8650000000000002</v>
      </c>
      <c r="CQ26" s="28">
        <v>116.307</v>
      </c>
      <c r="CR26" s="48">
        <v>15.69</v>
      </c>
      <c r="CS26" s="23"/>
      <c r="CT26" s="24" t="s">
        <v>14</v>
      </c>
      <c r="CU26" s="28">
        <v>126.52</v>
      </c>
      <c r="CV26" s="48">
        <v>4.5330000000000004</v>
      </c>
      <c r="CW26" s="28">
        <v>101.69199999999999</v>
      </c>
      <c r="CX26" s="48">
        <v>3.6789999999999998</v>
      </c>
      <c r="CY26" s="28">
        <v>78.765000000000001</v>
      </c>
      <c r="CZ26" s="48">
        <v>-25.934999999999999</v>
      </c>
      <c r="DA26" s="23"/>
      <c r="DB26" s="24" t="s">
        <v>14</v>
      </c>
      <c r="DC26" s="28">
        <v>114.80200000000001</v>
      </c>
      <c r="DD26" s="48">
        <v>12.472</v>
      </c>
      <c r="DE26" s="28">
        <v>84.712000000000003</v>
      </c>
      <c r="DF26" s="48">
        <v>-10.307</v>
      </c>
      <c r="DG26" s="28">
        <v>98.561000000000007</v>
      </c>
      <c r="DH26" s="48">
        <v>2.633</v>
      </c>
      <c r="DI26" s="23"/>
      <c r="DJ26" s="24" t="s">
        <v>14</v>
      </c>
      <c r="DK26" s="28">
        <v>98.013999999999996</v>
      </c>
      <c r="DL26" s="48">
        <v>-7.851</v>
      </c>
      <c r="DM26" s="28">
        <v>103.702</v>
      </c>
      <c r="DN26" s="48">
        <v>9.7070000000000007</v>
      </c>
      <c r="DO26" s="28">
        <v>96.918999999999997</v>
      </c>
      <c r="DP26" s="48">
        <v>5.6989999999999998</v>
      </c>
      <c r="DQ26" s="43"/>
    </row>
    <row r="27" spans="1:121" ht="15" hidden="1" customHeight="1" x14ac:dyDescent="0.25">
      <c r="A27" s="23"/>
      <c r="B27" s="24" t="s">
        <v>15</v>
      </c>
      <c r="C27" s="28">
        <v>107.496</v>
      </c>
      <c r="D27" s="48">
        <v>-5.218</v>
      </c>
      <c r="E27" s="28">
        <v>108.328</v>
      </c>
      <c r="F27" s="48">
        <v>6.8419999999999996</v>
      </c>
      <c r="G27" s="28">
        <v>102.822</v>
      </c>
      <c r="H27" s="48">
        <v>8.7829999999999995</v>
      </c>
      <c r="I27" s="23"/>
      <c r="J27" s="24" t="s">
        <v>15</v>
      </c>
      <c r="K27" s="28">
        <v>107.03400000000001</v>
      </c>
      <c r="L27" s="48">
        <v>9.4260000000000002</v>
      </c>
      <c r="M27" s="28">
        <v>111.85899999999999</v>
      </c>
      <c r="N27" s="48">
        <v>11.638999999999999</v>
      </c>
      <c r="O27" s="28">
        <v>105.239</v>
      </c>
      <c r="P27" s="48">
        <v>2.0739999999999998</v>
      </c>
      <c r="Q27" s="23"/>
      <c r="R27" s="24" t="s">
        <v>15</v>
      </c>
      <c r="S27" s="28">
        <v>105.102</v>
      </c>
      <c r="T27" s="48">
        <v>5.0839999999999996</v>
      </c>
      <c r="U27" s="28">
        <v>100.935</v>
      </c>
      <c r="V27" s="48">
        <v>8.1129999999999995</v>
      </c>
      <c r="W27" s="28">
        <v>104.26300000000001</v>
      </c>
      <c r="X27" s="48">
        <v>-0.67300000000000004</v>
      </c>
      <c r="Y27" s="23"/>
      <c r="Z27" s="24" t="s">
        <v>15</v>
      </c>
      <c r="AA27" s="28">
        <v>103.035</v>
      </c>
      <c r="AB27" s="48">
        <v>12.683999999999999</v>
      </c>
      <c r="AC27" s="28">
        <v>114.07</v>
      </c>
      <c r="AD27" s="48">
        <v>5.117</v>
      </c>
      <c r="AE27" s="28">
        <v>97.656999999999996</v>
      </c>
      <c r="AF27" s="48">
        <v>2.0870000000000002</v>
      </c>
      <c r="AG27" s="23"/>
      <c r="AH27" s="24" t="s">
        <v>15</v>
      </c>
      <c r="AI27" s="28">
        <v>104.93</v>
      </c>
      <c r="AJ27" s="48">
        <v>2.0129999999999999</v>
      </c>
      <c r="AK27" s="28">
        <v>108.902</v>
      </c>
      <c r="AL27" s="48">
        <v>5.3390000000000004</v>
      </c>
      <c r="AM27" s="28">
        <v>97.132000000000005</v>
      </c>
      <c r="AN27" s="48">
        <v>3.1419999999999999</v>
      </c>
      <c r="AO27" s="23"/>
      <c r="AP27" s="24" t="s">
        <v>15</v>
      </c>
      <c r="AQ27" s="28">
        <v>110.087</v>
      </c>
      <c r="AR27" s="48">
        <v>8.4109999999999996</v>
      </c>
      <c r="AS27" s="28">
        <v>103.962</v>
      </c>
      <c r="AT27" s="48">
        <v>2.7090000000000001</v>
      </c>
      <c r="AU27" s="28">
        <v>110.947</v>
      </c>
      <c r="AV27" s="48">
        <v>3.8719999999999999</v>
      </c>
      <c r="AW27" s="23"/>
      <c r="AX27" s="24" t="s">
        <v>15</v>
      </c>
      <c r="AY27" s="28">
        <v>105.736</v>
      </c>
      <c r="AZ27" s="48">
        <v>2.3919999999999999</v>
      </c>
      <c r="BA27" s="28">
        <v>106.221</v>
      </c>
      <c r="BB27" s="48">
        <v>2.8</v>
      </c>
      <c r="BC27" s="28">
        <v>117.922</v>
      </c>
      <c r="BD27" s="48">
        <v>10.505000000000001</v>
      </c>
      <c r="BE27" s="23"/>
      <c r="BF27" s="24" t="s">
        <v>15</v>
      </c>
      <c r="BG27" s="28">
        <v>102.97499999999999</v>
      </c>
      <c r="BH27" s="48">
        <v>3.899</v>
      </c>
      <c r="BI27" s="28">
        <v>101.73</v>
      </c>
      <c r="BJ27" s="48">
        <v>1.8759999999999999</v>
      </c>
      <c r="BK27" s="28">
        <v>115.181</v>
      </c>
      <c r="BL27" s="48">
        <v>2.1000000000000001E-2</v>
      </c>
      <c r="BM27" s="23"/>
      <c r="BN27" s="24" t="s">
        <v>15</v>
      </c>
      <c r="BO27" s="28">
        <v>106.658</v>
      </c>
      <c r="BP27" s="48">
        <v>6.0419999999999998</v>
      </c>
      <c r="BQ27" s="28">
        <v>101.861</v>
      </c>
      <c r="BR27" s="48">
        <v>3.8540000000000001</v>
      </c>
      <c r="BS27" s="28">
        <v>114.833</v>
      </c>
      <c r="BT27" s="48">
        <v>11.593999999999999</v>
      </c>
      <c r="BU27" s="23"/>
      <c r="BV27" s="24" t="s">
        <v>15</v>
      </c>
      <c r="BW27" s="28">
        <v>105.474</v>
      </c>
      <c r="BX27" s="48">
        <v>-1.5049999999999999</v>
      </c>
      <c r="BY27" s="28">
        <v>108.97199999999999</v>
      </c>
      <c r="BZ27" s="48">
        <v>8.7460000000000004</v>
      </c>
      <c r="CA27" s="28">
        <v>116.039</v>
      </c>
      <c r="CB27" s="48">
        <v>-2.9319999999999999</v>
      </c>
      <c r="CC27" s="23"/>
      <c r="CD27" s="24" t="s">
        <v>15</v>
      </c>
      <c r="CE27" s="28">
        <v>107.384</v>
      </c>
      <c r="CF27" s="48">
        <v>11.401999999999999</v>
      </c>
      <c r="CG27" s="28">
        <v>120.56100000000001</v>
      </c>
      <c r="CH27" s="48">
        <v>8.1790000000000003</v>
      </c>
      <c r="CI27" s="28">
        <v>113.938</v>
      </c>
      <c r="CJ27" s="48">
        <v>2.9780000000000002</v>
      </c>
      <c r="CK27" s="23"/>
      <c r="CL27" s="24" t="s">
        <v>15</v>
      </c>
      <c r="CM27" s="28">
        <v>103.78</v>
      </c>
      <c r="CN27" s="48">
        <v>4.0739999999999998</v>
      </c>
      <c r="CO27" s="28">
        <v>111.979</v>
      </c>
      <c r="CP27" s="48">
        <v>13.704000000000001</v>
      </c>
      <c r="CQ27" s="28">
        <v>105.649</v>
      </c>
      <c r="CR27" s="48">
        <v>-1.778</v>
      </c>
      <c r="CS27" s="23"/>
      <c r="CT27" s="24" t="s">
        <v>15</v>
      </c>
      <c r="CU27" s="28">
        <v>99.5</v>
      </c>
      <c r="CV27" s="48">
        <v>9.4250000000000007</v>
      </c>
      <c r="CW27" s="28">
        <v>119.111</v>
      </c>
      <c r="CX27" s="48">
        <v>3.137</v>
      </c>
      <c r="CY27" s="28">
        <v>71.256</v>
      </c>
      <c r="CZ27" s="48">
        <v>-18.643999999999998</v>
      </c>
      <c r="DA27" s="23"/>
      <c r="DB27" s="24" t="s">
        <v>15</v>
      </c>
      <c r="DC27" s="28">
        <v>110.976</v>
      </c>
      <c r="DD27" s="48">
        <v>9.25</v>
      </c>
      <c r="DE27" s="28">
        <v>110.879</v>
      </c>
      <c r="DF27" s="48">
        <v>4.22</v>
      </c>
      <c r="DG27" s="28">
        <v>96.406999999999996</v>
      </c>
      <c r="DH27" s="48">
        <v>-4.3940000000000001</v>
      </c>
      <c r="DI27" s="23"/>
      <c r="DJ27" s="24" t="s">
        <v>15</v>
      </c>
      <c r="DK27" s="28">
        <v>87.099000000000004</v>
      </c>
      <c r="DL27" s="48">
        <v>-6.6879999999999997</v>
      </c>
      <c r="DM27" s="28">
        <v>108.699</v>
      </c>
      <c r="DN27" s="48">
        <v>11.154999999999999</v>
      </c>
      <c r="DO27" s="28">
        <v>116.94199999999999</v>
      </c>
      <c r="DP27" s="48">
        <v>23.895</v>
      </c>
      <c r="DQ27" s="43"/>
    </row>
    <row r="28" spans="1:121" ht="15" hidden="1" customHeight="1" x14ac:dyDescent="0.25">
      <c r="A28" s="23"/>
      <c r="B28" s="24" t="s">
        <v>16</v>
      </c>
      <c r="C28" s="28">
        <v>114.343</v>
      </c>
      <c r="D28" s="48">
        <v>13.082000000000001</v>
      </c>
      <c r="E28" s="28">
        <v>106.565</v>
      </c>
      <c r="F28" s="48">
        <v>2.2829999999999999</v>
      </c>
      <c r="G28" s="28">
        <v>110.738</v>
      </c>
      <c r="H28" s="48">
        <v>-2.9969999999999999</v>
      </c>
      <c r="I28" s="23"/>
      <c r="J28" s="24" t="s">
        <v>16</v>
      </c>
      <c r="K28" s="28">
        <v>113.07899999999999</v>
      </c>
      <c r="L28" s="48">
        <v>3.3660000000000001</v>
      </c>
      <c r="M28" s="28">
        <v>120.502</v>
      </c>
      <c r="N28" s="48">
        <v>10.613</v>
      </c>
      <c r="O28" s="28">
        <v>95.075999999999993</v>
      </c>
      <c r="P28" s="48">
        <v>-1.4990000000000001</v>
      </c>
      <c r="Q28" s="23"/>
      <c r="R28" s="24" t="s">
        <v>16</v>
      </c>
      <c r="S28" s="28">
        <v>109.246</v>
      </c>
      <c r="T28" s="48">
        <v>5.9130000000000003</v>
      </c>
      <c r="U28" s="28">
        <v>119.983</v>
      </c>
      <c r="V28" s="48">
        <v>6.43</v>
      </c>
      <c r="W28" s="28">
        <v>125.20699999999999</v>
      </c>
      <c r="X28" s="48">
        <v>4.1529999999999996</v>
      </c>
      <c r="Y28" s="23"/>
      <c r="Z28" s="24" t="s">
        <v>16</v>
      </c>
      <c r="AA28" s="28">
        <v>98.200999999999993</v>
      </c>
      <c r="AB28" s="48">
        <v>1.708</v>
      </c>
      <c r="AC28" s="28">
        <v>118.861</v>
      </c>
      <c r="AD28" s="48">
        <v>2.9009999999999998</v>
      </c>
      <c r="AE28" s="28">
        <v>105.679</v>
      </c>
      <c r="AF28" s="48">
        <v>3.0209999999999999</v>
      </c>
      <c r="AG28" s="23"/>
      <c r="AH28" s="24" t="s">
        <v>16</v>
      </c>
      <c r="AI28" s="28">
        <v>107.339</v>
      </c>
      <c r="AJ28" s="48">
        <v>2.282</v>
      </c>
      <c r="AK28" s="28">
        <v>115.34</v>
      </c>
      <c r="AL28" s="48">
        <v>6.4580000000000002</v>
      </c>
      <c r="AM28" s="28">
        <v>106.206</v>
      </c>
      <c r="AN28" s="48">
        <v>3.137</v>
      </c>
      <c r="AO28" s="23"/>
      <c r="AP28" s="24" t="s">
        <v>16</v>
      </c>
      <c r="AQ28" s="28">
        <v>109.58499999999999</v>
      </c>
      <c r="AR28" s="48">
        <v>8.4120000000000008</v>
      </c>
      <c r="AS28" s="28">
        <v>101.751</v>
      </c>
      <c r="AT28" s="48">
        <v>4.5810000000000004</v>
      </c>
      <c r="AU28" s="28">
        <v>105.31699999999999</v>
      </c>
      <c r="AV28" s="48">
        <v>6.0510000000000002</v>
      </c>
      <c r="AW28" s="23"/>
      <c r="AX28" s="24" t="s">
        <v>16</v>
      </c>
      <c r="AY28" s="28">
        <v>106.444</v>
      </c>
      <c r="AZ28" s="48">
        <v>1.2070000000000001</v>
      </c>
      <c r="BA28" s="28">
        <v>108.342</v>
      </c>
      <c r="BB28" s="48">
        <v>5.7779999999999996</v>
      </c>
      <c r="BC28" s="28">
        <v>122.55</v>
      </c>
      <c r="BD28" s="48">
        <v>9.343</v>
      </c>
      <c r="BE28" s="23"/>
      <c r="BF28" s="24" t="s">
        <v>16</v>
      </c>
      <c r="BG28" s="28">
        <v>108.541</v>
      </c>
      <c r="BH28" s="48">
        <v>2.976</v>
      </c>
      <c r="BI28" s="28">
        <v>98.685000000000002</v>
      </c>
      <c r="BJ28" s="48">
        <v>7.0579999999999998</v>
      </c>
      <c r="BK28" s="28">
        <v>106.771</v>
      </c>
      <c r="BL28" s="48">
        <v>1.1759999999999999</v>
      </c>
      <c r="BM28" s="23"/>
      <c r="BN28" s="24" t="s">
        <v>16</v>
      </c>
      <c r="BO28" s="28">
        <v>104.155</v>
      </c>
      <c r="BP28" s="48">
        <v>-0.871</v>
      </c>
      <c r="BQ28" s="28">
        <v>105.20699999999999</v>
      </c>
      <c r="BR28" s="48">
        <v>7.3230000000000004</v>
      </c>
      <c r="BS28" s="28">
        <v>121.271</v>
      </c>
      <c r="BT28" s="48">
        <v>11.52</v>
      </c>
      <c r="BU28" s="23"/>
      <c r="BV28" s="24" t="s">
        <v>16</v>
      </c>
      <c r="BW28" s="28">
        <v>105.681</v>
      </c>
      <c r="BX28" s="48">
        <v>8.3710000000000004</v>
      </c>
      <c r="BY28" s="28">
        <v>105.78700000000001</v>
      </c>
      <c r="BZ28" s="48">
        <v>7.4560000000000004</v>
      </c>
      <c r="CA28" s="28">
        <v>117.09399999999999</v>
      </c>
      <c r="CB28" s="48">
        <v>-2.5230000000000001</v>
      </c>
      <c r="CC28" s="23"/>
      <c r="CD28" s="24" t="s">
        <v>16</v>
      </c>
      <c r="CE28" s="28">
        <v>118.88</v>
      </c>
      <c r="CF28" s="48">
        <v>13.163</v>
      </c>
      <c r="CG28" s="28">
        <v>89.527000000000001</v>
      </c>
      <c r="CH28" s="48">
        <v>-2.8519999999999999</v>
      </c>
      <c r="CI28" s="28">
        <v>107.77800000000001</v>
      </c>
      <c r="CJ28" s="48">
        <v>-8.6449999999999996</v>
      </c>
      <c r="CK28" s="23"/>
      <c r="CL28" s="24" t="s">
        <v>16</v>
      </c>
      <c r="CM28" s="28">
        <v>104.41200000000001</v>
      </c>
      <c r="CN28" s="48">
        <v>1.391</v>
      </c>
      <c r="CO28" s="28">
        <v>112.616</v>
      </c>
      <c r="CP28" s="48">
        <v>12.762</v>
      </c>
      <c r="CQ28" s="28">
        <v>110.578</v>
      </c>
      <c r="CR28" s="48">
        <v>6.6349999999999998</v>
      </c>
      <c r="CS28" s="23"/>
      <c r="CT28" s="24" t="s">
        <v>16</v>
      </c>
      <c r="CU28" s="28">
        <v>92.456999999999994</v>
      </c>
      <c r="CV28" s="48">
        <v>10.601000000000001</v>
      </c>
      <c r="CW28" s="28">
        <v>100.236</v>
      </c>
      <c r="CX28" s="48">
        <v>4.0339999999999998</v>
      </c>
      <c r="CY28" s="28">
        <v>80.256</v>
      </c>
      <c r="CZ28" s="48">
        <v>-19.966999999999999</v>
      </c>
      <c r="DA28" s="23"/>
      <c r="DB28" s="24" t="s">
        <v>16</v>
      </c>
      <c r="DC28" s="28">
        <v>118.572</v>
      </c>
      <c r="DD28" s="48">
        <v>24.486000000000001</v>
      </c>
      <c r="DE28" s="28">
        <v>85.546999999999997</v>
      </c>
      <c r="DF28" s="48">
        <v>-17.334</v>
      </c>
      <c r="DG28" s="28">
        <v>113.925</v>
      </c>
      <c r="DH28" s="48">
        <v>5.9690000000000003</v>
      </c>
      <c r="DI28" s="23"/>
      <c r="DJ28" s="24" t="s">
        <v>16</v>
      </c>
      <c r="DK28" s="28">
        <v>89.725999999999999</v>
      </c>
      <c r="DL28" s="48">
        <v>-5.7309999999999999</v>
      </c>
      <c r="DM28" s="28">
        <v>120.03</v>
      </c>
      <c r="DN28" s="48">
        <v>9.4469999999999992</v>
      </c>
      <c r="DO28" s="28">
        <v>105.5</v>
      </c>
      <c r="DP28" s="48">
        <v>-1.3260000000000001</v>
      </c>
      <c r="DQ28" s="43"/>
    </row>
    <row r="29" spans="1:121" ht="15" hidden="1" customHeight="1" x14ac:dyDescent="0.25">
      <c r="A29" s="23"/>
      <c r="B29" s="24"/>
      <c r="C29" s="28"/>
      <c r="D29" s="48"/>
      <c r="E29" s="28"/>
      <c r="F29" s="48"/>
      <c r="G29" s="28"/>
      <c r="H29" s="48"/>
      <c r="I29" s="48"/>
      <c r="J29" s="48"/>
      <c r="K29" s="28"/>
      <c r="L29" s="48"/>
      <c r="M29" s="28"/>
      <c r="N29" s="48"/>
      <c r="O29" s="28"/>
      <c r="P29" s="48"/>
      <c r="Q29" s="48"/>
      <c r="R29" s="48"/>
      <c r="S29" s="28"/>
      <c r="T29" s="48"/>
      <c r="U29" s="28"/>
      <c r="V29" s="48"/>
      <c r="W29" s="28"/>
      <c r="X29" s="48"/>
      <c r="Y29" s="48"/>
      <c r="Z29" s="48"/>
      <c r="AA29" s="28"/>
      <c r="AB29" s="48"/>
      <c r="AC29" s="28"/>
      <c r="AD29" s="48"/>
      <c r="AE29" s="28"/>
      <c r="AF29" s="48"/>
      <c r="AG29" s="48"/>
      <c r="AH29" s="48"/>
      <c r="AI29" s="28"/>
      <c r="AJ29" s="48"/>
      <c r="AK29" s="28"/>
      <c r="AL29" s="48"/>
      <c r="AM29" s="28"/>
      <c r="AN29" s="48"/>
      <c r="AO29" s="48"/>
      <c r="AP29" s="48"/>
      <c r="AQ29" s="28"/>
      <c r="AR29" s="48"/>
      <c r="AS29" s="28"/>
      <c r="AT29" s="48"/>
      <c r="AU29" s="28"/>
      <c r="AV29" s="48"/>
      <c r="AW29" s="48"/>
      <c r="AX29" s="48"/>
      <c r="AY29" s="28"/>
      <c r="AZ29" s="48"/>
      <c r="BA29" s="28"/>
      <c r="BB29" s="48"/>
      <c r="BC29" s="28"/>
      <c r="BD29" s="48"/>
      <c r="BE29" s="48"/>
      <c r="BF29" s="48"/>
      <c r="BG29" s="28"/>
      <c r="BH29" s="48"/>
      <c r="BI29" s="28"/>
      <c r="BJ29" s="48"/>
      <c r="BK29" s="28"/>
      <c r="BL29" s="48"/>
      <c r="BM29" s="48"/>
      <c r="BN29" s="48"/>
      <c r="BO29" s="28"/>
      <c r="BP29" s="48"/>
      <c r="BQ29" s="28"/>
      <c r="BR29" s="48"/>
      <c r="BS29" s="28"/>
      <c r="BT29" s="48"/>
      <c r="BU29" s="48"/>
      <c r="BV29" s="48"/>
      <c r="BW29" s="28"/>
      <c r="BX29" s="48"/>
      <c r="BY29" s="28"/>
      <c r="BZ29" s="48"/>
      <c r="CA29" s="28"/>
      <c r="CB29" s="48"/>
      <c r="CC29" s="48"/>
      <c r="CD29" s="48"/>
      <c r="CE29" s="28"/>
      <c r="CF29" s="48"/>
      <c r="CG29" s="28"/>
      <c r="CH29" s="48"/>
      <c r="CI29" s="28"/>
      <c r="CJ29" s="48"/>
      <c r="CK29" s="48"/>
      <c r="CL29" s="48"/>
      <c r="CM29" s="28"/>
      <c r="CN29" s="48"/>
      <c r="CO29" s="28"/>
      <c r="CP29" s="48"/>
      <c r="CQ29" s="28"/>
      <c r="CR29" s="48"/>
      <c r="CS29" s="48"/>
      <c r="CT29" s="48"/>
      <c r="CU29" s="28"/>
      <c r="CV29" s="48"/>
      <c r="CW29" s="28"/>
      <c r="CX29" s="48"/>
      <c r="CY29" s="28"/>
      <c r="CZ29" s="48"/>
      <c r="DA29" s="48"/>
      <c r="DB29" s="48"/>
      <c r="DC29" s="28"/>
      <c r="DD29" s="48"/>
      <c r="DE29" s="28"/>
      <c r="DF29" s="48"/>
      <c r="DG29" s="28"/>
      <c r="DH29" s="48"/>
      <c r="DI29" s="48"/>
      <c r="DJ29" s="48"/>
      <c r="DK29" s="28"/>
      <c r="DL29" s="48"/>
      <c r="DM29" s="28"/>
      <c r="DN29" s="48"/>
      <c r="DO29" s="28"/>
      <c r="DP29" s="48"/>
      <c r="DQ29" s="43"/>
    </row>
    <row r="30" spans="1:121" ht="15" hidden="1" customHeight="1" x14ac:dyDescent="0.25">
      <c r="A30" s="23">
        <v>2017</v>
      </c>
      <c r="B30" s="24" t="s">
        <v>13</v>
      </c>
      <c r="C30" s="28">
        <v>89.731999999999999</v>
      </c>
      <c r="D30" s="48">
        <v>11.515000000000001</v>
      </c>
      <c r="E30" s="28">
        <v>100.60299999999999</v>
      </c>
      <c r="F30" s="48">
        <v>-3.3780000000000001</v>
      </c>
      <c r="G30" s="28">
        <v>109.971</v>
      </c>
      <c r="H30" s="48">
        <v>6.6470000000000002</v>
      </c>
      <c r="I30" s="23">
        <v>2017</v>
      </c>
      <c r="J30" s="24" t="s">
        <v>13</v>
      </c>
      <c r="K30" s="28">
        <v>111.883</v>
      </c>
      <c r="L30" s="48">
        <v>7.6790000000000003</v>
      </c>
      <c r="M30" s="28">
        <v>110.09399999999999</v>
      </c>
      <c r="N30" s="48">
        <v>13.173999999999999</v>
      </c>
      <c r="O30" s="28">
        <v>110.22199999999999</v>
      </c>
      <c r="P30" s="48">
        <v>2.782</v>
      </c>
      <c r="Q30" s="23">
        <v>2017</v>
      </c>
      <c r="R30" s="24" t="s">
        <v>13</v>
      </c>
      <c r="S30" s="28">
        <v>103.562</v>
      </c>
      <c r="T30" s="48">
        <v>4.9009999999999998</v>
      </c>
      <c r="U30" s="28">
        <v>111.006</v>
      </c>
      <c r="V30" s="48">
        <v>9.3529999999999998</v>
      </c>
      <c r="W30" s="28">
        <v>137.78200000000001</v>
      </c>
      <c r="X30" s="48">
        <v>17.468</v>
      </c>
      <c r="Y30" s="23">
        <v>2017</v>
      </c>
      <c r="Z30" s="24" t="s">
        <v>13</v>
      </c>
      <c r="AA30" s="28">
        <v>107.50700000000001</v>
      </c>
      <c r="AB30" s="48">
        <v>2.1739999999999999</v>
      </c>
      <c r="AC30" s="28">
        <v>133.261</v>
      </c>
      <c r="AD30" s="48">
        <v>26.978999999999999</v>
      </c>
      <c r="AE30" s="28">
        <v>96.67</v>
      </c>
      <c r="AF30" s="48">
        <v>-0.91900000000000004</v>
      </c>
      <c r="AG30" s="23">
        <v>2017</v>
      </c>
      <c r="AH30" s="24" t="s">
        <v>13</v>
      </c>
      <c r="AI30" s="28">
        <v>111.254</v>
      </c>
      <c r="AJ30" s="48">
        <v>6.6879999999999997</v>
      </c>
      <c r="AK30" s="28">
        <v>103.13500000000001</v>
      </c>
      <c r="AL30" s="48">
        <v>14.551</v>
      </c>
      <c r="AM30" s="28">
        <v>108.64700000000001</v>
      </c>
      <c r="AN30" s="48">
        <v>2.4470000000000001</v>
      </c>
      <c r="AO30" s="23">
        <v>2017</v>
      </c>
      <c r="AP30" s="24" t="s">
        <v>13</v>
      </c>
      <c r="AQ30" s="28">
        <v>104.015</v>
      </c>
      <c r="AR30" s="48">
        <v>3.3290000000000002</v>
      </c>
      <c r="AS30" s="28">
        <v>107.45399999999999</v>
      </c>
      <c r="AT30" s="48">
        <v>5.2309999999999999</v>
      </c>
      <c r="AU30" s="28">
        <v>97.826999999999998</v>
      </c>
      <c r="AV30" s="48">
        <v>4.7590000000000003</v>
      </c>
      <c r="AW30" s="23">
        <v>2017</v>
      </c>
      <c r="AX30" s="24" t="s">
        <v>13</v>
      </c>
      <c r="AY30" s="28">
        <v>107.899</v>
      </c>
      <c r="AZ30" s="48">
        <v>6.9909999999999997</v>
      </c>
      <c r="BA30" s="28">
        <v>99.906000000000006</v>
      </c>
      <c r="BB30" s="48">
        <v>1.8939999999999999</v>
      </c>
      <c r="BC30" s="28">
        <v>112.517</v>
      </c>
      <c r="BD30" s="48">
        <v>3.6619999999999999</v>
      </c>
      <c r="BE30" s="23">
        <v>2017</v>
      </c>
      <c r="BF30" s="24" t="s">
        <v>13</v>
      </c>
      <c r="BG30" s="28">
        <v>101.992</v>
      </c>
      <c r="BH30" s="48">
        <v>4.383</v>
      </c>
      <c r="BI30" s="28">
        <v>104.63800000000001</v>
      </c>
      <c r="BJ30" s="48">
        <v>7.4550000000000001</v>
      </c>
      <c r="BK30" s="28">
        <v>92.694999999999993</v>
      </c>
      <c r="BL30" s="48">
        <v>-1.248</v>
      </c>
      <c r="BM30" s="23">
        <v>2017</v>
      </c>
      <c r="BN30" s="24" t="s">
        <v>13</v>
      </c>
      <c r="BO30" s="28">
        <v>93.837000000000003</v>
      </c>
      <c r="BP30" s="48">
        <v>0.76400000000000001</v>
      </c>
      <c r="BQ30" s="28">
        <v>115.664</v>
      </c>
      <c r="BR30" s="48">
        <v>4.1740000000000004</v>
      </c>
      <c r="BS30" s="28">
        <v>110.52800000000001</v>
      </c>
      <c r="BT30" s="48">
        <v>13.917</v>
      </c>
      <c r="BU30" s="23">
        <v>2017</v>
      </c>
      <c r="BV30" s="24" t="s">
        <v>13</v>
      </c>
      <c r="BW30" s="28">
        <v>97.613</v>
      </c>
      <c r="BX30" s="48">
        <v>-0.75</v>
      </c>
      <c r="BY30" s="28">
        <v>94.555000000000007</v>
      </c>
      <c r="BZ30" s="48">
        <v>1.736</v>
      </c>
      <c r="CA30" s="28">
        <v>93.653000000000006</v>
      </c>
      <c r="CB30" s="48">
        <v>-0.67700000000000005</v>
      </c>
      <c r="CC30" s="23">
        <v>2017</v>
      </c>
      <c r="CD30" s="24" t="s">
        <v>13</v>
      </c>
      <c r="CE30" s="28">
        <v>104.79300000000001</v>
      </c>
      <c r="CF30" s="48">
        <v>0.72599999999999998</v>
      </c>
      <c r="CG30" s="28">
        <v>128.923</v>
      </c>
      <c r="CH30" s="48">
        <v>-3.4550000000000001</v>
      </c>
      <c r="CI30" s="28">
        <v>93.828000000000003</v>
      </c>
      <c r="CJ30" s="48">
        <v>8.4540000000000006</v>
      </c>
      <c r="CK30" s="23">
        <v>2017</v>
      </c>
      <c r="CL30" s="24" t="s">
        <v>13</v>
      </c>
      <c r="CM30" s="28">
        <v>107.905</v>
      </c>
      <c r="CN30" s="48">
        <v>5.5030000000000001</v>
      </c>
      <c r="CO30" s="28">
        <v>113.535</v>
      </c>
      <c r="CP30" s="48">
        <v>14.744</v>
      </c>
      <c r="CQ30" s="28">
        <v>97.275999999999996</v>
      </c>
      <c r="CR30" s="48">
        <v>5.3280000000000003</v>
      </c>
      <c r="CS30" s="23">
        <v>2017</v>
      </c>
      <c r="CT30" s="24" t="s">
        <v>13</v>
      </c>
      <c r="CU30" s="28">
        <v>112.831</v>
      </c>
      <c r="CV30" s="48">
        <v>2.1139999999999999</v>
      </c>
      <c r="CW30" s="28">
        <v>106.354</v>
      </c>
      <c r="CX30" s="48">
        <v>16.963999999999999</v>
      </c>
      <c r="CY30" s="28">
        <v>88.83</v>
      </c>
      <c r="CZ30" s="48">
        <v>5.2169999999999996</v>
      </c>
      <c r="DA30" s="23">
        <v>2017</v>
      </c>
      <c r="DB30" s="24" t="s">
        <v>13</v>
      </c>
      <c r="DC30" s="28">
        <v>143.059</v>
      </c>
      <c r="DD30" s="48">
        <v>20.306999999999999</v>
      </c>
      <c r="DE30" s="28">
        <v>97.721999999999994</v>
      </c>
      <c r="DF30" s="48">
        <v>-9.24</v>
      </c>
      <c r="DG30" s="28">
        <v>104.91</v>
      </c>
      <c r="DH30" s="48">
        <v>11.962</v>
      </c>
      <c r="DI30" s="23">
        <v>2017</v>
      </c>
      <c r="DJ30" s="24" t="s">
        <v>13</v>
      </c>
      <c r="DK30" s="28">
        <v>86.382000000000005</v>
      </c>
      <c r="DL30" s="48">
        <v>-15.058999999999999</v>
      </c>
      <c r="DM30" s="28">
        <v>121.011</v>
      </c>
      <c r="DN30" s="48">
        <v>12.500999999999999</v>
      </c>
      <c r="DO30" s="28">
        <v>104.92700000000001</v>
      </c>
      <c r="DP30" s="48">
        <v>-2.9529999999999998</v>
      </c>
      <c r="DQ30" s="43"/>
    </row>
    <row r="31" spans="1:121" ht="15" hidden="1" customHeight="1" x14ac:dyDescent="0.25">
      <c r="A31" s="23"/>
      <c r="B31" s="24" t="s">
        <v>14</v>
      </c>
      <c r="C31" s="28">
        <v>103.129</v>
      </c>
      <c r="D31" s="48">
        <v>20.151</v>
      </c>
      <c r="E31" s="28">
        <v>111.696</v>
      </c>
      <c r="F31" s="48">
        <v>-1.5409999999999999</v>
      </c>
      <c r="G31" s="28">
        <v>112.015</v>
      </c>
      <c r="H31" s="48">
        <v>4.016</v>
      </c>
      <c r="I31" s="23"/>
      <c r="J31" s="24" t="s">
        <v>14</v>
      </c>
      <c r="K31" s="28">
        <v>115.026</v>
      </c>
      <c r="L31" s="48">
        <v>5.1740000000000004</v>
      </c>
      <c r="M31" s="28">
        <v>120.76300000000001</v>
      </c>
      <c r="N31" s="48">
        <v>9.641</v>
      </c>
      <c r="O31" s="28">
        <v>107.72</v>
      </c>
      <c r="P31" s="48">
        <v>2.2240000000000002</v>
      </c>
      <c r="Q31" s="23"/>
      <c r="R31" s="24" t="s">
        <v>14</v>
      </c>
      <c r="S31" s="28">
        <v>111.88800000000001</v>
      </c>
      <c r="T31" s="48">
        <v>4.63</v>
      </c>
      <c r="U31" s="28">
        <v>121.982</v>
      </c>
      <c r="V31" s="48">
        <v>10.314</v>
      </c>
      <c r="W31" s="28">
        <v>114.565</v>
      </c>
      <c r="X31" s="48">
        <v>10.581</v>
      </c>
      <c r="Y31" s="23"/>
      <c r="Z31" s="24" t="s">
        <v>14</v>
      </c>
      <c r="AA31" s="28">
        <v>121.94</v>
      </c>
      <c r="AB31" s="48">
        <v>4.8449999999999998</v>
      </c>
      <c r="AC31" s="28">
        <v>124.77</v>
      </c>
      <c r="AD31" s="48">
        <v>10.962999999999999</v>
      </c>
      <c r="AE31" s="28">
        <v>101.7</v>
      </c>
      <c r="AF31" s="48">
        <v>1.395</v>
      </c>
      <c r="AG31" s="23"/>
      <c r="AH31" s="24" t="s">
        <v>14</v>
      </c>
      <c r="AI31" s="28">
        <v>108.798</v>
      </c>
      <c r="AJ31" s="48">
        <v>7.1269999999999998</v>
      </c>
      <c r="AK31" s="28">
        <v>109.69799999999999</v>
      </c>
      <c r="AL31" s="48">
        <v>2.4689999999999999</v>
      </c>
      <c r="AM31" s="28">
        <v>104.785</v>
      </c>
      <c r="AN31" s="48">
        <v>1.776</v>
      </c>
      <c r="AO31" s="23"/>
      <c r="AP31" s="24" t="s">
        <v>14</v>
      </c>
      <c r="AQ31" s="28">
        <v>111.637</v>
      </c>
      <c r="AR31" s="48">
        <v>4.5990000000000002</v>
      </c>
      <c r="AS31" s="28">
        <v>107.14</v>
      </c>
      <c r="AT31" s="48">
        <v>1.589</v>
      </c>
      <c r="AU31" s="28">
        <v>113.28700000000001</v>
      </c>
      <c r="AV31" s="48">
        <v>4.7869999999999999</v>
      </c>
      <c r="AW31" s="23"/>
      <c r="AX31" s="24" t="s">
        <v>14</v>
      </c>
      <c r="AY31" s="28">
        <v>109.28700000000001</v>
      </c>
      <c r="AZ31" s="48">
        <v>7.569</v>
      </c>
      <c r="BA31" s="28">
        <v>103.556</v>
      </c>
      <c r="BB31" s="48">
        <v>1.5740000000000001</v>
      </c>
      <c r="BC31" s="28">
        <v>122.452</v>
      </c>
      <c r="BD31" s="48">
        <v>8.3680000000000003</v>
      </c>
      <c r="BE31" s="23"/>
      <c r="BF31" s="24" t="s">
        <v>14</v>
      </c>
      <c r="BG31" s="28">
        <v>105.93600000000001</v>
      </c>
      <c r="BH31" s="48">
        <v>3.9079999999999999</v>
      </c>
      <c r="BI31" s="28">
        <v>111.253</v>
      </c>
      <c r="BJ31" s="48">
        <v>7.2309999999999999</v>
      </c>
      <c r="BK31" s="28">
        <v>106.23099999999999</v>
      </c>
      <c r="BL31" s="48">
        <v>-0.14699999999999999</v>
      </c>
      <c r="BM31" s="23"/>
      <c r="BN31" s="24" t="s">
        <v>14</v>
      </c>
      <c r="BO31" s="28">
        <v>110.717</v>
      </c>
      <c r="BP31" s="48">
        <v>2.6989999999999998</v>
      </c>
      <c r="BQ31" s="28">
        <v>110.756</v>
      </c>
      <c r="BR31" s="48">
        <v>3.8719999999999999</v>
      </c>
      <c r="BS31" s="28">
        <v>128.059</v>
      </c>
      <c r="BT31" s="48">
        <v>17.082000000000001</v>
      </c>
      <c r="BU31" s="23"/>
      <c r="BV31" s="24" t="s">
        <v>14</v>
      </c>
      <c r="BW31" s="28">
        <v>98.343999999999994</v>
      </c>
      <c r="BX31" s="48">
        <v>-8.2829999999999995</v>
      </c>
      <c r="BY31" s="28">
        <v>97.527000000000001</v>
      </c>
      <c r="BZ31" s="48">
        <v>-6.5229999999999997</v>
      </c>
      <c r="CA31" s="28">
        <v>93.655000000000001</v>
      </c>
      <c r="CB31" s="48">
        <v>4.6470000000000002</v>
      </c>
      <c r="CC31" s="23"/>
      <c r="CD31" s="24" t="s">
        <v>14</v>
      </c>
      <c r="CE31" s="28">
        <v>108.88800000000001</v>
      </c>
      <c r="CF31" s="48">
        <v>-3.9020000000000001</v>
      </c>
      <c r="CG31" s="28">
        <v>98.703999999999994</v>
      </c>
      <c r="CH31" s="48">
        <v>1.6659999999999999</v>
      </c>
      <c r="CI31" s="28">
        <v>104.35</v>
      </c>
      <c r="CJ31" s="48">
        <v>15.843</v>
      </c>
      <c r="CK31" s="23"/>
      <c r="CL31" s="24" t="s">
        <v>14</v>
      </c>
      <c r="CM31" s="28">
        <v>116.057</v>
      </c>
      <c r="CN31" s="48">
        <v>12.622</v>
      </c>
      <c r="CO31" s="28">
        <v>122.321</v>
      </c>
      <c r="CP31" s="48">
        <v>12.329000000000001</v>
      </c>
      <c r="CQ31" s="28">
        <v>111.999</v>
      </c>
      <c r="CR31" s="48">
        <v>-3.7040000000000002</v>
      </c>
      <c r="CS31" s="23"/>
      <c r="CT31" s="24" t="s">
        <v>14</v>
      </c>
      <c r="CU31" s="28">
        <v>124.783</v>
      </c>
      <c r="CV31" s="48">
        <v>-1.373</v>
      </c>
      <c r="CW31" s="28">
        <v>115.244</v>
      </c>
      <c r="CX31" s="48">
        <v>13.327</v>
      </c>
      <c r="CY31" s="28">
        <v>71.215999999999994</v>
      </c>
      <c r="CZ31" s="48">
        <v>-9.5830000000000002</v>
      </c>
      <c r="DA31" s="23"/>
      <c r="DB31" s="24" t="s">
        <v>14</v>
      </c>
      <c r="DC31" s="28">
        <v>124.622</v>
      </c>
      <c r="DD31" s="48">
        <v>8.5540000000000003</v>
      </c>
      <c r="DE31" s="28">
        <v>92.165999999999997</v>
      </c>
      <c r="DF31" s="48">
        <v>8.7989999999999995</v>
      </c>
      <c r="DG31" s="28">
        <v>101.083</v>
      </c>
      <c r="DH31" s="48">
        <v>2.5590000000000002</v>
      </c>
      <c r="DI31" s="23"/>
      <c r="DJ31" s="24" t="s">
        <v>14</v>
      </c>
      <c r="DK31" s="28">
        <v>95.793999999999997</v>
      </c>
      <c r="DL31" s="48">
        <v>-2.2650000000000001</v>
      </c>
      <c r="DM31" s="28">
        <v>112.188</v>
      </c>
      <c r="DN31" s="48">
        <v>8.1829999999999998</v>
      </c>
      <c r="DO31" s="28">
        <v>122.393</v>
      </c>
      <c r="DP31" s="48">
        <v>26.283999999999999</v>
      </c>
      <c r="DQ31" s="43"/>
    </row>
    <row r="32" spans="1:121" ht="15" hidden="1" customHeight="1" x14ac:dyDescent="0.25">
      <c r="A32" s="23"/>
      <c r="B32" s="24" t="s">
        <v>15</v>
      </c>
      <c r="C32" s="28">
        <v>129.126</v>
      </c>
      <c r="D32" s="48">
        <v>20.122</v>
      </c>
      <c r="E32" s="28">
        <v>108.845</v>
      </c>
      <c r="F32" s="48">
        <v>0.47699999999999998</v>
      </c>
      <c r="G32" s="28">
        <v>109.982</v>
      </c>
      <c r="H32" s="48">
        <v>6.9630000000000001</v>
      </c>
      <c r="I32" s="23"/>
      <c r="J32" s="24" t="s">
        <v>15</v>
      </c>
      <c r="K32" s="28">
        <v>113.69499999999999</v>
      </c>
      <c r="L32" s="48">
        <v>6.2240000000000002</v>
      </c>
      <c r="M32" s="28">
        <v>121.309</v>
      </c>
      <c r="N32" s="48">
        <v>8.4489999999999998</v>
      </c>
      <c r="O32" s="28">
        <v>103.96</v>
      </c>
      <c r="P32" s="48">
        <v>-1.216</v>
      </c>
      <c r="Q32" s="23"/>
      <c r="R32" s="24" t="s">
        <v>15</v>
      </c>
      <c r="S32" s="28">
        <v>110.258</v>
      </c>
      <c r="T32" s="48">
        <v>4.9059999999999997</v>
      </c>
      <c r="U32" s="28">
        <v>114.861</v>
      </c>
      <c r="V32" s="48">
        <v>13.797000000000001</v>
      </c>
      <c r="W32" s="28">
        <v>107.08</v>
      </c>
      <c r="X32" s="48">
        <v>2.702</v>
      </c>
      <c r="Y32" s="23"/>
      <c r="Z32" s="24" t="s">
        <v>15</v>
      </c>
      <c r="AA32" s="28">
        <v>110.583</v>
      </c>
      <c r="AB32" s="48">
        <v>7.3259999999999996</v>
      </c>
      <c r="AC32" s="28">
        <v>111.43899999999999</v>
      </c>
      <c r="AD32" s="48">
        <v>-2.306</v>
      </c>
      <c r="AE32" s="28">
        <v>100.762</v>
      </c>
      <c r="AF32" s="48">
        <v>3.1789999999999998</v>
      </c>
      <c r="AG32" s="23"/>
      <c r="AH32" s="24" t="s">
        <v>15</v>
      </c>
      <c r="AI32" s="28">
        <v>107.02800000000001</v>
      </c>
      <c r="AJ32" s="48">
        <v>2</v>
      </c>
      <c r="AK32" s="28">
        <v>110.75</v>
      </c>
      <c r="AL32" s="48">
        <v>1.698</v>
      </c>
      <c r="AM32" s="28">
        <v>102.976</v>
      </c>
      <c r="AN32" s="48">
        <v>6.016</v>
      </c>
      <c r="AO32" s="23"/>
      <c r="AP32" s="24" t="s">
        <v>15</v>
      </c>
      <c r="AQ32" s="28">
        <v>114.39700000000001</v>
      </c>
      <c r="AR32" s="48">
        <v>3.9159999999999999</v>
      </c>
      <c r="AS32" s="28">
        <v>108.571</v>
      </c>
      <c r="AT32" s="48">
        <v>4.4329999999999998</v>
      </c>
      <c r="AU32" s="28">
        <v>114.72799999999999</v>
      </c>
      <c r="AV32" s="48">
        <v>3.4079999999999999</v>
      </c>
      <c r="AW32" s="23"/>
      <c r="AX32" s="24" t="s">
        <v>15</v>
      </c>
      <c r="AY32" s="28">
        <v>111.559</v>
      </c>
      <c r="AZ32" s="48">
        <v>5.508</v>
      </c>
      <c r="BA32" s="28">
        <v>110.93300000000001</v>
      </c>
      <c r="BB32" s="48">
        <v>4.4370000000000003</v>
      </c>
      <c r="BC32" s="28">
        <v>130.51499999999999</v>
      </c>
      <c r="BD32" s="48">
        <v>10.679</v>
      </c>
      <c r="BE32" s="23"/>
      <c r="BF32" s="24" t="s">
        <v>15</v>
      </c>
      <c r="BG32" s="28">
        <v>107.384</v>
      </c>
      <c r="BH32" s="48">
        <v>4.2809999999999997</v>
      </c>
      <c r="BI32" s="28">
        <v>113.431</v>
      </c>
      <c r="BJ32" s="48">
        <v>11.503</v>
      </c>
      <c r="BK32" s="28">
        <v>114.393</v>
      </c>
      <c r="BL32" s="48">
        <v>-0.68400000000000005</v>
      </c>
      <c r="BM32" s="23"/>
      <c r="BN32" s="24" t="s">
        <v>15</v>
      </c>
      <c r="BO32" s="28">
        <v>113.227</v>
      </c>
      <c r="BP32" s="48">
        <v>6.1589999999999998</v>
      </c>
      <c r="BQ32" s="28">
        <v>111.206</v>
      </c>
      <c r="BR32" s="48">
        <v>9.1739999999999995</v>
      </c>
      <c r="BS32" s="28">
        <v>133.303</v>
      </c>
      <c r="BT32" s="48">
        <v>16.084</v>
      </c>
      <c r="BU32" s="23"/>
      <c r="BV32" s="24" t="s">
        <v>15</v>
      </c>
      <c r="BW32" s="28">
        <v>89.754000000000005</v>
      </c>
      <c r="BX32" s="48">
        <v>-14.904</v>
      </c>
      <c r="BY32" s="28">
        <v>109.521</v>
      </c>
      <c r="BZ32" s="48">
        <v>0.503</v>
      </c>
      <c r="CA32" s="28">
        <v>120.191</v>
      </c>
      <c r="CB32" s="48">
        <v>3.5779999999999998</v>
      </c>
      <c r="CC32" s="23"/>
      <c r="CD32" s="24" t="s">
        <v>15</v>
      </c>
      <c r="CE32" s="28">
        <v>107.172</v>
      </c>
      <c r="CF32" s="48">
        <v>-0.19700000000000001</v>
      </c>
      <c r="CG32" s="28">
        <v>124.065</v>
      </c>
      <c r="CH32" s="48">
        <v>2.9060000000000001</v>
      </c>
      <c r="CI32" s="28">
        <v>116.661</v>
      </c>
      <c r="CJ32" s="48">
        <v>2.39</v>
      </c>
      <c r="CK32" s="23"/>
      <c r="CL32" s="24" t="s">
        <v>15</v>
      </c>
      <c r="CM32" s="28">
        <v>112.833</v>
      </c>
      <c r="CN32" s="48">
        <v>8.7230000000000008</v>
      </c>
      <c r="CO32" s="28">
        <v>124.446</v>
      </c>
      <c r="CP32" s="48">
        <v>11.132999999999999</v>
      </c>
      <c r="CQ32" s="28">
        <v>103.384</v>
      </c>
      <c r="CR32" s="48">
        <v>-2.1440000000000001</v>
      </c>
      <c r="CS32" s="23"/>
      <c r="CT32" s="24" t="s">
        <v>15</v>
      </c>
      <c r="CU32" s="28">
        <v>111.685</v>
      </c>
      <c r="CV32" s="48">
        <v>12.246</v>
      </c>
      <c r="CW32" s="28">
        <v>123.447</v>
      </c>
      <c r="CX32" s="48">
        <v>3.641</v>
      </c>
      <c r="CY32" s="28">
        <v>68.77</v>
      </c>
      <c r="CZ32" s="48">
        <v>-3.4889999999999999</v>
      </c>
      <c r="DA32" s="23"/>
      <c r="DB32" s="24" t="s">
        <v>15</v>
      </c>
      <c r="DC32" s="28">
        <v>122.678</v>
      </c>
      <c r="DD32" s="48">
        <v>10.545</v>
      </c>
      <c r="DE32" s="28">
        <v>131.82900000000001</v>
      </c>
      <c r="DF32" s="48">
        <v>18.895</v>
      </c>
      <c r="DG32" s="28">
        <v>95.816000000000003</v>
      </c>
      <c r="DH32" s="48">
        <v>-0.61299999999999999</v>
      </c>
      <c r="DI32" s="23"/>
      <c r="DJ32" s="24" t="s">
        <v>15</v>
      </c>
      <c r="DK32" s="28">
        <v>94.406000000000006</v>
      </c>
      <c r="DL32" s="48">
        <v>8.3889999999999993</v>
      </c>
      <c r="DM32" s="28">
        <v>117.017</v>
      </c>
      <c r="DN32" s="48">
        <v>7.6529999999999996</v>
      </c>
      <c r="DO32" s="28">
        <v>136.958</v>
      </c>
      <c r="DP32" s="48">
        <v>17.114999999999998</v>
      </c>
      <c r="DQ32" s="43"/>
    </row>
    <row r="33" spans="1:121" ht="15" hidden="1" customHeight="1" x14ac:dyDescent="0.25">
      <c r="A33" s="23"/>
      <c r="B33" s="24" t="s">
        <v>16</v>
      </c>
      <c r="C33" s="28">
        <v>135.42099999999999</v>
      </c>
      <c r="D33" s="48">
        <v>18.434000000000001</v>
      </c>
      <c r="E33" s="28">
        <v>106.881</v>
      </c>
      <c r="F33" s="48">
        <v>0.29699999999999999</v>
      </c>
      <c r="G33" s="28">
        <v>110.331</v>
      </c>
      <c r="H33" s="48">
        <v>-0.36799999999999999</v>
      </c>
      <c r="I33" s="23"/>
      <c r="J33" s="24" t="s">
        <v>16</v>
      </c>
      <c r="K33" s="28">
        <v>112.13500000000001</v>
      </c>
      <c r="L33" s="48">
        <v>-0.83399999999999996</v>
      </c>
      <c r="M33" s="28">
        <v>127.63</v>
      </c>
      <c r="N33" s="48">
        <v>5.915</v>
      </c>
      <c r="O33" s="28">
        <v>99.513999999999996</v>
      </c>
      <c r="P33" s="48">
        <v>4.6680000000000001</v>
      </c>
      <c r="Q33" s="23"/>
      <c r="R33" s="24" t="s">
        <v>16</v>
      </c>
      <c r="S33" s="28">
        <v>113.452</v>
      </c>
      <c r="T33" s="48">
        <v>3.85</v>
      </c>
      <c r="U33" s="28">
        <v>135.62200000000001</v>
      </c>
      <c r="V33" s="48">
        <v>13.034000000000001</v>
      </c>
      <c r="W33" s="28">
        <v>136.505</v>
      </c>
      <c r="X33" s="48">
        <v>9.0239999999999991</v>
      </c>
      <c r="Y33" s="23"/>
      <c r="Z33" s="24" t="s">
        <v>16</v>
      </c>
      <c r="AA33" s="28">
        <v>98.709000000000003</v>
      </c>
      <c r="AB33" s="48">
        <v>0.51700000000000002</v>
      </c>
      <c r="AC33" s="28">
        <v>126.25700000000001</v>
      </c>
      <c r="AD33" s="48">
        <v>6.2220000000000004</v>
      </c>
      <c r="AE33" s="28">
        <v>106.434</v>
      </c>
      <c r="AF33" s="48">
        <v>0.71399999999999997</v>
      </c>
      <c r="AG33" s="23"/>
      <c r="AH33" s="24" t="s">
        <v>16</v>
      </c>
      <c r="AI33" s="28">
        <v>114.23699999999999</v>
      </c>
      <c r="AJ33" s="48">
        <v>6.4260000000000002</v>
      </c>
      <c r="AK33" s="28">
        <v>117.06699999999999</v>
      </c>
      <c r="AL33" s="48">
        <v>1.498</v>
      </c>
      <c r="AM33" s="28">
        <v>110.218</v>
      </c>
      <c r="AN33" s="48">
        <v>3.778</v>
      </c>
      <c r="AO33" s="23"/>
      <c r="AP33" s="24" t="s">
        <v>16</v>
      </c>
      <c r="AQ33" s="28">
        <v>116.241</v>
      </c>
      <c r="AR33" s="48">
        <v>6.0730000000000004</v>
      </c>
      <c r="AS33" s="28">
        <v>105.07</v>
      </c>
      <c r="AT33" s="48">
        <v>3.262</v>
      </c>
      <c r="AU33" s="28">
        <v>111.943</v>
      </c>
      <c r="AV33" s="48">
        <v>6.2919999999999998</v>
      </c>
      <c r="AW33" s="23"/>
      <c r="AX33" s="24" t="s">
        <v>16</v>
      </c>
      <c r="AY33" s="28">
        <v>112.28700000000001</v>
      </c>
      <c r="AZ33" s="48">
        <v>5.4889999999999999</v>
      </c>
      <c r="BA33" s="28">
        <v>111.898</v>
      </c>
      <c r="BB33" s="48">
        <v>3.282</v>
      </c>
      <c r="BC33" s="28">
        <v>135.69399999999999</v>
      </c>
      <c r="BD33" s="48">
        <v>10.726000000000001</v>
      </c>
      <c r="BE33" s="23"/>
      <c r="BF33" s="24" t="s">
        <v>16</v>
      </c>
      <c r="BG33" s="28">
        <v>111.75700000000001</v>
      </c>
      <c r="BH33" s="48">
        <v>2.9630000000000001</v>
      </c>
      <c r="BI33" s="28">
        <v>106.604</v>
      </c>
      <c r="BJ33" s="48">
        <v>8.0239999999999991</v>
      </c>
      <c r="BK33" s="28">
        <v>107.267</v>
      </c>
      <c r="BL33" s="48">
        <v>0.46500000000000002</v>
      </c>
      <c r="BM33" s="23"/>
      <c r="BN33" s="24" t="s">
        <v>16</v>
      </c>
      <c r="BO33" s="28">
        <v>109.28400000000001</v>
      </c>
      <c r="BP33" s="48">
        <v>4.9249999999999998</v>
      </c>
      <c r="BQ33" s="28">
        <v>110.651</v>
      </c>
      <c r="BR33" s="48">
        <v>5.1740000000000004</v>
      </c>
      <c r="BS33" s="28">
        <v>132.63900000000001</v>
      </c>
      <c r="BT33" s="48">
        <v>9.3740000000000006</v>
      </c>
      <c r="BU33" s="23"/>
      <c r="BV33" s="24" t="s">
        <v>16</v>
      </c>
      <c r="BW33" s="28">
        <v>101.745</v>
      </c>
      <c r="BX33" s="48">
        <v>-3.7250000000000001</v>
      </c>
      <c r="BY33" s="28">
        <v>113.84099999999999</v>
      </c>
      <c r="BZ33" s="48">
        <v>7.6130000000000004</v>
      </c>
      <c r="CA33" s="28">
        <v>118.964</v>
      </c>
      <c r="CB33" s="48">
        <v>1.5980000000000001</v>
      </c>
      <c r="CC33" s="23"/>
      <c r="CD33" s="24" t="s">
        <v>16</v>
      </c>
      <c r="CE33" s="28">
        <v>119.21899999999999</v>
      </c>
      <c r="CF33" s="48">
        <v>0.28499999999999998</v>
      </c>
      <c r="CG33" s="28">
        <v>88.581999999999994</v>
      </c>
      <c r="CH33" s="48">
        <v>-1.056</v>
      </c>
      <c r="CI33" s="28">
        <v>122.259</v>
      </c>
      <c r="CJ33" s="48">
        <v>13.436</v>
      </c>
      <c r="CK33" s="23"/>
      <c r="CL33" s="24" t="s">
        <v>16</v>
      </c>
      <c r="CM33" s="28">
        <v>111.393</v>
      </c>
      <c r="CN33" s="48">
        <v>6.6859999999999999</v>
      </c>
      <c r="CO33" s="28">
        <v>114.988</v>
      </c>
      <c r="CP33" s="48">
        <v>2.1059999999999999</v>
      </c>
      <c r="CQ33" s="28">
        <v>107.417</v>
      </c>
      <c r="CR33" s="48">
        <v>-2.859</v>
      </c>
      <c r="CS33" s="23"/>
      <c r="CT33" s="24" t="s">
        <v>16</v>
      </c>
      <c r="CU33" s="28">
        <v>105.48699999999999</v>
      </c>
      <c r="CV33" s="48">
        <v>14.093999999999999</v>
      </c>
      <c r="CW33" s="28">
        <v>97.894000000000005</v>
      </c>
      <c r="CX33" s="48">
        <v>-2.3370000000000002</v>
      </c>
      <c r="CY33" s="28">
        <v>72.248999999999995</v>
      </c>
      <c r="CZ33" s="48">
        <v>-9.9770000000000003</v>
      </c>
      <c r="DA33" s="23"/>
      <c r="DB33" s="24" t="s">
        <v>16</v>
      </c>
      <c r="DC33" s="28">
        <v>130.815</v>
      </c>
      <c r="DD33" s="48">
        <v>10.326000000000001</v>
      </c>
      <c r="DE33" s="28">
        <v>99.347999999999999</v>
      </c>
      <c r="DF33" s="48">
        <v>16.134</v>
      </c>
      <c r="DG33" s="28">
        <v>110.563</v>
      </c>
      <c r="DH33" s="48">
        <v>-2.9510000000000001</v>
      </c>
      <c r="DI33" s="23"/>
      <c r="DJ33" s="24" t="s">
        <v>16</v>
      </c>
      <c r="DK33" s="28">
        <v>91.53</v>
      </c>
      <c r="DL33" s="48">
        <v>2.0099999999999998</v>
      </c>
      <c r="DM33" s="28">
        <v>116.651</v>
      </c>
      <c r="DN33" s="48">
        <v>-2.8149999999999999</v>
      </c>
      <c r="DO33" s="28">
        <v>113.867</v>
      </c>
      <c r="DP33" s="48">
        <v>7.931</v>
      </c>
      <c r="DQ33" s="43"/>
    </row>
    <row r="34" spans="1:121" ht="15" hidden="1" customHeight="1" x14ac:dyDescent="0.25">
      <c r="A34" s="23"/>
      <c r="B34" s="24"/>
      <c r="C34" s="48"/>
      <c r="D34" s="48"/>
      <c r="E34" s="48"/>
      <c r="F34" s="48"/>
      <c r="G34" s="48"/>
      <c r="H34" s="48"/>
      <c r="I34" s="23"/>
      <c r="J34" s="24"/>
      <c r="K34" s="48"/>
      <c r="L34" s="48"/>
      <c r="M34" s="48"/>
      <c r="N34" s="48"/>
      <c r="O34" s="48"/>
      <c r="P34" s="48"/>
      <c r="Q34" s="23"/>
      <c r="R34" s="24"/>
      <c r="S34" s="48"/>
      <c r="T34" s="48"/>
      <c r="U34" s="48"/>
      <c r="V34" s="48"/>
      <c r="W34" s="48"/>
      <c r="X34" s="48"/>
      <c r="Y34" s="23"/>
      <c r="Z34" s="24"/>
      <c r="AA34" s="48"/>
      <c r="AB34" s="48"/>
      <c r="AC34" s="48"/>
      <c r="AD34" s="48"/>
      <c r="AE34" s="48"/>
      <c r="AF34" s="48"/>
      <c r="AG34" s="23"/>
      <c r="AH34" s="24"/>
      <c r="AI34" s="48"/>
      <c r="AJ34" s="48"/>
      <c r="AK34" s="48"/>
      <c r="AL34" s="48"/>
      <c r="AM34" s="48"/>
      <c r="AN34" s="48"/>
      <c r="AO34" s="23"/>
      <c r="AP34" s="24"/>
      <c r="AQ34" s="48"/>
      <c r="AR34" s="48"/>
      <c r="AS34" s="48"/>
      <c r="AT34" s="48"/>
      <c r="AU34" s="48"/>
      <c r="AV34" s="48"/>
      <c r="AW34" s="23"/>
      <c r="AX34" s="24"/>
      <c r="AY34" s="48"/>
      <c r="AZ34" s="48"/>
      <c r="BA34" s="48"/>
      <c r="BB34" s="48"/>
      <c r="BC34" s="48"/>
      <c r="BD34" s="48"/>
      <c r="BE34" s="23"/>
      <c r="BF34" s="24"/>
      <c r="BG34" s="48"/>
      <c r="BH34" s="48"/>
      <c r="BI34" s="48"/>
      <c r="BJ34" s="48"/>
      <c r="BK34" s="48"/>
      <c r="BL34" s="48"/>
      <c r="BM34" s="23"/>
      <c r="BN34" s="24"/>
      <c r="BO34" s="48"/>
      <c r="BP34" s="48"/>
      <c r="BQ34" s="48"/>
      <c r="BR34" s="48"/>
      <c r="BS34" s="48"/>
      <c r="BT34" s="48"/>
      <c r="BU34" s="23"/>
      <c r="BV34" s="24"/>
      <c r="BW34" s="48"/>
      <c r="BX34" s="48"/>
      <c r="BY34" s="48"/>
      <c r="BZ34" s="48"/>
      <c r="CA34" s="48"/>
      <c r="CB34" s="48"/>
      <c r="CC34" s="23"/>
      <c r="CD34" s="24"/>
      <c r="CE34" s="48"/>
      <c r="CF34" s="48"/>
      <c r="CG34" s="48"/>
      <c r="CH34" s="48"/>
      <c r="CI34" s="48"/>
      <c r="CJ34" s="48"/>
      <c r="CK34" s="23"/>
      <c r="CL34" s="24"/>
      <c r="CM34" s="48"/>
      <c r="CN34" s="48"/>
      <c r="CO34" s="48"/>
      <c r="CP34" s="48"/>
      <c r="CQ34" s="48"/>
      <c r="CR34" s="48"/>
      <c r="CS34" s="23"/>
      <c r="CT34" s="24"/>
      <c r="CU34" s="48"/>
      <c r="CV34" s="48"/>
      <c r="CW34" s="48"/>
      <c r="CX34" s="48"/>
      <c r="CY34" s="48"/>
      <c r="CZ34" s="48"/>
      <c r="DA34" s="23"/>
      <c r="DB34" s="24"/>
      <c r="DC34" s="48"/>
      <c r="DD34" s="48"/>
      <c r="DE34" s="48"/>
      <c r="DF34" s="48"/>
      <c r="DG34" s="48"/>
      <c r="DH34" s="48"/>
      <c r="DI34" s="23"/>
      <c r="DJ34" s="24"/>
      <c r="DK34" s="48"/>
      <c r="DL34" s="48"/>
      <c r="DM34" s="48"/>
      <c r="DN34" s="48"/>
      <c r="DO34" s="48"/>
      <c r="DP34" s="48"/>
      <c r="DQ34" s="43"/>
    </row>
    <row r="35" spans="1:121" ht="15" hidden="1" customHeight="1" x14ac:dyDescent="0.25">
      <c r="A35" s="23">
        <v>2018</v>
      </c>
      <c r="B35" s="24" t="s">
        <v>13</v>
      </c>
      <c r="C35" s="28">
        <v>103.627</v>
      </c>
      <c r="D35" s="48">
        <v>15.484999999999999</v>
      </c>
      <c r="E35" s="28">
        <v>101.202</v>
      </c>
      <c r="F35" s="48">
        <v>0.59499999999999997</v>
      </c>
      <c r="G35" s="28">
        <v>115.672</v>
      </c>
      <c r="H35" s="48">
        <v>5.1840000000000002</v>
      </c>
      <c r="I35" s="23">
        <v>2018</v>
      </c>
      <c r="J35" s="24" t="s">
        <v>13</v>
      </c>
      <c r="K35" s="28">
        <v>116.16500000000001</v>
      </c>
      <c r="L35" s="48">
        <v>3.827</v>
      </c>
      <c r="M35" s="28">
        <v>112.773</v>
      </c>
      <c r="N35" s="48">
        <v>2.4329999999999998</v>
      </c>
      <c r="O35" s="28">
        <v>109.96899999999999</v>
      </c>
      <c r="P35" s="48">
        <v>-0.22900000000000001</v>
      </c>
      <c r="Q35" s="23">
        <v>2018</v>
      </c>
      <c r="R35" s="24" t="s">
        <v>13</v>
      </c>
      <c r="S35" s="28">
        <v>108.654</v>
      </c>
      <c r="T35" s="48">
        <v>4.9160000000000004</v>
      </c>
      <c r="U35" s="28">
        <v>120.66800000000001</v>
      </c>
      <c r="V35" s="48">
        <v>8.7040000000000006</v>
      </c>
      <c r="W35" s="28">
        <v>145.22399999999999</v>
      </c>
      <c r="X35" s="48">
        <v>5.4009999999999998</v>
      </c>
      <c r="Y35" s="23">
        <v>2018</v>
      </c>
      <c r="Z35" s="24" t="s">
        <v>13</v>
      </c>
      <c r="AA35" s="28">
        <v>111.383</v>
      </c>
      <c r="AB35" s="48">
        <v>3.6059999999999999</v>
      </c>
      <c r="AC35" s="28">
        <v>141.34100000000001</v>
      </c>
      <c r="AD35" s="48">
        <v>6.0640000000000001</v>
      </c>
      <c r="AE35" s="28">
        <v>102.39100000000001</v>
      </c>
      <c r="AF35" s="48">
        <v>5.9180000000000001</v>
      </c>
      <c r="AG35" s="23">
        <v>2018</v>
      </c>
      <c r="AH35" s="24" t="s">
        <v>13</v>
      </c>
      <c r="AI35" s="28">
        <v>115.428</v>
      </c>
      <c r="AJ35" s="48">
        <v>3.7519999999999998</v>
      </c>
      <c r="AK35" s="28">
        <v>107.04900000000001</v>
      </c>
      <c r="AL35" s="48">
        <v>3.7949999999999999</v>
      </c>
      <c r="AM35" s="28">
        <v>113.422</v>
      </c>
      <c r="AN35" s="48">
        <v>4.3949999999999996</v>
      </c>
      <c r="AO35" s="23">
        <v>2018</v>
      </c>
      <c r="AP35" s="24" t="s">
        <v>13</v>
      </c>
      <c r="AQ35" s="28">
        <v>111.69</v>
      </c>
      <c r="AR35" s="48">
        <v>7.3789999999999996</v>
      </c>
      <c r="AS35" s="28">
        <v>111.301</v>
      </c>
      <c r="AT35" s="48">
        <v>3.58</v>
      </c>
      <c r="AU35" s="28">
        <v>105.46599999999999</v>
      </c>
      <c r="AV35" s="48">
        <v>7.8090000000000002</v>
      </c>
      <c r="AW35" s="23">
        <v>2018</v>
      </c>
      <c r="AX35" s="24" t="s">
        <v>13</v>
      </c>
      <c r="AY35" s="28">
        <v>110.255</v>
      </c>
      <c r="AZ35" s="48">
        <v>2.1829999999999998</v>
      </c>
      <c r="BA35" s="28">
        <v>103.753</v>
      </c>
      <c r="BB35" s="48">
        <v>3.85</v>
      </c>
      <c r="BC35" s="28">
        <v>121.455</v>
      </c>
      <c r="BD35" s="48">
        <v>7.944</v>
      </c>
      <c r="BE35" s="23">
        <v>2018</v>
      </c>
      <c r="BF35" s="24" t="s">
        <v>13</v>
      </c>
      <c r="BG35" s="28">
        <v>107.864</v>
      </c>
      <c r="BH35" s="48">
        <v>5.7569999999999997</v>
      </c>
      <c r="BI35" s="28">
        <v>109.97799999999999</v>
      </c>
      <c r="BJ35" s="48">
        <v>5.1040000000000001</v>
      </c>
      <c r="BK35" s="28">
        <v>100.004</v>
      </c>
      <c r="BL35" s="48">
        <v>7.8849999999999998</v>
      </c>
      <c r="BM35" s="23">
        <v>2018</v>
      </c>
      <c r="BN35" s="24" t="s">
        <v>13</v>
      </c>
      <c r="BO35" s="28">
        <v>105.289</v>
      </c>
      <c r="BP35" s="48">
        <v>12.204000000000001</v>
      </c>
      <c r="BQ35" s="28">
        <v>116.444</v>
      </c>
      <c r="BR35" s="48">
        <v>0.67400000000000004</v>
      </c>
      <c r="BS35" s="28">
        <v>118.328</v>
      </c>
      <c r="BT35" s="48">
        <v>7.0579999999999998</v>
      </c>
      <c r="BU35" s="23">
        <v>2018</v>
      </c>
      <c r="BV35" s="24" t="s">
        <v>13</v>
      </c>
      <c r="BW35" s="28">
        <v>99.254999999999995</v>
      </c>
      <c r="BX35" s="48">
        <v>1.6830000000000001</v>
      </c>
      <c r="BY35" s="28">
        <v>99.869</v>
      </c>
      <c r="BZ35" s="48">
        <v>5.6189999999999998</v>
      </c>
      <c r="CA35" s="28">
        <v>100.184</v>
      </c>
      <c r="CB35" s="48">
        <v>6.9740000000000002</v>
      </c>
      <c r="CC35" s="23">
        <v>2018</v>
      </c>
      <c r="CD35" s="24" t="s">
        <v>13</v>
      </c>
      <c r="CE35" s="28">
        <v>115.28100000000001</v>
      </c>
      <c r="CF35" s="48">
        <v>10.007999999999999</v>
      </c>
      <c r="CG35" s="28">
        <v>125.143</v>
      </c>
      <c r="CH35" s="48">
        <v>-2.9319999999999999</v>
      </c>
      <c r="CI35" s="28">
        <v>116.666</v>
      </c>
      <c r="CJ35" s="48">
        <v>24.34</v>
      </c>
      <c r="CK35" s="23">
        <v>2018</v>
      </c>
      <c r="CL35" s="24" t="s">
        <v>13</v>
      </c>
      <c r="CM35" s="28">
        <v>107.88800000000001</v>
      </c>
      <c r="CN35" s="48">
        <v>-1.6E-2</v>
      </c>
      <c r="CO35" s="28">
        <v>119.955</v>
      </c>
      <c r="CP35" s="48">
        <v>5.6550000000000002</v>
      </c>
      <c r="CQ35" s="28">
        <v>102.41800000000001</v>
      </c>
      <c r="CR35" s="48">
        <v>5.2859999999999996</v>
      </c>
      <c r="CS35" s="23">
        <v>2018</v>
      </c>
      <c r="CT35" s="24" t="s">
        <v>13</v>
      </c>
      <c r="CU35" s="28">
        <v>119.402</v>
      </c>
      <c r="CV35" s="48">
        <v>5.8239999999999998</v>
      </c>
      <c r="CW35" s="28">
        <v>112.014</v>
      </c>
      <c r="CX35" s="48">
        <v>5.3220000000000001</v>
      </c>
      <c r="CY35" s="28">
        <v>88.388000000000005</v>
      </c>
      <c r="CZ35" s="48">
        <v>-0.498</v>
      </c>
      <c r="DA35" s="23">
        <v>2018</v>
      </c>
      <c r="DB35" s="24" t="s">
        <v>13</v>
      </c>
      <c r="DC35" s="28">
        <v>144.79599999999999</v>
      </c>
      <c r="DD35" s="48">
        <v>1.214</v>
      </c>
      <c r="DE35" s="28">
        <v>97.73</v>
      </c>
      <c r="DF35" s="48">
        <v>8.9999999999999993E-3</v>
      </c>
      <c r="DG35" s="28">
        <v>114.645</v>
      </c>
      <c r="DH35" s="48">
        <v>9.2789999999999999</v>
      </c>
      <c r="DI35" s="23">
        <v>2018</v>
      </c>
      <c r="DJ35" s="24" t="s">
        <v>13</v>
      </c>
      <c r="DK35" s="28">
        <v>91.578999999999994</v>
      </c>
      <c r="DL35" s="48">
        <v>6.0170000000000003</v>
      </c>
      <c r="DM35" s="28">
        <v>123.693</v>
      </c>
      <c r="DN35" s="48">
        <v>2.2160000000000002</v>
      </c>
      <c r="DO35" s="28">
        <v>114.70699999999999</v>
      </c>
      <c r="DP35" s="48">
        <v>9.3209999999999997</v>
      </c>
      <c r="DQ35" s="43"/>
    </row>
    <row r="36" spans="1:121" ht="15" hidden="1" customHeight="1" x14ac:dyDescent="0.25">
      <c r="A36" s="23"/>
      <c r="B36" s="24" t="s">
        <v>14</v>
      </c>
      <c r="C36" s="28">
        <v>104.086</v>
      </c>
      <c r="D36" s="48">
        <v>0.92800000000000005</v>
      </c>
      <c r="E36" s="28">
        <v>106.836</v>
      </c>
      <c r="F36" s="48">
        <v>-4.351</v>
      </c>
      <c r="G36" s="28">
        <v>119.36</v>
      </c>
      <c r="H36" s="48">
        <v>6.5570000000000004</v>
      </c>
      <c r="I36" s="23"/>
      <c r="J36" s="24" t="s">
        <v>14</v>
      </c>
      <c r="K36" s="28">
        <v>119.574</v>
      </c>
      <c r="L36" s="48">
        <v>3.9529999999999998</v>
      </c>
      <c r="M36" s="28">
        <v>127.021</v>
      </c>
      <c r="N36" s="48">
        <v>5.1820000000000004</v>
      </c>
      <c r="O36" s="28">
        <v>109.569</v>
      </c>
      <c r="P36" s="48">
        <v>1.7170000000000001</v>
      </c>
      <c r="Q36" s="23"/>
      <c r="R36" s="24" t="s">
        <v>14</v>
      </c>
      <c r="S36" s="28">
        <v>113.572</v>
      </c>
      <c r="T36" s="48">
        <v>1.5049999999999999</v>
      </c>
      <c r="U36" s="28">
        <v>127.63500000000001</v>
      </c>
      <c r="V36" s="48">
        <v>4.6349999999999998</v>
      </c>
      <c r="W36" s="28">
        <v>134.04900000000001</v>
      </c>
      <c r="X36" s="48">
        <v>17.007000000000001</v>
      </c>
      <c r="Y36" s="23"/>
      <c r="Z36" s="24" t="s">
        <v>14</v>
      </c>
      <c r="AA36" s="28">
        <v>119.17</v>
      </c>
      <c r="AB36" s="48">
        <v>-2.2719999999999998</v>
      </c>
      <c r="AC36" s="28">
        <v>133.10900000000001</v>
      </c>
      <c r="AD36" s="48">
        <v>6.6840000000000002</v>
      </c>
      <c r="AE36" s="28">
        <v>104.44199999999999</v>
      </c>
      <c r="AF36" s="48">
        <v>2.6960000000000002</v>
      </c>
      <c r="AG36" s="23"/>
      <c r="AH36" s="24" t="s">
        <v>14</v>
      </c>
      <c r="AI36" s="28">
        <v>115.023</v>
      </c>
      <c r="AJ36" s="48">
        <v>5.7220000000000004</v>
      </c>
      <c r="AK36" s="28">
        <v>112.634</v>
      </c>
      <c r="AL36" s="48">
        <v>2.6760000000000002</v>
      </c>
      <c r="AM36" s="28">
        <v>107.325</v>
      </c>
      <c r="AN36" s="48">
        <v>2.4239999999999999</v>
      </c>
      <c r="AO36" s="23"/>
      <c r="AP36" s="24" t="s">
        <v>14</v>
      </c>
      <c r="AQ36" s="28">
        <v>117.59099999999999</v>
      </c>
      <c r="AR36" s="48">
        <v>5.3339999999999996</v>
      </c>
      <c r="AS36" s="28">
        <v>113.343</v>
      </c>
      <c r="AT36" s="48">
        <v>5.79</v>
      </c>
      <c r="AU36" s="28">
        <v>118.985</v>
      </c>
      <c r="AV36" s="48">
        <v>5.0289999999999999</v>
      </c>
      <c r="AW36" s="23"/>
      <c r="AX36" s="24" t="s">
        <v>14</v>
      </c>
      <c r="AY36" s="28">
        <v>114.066</v>
      </c>
      <c r="AZ36" s="48">
        <v>4.3719999999999999</v>
      </c>
      <c r="BA36" s="28">
        <v>106.586</v>
      </c>
      <c r="BB36" s="48">
        <v>2.9249999999999998</v>
      </c>
      <c r="BC36" s="28">
        <v>130.61600000000001</v>
      </c>
      <c r="BD36" s="48">
        <v>6.6680000000000001</v>
      </c>
      <c r="BE36" s="23"/>
      <c r="BF36" s="24" t="s">
        <v>14</v>
      </c>
      <c r="BG36" s="28">
        <v>111.857</v>
      </c>
      <c r="BH36" s="48">
        <v>5.5890000000000004</v>
      </c>
      <c r="BI36" s="28">
        <v>109.55</v>
      </c>
      <c r="BJ36" s="48">
        <v>-1.5309999999999999</v>
      </c>
      <c r="BK36" s="28">
        <v>116.822</v>
      </c>
      <c r="BL36" s="48">
        <v>9.9689999999999994</v>
      </c>
      <c r="BM36" s="23"/>
      <c r="BN36" s="24" t="s">
        <v>14</v>
      </c>
      <c r="BO36" s="28">
        <v>117.408</v>
      </c>
      <c r="BP36" s="48">
        <v>6.0430000000000001</v>
      </c>
      <c r="BQ36" s="28">
        <v>116.883</v>
      </c>
      <c r="BR36" s="48">
        <v>5.5309999999999997</v>
      </c>
      <c r="BS36" s="28">
        <v>135.685</v>
      </c>
      <c r="BT36" s="48">
        <v>5.9550000000000001</v>
      </c>
      <c r="BU36" s="23"/>
      <c r="BV36" s="24" t="s">
        <v>14</v>
      </c>
      <c r="BW36" s="28">
        <v>101.087</v>
      </c>
      <c r="BX36" s="48">
        <v>2.7890000000000001</v>
      </c>
      <c r="BY36" s="28">
        <v>108.217</v>
      </c>
      <c r="BZ36" s="48">
        <v>10.961</v>
      </c>
      <c r="CA36" s="28">
        <v>101.47199999999999</v>
      </c>
      <c r="CB36" s="48">
        <v>8.3469999999999995</v>
      </c>
      <c r="CC36" s="23"/>
      <c r="CD36" s="24" t="s">
        <v>14</v>
      </c>
      <c r="CE36" s="28">
        <v>118.03100000000001</v>
      </c>
      <c r="CF36" s="48">
        <v>8.3960000000000008</v>
      </c>
      <c r="CG36" s="28">
        <v>104.40900000000001</v>
      </c>
      <c r="CH36" s="48">
        <v>5.7789999999999999</v>
      </c>
      <c r="CI36" s="28">
        <v>118.709</v>
      </c>
      <c r="CJ36" s="48">
        <v>13.76</v>
      </c>
      <c r="CK36" s="23"/>
      <c r="CL36" s="24" t="s">
        <v>14</v>
      </c>
      <c r="CM36" s="28">
        <v>116.086</v>
      </c>
      <c r="CN36" s="48">
        <v>2.5000000000000001E-2</v>
      </c>
      <c r="CO36" s="28">
        <v>123.739</v>
      </c>
      <c r="CP36" s="48">
        <v>1.1599999999999999</v>
      </c>
      <c r="CQ36" s="28">
        <v>125.297</v>
      </c>
      <c r="CR36" s="48">
        <v>11.872999999999999</v>
      </c>
      <c r="CS36" s="23"/>
      <c r="CT36" s="24" t="s">
        <v>14</v>
      </c>
      <c r="CU36" s="28">
        <v>135.84200000000001</v>
      </c>
      <c r="CV36" s="48">
        <v>8.8629999999999995</v>
      </c>
      <c r="CW36" s="28">
        <v>115.471</v>
      </c>
      <c r="CX36" s="48">
        <v>0.19700000000000001</v>
      </c>
      <c r="CY36" s="28">
        <v>75.542000000000002</v>
      </c>
      <c r="CZ36" s="48">
        <v>6.0739999999999998</v>
      </c>
      <c r="DA36" s="23"/>
      <c r="DB36" s="24" t="s">
        <v>14</v>
      </c>
      <c r="DC36" s="28">
        <v>134.77199999999999</v>
      </c>
      <c r="DD36" s="48">
        <v>8.1449999999999996</v>
      </c>
      <c r="DE36" s="28">
        <v>76.016999999999996</v>
      </c>
      <c r="DF36" s="48">
        <v>-17.521999999999998</v>
      </c>
      <c r="DG36" s="28">
        <v>129.923</v>
      </c>
      <c r="DH36" s="48">
        <v>28.530999999999999</v>
      </c>
      <c r="DI36" s="23"/>
      <c r="DJ36" s="24" t="s">
        <v>14</v>
      </c>
      <c r="DK36" s="28">
        <v>93.040999999999997</v>
      </c>
      <c r="DL36" s="48">
        <v>-2.8740000000000001</v>
      </c>
      <c r="DM36" s="28">
        <v>114.73</v>
      </c>
      <c r="DN36" s="48">
        <v>2.266</v>
      </c>
      <c r="DO36" s="28">
        <v>126.95</v>
      </c>
      <c r="DP36" s="48">
        <v>3.7240000000000002</v>
      </c>
      <c r="DQ36" s="43"/>
    </row>
    <row r="37" spans="1:121" ht="15" hidden="1" customHeight="1" x14ac:dyDescent="0.25">
      <c r="A37" s="23"/>
      <c r="B37" s="24" t="s">
        <v>15</v>
      </c>
      <c r="C37" s="28">
        <v>121.358</v>
      </c>
      <c r="D37" s="48">
        <v>-6.016</v>
      </c>
      <c r="E37" s="28">
        <v>116.536</v>
      </c>
      <c r="F37" s="48">
        <v>7.0659999999999998</v>
      </c>
      <c r="G37" s="28">
        <v>112.932</v>
      </c>
      <c r="H37" s="48">
        <v>2.6819999999999999</v>
      </c>
      <c r="I37" s="23"/>
      <c r="J37" s="24" t="s">
        <v>15</v>
      </c>
      <c r="K37" s="28">
        <v>124.962</v>
      </c>
      <c r="L37" s="48">
        <v>9.9090000000000007</v>
      </c>
      <c r="M37" s="28">
        <v>125.946</v>
      </c>
      <c r="N37" s="48">
        <v>3.8220000000000001</v>
      </c>
      <c r="O37" s="28">
        <v>106.81</v>
      </c>
      <c r="P37" s="48">
        <v>2.742</v>
      </c>
      <c r="Q37" s="23"/>
      <c r="R37" s="24" t="s">
        <v>15</v>
      </c>
      <c r="S37" s="28">
        <v>111.527</v>
      </c>
      <c r="T37" s="48">
        <v>1.151</v>
      </c>
      <c r="U37" s="28">
        <v>118.675</v>
      </c>
      <c r="V37" s="48">
        <v>3.32</v>
      </c>
      <c r="W37" s="28">
        <v>114.313</v>
      </c>
      <c r="X37" s="48">
        <v>6.7539999999999996</v>
      </c>
      <c r="Y37" s="23"/>
      <c r="Z37" s="24" t="s">
        <v>15</v>
      </c>
      <c r="AA37" s="28">
        <v>112.14</v>
      </c>
      <c r="AB37" s="48">
        <v>1.407</v>
      </c>
      <c r="AC37" s="28">
        <v>121.25700000000001</v>
      </c>
      <c r="AD37" s="48">
        <v>8.8089999999999993</v>
      </c>
      <c r="AE37" s="28">
        <v>107.15600000000001</v>
      </c>
      <c r="AF37" s="48">
        <v>6.3449999999999998</v>
      </c>
      <c r="AG37" s="23"/>
      <c r="AH37" s="24" t="s">
        <v>15</v>
      </c>
      <c r="AI37" s="28">
        <v>112.47</v>
      </c>
      <c r="AJ37" s="48">
        <v>5.085</v>
      </c>
      <c r="AK37" s="28">
        <v>116.00700000000001</v>
      </c>
      <c r="AL37" s="48">
        <v>4.7460000000000004</v>
      </c>
      <c r="AM37" s="28">
        <v>105.312</v>
      </c>
      <c r="AN37" s="48">
        <v>2.2679999999999998</v>
      </c>
      <c r="AO37" s="23"/>
      <c r="AP37" s="24" t="s">
        <v>15</v>
      </c>
      <c r="AQ37" s="28">
        <v>119.396</v>
      </c>
      <c r="AR37" s="48">
        <v>4.37</v>
      </c>
      <c r="AS37" s="28">
        <v>113.367</v>
      </c>
      <c r="AT37" s="48">
        <v>4.4180000000000001</v>
      </c>
      <c r="AU37" s="28">
        <v>121.203</v>
      </c>
      <c r="AV37" s="48">
        <v>5.6440000000000001</v>
      </c>
      <c r="AW37" s="23"/>
      <c r="AX37" s="24" t="s">
        <v>15</v>
      </c>
      <c r="AY37" s="28">
        <v>118.744</v>
      </c>
      <c r="AZ37" s="48">
        <v>6.44</v>
      </c>
      <c r="BA37" s="28">
        <v>116.07899999999999</v>
      </c>
      <c r="BB37" s="48">
        <v>4.6379999999999999</v>
      </c>
      <c r="BC37" s="28">
        <v>132.97300000000001</v>
      </c>
      <c r="BD37" s="48">
        <v>1.883</v>
      </c>
      <c r="BE37" s="23"/>
      <c r="BF37" s="24" t="s">
        <v>15</v>
      </c>
      <c r="BG37" s="28">
        <v>114.685</v>
      </c>
      <c r="BH37" s="48">
        <v>6.7990000000000004</v>
      </c>
      <c r="BI37" s="28">
        <v>115.459</v>
      </c>
      <c r="BJ37" s="48">
        <v>1.7869999999999999</v>
      </c>
      <c r="BK37" s="28">
        <v>120.486</v>
      </c>
      <c r="BL37" s="48">
        <v>5.327</v>
      </c>
      <c r="BM37" s="23"/>
      <c r="BN37" s="24" t="s">
        <v>15</v>
      </c>
      <c r="BO37" s="28">
        <v>122.747</v>
      </c>
      <c r="BP37" s="48">
        <v>8.4079999999999995</v>
      </c>
      <c r="BQ37" s="28">
        <v>114.651</v>
      </c>
      <c r="BR37" s="48">
        <v>3.0979999999999999</v>
      </c>
      <c r="BS37" s="28">
        <v>142.77500000000001</v>
      </c>
      <c r="BT37" s="48">
        <v>7.1059999999999999</v>
      </c>
      <c r="BU37" s="23"/>
      <c r="BV37" s="24" t="s">
        <v>15</v>
      </c>
      <c r="BW37" s="28">
        <v>96.308000000000007</v>
      </c>
      <c r="BX37" s="48">
        <v>7.3019999999999996</v>
      </c>
      <c r="BY37" s="28">
        <v>114.003</v>
      </c>
      <c r="BZ37" s="48">
        <v>4.093</v>
      </c>
      <c r="CA37" s="28">
        <v>129.529</v>
      </c>
      <c r="CB37" s="48">
        <v>7.7690000000000001</v>
      </c>
      <c r="CC37" s="23"/>
      <c r="CD37" s="24" t="s">
        <v>15</v>
      </c>
      <c r="CE37" s="28">
        <v>118.93</v>
      </c>
      <c r="CF37" s="48">
        <v>10.971</v>
      </c>
      <c r="CG37" s="28">
        <v>131.89699999999999</v>
      </c>
      <c r="CH37" s="48">
        <v>6.3129999999999997</v>
      </c>
      <c r="CI37" s="28">
        <v>115.13500000000001</v>
      </c>
      <c r="CJ37" s="48">
        <v>-1.3080000000000001</v>
      </c>
      <c r="CK37" s="23"/>
      <c r="CL37" s="24" t="s">
        <v>15</v>
      </c>
      <c r="CM37" s="28">
        <v>109.206</v>
      </c>
      <c r="CN37" s="48">
        <v>-3.2149999999999999</v>
      </c>
      <c r="CO37" s="28">
        <v>126.893</v>
      </c>
      <c r="CP37" s="48">
        <v>1.9670000000000001</v>
      </c>
      <c r="CQ37" s="28">
        <v>123.374</v>
      </c>
      <c r="CR37" s="48">
        <v>19.335000000000001</v>
      </c>
      <c r="CS37" s="23"/>
      <c r="CT37" s="24" t="s">
        <v>15</v>
      </c>
      <c r="CU37" s="28">
        <v>113.337</v>
      </c>
      <c r="CV37" s="48">
        <v>1.4790000000000001</v>
      </c>
      <c r="CW37" s="28">
        <v>126.014</v>
      </c>
      <c r="CX37" s="48">
        <v>2.0790000000000002</v>
      </c>
      <c r="CY37" s="28">
        <v>76.186999999999998</v>
      </c>
      <c r="CZ37" s="48">
        <v>10.786</v>
      </c>
      <c r="DA37" s="23"/>
      <c r="DB37" s="24" t="s">
        <v>15</v>
      </c>
      <c r="DC37" s="28">
        <v>135.93799999999999</v>
      </c>
      <c r="DD37" s="48">
        <v>10.808999999999999</v>
      </c>
      <c r="DE37" s="28">
        <v>139.578</v>
      </c>
      <c r="DF37" s="48">
        <v>5.8780000000000001</v>
      </c>
      <c r="DG37" s="28">
        <v>112.6</v>
      </c>
      <c r="DH37" s="48">
        <v>17.515999999999998</v>
      </c>
      <c r="DI37" s="23"/>
      <c r="DJ37" s="24" t="s">
        <v>15</v>
      </c>
      <c r="DK37" s="28">
        <v>80.841999999999999</v>
      </c>
      <c r="DL37" s="48">
        <v>-14.369</v>
      </c>
      <c r="DM37" s="28">
        <v>126.16500000000001</v>
      </c>
      <c r="DN37" s="48">
        <v>7.8170000000000002</v>
      </c>
      <c r="DO37" s="28">
        <v>144.57400000000001</v>
      </c>
      <c r="DP37" s="48">
        <v>5.5609999999999999</v>
      </c>
      <c r="DQ37" s="43"/>
    </row>
    <row r="38" spans="1:121" ht="15" hidden="1" customHeight="1" x14ac:dyDescent="0.25">
      <c r="A38" s="23"/>
      <c r="B38" s="24" t="s">
        <v>16</v>
      </c>
      <c r="C38" s="28">
        <v>127.64700000000001</v>
      </c>
      <c r="D38" s="48">
        <v>-5.7409999999999997</v>
      </c>
      <c r="E38" s="28">
        <v>109.93</v>
      </c>
      <c r="F38" s="48">
        <v>2.8519999999999999</v>
      </c>
      <c r="G38" s="28">
        <v>112.721</v>
      </c>
      <c r="H38" s="48">
        <v>2.1669999999999998</v>
      </c>
      <c r="I38" s="23"/>
      <c r="J38" s="24" t="s">
        <v>16</v>
      </c>
      <c r="K38" s="28">
        <v>118.194</v>
      </c>
      <c r="L38" s="48">
        <v>5.4029999999999996</v>
      </c>
      <c r="M38" s="28">
        <v>129.04400000000001</v>
      </c>
      <c r="N38" s="48">
        <v>1.107</v>
      </c>
      <c r="O38" s="28">
        <v>102.827</v>
      </c>
      <c r="P38" s="48">
        <v>3.3290000000000002</v>
      </c>
      <c r="Q38" s="23"/>
      <c r="R38" s="24" t="s">
        <v>16</v>
      </c>
      <c r="S38" s="28">
        <v>111.982</v>
      </c>
      <c r="T38" s="48">
        <v>-1.2949999999999999</v>
      </c>
      <c r="U38" s="28">
        <v>142.874</v>
      </c>
      <c r="V38" s="48">
        <v>5.3479999999999999</v>
      </c>
      <c r="W38" s="28">
        <v>128.06700000000001</v>
      </c>
      <c r="X38" s="48">
        <v>-6.181</v>
      </c>
      <c r="Y38" s="23"/>
      <c r="Z38" s="24" t="s">
        <v>16</v>
      </c>
      <c r="AA38" s="28">
        <v>107.908</v>
      </c>
      <c r="AB38" s="48">
        <v>9.3190000000000008</v>
      </c>
      <c r="AC38" s="28">
        <v>126.745</v>
      </c>
      <c r="AD38" s="48">
        <v>0.38600000000000001</v>
      </c>
      <c r="AE38" s="28">
        <v>114.852</v>
      </c>
      <c r="AF38" s="48">
        <v>7.9089999999999998</v>
      </c>
      <c r="AG38" s="23"/>
      <c r="AH38" s="24" t="s">
        <v>16</v>
      </c>
      <c r="AI38" s="28">
        <v>117.096</v>
      </c>
      <c r="AJ38" s="48">
        <v>2.5030000000000001</v>
      </c>
      <c r="AK38" s="28">
        <v>122.02800000000001</v>
      </c>
      <c r="AL38" s="48">
        <v>4.2380000000000004</v>
      </c>
      <c r="AM38" s="28">
        <v>114.673</v>
      </c>
      <c r="AN38" s="48">
        <v>4.0419999999999998</v>
      </c>
      <c r="AO38" s="23"/>
      <c r="AP38" s="24" t="s">
        <v>16</v>
      </c>
      <c r="AQ38" s="28">
        <v>117.44799999999999</v>
      </c>
      <c r="AR38" s="48">
        <v>1.038</v>
      </c>
      <c r="AS38" s="28">
        <v>108.04</v>
      </c>
      <c r="AT38" s="48">
        <v>2.827</v>
      </c>
      <c r="AU38" s="28">
        <v>117.90300000000001</v>
      </c>
      <c r="AV38" s="48">
        <v>5.3230000000000004</v>
      </c>
      <c r="AW38" s="23"/>
      <c r="AX38" s="24" t="s">
        <v>16</v>
      </c>
      <c r="AY38" s="28">
        <v>120.739</v>
      </c>
      <c r="AZ38" s="48">
        <v>7.5279999999999996</v>
      </c>
      <c r="BA38" s="28">
        <v>117.18</v>
      </c>
      <c r="BB38" s="48">
        <v>4.72</v>
      </c>
      <c r="BC38" s="28">
        <v>126.738</v>
      </c>
      <c r="BD38" s="48">
        <v>-6.6</v>
      </c>
      <c r="BE38" s="23"/>
      <c r="BF38" s="24" t="s">
        <v>16</v>
      </c>
      <c r="BG38" s="28">
        <v>118.601</v>
      </c>
      <c r="BH38" s="48">
        <v>6.1239999999999997</v>
      </c>
      <c r="BI38" s="28">
        <v>111.43</v>
      </c>
      <c r="BJ38" s="48">
        <v>4.5270000000000001</v>
      </c>
      <c r="BK38" s="28">
        <v>111.32599999999999</v>
      </c>
      <c r="BL38" s="48">
        <v>3.7839999999999998</v>
      </c>
      <c r="BM38" s="23"/>
      <c r="BN38" s="24" t="s">
        <v>16</v>
      </c>
      <c r="BO38" s="28">
        <v>115.499</v>
      </c>
      <c r="BP38" s="48">
        <v>5.6870000000000003</v>
      </c>
      <c r="BQ38" s="28">
        <v>114.703</v>
      </c>
      <c r="BR38" s="48">
        <v>3.6619999999999999</v>
      </c>
      <c r="BS38" s="28">
        <v>143.584</v>
      </c>
      <c r="BT38" s="48">
        <v>8.2520000000000007</v>
      </c>
      <c r="BU38" s="23"/>
      <c r="BV38" s="24" t="s">
        <v>16</v>
      </c>
      <c r="BW38" s="28">
        <v>106.116</v>
      </c>
      <c r="BX38" s="48">
        <v>4.2969999999999997</v>
      </c>
      <c r="BY38" s="28">
        <v>120.306</v>
      </c>
      <c r="BZ38" s="48">
        <v>5.68</v>
      </c>
      <c r="CA38" s="28">
        <v>125.43</v>
      </c>
      <c r="CB38" s="48">
        <v>5.4349999999999996</v>
      </c>
      <c r="CC38" s="23"/>
      <c r="CD38" s="24" t="s">
        <v>16</v>
      </c>
      <c r="CE38" s="28">
        <v>129.61199999999999</v>
      </c>
      <c r="CF38" s="48">
        <v>8.718</v>
      </c>
      <c r="CG38" s="28">
        <v>99.680999999999997</v>
      </c>
      <c r="CH38" s="48">
        <v>12.529</v>
      </c>
      <c r="CI38" s="28">
        <v>124.7</v>
      </c>
      <c r="CJ38" s="48">
        <v>1.9970000000000001</v>
      </c>
      <c r="CK38" s="23"/>
      <c r="CL38" s="24" t="s">
        <v>16</v>
      </c>
      <c r="CM38" s="28">
        <v>112.524</v>
      </c>
      <c r="CN38" s="48">
        <v>1.016</v>
      </c>
      <c r="CO38" s="28">
        <v>116.40600000000001</v>
      </c>
      <c r="CP38" s="48">
        <v>1.2330000000000001</v>
      </c>
      <c r="CQ38" s="28">
        <v>114.131</v>
      </c>
      <c r="CR38" s="48">
        <v>6.25</v>
      </c>
      <c r="CS38" s="23"/>
      <c r="CT38" s="24" t="s">
        <v>16</v>
      </c>
      <c r="CU38" s="28">
        <v>111.664</v>
      </c>
      <c r="CV38" s="48">
        <v>5.8550000000000004</v>
      </c>
      <c r="CW38" s="28">
        <v>100.056</v>
      </c>
      <c r="CX38" s="48">
        <v>2.2090000000000001</v>
      </c>
      <c r="CY38" s="28">
        <v>92.247</v>
      </c>
      <c r="CZ38" s="48">
        <v>27.678999999999998</v>
      </c>
      <c r="DA38" s="23"/>
      <c r="DB38" s="24" t="s">
        <v>16</v>
      </c>
      <c r="DC38" s="28">
        <v>128.09</v>
      </c>
      <c r="DD38" s="48">
        <v>-2.0840000000000001</v>
      </c>
      <c r="DE38" s="28">
        <v>98.415999999999997</v>
      </c>
      <c r="DF38" s="48">
        <v>-0.93899999999999995</v>
      </c>
      <c r="DG38" s="28">
        <v>140.38800000000001</v>
      </c>
      <c r="DH38" s="48">
        <v>26.975999999999999</v>
      </c>
      <c r="DI38" s="23"/>
      <c r="DJ38" s="24" t="s">
        <v>16</v>
      </c>
      <c r="DK38" s="28">
        <v>84.64</v>
      </c>
      <c r="DL38" s="48">
        <v>-7.5270000000000001</v>
      </c>
      <c r="DM38" s="28">
        <v>123.96899999999999</v>
      </c>
      <c r="DN38" s="48">
        <v>6.2729999999999997</v>
      </c>
      <c r="DO38" s="28">
        <v>125.021</v>
      </c>
      <c r="DP38" s="48">
        <v>9.7959999999999994</v>
      </c>
      <c r="DQ38" s="43"/>
    </row>
    <row r="39" spans="1:121" ht="15" hidden="1" customHeight="1" x14ac:dyDescent="0.25">
      <c r="A39" s="23"/>
      <c r="B39" s="24"/>
      <c r="C39" s="28"/>
      <c r="D39" s="48"/>
      <c r="E39" s="28"/>
      <c r="F39" s="48"/>
      <c r="G39" s="28"/>
      <c r="H39" s="48"/>
      <c r="I39" s="23"/>
      <c r="J39" s="24"/>
      <c r="K39" s="28"/>
      <c r="L39" s="48"/>
      <c r="M39" s="28"/>
      <c r="N39" s="48"/>
      <c r="O39" s="28"/>
      <c r="P39" s="48"/>
      <c r="Q39" s="23"/>
      <c r="R39" s="24"/>
      <c r="S39" s="28"/>
      <c r="T39" s="48"/>
      <c r="U39" s="28"/>
      <c r="V39" s="48"/>
      <c r="W39" s="28"/>
      <c r="X39" s="48"/>
      <c r="Y39" s="23"/>
      <c r="Z39" s="24"/>
      <c r="AA39" s="28"/>
      <c r="AB39" s="48"/>
      <c r="AC39" s="28"/>
      <c r="AD39" s="48"/>
      <c r="AE39" s="28"/>
      <c r="AF39" s="48"/>
      <c r="AG39" s="23"/>
      <c r="AH39" s="24"/>
      <c r="AI39" s="28"/>
      <c r="AJ39" s="48"/>
      <c r="AK39" s="28"/>
      <c r="AL39" s="48"/>
      <c r="AM39" s="28"/>
      <c r="AN39" s="48"/>
      <c r="AO39" s="23"/>
      <c r="AP39" s="24"/>
      <c r="AQ39" s="28"/>
      <c r="AR39" s="48"/>
      <c r="AS39" s="28"/>
      <c r="AT39" s="48"/>
      <c r="AU39" s="28"/>
      <c r="AV39" s="48"/>
      <c r="AW39" s="23"/>
      <c r="AX39" s="24"/>
      <c r="AY39" s="28"/>
      <c r="AZ39" s="48"/>
      <c r="BA39" s="28"/>
      <c r="BB39" s="48"/>
      <c r="BC39" s="28"/>
      <c r="BD39" s="48"/>
      <c r="BE39" s="23"/>
      <c r="BF39" s="24"/>
      <c r="BG39" s="28"/>
      <c r="BH39" s="48"/>
      <c r="BI39" s="28"/>
      <c r="BJ39" s="48"/>
      <c r="BK39" s="28"/>
      <c r="BL39" s="48"/>
      <c r="BM39" s="23"/>
      <c r="BN39" s="24"/>
      <c r="BO39" s="28"/>
      <c r="BP39" s="48"/>
      <c r="BQ39" s="28"/>
      <c r="BR39" s="48"/>
      <c r="BS39" s="28"/>
      <c r="BT39" s="48"/>
      <c r="BU39" s="23"/>
      <c r="BV39" s="24"/>
      <c r="BW39" s="28"/>
      <c r="BX39" s="48"/>
      <c r="BY39" s="28"/>
      <c r="BZ39" s="48"/>
      <c r="CA39" s="28"/>
      <c r="CB39" s="48"/>
      <c r="CC39" s="23"/>
      <c r="CD39" s="24"/>
      <c r="CE39" s="28"/>
      <c r="CF39" s="48"/>
      <c r="CG39" s="28"/>
      <c r="CH39" s="48"/>
      <c r="CI39" s="28"/>
      <c r="CJ39" s="48"/>
      <c r="CK39" s="23"/>
      <c r="CL39" s="24"/>
      <c r="CM39" s="28"/>
      <c r="CN39" s="48"/>
      <c r="CO39" s="28"/>
      <c r="CP39" s="48"/>
      <c r="CQ39" s="28"/>
      <c r="CR39" s="48"/>
      <c r="CS39" s="23"/>
      <c r="CT39" s="24"/>
      <c r="CU39" s="28"/>
      <c r="CV39" s="48"/>
      <c r="CW39" s="28"/>
      <c r="CX39" s="48"/>
      <c r="CY39" s="28"/>
      <c r="CZ39" s="48"/>
      <c r="DA39" s="23"/>
      <c r="DB39" s="24"/>
      <c r="DC39" s="28"/>
      <c r="DD39" s="48"/>
      <c r="DE39" s="28"/>
      <c r="DF39" s="48"/>
      <c r="DG39" s="28"/>
      <c r="DH39" s="48"/>
      <c r="DI39" s="23"/>
      <c r="DJ39" s="24"/>
      <c r="DK39" s="28"/>
      <c r="DL39" s="48"/>
      <c r="DM39" s="28"/>
      <c r="DN39" s="48"/>
      <c r="DO39" s="28"/>
      <c r="DP39" s="48"/>
      <c r="DQ39" s="43"/>
    </row>
    <row r="40" spans="1:121" ht="15" hidden="1" customHeight="1" x14ac:dyDescent="0.25">
      <c r="A40" s="23">
        <v>2019</v>
      </c>
      <c r="B40" s="24" t="s">
        <v>13</v>
      </c>
      <c r="C40" s="28">
        <v>114.792</v>
      </c>
      <c r="D40" s="48">
        <v>10.773999999999999</v>
      </c>
      <c r="E40" s="28">
        <v>113.834</v>
      </c>
      <c r="F40" s="48">
        <v>12.481999999999999</v>
      </c>
      <c r="G40" s="28">
        <v>108.41</v>
      </c>
      <c r="H40" s="48">
        <v>-6.2779999999999996</v>
      </c>
      <c r="I40" s="23">
        <v>2019</v>
      </c>
      <c r="J40" s="24" t="s">
        <v>13</v>
      </c>
      <c r="K40" s="28">
        <v>114.128</v>
      </c>
      <c r="L40" s="48">
        <v>-1.754</v>
      </c>
      <c r="M40" s="28">
        <v>115.029</v>
      </c>
      <c r="N40" s="48">
        <v>2</v>
      </c>
      <c r="O40" s="28">
        <v>118.851</v>
      </c>
      <c r="P40" s="48">
        <v>8.077</v>
      </c>
      <c r="Q40" s="23">
        <v>2019</v>
      </c>
      <c r="R40" s="24" t="s">
        <v>13</v>
      </c>
      <c r="S40" s="28">
        <v>112.181</v>
      </c>
      <c r="T40" s="48">
        <v>3.246</v>
      </c>
      <c r="U40" s="28">
        <v>127.90600000000001</v>
      </c>
      <c r="V40" s="48">
        <v>5.9980000000000002</v>
      </c>
      <c r="W40" s="28">
        <v>149.358</v>
      </c>
      <c r="X40" s="48">
        <v>2.8460000000000001</v>
      </c>
      <c r="Y40" s="23">
        <v>2019</v>
      </c>
      <c r="Z40" s="24" t="s">
        <v>13</v>
      </c>
      <c r="AA40" s="28">
        <v>115.572</v>
      </c>
      <c r="AB40" s="48">
        <v>3.7610000000000001</v>
      </c>
      <c r="AC40" s="28">
        <v>138.036</v>
      </c>
      <c r="AD40" s="48">
        <v>-2.339</v>
      </c>
      <c r="AE40" s="28">
        <v>110.78</v>
      </c>
      <c r="AF40" s="48">
        <v>8.1929999999999996</v>
      </c>
      <c r="AG40" s="23">
        <v>2019</v>
      </c>
      <c r="AH40" s="24" t="s">
        <v>13</v>
      </c>
      <c r="AI40" s="28">
        <v>119.526</v>
      </c>
      <c r="AJ40" s="48">
        <v>3.55</v>
      </c>
      <c r="AK40" s="28">
        <v>112.512</v>
      </c>
      <c r="AL40" s="48">
        <v>5.1040000000000001</v>
      </c>
      <c r="AM40" s="28">
        <v>116.596</v>
      </c>
      <c r="AN40" s="48">
        <v>2.798</v>
      </c>
      <c r="AO40" s="23">
        <v>2019</v>
      </c>
      <c r="AP40" s="24" t="s">
        <v>13</v>
      </c>
      <c r="AQ40" s="28">
        <v>112.66500000000001</v>
      </c>
      <c r="AR40" s="48">
        <v>0.873</v>
      </c>
      <c r="AS40" s="28">
        <v>116.00700000000001</v>
      </c>
      <c r="AT40" s="48">
        <v>4.2279999999999998</v>
      </c>
      <c r="AU40" s="28">
        <v>112.11799999999999</v>
      </c>
      <c r="AV40" s="48">
        <v>6.3070000000000004</v>
      </c>
      <c r="AW40" s="23">
        <v>2019</v>
      </c>
      <c r="AX40" s="24" t="s">
        <v>13</v>
      </c>
      <c r="AY40" s="28">
        <v>117.511</v>
      </c>
      <c r="AZ40" s="48">
        <v>6.5810000000000004</v>
      </c>
      <c r="BA40" s="28">
        <v>108.89100000000001</v>
      </c>
      <c r="BB40" s="48">
        <v>4.952</v>
      </c>
      <c r="BC40" s="28">
        <v>118.78100000000001</v>
      </c>
      <c r="BD40" s="48">
        <v>-2.2010000000000001</v>
      </c>
      <c r="BE40" s="23">
        <v>2019</v>
      </c>
      <c r="BF40" s="24" t="s">
        <v>13</v>
      </c>
      <c r="BG40" s="28">
        <v>114.49</v>
      </c>
      <c r="BH40" s="48">
        <v>6.1429999999999998</v>
      </c>
      <c r="BI40" s="28">
        <v>113.681</v>
      </c>
      <c r="BJ40" s="48">
        <v>3.367</v>
      </c>
      <c r="BK40" s="28">
        <v>103.321</v>
      </c>
      <c r="BL40" s="48">
        <v>3.3170000000000002</v>
      </c>
      <c r="BM40" s="23">
        <v>2019</v>
      </c>
      <c r="BN40" s="24" t="s">
        <v>13</v>
      </c>
      <c r="BO40" s="28">
        <v>112.062</v>
      </c>
      <c r="BP40" s="48">
        <v>6.4329999999999998</v>
      </c>
      <c r="BQ40" s="28">
        <v>119.598</v>
      </c>
      <c r="BR40" s="48">
        <v>2.7090000000000001</v>
      </c>
      <c r="BS40" s="28">
        <v>120.848</v>
      </c>
      <c r="BT40" s="48">
        <v>2.13</v>
      </c>
      <c r="BU40" s="23">
        <v>2019</v>
      </c>
      <c r="BV40" s="24" t="s">
        <v>13</v>
      </c>
      <c r="BW40" s="28">
        <v>102.67100000000001</v>
      </c>
      <c r="BX40" s="48">
        <v>3.4409999999999998</v>
      </c>
      <c r="BY40" s="28">
        <v>105.89100000000001</v>
      </c>
      <c r="BZ40" s="48">
        <v>6.03</v>
      </c>
      <c r="CA40" s="28">
        <v>111.25</v>
      </c>
      <c r="CB40" s="48">
        <v>11.045999999999999</v>
      </c>
      <c r="CC40" s="23">
        <v>2019</v>
      </c>
      <c r="CD40" s="24" t="s">
        <v>13</v>
      </c>
      <c r="CE40" s="28">
        <v>108.453</v>
      </c>
      <c r="CF40" s="48">
        <v>-5.923</v>
      </c>
      <c r="CG40" s="28">
        <v>109.364</v>
      </c>
      <c r="CH40" s="48">
        <v>-12.609</v>
      </c>
      <c r="CI40" s="28">
        <v>121.71899999999999</v>
      </c>
      <c r="CJ40" s="48">
        <v>4.3310000000000004</v>
      </c>
      <c r="CK40" s="23">
        <v>2019</v>
      </c>
      <c r="CL40" s="24" t="s">
        <v>13</v>
      </c>
      <c r="CM40" s="28">
        <v>114.36799999999999</v>
      </c>
      <c r="CN40" s="48">
        <v>6.0060000000000002</v>
      </c>
      <c r="CO40" s="28">
        <v>122.599</v>
      </c>
      <c r="CP40" s="48">
        <v>2.2040000000000002</v>
      </c>
      <c r="CQ40" s="28">
        <v>110.42400000000001</v>
      </c>
      <c r="CR40" s="48">
        <v>7.8179999999999996</v>
      </c>
      <c r="CS40" s="23">
        <v>2019</v>
      </c>
      <c r="CT40" s="24" t="s">
        <v>13</v>
      </c>
      <c r="CU40" s="28">
        <v>121.16800000000001</v>
      </c>
      <c r="CV40" s="48">
        <v>1.4790000000000001</v>
      </c>
      <c r="CW40" s="28">
        <v>115.423</v>
      </c>
      <c r="CX40" s="48">
        <v>3.044</v>
      </c>
      <c r="CY40" s="28">
        <v>94.682000000000002</v>
      </c>
      <c r="CZ40" s="48">
        <v>7.1210000000000004</v>
      </c>
      <c r="DA40" s="23">
        <v>2019</v>
      </c>
      <c r="DB40" s="24" t="s">
        <v>13</v>
      </c>
      <c r="DC40" s="28">
        <v>154.85</v>
      </c>
      <c r="DD40" s="48">
        <v>6.944</v>
      </c>
      <c r="DE40" s="28">
        <v>100.063</v>
      </c>
      <c r="DF40" s="48">
        <v>2.387</v>
      </c>
      <c r="DG40" s="28">
        <v>134.084</v>
      </c>
      <c r="DH40" s="48">
        <v>16.956</v>
      </c>
      <c r="DI40" s="23">
        <v>2019</v>
      </c>
      <c r="DJ40" s="24" t="s">
        <v>13</v>
      </c>
      <c r="DK40" s="28">
        <v>97.882999999999996</v>
      </c>
      <c r="DL40" s="48">
        <v>6.883</v>
      </c>
      <c r="DM40" s="28">
        <v>133.625</v>
      </c>
      <c r="DN40" s="48">
        <v>8.0299999999999994</v>
      </c>
      <c r="DO40" s="28">
        <v>123.46599999999999</v>
      </c>
      <c r="DP40" s="48">
        <v>7.6360000000000001</v>
      </c>
      <c r="DQ40" s="43"/>
    </row>
    <row r="41" spans="1:121" ht="15" hidden="1" customHeight="1" x14ac:dyDescent="0.25">
      <c r="A41" s="23"/>
      <c r="B41" s="24" t="s">
        <v>14</v>
      </c>
      <c r="C41" s="28">
        <v>104.937</v>
      </c>
      <c r="D41" s="48">
        <v>0.81799999999999995</v>
      </c>
      <c r="E41" s="28">
        <v>125.194</v>
      </c>
      <c r="F41" s="48">
        <v>17.183</v>
      </c>
      <c r="G41" s="28">
        <v>120.38500000000001</v>
      </c>
      <c r="H41" s="48">
        <v>0.85899999999999999</v>
      </c>
      <c r="I41" s="23"/>
      <c r="J41" s="24" t="s">
        <v>14</v>
      </c>
      <c r="K41" s="28">
        <v>122.464</v>
      </c>
      <c r="L41" s="48">
        <v>2.4169999999999998</v>
      </c>
      <c r="M41" s="28">
        <v>131.05199999999999</v>
      </c>
      <c r="N41" s="48">
        <v>3.173</v>
      </c>
      <c r="O41" s="28">
        <v>115.821</v>
      </c>
      <c r="P41" s="48">
        <v>5.7060000000000004</v>
      </c>
      <c r="Q41" s="23"/>
      <c r="R41" s="24" t="s">
        <v>14</v>
      </c>
      <c r="S41" s="28">
        <v>120.92400000000001</v>
      </c>
      <c r="T41" s="48">
        <v>6.4729999999999999</v>
      </c>
      <c r="U41" s="28">
        <v>134.51</v>
      </c>
      <c r="V41" s="48">
        <v>5.3860000000000001</v>
      </c>
      <c r="W41" s="28">
        <v>151.52500000000001</v>
      </c>
      <c r="X41" s="48">
        <v>13.037000000000001</v>
      </c>
      <c r="Y41" s="23"/>
      <c r="Z41" s="24" t="s">
        <v>14</v>
      </c>
      <c r="AA41" s="28">
        <v>119.645</v>
      </c>
      <c r="AB41" s="48">
        <v>0.39900000000000002</v>
      </c>
      <c r="AC41" s="28">
        <v>137.548</v>
      </c>
      <c r="AD41" s="48">
        <v>3.335</v>
      </c>
      <c r="AE41" s="28">
        <v>109.70099999999999</v>
      </c>
      <c r="AF41" s="48">
        <v>5.0350000000000001</v>
      </c>
      <c r="AG41" s="23"/>
      <c r="AH41" s="24" t="s">
        <v>14</v>
      </c>
      <c r="AI41" s="28">
        <v>120.532</v>
      </c>
      <c r="AJ41" s="48">
        <v>4.7889999999999997</v>
      </c>
      <c r="AK41" s="28">
        <v>117.649</v>
      </c>
      <c r="AL41" s="48">
        <v>4.4530000000000003</v>
      </c>
      <c r="AM41" s="28">
        <v>110.43</v>
      </c>
      <c r="AN41" s="48">
        <v>2.8929999999999998</v>
      </c>
      <c r="AO41" s="23"/>
      <c r="AP41" s="24" t="s">
        <v>14</v>
      </c>
      <c r="AQ41" s="28">
        <v>121.367</v>
      </c>
      <c r="AR41" s="48">
        <v>3.2109999999999999</v>
      </c>
      <c r="AS41" s="28">
        <v>110.501</v>
      </c>
      <c r="AT41" s="48">
        <v>-2.508</v>
      </c>
      <c r="AU41" s="28">
        <v>123.584</v>
      </c>
      <c r="AV41" s="48">
        <v>3.8660000000000001</v>
      </c>
      <c r="AW41" s="23"/>
      <c r="AX41" s="24" t="s">
        <v>14</v>
      </c>
      <c r="AY41" s="28">
        <v>122.761</v>
      </c>
      <c r="AZ41" s="48">
        <v>7.6230000000000002</v>
      </c>
      <c r="BA41" s="28">
        <v>110.786</v>
      </c>
      <c r="BB41" s="48">
        <v>3.94</v>
      </c>
      <c r="BC41" s="28">
        <v>133.51499999999999</v>
      </c>
      <c r="BD41" s="48">
        <v>2.2189999999999999</v>
      </c>
      <c r="BE41" s="23"/>
      <c r="BF41" s="24" t="s">
        <v>14</v>
      </c>
      <c r="BG41" s="28">
        <v>117.396</v>
      </c>
      <c r="BH41" s="48">
        <v>4.952</v>
      </c>
      <c r="BI41" s="28">
        <v>115.523</v>
      </c>
      <c r="BJ41" s="48">
        <v>5.4530000000000003</v>
      </c>
      <c r="BK41" s="28">
        <v>118.95</v>
      </c>
      <c r="BL41" s="48">
        <v>1.8220000000000001</v>
      </c>
      <c r="BM41" s="23"/>
      <c r="BN41" s="24" t="s">
        <v>14</v>
      </c>
      <c r="BO41" s="28">
        <v>122.84399999999999</v>
      </c>
      <c r="BP41" s="48">
        <v>4.63</v>
      </c>
      <c r="BQ41" s="28">
        <v>121.34</v>
      </c>
      <c r="BR41" s="48">
        <v>3.8130000000000002</v>
      </c>
      <c r="BS41" s="28">
        <v>138.89500000000001</v>
      </c>
      <c r="BT41" s="48">
        <v>2.3660000000000001</v>
      </c>
      <c r="BU41" s="23"/>
      <c r="BV41" s="24" t="s">
        <v>14</v>
      </c>
      <c r="BW41" s="28">
        <v>112.792</v>
      </c>
      <c r="BX41" s="48">
        <v>11.577999999999999</v>
      </c>
      <c r="BY41" s="28">
        <v>117.151</v>
      </c>
      <c r="BZ41" s="48">
        <v>8.2560000000000002</v>
      </c>
      <c r="CA41" s="28">
        <v>108.925</v>
      </c>
      <c r="CB41" s="48">
        <v>7.3449999999999998</v>
      </c>
      <c r="CC41" s="23"/>
      <c r="CD41" s="24" t="s">
        <v>14</v>
      </c>
      <c r="CE41" s="28">
        <v>109.607</v>
      </c>
      <c r="CF41" s="48">
        <v>-7.1369999999999996</v>
      </c>
      <c r="CG41" s="28">
        <v>108.48399999999999</v>
      </c>
      <c r="CH41" s="48">
        <v>3.903</v>
      </c>
      <c r="CI41" s="28">
        <v>117.333</v>
      </c>
      <c r="CJ41" s="48">
        <v>-1.159</v>
      </c>
      <c r="CK41" s="23"/>
      <c r="CL41" s="24" t="s">
        <v>14</v>
      </c>
      <c r="CM41" s="28">
        <v>112.72199999999999</v>
      </c>
      <c r="CN41" s="48">
        <v>-2.8980000000000001</v>
      </c>
      <c r="CO41" s="28">
        <v>127.44</v>
      </c>
      <c r="CP41" s="48">
        <v>2.9910000000000001</v>
      </c>
      <c r="CQ41" s="28">
        <v>129.655</v>
      </c>
      <c r="CR41" s="48">
        <v>3.4780000000000002</v>
      </c>
      <c r="CS41" s="23"/>
      <c r="CT41" s="24" t="s">
        <v>14</v>
      </c>
      <c r="CU41" s="28">
        <v>141.096</v>
      </c>
      <c r="CV41" s="48">
        <v>3.8679999999999999</v>
      </c>
      <c r="CW41" s="28">
        <v>117.06399999999999</v>
      </c>
      <c r="CX41" s="48">
        <v>1.379</v>
      </c>
      <c r="CY41" s="28">
        <v>92.046000000000006</v>
      </c>
      <c r="CZ41" s="48">
        <v>21.847999999999999</v>
      </c>
      <c r="DA41" s="23"/>
      <c r="DB41" s="24" t="s">
        <v>14</v>
      </c>
      <c r="DC41" s="28">
        <v>135.69399999999999</v>
      </c>
      <c r="DD41" s="48">
        <v>0.68400000000000005</v>
      </c>
      <c r="DE41" s="28">
        <v>95.637</v>
      </c>
      <c r="DF41" s="48">
        <v>25.81</v>
      </c>
      <c r="DG41" s="28">
        <v>117.837</v>
      </c>
      <c r="DH41" s="48">
        <v>-9.3030000000000008</v>
      </c>
      <c r="DI41" s="23"/>
      <c r="DJ41" s="24" t="s">
        <v>14</v>
      </c>
      <c r="DK41" s="28">
        <v>97.325999999999993</v>
      </c>
      <c r="DL41" s="48">
        <v>4.6059999999999999</v>
      </c>
      <c r="DM41" s="28">
        <v>124.161</v>
      </c>
      <c r="DN41" s="48">
        <v>8.2210000000000001</v>
      </c>
      <c r="DO41" s="28">
        <v>131.149</v>
      </c>
      <c r="DP41" s="48">
        <v>3.3079999999999998</v>
      </c>
      <c r="DQ41" s="43"/>
    </row>
    <row r="42" spans="1:121" ht="15" hidden="1" customHeight="1" x14ac:dyDescent="0.25">
      <c r="A42" s="23"/>
      <c r="B42" s="24" t="s">
        <v>15</v>
      </c>
      <c r="C42" s="28">
        <v>110.931</v>
      </c>
      <c r="D42" s="48">
        <v>-8.5920000000000005</v>
      </c>
      <c r="E42" s="28">
        <v>140.33699999999999</v>
      </c>
      <c r="F42" s="48">
        <v>20.423999999999999</v>
      </c>
      <c r="G42" s="28">
        <v>132.43299999999999</v>
      </c>
      <c r="H42" s="48">
        <v>17.268000000000001</v>
      </c>
      <c r="I42" s="23"/>
      <c r="J42" s="24" t="s">
        <v>15</v>
      </c>
      <c r="K42" s="28">
        <v>133.78200000000001</v>
      </c>
      <c r="L42" s="48">
        <v>7.0590000000000002</v>
      </c>
      <c r="M42" s="28">
        <v>129.76900000000001</v>
      </c>
      <c r="N42" s="48">
        <v>3.0350000000000001</v>
      </c>
      <c r="O42" s="28">
        <v>111.646</v>
      </c>
      <c r="P42" s="48">
        <v>4.5279999999999996</v>
      </c>
      <c r="Q42" s="23"/>
      <c r="R42" s="24" t="s">
        <v>15</v>
      </c>
      <c r="S42" s="28">
        <v>116.526</v>
      </c>
      <c r="T42" s="48">
        <v>4.4820000000000002</v>
      </c>
      <c r="U42" s="28">
        <v>125.20099999999999</v>
      </c>
      <c r="V42" s="48">
        <v>5.4989999999999997</v>
      </c>
      <c r="W42" s="28">
        <v>121.93</v>
      </c>
      <c r="X42" s="48">
        <v>6.6630000000000003</v>
      </c>
      <c r="Y42" s="23"/>
      <c r="Z42" s="24" t="s">
        <v>15</v>
      </c>
      <c r="AA42" s="28">
        <v>118.529</v>
      </c>
      <c r="AB42" s="48">
        <v>5.6980000000000004</v>
      </c>
      <c r="AC42" s="28">
        <v>119.68300000000001</v>
      </c>
      <c r="AD42" s="48">
        <v>-1.298</v>
      </c>
      <c r="AE42" s="28">
        <v>116.08499999999999</v>
      </c>
      <c r="AF42" s="48">
        <v>8.3330000000000002</v>
      </c>
      <c r="AG42" s="23"/>
      <c r="AH42" s="24" t="s">
        <v>15</v>
      </c>
      <c r="AI42" s="28">
        <v>117.581</v>
      </c>
      <c r="AJ42" s="48">
        <v>4.5439999999999996</v>
      </c>
      <c r="AK42" s="28">
        <v>122.07</v>
      </c>
      <c r="AL42" s="48">
        <v>5.2270000000000003</v>
      </c>
      <c r="AM42" s="28">
        <v>108.459</v>
      </c>
      <c r="AN42" s="48">
        <v>2.9889999999999999</v>
      </c>
      <c r="AO42" s="23"/>
      <c r="AP42" s="24" t="s">
        <v>15</v>
      </c>
      <c r="AQ42" s="28">
        <v>122.86499999999999</v>
      </c>
      <c r="AR42" s="48">
        <v>2.9060000000000001</v>
      </c>
      <c r="AS42" s="28">
        <v>111.35899999999999</v>
      </c>
      <c r="AT42" s="48">
        <v>-1.772</v>
      </c>
      <c r="AU42" s="28">
        <v>125.63500000000001</v>
      </c>
      <c r="AV42" s="48">
        <v>3.6560000000000001</v>
      </c>
      <c r="AW42" s="23"/>
      <c r="AX42" s="24" t="s">
        <v>15</v>
      </c>
      <c r="AY42" s="28">
        <v>126.964</v>
      </c>
      <c r="AZ42" s="48">
        <v>6.9219999999999997</v>
      </c>
      <c r="BA42" s="28">
        <v>116.83199999999999</v>
      </c>
      <c r="BB42" s="48">
        <v>0.64900000000000002</v>
      </c>
      <c r="BC42" s="28">
        <v>134.31700000000001</v>
      </c>
      <c r="BD42" s="48">
        <v>1.0109999999999999</v>
      </c>
      <c r="BE42" s="23"/>
      <c r="BF42" s="24" t="s">
        <v>15</v>
      </c>
      <c r="BG42" s="28">
        <v>120.467</v>
      </c>
      <c r="BH42" s="48">
        <v>5.0410000000000004</v>
      </c>
      <c r="BI42" s="28">
        <v>120.253</v>
      </c>
      <c r="BJ42" s="48">
        <v>4.1529999999999996</v>
      </c>
      <c r="BK42" s="28">
        <v>125.23099999999999</v>
      </c>
      <c r="BL42" s="48">
        <v>3.9380000000000002</v>
      </c>
      <c r="BM42" s="23"/>
      <c r="BN42" s="24" t="s">
        <v>15</v>
      </c>
      <c r="BO42" s="28">
        <v>127.80200000000001</v>
      </c>
      <c r="BP42" s="48">
        <v>4.1189999999999998</v>
      </c>
      <c r="BQ42" s="28">
        <v>119.10899999999999</v>
      </c>
      <c r="BR42" s="48">
        <v>3.8879999999999999</v>
      </c>
      <c r="BS42" s="28">
        <v>145.178</v>
      </c>
      <c r="BT42" s="48">
        <v>1.6830000000000001</v>
      </c>
      <c r="BU42" s="23"/>
      <c r="BV42" s="24" t="s">
        <v>15</v>
      </c>
      <c r="BW42" s="28">
        <v>107.435</v>
      </c>
      <c r="BX42" s="48">
        <v>11.554</v>
      </c>
      <c r="BY42" s="28">
        <v>118.893</v>
      </c>
      <c r="BZ42" s="48">
        <v>4.2889999999999997</v>
      </c>
      <c r="CA42" s="28">
        <v>131.79900000000001</v>
      </c>
      <c r="CB42" s="48">
        <v>1.752</v>
      </c>
      <c r="CC42" s="23"/>
      <c r="CD42" s="24" t="s">
        <v>15</v>
      </c>
      <c r="CE42" s="28">
        <v>127.06699999999999</v>
      </c>
      <c r="CF42" s="48">
        <v>6.8419999999999996</v>
      </c>
      <c r="CG42" s="28">
        <v>131.999</v>
      </c>
      <c r="CH42" s="48">
        <v>7.6999999999999999E-2</v>
      </c>
      <c r="CI42" s="28">
        <v>98.546000000000006</v>
      </c>
      <c r="CJ42" s="48">
        <v>-14.409000000000001</v>
      </c>
      <c r="CK42" s="23"/>
      <c r="CL42" s="24" t="s">
        <v>15</v>
      </c>
      <c r="CM42" s="28">
        <v>103.765</v>
      </c>
      <c r="CN42" s="48">
        <v>-4.9820000000000002</v>
      </c>
      <c r="CO42" s="28">
        <v>115.82</v>
      </c>
      <c r="CP42" s="48">
        <v>-8.7270000000000003</v>
      </c>
      <c r="CQ42" s="28">
        <v>135.32499999999999</v>
      </c>
      <c r="CR42" s="48">
        <v>9.6869999999999994</v>
      </c>
      <c r="CS42" s="23"/>
      <c r="CT42" s="24" t="s">
        <v>15</v>
      </c>
      <c r="CU42" s="28">
        <v>123.733</v>
      </c>
      <c r="CV42" s="48">
        <v>9.173</v>
      </c>
      <c r="CW42" s="28">
        <v>124.17700000000001</v>
      </c>
      <c r="CX42" s="48">
        <v>-1.458</v>
      </c>
      <c r="CY42" s="28">
        <v>90.971000000000004</v>
      </c>
      <c r="CZ42" s="48">
        <v>19.404</v>
      </c>
      <c r="DA42" s="23"/>
      <c r="DB42" s="24" t="s">
        <v>15</v>
      </c>
      <c r="DC42" s="28">
        <v>137.10300000000001</v>
      </c>
      <c r="DD42" s="48">
        <v>0.85699999999999998</v>
      </c>
      <c r="DE42" s="28">
        <v>129.452</v>
      </c>
      <c r="DF42" s="48">
        <v>-7.2549999999999999</v>
      </c>
      <c r="DG42" s="28">
        <v>127.751</v>
      </c>
      <c r="DH42" s="48">
        <v>13.456</v>
      </c>
      <c r="DI42" s="23"/>
      <c r="DJ42" s="24" t="s">
        <v>15</v>
      </c>
      <c r="DK42" s="28">
        <v>100.1</v>
      </c>
      <c r="DL42" s="48">
        <v>23.821999999999999</v>
      </c>
      <c r="DM42" s="28">
        <v>134.98500000000001</v>
      </c>
      <c r="DN42" s="48">
        <v>6.9909999999999997</v>
      </c>
      <c r="DO42" s="28">
        <v>151.053</v>
      </c>
      <c r="DP42" s="48">
        <v>4.4820000000000002</v>
      </c>
      <c r="DQ42" s="43"/>
    </row>
    <row r="43" spans="1:121" ht="15" hidden="1" customHeight="1" x14ac:dyDescent="0.25">
      <c r="A43" s="23"/>
      <c r="B43" s="24" t="s">
        <v>16</v>
      </c>
      <c r="C43" s="28">
        <v>119.544</v>
      </c>
      <c r="D43" s="48">
        <v>-6.3479999999999999</v>
      </c>
      <c r="E43" s="28">
        <v>119.48099999999999</v>
      </c>
      <c r="F43" s="48">
        <v>8.6880000000000006</v>
      </c>
      <c r="G43" s="28">
        <v>127.523</v>
      </c>
      <c r="H43" s="48">
        <v>13.131</v>
      </c>
      <c r="I43" s="23"/>
      <c r="J43" s="24" t="s">
        <v>16</v>
      </c>
      <c r="K43" s="28">
        <v>128.09800000000001</v>
      </c>
      <c r="L43" s="48">
        <v>8.3789999999999996</v>
      </c>
      <c r="M43" s="28">
        <v>132.83199999999999</v>
      </c>
      <c r="N43" s="48">
        <v>2.9350000000000001</v>
      </c>
      <c r="O43" s="28">
        <v>107.95699999999999</v>
      </c>
      <c r="P43" s="48">
        <v>4.9889999999999999</v>
      </c>
      <c r="Q43" s="23"/>
      <c r="R43" s="24" t="s">
        <v>16</v>
      </c>
      <c r="S43" s="28">
        <v>116.476</v>
      </c>
      <c r="T43" s="48">
        <v>4.0129999999999999</v>
      </c>
      <c r="U43" s="28">
        <v>153.221</v>
      </c>
      <c r="V43" s="48">
        <v>7.242</v>
      </c>
      <c r="W43" s="28">
        <v>134.374</v>
      </c>
      <c r="X43" s="48">
        <v>4.9249999999999998</v>
      </c>
      <c r="Y43" s="23"/>
      <c r="Z43" s="24" t="s">
        <v>16</v>
      </c>
      <c r="AA43" s="28">
        <v>113.614</v>
      </c>
      <c r="AB43" s="48">
        <v>5.2880000000000003</v>
      </c>
      <c r="AC43" s="28">
        <v>112.033</v>
      </c>
      <c r="AD43" s="48">
        <v>-11.606999999999999</v>
      </c>
      <c r="AE43" s="28">
        <v>126.252</v>
      </c>
      <c r="AF43" s="48">
        <v>9.9260000000000002</v>
      </c>
      <c r="AG43" s="23"/>
      <c r="AH43" s="24" t="s">
        <v>16</v>
      </c>
      <c r="AI43" s="28">
        <v>122.22499999999999</v>
      </c>
      <c r="AJ43" s="48">
        <v>4.38</v>
      </c>
      <c r="AK43" s="28">
        <v>124.40300000000001</v>
      </c>
      <c r="AL43" s="48">
        <v>1.946</v>
      </c>
      <c r="AM43" s="28">
        <v>117.26600000000001</v>
      </c>
      <c r="AN43" s="48">
        <v>2.262</v>
      </c>
      <c r="AO43" s="23"/>
      <c r="AP43" s="24" t="s">
        <v>16</v>
      </c>
      <c r="AQ43" s="28">
        <v>120.265</v>
      </c>
      <c r="AR43" s="48">
        <v>2.399</v>
      </c>
      <c r="AS43" s="28">
        <v>106.646</v>
      </c>
      <c r="AT43" s="48">
        <v>-1.29</v>
      </c>
      <c r="AU43" s="28">
        <v>121.471</v>
      </c>
      <c r="AV43" s="48">
        <v>3.0270000000000001</v>
      </c>
      <c r="AW43" s="23"/>
      <c r="AX43" s="24" t="s">
        <v>16</v>
      </c>
      <c r="AY43" s="28">
        <v>128.172</v>
      </c>
      <c r="AZ43" s="48">
        <v>6.1559999999999997</v>
      </c>
      <c r="BA43" s="28">
        <v>119.919</v>
      </c>
      <c r="BB43" s="48">
        <v>2.3370000000000002</v>
      </c>
      <c r="BC43" s="28">
        <v>129.029</v>
      </c>
      <c r="BD43" s="48">
        <v>1.8080000000000001</v>
      </c>
      <c r="BE43" s="23"/>
      <c r="BF43" s="24" t="s">
        <v>16</v>
      </c>
      <c r="BG43" s="28">
        <v>123.92</v>
      </c>
      <c r="BH43" s="48">
        <v>4.4850000000000003</v>
      </c>
      <c r="BI43" s="28">
        <v>117.301</v>
      </c>
      <c r="BJ43" s="48">
        <v>5.2690000000000001</v>
      </c>
      <c r="BK43" s="28">
        <v>116.508</v>
      </c>
      <c r="BL43" s="48">
        <v>4.6550000000000002</v>
      </c>
      <c r="BM43" s="23"/>
      <c r="BN43" s="24" t="s">
        <v>16</v>
      </c>
      <c r="BO43" s="28">
        <v>117.685</v>
      </c>
      <c r="BP43" s="48">
        <v>1.893</v>
      </c>
      <c r="BQ43" s="28">
        <v>118.535</v>
      </c>
      <c r="BR43" s="48">
        <v>3.3410000000000002</v>
      </c>
      <c r="BS43" s="28">
        <v>147.352</v>
      </c>
      <c r="BT43" s="48">
        <v>2.6240000000000001</v>
      </c>
      <c r="BU43" s="23"/>
      <c r="BV43" s="24" t="s">
        <v>16</v>
      </c>
      <c r="BW43" s="28">
        <v>99.486999999999995</v>
      </c>
      <c r="BX43" s="48">
        <v>-6.2469999999999999</v>
      </c>
      <c r="BY43" s="28">
        <v>124.542</v>
      </c>
      <c r="BZ43" s="48">
        <v>3.5209999999999999</v>
      </c>
      <c r="CA43" s="28">
        <v>127.309</v>
      </c>
      <c r="CB43" s="48">
        <v>1.498</v>
      </c>
      <c r="CC43" s="23"/>
      <c r="CD43" s="24" t="s">
        <v>16</v>
      </c>
      <c r="CE43" s="28">
        <v>133.94999999999999</v>
      </c>
      <c r="CF43" s="48">
        <v>3.347</v>
      </c>
      <c r="CG43" s="28">
        <v>111.39100000000001</v>
      </c>
      <c r="CH43" s="48">
        <v>11.747</v>
      </c>
      <c r="CI43" s="28">
        <v>105.07899999999999</v>
      </c>
      <c r="CJ43" s="48">
        <v>-15.734999999999999</v>
      </c>
      <c r="CK43" s="23"/>
      <c r="CL43" s="24" t="s">
        <v>16</v>
      </c>
      <c r="CM43" s="28">
        <v>111.71299999999999</v>
      </c>
      <c r="CN43" s="48">
        <v>-0.72099999999999997</v>
      </c>
      <c r="CO43" s="28">
        <v>123.42</v>
      </c>
      <c r="CP43" s="48">
        <v>6.0259999999999998</v>
      </c>
      <c r="CQ43" s="28">
        <v>119.241</v>
      </c>
      <c r="CR43" s="48">
        <v>4.4779999999999998</v>
      </c>
      <c r="CS43" s="23"/>
      <c r="CT43" s="24" t="s">
        <v>16</v>
      </c>
      <c r="CU43" s="28">
        <v>115.54</v>
      </c>
      <c r="CV43" s="48">
        <v>3.4710000000000001</v>
      </c>
      <c r="CW43" s="28">
        <v>106.006</v>
      </c>
      <c r="CX43" s="48">
        <v>5.9470000000000001</v>
      </c>
      <c r="CY43" s="28">
        <v>103.348</v>
      </c>
      <c r="CZ43" s="48">
        <v>12.034000000000001</v>
      </c>
      <c r="DA43" s="23"/>
      <c r="DB43" s="24" t="s">
        <v>16</v>
      </c>
      <c r="DC43" s="28">
        <v>126.48</v>
      </c>
      <c r="DD43" s="48">
        <v>-1.2569999999999999</v>
      </c>
      <c r="DE43" s="28">
        <v>98.852000000000004</v>
      </c>
      <c r="DF43" s="48">
        <v>0.44400000000000001</v>
      </c>
      <c r="DG43" s="28">
        <v>148.471</v>
      </c>
      <c r="DH43" s="48">
        <v>5.758</v>
      </c>
      <c r="DI43" s="23"/>
      <c r="DJ43" s="24" t="s">
        <v>16</v>
      </c>
      <c r="DK43" s="28">
        <v>89.135999999999996</v>
      </c>
      <c r="DL43" s="48">
        <v>5.3120000000000003</v>
      </c>
      <c r="DM43" s="28">
        <v>135.28800000000001</v>
      </c>
      <c r="DN43" s="48">
        <v>9.1310000000000002</v>
      </c>
      <c r="DO43" s="28">
        <v>131.35599999999999</v>
      </c>
      <c r="DP43" s="48">
        <v>5.0670000000000002</v>
      </c>
      <c r="DQ43" s="43"/>
    </row>
    <row r="44" spans="1:121" ht="15" hidden="1" customHeight="1" x14ac:dyDescent="0.25">
      <c r="A44" s="23"/>
      <c r="B44" s="24"/>
      <c r="C44" s="28"/>
      <c r="D44" s="48"/>
      <c r="E44" s="28"/>
      <c r="F44" s="48"/>
      <c r="G44" s="28"/>
      <c r="H44" s="48"/>
      <c r="I44" s="23"/>
      <c r="J44" s="24"/>
      <c r="K44" s="28"/>
      <c r="L44" s="48"/>
      <c r="M44" s="28"/>
      <c r="N44" s="48"/>
      <c r="O44" s="28"/>
      <c r="P44" s="48"/>
      <c r="Q44" s="23"/>
      <c r="R44" s="24"/>
      <c r="S44" s="28"/>
      <c r="T44" s="48"/>
      <c r="U44" s="28"/>
      <c r="V44" s="48"/>
      <c r="W44" s="28"/>
      <c r="X44" s="48"/>
      <c r="Y44" s="23"/>
      <c r="Z44" s="24"/>
      <c r="AA44" s="28"/>
      <c r="AB44" s="48"/>
      <c r="AC44" s="28"/>
      <c r="AD44" s="48"/>
      <c r="AE44" s="28"/>
      <c r="AF44" s="48"/>
      <c r="AG44" s="23"/>
      <c r="AH44" s="24"/>
      <c r="AI44" s="28"/>
      <c r="AJ44" s="48"/>
      <c r="AK44" s="28"/>
      <c r="AL44" s="48"/>
      <c r="AM44" s="28"/>
      <c r="AN44" s="48"/>
      <c r="AO44" s="23"/>
      <c r="AP44" s="24"/>
      <c r="AQ44" s="28"/>
      <c r="AR44" s="48"/>
      <c r="AS44" s="28"/>
      <c r="AT44" s="48"/>
      <c r="AU44" s="28"/>
      <c r="AV44" s="48"/>
      <c r="AW44" s="23"/>
      <c r="AX44" s="24"/>
      <c r="AY44" s="28"/>
      <c r="AZ44" s="48"/>
      <c r="BA44" s="28"/>
      <c r="BB44" s="48"/>
      <c r="BC44" s="28"/>
      <c r="BD44" s="48"/>
      <c r="BE44" s="23"/>
      <c r="BF44" s="24"/>
      <c r="BG44" s="28"/>
      <c r="BH44" s="48"/>
      <c r="BI44" s="28"/>
      <c r="BJ44" s="48"/>
      <c r="BK44" s="28"/>
      <c r="BL44" s="48"/>
      <c r="BM44" s="23"/>
      <c r="BN44" s="24"/>
      <c r="BO44" s="28"/>
      <c r="BP44" s="48"/>
      <c r="BQ44" s="28"/>
      <c r="BR44" s="48"/>
      <c r="BS44" s="28"/>
      <c r="BT44" s="48"/>
      <c r="BU44" s="23"/>
      <c r="BV44" s="24"/>
      <c r="BW44" s="28"/>
      <c r="BX44" s="48"/>
      <c r="BY44" s="28"/>
      <c r="BZ44" s="48"/>
      <c r="CA44" s="28"/>
      <c r="CB44" s="48"/>
      <c r="CC44" s="23"/>
      <c r="CD44" s="24"/>
      <c r="CE44" s="28"/>
      <c r="CF44" s="48"/>
      <c r="CG44" s="28"/>
      <c r="CH44" s="48"/>
      <c r="CI44" s="28"/>
      <c r="CJ44" s="48"/>
      <c r="CK44" s="23"/>
      <c r="CL44" s="24"/>
      <c r="CM44" s="28"/>
      <c r="CN44" s="48"/>
      <c r="CO44" s="28"/>
      <c r="CP44" s="48"/>
      <c r="CQ44" s="28"/>
      <c r="CR44" s="48"/>
      <c r="CS44" s="23"/>
      <c r="CT44" s="24"/>
      <c r="CU44" s="28"/>
      <c r="CV44" s="48"/>
      <c r="CW44" s="28"/>
      <c r="CX44" s="48"/>
      <c r="CY44" s="28"/>
      <c r="CZ44" s="48"/>
      <c r="DA44" s="23"/>
      <c r="DB44" s="24"/>
      <c r="DC44" s="28"/>
      <c r="DD44" s="48"/>
      <c r="DE44" s="28"/>
      <c r="DF44" s="48"/>
      <c r="DG44" s="28"/>
      <c r="DH44" s="48"/>
      <c r="DI44" s="23"/>
      <c r="DJ44" s="24"/>
      <c r="DK44" s="28"/>
      <c r="DL44" s="48"/>
      <c r="DM44" s="28"/>
      <c r="DN44" s="48"/>
      <c r="DO44" s="28"/>
      <c r="DP44" s="48"/>
      <c r="DQ44" s="43"/>
    </row>
    <row r="45" spans="1:121" ht="15" customHeight="1" x14ac:dyDescent="0.25">
      <c r="A45" s="23">
        <v>2020</v>
      </c>
      <c r="B45" s="24" t="s">
        <v>13</v>
      </c>
      <c r="C45" s="28">
        <v>95.302000000000007</v>
      </c>
      <c r="D45" s="48">
        <v>-16.978999999999999</v>
      </c>
      <c r="E45" s="28">
        <v>119.22499999999999</v>
      </c>
      <c r="F45" s="48">
        <v>4.7350000000000003</v>
      </c>
      <c r="G45" s="28">
        <v>122.965</v>
      </c>
      <c r="H45" s="48">
        <v>13.426</v>
      </c>
      <c r="I45" s="23">
        <v>2020</v>
      </c>
      <c r="J45" s="24" t="s">
        <v>13</v>
      </c>
      <c r="K45" s="28">
        <v>127.262</v>
      </c>
      <c r="L45" s="48">
        <v>11.509</v>
      </c>
      <c r="M45" s="28">
        <v>114.15</v>
      </c>
      <c r="N45" s="48">
        <v>-0.76400000000000001</v>
      </c>
      <c r="O45" s="28">
        <v>114.92</v>
      </c>
      <c r="P45" s="48">
        <v>-3.3079999999999998</v>
      </c>
      <c r="Q45" s="23">
        <v>2020</v>
      </c>
      <c r="R45" s="24" t="s">
        <v>13</v>
      </c>
      <c r="S45" s="28">
        <v>115.7</v>
      </c>
      <c r="T45" s="48">
        <v>3.137</v>
      </c>
      <c r="U45" s="28">
        <v>132.20400000000001</v>
      </c>
      <c r="V45" s="48">
        <v>3.36</v>
      </c>
      <c r="W45" s="28">
        <v>156.47</v>
      </c>
      <c r="X45" s="48">
        <v>4.7619999999999996</v>
      </c>
      <c r="Y45" s="23">
        <v>2020</v>
      </c>
      <c r="Z45" s="24" t="s">
        <v>13</v>
      </c>
      <c r="AA45" s="28">
        <v>116.729</v>
      </c>
      <c r="AB45" s="48">
        <v>1.0009999999999999</v>
      </c>
      <c r="AC45" s="28">
        <v>127.393</v>
      </c>
      <c r="AD45" s="48">
        <v>-7.71</v>
      </c>
      <c r="AE45" s="28">
        <v>117.724</v>
      </c>
      <c r="AF45" s="48">
        <v>6.2679999999999998</v>
      </c>
      <c r="AG45" s="23">
        <v>2020</v>
      </c>
      <c r="AH45" s="24" t="s">
        <v>13</v>
      </c>
      <c r="AI45" s="28">
        <v>118.164</v>
      </c>
      <c r="AJ45" s="48">
        <v>-1.1399999999999999</v>
      </c>
      <c r="AK45" s="28">
        <v>114.694</v>
      </c>
      <c r="AL45" s="48">
        <v>1.9390000000000001</v>
      </c>
      <c r="AM45" s="28">
        <v>120.831</v>
      </c>
      <c r="AN45" s="48">
        <v>3.633</v>
      </c>
      <c r="AO45" s="23">
        <v>2020</v>
      </c>
      <c r="AP45" s="24" t="s">
        <v>13</v>
      </c>
      <c r="AQ45" s="28">
        <v>117.482</v>
      </c>
      <c r="AR45" s="48">
        <v>4.2750000000000004</v>
      </c>
      <c r="AS45" s="28">
        <v>108.23699999999999</v>
      </c>
      <c r="AT45" s="48">
        <v>-6.6980000000000004</v>
      </c>
      <c r="AU45" s="28">
        <v>116.99299999999999</v>
      </c>
      <c r="AV45" s="48">
        <v>4.3490000000000002</v>
      </c>
      <c r="AW45" s="23">
        <v>2020</v>
      </c>
      <c r="AX45" s="24" t="s">
        <v>13</v>
      </c>
      <c r="AY45" s="28">
        <v>141.572</v>
      </c>
      <c r="AZ45" s="48">
        <v>20.475999999999999</v>
      </c>
      <c r="BA45" s="28">
        <v>108.74299999999999</v>
      </c>
      <c r="BB45" s="48">
        <v>-0.13600000000000001</v>
      </c>
      <c r="BC45" s="28">
        <v>114.503</v>
      </c>
      <c r="BD45" s="48">
        <v>-3.601</v>
      </c>
      <c r="BE45" s="23">
        <v>2020</v>
      </c>
      <c r="BF45" s="24" t="s">
        <v>13</v>
      </c>
      <c r="BG45" s="28">
        <v>114.407</v>
      </c>
      <c r="BH45" s="48">
        <v>-7.1999999999999995E-2</v>
      </c>
      <c r="BI45" s="28">
        <v>113.672</v>
      </c>
      <c r="BJ45" s="48">
        <v>-8.0000000000000002E-3</v>
      </c>
      <c r="BK45" s="28">
        <v>105.79900000000001</v>
      </c>
      <c r="BL45" s="48">
        <v>2.3980000000000001</v>
      </c>
      <c r="BM45" s="23">
        <v>2020</v>
      </c>
      <c r="BN45" s="24" t="s">
        <v>13</v>
      </c>
      <c r="BO45" s="28">
        <v>118.319</v>
      </c>
      <c r="BP45" s="48">
        <v>5.5830000000000002</v>
      </c>
      <c r="BQ45" s="28">
        <v>115.464</v>
      </c>
      <c r="BR45" s="48">
        <v>-3.4569999999999999</v>
      </c>
      <c r="BS45" s="28">
        <v>127.042</v>
      </c>
      <c r="BT45" s="48">
        <v>5.1260000000000003</v>
      </c>
      <c r="BU45" s="23">
        <v>2020</v>
      </c>
      <c r="BV45" s="24" t="s">
        <v>13</v>
      </c>
      <c r="BW45" s="28">
        <v>95.924000000000007</v>
      </c>
      <c r="BX45" s="48">
        <v>-6.5709999999999997</v>
      </c>
      <c r="BY45" s="28">
        <v>106.705</v>
      </c>
      <c r="BZ45" s="48">
        <v>0.77</v>
      </c>
      <c r="CA45" s="28">
        <v>109.974</v>
      </c>
      <c r="CB45" s="48">
        <v>-1.147</v>
      </c>
      <c r="CC45" s="23">
        <v>2020</v>
      </c>
      <c r="CD45" s="24" t="s">
        <v>13</v>
      </c>
      <c r="CE45" s="28">
        <v>110.77200000000001</v>
      </c>
      <c r="CF45" s="48">
        <v>2.1379999999999999</v>
      </c>
      <c r="CG45" s="28">
        <v>115.973</v>
      </c>
      <c r="CH45" s="48">
        <v>6.0439999999999996</v>
      </c>
      <c r="CI45" s="28">
        <v>99.328000000000003</v>
      </c>
      <c r="CJ45" s="48">
        <v>-18.396000000000001</v>
      </c>
      <c r="CK45" s="23">
        <v>2020</v>
      </c>
      <c r="CL45" s="24" t="s">
        <v>13</v>
      </c>
      <c r="CM45" s="28">
        <v>110.748</v>
      </c>
      <c r="CN45" s="48">
        <v>-3.165</v>
      </c>
      <c r="CO45" s="28">
        <v>120.456</v>
      </c>
      <c r="CP45" s="48">
        <v>-1.748</v>
      </c>
      <c r="CQ45" s="28">
        <v>108.754</v>
      </c>
      <c r="CR45" s="48">
        <v>-1.5129999999999999</v>
      </c>
      <c r="CS45" s="23">
        <v>2020</v>
      </c>
      <c r="CT45" s="24" t="s">
        <v>13</v>
      </c>
      <c r="CU45" s="28">
        <v>118.54600000000001</v>
      </c>
      <c r="CV45" s="48">
        <v>-2.1640000000000001</v>
      </c>
      <c r="CW45" s="28">
        <v>119.252</v>
      </c>
      <c r="CX45" s="48">
        <v>3.3170000000000002</v>
      </c>
      <c r="CY45" s="28">
        <v>92.775000000000006</v>
      </c>
      <c r="CZ45" s="48">
        <v>-2.0129999999999999</v>
      </c>
      <c r="DA45" s="23">
        <v>2020</v>
      </c>
      <c r="DB45" s="24" t="s">
        <v>13</v>
      </c>
      <c r="DC45" s="28">
        <v>153.11500000000001</v>
      </c>
      <c r="DD45" s="48">
        <v>-1.121</v>
      </c>
      <c r="DE45" s="28">
        <v>87.025000000000006</v>
      </c>
      <c r="DF45" s="48">
        <v>-13.03</v>
      </c>
      <c r="DG45" s="28">
        <v>137.42699999999999</v>
      </c>
      <c r="DH45" s="48">
        <v>2.4929999999999999</v>
      </c>
      <c r="DI45" s="23">
        <v>2020</v>
      </c>
      <c r="DJ45" s="24" t="s">
        <v>13</v>
      </c>
      <c r="DK45" s="28">
        <v>101.24299999999999</v>
      </c>
      <c r="DL45" s="48">
        <v>3.4329999999999998</v>
      </c>
      <c r="DM45" s="28">
        <v>134.97499999999999</v>
      </c>
      <c r="DN45" s="48">
        <v>1.01</v>
      </c>
      <c r="DO45" s="28">
        <v>122.11799999999999</v>
      </c>
      <c r="DP45" s="48">
        <v>-1.0920000000000001</v>
      </c>
      <c r="DQ45" s="43"/>
    </row>
    <row r="46" spans="1:121" ht="15" customHeight="1" x14ac:dyDescent="0.25">
      <c r="A46" s="23"/>
      <c r="B46" s="24" t="s">
        <v>14</v>
      </c>
      <c r="C46" s="28">
        <v>118.298</v>
      </c>
      <c r="D46" s="48">
        <v>12.733000000000001</v>
      </c>
      <c r="E46" s="28">
        <v>134.24700000000001</v>
      </c>
      <c r="F46" s="48">
        <v>7.2309999999999999</v>
      </c>
      <c r="G46" s="28">
        <v>112.879</v>
      </c>
      <c r="H46" s="48">
        <v>-6.2350000000000003</v>
      </c>
      <c r="I46" s="23"/>
      <c r="J46" s="24" t="s">
        <v>14</v>
      </c>
      <c r="K46" s="28">
        <v>130.07499999999999</v>
      </c>
      <c r="L46" s="48">
        <v>6.2140000000000004</v>
      </c>
      <c r="M46" s="28">
        <v>81.025000000000006</v>
      </c>
      <c r="N46" s="48">
        <v>-38.173999999999999</v>
      </c>
      <c r="O46" s="28">
        <v>35.765000000000001</v>
      </c>
      <c r="P46" s="48">
        <v>-69.12</v>
      </c>
      <c r="Q46" s="23"/>
      <c r="R46" s="24" t="s">
        <v>14</v>
      </c>
      <c r="S46" s="28">
        <v>66.882999999999996</v>
      </c>
      <c r="T46" s="48">
        <v>-44.69</v>
      </c>
      <c r="U46" s="28">
        <v>74.497</v>
      </c>
      <c r="V46" s="48">
        <v>-44.616</v>
      </c>
      <c r="W46" s="28">
        <v>92.781000000000006</v>
      </c>
      <c r="X46" s="48">
        <v>-38.768000000000001</v>
      </c>
      <c r="Y46" s="23"/>
      <c r="Z46" s="24" t="s">
        <v>14</v>
      </c>
      <c r="AA46" s="28">
        <v>58.215000000000003</v>
      </c>
      <c r="AB46" s="48">
        <v>-51.344000000000001</v>
      </c>
      <c r="AC46" s="28">
        <v>69.807000000000002</v>
      </c>
      <c r="AD46" s="48">
        <v>-49.249000000000002</v>
      </c>
      <c r="AE46" s="28">
        <v>67.197000000000003</v>
      </c>
      <c r="AF46" s="48">
        <v>-38.746000000000002</v>
      </c>
      <c r="AG46" s="23"/>
      <c r="AH46" s="24" t="s">
        <v>14</v>
      </c>
      <c r="AI46" s="28">
        <v>96.453000000000003</v>
      </c>
      <c r="AJ46" s="48">
        <v>-19.977</v>
      </c>
      <c r="AK46" s="28">
        <v>83.289000000000001</v>
      </c>
      <c r="AL46" s="48">
        <v>-29.206</v>
      </c>
      <c r="AM46" s="28">
        <v>78.778999999999996</v>
      </c>
      <c r="AN46" s="48">
        <v>-28.661999999999999</v>
      </c>
      <c r="AO46" s="23"/>
      <c r="AP46" s="24" t="s">
        <v>14</v>
      </c>
      <c r="AQ46" s="28">
        <v>96.626999999999995</v>
      </c>
      <c r="AR46" s="48">
        <v>-20.384</v>
      </c>
      <c r="AS46" s="28">
        <v>98.408000000000001</v>
      </c>
      <c r="AT46" s="48">
        <v>-10.943</v>
      </c>
      <c r="AU46" s="28">
        <v>140.048</v>
      </c>
      <c r="AV46" s="48">
        <v>13.321999999999999</v>
      </c>
      <c r="AW46" s="23"/>
      <c r="AX46" s="24" t="s">
        <v>14</v>
      </c>
      <c r="AY46" s="28">
        <v>179.03100000000001</v>
      </c>
      <c r="AZ46" s="48">
        <v>45.838000000000001</v>
      </c>
      <c r="BA46" s="28">
        <v>101.276</v>
      </c>
      <c r="BB46" s="48">
        <v>-8.5839999999999996</v>
      </c>
      <c r="BC46" s="28">
        <v>94.741</v>
      </c>
      <c r="BD46" s="48">
        <v>-29.041</v>
      </c>
      <c r="BE46" s="23"/>
      <c r="BF46" s="24" t="s">
        <v>14</v>
      </c>
      <c r="BG46" s="28">
        <v>58.634999999999998</v>
      </c>
      <c r="BH46" s="48">
        <v>-50.054000000000002</v>
      </c>
      <c r="BI46" s="28">
        <v>93.391999999999996</v>
      </c>
      <c r="BJ46" s="48">
        <v>-19.158000000000001</v>
      </c>
      <c r="BK46" s="28">
        <v>73.328999999999994</v>
      </c>
      <c r="BL46" s="48">
        <v>-38.353000000000002</v>
      </c>
      <c r="BM46" s="23"/>
      <c r="BN46" s="24" t="s">
        <v>14</v>
      </c>
      <c r="BO46" s="28">
        <v>74.67</v>
      </c>
      <c r="BP46" s="48">
        <v>-39.215000000000003</v>
      </c>
      <c r="BQ46" s="28">
        <v>66.375</v>
      </c>
      <c r="BR46" s="48">
        <v>-45.298999999999999</v>
      </c>
      <c r="BS46" s="28">
        <v>126.244</v>
      </c>
      <c r="BT46" s="48">
        <v>-9.109</v>
      </c>
      <c r="BU46" s="23"/>
      <c r="BV46" s="24" t="s">
        <v>14</v>
      </c>
      <c r="BW46" s="28">
        <v>90.775999999999996</v>
      </c>
      <c r="BX46" s="48">
        <v>-19.518999999999998</v>
      </c>
      <c r="BY46" s="28">
        <v>93.477000000000004</v>
      </c>
      <c r="BZ46" s="48">
        <v>-20.207999999999998</v>
      </c>
      <c r="CA46" s="28">
        <v>95.238</v>
      </c>
      <c r="CB46" s="48">
        <v>-12.566000000000001</v>
      </c>
      <c r="CC46" s="23"/>
      <c r="CD46" s="24" t="s">
        <v>14</v>
      </c>
      <c r="CE46" s="28">
        <v>90.21</v>
      </c>
      <c r="CF46" s="48">
        <v>-17.696999999999999</v>
      </c>
      <c r="CG46" s="28">
        <v>120.511</v>
      </c>
      <c r="CH46" s="48">
        <v>11.087</v>
      </c>
      <c r="CI46" s="28">
        <v>89.144000000000005</v>
      </c>
      <c r="CJ46" s="48">
        <v>-24.024999999999999</v>
      </c>
      <c r="CK46" s="23"/>
      <c r="CL46" s="24" t="s">
        <v>14</v>
      </c>
      <c r="CM46" s="28">
        <v>114.364</v>
      </c>
      <c r="CN46" s="48">
        <v>1.456</v>
      </c>
      <c r="CO46" s="28">
        <v>125.785</v>
      </c>
      <c r="CP46" s="48">
        <v>-1.298</v>
      </c>
      <c r="CQ46" s="28">
        <v>112.482</v>
      </c>
      <c r="CR46" s="48">
        <v>-13.244999999999999</v>
      </c>
      <c r="CS46" s="23"/>
      <c r="CT46" s="24" t="s">
        <v>14</v>
      </c>
      <c r="CU46" s="28">
        <v>128.95500000000001</v>
      </c>
      <c r="CV46" s="48">
        <v>-8.6050000000000004</v>
      </c>
      <c r="CW46" s="28">
        <v>126.44799999999999</v>
      </c>
      <c r="CX46" s="48">
        <v>8.016</v>
      </c>
      <c r="CY46" s="28">
        <v>52.793999999999997</v>
      </c>
      <c r="CZ46" s="48">
        <v>-42.643999999999998</v>
      </c>
      <c r="DA46" s="23"/>
      <c r="DB46" s="24" t="s">
        <v>14</v>
      </c>
      <c r="DC46" s="28">
        <v>106.46899999999999</v>
      </c>
      <c r="DD46" s="48">
        <v>-21.536999999999999</v>
      </c>
      <c r="DE46" s="28">
        <v>55.496000000000002</v>
      </c>
      <c r="DF46" s="48">
        <v>-41.972999999999999</v>
      </c>
      <c r="DG46" s="28">
        <v>89.68</v>
      </c>
      <c r="DH46" s="48">
        <v>-23.893999999999998</v>
      </c>
      <c r="DI46" s="23"/>
      <c r="DJ46" s="24" t="s">
        <v>14</v>
      </c>
      <c r="DK46" s="28">
        <v>56.575000000000003</v>
      </c>
      <c r="DL46" s="48">
        <v>-41.87</v>
      </c>
      <c r="DM46" s="28">
        <v>75.593999999999994</v>
      </c>
      <c r="DN46" s="48">
        <v>-39.116999999999997</v>
      </c>
      <c r="DO46" s="28">
        <v>94.323999999999998</v>
      </c>
      <c r="DP46" s="48">
        <v>-28.079000000000001</v>
      </c>
      <c r="DQ46" s="43"/>
    </row>
    <row r="47" spans="1:121" ht="15" customHeight="1" x14ac:dyDescent="0.25">
      <c r="A47" s="23"/>
      <c r="B47" s="24" t="s">
        <v>15</v>
      </c>
      <c r="C47" s="28">
        <v>121.298</v>
      </c>
      <c r="D47" s="48">
        <v>9.3460000000000001</v>
      </c>
      <c r="E47" s="28">
        <v>152.59299999999999</v>
      </c>
      <c r="F47" s="48">
        <v>8.734</v>
      </c>
      <c r="G47" s="28">
        <v>123.623</v>
      </c>
      <c r="H47" s="48">
        <v>-6.6520000000000001</v>
      </c>
      <c r="I47" s="23"/>
      <c r="J47" s="24" t="s">
        <v>15</v>
      </c>
      <c r="K47" s="28">
        <v>135.13499999999999</v>
      </c>
      <c r="L47" s="48">
        <v>1.0109999999999999</v>
      </c>
      <c r="M47" s="28">
        <v>116.86799999999999</v>
      </c>
      <c r="N47" s="48">
        <v>-9.9410000000000007</v>
      </c>
      <c r="O47" s="28">
        <v>117.35</v>
      </c>
      <c r="P47" s="48">
        <v>5.109</v>
      </c>
      <c r="Q47" s="23"/>
      <c r="R47" s="24" t="s">
        <v>15</v>
      </c>
      <c r="S47" s="28">
        <v>95.548000000000002</v>
      </c>
      <c r="T47" s="48">
        <v>-18.003</v>
      </c>
      <c r="U47" s="28">
        <v>120.429</v>
      </c>
      <c r="V47" s="48">
        <v>-3.8119999999999998</v>
      </c>
      <c r="W47" s="28">
        <v>89.141999999999996</v>
      </c>
      <c r="X47" s="48">
        <v>-26.89</v>
      </c>
      <c r="Y47" s="23"/>
      <c r="Z47" s="24" t="s">
        <v>15</v>
      </c>
      <c r="AA47" s="28">
        <v>94.677999999999997</v>
      </c>
      <c r="AB47" s="48">
        <v>-20.122</v>
      </c>
      <c r="AC47" s="28">
        <v>118.82599999999999</v>
      </c>
      <c r="AD47" s="48">
        <v>-0.71599999999999997</v>
      </c>
      <c r="AE47" s="28">
        <v>103.282</v>
      </c>
      <c r="AF47" s="48">
        <v>-11.029</v>
      </c>
      <c r="AG47" s="23"/>
      <c r="AH47" s="24" t="s">
        <v>15</v>
      </c>
      <c r="AI47" s="28">
        <v>123.178</v>
      </c>
      <c r="AJ47" s="48">
        <v>4.7610000000000001</v>
      </c>
      <c r="AK47" s="28">
        <v>125.977</v>
      </c>
      <c r="AL47" s="48">
        <v>3.2010000000000001</v>
      </c>
      <c r="AM47" s="28">
        <v>97.966999999999999</v>
      </c>
      <c r="AN47" s="48">
        <v>-9.6739999999999995</v>
      </c>
      <c r="AO47" s="23"/>
      <c r="AP47" s="24" t="s">
        <v>15</v>
      </c>
      <c r="AQ47" s="28">
        <v>111.34399999999999</v>
      </c>
      <c r="AR47" s="48">
        <v>-9.3770000000000007</v>
      </c>
      <c r="AS47" s="28">
        <v>112.297</v>
      </c>
      <c r="AT47" s="48">
        <v>0.84199999999999997</v>
      </c>
      <c r="AU47" s="28">
        <v>154.46600000000001</v>
      </c>
      <c r="AV47" s="48">
        <v>22.948</v>
      </c>
      <c r="AW47" s="23"/>
      <c r="AX47" s="24" t="s">
        <v>15</v>
      </c>
      <c r="AY47" s="28">
        <v>204.505</v>
      </c>
      <c r="AZ47" s="48">
        <v>61.073999999999998</v>
      </c>
      <c r="BA47" s="28">
        <v>127.003</v>
      </c>
      <c r="BB47" s="48">
        <v>8.7050000000000001</v>
      </c>
      <c r="BC47" s="28">
        <v>139.226</v>
      </c>
      <c r="BD47" s="48">
        <v>3.6549999999999998</v>
      </c>
      <c r="BE47" s="23"/>
      <c r="BF47" s="24" t="s">
        <v>15</v>
      </c>
      <c r="BG47" s="28">
        <v>108.254</v>
      </c>
      <c r="BH47" s="48">
        <v>-10.138</v>
      </c>
      <c r="BI47" s="28">
        <v>128.71799999999999</v>
      </c>
      <c r="BJ47" s="48">
        <v>7.0389999999999997</v>
      </c>
      <c r="BK47" s="28">
        <v>119.44799999999999</v>
      </c>
      <c r="BL47" s="48">
        <v>-4.6180000000000003</v>
      </c>
      <c r="BM47" s="23"/>
      <c r="BN47" s="24" t="s">
        <v>15</v>
      </c>
      <c r="BO47" s="28">
        <v>127.715</v>
      </c>
      <c r="BP47" s="48">
        <v>-6.9000000000000006E-2</v>
      </c>
      <c r="BQ47" s="28">
        <v>96.301000000000002</v>
      </c>
      <c r="BR47" s="48">
        <v>-19.149000000000001</v>
      </c>
      <c r="BS47" s="28">
        <v>160.71</v>
      </c>
      <c r="BT47" s="48">
        <v>10.698</v>
      </c>
      <c r="BU47" s="23"/>
      <c r="BV47" s="24" t="s">
        <v>15</v>
      </c>
      <c r="BW47" s="28">
        <v>120.72199999999999</v>
      </c>
      <c r="BX47" s="48">
        <v>12.368</v>
      </c>
      <c r="BY47" s="28">
        <v>118.29</v>
      </c>
      <c r="BZ47" s="48">
        <v>-0.50700000000000001</v>
      </c>
      <c r="CA47" s="28">
        <v>145.81200000000001</v>
      </c>
      <c r="CB47" s="48">
        <v>10.632</v>
      </c>
      <c r="CC47" s="23"/>
      <c r="CD47" s="24" t="s">
        <v>15</v>
      </c>
      <c r="CE47" s="28">
        <v>130.89400000000001</v>
      </c>
      <c r="CF47" s="48">
        <v>3.0110000000000001</v>
      </c>
      <c r="CG47" s="28">
        <v>135.12799999999999</v>
      </c>
      <c r="CH47" s="48">
        <v>2.37</v>
      </c>
      <c r="CI47" s="28">
        <v>81.575000000000003</v>
      </c>
      <c r="CJ47" s="48">
        <v>-17.222000000000001</v>
      </c>
      <c r="CK47" s="23"/>
      <c r="CL47" s="24" t="s">
        <v>15</v>
      </c>
      <c r="CM47" s="28">
        <v>110.51300000000001</v>
      </c>
      <c r="CN47" s="48">
        <v>6.5030000000000001</v>
      </c>
      <c r="CO47" s="28">
        <v>127.678</v>
      </c>
      <c r="CP47" s="48">
        <v>10.238</v>
      </c>
      <c r="CQ47" s="28">
        <v>156.15199999999999</v>
      </c>
      <c r="CR47" s="48">
        <v>15.39</v>
      </c>
      <c r="CS47" s="23"/>
      <c r="CT47" s="24" t="s">
        <v>15</v>
      </c>
      <c r="CU47" s="28">
        <v>127.28</v>
      </c>
      <c r="CV47" s="48">
        <v>2.867</v>
      </c>
      <c r="CW47" s="28">
        <v>132.715</v>
      </c>
      <c r="CX47" s="48">
        <v>6.875</v>
      </c>
      <c r="CY47" s="28">
        <v>115.175</v>
      </c>
      <c r="CZ47" s="48">
        <v>26.606999999999999</v>
      </c>
      <c r="DA47" s="23"/>
      <c r="DB47" s="24" t="s">
        <v>15</v>
      </c>
      <c r="DC47" s="28">
        <v>139.33600000000001</v>
      </c>
      <c r="DD47" s="48">
        <v>1.629</v>
      </c>
      <c r="DE47" s="28">
        <v>113.821</v>
      </c>
      <c r="DF47" s="48">
        <v>-12.074</v>
      </c>
      <c r="DG47" s="28">
        <v>87.956000000000003</v>
      </c>
      <c r="DH47" s="48">
        <v>-31.15</v>
      </c>
      <c r="DI47" s="23"/>
      <c r="DJ47" s="24" t="s">
        <v>15</v>
      </c>
      <c r="DK47" s="28">
        <v>107.08199999999999</v>
      </c>
      <c r="DL47" s="48">
        <v>6.9749999999999996</v>
      </c>
      <c r="DM47" s="28">
        <v>140.233</v>
      </c>
      <c r="DN47" s="48">
        <v>3.8879999999999999</v>
      </c>
      <c r="DO47" s="28">
        <v>144.161</v>
      </c>
      <c r="DP47" s="48">
        <v>-4.5629999999999997</v>
      </c>
      <c r="DQ47" s="43"/>
    </row>
    <row r="48" spans="1:121" ht="15" customHeight="1" x14ac:dyDescent="0.25">
      <c r="A48" s="23"/>
      <c r="B48" s="24" t="s">
        <v>16</v>
      </c>
      <c r="C48" s="28">
        <v>97.701999999999998</v>
      </c>
      <c r="D48" s="48">
        <v>-18.271000000000001</v>
      </c>
      <c r="E48" s="28">
        <v>126.512</v>
      </c>
      <c r="F48" s="48">
        <v>5.8849999999999998</v>
      </c>
      <c r="G48" s="28">
        <v>126.715</v>
      </c>
      <c r="H48" s="48">
        <v>-0.63300000000000001</v>
      </c>
      <c r="I48" s="23"/>
      <c r="J48" s="24" t="s">
        <v>16</v>
      </c>
      <c r="K48" s="28">
        <v>124.679</v>
      </c>
      <c r="L48" s="48">
        <v>-2.669</v>
      </c>
      <c r="M48" s="28">
        <v>122.813</v>
      </c>
      <c r="N48" s="48">
        <v>-7.5430000000000001</v>
      </c>
      <c r="O48" s="28">
        <v>113.745</v>
      </c>
      <c r="P48" s="48">
        <v>5.3609999999999998</v>
      </c>
      <c r="Q48" s="23"/>
      <c r="R48" s="24" t="s">
        <v>16</v>
      </c>
      <c r="S48" s="28">
        <v>109.637</v>
      </c>
      <c r="T48" s="48">
        <v>-5.8719999999999999</v>
      </c>
      <c r="U48" s="28">
        <v>152.37799999999999</v>
      </c>
      <c r="V48" s="48">
        <v>-0.55000000000000004</v>
      </c>
      <c r="W48" s="28">
        <v>139.547</v>
      </c>
      <c r="X48" s="48">
        <v>3.8490000000000002</v>
      </c>
      <c r="Y48" s="23"/>
      <c r="Z48" s="24" t="s">
        <v>16</v>
      </c>
      <c r="AA48" s="28">
        <v>100.27</v>
      </c>
      <c r="AB48" s="48">
        <v>-11.746</v>
      </c>
      <c r="AC48" s="28">
        <v>122.321</v>
      </c>
      <c r="AD48" s="48">
        <v>9.1829999999999998</v>
      </c>
      <c r="AE48" s="28">
        <v>120.901</v>
      </c>
      <c r="AF48" s="48">
        <v>-4.2380000000000004</v>
      </c>
      <c r="AG48" s="23"/>
      <c r="AH48" s="24" t="s">
        <v>16</v>
      </c>
      <c r="AI48" s="28">
        <v>128.15600000000001</v>
      </c>
      <c r="AJ48" s="48">
        <v>4.8520000000000003</v>
      </c>
      <c r="AK48" s="28">
        <v>128.50200000000001</v>
      </c>
      <c r="AL48" s="48">
        <v>3.2959999999999998</v>
      </c>
      <c r="AM48" s="28">
        <v>107.131</v>
      </c>
      <c r="AN48" s="48">
        <v>-8.6430000000000007</v>
      </c>
      <c r="AO48" s="23"/>
      <c r="AP48" s="24" t="s">
        <v>16</v>
      </c>
      <c r="AQ48" s="28">
        <v>114.265</v>
      </c>
      <c r="AR48" s="48">
        <v>-4.9889999999999999</v>
      </c>
      <c r="AS48" s="28">
        <v>109.753</v>
      </c>
      <c r="AT48" s="48">
        <v>2.9129999999999998</v>
      </c>
      <c r="AU48" s="28">
        <v>141.465</v>
      </c>
      <c r="AV48" s="48">
        <v>16.459</v>
      </c>
      <c r="AW48" s="23"/>
      <c r="AX48" s="24" t="s">
        <v>16</v>
      </c>
      <c r="AY48" s="28">
        <v>212.68899999999999</v>
      </c>
      <c r="AZ48" s="48">
        <v>65.941000000000003</v>
      </c>
      <c r="BA48" s="28">
        <v>129.15700000000001</v>
      </c>
      <c r="BB48" s="48">
        <v>7.7039999999999997</v>
      </c>
      <c r="BC48" s="28">
        <v>135.274</v>
      </c>
      <c r="BD48" s="48">
        <v>4.84</v>
      </c>
      <c r="BE48" s="23"/>
      <c r="BF48" s="24" t="s">
        <v>16</v>
      </c>
      <c r="BG48" s="28">
        <v>120.71</v>
      </c>
      <c r="BH48" s="48">
        <v>-2.5910000000000002</v>
      </c>
      <c r="BI48" s="28">
        <v>117.83499999999999</v>
      </c>
      <c r="BJ48" s="48">
        <v>0.45500000000000002</v>
      </c>
      <c r="BK48" s="28">
        <v>127.533</v>
      </c>
      <c r="BL48" s="48">
        <v>9.4629999999999992</v>
      </c>
      <c r="BM48" s="23"/>
      <c r="BN48" s="24" t="s">
        <v>16</v>
      </c>
      <c r="BO48" s="28">
        <v>122.40900000000001</v>
      </c>
      <c r="BP48" s="48">
        <v>4.0140000000000002</v>
      </c>
      <c r="BQ48" s="28">
        <v>105.166</v>
      </c>
      <c r="BR48" s="48">
        <v>-11.278</v>
      </c>
      <c r="BS48" s="28">
        <v>158.86199999999999</v>
      </c>
      <c r="BT48" s="48">
        <v>7.8109999999999999</v>
      </c>
      <c r="BU48" s="23"/>
      <c r="BV48" s="24" t="s">
        <v>16</v>
      </c>
      <c r="BW48" s="28">
        <v>109.087</v>
      </c>
      <c r="BX48" s="48">
        <v>9.6489999999999991</v>
      </c>
      <c r="BY48" s="28">
        <v>126.443</v>
      </c>
      <c r="BZ48" s="48">
        <v>1.526</v>
      </c>
      <c r="CA48" s="28">
        <v>150.55099999999999</v>
      </c>
      <c r="CB48" s="48">
        <v>18.256</v>
      </c>
      <c r="CC48" s="23"/>
      <c r="CD48" s="24" t="s">
        <v>16</v>
      </c>
      <c r="CE48" s="28">
        <v>137.428</v>
      </c>
      <c r="CF48" s="48">
        <v>2.5960000000000001</v>
      </c>
      <c r="CG48" s="28">
        <v>113.794</v>
      </c>
      <c r="CH48" s="48">
        <v>2.157</v>
      </c>
      <c r="CI48" s="28">
        <v>87.47</v>
      </c>
      <c r="CJ48" s="48">
        <v>-16.757999999999999</v>
      </c>
      <c r="CK48" s="23"/>
      <c r="CL48" s="24" t="s">
        <v>16</v>
      </c>
      <c r="CM48" s="28">
        <v>114.97799999999999</v>
      </c>
      <c r="CN48" s="48">
        <v>2.923</v>
      </c>
      <c r="CO48" s="28">
        <v>139.15299999999999</v>
      </c>
      <c r="CP48" s="48">
        <v>12.747</v>
      </c>
      <c r="CQ48" s="28">
        <v>131.429</v>
      </c>
      <c r="CR48" s="48">
        <v>10.221</v>
      </c>
      <c r="CS48" s="23"/>
      <c r="CT48" s="24" t="s">
        <v>16</v>
      </c>
      <c r="CU48" s="28">
        <v>115.297</v>
      </c>
      <c r="CV48" s="48">
        <v>-0.21</v>
      </c>
      <c r="CW48" s="28">
        <v>114.48</v>
      </c>
      <c r="CX48" s="48">
        <v>7.9930000000000003</v>
      </c>
      <c r="CY48" s="28">
        <v>130.11199999999999</v>
      </c>
      <c r="CZ48" s="48">
        <v>25.898</v>
      </c>
      <c r="DA48" s="23"/>
      <c r="DB48" s="24" t="s">
        <v>16</v>
      </c>
      <c r="DC48" s="28">
        <v>129.369</v>
      </c>
      <c r="DD48" s="48">
        <v>2.2839999999999998</v>
      </c>
      <c r="DE48" s="28">
        <v>96.718000000000004</v>
      </c>
      <c r="DF48" s="48">
        <v>-2.1589999999999998</v>
      </c>
      <c r="DG48" s="28">
        <v>110.048</v>
      </c>
      <c r="DH48" s="48">
        <v>-25.879000000000001</v>
      </c>
      <c r="DI48" s="23"/>
      <c r="DJ48" s="24" t="s">
        <v>16</v>
      </c>
      <c r="DK48" s="28">
        <v>96.087000000000003</v>
      </c>
      <c r="DL48" s="48">
        <v>7.7990000000000004</v>
      </c>
      <c r="DM48" s="28">
        <v>140.381</v>
      </c>
      <c r="DN48" s="48">
        <v>3.7650000000000001</v>
      </c>
      <c r="DO48" s="28">
        <v>128.125</v>
      </c>
      <c r="DP48" s="48">
        <v>-2.46</v>
      </c>
      <c r="DQ48" s="43"/>
    </row>
    <row r="49" spans="1:360" ht="15" customHeight="1" x14ac:dyDescent="0.25">
      <c r="A49" s="23"/>
      <c r="B49" s="24"/>
      <c r="C49" s="28"/>
      <c r="D49" s="48"/>
      <c r="E49" s="28"/>
      <c r="F49" s="48"/>
      <c r="G49" s="28"/>
      <c r="H49" s="48"/>
      <c r="I49" s="23"/>
      <c r="J49" s="24"/>
      <c r="K49" s="28"/>
      <c r="L49" s="48"/>
      <c r="M49" s="28"/>
      <c r="N49" s="48"/>
      <c r="O49" s="28"/>
      <c r="P49" s="48"/>
      <c r="Q49" s="23"/>
      <c r="R49" s="24"/>
      <c r="S49" s="28"/>
      <c r="T49" s="48"/>
      <c r="U49" s="28"/>
      <c r="V49" s="48"/>
      <c r="W49" s="28"/>
      <c r="X49" s="48"/>
      <c r="Y49" s="23"/>
      <c r="Z49" s="24"/>
      <c r="AA49" s="28"/>
      <c r="AB49" s="48"/>
      <c r="AC49" s="28"/>
      <c r="AD49" s="48"/>
      <c r="AE49" s="28"/>
      <c r="AF49" s="48"/>
      <c r="AG49" s="23"/>
      <c r="AH49" s="24"/>
      <c r="AI49" s="28"/>
      <c r="AJ49" s="48"/>
      <c r="AK49" s="28"/>
      <c r="AL49" s="48"/>
      <c r="AM49" s="28"/>
      <c r="AN49" s="48"/>
      <c r="AO49" s="23"/>
      <c r="AP49" s="24"/>
      <c r="AQ49" s="28"/>
      <c r="AR49" s="48"/>
      <c r="AS49" s="28"/>
      <c r="AT49" s="48"/>
      <c r="AU49" s="28"/>
      <c r="AV49" s="48"/>
      <c r="AW49" s="23"/>
      <c r="AX49" s="24"/>
      <c r="AY49" s="28"/>
      <c r="AZ49" s="48"/>
      <c r="BA49" s="28"/>
      <c r="BB49" s="48"/>
      <c r="BC49" s="28"/>
      <c r="BD49" s="48"/>
      <c r="BE49" s="23"/>
      <c r="BF49" s="24"/>
      <c r="BG49" s="28"/>
      <c r="BH49" s="48"/>
      <c r="BI49" s="28"/>
      <c r="BJ49" s="48"/>
      <c r="BK49" s="28"/>
      <c r="BL49" s="48"/>
      <c r="BM49" s="23"/>
      <c r="BN49" s="24"/>
      <c r="BO49" s="28"/>
      <c r="BP49" s="48"/>
      <c r="BQ49" s="28"/>
      <c r="BR49" s="48"/>
      <c r="BS49" s="28"/>
      <c r="BT49" s="48"/>
      <c r="BU49" s="23"/>
      <c r="BV49" s="24"/>
      <c r="BW49" s="28"/>
      <c r="BX49" s="48"/>
      <c r="BY49" s="28"/>
      <c r="BZ49" s="48"/>
      <c r="CA49" s="28"/>
      <c r="CB49" s="48"/>
      <c r="CC49" s="23"/>
      <c r="CD49" s="24"/>
      <c r="CE49" s="28"/>
      <c r="CF49" s="48"/>
      <c r="CG49" s="28"/>
      <c r="CH49" s="48"/>
      <c r="CI49" s="28"/>
      <c r="CJ49" s="48"/>
      <c r="CK49" s="23"/>
      <c r="CL49" s="24"/>
      <c r="CM49" s="28"/>
      <c r="CN49" s="48"/>
      <c r="CO49" s="28"/>
      <c r="CP49" s="48"/>
      <c r="CQ49" s="28"/>
      <c r="CR49" s="48"/>
      <c r="CS49" s="23"/>
      <c r="CT49" s="24"/>
      <c r="CU49" s="28"/>
      <c r="CV49" s="48"/>
      <c r="CW49" s="28"/>
      <c r="CX49" s="48"/>
      <c r="CY49" s="28"/>
      <c r="CZ49" s="48"/>
      <c r="DA49" s="23"/>
      <c r="DB49" s="24"/>
      <c r="DC49" s="28"/>
      <c r="DD49" s="48"/>
      <c r="DE49" s="28"/>
      <c r="DF49" s="48"/>
      <c r="DG49" s="28"/>
      <c r="DH49" s="48"/>
      <c r="DI49" s="23"/>
      <c r="DJ49" s="24"/>
      <c r="DK49" s="28"/>
      <c r="DL49" s="48"/>
      <c r="DM49" s="28"/>
      <c r="DN49" s="48"/>
      <c r="DO49" s="28"/>
      <c r="DP49" s="48"/>
      <c r="DQ49" s="43"/>
    </row>
    <row r="50" spans="1:360" ht="15" customHeight="1" x14ac:dyDescent="0.25">
      <c r="A50" s="23">
        <v>2021</v>
      </c>
      <c r="B50" s="24" t="s">
        <v>13</v>
      </c>
      <c r="C50" s="28">
        <v>82.75</v>
      </c>
      <c r="D50" s="48">
        <v>-13.17</v>
      </c>
      <c r="E50" s="28">
        <v>129.048</v>
      </c>
      <c r="F50" s="48">
        <v>8.24</v>
      </c>
      <c r="G50" s="28">
        <v>132.30099999999999</v>
      </c>
      <c r="H50" s="48">
        <v>7.5919999999999996</v>
      </c>
      <c r="I50" s="23">
        <v>2021</v>
      </c>
      <c r="J50" s="24" t="s">
        <v>13</v>
      </c>
      <c r="K50" s="28">
        <v>132.74299999999999</v>
      </c>
      <c r="L50" s="48">
        <v>4.3070000000000004</v>
      </c>
      <c r="M50" s="28">
        <v>116.25700000000001</v>
      </c>
      <c r="N50" s="48">
        <v>1.8460000000000001</v>
      </c>
      <c r="O50" s="28">
        <v>122.572</v>
      </c>
      <c r="P50" s="48">
        <v>6.6589999999999998</v>
      </c>
      <c r="Q50" s="23">
        <v>2021</v>
      </c>
      <c r="R50" s="24" t="s">
        <v>13</v>
      </c>
      <c r="S50" s="28">
        <v>121.663</v>
      </c>
      <c r="T50" s="48">
        <v>5.1539999999999999</v>
      </c>
      <c r="U50" s="28">
        <v>132.10599999999999</v>
      </c>
      <c r="V50" s="48">
        <v>-7.3999999999999996E-2</v>
      </c>
      <c r="W50" s="28">
        <v>184.05799999999999</v>
      </c>
      <c r="X50" s="48">
        <v>17.632000000000001</v>
      </c>
      <c r="Y50" s="23">
        <v>2021</v>
      </c>
      <c r="Z50" s="24" t="s">
        <v>13</v>
      </c>
      <c r="AA50" s="28">
        <v>109.595</v>
      </c>
      <c r="AB50" s="48">
        <v>-6.1120000000000001</v>
      </c>
      <c r="AC50" s="28">
        <v>127.28400000000001</v>
      </c>
      <c r="AD50" s="48">
        <v>-8.5999999999999993E-2</v>
      </c>
      <c r="AE50" s="28">
        <v>116.59399999999999</v>
      </c>
      <c r="AF50" s="48">
        <v>-0.96</v>
      </c>
      <c r="AG50" s="23">
        <v>2021</v>
      </c>
      <c r="AH50" s="24" t="s">
        <v>13</v>
      </c>
      <c r="AI50" s="28">
        <v>130.82400000000001</v>
      </c>
      <c r="AJ50" s="48">
        <v>10.714</v>
      </c>
      <c r="AK50" s="28">
        <v>119.46299999999999</v>
      </c>
      <c r="AL50" s="48">
        <v>4.1589999999999998</v>
      </c>
      <c r="AM50" s="28">
        <v>113.706</v>
      </c>
      <c r="AN50" s="48">
        <v>-5.8970000000000002</v>
      </c>
      <c r="AO50" s="23">
        <v>2021</v>
      </c>
      <c r="AP50" s="24" t="s">
        <v>13</v>
      </c>
      <c r="AQ50" s="28">
        <v>124.753</v>
      </c>
      <c r="AR50" s="48">
        <v>6.19</v>
      </c>
      <c r="AS50" s="28">
        <v>106.526</v>
      </c>
      <c r="AT50" s="48">
        <v>-1.581</v>
      </c>
      <c r="AU50" s="28">
        <v>142.14599999999999</v>
      </c>
      <c r="AV50" s="48">
        <v>21.498999999999999</v>
      </c>
      <c r="AW50" s="23">
        <v>2021</v>
      </c>
      <c r="AX50" s="24" t="s">
        <v>13</v>
      </c>
      <c r="AY50" s="28">
        <v>240.27099999999999</v>
      </c>
      <c r="AZ50" s="48">
        <v>69.716999999999999</v>
      </c>
      <c r="BA50" s="28">
        <v>122.902</v>
      </c>
      <c r="BB50" s="48">
        <v>13.02</v>
      </c>
      <c r="BC50" s="28">
        <v>98.049000000000007</v>
      </c>
      <c r="BD50" s="48">
        <v>-14.371</v>
      </c>
      <c r="BE50" s="23">
        <v>2021</v>
      </c>
      <c r="BF50" s="24" t="s">
        <v>13</v>
      </c>
      <c r="BG50" s="28">
        <v>120.11</v>
      </c>
      <c r="BH50" s="48">
        <v>4.9850000000000003</v>
      </c>
      <c r="BI50" s="28">
        <v>115.062</v>
      </c>
      <c r="BJ50" s="48">
        <v>1.2230000000000001</v>
      </c>
      <c r="BK50" s="28">
        <v>116.279</v>
      </c>
      <c r="BL50" s="48">
        <v>9.9049999999999994</v>
      </c>
      <c r="BM50" s="23">
        <v>2021</v>
      </c>
      <c r="BN50" s="24" t="s">
        <v>13</v>
      </c>
      <c r="BO50" s="28">
        <v>123.86199999999999</v>
      </c>
      <c r="BP50" s="48">
        <v>4.6849999999999996</v>
      </c>
      <c r="BQ50" s="28">
        <v>109.932</v>
      </c>
      <c r="BR50" s="48">
        <v>-4.7910000000000004</v>
      </c>
      <c r="BS50" s="28">
        <v>140.13399999999999</v>
      </c>
      <c r="BT50" s="48">
        <v>10.305</v>
      </c>
      <c r="BU50" s="23">
        <v>2021</v>
      </c>
      <c r="BV50" s="24" t="s">
        <v>13</v>
      </c>
      <c r="BW50" s="28">
        <v>105.093</v>
      </c>
      <c r="BX50" s="48">
        <v>9.5579999999999998</v>
      </c>
      <c r="BY50" s="28">
        <v>107.46899999999999</v>
      </c>
      <c r="BZ50" s="48">
        <v>0.71499999999999997</v>
      </c>
      <c r="CA50" s="28">
        <v>138.584</v>
      </c>
      <c r="CB50" s="48">
        <v>26.015999999999998</v>
      </c>
      <c r="CC50" s="23">
        <v>2021</v>
      </c>
      <c r="CD50" s="24" t="s">
        <v>13</v>
      </c>
      <c r="CE50" s="28">
        <v>121.009</v>
      </c>
      <c r="CF50" s="48">
        <v>9.2420000000000009</v>
      </c>
      <c r="CG50" s="28">
        <v>123.83</v>
      </c>
      <c r="CH50" s="48">
        <v>6.774</v>
      </c>
      <c r="CI50" s="28">
        <v>83.322999999999993</v>
      </c>
      <c r="CJ50" s="48">
        <v>-16.113</v>
      </c>
      <c r="CK50" s="23">
        <v>2021</v>
      </c>
      <c r="CL50" s="24" t="s">
        <v>13</v>
      </c>
      <c r="CM50" s="28">
        <v>110.98099999999999</v>
      </c>
      <c r="CN50" s="48">
        <v>0.21099999999999999</v>
      </c>
      <c r="CO50" s="28">
        <v>133.946</v>
      </c>
      <c r="CP50" s="48">
        <v>11.199</v>
      </c>
      <c r="CQ50" s="28">
        <v>113.206</v>
      </c>
      <c r="CR50" s="48">
        <v>4.0940000000000003</v>
      </c>
      <c r="CS50" s="23">
        <v>2021</v>
      </c>
      <c r="CT50" s="24" t="s">
        <v>13</v>
      </c>
      <c r="CU50" s="28">
        <v>129.16900000000001</v>
      </c>
      <c r="CV50" s="48">
        <v>8.9610000000000003</v>
      </c>
      <c r="CW50" s="28">
        <v>118.383</v>
      </c>
      <c r="CX50" s="48">
        <v>-0.72899999999999998</v>
      </c>
      <c r="CY50" s="28">
        <v>119.524</v>
      </c>
      <c r="CZ50" s="48">
        <v>28.831</v>
      </c>
      <c r="DA50" s="23">
        <v>2021</v>
      </c>
      <c r="DB50" s="24" t="s">
        <v>13</v>
      </c>
      <c r="DC50" s="28">
        <v>158.773</v>
      </c>
      <c r="DD50" s="48">
        <v>3.6949999999999998</v>
      </c>
      <c r="DE50" s="28">
        <v>90.900999999999996</v>
      </c>
      <c r="DF50" s="48">
        <v>4.4539999999999997</v>
      </c>
      <c r="DG50" s="28">
        <v>119.53100000000001</v>
      </c>
      <c r="DH50" s="48">
        <v>-13.022</v>
      </c>
      <c r="DI50" s="23">
        <v>2021</v>
      </c>
      <c r="DJ50" s="24" t="s">
        <v>13</v>
      </c>
      <c r="DK50" s="28">
        <v>103.217</v>
      </c>
      <c r="DL50" s="48">
        <v>1.9490000000000001</v>
      </c>
      <c r="DM50" s="28">
        <v>142.66499999999999</v>
      </c>
      <c r="DN50" s="48">
        <v>5.6970000000000001</v>
      </c>
      <c r="DO50" s="28">
        <v>127.369</v>
      </c>
      <c r="DP50" s="48">
        <v>4.3</v>
      </c>
      <c r="DQ50" s="43"/>
    </row>
    <row r="51" spans="1:360" ht="15" customHeight="1" x14ac:dyDescent="0.25">
      <c r="A51" s="23"/>
      <c r="B51" s="24" t="s">
        <v>14</v>
      </c>
      <c r="C51" s="28">
        <v>99.96</v>
      </c>
      <c r="D51" s="48">
        <v>-15.502000000000001</v>
      </c>
      <c r="E51" s="28">
        <v>148.37799999999999</v>
      </c>
      <c r="F51" s="48">
        <v>10.526</v>
      </c>
      <c r="G51" s="28">
        <v>133.67699999999999</v>
      </c>
      <c r="H51" s="48">
        <v>18.425000000000001</v>
      </c>
      <c r="I51" s="23"/>
      <c r="J51" s="24" t="s">
        <v>14</v>
      </c>
      <c r="K51" s="28">
        <v>136.82300000000001</v>
      </c>
      <c r="L51" s="48">
        <v>5.1879999999999997</v>
      </c>
      <c r="M51" s="28">
        <v>112.325</v>
      </c>
      <c r="N51" s="48">
        <v>38.631</v>
      </c>
      <c r="O51" s="28">
        <v>69.531000000000006</v>
      </c>
      <c r="P51" s="48">
        <v>94.411000000000001</v>
      </c>
      <c r="Q51" s="23"/>
      <c r="R51" s="24" t="s">
        <v>14</v>
      </c>
      <c r="S51" s="28">
        <v>107.806</v>
      </c>
      <c r="T51" s="48">
        <v>61.185000000000002</v>
      </c>
      <c r="U51" s="28">
        <v>93.147999999999996</v>
      </c>
      <c r="V51" s="48">
        <v>25.035</v>
      </c>
      <c r="W51" s="28">
        <v>165.91499999999999</v>
      </c>
      <c r="X51" s="48">
        <v>78.822999999999993</v>
      </c>
      <c r="Y51" s="23"/>
      <c r="Z51" s="24" t="s">
        <v>14</v>
      </c>
      <c r="AA51" s="28">
        <v>96.707999999999998</v>
      </c>
      <c r="AB51" s="48">
        <v>66.123000000000005</v>
      </c>
      <c r="AC51" s="28">
        <v>91.105000000000004</v>
      </c>
      <c r="AD51" s="48">
        <v>30.510999999999999</v>
      </c>
      <c r="AE51" s="28">
        <v>110.369</v>
      </c>
      <c r="AF51" s="48">
        <v>64.247</v>
      </c>
      <c r="AG51" s="23"/>
      <c r="AH51" s="24" t="s">
        <v>14</v>
      </c>
      <c r="AI51" s="28">
        <v>121.89700000000001</v>
      </c>
      <c r="AJ51" s="48">
        <v>26.379000000000001</v>
      </c>
      <c r="AK51" s="28">
        <v>107.126</v>
      </c>
      <c r="AL51" s="48">
        <v>28.62</v>
      </c>
      <c r="AM51" s="28">
        <v>105.935</v>
      </c>
      <c r="AN51" s="48">
        <v>34.47</v>
      </c>
      <c r="AO51" s="23"/>
      <c r="AP51" s="24" t="s">
        <v>14</v>
      </c>
      <c r="AQ51" s="28">
        <v>113.309</v>
      </c>
      <c r="AR51" s="48">
        <v>17.265000000000001</v>
      </c>
      <c r="AS51" s="28">
        <v>111.56</v>
      </c>
      <c r="AT51" s="48">
        <v>13.364000000000001</v>
      </c>
      <c r="AU51" s="28">
        <v>155.107</v>
      </c>
      <c r="AV51" s="48">
        <v>10.753</v>
      </c>
      <c r="AW51" s="23"/>
      <c r="AX51" s="24" t="s">
        <v>14</v>
      </c>
      <c r="AY51" s="28">
        <v>262.43099999999998</v>
      </c>
      <c r="AZ51" s="48">
        <v>46.584000000000003</v>
      </c>
      <c r="BA51" s="28">
        <v>122.461</v>
      </c>
      <c r="BB51" s="48">
        <v>20.917000000000002</v>
      </c>
      <c r="BC51" s="28">
        <v>84.834999999999994</v>
      </c>
      <c r="BD51" s="48">
        <v>-10.456</v>
      </c>
      <c r="BE51" s="23"/>
      <c r="BF51" s="24" t="s">
        <v>14</v>
      </c>
      <c r="BG51" s="28">
        <v>86.965999999999994</v>
      </c>
      <c r="BH51" s="48">
        <v>48.317999999999998</v>
      </c>
      <c r="BI51" s="28">
        <v>103.59</v>
      </c>
      <c r="BJ51" s="48">
        <v>10.92</v>
      </c>
      <c r="BK51" s="28">
        <v>104.251</v>
      </c>
      <c r="BL51" s="48">
        <v>42.167999999999999</v>
      </c>
      <c r="BM51" s="23"/>
      <c r="BN51" s="24" t="s">
        <v>14</v>
      </c>
      <c r="BO51" s="28">
        <v>100.03400000000001</v>
      </c>
      <c r="BP51" s="48">
        <v>33.968000000000004</v>
      </c>
      <c r="BQ51" s="28">
        <v>95.406999999999996</v>
      </c>
      <c r="BR51" s="48">
        <v>43.741</v>
      </c>
      <c r="BS51" s="28">
        <v>168.10599999999999</v>
      </c>
      <c r="BT51" s="48">
        <v>33.159999999999997</v>
      </c>
      <c r="BU51" s="23"/>
      <c r="BV51" s="24" t="s">
        <v>14</v>
      </c>
      <c r="BW51" s="28">
        <v>123.52200000000001</v>
      </c>
      <c r="BX51" s="48">
        <v>36.073</v>
      </c>
      <c r="BY51" s="28">
        <v>81.218999999999994</v>
      </c>
      <c r="BZ51" s="48">
        <v>-13.113</v>
      </c>
      <c r="CA51" s="28">
        <v>120.20699999999999</v>
      </c>
      <c r="CB51" s="48">
        <v>26.218</v>
      </c>
      <c r="CC51" s="23"/>
      <c r="CD51" s="24" t="s">
        <v>14</v>
      </c>
      <c r="CE51" s="28">
        <v>125.125</v>
      </c>
      <c r="CF51" s="48">
        <v>38.704000000000001</v>
      </c>
      <c r="CG51" s="28">
        <v>139.78</v>
      </c>
      <c r="CH51" s="48">
        <v>15.989000000000001</v>
      </c>
      <c r="CI51" s="28">
        <v>81.316000000000003</v>
      </c>
      <c r="CJ51" s="48">
        <v>-8.782</v>
      </c>
      <c r="CK51" s="23"/>
      <c r="CL51" s="24" t="s">
        <v>14</v>
      </c>
      <c r="CM51" s="28">
        <v>122.01600000000001</v>
      </c>
      <c r="CN51" s="48">
        <v>6.6909999999999998</v>
      </c>
      <c r="CO51" s="28">
        <v>130.06399999999999</v>
      </c>
      <c r="CP51" s="48">
        <v>3.4020000000000001</v>
      </c>
      <c r="CQ51" s="28">
        <v>127.652</v>
      </c>
      <c r="CR51" s="48">
        <v>13.487</v>
      </c>
      <c r="CS51" s="23"/>
      <c r="CT51" s="24" t="s">
        <v>14</v>
      </c>
      <c r="CU51" s="28">
        <v>165.19800000000001</v>
      </c>
      <c r="CV51" s="48">
        <v>28.106000000000002</v>
      </c>
      <c r="CW51" s="28">
        <v>130.976</v>
      </c>
      <c r="CX51" s="48">
        <v>3.58</v>
      </c>
      <c r="CY51" s="28">
        <v>98.957999999999998</v>
      </c>
      <c r="CZ51" s="48">
        <v>87.441000000000003</v>
      </c>
      <c r="DA51" s="23"/>
      <c r="DB51" s="24" t="s">
        <v>14</v>
      </c>
      <c r="DC51" s="28">
        <v>131.13300000000001</v>
      </c>
      <c r="DD51" s="48">
        <v>23.164999999999999</v>
      </c>
      <c r="DE51" s="28">
        <v>78.433999999999997</v>
      </c>
      <c r="DF51" s="48">
        <v>41.332999999999998</v>
      </c>
      <c r="DG51" s="28">
        <v>89.106999999999999</v>
      </c>
      <c r="DH51" s="48">
        <v>-0.64</v>
      </c>
      <c r="DI51" s="23"/>
      <c r="DJ51" s="24" t="s">
        <v>14</v>
      </c>
      <c r="DK51" s="28">
        <v>78.052000000000007</v>
      </c>
      <c r="DL51" s="48">
        <v>37.962000000000003</v>
      </c>
      <c r="DM51" s="28">
        <v>111.05200000000001</v>
      </c>
      <c r="DN51" s="48">
        <v>46.905999999999999</v>
      </c>
      <c r="DO51" s="28">
        <v>115.30800000000001</v>
      </c>
      <c r="DP51" s="48">
        <v>22.245999999999999</v>
      </c>
      <c r="DQ51" s="43"/>
    </row>
    <row r="52" spans="1:360" ht="15" customHeight="1" x14ac:dyDescent="0.25">
      <c r="A52" s="23"/>
      <c r="B52" s="24" t="s">
        <v>15</v>
      </c>
      <c r="C52" s="28">
        <v>106.85899999999999</v>
      </c>
      <c r="D52" s="48">
        <v>-11.904</v>
      </c>
      <c r="E52" s="28">
        <v>155.40799999999999</v>
      </c>
      <c r="F52" s="48">
        <v>1.8440000000000001</v>
      </c>
      <c r="G52" s="28">
        <v>136.28299999999999</v>
      </c>
      <c r="H52" s="48">
        <v>10.24</v>
      </c>
      <c r="I52" s="23"/>
      <c r="J52" s="24" t="s">
        <v>15</v>
      </c>
      <c r="K52" s="28">
        <v>142.85599999999999</v>
      </c>
      <c r="L52" s="48">
        <v>5.7130000000000001</v>
      </c>
      <c r="M52" s="28">
        <v>111.69799999999999</v>
      </c>
      <c r="N52" s="48">
        <v>-4.4240000000000004</v>
      </c>
      <c r="O52" s="28">
        <v>21.349</v>
      </c>
      <c r="P52" s="48">
        <v>-81.807000000000002</v>
      </c>
      <c r="Q52" s="23"/>
      <c r="R52" s="24" t="s">
        <v>15</v>
      </c>
      <c r="S52" s="28">
        <v>108.333</v>
      </c>
      <c r="T52" s="48">
        <v>13.381</v>
      </c>
      <c r="U52" s="28">
        <v>106.914</v>
      </c>
      <c r="V52" s="48">
        <v>-11.222</v>
      </c>
      <c r="W52" s="28">
        <v>74.834000000000003</v>
      </c>
      <c r="X52" s="48">
        <v>-16.050999999999998</v>
      </c>
      <c r="Y52" s="23"/>
      <c r="Z52" s="24" t="s">
        <v>15</v>
      </c>
      <c r="AA52" s="28">
        <v>77.921999999999997</v>
      </c>
      <c r="AB52" s="48">
        <v>-17.698</v>
      </c>
      <c r="AC52" s="28">
        <v>134.476</v>
      </c>
      <c r="AD52" s="48">
        <v>13.170999999999999</v>
      </c>
      <c r="AE52" s="28">
        <v>85.944000000000003</v>
      </c>
      <c r="AF52" s="48">
        <v>-16.786999999999999</v>
      </c>
      <c r="AG52" s="23"/>
      <c r="AH52" s="24" t="s">
        <v>15</v>
      </c>
      <c r="AI52" s="28">
        <v>133.48599999999999</v>
      </c>
      <c r="AJ52" s="48">
        <v>8.3680000000000003</v>
      </c>
      <c r="AK52" s="28">
        <v>109.348</v>
      </c>
      <c r="AL52" s="48">
        <v>-13.2</v>
      </c>
      <c r="AM52" s="28">
        <v>115.58499999999999</v>
      </c>
      <c r="AN52" s="48">
        <v>17.984999999999999</v>
      </c>
      <c r="AO52" s="23"/>
      <c r="AP52" s="24" t="s">
        <v>15</v>
      </c>
      <c r="AQ52" s="28">
        <v>120.081</v>
      </c>
      <c r="AR52" s="48">
        <v>7.8470000000000004</v>
      </c>
      <c r="AS52" s="28">
        <v>117.735</v>
      </c>
      <c r="AT52" s="48">
        <v>4.843</v>
      </c>
      <c r="AU52" s="28">
        <v>173.38499999999999</v>
      </c>
      <c r="AV52" s="48">
        <v>12.247999999999999</v>
      </c>
      <c r="AW52" s="23"/>
      <c r="AX52" s="24" t="s">
        <v>15</v>
      </c>
      <c r="AY52" s="28">
        <v>217.386</v>
      </c>
      <c r="AZ52" s="48">
        <v>6.298</v>
      </c>
      <c r="BA52" s="28">
        <v>138.01499999999999</v>
      </c>
      <c r="BB52" s="48">
        <v>8.67</v>
      </c>
      <c r="BC52" s="28">
        <v>102.536</v>
      </c>
      <c r="BD52" s="48">
        <v>-26.353000000000002</v>
      </c>
      <c r="BE52" s="23"/>
      <c r="BF52" s="24" t="s">
        <v>15</v>
      </c>
      <c r="BG52" s="28">
        <v>85.888000000000005</v>
      </c>
      <c r="BH52" s="48">
        <v>-20.66</v>
      </c>
      <c r="BI52" s="28">
        <v>111.965</v>
      </c>
      <c r="BJ52" s="48">
        <v>-13.015000000000001</v>
      </c>
      <c r="BK52" s="28">
        <v>101.973</v>
      </c>
      <c r="BL52" s="48">
        <v>-14.63</v>
      </c>
      <c r="BM52" s="23"/>
      <c r="BN52" s="24" t="s">
        <v>15</v>
      </c>
      <c r="BO52" s="28">
        <v>103.77200000000001</v>
      </c>
      <c r="BP52" s="48">
        <v>-18.747</v>
      </c>
      <c r="BQ52" s="28">
        <v>94.198999999999998</v>
      </c>
      <c r="BR52" s="48">
        <v>-2.1829999999999998</v>
      </c>
      <c r="BS52" s="28">
        <v>170.31800000000001</v>
      </c>
      <c r="BT52" s="48">
        <v>5.9790000000000001</v>
      </c>
      <c r="BU52" s="23"/>
      <c r="BV52" s="24" t="s">
        <v>15</v>
      </c>
      <c r="BW52" s="28">
        <v>125.42100000000001</v>
      </c>
      <c r="BX52" s="48">
        <v>3.8919999999999999</v>
      </c>
      <c r="BY52" s="28">
        <v>96.492000000000004</v>
      </c>
      <c r="BZ52" s="48">
        <v>-18.428000000000001</v>
      </c>
      <c r="CA52" s="28">
        <v>177.315</v>
      </c>
      <c r="CB52" s="48">
        <v>21.605</v>
      </c>
      <c r="CC52" s="23"/>
      <c r="CD52" s="24" t="s">
        <v>15</v>
      </c>
      <c r="CE52" s="28">
        <v>133.99600000000001</v>
      </c>
      <c r="CF52" s="48">
        <v>2.37</v>
      </c>
      <c r="CG52" s="28">
        <v>132.30199999999999</v>
      </c>
      <c r="CH52" s="48">
        <v>-2.0910000000000002</v>
      </c>
      <c r="CI52" s="28">
        <v>93.162000000000006</v>
      </c>
      <c r="CJ52" s="48">
        <v>14.205</v>
      </c>
      <c r="CK52" s="23"/>
      <c r="CL52" s="24" t="s">
        <v>15</v>
      </c>
      <c r="CM52" s="28">
        <v>116.602</v>
      </c>
      <c r="CN52" s="48">
        <v>5.51</v>
      </c>
      <c r="CO52" s="28">
        <v>148.18199999999999</v>
      </c>
      <c r="CP52" s="48">
        <v>16.059999999999999</v>
      </c>
      <c r="CQ52" s="28">
        <v>150.87899999999999</v>
      </c>
      <c r="CR52" s="48">
        <v>-3.3769999999999998</v>
      </c>
      <c r="CS52" s="23"/>
      <c r="CT52" s="24" t="s">
        <v>15</v>
      </c>
      <c r="CU52" s="28">
        <v>144.48500000000001</v>
      </c>
      <c r="CV52" s="48">
        <v>13.518000000000001</v>
      </c>
      <c r="CW52" s="28">
        <v>130.59700000000001</v>
      </c>
      <c r="CX52" s="48">
        <v>-1.595</v>
      </c>
      <c r="CY52" s="28">
        <v>38.573999999999998</v>
      </c>
      <c r="CZ52" s="48">
        <v>-66.507999999999996</v>
      </c>
      <c r="DA52" s="23"/>
      <c r="DB52" s="24" t="s">
        <v>15</v>
      </c>
      <c r="DC52" s="28">
        <v>115.71599999999999</v>
      </c>
      <c r="DD52" s="48">
        <v>-16.952000000000002</v>
      </c>
      <c r="DE52" s="28">
        <v>104.521</v>
      </c>
      <c r="DF52" s="48">
        <v>-8.1709999999999994</v>
      </c>
      <c r="DG52" s="28">
        <v>86.156999999999996</v>
      </c>
      <c r="DH52" s="48">
        <v>-2.0459999999999998</v>
      </c>
      <c r="DI52" s="23"/>
      <c r="DJ52" s="24" t="s">
        <v>15</v>
      </c>
      <c r="DK52" s="28">
        <v>81.543000000000006</v>
      </c>
      <c r="DL52" s="48">
        <v>-23.85</v>
      </c>
      <c r="DM52" s="28">
        <v>85.554000000000002</v>
      </c>
      <c r="DN52" s="48">
        <v>-38.991</v>
      </c>
      <c r="DO52" s="28">
        <v>110.983</v>
      </c>
      <c r="DP52" s="48">
        <v>-23.015000000000001</v>
      </c>
      <c r="DQ52" s="43"/>
    </row>
    <row r="53" spans="1:360" ht="15" customHeight="1" x14ac:dyDescent="0.25">
      <c r="A53" s="23"/>
      <c r="B53" s="24"/>
      <c r="C53" s="28"/>
      <c r="D53" s="48"/>
      <c r="E53" s="28"/>
      <c r="F53" s="48"/>
      <c r="G53" s="28"/>
      <c r="H53" s="48"/>
      <c r="I53" s="23"/>
      <c r="J53" s="24"/>
      <c r="K53" s="28"/>
      <c r="L53" s="48"/>
      <c r="M53" s="28"/>
      <c r="N53" s="48"/>
      <c r="O53" s="28"/>
      <c r="P53" s="48"/>
      <c r="Q53" s="23"/>
      <c r="R53" s="24"/>
      <c r="S53" s="28"/>
      <c r="T53" s="48"/>
      <c r="U53" s="28"/>
      <c r="V53" s="48"/>
      <c r="W53" s="28"/>
      <c r="X53" s="48"/>
      <c r="Y53" s="23"/>
      <c r="Z53" s="24"/>
      <c r="AA53" s="28"/>
      <c r="AB53" s="48"/>
      <c r="AC53" s="28"/>
      <c r="AD53" s="48"/>
      <c r="AE53" s="28"/>
      <c r="AF53" s="48"/>
      <c r="AG53" s="23"/>
      <c r="AH53" s="24"/>
      <c r="AI53" s="28"/>
      <c r="AJ53" s="48"/>
      <c r="AK53" s="28"/>
      <c r="AL53" s="48"/>
      <c r="AM53" s="28"/>
      <c r="AN53" s="48"/>
      <c r="AO53" s="23"/>
      <c r="AP53" s="24"/>
      <c r="AQ53" s="28"/>
      <c r="AR53" s="48"/>
      <c r="AS53" s="28"/>
      <c r="AT53" s="48"/>
      <c r="AU53" s="28"/>
      <c r="AV53" s="48"/>
      <c r="AW53" s="23"/>
      <c r="AX53" s="24"/>
      <c r="AY53" s="28"/>
      <c r="AZ53" s="48"/>
      <c r="BA53" s="28"/>
      <c r="BB53" s="48"/>
      <c r="BC53" s="28"/>
      <c r="BD53" s="48"/>
      <c r="BE53" s="23"/>
      <c r="BF53" s="24"/>
      <c r="BG53" s="28"/>
      <c r="BH53" s="48"/>
      <c r="BI53" s="28"/>
      <c r="BJ53" s="48"/>
      <c r="BK53" s="28"/>
      <c r="BL53" s="48"/>
      <c r="BM53" s="23"/>
      <c r="BN53" s="24"/>
      <c r="BO53" s="28"/>
      <c r="BP53" s="48"/>
      <c r="BQ53" s="28"/>
      <c r="BR53" s="48"/>
      <c r="BS53" s="28"/>
      <c r="BT53" s="48"/>
      <c r="BU53" s="23"/>
      <c r="BV53" s="24"/>
      <c r="BW53" s="28"/>
      <c r="BX53" s="48"/>
      <c r="BY53" s="28"/>
      <c r="BZ53" s="48"/>
      <c r="CA53" s="28"/>
      <c r="CB53" s="48"/>
      <c r="CC53" s="23"/>
      <c r="CD53" s="24"/>
      <c r="CE53" s="28"/>
      <c r="CF53" s="48"/>
      <c r="CG53" s="28"/>
      <c r="CH53" s="48"/>
      <c r="CI53" s="28"/>
      <c r="CJ53" s="48"/>
      <c r="CK53" s="23"/>
      <c r="CL53" s="24"/>
      <c r="CM53" s="28"/>
      <c r="CN53" s="48"/>
      <c r="CO53" s="28"/>
      <c r="CP53" s="48"/>
      <c r="CQ53" s="28"/>
      <c r="CR53" s="48"/>
      <c r="CS53" s="23"/>
      <c r="CT53" s="24"/>
      <c r="CU53" s="28"/>
      <c r="CV53" s="48"/>
      <c r="CW53" s="28"/>
      <c r="CX53" s="48"/>
      <c r="CY53" s="28"/>
      <c r="CZ53" s="48"/>
      <c r="DA53" s="23"/>
      <c r="DB53" s="24"/>
      <c r="DC53" s="28"/>
      <c r="DD53" s="48"/>
      <c r="DE53" s="28"/>
      <c r="DF53" s="48"/>
      <c r="DG53" s="28"/>
      <c r="DH53" s="48"/>
      <c r="DI53" s="23"/>
      <c r="DJ53" s="24"/>
      <c r="DK53" s="28"/>
      <c r="DL53" s="48"/>
      <c r="DM53" s="28"/>
      <c r="DN53" s="48"/>
      <c r="DO53" s="28"/>
      <c r="DP53" s="48"/>
      <c r="DQ53" s="43"/>
    </row>
    <row r="54" spans="1:360" ht="15" hidden="1" customHeight="1" x14ac:dyDescent="0.25">
      <c r="A54" s="23">
        <v>2015</v>
      </c>
      <c r="B54" s="138" t="s">
        <v>819</v>
      </c>
      <c r="C54" s="28">
        <v>101.31</v>
      </c>
      <c r="D54" s="48"/>
      <c r="E54" s="28">
        <v>99.543000000000006</v>
      </c>
      <c r="F54" s="48"/>
      <c r="G54" s="28">
        <v>98.472999999999999</v>
      </c>
      <c r="H54" s="48"/>
      <c r="I54" s="23">
        <v>2015</v>
      </c>
      <c r="J54" s="138" t="s">
        <v>819</v>
      </c>
      <c r="K54" s="28">
        <v>98.769000000000005</v>
      </c>
      <c r="L54" s="48"/>
      <c r="M54" s="28">
        <v>98.852999999999994</v>
      </c>
      <c r="N54" s="48"/>
      <c r="O54" s="28">
        <v>100.34399999999999</v>
      </c>
      <c r="P54" s="48"/>
      <c r="Q54" s="23">
        <v>2015</v>
      </c>
      <c r="R54" s="138" t="s">
        <v>819</v>
      </c>
      <c r="S54" s="28">
        <v>100.318</v>
      </c>
      <c r="T54" s="48"/>
      <c r="U54" s="28">
        <v>98.742999999999995</v>
      </c>
      <c r="V54" s="48"/>
      <c r="W54" s="28">
        <v>97.126000000000005</v>
      </c>
      <c r="X54" s="48"/>
      <c r="Y54" s="23">
        <v>2015</v>
      </c>
      <c r="Z54" s="138" t="s">
        <v>819</v>
      </c>
      <c r="AA54" s="28">
        <v>99.548000000000002</v>
      </c>
      <c r="AB54" s="48"/>
      <c r="AC54" s="28">
        <v>98.478999999999999</v>
      </c>
      <c r="AD54" s="48"/>
      <c r="AE54" s="28">
        <v>99.828999999999994</v>
      </c>
      <c r="AF54" s="48"/>
      <c r="AG54" s="23">
        <v>2015</v>
      </c>
      <c r="AH54" s="138" t="s">
        <v>819</v>
      </c>
      <c r="AI54" s="28">
        <v>99.265000000000001</v>
      </c>
      <c r="AJ54" s="48"/>
      <c r="AK54" s="28">
        <v>98.930999999999997</v>
      </c>
      <c r="AL54" s="48"/>
      <c r="AM54" s="28">
        <v>99.421999999999997</v>
      </c>
      <c r="AN54" s="48"/>
      <c r="AO54" s="23">
        <v>2015</v>
      </c>
      <c r="AP54" s="138" t="s">
        <v>819</v>
      </c>
      <c r="AQ54" s="28">
        <v>100.08799999999999</v>
      </c>
      <c r="AR54" s="48"/>
      <c r="AS54" s="28">
        <v>100.621</v>
      </c>
      <c r="AT54" s="48"/>
      <c r="AU54" s="28">
        <v>99.716999999999999</v>
      </c>
      <c r="AV54" s="48"/>
      <c r="AW54" s="23">
        <v>2015</v>
      </c>
      <c r="AX54" s="138" t="s">
        <v>819</v>
      </c>
      <c r="AY54" s="28">
        <v>99.588999999999999</v>
      </c>
      <c r="AZ54" s="48"/>
      <c r="BA54" s="28">
        <v>99.844999999999999</v>
      </c>
      <c r="BB54" s="48"/>
      <c r="BC54" s="28">
        <v>98.554000000000002</v>
      </c>
      <c r="BD54" s="48"/>
      <c r="BE54" s="23">
        <v>2015</v>
      </c>
      <c r="BF54" s="138" t="s">
        <v>819</v>
      </c>
      <c r="BG54" s="28">
        <v>99.337999999999994</v>
      </c>
      <c r="BH54" s="48"/>
      <c r="BI54" s="28">
        <v>100.854</v>
      </c>
      <c r="BJ54" s="48"/>
      <c r="BK54" s="28">
        <v>99.727000000000004</v>
      </c>
      <c r="BL54" s="48"/>
      <c r="BM54" s="23">
        <v>2015</v>
      </c>
      <c r="BN54" s="138" t="s">
        <v>819</v>
      </c>
      <c r="BO54" s="28">
        <v>99.084999999999994</v>
      </c>
      <c r="BP54" s="48"/>
      <c r="BQ54" s="28">
        <v>100.101</v>
      </c>
      <c r="BR54" s="48"/>
      <c r="BS54" s="28">
        <v>98.531000000000006</v>
      </c>
      <c r="BT54" s="48"/>
      <c r="BU54" s="23">
        <v>2015</v>
      </c>
      <c r="BV54" s="138" t="s">
        <v>819</v>
      </c>
      <c r="BW54" s="28">
        <v>100.502</v>
      </c>
      <c r="BX54" s="48"/>
      <c r="BY54" s="28">
        <v>99.834000000000003</v>
      </c>
      <c r="BZ54" s="48"/>
      <c r="CA54" s="28">
        <v>100.074</v>
      </c>
      <c r="CB54" s="48"/>
      <c r="CC54" s="23">
        <v>2015</v>
      </c>
      <c r="CD54" s="138" t="s">
        <v>819</v>
      </c>
      <c r="CE54" s="28">
        <v>100.364</v>
      </c>
      <c r="CF54" s="48"/>
      <c r="CG54" s="28">
        <v>100.682</v>
      </c>
      <c r="CH54" s="48"/>
      <c r="CI54" s="28">
        <v>100.059</v>
      </c>
      <c r="CJ54" s="48"/>
      <c r="CK54" s="23">
        <v>2015</v>
      </c>
      <c r="CL54" s="138" t="s">
        <v>819</v>
      </c>
      <c r="CM54" s="28">
        <v>99.165999999999997</v>
      </c>
      <c r="CN54" s="48"/>
      <c r="CO54" s="28">
        <v>99.484999999999999</v>
      </c>
      <c r="CP54" s="48"/>
      <c r="CQ54" s="28">
        <v>99.412999999999997</v>
      </c>
      <c r="CR54" s="48"/>
      <c r="CS54" s="23">
        <v>2015</v>
      </c>
      <c r="CT54" s="138" t="s">
        <v>819</v>
      </c>
      <c r="CU54" s="28">
        <v>101.121</v>
      </c>
      <c r="CV54" s="48"/>
      <c r="CW54" s="28">
        <v>99.766999999999996</v>
      </c>
      <c r="CX54" s="48"/>
      <c r="CY54" s="28">
        <v>100.389</v>
      </c>
      <c r="CZ54" s="48"/>
      <c r="DA54" s="23">
        <v>2015</v>
      </c>
      <c r="DB54" s="138" t="s">
        <v>819</v>
      </c>
      <c r="DC54" s="28">
        <v>100.212</v>
      </c>
      <c r="DD54" s="48"/>
      <c r="DE54" s="28">
        <v>99.063999999999993</v>
      </c>
      <c r="DF54" s="48"/>
      <c r="DG54" s="28">
        <v>98.606999999999999</v>
      </c>
      <c r="DH54" s="48"/>
      <c r="DI54" s="23">
        <v>2015</v>
      </c>
      <c r="DJ54" s="138" t="s">
        <v>819</v>
      </c>
      <c r="DK54" s="28">
        <v>100.599</v>
      </c>
      <c r="DL54" s="48"/>
      <c r="DM54" s="28">
        <v>99.478999999999999</v>
      </c>
      <c r="DN54" s="48"/>
      <c r="DO54" s="28">
        <v>99.692999999999998</v>
      </c>
      <c r="DP54" s="48"/>
      <c r="DQ54" s="43"/>
      <c r="DR54" s="24"/>
      <c r="DS54" s="28"/>
      <c r="DT54" s="48"/>
      <c r="DU54" s="28"/>
      <c r="DV54" s="48"/>
      <c r="DW54" s="28"/>
      <c r="DX54" s="48"/>
      <c r="DY54" s="23"/>
      <c r="DZ54" s="24"/>
      <c r="EA54" s="28"/>
      <c r="EB54" s="48"/>
      <c r="EC54" s="28"/>
      <c r="ED54" s="48"/>
      <c r="EE54" s="28"/>
      <c r="EF54" s="48"/>
      <c r="EG54" s="23"/>
      <c r="EH54" s="24"/>
      <c r="EI54" s="28"/>
      <c r="EJ54" s="48"/>
      <c r="EK54" s="28"/>
      <c r="EL54" s="48"/>
      <c r="EM54" s="28"/>
      <c r="EN54" s="48"/>
      <c r="EO54" s="23"/>
      <c r="EP54" s="24"/>
      <c r="EQ54" s="28"/>
      <c r="ER54" s="48"/>
      <c r="ES54" s="28"/>
      <c r="ET54" s="48"/>
      <c r="EU54" s="28"/>
      <c r="EV54" s="48"/>
      <c r="EW54" s="23"/>
      <c r="EX54" s="24"/>
      <c r="EY54" s="28"/>
      <c r="EZ54" s="48"/>
      <c r="FA54" s="28"/>
      <c r="FB54" s="48"/>
      <c r="FC54" s="28"/>
      <c r="FD54" s="48"/>
      <c r="FE54" s="23"/>
      <c r="FF54" s="24"/>
      <c r="FG54" s="28"/>
      <c r="FH54" s="48"/>
      <c r="FI54" s="28"/>
      <c r="FJ54" s="48"/>
      <c r="FK54" s="28"/>
      <c r="FL54" s="48"/>
      <c r="FM54" s="23"/>
      <c r="FN54" s="24"/>
      <c r="FO54" s="28"/>
      <c r="FP54" s="48"/>
      <c r="FQ54" s="28"/>
      <c r="FR54" s="48"/>
      <c r="FS54" s="28"/>
      <c r="FT54" s="48"/>
      <c r="FU54" s="23"/>
      <c r="FV54" s="24"/>
      <c r="FW54" s="28"/>
      <c r="FX54" s="48"/>
      <c r="FY54" s="28"/>
      <c r="FZ54" s="48"/>
      <c r="GA54" s="28"/>
      <c r="GB54" s="48"/>
      <c r="GC54" s="23"/>
      <c r="GD54" s="24"/>
      <c r="GE54" s="28"/>
      <c r="GF54" s="48"/>
      <c r="GG54" s="28"/>
      <c r="GH54" s="48"/>
      <c r="GI54" s="28"/>
      <c r="GJ54" s="48"/>
      <c r="GK54" s="23"/>
      <c r="GL54" s="24"/>
      <c r="GM54" s="28"/>
      <c r="GN54" s="48"/>
      <c r="GO54" s="28"/>
      <c r="GP54" s="48"/>
      <c r="GQ54" s="28"/>
      <c r="GR54" s="48"/>
      <c r="GS54" s="23"/>
      <c r="GT54" s="24"/>
      <c r="GU54" s="28"/>
      <c r="GV54" s="48"/>
      <c r="GW54" s="28"/>
      <c r="GX54" s="48"/>
      <c r="GY54" s="28"/>
      <c r="GZ54" s="48"/>
      <c r="HA54" s="23"/>
      <c r="HB54" s="24"/>
      <c r="HC54" s="28"/>
      <c r="HD54" s="48"/>
      <c r="HE54" s="28"/>
      <c r="HF54" s="48"/>
      <c r="HG54" s="28"/>
      <c r="HH54" s="48"/>
      <c r="HI54" s="23"/>
      <c r="HJ54" s="24"/>
      <c r="HK54" s="28"/>
      <c r="HL54" s="48"/>
      <c r="HM54" s="28"/>
      <c r="HN54" s="48"/>
      <c r="HO54" s="28"/>
      <c r="HP54" s="48"/>
      <c r="HQ54" s="23"/>
      <c r="HR54" s="24"/>
      <c r="HS54" s="28"/>
      <c r="HT54" s="48"/>
      <c r="HU54" s="28"/>
      <c r="HV54" s="48"/>
      <c r="HW54" s="28"/>
      <c r="HX54" s="48"/>
      <c r="HY54" s="23"/>
      <c r="HZ54" s="24"/>
      <c r="IA54" s="28"/>
      <c r="IB54" s="48"/>
      <c r="IC54" s="28"/>
      <c r="ID54" s="48"/>
      <c r="IE54" s="28"/>
      <c r="IF54" s="48"/>
      <c r="IG54" s="23"/>
      <c r="IH54" s="24"/>
      <c r="II54" s="28"/>
      <c r="IJ54" s="48"/>
      <c r="IK54" s="28"/>
      <c r="IL54" s="48"/>
      <c r="IM54" s="28"/>
      <c r="IN54" s="48"/>
      <c r="IO54" s="28"/>
      <c r="IP54" s="48"/>
      <c r="IQ54" s="23"/>
      <c r="IR54" s="24"/>
      <c r="IS54" s="28"/>
      <c r="IT54" s="48"/>
      <c r="IU54" s="28"/>
      <c r="IV54" s="48"/>
      <c r="IW54" s="28"/>
      <c r="IX54" s="48"/>
      <c r="IY54" s="23"/>
      <c r="IZ54" s="24"/>
      <c r="JA54" s="28"/>
      <c r="JB54" s="48"/>
      <c r="JC54" s="28"/>
      <c r="JD54" s="48"/>
      <c r="JE54" s="28"/>
      <c r="JF54" s="48"/>
      <c r="JG54" s="23"/>
      <c r="JH54" s="24"/>
      <c r="JI54" s="28"/>
      <c r="JJ54" s="48"/>
      <c r="JK54" s="28"/>
      <c r="JL54" s="48"/>
      <c r="JM54" s="28"/>
      <c r="JN54" s="48"/>
      <c r="JO54" s="23"/>
      <c r="JP54" s="24"/>
      <c r="JQ54" s="28"/>
      <c r="JR54" s="48"/>
      <c r="JS54" s="28"/>
      <c r="JT54" s="48"/>
      <c r="JU54" s="28"/>
      <c r="JV54" s="48"/>
      <c r="JW54" s="23"/>
      <c r="JX54" s="24"/>
      <c r="JY54" s="28"/>
      <c r="JZ54" s="48"/>
      <c r="KA54" s="28"/>
      <c r="KB54" s="48"/>
      <c r="KC54" s="28"/>
      <c r="KD54" s="48"/>
      <c r="KE54" s="23"/>
      <c r="KF54" s="24"/>
      <c r="KG54" s="28"/>
      <c r="KH54" s="48"/>
      <c r="KI54" s="28"/>
      <c r="KJ54" s="48"/>
      <c r="KK54" s="28"/>
      <c r="KL54" s="48"/>
      <c r="KM54" s="23"/>
      <c r="KN54" s="24"/>
      <c r="KO54" s="28"/>
      <c r="KP54" s="48"/>
      <c r="KQ54" s="28"/>
      <c r="KR54" s="48"/>
      <c r="KS54" s="28"/>
      <c r="KT54" s="48"/>
      <c r="KU54" s="23"/>
      <c r="KV54" s="24"/>
      <c r="KW54" s="28"/>
      <c r="KX54" s="48"/>
      <c r="KY54" s="28"/>
      <c r="KZ54" s="48"/>
      <c r="LA54" s="28"/>
      <c r="LB54" s="48"/>
      <c r="LC54" s="23"/>
      <c r="LD54" s="24"/>
      <c r="LE54" s="28"/>
      <c r="LF54" s="48"/>
      <c r="LG54" s="28"/>
      <c r="LH54" s="48"/>
      <c r="LI54" s="28"/>
      <c r="LJ54" s="48"/>
      <c r="LK54" s="23"/>
      <c r="LL54" s="24"/>
      <c r="LM54" s="28"/>
      <c r="LN54" s="48"/>
      <c r="LO54" s="28"/>
      <c r="LP54" s="48"/>
      <c r="LQ54" s="28"/>
      <c r="LR54" s="48"/>
      <c r="LS54" s="23"/>
      <c r="LT54" s="24"/>
      <c r="LU54" s="28"/>
      <c r="LV54" s="48"/>
      <c r="LW54" s="28"/>
      <c r="LX54" s="48"/>
      <c r="LY54" s="28"/>
      <c r="LZ54" s="48"/>
      <c r="MA54" s="23"/>
      <c r="MB54" s="24"/>
      <c r="MC54" s="28"/>
      <c r="MD54" s="48"/>
      <c r="ME54" s="28"/>
      <c r="MF54" s="48"/>
      <c r="MG54" s="28"/>
      <c r="MH54" s="48"/>
      <c r="MI54" s="23"/>
      <c r="MJ54" s="24"/>
      <c r="MK54" s="28"/>
      <c r="ML54" s="48"/>
      <c r="MM54" s="28"/>
      <c r="MN54" s="48"/>
      <c r="MO54" s="28"/>
      <c r="MP54" s="48"/>
      <c r="MQ54" s="23"/>
      <c r="MR54" s="24"/>
      <c r="MT54" s="10"/>
      <c r="MU54" s="10"/>
      <c r="MV54" s="50"/>
    </row>
    <row r="55" spans="1:360" ht="15" hidden="1" customHeight="1" x14ac:dyDescent="0.25">
      <c r="A55" s="23">
        <v>2016</v>
      </c>
      <c r="B55" s="138" t="s">
        <v>819</v>
      </c>
      <c r="C55" s="28">
        <v>96.593000000000004</v>
      </c>
      <c r="D55" s="48">
        <v>-4.6559999999999997</v>
      </c>
      <c r="E55" s="28">
        <v>108.345</v>
      </c>
      <c r="F55" s="48">
        <v>8.843</v>
      </c>
      <c r="G55" s="28">
        <v>105.554</v>
      </c>
      <c r="H55" s="48">
        <v>7.1909999999999998</v>
      </c>
      <c r="I55" s="23">
        <v>2016</v>
      </c>
      <c r="J55" s="138" t="s">
        <v>819</v>
      </c>
      <c r="K55" s="28">
        <v>107.657</v>
      </c>
      <c r="L55" s="48">
        <v>8.9990000000000006</v>
      </c>
      <c r="M55" s="28">
        <v>108.73</v>
      </c>
      <c r="N55" s="48">
        <v>9.9920000000000009</v>
      </c>
      <c r="O55" s="28">
        <v>103.804</v>
      </c>
      <c r="P55" s="48">
        <v>3.4489999999999998</v>
      </c>
      <c r="Q55" s="23">
        <v>2016</v>
      </c>
      <c r="R55" s="138" t="s">
        <v>819</v>
      </c>
      <c r="S55" s="28">
        <v>105.363</v>
      </c>
      <c r="T55" s="48">
        <v>5.0289999999999999</v>
      </c>
      <c r="U55" s="28">
        <v>106.992</v>
      </c>
      <c r="V55" s="48">
        <v>8.3529999999999998</v>
      </c>
      <c r="W55" s="28">
        <v>110.97799999999999</v>
      </c>
      <c r="X55" s="48">
        <v>14.262</v>
      </c>
      <c r="Y55" s="23">
        <v>2016</v>
      </c>
      <c r="Z55" s="138" t="s">
        <v>819</v>
      </c>
      <c r="AA55" s="28">
        <v>105.66800000000001</v>
      </c>
      <c r="AB55" s="48">
        <v>6.1479999999999997</v>
      </c>
      <c r="AC55" s="28">
        <v>112.038</v>
      </c>
      <c r="AD55" s="48">
        <v>13.768000000000001</v>
      </c>
      <c r="AE55" s="28">
        <v>99.507999999999996</v>
      </c>
      <c r="AF55" s="48">
        <v>-0.32200000000000001</v>
      </c>
      <c r="AG55" s="23">
        <v>2016</v>
      </c>
      <c r="AH55" s="138" t="s">
        <v>819</v>
      </c>
      <c r="AI55" s="28">
        <v>104.00700000000001</v>
      </c>
      <c r="AJ55" s="48">
        <v>4.7770000000000001</v>
      </c>
      <c r="AK55" s="28">
        <v>103.768</v>
      </c>
      <c r="AL55" s="48">
        <v>4.8899999999999997</v>
      </c>
      <c r="AM55" s="28">
        <v>102.571</v>
      </c>
      <c r="AN55" s="48">
        <v>3.1669999999999998</v>
      </c>
      <c r="AO55" s="23">
        <v>2016</v>
      </c>
      <c r="AP55" s="138" t="s">
        <v>819</v>
      </c>
      <c r="AQ55" s="28">
        <v>106.928</v>
      </c>
      <c r="AR55" s="48">
        <v>6.8330000000000002</v>
      </c>
      <c r="AS55" s="28">
        <v>103.714</v>
      </c>
      <c r="AT55" s="48">
        <v>3.0739999999999998</v>
      </c>
      <c r="AU55" s="28">
        <v>104.193</v>
      </c>
      <c r="AV55" s="48">
        <v>4.4889999999999999</v>
      </c>
      <c r="AW55" s="23">
        <v>2016</v>
      </c>
      <c r="AX55" s="138" t="s">
        <v>819</v>
      </c>
      <c r="AY55" s="28">
        <v>103.108</v>
      </c>
      <c r="AZ55" s="48">
        <v>3.5339999999999998</v>
      </c>
      <c r="BA55" s="28">
        <v>103.492</v>
      </c>
      <c r="BB55" s="48">
        <v>3.6520000000000001</v>
      </c>
      <c r="BC55" s="28">
        <v>114.72</v>
      </c>
      <c r="BD55" s="48">
        <v>16.402999999999999</v>
      </c>
      <c r="BE55" s="23">
        <v>2016</v>
      </c>
      <c r="BF55" s="138" t="s">
        <v>819</v>
      </c>
      <c r="BG55" s="28">
        <v>102.252</v>
      </c>
      <c r="BH55" s="48">
        <v>2.9329999999999998</v>
      </c>
      <c r="BI55" s="28">
        <v>100.48699999999999</v>
      </c>
      <c r="BJ55" s="48">
        <v>-0.36299999999999999</v>
      </c>
      <c r="BK55" s="28">
        <v>105.97</v>
      </c>
      <c r="BL55" s="48">
        <v>6.26</v>
      </c>
      <c r="BM55" s="23">
        <v>2016</v>
      </c>
      <c r="BN55" s="138" t="s">
        <v>819</v>
      </c>
      <c r="BO55" s="28">
        <v>102.84</v>
      </c>
      <c r="BP55" s="48">
        <v>3.7890000000000001</v>
      </c>
      <c r="BQ55" s="28">
        <v>106.417</v>
      </c>
      <c r="BR55" s="48">
        <v>6.31</v>
      </c>
      <c r="BS55" s="28">
        <v>109.249</v>
      </c>
      <c r="BT55" s="48">
        <v>10.878</v>
      </c>
      <c r="BU55" s="23">
        <v>2016</v>
      </c>
      <c r="BV55" s="138" t="s">
        <v>819</v>
      </c>
      <c r="BW55" s="28">
        <v>104.78400000000001</v>
      </c>
      <c r="BX55" s="48">
        <v>4.2610000000000001</v>
      </c>
      <c r="BY55" s="28">
        <v>102.57299999999999</v>
      </c>
      <c r="BZ55" s="48">
        <v>2.7440000000000002</v>
      </c>
      <c r="CA55" s="28">
        <v>104.804</v>
      </c>
      <c r="CB55" s="48">
        <v>4.7270000000000003</v>
      </c>
      <c r="CC55" s="23">
        <v>2016</v>
      </c>
      <c r="CD55" s="138" t="s">
        <v>819</v>
      </c>
      <c r="CE55" s="28">
        <v>110.544</v>
      </c>
      <c r="CF55" s="48">
        <v>10.143000000000001</v>
      </c>
      <c r="CG55" s="28">
        <v>111.82899999999999</v>
      </c>
      <c r="CH55" s="48">
        <v>11.071999999999999</v>
      </c>
      <c r="CI55" s="28">
        <v>100.17100000000001</v>
      </c>
      <c r="CJ55" s="48">
        <v>0.112</v>
      </c>
      <c r="CK55" s="23">
        <v>2016</v>
      </c>
      <c r="CL55" s="138" t="s">
        <v>819</v>
      </c>
      <c r="CM55" s="28">
        <v>102.84</v>
      </c>
      <c r="CN55" s="48">
        <v>3.7040000000000002</v>
      </c>
      <c r="CO55" s="28">
        <v>107.623</v>
      </c>
      <c r="CP55" s="48">
        <v>8.1790000000000003</v>
      </c>
      <c r="CQ55" s="28">
        <v>104.765</v>
      </c>
      <c r="CR55" s="48">
        <v>5.383</v>
      </c>
      <c r="CS55" s="23">
        <v>2016</v>
      </c>
      <c r="CT55" s="138" t="s">
        <v>819</v>
      </c>
      <c r="CU55" s="28">
        <v>108.248</v>
      </c>
      <c r="CV55" s="48">
        <v>7.048</v>
      </c>
      <c r="CW55" s="28">
        <v>102.877</v>
      </c>
      <c r="CX55" s="48">
        <v>3.117</v>
      </c>
      <c r="CY55" s="28">
        <v>78.382000000000005</v>
      </c>
      <c r="CZ55" s="48">
        <v>-21.922000000000001</v>
      </c>
      <c r="DA55" s="23">
        <v>2016</v>
      </c>
      <c r="DB55" s="138" t="s">
        <v>819</v>
      </c>
      <c r="DC55" s="28">
        <v>115.568</v>
      </c>
      <c r="DD55" s="48">
        <v>15.324</v>
      </c>
      <c r="DE55" s="28">
        <v>96.466999999999999</v>
      </c>
      <c r="DF55" s="48">
        <v>-2.6219999999999999</v>
      </c>
      <c r="DG55" s="28">
        <v>99.516000000000005</v>
      </c>
      <c r="DH55" s="48">
        <v>0.92200000000000004</v>
      </c>
      <c r="DI55" s="23">
        <v>2016</v>
      </c>
      <c r="DJ55" s="138" t="s">
        <v>819</v>
      </c>
      <c r="DK55" s="28">
        <v>95.034000000000006</v>
      </c>
      <c r="DL55" s="48">
        <v>-5.532</v>
      </c>
      <c r="DM55" s="28">
        <v>109.35299999999999</v>
      </c>
      <c r="DN55" s="48">
        <v>9.9260000000000002</v>
      </c>
      <c r="DO55" s="28">
        <v>108.59399999999999</v>
      </c>
      <c r="DP55" s="48">
        <v>8.9280000000000008</v>
      </c>
      <c r="DQ55" s="43"/>
      <c r="DR55" s="24"/>
      <c r="DS55" s="28"/>
      <c r="DT55" s="48"/>
      <c r="DU55" s="28"/>
      <c r="DV55" s="48"/>
      <c r="DW55" s="28"/>
      <c r="DX55" s="48"/>
      <c r="DY55" s="23"/>
      <c r="DZ55" s="24"/>
      <c r="EA55" s="28"/>
      <c r="EB55" s="48"/>
      <c r="EC55" s="28"/>
      <c r="ED55" s="48"/>
      <c r="EE55" s="28"/>
      <c r="EF55" s="48"/>
      <c r="EG55" s="23"/>
      <c r="EH55" s="24"/>
      <c r="EI55" s="28"/>
      <c r="EJ55" s="48"/>
      <c r="EK55" s="28"/>
      <c r="EL55" s="48"/>
      <c r="EM55" s="28"/>
      <c r="EN55" s="48"/>
      <c r="EO55" s="23"/>
      <c r="EP55" s="24"/>
      <c r="EQ55" s="28"/>
      <c r="ER55" s="48"/>
      <c r="ES55" s="28"/>
      <c r="ET55" s="48"/>
      <c r="EU55" s="28"/>
      <c r="EV55" s="48"/>
      <c r="EW55" s="23"/>
      <c r="EX55" s="24"/>
      <c r="EY55" s="28"/>
      <c r="EZ55" s="48"/>
      <c r="FA55" s="28"/>
      <c r="FB55" s="48"/>
      <c r="FC55" s="28"/>
      <c r="FD55" s="48"/>
      <c r="FE55" s="23"/>
      <c r="FF55" s="24"/>
      <c r="FG55" s="28"/>
      <c r="FH55" s="48"/>
      <c r="FI55" s="28"/>
      <c r="FJ55" s="48"/>
      <c r="FK55" s="28"/>
      <c r="FL55" s="48"/>
      <c r="FM55" s="23"/>
      <c r="FN55" s="24"/>
      <c r="FO55" s="28"/>
      <c r="FP55" s="48"/>
      <c r="FQ55" s="28"/>
      <c r="FR55" s="48"/>
      <c r="FS55" s="28"/>
      <c r="FT55" s="48"/>
      <c r="FU55" s="23"/>
      <c r="FV55" s="24"/>
      <c r="FW55" s="28"/>
      <c r="FX55" s="48"/>
      <c r="FY55" s="28"/>
      <c r="FZ55" s="48"/>
      <c r="GA55" s="28"/>
      <c r="GB55" s="48"/>
      <c r="GC55" s="23"/>
      <c r="GD55" s="24"/>
      <c r="GE55" s="28"/>
      <c r="GF55" s="48"/>
      <c r="GG55" s="28"/>
      <c r="GH55" s="48"/>
      <c r="GI55" s="28"/>
      <c r="GJ55" s="48"/>
      <c r="GK55" s="23"/>
      <c r="GL55" s="24"/>
      <c r="GM55" s="28"/>
      <c r="GN55" s="48"/>
      <c r="GO55" s="28"/>
      <c r="GP55" s="48"/>
      <c r="GQ55" s="28"/>
      <c r="GR55" s="48"/>
      <c r="GS55" s="23"/>
      <c r="GT55" s="24"/>
      <c r="GU55" s="28"/>
      <c r="GV55" s="48"/>
      <c r="GW55" s="28"/>
      <c r="GX55" s="48"/>
      <c r="GY55" s="28"/>
      <c r="GZ55" s="48"/>
      <c r="HA55" s="23"/>
      <c r="HB55" s="24"/>
      <c r="HC55" s="28"/>
      <c r="HD55" s="48"/>
      <c r="HE55" s="28"/>
      <c r="HF55" s="48"/>
      <c r="HG55" s="28"/>
      <c r="HH55" s="48"/>
      <c r="HI55" s="23"/>
      <c r="HJ55" s="24"/>
      <c r="HK55" s="28"/>
      <c r="HL55" s="48"/>
      <c r="HM55" s="28"/>
      <c r="HN55" s="48"/>
      <c r="HO55" s="28"/>
      <c r="HP55" s="48"/>
      <c r="HQ55" s="23"/>
      <c r="HR55" s="24"/>
      <c r="HS55" s="28"/>
      <c r="HT55" s="48"/>
      <c r="HU55" s="28"/>
      <c r="HV55" s="48"/>
      <c r="HW55" s="28"/>
      <c r="HX55" s="48"/>
      <c r="HY55" s="23"/>
      <c r="HZ55" s="24"/>
      <c r="IA55" s="28"/>
      <c r="IB55" s="48"/>
      <c r="IC55" s="28"/>
      <c r="ID55" s="48"/>
      <c r="IE55" s="28"/>
      <c r="IF55" s="48"/>
      <c r="IG55" s="23"/>
      <c r="IH55" s="24"/>
      <c r="II55" s="28"/>
      <c r="IJ55" s="48"/>
      <c r="IK55" s="28"/>
      <c r="IL55" s="48"/>
      <c r="IM55" s="28"/>
      <c r="IN55" s="48"/>
      <c r="IO55" s="28"/>
      <c r="IP55" s="48"/>
      <c r="IQ55" s="23"/>
      <c r="IR55" s="24"/>
      <c r="IS55" s="28"/>
      <c r="IT55" s="48"/>
      <c r="IU55" s="28"/>
      <c r="IV55" s="48"/>
      <c r="IW55" s="28"/>
      <c r="IX55" s="48"/>
      <c r="IY55" s="23"/>
      <c r="IZ55" s="24"/>
      <c r="JA55" s="28"/>
      <c r="JB55" s="48"/>
      <c r="JC55" s="28"/>
      <c r="JD55" s="48"/>
      <c r="JE55" s="28"/>
      <c r="JF55" s="48"/>
      <c r="JG55" s="23"/>
      <c r="JH55" s="24"/>
      <c r="JI55" s="28"/>
      <c r="JJ55" s="48"/>
      <c r="JK55" s="28"/>
      <c r="JL55" s="48"/>
      <c r="JM55" s="28"/>
      <c r="JN55" s="48"/>
      <c r="JO55" s="23"/>
      <c r="JP55" s="24"/>
      <c r="JQ55" s="28"/>
      <c r="JR55" s="48"/>
      <c r="JS55" s="28"/>
      <c r="JT55" s="48"/>
      <c r="JU55" s="28"/>
      <c r="JV55" s="48"/>
      <c r="JW55" s="23"/>
      <c r="JX55" s="24"/>
      <c r="JY55" s="28"/>
      <c r="JZ55" s="48"/>
      <c r="KA55" s="28"/>
      <c r="KB55" s="48"/>
      <c r="KC55" s="28"/>
      <c r="KD55" s="48"/>
      <c r="KE55" s="23"/>
      <c r="KF55" s="24"/>
      <c r="KG55" s="28"/>
      <c r="KH55" s="48"/>
      <c r="KI55" s="28"/>
      <c r="KJ55" s="48"/>
      <c r="KK55" s="28"/>
      <c r="KL55" s="48"/>
      <c r="KM55" s="23"/>
      <c r="KN55" s="24"/>
      <c r="KO55" s="28"/>
      <c r="KP55" s="48"/>
      <c r="KQ55" s="28"/>
      <c r="KR55" s="48"/>
      <c r="KS55" s="28"/>
      <c r="KT55" s="48"/>
      <c r="KU55" s="23"/>
      <c r="KV55" s="24"/>
      <c r="KW55" s="28"/>
      <c r="KX55" s="48"/>
      <c r="KY55" s="28"/>
      <c r="KZ55" s="48"/>
      <c r="LA55" s="28"/>
      <c r="LB55" s="48"/>
      <c r="LC55" s="23"/>
      <c r="LD55" s="24"/>
      <c r="LE55" s="28"/>
      <c r="LF55" s="48"/>
      <c r="LG55" s="28"/>
      <c r="LH55" s="48"/>
      <c r="LI55" s="28"/>
      <c r="LJ55" s="48"/>
      <c r="LK55" s="23"/>
      <c r="LL55" s="24"/>
      <c r="LM55" s="28"/>
      <c r="LN55" s="48"/>
      <c r="LO55" s="28"/>
      <c r="LP55" s="48"/>
      <c r="LQ55" s="28"/>
      <c r="LR55" s="48"/>
      <c r="LS55" s="23"/>
      <c r="LT55" s="24"/>
      <c r="LU55" s="28"/>
      <c r="LV55" s="48"/>
      <c r="LW55" s="28"/>
      <c r="LX55" s="48"/>
      <c r="LY55" s="28"/>
      <c r="LZ55" s="48"/>
      <c r="MA55" s="23"/>
      <c r="MB55" s="24"/>
      <c r="MC55" s="28"/>
      <c r="MD55" s="48"/>
      <c r="ME55" s="28"/>
      <c r="MF55" s="48"/>
      <c r="MG55" s="28"/>
      <c r="MH55" s="48"/>
      <c r="MI55" s="23"/>
      <c r="MJ55" s="24"/>
      <c r="MK55" s="28"/>
      <c r="ML55" s="48"/>
      <c r="MM55" s="28"/>
      <c r="MN55" s="48"/>
      <c r="MO55" s="28"/>
      <c r="MP55" s="48"/>
      <c r="MQ55" s="23"/>
      <c r="MR55" s="24"/>
      <c r="MT55" s="10"/>
      <c r="MU55" s="10"/>
      <c r="MV55" s="50"/>
    </row>
    <row r="56" spans="1:360" ht="15" hidden="1" customHeight="1" x14ac:dyDescent="0.25">
      <c r="A56" s="23">
        <v>2017</v>
      </c>
      <c r="B56" s="138" t="s">
        <v>819</v>
      </c>
      <c r="C56" s="28">
        <v>112.1</v>
      </c>
      <c r="D56" s="48">
        <v>16.053999999999998</v>
      </c>
      <c r="E56" s="28">
        <v>107.191</v>
      </c>
      <c r="F56" s="48">
        <v>-1.0649999999999999</v>
      </c>
      <c r="G56" s="28">
        <v>110.748</v>
      </c>
      <c r="H56" s="48">
        <v>4.92</v>
      </c>
      <c r="I56" s="23">
        <v>2017</v>
      </c>
      <c r="J56" s="138" t="s">
        <v>819</v>
      </c>
      <c r="K56" s="28">
        <v>113.384</v>
      </c>
      <c r="L56" s="48">
        <v>5.32</v>
      </c>
      <c r="M56" s="28">
        <v>119.119</v>
      </c>
      <c r="N56" s="48">
        <v>9.5549999999999997</v>
      </c>
      <c r="O56" s="28">
        <v>105.90900000000001</v>
      </c>
      <c r="P56" s="48">
        <v>2.028</v>
      </c>
      <c r="Q56" s="23">
        <v>2017</v>
      </c>
      <c r="R56" s="138" t="s">
        <v>819</v>
      </c>
      <c r="S56" s="28">
        <v>110.315</v>
      </c>
      <c r="T56" s="48">
        <v>4.7</v>
      </c>
      <c r="U56" s="28">
        <v>119.39100000000001</v>
      </c>
      <c r="V56" s="48">
        <v>11.589</v>
      </c>
      <c r="W56" s="28">
        <v>121.809</v>
      </c>
      <c r="X56" s="48">
        <v>9.7590000000000003</v>
      </c>
      <c r="Y56" s="23">
        <v>2017</v>
      </c>
      <c r="Z56" s="138" t="s">
        <v>819</v>
      </c>
      <c r="AA56" s="28">
        <v>110.396</v>
      </c>
      <c r="AB56" s="48">
        <v>4.4740000000000002</v>
      </c>
      <c r="AC56" s="28">
        <v>123.23399999999999</v>
      </c>
      <c r="AD56" s="48">
        <v>9.9930000000000003</v>
      </c>
      <c r="AE56" s="28">
        <v>100.76300000000001</v>
      </c>
      <c r="AF56" s="48">
        <v>1.2609999999999999</v>
      </c>
      <c r="AG56" s="23">
        <v>2017</v>
      </c>
      <c r="AH56" s="138" t="s">
        <v>819</v>
      </c>
      <c r="AI56" s="28">
        <v>109.357</v>
      </c>
      <c r="AJ56" s="48">
        <v>5.1429999999999998</v>
      </c>
      <c r="AK56" s="28">
        <v>108.514</v>
      </c>
      <c r="AL56" s="48">
        <v>4.5739999999999998</v>
      </c>
      <c r="AM56" s="28">
        <v>106.30200000000001</v>
      </c>
      <c r="AN56" s="48">
        <v>3.6379999999999999</v>
      </c>
      <c r="AO56" s="23">
        <v>2017</v>
      </c>
      <c r="AP56" s="138" t="s">
        <v>819</v>
      </c>
      <c r="AQ56" s="28">
        <v>111.369</v>
      </c>
      <c r="AR56" s="48">
        <v>4.1529999999999996</v>
      </c>
      <c r="AS56" s="28">
        <v>107.42100000000001</v>
      </c>
      <c r="AT56" s="48">
        <v>3.5739999999999998</v>
      </c>
      <c r="AU56" s="28">
        <v>109.809</v>
      </c>
      <c r="AV56" s="48">
        <v>5.39</v>
      </c>
      <c r="AW56" s="23">
        <v>2017</v>
      </c>
      <c r="AX56" s="138" t="s">
        <v>819</v>
      </c>
      <c r="AY56" s="28">
        <v>109.98699999999999</v>
      </c>
      <c r="AZ56" s="48">
        <v>6.6719999999999997</v>
      </c>
      <c r="BA56" s="28">
        <v>106.256</v>
      </c>
      <c r="BB56" s="48">
        <v>2.6709999999999998</v>
      </c>
      <c r="BC56" s="28">
        <v>124.04</v>
      </c>
      <c r="BD56" s="48">
        <v>8.1240000000000006</v>
      </c>
      <c r="BE56" s="23">
        <v>2017</v>
      </c>
      <c r="BF56" s="138" t="s">
        <v>819</v>
      </c>
      <c r="BG56" s="28">
        <v>106.30500000000001</v>
      </c>
      <c r="BH56" s="48">
        <v>3.9630000000000001</v>
      </c>
      <c r="BI56" s="28">
        <v>109.20699999999999</v>
      </c>
      <c r="BJ56" s="48">
        <v>8.6769999999999996</v>
      </c>
      <c r="BK56" s="28">
        <v>105.343</v>
      </c>
      <c r="BL56" s="48">
        <v>-0.59099999999999997</v>
      </c>
      <c r="BM56" s="23">
        <v>2017</v>
      </c>
      <c r="BN56" s="138" t="s">
        <v>819</v>
      </c>
      <c r="BO56" s="28">
        <v>106.696</v>
      </c>
      <c r="BP56" s="48">
        <v>3.75</v>
      </c>
      <c r="BQ56" s="28">
        <v>112.33499999999999</v>
      </c>
      <c r="BR56" s="48">
        <v>5.5620000000000003</v>
      </c>
      <c r="BS56" s="28">
        <v>125.545</v>
      </c>
      <c r="BT56" s="48">
        <v>14.917</v>
      </c>
      <c r="BU56" s="23">
        <v>2017</v>
      </c>
      <c r="BV56" s="138" t="s">
        <v>819</v>
      </c>
      <c r="BW56" s="28">
        <v>96.650999999999996</v>
      </c>
      <c r="BX56" s="48">
        <v>-7.7619999999999996</v>
      </c>
      <c r="BY56" s="28">
        <v>103.381</v>
      </c>
      <c r="BZ56" s="48">
        <v>0.78800000000000003</v>
      </c>
      <c r="CA56" s="28">
        <v>106.818</v>
      </c>
      <c r="CB56" s="48">
        <v>1.921</v>
      </c>
      <c r="CC56" s="23">
        <v>2017</v>
      </c>
      <c r="CD56" s="138" t="s">
        <v>819</v>
      </c>
      <c r="CE56" s="28">
        <v>109.837</v>
      </c>
      <c r="CF56" s="48">
        <v>-0.64</v>
      </c>
      <c r="CG56" s="28">
        <v>112.77200000000001</v>
      </c>
      <c r="CH56" s="48">
        <v>0.84299999999999997</v>
      </c>
      <c r="CI56" s="28">
        <v>108.82899999999999</v>
      </c>
      <c r="CJ56" s="48">
        <v>8.6440000000000001</v>
      </c>
      <c r="CK56" s="23">
        <v>2017</v>
      </c>
      <c r="CL56" s="138" t="s">
        <v>819</v>
      </c>
      <c r="CM56" s="28">
        <v>111.887</v>
      </c>
      <c r="CN56" s="48">
        <v>8.7970000000000006</v>
      </c>
      <c r="CO56" s="28">
        <v>118.946</v>
      </c>
      <c r="CP56" s="48">
        <v>10.521000000000001</v>
      </c>
      <c r="CQ56" s="28">
        <v>104.40900000000001</v>
      </c>
      <c r="CR56" s="48">
        <v>-0.34</v>
      </c>
      <c r="CS56" s="23">
        <v>2017</v>
      </c>
      <c r="CT56" s="138" t="s">
        <v>819</v>
      </c>
      <c r="CU56" s="28">
        <v>114.604</v>
      </c>
      <c r="CV56" s="48">
        <v>5.8710000000000004</v>
      </c>
      <c r="CW56" s="28">
        <v>111.355</v>
      </c>
      <c r="CX56" s="48">
        <v>8.2409999999999997</v>
      </c>
      <c r="CY56" s="28">
        <v>75.584000000000003</v>
      </c>
      <c r="CZ56" s="48">
        <v>-3.57</v>
      </c>
      <c r="DA56" s="23">
        <v>2017</v>
      </c>
      <c r="DB56" s="138" t="s">
        <v>819</v>
      </c>
      <c r="DC56" s="28">
        <v>130.322</v>
      </c>
      <c r="DD56" s="48">
        <v>12.766</v>
      </c>
      <c r="DE56" s="28">
        <v>103.67100000000001</v>
      </c>
      <c r="DF56" s="48">
        <v>7.468</v>
      </c>
      <c r="DG56" s="28">
        <v>103.5</v>
      </c>
      <c r="DH56" s="48">
        <v>4.0019999999999998</v>
      </c>
      <c r="DI56" s="23">
        <v>2017</v>
      </c>
      <c r="DJ56" s="138" t="s">
        <v>819</v>
      </c>
      <c r="DK56" s="28">
        <v>92.680999999999997</v>
      </c>
      <c r="DL56" s="48">
        <v>-2.4769999999999999</v>
      </c>
      <c r="DM56" s="28">
        <v>117.123</v>
      </c>
      <c r="DN56" s="48">
        <v>7.1050000000000004</v>
      </c>
      <c r="DO56" s="28">
        <v>121.622</v>
      </c>
      <c r="DP56" s="48">
        <v>11.997</v>
      </c>
      <c r="DQ56" s="43"/>
      <c r="DR56" s="24"/>
      <c r="DS56" s="28"/>
      <c r="DT56" s="48"/>
      <c r="DU56" s="28"/>
      <c r="DV56" s="48"/>
      <c r="DW56" s="28"/>
      <c r="DX56" s="48"/>
      <c r="DY56" s="23"/>
      <c r="DZ56" s="24"/>
      <c r="EA56" s="28"/>
      <c r="EB56" s="48"/>
      <c r="EC56" s="28"/>
      <c r="ED56" s="48"/>
      <c r="EE56" s="28"/>
      <c r="EF56" s="48"/>
      <c r="EG56" s="23"/>
      <c r="EH56" s="24"/>
      <c r="EI56" s="28"/>
      <c r="EJ56" s="48"/>
      <c r="EK56" s="28"/>
      <c r="EL56" s="48"/>
      <c r="EM56" s="28"/>
      <c r="EN56" s="48"/>
      <c r="EO56" s="23"/>
      <c r="EP56" s="24"/>
      <c r="EQ56" s="28"/>
      <c r="ER56" s="48"/>
      <c r="ES56" s="28"/>
      <c r="ET56" s="48"/>
      <c r="EU56" s="28"/>
      <c r="EV56" s="48"/>
      <c r="EW56" s="23"/>
      <c r="EX56" s="24"/>
      <c r="EY56" s="28"/>
      <c r="EZ56" s="48"/>
      <c r="FA56" s="28"/>
      <c r="FB56" s="48"/>
      <c r="FC56" s="28"/>
      <c r="FD56" s="48"/>
      <c r="FE56" s="23"/>
      <c r="FF56" s="24"/>
      <c r="FG56" s="28"/>
      <c r="FH56" s="48"/>
      <c r="FI56" s="28"/>
      <c r="FJ56" s="48"/>
      <c r="FK56" s="28"/>
      <c r="FL56" s="48"/>
      <c r="FM56" s="23"/>
      <c r="FN56" s="24"/>
      <c r="FO56" s="28"/>
      <c r="FP56" s="48"/>
      <c r="FQ56" s="28"/>
      <c r="FR56" s="48"/>
      <c r="FS56" s="28"/>
      <c r="FT56" s="48"/>
      <c r="FU56" s="23"/>
      <c r="FV56" s="24"/>
      <c r="FW56" s="28"/>
      <c r="FX56" s="48"/>
      <c r="FY56" s="28"/>
      <c r="FZ56" s="48"/>
      <c r="GA56" s="28"/>
      <c r="GB56" s="48"/>
      <c r="GC56" s="23"/>
      <c r="GD56" s="24"/>
      <c r="GE56" s="28"/>
      <c r="GF56" s="48"/>
      <c r="GG56" s="28"/>
      <c r="GH56" s="48"/>
      <c r="GI56" s="28"/>
      <c r="GJ56" s="48"/>
      <c r="GK56" s="23"/>
      <c r="GL56" s="24"/>
      <c r="GM56" s="28"/>
      <c r="GN56" s="48"/>
      <c r="GO56" s="28"/>
      <c r="GP56" s="48"/>
      <c r="GQ56" s="28"/>
      <c r="GR56" s="48"/>
      <c r="GS56" s="23"/>
      <c r="GT56" s="24"/>
      <c r="GU56" s="28"/>
      <c r="GV56" s="48"/>
      <c r="GW56" s="28"/>
      <c r="GX56" s="48"/>
      <c r="GY56" s="28"/>
      <c r="GZ56" s="48"/>
      <c r="HA56" s="23"/>
      <c r="HB56" s="24"/>
      <c r="HC56" s="28"/>
      <c r="HD56" s="48"/>
      <c r="HE56" s="28"/>
      <c r="HF56" s="48"/>
      <c r="HG56" s="28"/>
      <c r="HH56" s="48"/>
      <c r="HI56" s="23"/>
      <c r="HJ56" s="24"/>
      <c r="HK56" s="28"/>
      <c r="HL56" s="48"/>
      <c r="HM56" s="28"/>
      <c r="HN56" s="48"/>
      <c r="HO56" s="28"/>
      <c r="HP56" s="48"/>
      <c r="HQ56" s="23"/>
      <c r="HR56" s="24"/>
      <c r="HS56" s="28"/>
      <c r="HT56" s="48"/>
      <c r="HU56" s="28"/>
      <c r="HV56" s="48"/>
      <c r="HW56" s="28"/>
      <c r="HX56" s="48"/>
      <c r="HY56" s="23"/>
      <c r="HZ56" s="24"/>
      <c r="IA56" s="28"/>
      <c r="IB56" s="48"/>
      <c r="IC56" s="28"/>
      <c r="ID56" s="48"/>
      <c r="IE56" s="28"/>
      <c r="IF56" s="48"/>
      <c r="IG56" s="23"/>
      <c r="IH56" s="24"/>
      <c r="II56" s="28"/>
      <c r="IJ56" s="48"/>
      <c r="IK56" s="28"/>
      <c r="IL56" s="48"/>
      <c r="IM56" s="28"/>
      <c r="IN56" s="48"/>
      <c r="IO56" s="28"/>
      <c r="IP56" s="48"/>
      <c r="IQ56" s="23"/>
      <c r="IR56" s="24"/>
      <c r="IS56" s="28"/>
      <c r="IT56" s="48"/>
      <c r="IU56" s="28"/>
      <c r="IV56" s="48"/>
      <c r="IW56" s="28"/>
      <c r="IX56" s="48"/>
      <c r="IY56" s="23"/>
      <c r="IZ56" s="24"/>
      <c r="JA56" s="28"/>
      <c r="JB56" s="48"/>
      <c r="JC56" s="28"/>
      <c r="JD56" s="48"/>
      <c r="JE56" s="28"/>
      <c r="JF56" s="48"/>
      <c r="JG56" s="23"/>
      <c r="JH56" s="24"/>
      <c r="JI56" s="28"/>
      <c r="JJ56" s="48"/>
      <c r="JK56" s="28"/>
      <c r="JL56" s="48"/>
      <c r="JM56" s="28"/>
      <c r="JN56" s="48"/>
      <c r="JO56" s="23"/>
      <c r="JP56" s="24"/>
      <c r="JQ56" s="28"/>
      <c r="JR56" s="48"/>
      <c r="JS56" s="28"/>
      <c r="JT56" s="48"/>
      <c r="JU56" s="28"/>
      <c r="JV56" s="48"/>
      <c r="JW56" s="23"/>
      <c r="JX56" s="24"/>
      <c r="JY56" s="28"/>
      <c r="JZ56" s="48"/>
      <c r="KA56" s="28"/>
      <c r="KB56" s="48"/>
      <c r="KC56" s="28"/>
      <c r="KD56" s="48"/>
      <c r="KE56" s="23"/>
      <c r="KF56" s="24"/>
      <c r="KG56" s="28"/>
      <c r="KH56" s="48"/>
      <c r="KI56" s="28"/>
      <c r="KJ56" s="48"/>
      <c r="KK56" s="28"/>
      <c r="KL56" s="48"/>
      <c r="KM56" s="23"/>
      <c r="KN56" s="24"/>
      <c r="KO56" s="28"/>
      <c r="KP56" s="48"/>
      <c r="KQ56" s="28"/>
      <c r="KR56" s="48"/>
      <c r="KS56" s="28"/>
      <c r="KT56" s="48"/>
      <c r="KU56" s="23"/>
      <c r="KV56" s="24"/>
      <c r="KW56" s="28"/>
      <c r="KX56" s="48"/>
      <c r="KY56" s="28"/>
      <c r="KZ56" s="48"/>
      <c r="LA56" s="28"/>
      <c r="LB56" s="48"/>
      <c r="LC56" s="23"/>
      <c r="LD56" s="24"/>
      <c r="LE56" s="28"/>
      <c r="LF56" s="48"/>
      <c r="LG56" s="28"/>
      <c r="LH56" s="48"/>
      <c r="LI56" s="28"/>
      <c r="LJ56" s="48"/>
      <c r="LK56" s="23"/>
      <c r="LL56" s="24"/>
      <c r="LM56" s="28"/>
      <c r="LN56" s="48"/>
      <c r="LO56" s="28"/>
      <c r="LP56" s="48"/>
      <c r="LQ56" s="28"/>
      <c r="LR56" s="48"/>
      <c r="LS56" s="23"/>
      <c r="LT56" s="24"/>
      <c r="LU56" s="28"/>
      <c r="LV56" s="48"/>
      <c r="LW56" s="28"/>
      <c r="LX56" s="48"/>
      <c r="LY56" s="28"/>
      <c r="LZ56" s="48"/>
      <c r="MA56" s="23"/>
      <c r="MB56" s="24"/>
      <c r="MC56" s="28"/>
      <c r="MD56" s="48"/>
      <c r="ME56" s="28"/>
      <c r="MF56" s="48"/>
      <c r="MG56" s="28"/>
      <c r="MH56" s="48"/>
      <c r="MI56" s="23"/>
      <c r="MJ56" s="24"/>
      <c r="MK56" s="28"/>
      <c r="ML56" s="48"/>
      <c r="MM56" s="28"/>
      <c r="MN56" s="48"/>
      <c r="MO56" s="28"/>
      <c r="MP56" s="48"/>
      <c r="MQ56" s="23"/>
      <c r="MR56" s="24"/>
      <c r="MT56" s="10"/>
      <c r="MU56" s="10"/>
      <c r="MV56" s="50"/>
    </row>
    <row r="57" spans="1:360" ht="15" hidden="1" customHeight="1" x14ac:dyDescent="0.25">
      <c r="A57" s="23">
        <v>2018</v>
      </c>
      <c r="B57" s="138" t="s">
        <v>819</v>
      </c>
      <c r="C57" s="28">
        <v>113.16500000000001</v>
      </c>
      <c r="D57" s="48">
        <v>0.94899999999999995</v>
      </c>
      <c r="E57" s="28">
        <v>108.651</v>
      </c>
      <c r="F57" s="48">
        <v>1.3620000000000001</v>
      </c>
      <c r="G57" s="28">
        <v>115.181</v>
      </c>
      <c r="H57" s="48">
        <v>4.0030000000000001</v>
      </c>
      <c r="I57" s="23">
        <v>2018</v>
      </c>
      <c r="J57" s="138" t="s">
        <v>819</v>
      </c>
      <c r="K57" s="28">
        <v>119.663</v>
      </c>
      <c r="L57" s="48">
        <v>5.5380000000000003</v>
      </c>
      <c r="M57" s="28">
        <v>123.053</v>
      </c>
      <c r="N57" s="48">
        <v>3.3029999999999999</v>
      </c>
      <c r="O57" s="28">
        <v>107.45699999999999</v>
      </c>
      <c r="P57" s="48">
        <v>1.462</v>
      </c>
      <c r="Q57" s="23">
        <v>2018</v>
      </c>
      <c r="R57" s="138" t="s">
        <v>819</v>
      </c>
      <c r="S57" s="28">
        <v>112.179</v>
      </c>
      <c r="T57" s="48">
        <v>1.69</v>
      </c>
      <c r="U57" s="28">
        <v>125.779</v>
      </c>
      <c r="V57" s="48">
        <v>5.35</v>
      </c>
      <c r="W57" s="28">
        <v>129.08600000000001</v>
      </c>
      <c r="X57" s="48">
        <v>5.9740000000000002</v>
      </c>
      <c r="Y57" s="23">
        <v>2018</v>
      </c>
      <c r="Z57" s="138" t="s">
        <v>819</v>
      </c>
      <c r="AA57" s="28">
        <v>113.182</v>
      </c>
      <c r="AB57" s="48">
        <v>2.524</v>
      </c>
      <c r="AC57" s="28">
        <v>131.108</v>
      </c>
      <c r="AD57" s="48">
        <v>6.39</v>
      </c>
      <c r="AE57" s="28">
        <v>106.178</v>
      </c>
      <c r="AF57" s="48">
        <v>5.3739999999999997</v>
      </c>
      <c r="AG57" s="23">
        <v>2018</v>
      </c>
      <c r="AH57" s="138" t="s">
        <v>819</v>
      </c>
      <c r="AI57" s="28">
        <v>114.017</v>
      </c>
      <c r="AJ57" s="48">
        <v>4.2619999999999996</v>
      </c>
      <c r="AK57" s="28">
        <v>112.89100000000001</v>
      </c>
      <c r="AL57" s="48">
        <v>4.0339999999999998</v>
      </c>
      <c r="AM57" s="28">
        <v>109.98099999999999</v>
      </c>
      <c r="AN57" s="48">
        <v>3.4609999999999999</v>
      </c>
      <c r="AO57" s="23">
        <v>2018</v>
      </c>
      <c r="AP57" s="138" t="s">
        <v>819</v>
      </c>
      <c r="AQ57" s="28">
        <v>116.48</v>
      </c>
      <c r="AR57" s="48">
        <v>4.5890000000000004</v>
      </c>
      <c r="AS57" s="28">
        <v>112.001</v>
      </c>
      <c r="AT57" s="48">
        <v>4.2640000000000002</v>
      </c>
      <c r="AU57" s="28">
        <v>116.051</v>
      </c>
      <c r="AV57" s="48">
        <v>5.6840000000000002</v>
      </c>
      <c r="AW57" s="23">
        <v>2018</v>
      </c>
      <c r="AX57" s="138" t="s">
        <v>819</v>
      </c>
      <c r="AY57" s="28">
        <v>115.098</v>
      </c>
      <c r="AZ57" s="48">
        <v>4.6470000000000002</v>
      </c>
      <c r="BA57" s="28">
        <v>110.437</v>
      </c>
      <c r="BB57" s="48">
        <v>3.9350000000000001</v>
      </c>
      <c r="BC57" s="28">
        <v>127.99</v>
      </c>
      <c r="BD57" s="48">
        <v>3.1850000000000001</v>
      </c>
      <c r="BE57" s="23">
        <v>2018</v>
      </c>
      <c r="BF57" s="138" t="s">
        <v>819</v>
      </c>
      <c r="BG57" s="28">
        <v>112.703</v>
      </c>
      <c r="BH57" s="48">
        <v>6.0190000000000001</v>
      </c>
      <c r="BI57" s="28">
        <v>111.809</v>
      </c>
      <c r="BJ57" s="48">
        <v>2.383</v>
      </c>
      <c r="BK57" s="28">
        <v>112.39100000000001</v>
      </c>
      <c r="BL57" s="48">
        <v>6.69</v>
      </c>
      <c r="BM57" s="23">
        <v>2018</v>
      </c>
      <c r="BN57" s="138" t="s">
        <v>819</v>
      </c>
      <c r="BO57" s="28">
        <v>115.437</v>
      </c>
      <c r="BP57" s="48">
        <v>8.1920000000000002</v>
      </c>
      <c r="BQ57" s="28">
        <v>115.89700000000001</v>
      </c>
      <c r="BR57" s="48">
        <v>3.17</v>
      </c>
      <c r="BS57" s="28">
        <v>134.49700000000001</v>
      </c>
      <c r="BT57" s="48">
        <v>7.13</v>
      </c>
      <c r="BU57" s="23">
        <v>2018</v>
      </c>
      <c r="BV57" s="138" t="s">
        <v>819</v>
      </c>
      <c r="BW57" s="28">
        <v>100.35299999999999</v>
      </c>
      <c r="BX57" s="48">
        <v>3.83</v>
      </c>
      <c r="BY57" s="28">
        <v>109.384</v>
      </c>
      <c r="BZ57" s="48">
        <v>5.8070000000000004</v>
      </c>
      <c r="CA57" s="28">
        <v>113.919</v>
      </c>
      <c r="CB57" s="48">
        <v>6.6479999999999997</v>
      </c>
      <c r="CC57" s="23">
        <v>2018</v>
      </c>
      <c r="CD57" s="138" t="s">
        <v>819</v>
      </c>
      <c r="CE57" s="28">
        <v>120.389</v>
      </c>
      <c r="CF57" s="48">
        <v>9.6069999999999993</v>
      </c>
      <c r="CG57" s="28">
        <v>117.663</v>
      </c>
      <c r="CH57" s="48">
        <v>4.3369999999999997</v>
      </c>
      <c r="CI57" s="28">
        <v>118.5</v>
      </c>
      <c r="CJ57" s="48">
        <v>8.8859999999999992</v>
      </c>
      <c r="CK57" s="23">
        <v>2018</v>
      </c>
      <c r="CL57" s="138" t="s">
        <v>819</v>
      </c>
      <c r="CM57" s="28">
        <v>110.76600000000001</v>
      </c>
      <c r="CN57" s="48">
        <v>-1.002</v>
      </c>
      <c r="CO57" s="28">
        <v>122.761</v>
      </c>
      <c r="CP57" s="48">
        <v>3.2069999999999999</v>
      </c>
      <c r="CQ57" s="28">
        <v>115.98399999999999</v>
      </c>
      <c r="CR57" s="48">
        <v>11.086</v>
      </c>
      <c r="CS57" s="23">
        <v>2018</v>
      </c>
      <c r="CT57" s="138" t="s">
        <v>819</v>
      </c>
      <c r="CU57" s="28">
        <v>120.783</v>
      </c>
      <c r="CV57" s="48">
        <v>5.3920000000000003</v>
      </c>
      <c r="CW57" s="28">
        <v>114.242</v>
      </c>
      <c r="CX57" s="48">
        <v>2.593</v>
      </c>
      <c r="CY57" s="28">
        <v>82.727000000000004</v>
      </c>
      <c r="CZ57" s="48">
        <v>9.4510000000000005</v>
      </c>
      <c r="DA57" s="23">
        <v>2018</v>
      </c>
      <c r="DB57" s="138" t="s">
        <v>819</v>
      </c>
      <c r="DC57" s="28">
        <v>136.274</v>
      </c>
      <c r="DD57" s="48">
        <v>4.5670000000000002</v>
      </c>
      <c r="DE57" s="28">
        <v>103.69199999999999</v>
      </c>
      <c r="DF57" s="48">
        <v>0.02</v>
      </c>
      <c r="DG57" s="28">
        <v>122.36199999999999</v>
      </c>
      <c r="DH57" s="48">
        <v>18.225000000000001</v>
      </c>
      <c r="DI57" s="23">
        <v>2018</v>
      </c>
      <c r="DJ57" s="138" t="s">
        <v>819</v>
      </c>
      <c r="DK57" s="28">
        <v>86.929000000000002</v>
      </c>
      <c r="DL57" s="48">
        <v>-6.2060000000000004</v>
      </c>
      <c r="DM57" s="28">
        <v>122.193</v>
      </c>
      <c r="DN57" s="48">
        <v>4.3289999999999997</v>
      </c>
      <c r="DO57" s="28">
        <v>129.91999999999999</v>
      </c>
      <c r="DP57" s="48">
        <v>6.8230000000000004</v>
      </c>
      <c r="DQ57" s="43"/>
      <c r="DR57" s="24"/>
      <c r="DS57" s="28"/>
      <c r="DT57" s="48"/>
      <c r="DU57" s="28"/>
      <c r="DV57" s="48"/>
      <c r="DW57" s="28"/>
      <c r="DX57" s="48"/>
      <c r="DY57" s="23"/>
      <c r="DZ57" s="24"/>
      <c r="EA57" s="28"/>
      <c r="EB57" s="48"/>
      <c r="EC57" s="28"/>
      <c r="ED57" s="48"/>
      <c r="EE57" s="28"/>
      <c r="EF57" s="48"/>
      <c r="EG57" s="23"/>
      <c r="EH57" s="24"/>
      <c r="EI57" s="28"/>
      <c r="EJ57" s="48"/>
      <c r="EK57" s="28"/>
      <c r="EL57" s="48"/>
      <c r="EM57" s="28"/>
      <c r="EN57" s="48"/>
      <c r="EO57" s="23"/>
      <c r="EP57" s="24"/>
      <c r="EQ57" s="28"/>
      <c r="ER57" s="48"/>
      <c r="ES57" s="28"/>
      <c r="ET57" s="48"/>
      <c r="EU57" s="28"/>
      <c r="EV57" s="48"/>
      <c r="EW57" s="23"/>
      <c r="EX57" s="24"/>
      <c r="EY57" s="28"/>
      <c r="EZ57" s="48"/>
      <c r="FA57" s="28"/>
      <c r="FB57" s="48"/>
      <c r="FC57" s="28"/>
      <c r="FD57" s="48"/>
      <c r="FE57" s="23"/>
      <c r="FF57" s="24"/>
      <c r="FG57" s="28"/>
      <c r="FH57" s="48"/>
      <c r="FI57" s="28"/>
      <c r="FJ57" s="48"/>
      <c r="FK57" s="28"/>
      <c r="FL57" s="48"/>
      <c r="FM57" s="23"/>
      <c r="FN57" s="24"/>
      <c r="FO57" s="28"/>
      <c r="FP57" s="48"/>
      <c r="FQ57" s="28"/>
      <c r="FR57" s="48"/>
      <c r="FS57" s="28"/>
      <c r="FT57" s="48"/>
      <c r="FU57" s="23"/>
      <c r="FV57" s="24"/>
      <c r="FW57" s="28"/>
      <c r="FX57" s="48"/>
      <c r="FY57" s="28"/>
      <c r="FZ57" s="48"/>
      <c r="GA57" s="28"/>
      <c r="GB57" s="48"/>
      <c r="GC57" s="23"/>
      <c r="GD57" s="24"/>
      <c r="GE57" s="28"/>
      <c r="GF57" s="48"/>
      <c r="GG57" s="28"/>
      <c r="GH57" s="48"/>
      <c r="GI57" s="28"/>
      <c r="GJ57" s="48"/>
      <c r="GK57" s="23"/>
      <c r="GL57" s="24"/>
      <c r="GM57" s="28"/>
      <c r="GN57" s="48"/>
      <c r="GO57" s="28"/>
      <c r="GP57" s="48"/>
      <c r="GQ57" s="28"/>
      <c r="GR57" s="48"/>
      <c r="GS57" s="23"/>
      <c r="GT57" s="24"/>
      <c r="GU57" s="28"/>
      <c r="GV57" s="48"/>
      <c r="GW57" s="28"/>
      <c r="GX57" s="48"/>
      <c r="GY57" s="28"/>
      <c r="GZ57" s="48"/>
      <c r="HA57" s="23"/>
      <c r="HB57" s="24"/>
      <c r="HC57" s="28"/>
      <c r="HD57" s="48"/>
      <c r="HE57" s="28"/>
      <c r="HF57" s="48"/>
      <c r="HG57" s="28"/>
      <c r="HH57" s="48"/>
      <c r="HI57" s="23"/>
      <c r="HJ57" s="24"/>
      <c r="HK57" s="28"/>
      <c r="HL57" s="48"/>
      <c r="HM57" s="28"/>
      <c r="HN57" s="48"/>
      <c r="HO57" s="28"/>
      <c r="HP57" s="48"/>
      <c r="HQ57" s="23"/>
      <c r="HR57" s="24"/>
      <c r="HS57" s="28"/>
      <c r="HT57" s="48"/>
      <c r="HU57" s="28"/>
      <c r="HV57" s="48"/>
      <c r="HW57" s="28"/>
      <c r="HX57" s="48"/>
      <c r="HY57" s="23"/>
      <c r="HZ57" s="24"/>
      <c r="IA57" s="28"/>
      <c r="IB57" s="48"/>
      <c r="IC57" s="28"/>
      <c r="ID57" s="48"/>
      <c r="IE57" s="28"/>
      <c r="IF57" s="48"/>
      <c r="IG57" s="23"/>
      <c r="IH57" s="24"/>
      <c r="II57" s="28"/>
      <c r="IJ57" s="48"/>
      <c r="IK57" s="28"/>
      <c r="IL57" s="48"/>
      <c r="IM57" s="28"/>
      <c r="IN57" s="48"/>
      <c r="IO57" s="28"/>
      <c r="IP57" s="48"/>
      <c r="IQ57" s="23"/>
      <c r="IR57" s="24"/>
      <c r="IS57" s="28"/>
      <c r="IT57" s="48"/>
      <c r="IU57" s="28"/>
      <c r="IV57" s="48"/>
      <c r="IW57" s="28"/>
      <c r="IX57" s="48"/>
      <c r="IY57" s="23"/>
      <c r="IZ57" s="24"/>
      <c r="JA57" s="28"/>
      <c r="JB57" s="48"/>
      <c r="JC57" s="28"/>
      <c r="JD57" s="48"/>
      <c r="JE57" s="28"/>
      <c r="JF57" s="48"/>
      <c r="JG57" s="23"/>
      <c r="JH57" s="24"/>
      <c r="JI57" s="28"/>
      <c r="JJ57" s="48"/>
      <c r="JK57" s="28"/>
      <c r="JL57" s="48"/>
      <c r="JM57" s="28"/>
      <c r="JN57" s="48"/>
      <c r="JO57" s="23"/>
      <c r="JP57" s="24"/>
      <c r="JQ57" s="28"/>
      <c r="JR57" s="48"/>
      <c r="JS57" s="28"/>
      <c r="JT57" s="48"/>
      <c r="JU57" s="28"/>
      <c r="JV57" s="48"/>
      <c r="JW57" s="23"/>
      <c r="JX57" s="24"/>
      <c r="JY57" s="28"/>
      <c r="JZ57" s="48"/>
      <c r="KA57" s="28"/>
      <c r="KB57" s="48"/>
      <c r="KC57" s="28"/>
      <c r="KD57" s="48"/>
      <c r="KE57" s="23"/>
      <c r="KF57" s="24"/>
      <c r="KG57" s="28"/>
      <c r="KH57" s="48"/>
      <c r="KI57" s="28"/>
      <c r="KJ57" s="48"/>
      <c r="KK57" s="28"/>
      <c r="KL57" s="48"/>
      <c r="KM57" s="23"/>
      <c r="KN57" s="24"/>
      <c r="KO57" s="28"/>
      <c r="KP57" s="48"/>
      <c r="KQ57" s="28"/>
      <c r="KR57" s="48"/>
      <c r="KS57" s="28"/>
      <c r="KT57" s="48"/>
      <c r="KU57" s="23"/>
      <c r="KV57" s="24"/>
      <c r="KW57" s="28"/>
      <c r="KX57" s="48"/>
      <c r="KY57" s="28"/>
      <c r="KZ57" s="48"/>
      <c r="LA57" s="28"/>
      <c r="LB57" s="48"/>
      <c r="LC57" s="23"/>
      <c r="LD57" s="24"/>
      <c r="LE57" s="28"/>
      <c r="LF57" s="48"/>
      <c r="LG57" s="28"/>
      <c r="LH57" s="48"/>
      <c r="LI57" s="28"/>
      <c r="LJ57" s="48"/>
      <c r="LK57" s="23"/>
      <c r="LL57" s="24"/>
      <c r="LM57" s="28"/>
      <c r="LN57" s="48"/>
      <c r="LO57" s="28"/>
      <c r="LP57" s="48"/>
      <c r="LQ57" s="28"/>
      <c r="LR57" s="48"/>
      <c r="LS57" s="23"/>
      <c r="LT57" s="24"/>
      <c r="LU57" s="28"/>
      <c r="LV57" s="48"/>
      <c r="LW57" s="28"/>
      <c r="LX57" s="48"/>
      <c r="LY57" s="28"/>
      <c r="LZ57" s="48"/>
      <c r="MA57" s="23"/>
      <c r="MB57" s="24"/>
      <c r="MC57" s="28"/>
      <c r="MD57" s="48"/>
      <c r="ME57" s="28"/>
      <c r="MF57" s="48"/>
      <c r="MG57" s="28"/>
      <c r="MH57" s="48"/>
      <c r="MI57" s="23"/>
      <c r="MJ57" s="24"/>
      <c r="MK57" s="28"/>
      <c r="ML57" s="48"/>
      <c r="MM57" s="28"/>
      <c r="MN57" s="48"/>
      <c r="MO57" s="28"/>
      <c r="MP57" s="48"/>
      <c r="MQ57" s="23"/>
      <c r="MR57" s="24"/>
      <c r="MT57" s="10"/>
      <c r="MU57" s="10"/>
      <c r="MV57" s="50"/>
    </row>
    <row r="58" spans="1:360" ht="15" hidden="1" customHeight="1" x14ac:dyDescent="0.25">
      <c r="A58" s="23">
        <v>2019</v>
      </c>
      <c r="B58" s="138" t="s">
        <v>819</v>
      </c>
      <c r="C58" s="28">
        <v>112.69499999999999</v>
      </c>
      <c r="D58" s="48">
        <v>-0.41499999999999998</v>
      </c>
      <c r="E58" s="28">
        <v>124.364</v>
      </c>
      <c r="F58" s="48">
        <v>14.462999999999999</v>
      </c>
      <c r="G58" s="28">
        <v>121.339</v>
      </c>
      <c r="H58" s="48">
        <v>5.3460000000000001</v>
      </c>
      <c r="I58" s="23">
        <v>2019</v>
      </c>
      <c r="J58" s="138" t="s">
        <v>819</v>
      </c>
      <c r="K58" s="28">
        <v>123.645</v>
      </c>
      <c r="L58" s="48">
        <v>3.3279999999999998</v>
      </c>
      <c r="M58" s="28">
        <v>126.40300000000001</v>
      </c>
      <c r="N58" s="48">
        <v>2.722</v>
      </c>
      <c r="O58" s="28">
        <v>113.60299999999999</v>
      </c>
      <c r="P58" s="48">
        <v>5.7190000000000003</v>
      </c>
      <c r="Q58" s="23">
        <v>2019</v>
      </c>
      <c r="R58" s="138" t="s">
        <v>819</v>
      </c>
      <c r="S58" s="28">
        <v>117.26900000000001</v>
      </c>
      <c r="T58" s="48">
        <v>4.5380000000000003</v>
      </c>
      <c r="U58" s="28">
        <v>133.53399999999999</v>
      </c>
      <c r="V58" s="48">
        <v>6.1660000000000004</v>
      </c>
      <c r="W58" s="28">
        <v>138.47499999999999</v>
      </c>
      <c r="X58" s="48">
        <v>7.274</v>
      </c>
      <c r="Y58" s="23">
        <v>2019</v>
      </c>
      <c r="Z58" s="138" t="s">
        <v>819</v>
      </c>
      <c r="AA58" s="28">
        <v>117.221</v>
      </c>
      <c r="AB58" s="48">
        <v>3.5680000000000001</v>
      </c>
      <c r="AC58" s="28">
        <v>128.298</v>
      </c>
      <c r="AD58" s="48">
        <v>-2.1429999999999998</v>
      </c>
      <c r="AE58" s="28">
        <v>114.373</v>
      </c>
      <c r="AF58" s="48">
        <v>7.718</v>
      </c>
      <c r="AG58" s="23">
        <v>2019</v>
      </c>
      <c r="AH58" s="138" t="s">
        <v>819</v>
      </c>
      <c r="AI58" s="28">
        <v>119.17400000000001</v>
      </c>
      <c r="AJ58" s="48">
        <v>4.5229999999999997</v>
      </c>
      <c r="AK58" s="28">
        <v>117.64700000000001</v>
      </c>
      <c r="AL58" s="48">
        <v>4.2130000000000001</v>
      </c>
      <c r="AM58" s="28">
        <v>112.89400000000001</v>
      </c>
      <c r="AN58" s="48">
        <v>2.649</v>
      </c>
      <c r="AO58" s="23">
        <v>2019</v>
      </c>
      <c r="AP58" s="138" t="s">
        <v>819</v>
      </c>
      <c r="AQ58" s="28">
        <v>119.133</v>
      </c>
      <c r="AR58" s="48">
        <v>2.278</v>
      </c>
      <c r="AS58" s="28">
        <v>111.914</v>
      </c>
      <c r="AT58" s="48">
        <v>-7.8E-2</v>
      </c>
      <c r="AU58" s="28">
        <v>120.967</v>
      </c>
      <c r="AV58" s="48">
        <v>4.2359999999999998</v>
      </c>
      <c r="AW58" s="23">
        <v>2019</v>
      </c>
      <c r="AX58" s="138" t="s">
        <v>819</v>
      </c>
      <c r="AY58" s="28">
        <v>122.749</v>
      </c>
      <c r="AZ58" s="48">
        <v>6.6470000000000002</v>
      </c>
      <c r="BA58" s="28">
        <v>113.581</v>
      </c>
      <c r="BB58" s="48">
        <v>2.8460000000000001</v>
      </c>
      <c r="BC58" s="28">
        <v>128.86699999999999</v>
      </c>
      <c r="BD58" s="48">
        <v>0.68500000000000005</v>
      </c>
      <c r="BE58" s="23">
        <v>2019</v>
      </c>
      <c r="BF58" s="138" t="s">
        <v>819</v>
      </c>
      <c r="BG58" s="28">
        <v>118.45399999999999</v>
      </c>
      <c r="BH58" s="48">
        <v>5.1020000000000003</v>
      </c>
      <c r="BI58" s="28">
        <v>116.70699999999999</v>
      </c>
      <c r="BJ58" s="48">
        <v>4.3810000000000002</v>
      </c>
      <c r="BK58" s="28">
        <v>116.19</v>
      </c>
      <c r="BL58" s="48">
        <v>3.38</v>
      </c>
      <c r="BM58" s="23">
        <v>2019</v>
      </c>
      <c r="BN58" s="138" t="s">
        <v>819</v>
      </c>
      <c r="BO58" s="28">
        <v>120.2</v>
      </c>
      <c r="BP58" s="48">
        <v>4.1260000000000003</v>
      </c>
      <c r="BQ58" s="28">
        <v>119.925</v>
      </c>
      <c r="BR58" s="48">
        <v>3.4750000000000001</v>
      </c>
      <c r="BS58" s="28">
        <v>137.351</v>
      </c>
      <c r="BT58" s="48">
        <v>2.1219999999999999</v>
      </c>
      <c r="BU58" s="23">
        <v>2019</v>
      </c>
      <c r="BV58" s="138" t="s">
        <v>819</v>
      </c>
      <c r="BW58" s="28">
        <v>106.833</v>
      </c>
      <c r="BX58" s="48">
        <v>6.4580000000000002</v>
      </c>
      <c r="BY58" s="28">
        <v>115.197</v>
      </c>
      <c r="BZ58" s="48">
        <v>5.3140000000000001</v>
      </c>
      <c r="CA58" s="28">
        <v>119.321</v>
      </c>
      <c r="CB58" s="48">
        <v>4.742</v>
      </c>
      <c r="CC58" s="23">
        <v>2019</v>
      </c>
      <c r="CD58" s="138" t="s">
        <v>819</v>
      </c>
      <c r="CE58" s="28">
        <v>117.8</v>
      </c>
      <c r="CF58" s="48">
        <v>-2.1509999999999998</v>
      </c>
      <c r="CG58" s="28">
        <v>116.708</v>
      </c>
      <c r="CH58" s="48">
        <v>-0.81200000000000006</v>
      </c>
      <c r="CI58" s="28">
        <v>111.12</v>
      </c>
      <c r="CJ58" s="48">
        <v>-6.2279999999999998</v>
      </c>
      <c r="CK58" s="23">
        <v>2019</v>
      </c>
      <c r="CL58" s="138" t="s">
        <v>819</v>
      </c>
      <c r="CM58" s="28">
        <v>110.678</v>
      </c>
      <c r="CN58" s="48">
        <v>-7.9000000000000001E-2</v>
      </c>
      <c r="CO58" s="28">
        <v>122.63200000000001</v>
      </c>
      <c r="CP58" s="48">
        <v>-0.105</v>
      </c>
      <c r="CQ58" s="28">
        <v>123.611</v>
      </c>
      <c r="CR58" s="48">
        <v>6.5759999999999996</v>
      </c>
      <c r="CS58" s="23">
        <v>2019</v>
      </c>
      <c r="CT58" s="138" t="s">
        <v>819</v>
      </c>
      <c r="CU58" s="28">
        <v>126.32</v>
      </c>
      <c r="CV58" s="48">
        <v>4.5839999999999996</v>
      </c>
      <c r="CW58" s="28">
        <v>116.10299999999999</v>
      </c>
      <c r="CX58" s="48">
        <v>1.629</v>
      </c>
      <c r="CY58" s="28">
        <v>94.727000000000004</v>
      </c>
      <c r="CZ58" s="48">
        <v>14.506</v>
      </c>
      <c r="DA58" s="23">
        <v>2019</v>
      </c>
      <c r="DB58" s="138" t="s">
        <v>819</v>
      </c>
      <c r="DC58" s="28">
        <v>139.542</v>
      </c>
      <c r="DD58" s="48">
        <v>2.3980000000000001</v>
      </c>
      <c r="DE58" s="28">
        <v>106.952</v>
      </c>
      <c r="DF58" s="48">
        <v>3.1440000000000001</v>
      </c>
      <c r="DG58" s="28">
        <v>130.21199999999999</v>
      </c>
      <c r="DH58" s="48">
        <v>6.415</v>
      </c>
      <c r="DI58" s="23">
        <v>2019</v>
      </c>
      <c r="DJ58" s="138" t="s">
        <v>819</v>
      </c>
      <c r="DK58" s="28">
        <v>96.040999999999997</v>
      </c>
      <c r="DL58" s="48">
        <v>10.483000000000001</v>
      </c>
      <c r="DM58" s="28">
        <v>131.869</v>
      </c>
      <c r="DN58" s="48">
        <v>7.9189999999999996</v>
      </c>
      <c r="DO58" s="28">
        <v>136.369</v>
      </c>
      <c r="DP58" s="48">
        <v>4.9640000000000004</v>
      </c>
      <c r="DQ58" s="43"/>
      <c r="DR58" s="24"/>
      <c r="DS58" s="28"/>
      <c r="DT58" s="48"/>
      <c r="DU58" s="28"/>
      <c r="DV58" s="48"/>
      <c r="DW58" s="28"/>
      <c r="DX58" s="48"/>
      <c r="DY58" s="23"/>
      <c r="DZ58" s="24"/>
      <c r="EA58" s="28"/>
      <c r="EB58" s="48"/>
      <c r="EC58" s="28"/>
      <c r="ED58" s="48"/>
      <c r="EE58" s="28"/>
      <c r="EF58" s="48"/>
      <c r="EG58" s="23"/>
      <c r="EH58" s="24"/>
      <c r="EI58" s="28"/>
      <c r="EJ58" s="48"/>
      <c r="EK58" s="28"/>
      <c r="EL58" s="48"/>
      <c r="EM58" s="28"/>
      <c r="EN58" s="48"/>
      <c r="EO58" s="23"/>
      <c r="EP58" s="24"/>
      <c r="EQ58" s="28"/>
      <c r="ER58" s="48"/>
      <c r="ES58" s="28"/>
      <c r="ET58" s="48"/>
      <c r="EU58" s="28"/>
      <c r="EV58" s="48"/>
      <c r="EW58" s="23"/>
      <c r="EX58" s="24"/>
      <c r="EY58" s="28"/>
      <c r="EZ58" s="48"/>
      <c r="FA58" s="28"/>
      <c r="FB58" s="48"/>
      <c r="FC58" s="28"/>
      <c r="FD58" s="48"/>
      <c r="FE58" s="23"/>
      <c r="FF58" s="24"/>
      <c r="FG58" s="28"/>
      <c r="FH58" s="48"/>
      <c r="FI58" s="28"/>
      <c r="FJ58" s="48"/>
      <c r="FK58" s="28"/>
      <c r="FL58" s="48"/>
      <c r="FM58" s="23"/>
      <c r="FN58" s="24"/>
      <c r="FO58" s="28"/>
      <c r="FP58" s="48"/>
      <c r="FQ58" s="28"/>
      <c r="FR58" s="48"/>
      <c r="FS58" s="28"/>
      <c r="FT58" s="48"/>
      <c r="FU58" s="23"/>
      <c r="FV58" s="24"/>
      <c r="FW58" s="28"/>
      <c r="FX58" s="48"/>
      <c r="FY58" s="28"/>
      <c r="FZ58" s="48"/>
      <c r="GA58" s="28"/>
      <c r="GB58" s="48"/>
      <c r="GC58" s="23"/>
      <c r="GD58" s="24"/>
      <c r="GE58" s="28"/>
      <c r="GF58" s="48"/>
      <c r="GG58" s="28"/>
      <c r="GH58" s="48"/>
      <c r="GI58" s="28"/>
      <c r="GJ58" s="48"/>
      <c r="GK58" s="23"/>
      <c r="GL58" s="24"/>
      <c r="GM58" s="28"/>
      <c r="GN58" s="48"/>
      <c r="GO58" s="28"/>
      <c r="GP58" s="48"/>
      <c r="GQ58" s="28"/>
      <c r="GR58" s="48"/>
      <c r="GS58" s="23"/>
      <c r="GT58" s="24"/>
      <c r="GU58" s="28"/>
      <c r="GV58" s="48"/>
      <c r="GW58" s="28"/>
      <c r="GX58" s="48"/>
      <c r="GY58" s="28"/>
      <c r="GZ58" s="48"/>
      <c r="HA58" s="23"/>
      <c r="HB58" s="24"/>
      <c r="HC58" s="28"/>
      <c r="HD58" s="48"/>
      <c r="HE58" s="28"/>
      <c r="HF58" s="48"/>
      <c r="HG58" s="28"/>
      <c r="HH58" s="48"/>
      <c r="HI58" s="23"/>
      <c r="HJ58" s="24"/>
      <c r="HK58" s="28"/>
      <c r="HL58" s="48"/>
      <c r="HM58" s="28"/>
      <c r="HN58" s="48"/>
      <c r="HO58" s="28"/>
      <c r="HP58" s="48"/>
      <c r="HQ58" s="23"/>
      <c r="HR58" s="24"/>
      <c r="HS58" s="28"/>
      <c r="HT58" s="48"/>
      <c r="HU58" s="28"/>
      <c r="HV58" s="48"/>
      <c r="HW58" s="28"/>
      <c r="HX58" s="48"/>
      <c r="HY58" s="23"/>
      <c r="HZ58" s="24"/>
      <c r="IA58" s="28"/>
      <c r="IB58" s="48"/>
      <c r="IC58" s="28"/>
      <c r="ID58" s="48"/>
      <c r="IE58" s="28"/>
      <c r="IF58" s="48"/>
      <c r="IG58" s="23"/>
      <c r="IH58" s="24"/>
      <c r="II58" s="28"/>
      <c r="IJ58" s="48"/>
      <c r="IK58" s="28"/>
      <c r="IL58" s="48"/>
      <c r="IM58" s="28"/>
      <c r="IN58" s="48"/>
      <c r="IO58" s="28"/>
      <c r="IP58" s="48"/>
      <c r="IQ58" s="23"/>
      <c r="IR58" s="24"/>
      <c r="IS58" s="28"/>
      <c r="IT58" s="48"/>
      <c r="IU58" s="28"/>
      <c r="IV58" s="48"/>
      <c r="IW58" s="28"/>
      <c r="IX58" s="48"/>
      <c r="IY58" s="23"/>
      <c r="IZ58" s="24"/>
      <c r="JA58" s="28"/>
      <c r="JB58" s="48"/>
      <c r="JC58" s="28"/>
      <c r="JD58" s="48"/>
      <c r="JE58" s="28"/>
      <c r="JF58" s="48"/>
      <c r="JG58" s="23"/>
      <c r="JH58" s="24"/>
      <c r="JI58" s="28"/>
      <c r="JJ58" s="48"/>
      <c r="JK58" s="28"/>
      <c r="JL58" s="48"/>
      <c r="JM58" s="28"/>
      <c r="JN58" s="48"/>
      <c r="JO58" s="23"/>
      <c r="JP58" s="24"/>
      <c r="JQ58" s="28"/>
      <c r="JR58" s="48"/>
      <c r="JS58" s="28"/>
      <c r="JT58" s="48"/>
      <c r="JU58" s="28"/>
      <c r="JV58" s="48"/>
      <c r="JW58" s="23"/>
      <c r="JX58" s="24"/>
      <c r="JY58" s="28"/>
      <c r="JZ58" s="48"/>
      <c r="KA58" s="28"/>
      <c r="KB58" s="48"/>
      <c r="KC58" s="28"/>
      <c r="KD58" s="48"/>
      <c r="KE58" s="23"/>
      <c r="KF58" s="24"/>
      <c r="KG58" s="28"/>
      <c r="KH58" s="48"/>
      <c r="KI58" s="28"/>
      <c r="KJ58" s="48"/>
      <c r="KK58" s="28"/>
      <c r="KL58" s="48"/>
      <c r="KM58" s="23"/>
      <c r="KN58" s="24"/>
      <c r="KO58" s="28"/>
      <c r="KP58" s="48"/>
      <c r="KQ58" s="28"/>
      <c r="KR58" s="48"/>
      <c r="KS58" s="28"/>
      <c r="KT58" s="48"/>
      <c r="KU58" s="23"/>
      <c r="KV58" s="24"/>
      <c r="KW58" s="28"/>
      <c r="KX58" s="48"/>
      <c r="KY58" s="28"/>
      <c r="KZ58" s="48"/>
      <c r="LA58" s="28"/>
      <c r="LB58" s="48"/>
      <c r="LC58" s="23"/>
      <c r="LD58" s="24"/>
      <c r="LE58" s="28"/>
      <c r="LF58" s="48"/>
      <c r="LG58" s="28"/>
      <c r="LH58" s="48"/>
      <c r="LI58" s="28"/>
      <c r="LJ58" s="48"/>
      <c r="LK58" s="23"/>
      <c r="LL58" s="24"/>
      <c r="LM58" s="28"/>
      <c r="LN58" s="48"/>
      <c r="LO58" s="28"/>
      <c r="LP58" s="48"/>
      <c r="LQ58" s="28"/>
      <c r="LR58" s="48"/>
      <c r="LS58" s="23"/>
      <c r="LT58" s="24"/>
      <c r="LU58" s="28"/>
      <c r="LV58" s="48"/>
      <c r="LW58" s="28"/>
      <c r="LX58" s="48"/>
      <c r="LY58" s="28"/>
      <c r="LZ58" s="48"/>
      <c r="MA58" s="23"/>
      <c r="MB58" s="24"/>
      <c r="MC58" s="28"/>
      <c r="MD58" s="48"/>
      <c r="ME58" s="28"/>
      <c r="MF58" s="48"/>
      <c r="MG58" s="28"/>
      <c r="MH58" s="48"/>
      <c r="MI58" s="23"/>
      <c r="MJ58" s="24"/>
      <c r="MK58" s="28"/>
      <c r="ML58" s="48"/>
      <c r="MM58" s="28"/>
      <c r="MN58" s="48"/>
      <c r="MO58" s="28"/>
      <c r="MP58" s="48"/>
      <c r="MQ58" s="23"/>
      <c r="MR58" s="24"/>
      <c r="MT58" s="10"/>
      <c r="MU58" s="10"/>
      <c r="MV58" s="50"/>
    </row>
    <row r="59" spans="1:360" ht="15" customHeight="1" x14ac:dyDescent="0.25">
      <c r="A59" s="23">
        <v>2020</v>
      </c>
      <c r="B59" s="138" t="s">
        <v>819</v>
      </c>
      <c r="C59" s="28">
        <v>110.43600000000001</v>
      </c>
      <c r="D59" s="48">
        <v>-2.0049999999999999</v>
      </c>
      <c r="E59" s="28">
        <v>132.84</v>
      </c>
      <c r="F59" s="48">
        <v>6.8150000000000004</v>
      </c>
      <c r="G59" s="28">
        <v>119.822</v>
      </c>
      <c r="H59" s="48">
        <v>-1.25</v>
      </c>
      <c r="I59" s="23">
        <v>2020</v>
      </c>
      <c r="J59" s="138" t="s">
        <v>819</v>
      </c>
      <c r="K59" s="28">
        <v>129.54499999999999</v>
      </c>
      <c r="L59" s="48">
        <v>4.7709999999999999</v>
      </c>
      <c r="M59" s="28">
        <v>106.72199999999999</v>
      </c>
      <c r="N59" s="48">
        <v>-15.57</v>
      </c>
      <c r="O59" s="28">
        <v>93.275999999999996</v>
      </c>
      <c r="P59" s="48">
        <v>-17.893000000000001</v>
      </c>
      <c r="Q59" s="23">
        <v>2020</v>
      </c>
      <c r="R59" s="138" t="s">
        <v>819</v>
      </c>
      <c r="S59" s="28">
        <v>96.102000000000004</v>
      </c>
      <c r="T59" s="48">
        <v>-18.05</v>
      </c>
      <c r="U59" s="28">
        <v>116.67400000000001</v>
      </c>
      <c r="V59" s="48">
        <v>-12.625999999999999</v>
      </c>
      <c r="W59" s="28">
        <v>114.343</v>
      </c>
      <c r="X59" s="48">
        <v>-17.427</v>
      </c>
      <c r="Y59" s="23">
        <v>2020</v>
      </c>
      <c r="Z59" s="138" t="s">
        <v>819</v>
      </c>
      <c r="AA59" s="28">
        <v>91.727000000000004</v>
      </c>
      <c r="AB59" s="48">
        <v>-21.748000000000001</v>
      </c>
      <c r="AC59" s="28">
        <v>108.26</v>
      </c>
      <c r="AD59" s="48">
        <v>-15.618</v>
      </c>
      <c r="AE59" s="28">
        <v>100.012</v>
      </c>
      <c r="AF59" s="48">
        <v>-12.555999999999999</v>
      </c>
      <c r="AG59" s="23">
        <v>2020</v>
      </c>
      <c r="AH59" s="138" t="s">
        <v>819</v>
      </c>
      <c r="AI59" s="28">
        <v>114.755</v>
      </c>
      <c r="AJ59" s="48">
        <v>-3.7080000000000002</v>
      </c>
      <c r="AK59" s="28">
        <v>110.514</v>
      </c>
      <c r="AL59" s="48">
        <v>-6.0629999999999997</v>
      </c>
      <c r="AM59" s="28">
        <v>100.191</v>
      </c>
      <c r="AN59" s="48">
        <v>-11.252000000000001</v>
      </c>
      <c r="AO59" s="23">
        <v>2020</v>
      </c>
      <c r="AP59" s="138" t="s">
        <v>819</v>
      </c>
      <c r="AQ59" s="28">
        <v>108.837</v>
      </c>
      <c r="AR59" s="48">
        <v>-8.6419999999999995</v>
      </c>
      <c r="AS59" s="28">
        <v>106.999</v>
      </c>
      <c r="AT59" s="48">
        <v>-4.3920000000000003</v>
      </c>
      <c r="AU59" s="28">
        <v>138.22499999999999</v>
      </c>
      <c r="AV59" s="48">
        <v>14.266</v>
      </c>
      <c r="AW59" s="23">
        <v>2020</v>
      </c>
      <c r="AX59" s="138" t="s">
        <v>819</v>
      </c>
      <c r="AY59" s="28">
        <v>181.255</v>
      </c>
      <c r="AZ59" s="48">
        <v>47.662999999999997</v>
      </c>
      <c r="BA59" s="28">
        <v>115.29300000000001</v>
      </c>
      <c r="BB59" s="48">
        <v>1.5069999999999999</v>
      </c>
      <c r="BC59" s="28">
        <v>119.916</v>
      </c>
      <c r="BD59" s="48">
        <v>-6.9450000000000003</v>
      </c>
      <c r="BE59" s="23">
        <v>2020</v>
      </c>
      <c r="BF59" s="138" t="s">
        <v>819</v>
      </c>
      <c r="BG59" s="28">
        <v>98.275000000000006</v>
      </c>
      <c r="BH59" s="48">
        <v>-17.035</v>
      </c>
      <c r="BI59" s="28">
        <v>113.28700000000001</v>
      </c>
      <c r="BJ59" s="48">
        <v>-2.931</v>
      </c>
      <c r="BK59" s="28">
        <v>104.295</v>
      </c>
      <c r="BL59" s="48">
        <v>-10.238</v>
      </c>
      <c r="BM59" s="23">
        <v>2020</v>
      </c>
      <c r="BN59" s="138" t="s">
        <v>819</v>
      </c>
      <c r="BO59" s="28">
        <v>109.988</v>
      </c>
      <c r="BP59" s="48">
        <v>-8.4960000000000004</v>
      </c>
      <c r="BQ59" s="28">
        <v>94.852999999999994</v>
      </c>
      <c r="BR59" s="48">
        <v>-20.905999999999999</v>
      </c>
      <c r="BS59" s="28">
        <v>142.291</v>
      </c>
      <c r="BT59" s="48">
        <v>3.597</v>
      </c>
      <c r="BU59" s="23">
        <v>2020</v>
      </c>
      <c r="BV59" s="138" t="s">
        <v>819</v>
      </c>
      <c r="BW59" s="28">
        <v>104.268</v>
      </c>
      <c r="BX59" s="48">
        <v>-2.4009999999999998</v>
      </c>
      <c r="BY59" s="28">
        <v>110.267</v>
      </c>
      <c r="BZ59" s="48">
        <v>-4.28</v>
      </c>
      <c r="CA59" s="28">
        <v>121.976</v>
      </c>
      <c r="CB59" s="48">
        <v>2.2250000000000001</v>
      </c>
      <c r="CC59" s="23">
        <v>2020</v>
      </c>
      <c r="CD59" s="138" t="s">
        <v>819</v>
      </c>
      <c r="CE59" s="28">
        <v>115.06100000000001</v>
      </c>
      <c r="CF59" s="48">
        <v>-2.3250000000000002</v>
      </c>
      <c r="CG59" s="28">
        <v>122.376</v>
      </c>
      <c r="CH59" s="48">
        <v>4.8570000000000002</v>
      </c>
      <c r="CI59" s="28">
        <v>88.843000000000004</v>
      </c>
      <c r="CJ59" s="48">
        <v>-20.047999999999998</v>
      </c>
      <c r="CK59" s="23">
        <v>2020</v>
      </c>
      <c r="CL59" s="138" t="s">
        <v>819</v>
      </c>
      <c r="CM59" s="28">
        <v>112.462</v>
      </c>
      <c r="CN59" s="48">
        <v>1.6120000000000001</v>
      </c>
      <c r="CO59" s="28">
        <v>127.577</v>
      </c>
      <c r="CP59" s="48">
        <v>4.0330000000000004</v>
      </c>
      <c r="CQ59" s="28">
        <v>126.001</v>
      </c>
      <c r="CR59" s="48">
        <v>1.9330000000000001</v>
      </c>
      <c r="CS59" s="23">
        <v>2020</v>
      </c>
      <c r="CT59" s="138" t="s">
        <v>819</v>
      </c>
      <c r="CU59" s="28">
        <v>122.761</v>
      </c>
      <c r="CV59" s="48">
        <v>-2.8180000000000001</v>
      </c>
      <c r="CW59" s="28">
        <v>124.31</v>
      </c>
      <c r="CX59" s="48">
        <v>7.069</v>
      </c>
      <c r="CY59" s="28">
        <v>94.177000000000007</v>
      </c>
      <c r="CZ59" s="48">
        <v>-0.58099999999999996</v>
      </c>
      <c r="DA59" s="23">
        <v>2020</v>
      </c>
      <c r="DB59" s="138" t="s">
        <v>819</v>
      </c>
      <c r="DC59" s="28">
        <v>132.08699999999999</v>
      </c>
      <c r="DD59" s="48">
        <v>-5.3419999999999996</v>
      </c>
      <c r="DE59" s="28">
        <v>87.028999999999996</v>
      </c>
      <c r="DF59" s="48">
        <v>-18.629000000000001</v>
      </c>
      <c r="DG59" s="28">
        <v>105.47799999999999</v>
      </c>
      <c r="DH59" s="48">
        <v>-18.995000000000001</v>
      </c>
      <c r="DI59" s="23">
        <v>2020</v>
      </c>
      <c r="DJ59" s="138" t="s">
        <v>819</v>
      </c>
      <c r="DK59" s="28">
        <v>89.631</v>
      </c>
      <c r="DL59" s="48">
        <v>-6.6749999999999998</v>
      </c>
      <c r="DM59" s="28">
        <v>121.36199999999999</v>
      </c>
      <c r="DN59" s="48">
        <v>-7.968</v>
      </c>
      <c r="DO59" s="28">
        <v>123.387</v>
      </c>
      <c r="DP59" s="48">
        <v>-9.5190000000000001</v>
      </c>
      <c r="DQ59" s="43"/>
      <c r="DR59" s="24"/>
      <c r="DS59" s="28"/>
      <c r="DT59" s="48"/>
      <c r="DU59" s="28"/>
      <c r="DV59" s="48"/>
      <c r="DW59" s="28"/>
      <c r="DX59" s="48"/>
      <c r="DY59" s="23"/>
      <c r="DZ59" s="24"/>
      <c r="EA59" s="28"/>
      <c r="EB59" s="48"/>
      <c r="EC59" s="28"/>
      <c r="ED59" s="48"/>
      <c r="EE59" s="28"/>
      <c r="EF59" s="48"/>
      <c r="EG59" s="23"/>
      <c r="EH59" s="24"/>
      <c r="EI59" s="28"/>
      <c r="EJ59" s="48"/>
      <c r="EK59" s="28"/>
      <c r="EL59" s="48"/>
      <c r="EM59" s="28"/>
      <c r="EN59" s="48"/>
      <c r="EO59" s="23"/>
      <c r="EP59" s="24"/>
      <c r="EQ59" s="28"/>
      <c r="ER59" s="48"/>
      <c r="ES59" s="28"/>
      <c r="ET59" s="48"/>
      <c r="EU59" s="28"/>
      <c r="EV59" s="48"/>
      <c r="EW59" s="23"/>
      <c r="EX59" s="24"/>
      <c r="EY59" s="28"/>
      <c r="EZ59" s="48"/>
      <c r="FA59" s="28"/>
      <c r="FB59" s="48"/>
      <c r="FC59" s="28"/>
      <c r="FD59" s="48"/>
      <c r="FE59" s="23"/>
      <c r="FF59" s="24"/>
      <c r="FG59" s="28"/>
      <c r="FH59" s="48"/>
      <c r="FI59" s="28"/>
      <c r="FJ59" s="48"/>
      <c r="FK59" s="28"/>
      <c r="FL59" s="48"/>
      <c r="FM59" s="23"/>
      <c r="FN59" s="24"/>
      <c r="FO59" s="28"/>
      <c r="FP59" s="48"/>
      <c r="FQ59" s="28"/>
      <c r="FR59" s="48"/>
      <c r="FS59" s="28"/>
      <c r="FT59" s="48"/>
      <c r="FU59" s="23"/>
      <c r="FV59" s="24"/>
      <c r="FW59" s="28"/>
      <c r="FX59" s="48"/>
      <c r="FY59" s="28"/>
      <c r="FZ59" s="48"/>
      <c r="GA59" s="28"/>
      <c r="GB59" s="48"/>
      <c r="GC59" s="23"/>
      <c r="GD59" s="24"/>
      <c r="GE59" s="28"/>
      <c r="GF59" s="48"/>
      <c r="GG59" s="28"/>
      <c r="GH59" s="48"/>
      <c r="GI59" s="28"/>
      <c r="GJ59" s="48"/>
      <c r="GK59" s="23"/>
      <c r="GL59" s="24"/>
      <c r="GM59" s="28"/>
      <c r="GN59" s="48"/>
      <c r="GO59" s="28"/>
      <c r="GP59" s="48"/>
      <c r="GQ59" s="28"/>
      <c r="GR59" s="48"/>
      <c r="GS59" s="23"/>
      <c r="GT59" s="24"/>
      <c r="GU59" s="28"/>
      <c r="GV59" s="48"/>
      <c r="GW59" s="28"/>
      <c r="GX59" s="48"/>
      <c r="GY59" s="28"/>
      <c r="GZ59" s="48"/>
      <c r="HA59" s="23"/>
      <c r="HB59" s="24"/>
      <c r="HC59" s="28"/>
      <c r="HD59" s="48"/>
      <c r="HE59" s="28"/>
      <c r="HF59" s="48"/>
      <c r="HG59" s="28"/>
      <c r="HH59" s="48"/>
      <c r="HI59" s="23"/>
      <c r="HJ59" s="24"/>
      <c r="HK59" s="28"/>
      <c r="HL59" s="48"/>
      <c r="HM59" s="28"/>
      <c r="HN59" s="48"/>
      <c r="HO59" s="28"/>
      <c r="HP59" s="48"/>
      <c r="HQ59" s="23"/>
      <c r="HR59" s="24"/>
      <c r="HS59" s="28"/>
      <c r="HT59" s="48"/>
      <c r="HU59" s="28"/>
      <c r="HV59" s="48"/>
      <c r="HW59" s="28"/>
      <c r="HX59" s="48"/>
      <c r="HY59" s="23"/>
      <c r="HZ59" s="24"/>
      <c r="IA59" s="28"/>
      <c r="IB59" s="48"/>
      <c r="IC59" s="28"/>
      <c r="ID59" s="48"/>
      <c r="IE59" s="28"/>
      <c r="IF59" s="48"/>
      <c r="IG59" s="23"/>
      <c r="IH59" s="24"/>
      <c r="II59" s="28"/>
      <c r="IJ59" s="48"/>
      <c r="IK59" s="28"/>
      <c r="IL59" s="48"/>
      <c r="IM59" s="28"/>
      <c r="IN59" s="48"/>
      <c r="IO59" s="28"/>
      <c r="IP59" s="48"/>
      <c r="IQ59" s="23"/>
      <c r="IR59" s="24"/>
      <c r="IS59" s="28"/>
      <c r="IT59" s="48"/>
      <c r="IU59" s="28"/>
      <c r="IV59" s="48"/>
      <c r="IW59" s="28"/>
      <c r="IX59" s="48"/>
      <c r="IY59" s="23"/>
      <c r="IZ59" s="24"/>
      <c r="JA59" s="28"/>
      <c r="JB59" s="48"/>
      <c r="JC59" s="28"/>
      <c r="JD59" s="48"/>
      <c r="JE59" s="28"/>
      <c r="JF59" s="48"/>
      <c r="JG59" s="23"/>
      <c r="JH59" s="24"/>
      <c r="JI59" s="28"/>
      <c r="JJ59" s="48"/>
      <c r="JK59" s="28"/>
      <c r="JL59" s="48"/>
      <c r="JM59" s="28"/>
      <c r="JN59" s="48"/>
      <c r="JO59" s="23"/>
      <c r="JP59" s="24"/>
      <c r="JQ59" s="28"/>
      <c r="JR59" s="48"/>
      <c r="JS59" s="28"/>
      <c r="JT59" s="48"/>
      <c r="JU59" s="28"/>
      <c r="JV59" s="48"/>
      <c r="JW59" s="23"/>
      <c r="JX59" s="24"/>
      <c r="JY59" s="28"/>
      <c r="JZ59" s="48"/>
      <c r="KA59" s="28"/>
      <c r="KB59" s="48"/>
      <c r="KC59" s="28"/>
      <c r="KD59" s="48"/>
      <c r="KE59" s="23"/>
      <c r="KF59" s="24"/>
      <c r="KG59" s="28"/>
      <c r="KH59" s="48"/>
      <c r="KI59" s="28"/>
      <c r="KJ59" s="48"/>
      <c r="KK59" s="28"/>
      <c r="KL59" s="48"/>
      <c r="KM59" s="23"/>
      <c r="KN59" s="24"/>
      <c r="KO59" s="28"/>
      <c r="KP59" s="48"/>
      <c r="KQ59" s="28"/>
      <c r="KR59" s="48"/>
      <c r="KS59" s="28"/>
      <c r="KT59" s="48"/>
      <c r="KU59" s="23"/>
      <c r="KV59" s="24"/>
      <c r="KW59" s="28"/>
      <c r="KX59" s="48"/>
      <c r="KY59" s="28"/>
      <c r="KZ59" s="48"/>
      <c r="LA59" s="28"/>
      <c r="LB59" s="48"/>
      <c r="LC59" s="23"/>
      <c r="LD59" s="24"/>
      <c r="LE59" s="28"/>
      <c r="LF59" s="48"/>
      <c r="LG59" s="28"/>
      <c r="LH59" s="48"/>
      <c r="LI59" s="28"/>
      <c r="LJ59" s="48"/>
      <c r="LK59" s="23"/>
      <c r="LL59" s="24"/>
      <c r="LM59" s="28"/>
      <c r="LN59" s="48"/>
      <c r="LO59" s="28"/>
      <c r="LP59" s="48"/>
      <c r="LQ59" s="28"/>
      <c r="LR59" s="48"/>
      <c r="LS59" s="23"/>
      <c r="LT59" s="24"/>
      <c r="LU59" s="28"/>
      <c r="LV59" s="48"/>
      <c r="LW59" s="28"/>
      <c r="LX59" s="48"/>
      <c r="LY59" s="28"/>
      <c r="LZ59" s="48"/>
      <c r="MA59" s="23"/>
      <c r="MB59" s="24"/>
      <c r="MC59" s="28"/>
      <c r="MD59" s="48"/>
      <c r="ME59" s="28"/>
      <c r="MF59" s="48"/>
      <c r="MG59" s="28"/>
      <c r="MH59" s="48"/>
      <c r="MI59" s="23"/>
      <c r="MJ59" s="24"/>
      <c r="MK59" s="28"/>
      <c r="ML59" s="48"/>
      <c r="MM59" s="28"/>
      <c r="MN59" s="48"/>
      <c r="MO59" s="28"/>
      <c r="MP59" s="48"/>
      <c r="MQ59" s="23"/>
      <c r="MR59" s="24"/>
      <c r="MT59" s="10"/>
      <c r="MU59" s="10"/>
      <c r="MV59" s="50"/>
    </row>
    <row r="60" spans="1:360" ht="15" customHeight="1" x14ac:dyDescent="0.25">
      <c r="A60" s="23">
        <v>2021</v>
      </c>
      <c r="B60" s="138" t="s">
        <v>819</v>
      </c>
      <c r="C60" s="28">
        <v>99.522999999999996</v>
      </c>
      <c r="D60" s="48">
        <v>-9.8819999999999997</v>
      </c>
      <c r="E60" s="28">
        <v>141.37</v>
      </c>
      <c r="F60" s="48">
        <v>6.4210000000000003</v>
      </c>
      <c r="G60" s="28">
        <v>135.43</v>
      </c>
      <c r="H60" s="48">
        <v>13.026</v>
      </c>
      <c r="I60" s="23">
        <v>2021</v>
      </c>
      <c r="J60" s="138" t="s">
        <v>819</v>
      </c>
      <c r="K60" s="28">
        <v>137.75299999999999</v>
      </c>
      <c r="L60" s="48">
        <v>6.3360000000000003</v>
      </c>
      <c r="M60" s="28">
        <v>117.355</v>
      </c>
      <c r="N60" s="48">
        <v>9.9629999999999992</v>
      </c>
      <c r="O60" s="28">
        <v>79.7</v>
      </c>
      <c r="P60" s="48">
        <v>-14.555</v>
      </c>
      <c r="Q60" s="23">
        <v>2021</v>
      </c>
      <c r="R60" s="138" t="s">
        <v>819</v>
      </c>
      <c r="S60" s="28">
        <v>113.999</v>
      </c>
      <c r="T60" s="48">
        <v>18.623000000000001</v>
      </c>
      <c r="U60" s="28">
        <v>118.27</v>
      </c>
      <c r="V60" s="48">
        <v>1.3680000000000001</v>
      </c>
      <c r="W60" s="28">
        <v>139.98599999999999</v>
      </c>
      <c r="X60" s="48">
        <v>22.427</v>
      </c>
      <c r="Y60" s="23">
        <v>2021</v>
      </c>
      <c r="Z60" s="138" t="s">
        <v>819</v>
      </c>
      <c r="AA60" s="28">
        <v>95.578000000000003</v>
      </c>
      <c r="AB60" s="48">
        <v>4.1989999999999998</v>
      </c>
      <c r="AC60" s="28">
        <v>123.05200000000001</v>
      </c>
      <c r="AD60" s="48">
        <v>13.663</v>
      </c>
      <c r="AE60" s="28">
        <v>107.771</v>
      </c>
      <c r="AF60" s="48">
        <v>7.7590000000000003</v>
      </c>
      <c r="AG60" s="23">
        <v>2021</v>
      </c>
      <c r="AH60" s="138" t="s">
        <v>819</v>
      </c>
      <c r="AI60" s="28">
        <v>132.108</v>
      </c>
      <c r="AJ60" s="48">
        <v>15.121</v>
      </c>
      <c r="AK60" s="28">
        <v>113.96599999999999</v>
      </c>
      <c r="AL60" s="48">
        <v>3.1240000000000001</v>
      </c>
      <c r="AM60" s="28">
        <v>112.89700000000001</v>
      </c>
      <c r="AN60" s="48">
        <v>12.682</v>
      </c>
      <c r="AO60" s="23">
        <v>2021</v>
      </c>
      <c r="AP60" s="138" t="s">
        <v>819</v>
      </c>
      <c r="AQ60" s="28">
        <v>120.137</v>
      </c>
      <c r="AR60" s="48">
        <v>10.382</v>
      </c>
      <c r="AS60" s="28">
        <v>112.76</v>
      </c>
      <c r="AT60" s="48">
        <v>5.3840000000000003</v>
      </c>
      <c r="AU60" s="28">
        <v>159.23500000000001</v>
      </c>
      <c r="AV60" s="48">
        <v>15.2</v>
      </c>
      <c r="AW60" s="23">
        <v>2021</v>
      </c>
      <c r="AX60" s="138" t="s">
        <v>819</v>
      </c>
      <c r="AY60" s="28">
        <v>230.435</v>
      </c>
      <c r="AZ60" s="48">
        <v>27.132999999999999</v>
      </c>
      <c r="BA60" s="28">
        <v>129.755</v>
      </c>
      <c r="BB60" s="48">
        <v>12.544</v>
      </c>
      <c r="BC60" s="28">
        <v>101.152</v>
      </c>
      <c r="BD60" s="48">
        <v>-15.648</v>
      </c>
      <c r="BE60" s="23">
        <v>2021</v>
      </c>
      <c r="BF60" s="138" t="s">
        <v>819</v>
      </c>
      <c r="BG60" s="28">
        <v>101.976</v>
      </c>
      <c r="BH60" s="48">
        <v>3.766</v>
      </c>
      <c r="BI60" s="28">
        <v>113.199</v>
      </c>
      <c r="BJ60" s="48">
        <v>-7.6999999999999999E-2</v>
      </c>
      <c r="BK60" s="28">
        <v>111.268</v>
      </c>
      <c r="BL60" s="48">
        <v>6.6870000000000003</v>
      </c>
      <c r="BM60" s="23">
        <v>2021</v>
      </c>
      <c r="BN60" s="138" t="s">
        <v>819</v>
      </c>
      <c r="BO60" s="28">
        <v>114.47199999999999</v>
      </c>
      <c r="BP60" s="48">
        <v>4.077</v>
      </c>
      <c r="BQ60" s="28">
        <v>102.297</v>
      </c>
      <c r="BR60" s="48">
        <v>7.8470000000000004</v>
      </c>
      <c r="BS60" s="28">
        <v>164.84200000000001</v>
      </c>
      <c r="BT60" s="48">
        <v>15.848000000000001</v>
      </c>
      <c r="BU60" s="23">
        <v>2021</v>
      </c>
      <c r="BV60" s="138" t="s">
        <v>819</v>
      </c>
      <c r="BW60" s="28">
        <v>118.929</v>
      </c>
      <c r="BX60" s="48">
        <v>14.061</v>
      </c>
      <c r="BY60" s="28">
        <v>96.951999999999998</v>
      </c>
      <c r="BZ60" s="48">
        <v>-12.074999999999999</v>
      </c>
      <c r="CA60" s="28">
        <v>152.56399999999999</v>
      </c>
      <c r="CB60" s="48">
        <v>25.077000000000002</v>
      </c>
      <c r="CC60" s="23">
        <v>2021</v>
      </c>
      <c r="CD60" s="138" t="s">
        <v>819</v>
      </c>
      <c r="CE60" s="28">
        <v>129.68199999999999</v>
      </c>
      <c r="CF60" s="48">
        <v>12.708</v>
      </c>
      <c r="CG60" s="28">
        <v>132.57599999999999</v>
      </c>
      <c r="CH60" s="48">
        <v>8.3350000000000009</v>
      </c>
      <c r="CI60" s="28">
        <v>84.61</v>
      </c>
      <c r="CJ60" s="48">
        <v>-4.7649999999999997</v>
      </c>
      <c r="CK60" s="23">
        <v>2021</v>
      </c>
      <c r="CL60" s="138" t="s">
        <v>819</v>
      </c>
      <c r="CM60" s="28">
        <v>117.711</v>
      </c>
      <c r="CN60" s="48">
        <v>4.6669999999999998</v>
      </c>
      <c r="CO60" s="28">
        <v>141.90199999999999</v>
      </c>
      <c r="CP60" s="48">
        <v>11.228</v>
      </c>
      <c r="CQ60" s="28">
        <v>133.572</v>
      </c>
      <c r="CR60" s="48">
        <v>6.008</v>
      </c>
      <c r="CS60" s="23">
        <v>2021</v>
      </c>
      <c r="CT60" s="138" t="s">
        <v>819</v>
      </c>
      <c r="CU60" s="28">
        <v>143.82</v>
      </c>
      <c r="CV60" s="48">
        <v>17.155000000000001</v>
      </c>
      <c r="CW60" s="28">
        <v>128.74600000000001</v>
      </c>
      <c r="CX60" s="48">
        <v>3.5680000000000001</v>
      </c>
      <c r="CY60" s="28">
        <v>94.113</v>
      </c>
      <c r="CZ60" s="48">
        <v>-6.8000000000000005E-2</v>
      </c>
      <c r="DA60" s="23">
        <v>2021</v>
      </c>
      <c r="DB60" s="138" t="s">
        <v>819</v>
      </c>
      <c r="DC60" s="28">
        <v>134.65100000000001</v>
      </c>
      <c r="DD60" s="48">
        <v>1.9410000000000001</v>
      </c>
      <c r="DE60" s="28">
        <v>92.495999999999995</v>
      </c>
      <c r="DF60" s="48">
        <v>6.2830000000000004</v>
      </c>
      <c r="DG60" s="28">
        <v>100.059</v>
      </c>
      <c r="DH60" s="48">
        <v>-5.1379999999999999</v>
      </c>
      <c r="DI60" s="23">
        <v>2021</v>
      </c>
      <c r="DJ60" s="138" t="s">
        <v>819</v>
      </c>
      <c r="DK60" s="28">
        <v>90.81</v>
      </c>
      <c r="DL60" s="48">
        <v>1.3160000000000001</v>
      </c>
      <c r="DM60" s="28">
        <v>116.29600000000001</v>
      </c>
      <c r="DN60" s="48">
        <v>-4.1749999999999998</v>
      </c>
      <c r="DO60" s="28">
        <v>122.59099999999999</v>
      </c>
      <c r="DP60" s="48">
        <v>-0.64500000000000002</v>
      </c>
      <c r="DQ60" s="43"/>
      <c r="DR60" s="24"/>
      <c r="DS60" s="28"/>
      <c r="DT60" s="48"/>
      <c r="DU60" s="28"/>
      <c r="DV60" s="48"/>
      <c r="DW60" s="28"/>
      <c r="DX60" s="48"/>
      <c r="DY60" s="23"/>
      <c r="DZ60" s="24"/>
      <c r="EA60" s="28"/>
      <c r="EB60" s="48"/>
      <c r="EC60" s="28"/>
      <c r="ED60" s="48"/>
      <c r="EE60" s="28"/>
      <c r="EF60" s="48"/>
      <c r="EG60" s="23"/>
      <c r="EH60" s="24"/>
      <c r="EI60" s="28"/>
      <c r="EJ60" s="48"/>
      <c r="EK60" s="28"/>
      <c r="EL60" s="48"/>
      <c r="EM60" s="28"/>
      <c r="EN60" s="48"/>
      <c r="EO60" s="23"/>
      <c r="EP60" s="24"/>
      <c r="EQ60" s="28"/>
      <c r="ER60" s="48"/>
      <c r="ES60" s="28"/>
      <c r="ET60" s="48"/>
      <c r="EU60" s="28"/>
      <c r="EV60" s="48"/>
      <c r="EW60" s="23"/>
      <c r="EX60" s="24"/>
      <c r="EY60" s="28"/>
      <c r="EZ60" s="48"/>
      <c r="FA60" s="28"/>
      <c r="FB60" s="48"/>
      <c r="FC60" s="28"/>
      <c r="FD60" s="48"/>
      <c r="FE60" s="23"/>
      <c r="FF60" s="24"/>
      <c r="FG60" s="28"/>
      <c r="FH60" s="48"/>
      <c r="FI60" s="28"/>
      <c r="FJ60" s="48"/>
      <c r="FK60" s="28"/>
      <c r="FL60" s="48"/>
      <c r="FM60" s="23"/>
      <c r="FN60" s="24"/>
      <c r="FO60" s="28"/>
      <c r="FP60" s="48"/>
      <c r="FQ60" s="28"/>
      <c r="FR60" s="48"/>
      <c r="FS60" s="28"/>
      <c r="FT60" s="48"/>
      <c r="FU60" s="23"/>
      <c r="FV60" s="24"/>
      <c r="FW60" s="28"/>
      <c r="FX60" s="48"/>
      <c r="FY60" s="28"/>
      <c r="FZ60" s="48"/>
      <c r="GA60" s="28"/>
      <c r="GB60" s="48"/>
      <c r="GC60" s="23"/>
      <c r="GD60" s="24"/>
      <c r="GE60" s="28"/>
      <c r="GF60" s="48"/>
      <c r="GG60" s="28"/>
      <c r="GH60" s="48"/>
      <c r="GI60" s="28"/>
      <c r="GJ60" s="48"/>
      <c r="GK60" s="23"/>
      <c r="GL60" s="24"/>
      <c r="GM60" s="28"/>
      <c r="GN60" s="48"/>
      <c r="GO60" s="28"/>
      <c r="GP60" s="48"/>
      <c r="GQ60" s="28"/>
      <c r="GR60" s="48"/>
      <c r="GS60" s="23"/>
      <c r="GT60" s="24"/>
      <c r="GU60" s="28"/>
      <c r="GV60" s="48"/>
      <c r="GW60" s="28"/>
      <c r="GX60" s="48"/>
      <c r="GY60" s="28"/>
      <c r="GZ60" s="48"/>
      <c r="HA60" s="23"/>
      <c r="HB60" s="24"/>
      <c r="HC60" s="28"/>
      <c r="HD60" s="48"/>
      <c r="HE60" s="28"/>
      <c r="HF60" s="48"/>
      <c r="HG60" s="28"/>
      <c r="HH60" s="48"/>
      <c r="HI60" s="23"/>
      <c r="HJ60" s="24"/>
      <c r="HK60" s="28"/>
      <c r="HL60" s="48"/>
      <c r="HM60" s="28"/>
      <c r="HN60" s="48"/>
      <c r="HO60" s="28"/>
      <c r="HP60" s="48"/>
      <c r="HQ60" s="23"/>
      <c r="HR60" s="24"/>
      <c r="HS60" s="28"/>
      <c r="HT60" s="48"/>
      <c r="HU60" s="28"/>
      <c r="HV60" s="48"/>
      <c r="HW60" s="28"/>
      <c r="HX60" s="48"/>
      <c r="HY60" s="23"/>
      <c r="HZ60" s="24"/>
      <c r="IA60" s="28"/>
      <c r="IB60" s="48"/>
      <c r="IC60" s="28"/>
      <c r="ID60" s="48"/>
      <c r="IE60" s="28"/>
      <c r="IF60" s="48"/>
      <c r="IG60" s="23"/>
      <c r="IH60" s="24"/>
      <c r="II60" s="28"/>
      <c r="IJ60" s="48"/>
      <c r="IK60" s="28"/>
      <c r="IL60" s="48"/>
      <c r="IM60" s="28"/>
      <c r="IN60" s="48"/>
      <c r="IO60" s="28"/>
      <c r="IP60" s="48"/>
      <c r="IQ60" s="23"/>
      <c r="IR60" s="24"/>
      <c r="IS60" s="28"/>
      <c r="IT60" s="48"/>
      <c r="IU60" s="28"/>
      <c r="IV60" s="48"/>
      <c r="IW60" s="28"/>
      <c r="IX60" s="48"/>
      <c r="IY60" s="23"/>
      <c r="IZ60" s="24"/>
      <c r="JA60" s="28"/>
      <c r="JB60" s="48"/>
      <c r="JC60" s="28"/>
      <c r="JD60" s="48"/>
      <c r="JE60" s="28"/>
      <c r="JF60" s="48"/>
      <c r="JG60" s="23"/>
      <c r="JH60" s="24"/>
      <c r="JI60" s="28"/>
      <c r="JJ60" s="48"/>
      <c r="JK60" s="28"/>
      <c r="JL60" s="48"/>
      <c r="JM60" s="28"/>
      <c r="JN60" s="48"/>
      <c r="JO60" s="23"/>
      <c r="JP60" s="24"/>
      <c r="JQ60" s="28"/>
      <c r="JR60" s="48"/>
      <c r="JS60" s="28"/>
      <c r="JT60" s="48"/>
      <c r="JU60" s="28"/>
      <c r="JV60" s="48"/>
      <c r="JW60" s="23"/>
      <c r="JX60" s="24"/>
      <c r="JY60" s="28"/>
      <c r="JZ60" s="48"/>
      <c r="KA60" s="28"/>
      <c r="KB60" s="48"/>
      <c r="KC60" s="28"/>
      <c r="KD60" s="48"/>
      <c r="KE60" s="23"/>
      <c r="KF60" s="24"/>
      <c r="KG60" s="28"/>
      <c r="KH60" s="48"/>
      <c r="KI60" s="28"/>
      <c r="KJ60" s="48"/>
      <c r="KK60" s="28"/>
      <c r="KL60" s="48"/>
      <c r="KM60" s="23"/>
      <c r="KN60" s="24"/>
      <c r="KO60" s="28"/>
      <c r="KP60" s="48"/>
      <c r="KQ60" s="28"/>
      <c r="KR60" s="48"/>
      <c r="KS60" s="28"/>
      <c r="KT60" s="48"/>
      <c r="KU60" s="23"/>
      <c r="KV60" s="24"/>
      <c r="KW60" s="28"/>
      <c r="KX60" s="48"/>
      <c r="KY60" s="28"/>
      <c r="KZ60" s="48"/>
      <c r="LA60" s="28"/>
      <c r="LB60" s="48"/>
      <c r="LC60" s="23"/>
      <c r="LD60" s="24"/>
      <c r="LE60" s="28"/>
      <c r="LF60" s="48"/>
      <c r="LG60" s="28"/>
      <c r="LH60" s="48"/>
      <c r="LI60" s="28"/>
      <c r="LJ60" s="48"/>
      <c r="LK60" s="23"/>
      <c r="LL60" s="24"/>
      <c r="LM60" s="28"/>
      <c r="LN60" s="48"/>
      <c r="LO60" s="28"/>
      <c r="LP60" s="48"/>
      <c r="LQ60" s="28"/>
      <c r="LR60" s="48"/>
      <c r="LS60" s="23"/>
      <c r="LT60" s="24"/>
      <c r="LU60" s="28"/>
      <c r="LV60" s="48"/>
      <c r="LW60" s="28"/>
      <c r="LX60" s="48"/>
      <c r="LY60" s="28"/>
      <c r="LZ60" s="48"/>
      <c r="MA60" s="23"/>
      <c r="MB60" s="24"/>
      <c r="MC60" s="28"/>
      <c r="MD60" s="48"/>
      <c r="ME60" s="28"/>
      <c r="MF60" s="48"/>
      <c r="MG60" s="28"/>
      <c r="MH60" s="48"/>
      <c r="MI60" s="23"/>
      <c r="MJ60" s="24"/>
      <c r="MK60" s="28"/>
      <c r="ML60" s="48"/>
      <c r="MM60" s="28"/>
      <c r="MN60" s="48"/>
      <c r="MO60" s="28"/>
      <c r="MP60" s="48"/>
      <c r="MQ60" s="23"/>
      <c r="MR60" s="24"/>
      <c r="MT60" s="10"/>
      <c r="MU60" s="10"/>
      <c r="MV60" s="50"/>
    </row>
    <row r="61" spans="1:360" ht="15" customHeight="1" x14ac:dyDescent="0.25">
      <c r="C61" s="370"/>
      <c r="D61" s="371"/>
      <c r="E61" s="370"/>
      <c r="F61" s="371"/>
      <c r="G61" s="371"/>
      <c r="H61" s="371"/>
      <c r="K61" s="328"/>
      <c r="L61" s="225"/>
      <c r="M61" s="328"/>
      <c r="S61" s="328"/>
      <c r="T61" s="225"/>
      <c r="U61" s="328"/>
      <c r="AA61" s="328"/>
      <c r="AB61" s="225"/>
      <c r="AC61" s="328"/>
      <c r="AI61" s="328"/>
      <c r="AJ61" s="225"/>
      <c r="AK61" s="328"/>
      <c r="AQ61" s="328"/>
      <c r="AR61" s="225"/>
      <c r="AS61" s="328"/>
      <c r="AY61" s="328"/>
      <c r="AZ61" s="225"/>
      <c r="BA61" s="328"/>
      <c r="BB61" s="47"/>
      <c r="BG61" s="328"/>
      <c r="BH61" s="225"/>
      <c r="BI61" s="328"/>
      <c r="BO61" s="328"/>
      <c r="BP61" s="225"/>
      <c r="BQ61" s="328"/>
      <c r="BW61" s="328"/>
      <c r="BX61" s="225"/>
      <c r="BY61" s="328"/>
      <c r="CE61" s="328"/>
      <c r="CF61" s="225"/>
      <c r="CG61" s="328"/>
      <c r="CM61" s="328"/>
      <c r="CN61" s="225"/>
      <c r="CO61" s="328"/>
      <c r="CU61" s="328"/>
      <c r="CV61" s="225"/>
      <c r="CW61" s="328"/>
      <c r="DC61" s="328"/>
      <c r="DD61" s="225"/>
      <c r="DE61" s="328"/>
      <c r="DK61" s="328"/>
      <c r="DL61" s="225"/>
      <c r="DM61" s="328"/>
      <c r="DP61" s="47"/>
      <c r="DQ61" s="43"/>
    </row>
    <row r="62" spans="1:360" ht="15" hidden="1" customHeight="1" x14ac:dyDescent="0.25">
      <c r="A62" s="23">
        <v>2015</v>
      </c>
      <c r="B62" s="24" t="s">
        <v>17</v>
      </c>
      <c r="C62" s="5">
        <v>74.751000000000005</v>
      </c>
      <c r="D62" s="45"/>
      <c r="E62" s="5">
        <v>98.721000000000004</v>
      </c>
      <c r="F62" s="45"/>
      <c r="G62" s="5">
        <v>104.313</v>
      </c>
      <c r="H62" s="45"/>
      <c r="I62" s="23">
        <v>2015</v>
      </c>
      <c r="J62" s="24" t="s">
        <v>17</v>
      </c>
      <c r="K62" s="5">
        <v>107.03100000000001</v>
      </c>
      <c r="L62" s="45"/>
      <c r="M62" s="5">
        <v>96.593000000000004</v>
      </c>
      <c r="N62" s="45"/>
      <c r="O62" s="5">
        <v>98.093000000000004</v>
      </c>
      <c r="P62" s="45"/>
      <c r="Q62" s="23">
        <v>2015</v>
      </c>
      <c r="R62" s="24" t="s">
        <v>17</v>
      </c>
      <c r="S62" s="5">
        <v>89.802999999999997</v>
      </c>
      <c r="T62" s="45"/>
      <c r="U62" s="5">
        <v>94.328000000000003</v>
      </c>
      <c r="V62" s="45"/>
      <c r="W62" s="5">
        <v>73.81</v>
      </c>
      <c r="X62" s="45"/>
      <c r="Y62" s="23">
        <v>2015</v>
      </c>
      <c r="Z62" s="24" t="s">
        <v>17</v>
      </c>
      <c r="AA62" s="5">
        <v>113.289</v>
      </c>
      <c r="AB62" s="45"/>
      <c r="AC62" s="5">
        <v>84.613</v>
      </c>
      <c r="AD62" s="45"/>
      <c r="AE62" s="5">
        <v>95.192999999999998</v>
      </c>
      <c r="AF62" s="45"/>
      <c r="AG62" s="23">
        <v>2015</v>
      </c>
      <c r="AH62" s="24" t="s">
        <v>17</v>
      </c>
      <c r="AI62" s="5">
        <v>94.96</v>
      </c>
      <c r="AJ62" s="45"/>
      <c r="AK62" s="5">
        <v>90.075999999999993</v>
      </c>
      <c r="AL62" s="45"/>
      <c r="AM62" s="5">
        <v>107.541</v>
      </c>
      <c r="AN62" s="45"/>
      <c r="AO62" s="23">
        <v>2015</v>
      </c>
      <c r="AP62" s="24" t="s">
        <v>17</v>
      </c>
      <c r="AQ62" s="5">
        <v>95.537000000000006</v>
      </c>
      <c r="AR62" s="45"/>
      <c r="AS62" s="5">
        <v>101.523</v>
      </c>
      <c r="AT62" s="45"/>
      <c r="AU62" s="5">
        <v>83.828000000000003</v>
      </c>
      <c r="AV62" s="45"/>
      <c r="AW62" s="23">
        <v>2015</v>
      </c>
      <c r="AX62" s="24" t="s">
        <v>17</v>
      </c>
      <c r="AY62" s="5">
        <v>96.691999999999993</v>
      </c>
      <c r="AZ62" s="45"/>
      <c r="BA62" s="5">
        <v>98.864000000000004</v>
      </c>
      <c r="BB62" s="45"/>
      <c r="BC62" s="5">
        <v>83.475999999999999</v>
      </c>
      <c r="BD62" s="45"/>
      <c r="BE62" s="23">
        <v>2015</v>
      </c>
      <c r="BF62" s="24" t="s">
        <v>17</v>
      </c>
      <c r="BG62" s="5">
        <v>96.412999999999997</v>
      </c>
      <c r="BH62" s="45"/>
      <c r="BI62" s="5">
        <v>99.409000000000006</v>
      </c>
      <c r="BJ62" s="45"/>
      <c r="BK62" s="5">
        <v>78.896000000000001</v>
      </c>
      <c r="BL62" s="45"/>
      <c r="BM62" s="23">
        <v>2015</v>
      </c>
      <c r="BN62" s="24" t="s">
        <v>17</v>
      </c>
      <c r="BO62" s="5">
        <v>91.927999999999997</v>
      </c>
      <c r="BP62" s="45"/>
      <c r="BQ62" s="5">
        <v>116.70099999999999</v>
      </c>
      <c r="BR62" s="45"/>
      <c r="BS62" s="5">
        <v>101.246</v>
      </c>
      <c r="BT62" s="45"/>
      <c r="BU62" s="23">
        <v>2015</v>
      </c>
      <c r="BV62" s="24" t="s">
        <v>17</v>
      </c>
      <c r="BW62" s="5">
        <v>107.958</v>
      </c>
      <c r="BX62" s="45"/>
      <c r="BY62" s="5">
        <v>103.16800000000001</v>
      </c>
      <c r="BZ62" s="45"/>
      <c r="CA62" s="5">
        <v>90.948999999999998</v>
      </c>
      <c r="CB62" s="45"/>
      <c r="CC62" s="23">
        <v>2015</v>
      </c>
      <c r="CD62" s="24" t="s">
        <v>17</v>
      </c>
      <c r="CE62" s="5">
        <v>88.02</v>
      </c>
      <c r="CF62" s="45"/>
      <c r="CG62" s="5">
        <v>99.623999999999995</v>
      </c>
      <c r="CH62" s="45"/>
      <c r="CI62" s="5">
        <v>86.945999999999998</v>
      </c>
      <c r="CJ62" s="45"/>
      <c r="CK62" s="23">
        <v>2015</v>
      </c>
      <c r="CL62" s="24" t="s">
        <v>17</v>
      </c>
      <c r="CM62" s="5">
        <v>93.286000000000001</v>
      </c>
      <c r="CN62" s="45"/>
      <c r="CO62" s="5">
        <v>97.155000000000001</v>
      </c>
      <c r="CP62" s="45"/>
      <c r="CQ62" s="5">
        <v>103.89100000000001</v>
      </c>
      <c r="CR62" s="45"/>
      <c r="CS62" s="23">
        <v>2015</v>
      </c>
      <c r="CT62" s="24" t="s">
        <v>17</v>
      </c>
      <c r="CU62" s="5">
        <v>108.16200000000001</v>
      </c>
      <c r="CV62" s="45"/>
      <c r="CW62" s="5">
        <v>79.382999999999996</v>
      </c>
      <c r="CX62" s="45"/>
      <c r="CY62" s="5">
        <v>105.93899999999999</v>
      </c>
      <c r="CZ62" s="45"/>
      <c r="DA62" s="23">
        <v>2015</v>
      </c>
      <c r="DB62" s="24" t="s">
        <v>17</v>
      </c>
      <c r="DC62" s="5">
        <v>108.60599999999999</v>
      </c>
      <c r="DD62" s="45"/>
      <c r="DE62" s="5">
        <v>99.718000000000004</v>
      </c>
      <c r="DF62" s="45"/>
      <c r="DG62" s="5">
        <v>79.897999999999996</v>
      </c>
      <c r="DH62" s="45"/>
      <c r="DI62" s="23">
        <v>2015</v>
      </c>
      <c r="DJ62" s="24" t="s">
        <v>17</v>
      </c>
      <c r="DK62" s="5">
        <v>103.173</v>
      </c>
      <c r="DL62" s="45"/>
      <c r="DM62" s="5">
        <v>95.632999999999996</v>
      </c>
      <c r="DN62" s="45"/>
      <c r="DO62" s="5">
        <v>110.67</v>
      </c>
      <c r="DP62" s="45"/>
      <c r="DQ62" s="43"/>
    </row>
    <row r="63" spans="1:360" ht="15" hidden="1" customHeight="1" x14ac:dyDescent="0.25">
      <c r="A63" s="23"/>
      <c r="B63" s="24" t="s">
        <v>18</v>
      </c>
      <c r="C63" s="5">
        <v>65.697999999999993</v>
      </c>
      <c r="D63" s="45"/>
      <c r="E63" s="5">
        <v>90.093999999999994</v>
      </c>
      <c r="F63" s="45"/>
      <c r="G63" s="5">
        <v>89.198999999999998</v>
      </c>
      <c r="H63" s="45"/>
      <c r="I63" s="23"/>
      <c r="J63" s="24" t="s">
        <v>18</v>
      </c>
      <c r="K63" s="5">
        <v>90.531999999999996</v>
      </c>
      <c r="L63" s="45"/>
      <c r="M63" s="5">
        <v>79.891000000000005</v>
      </c>
      <c r="N63" s="45"/>
      <c r="O63" s="5">
        <v>99.135999999999996</v>
      </c>
      <c r="P63" s="45"/>
      <c r="Q63" s="23"/>
      <c r="R63" s="24" t="s">
        <v>18</v>
      </c>
      <c r="S63" s="5">
        <v>91.7</v>
      </c>
      <c r="T63" s="45"/>
      <c r="U63" s="5">
        <v>89.004000000000005</v>
      </c>
      <c r="V63" s="45"/>
      <c r="W63" s="5">
        <v>73.759</v>
      </c>
      <c r="X63" s="45"/>
      <c r="Y63" s="23"/>
      <c r="Z63" s="24" t="s">
        <v>18</v>
      </c>
      <c r="AA63" s="5">
        <v>100.304</v>
      </c>
      <c r="AB63" s="45"/>
      <c r="AC63" s="5">
        <v>81.866</v>
      </c>
      <c r="AD63" s="45"/>
      <c r="AE63" s="5">
        <v>94.753</v>
      </c>
      <c r="AF63" s="45"/>
      <c r="AG63" s="23"/>
      <c r="AH63" s="24" t="s">
        <v>18</v>
      </c>
      <c r="AI63" s="5">
        <v>88.233000000000004</v>
      </c>
      <c r="AJ63" s="45"/>
      <c r="AK63" s="5">
        <v>79.156000000000006</v>
      </c>
      <c r="AL63" s="45"/>
      <c r="AM63" s="5">
        <v>100.081</v>
      </c>
      <c r="AN63" s="45"/>
      <c r="AO63" s="23"/>
      <c r="AP63" s="24" t="s">
        <v>18</v>
      </c>
      <c r="AQ63" s="5">
        <v>93.581999999999994</v>
      </c>
      <c r="AR63" s="45"/>
      <c r="AS63" s="5">
        <v>92.111999999999995</v>
      </c>
      <c r="AT63" s="45"/>
      <c r="AU63" s="5">
        <v>91.99</v>
      </c>
      <c r="AV63" s="45"/>
      <c r="AW63" s="23"/>
      <c r="AX63" s="24" t="s">
        <v>18</v>
      </c>
      <c r="AY63" s="5">
        <v>87.557000000000002</v>
      </c>
      <c r="AZ63" s="45"/>
      <c r="BA63" s="5">
        <v>94.326999999999998</v>
      </c>
      <c r="BB63" s="45"/>
      <c r="BC63" s="5">
        <v>85.004999999999995</v>
      </c>
      <c r="BD63" s="45"/>
      <c r="BE63" s="23"/>
      <c r="BF63" s="24" t="s">
        <v>18</v>
      </c>
      <c r="BG63" s="5">
        <v>88.923000000000002</v>
      </c>
      <c r="BH63" s="45"/>
      <c r="BI63" s="5">
        <v>102.425</v>
      </c>
      <c r="BJ63" s="45"/>
      <c r="BK63" s="5">
        <v>80.960999999999999</v>
      </c>
      <c r="BL63" s="45"/>
      <c r="BM63" s="23"/>
      <c r="BN63" s="24" t="s">
        <v>18</v>
      </c>
      <c r="BO63" s="5">
        <v>90.837999999999994</v>
      </c>
      <c r="BP63" s="45"/>
      <c r="BQ63" s="5">
        <v>86.412000000000006</v>
      </c>
      <c r="BR63" s="45"/>
      <c r="BS63" s="5">
        <v>75.007000000000005</v>
      </c>
      <c r="BT63" s="45"/>
      <c r="BU63" s="23"/>
      <c r="BV63" s="24" t="s">
        <v>18</v>
      </c>
      <c r="BW63" s="5">
        <v>85.239000000000004</v>
      </c>
      <c r="BX63" s="45"/>
      <c r="BY63" s="5">
        <v>79.977999999999994</v>
      </c>
      <c r="BZ63" s="45"/>
      <c r="CA63" s="5">
        <v>79.343999999999994</v>
      </c>
      <c r="CB63" s="45"/>
      <c r="CC63" s="23"/>
      <c r="CD63" s="24" t="s">
        <v>18</v>
      </c>
      <c r="CE63" s="5">
        <v>94.972999999999999</v>
      </c>
      <c r="CF63" s="45"/>
      <c r="CG63" s="5">
        <v>101.85599999999999</v>
      </c>
      <c r="CH63" s="45"/>
      <c r="CI63" s="5">
        <v>77.25</v>
      </c>
      <c r="CJ63" s="45"/>
      <c r="CK63" s="23"/>
      <c r="CL63" s="24" t="s">
        <v>18</v>
      </c>
      <c r="CM63" s="5">
        <v>87.932000000000002</v>
      </c>
      <c r="CN63" s="45"/>
      <c r="CO63" s="5">
        <v>92.831000000000003</v>
      </c>
      <c r="CP63" s="45"/>
      <c r="CQ63" s="5">
        <v>67.372</v>
      </c>
      <c r="CR63" s="45"/>
      <c r="CS63" s="23"/>
      <c r="CT63" s="24" t="s">
        <v>18</v>
      </c>
      <c r="CU63" s="5">
        <v>88.813000000000002</v>
      </c>
      <c r="CV63" s="45"/>
      <c r="CW63" s="5">
        <v>92.230999999999995</v>
      </c>
      <c r="CX63" s="45"/>
      <c r="CY63" s="5">
        <v>97.778000000000006</v>
      </c>
      <c r="CZ63" s="45"/>
      <c r="DA63" s="23"/>
      <c r="DB63" s="24" t="s">
        <v>18</v>
      </c>
      <c r="DC63" s="5">
        <v>98.790999999999997</v>
      </c>
      <c r="DD63" s="45"/>
      <c r="DE63" s="5">
        <v>88.918000000000006</v>
      </c>
      <c r="DF63" s="45"/>
      <c r="DG63" s="5">
        <v>94.759</v>
      </c>
      <c r="DH63" s="45"/>
      <c r="DI63" s="23"/>
      <c r="DJ63" s="24" t="s">
        <v>18</v>
      </c>
      <c r="DK63" s="5">
        <v>100.49</v>
      </c>
      <c r="DL63" s="45"/>
      <c r="DM63" s="5">
        <v>98.911000000000001</v>
      </c>
      <c r="DN63" s="45"/>
      <c r="DO63" s="5">
        <v>104.392</v>
      </c>
      <c r="DP63" s="45"/>
      <c r="DQ63" s="43"/>
    </row>
    <row r="64" spans="1:360" ht="15" hidden="1" customHeight="1" x14ac:dyDescent="0.25">
      <c r="A64" s="23"/>
      <c r="B64" s="24" t="s">
        <v>19</v>
      </c>
      <c r="C64" s="5">
        <v>88.84</v>
      </c>
      <c r="D64" s="45"/>
      <c r="E64" s="5">
        <v>98.99</v>
      </c>
      <c r="F64" s="45"/>
      <c r="G64" s="5">
        <v>100.68899999999999</v>
      </c>
      <c r="H64" s="45"/>
      <c r="I64" s="23"/>
      <c r="J64" s="24" t="s">
        <v>19</v>
      </c>
      <c r="K64" s="5">
        <v>95.022999999999996</v>
      </c>
      <c r="L64" s="45"/>
      <c r="M64" s="5">
        <v>92.563999999999993</v>
      </c>
      <c r="N64" s="45"/>
      <c r="O64" s="5">
        <v>101.32599999999999</v>
      </c>
      <c r="P64" s="45"/>
      <c r="Q64" s="23"/>
      <c r="R64" s="24" t="s">
        <v>19</v>
      </c>
      <c r="S64" s="5">
        <v>102.501</v>
      </c>
      <c r="T64" s="45"/>
      <c r="U64" s="5">
        <v>95.313000000000002</v>
      </c>
      <c r="V64" s="45"/>
      <c r="W64" s="5">
        <v>86.423000000000002</v>
      </c>
      <c r="X64" s="45"/>
      <c r="Y64" s="23"/>
      <c r="Z64" s="24" t="s">
        <v>19</v>
      </c>
      <c r="AA64" s="5">
        <v>101.20099999999999</v>
      </c>
      <c r="AB64" s="45"/>
      <c r="AC64" s="5">
        <v>86.944999999999993</v>
      </c>
      <c r="AD64" s="45"/>
      <c r="AE64" s="5">
        <v>110.47</v>
      </c>
      <c r="AF64" s="45"/>
      <c r="AG64" s="23"/>
      <c r="AH64" s="24" t="s">
        <v>19</v>
      </c>
      <c r="AI64" s="5">
        <v>104.521</v>
      </c>
      <c r="AJ64" s="45"/>
      <c r="AK64" s="5">
        <v>84.063999999999993</v>
      </c>
      <c r="AL64" s="45"/>
      <c r="AM64" s="5">
        <v>106.727</v>
      </c>
      <c r="AN64" s="45"/>
      <c r="AO64" s="23"/>
      <c r="AP64" s="24" t="s">
        <v>19</v>
      </c>
      <c r="AQ64" s="5">
        <v>100.84699999999999</v>
      </c>
      <c r="AR64" s="45"/>
      <c r="AS64" s="5">
        <v>106.28100000000001</v>
      </c>
      <c r="AT64" s="45"/>
      <c r="AU64" s="5">
        <v>93.494</v>
      </c>
      <c r="AV64" s="45"/>
      <c r="AW64" s="23"/>
      <c r="AX64" s="24" t="s">
        <v>19</v>
      </c>
      <c r="AY64" s="5">
        <v>100.687</v>
      </c>
      <c r="AZ64" s="45"/>
      <c r="BA64" s="5">
        <v>94.799000000000007</v>
      </c>
      <c r="BB64" s="45"/>
      <c r="BC64" s="5">
        <v>90.54</v>
      </c>
      <c r="BD64" s="45"/>
      <c r="BE64" s="23"/>
      <c r="BF64" s="24" t="s">
        <v>19</v>
      </c>
      <c r="BG64" s="5">
        <v>101.803</v>
      </c>
      <c r="BH64" s="45"/>
      <c r="BI64" s="5">
        <v>111.592</v>
      </c>
      <c r="BJ64" s="45"/>
      <c r="BK64" s="5">
        <v>81.3</v>
      </c>
      <c r="BL64" s="45"/>
      <c r="BM64" s="23"/>
      <c r="BN64" s="24" t="s">
        <v>19</v>
      </c>
      <c r="BO64" s="5">
        <v>101.062</v>
      </c>
      <c r="BP64" s="45"/>
      <c r="BQ64" s="5">
        <v>100.545</v>
      </c>
      <c r="BR64" s="45"/>
      <c r="BS64" s="5">
        <v>97.488</v>
      </c>
      <c r="BT64" s="45"/>
      <c r="BU64" s="23"/>
      <c r="BV64" s="24" t="s">
        <v>19</v>
      </c>
      <c r="BW64" s="5">
        <v>84.070999999999998</v>
      </c>
      <c r="BX64" s="45"/>
      <c r="BY64" s="5">
        <v>119.241</v>
      </c>
      <c r="BZ64" s="45"/>
      <c r="CA64" s="5">
        <v>63.65</v>
      </c>
      <c r="CB64" s="45"/>
      <c r="CC64" s="23"/>
      <c r="CD64" s="24" t="s">
        <v>19</v>
      </c>
      <c r="CE64" s="5">
        <v>101.82299999999999</v>
      </c>
      <c r="CF64" s="45"/>
      <c r="CG64" s="5">
        <v>142.34800000000001</v>
      </c>
      <c r="CH64" s="45"/>
      <c r="CI64" s="5">
        <v>81.652000000000001</v>
      </c>
      <c r="CJ64" s="45"/>
      <c r="CK64" s="23"/>
      <c r="CL64" s="24" t="s">
        <v>19</v>
      </c>
      <c r="CM64" s="5">
        <v>103.515</v>
      </c>
      <c r="CN64" s="45"/>
      <c r="CO64" s="5">
        <v>106.369</v>
      </c>
      <c r="CP64" s="45"/>
      <c r="CQ64" s="5">
        <v>93.361000000000004</v>
      </c>
      <c r="CR64" s="45"/>
      <c r="CS64" s="23"/>
      <c r="CT64" s="24" t="s">
        <v>19</v>
      </c>
      <c r="CU64" s="5">
        <v>116.352</v>
      </c>
      <c r="CV64" s="45"/>
      <c r="CW64" s="5">
        <v>98.619</v>
      </c>
      <c r="CX64" s="45"/>
      <c r="CY64" s="5">
        <v>113.654</v>
      </c>
      <c r="CZ64" s="45"/>
      <c r="DA64" s="23"/>
      <c r="DB64" s="24" t="s">
        <v>19</v>
      </c>
      <c r="DC64" s="5">
        <v>95.903000000000006</v>
      </c>
      <c r="DD64" s="45"/>
      <c r="DE64" s="5">
        <v>98.403000000000006</v>
      </c>
      <c r="DF64" s="45"/>
      <c r="DG64" s="5">
        <v>112.209</v>
      </c>
      <c r="DH64" s="45"/>
      <c r="DI64" s="23"/>
      <c r="DJ64" s="24" t="s">
        <v>19</v>
      </c>
      <c r="DK64" s="5">
        <v>111.676</v>
      </c>
      <c r="DL64" s="45"/>
      <c r="DM64" s="5">
        <v>99.531000000000006</v>
      </c>
      <c r="DN64" s="45"/>
      <c r="DO64" s="5">
        <v>105.94</v>
      </c>
      <c r="DP64" s="45"/>
      <c r="DQ64" s="43"/>
    </row>
    <row r="65" spans="1:121" ht="15" hidden="1" customHeight="1" x14ac:dyDescent="0.25">
      <c r="A65" s="23"/>
      <c r="B65" s="24" t="s">
        <v>20</v>
      </c>
      <c r="C65" s="5">
        <v>105.02500000000001</v>
      </c>
      <c r="D65" s="45"/>
      <c r="E65" s="5">
        <v>104.227</v>
      </c>
      <c r="F65" s="45"/>
      <c r="G65" s="5">
        <v>92.876000000000005</v>
      </c>
      <c r="H65" s="45"/>
      <c r="I65" s="23"/>
      <c r="J65" s="24" t="s">
        <v>20</v>
      </c>
      <c r="K65" s="5">
        <v>97.057000000000002</v>
      </c>
      <c r="L65" s="45"/>
      <c r="M65" s="5">
        <v>98.171999999999997</v>
      </c>
      <c r="N65" s="45"/>
      <c r="O65" s="5">
        <v>97.64</v>
      </c>
      <c r="P65" s="45"/>
      <c r="Q65" s="23"/>
      <c r="R65" s="24" t="s">
        <v>20</v>
      </c>
      <c r="S65" s="5">
        <v>102.315</v>
      </c>
      <c r="T65" s="45"/>
      <c r="U65" s="5">
        <v>100.292</v>
      </c>
      <c r="V65" s="45"/>
      <c r="W65" s="5">
        <v>86.495999999999995</v>
      </c>
      <c r="X65" s="45"/>
      <c r="Y65" s="23"/>
      <c r="Z65" s="24" t="s">
        <v>20</v>
      </c>
      <c r="AA65" s="5">
        <v>106.024</v>
      </c>
      <c r="AB65" s="45"/>
      <c r="AC65" s="5">
        <v>90.856999999999999</v>
      </c>
      <c r="AD65" s="45"/>
      <c r="AE65" s="5">
        <v>111.72199999999999</v>
      </c>
      <c r="AF65" s="45"/>
      <c r="AG65" s="23"/>
      <c r="AH65" s="24" t="s">
        <v>20</v>
      </c>
      <c r="AI65" s="5">
        <v>99.623999999999995</v>
      </c>
      <c r="AJ65" s="45"/>
      <c r="AK65" s="5">
        <v>101.688</v>
      </c>
      <c r="AL65" s="45"/>
      <c r="AM65" s="5">
        <v>91.084999999999994</v>
      </c>
      <c r="AN65" s="45"/>
      <c r="AO65" s="23"/>
      <c r="AP65" s="24" t="s">
        <v>20</v>
      </c>
      <c r="AQ65" s="5">
        <v>99.992999999999995</v>
      </c>
      <c r="AR65" s="45"/>
      <c r="AS65" s="5">
        <v>96.566000000000003</v>
      </c>
      <c r="AT65" s="45"/>
      <c r="AU65" s="5">
        <v>101.08499999999999</v>
      </c>
      <c r="AV65" s="45"/>
      <c r="AW65" s="23"/>
      <c r="AX65" s="24" t="s">
        <v>20</v>
      </c>
      <c r="AY65" s="5">
        <v>98.626000000000005</v>
      </c>
      <c r="AZ65" s="45"/>
      <c r="BA65" s="5">
        <v>90.415999999999997</v>
      </c>
      <c r="BB65" s="45"/>
      <c r="BC65" s="5">
        <v>88.888000000000005</v>
      </c>
      <c r="BD65" s="45"/>
      <c r="BE65" s="23"/>
      <c r="BF65" s="24" t="s">
        <v>20</v>
      </c>
      <c r="BG65" s="5">
        <v>98.09</v>
      </c>
      <c r="BH65" s="45"/>
      <c r="BI65" s="5">
        <v>105.242</v>
      </c>
      <c r="BJ65" s="45"/>
      <c r="BK65" s="5">
        <v>99.052000000000007</v>
      </c>
      <c r="BL65" s="45"/>
      <c r="BM65" s="23"/>
      <c r="BN65" s="24" t="s">
        <v>20</v>
      </c>
      <c r="BO65" s="5">
        <v>101.119</v>
      </c>
      <c r="BP65" s="45"/>
      <c r="BQ65" s="5">
        <v>101.80500000000001</v>
      </c>
      <c r="BR65" s="45"/>
      <c r="BS65" s="5">
        <v>88.605999999999995</v>
      </c>
      <c r="BT65" s="45"/>
      <c r="BU65" s="23"/>
      <c r="BV65" s="24" t="s">
        <v>20</v>
      </c>
      <c r="BW65" s="5">
        <v>101.41</v>
      </c>
      <c r="BX65" s="45"/>
      <c r="BY65" s="5">
        <v>113.142</v>
      </c>
      <c r="BZ65" s="45"/>
      <c r="CA65" s="5">
        <v>66.867999999999995</v>
      </c>
      <c r="CB65" s="45"/>
      <c r="CC65" s="23"/>
      <c r="CD65" s="24" t="s">
        <v>20</v>
      </c>
      <c r="CE65" s="5">
        <v>99.57</v>
      </c>
      <c r="CF65" s="45"/>
      <c r="CG65" s="5">
        <v>83.323999999999998</v>
      </c>
      <c r="CH65" s="45"/>
      <c r="CI65" s="5">
        <v>82.346999999999994</v>
      </c>
      <c r="CJ65" s="45"/>
      <c r="CK65" s="23"/>
      <c r="CL65" s="24" t="s">
        <v>20</v>
      </c>
      <c r="CM65" s="5">
        <v>108.2</v>
      </c>
      <c r="CN65" s="45"/>
      <c r="CO65" s="5">
        <v>107.592</v>
      </c>
      <c r="CP65" s="45"/>
      <c r="CQ65" s="5">
        <v>77.94</v>
      </c>
      <c r="CR65" s="45"/>
      <c r="CS65" s="23"/>
      <c r="CT65" s="24" t="s">
        <v>20</v>
      </c>
      <c r="CU65" s="5">
        <v>130.39699999999999</v>
      </c>
      <c r="CV65" s="45"/>
      <c r="CW65" s="5">
        <v>96.260999999999996</v>
      </c>
      <c r="CX65" s="45"/>
      <c r="CY65" s="5">
        <v>119.563</v>
      </c>
      <c r="CZ65" s="45"/>
      <c r="DA65" s="23"/>
      <c r="DB65" s="24" t="s">
        <v>20</v>
      </c>
      <c r="DC65" s="5">
        <v>101.55</v>
      </c>
      <c r="DD65" s="45"/>
      <c r="DE65" s="5">
        <v>73.807000000000002</v>
      </c>
      <c r="DF65" s="45"/>
      <c r="DG65" s="5">
        <v>86.6</v>
      </c>
      <c r="DH65" s="45"/>
      <c r="DI65" s="23"/>
      <c r="DJ65" s="24" t="s">
        <v>20</v>
      </c>
      <c r="DK65" s="5">
        <v>96.6</v>
      </c>
      <c r="DL65" s="45"/>
      <c r="DM65" s="5">
        <v>85.323999999999998</v>
      </c>
      <c r="DN65" s="45"/>
      <c r="DO65" s="5">
        <v>98.412999999999997</v>
      </c>
      <c r="DP65" s="45"/>
      <c r="DQ65" s="43"/>
    </row>
    <row r="66" spans="1:121" ht="15" hidden="1" customHeight="1" x14ac:dyDescent="0.25">
      <c r="A66" s="23"/>
      <c r="B66" s="24" t="s">
        <v>21</v>
      </c>
      <c r="C66" s="5">
        <v>107.83499999999999</v>
      </c>
      <c r="D66" s="45"/>
      <c r="E66" s="5">
        <v>96.134</v>
      </c>
      <c r="F66" s="45"/>
      <c r="G66" s="5">
        <v>92.58</v>
      </c>
      <c r="H66" s="45"/>
      <c r="I66" s="23"/>
      <c r="J66" s="24" t="s">
        <v>21</v>
      </c>
      <c r="K66" s="5">
        <v>95.694000000000003</v>
      </c>
      <c r="L66" s="45"/>
      <c r="M66" s="5">
        <v>100.548</v>
      </c>
      <c r="N66" s="45"/>
      <c r="O66" s="5">
        <v>101.393</v>
      </c>
      <c r="P66" s="45"/>
      <c r="Q66" s="23"/>
      <c r="R66" s="24" t="s">
        <v>21</v>
      </c>
      <c r="S66" s="5">
        <v>105.899</v>
      </c>
      <c r="T66" s="45"/>
      <c r="U66" s="5">
        <v>114.119</v>
      </c>
      <c r="V66" s="45"/>
      <c r="W66" s="5">
        <v>100.869</v>
      </c>
      <c r="X66" s="45"/>
      <c r="Y66" s="23"/>
      <c r="Z66" s="24" t="s">
        <v>21</v>
      </c>
      <c r="AA66" s="5">
        <v>110.595</v>
      </c>
      <c r="AB66" s="45"/>
      <c r="AC66" s="5">
        <v>89.3</v>
      </c>
      <c r="AD66" s="45"/>
      <c r="AE66" s="5">
        <v>94.46</v>
      </c>
      <c r="AF66" s="45"/>
      <c r="AG66" s="23"/>
      <c r="AH66" s="24" t="s">
        <v>21</v>
      </c>
      <c r="AI66" s="5">
        <v>93.326999999999998</v>
      </c>
      <c r="AJ66" s="45"/>
      <c r="AK66" s="5">
        <v>101.626</v>
      </c>
      <c r="AL66" s="45"/>
      <c r="AM66" s="5">
        <v>100.438</v>
      </c>
      <c r="AN66" s="45"/>
      <c r="AO66" s="23"/>
      <c r="AP66" s="24" t="s">
        <v>21</v>
      </c>
      <c r="AQ66" s="5">
        <v>100.122</v>
      </c>
      <c r="AR66" s="45"/>
      <c r="AS66" s="5">
        <v>103.01900000000001</v>
      </c>
      <c r="AT66" s="45"/>
      <c r="AU66" s="5">
        <v>116.79</v>
      </c>
      <c r="AV66" s="45"/>
      <c r="AW66" s="23"/>
      <c r="AX66" s="24" t="s">
        <v>21</v>
      </c>
      <c r="AY66" s="5">
        <v>97.081000000000003</v>
      </c>
      <c r="AZ66" s="45"/>
      <c r="BA66" s="5">
        <v>104.33199999999999</v>
      </c>
      <c r="BB66" s="45"/>
      <c r="BC66" s="5">
        <v>98.933000000000007</v>
      </c>
      <c r="BD66" s="45"/>
      <c r="BE66" s="23"/>
      <c r="BF66" s="24" t="s">
        <v>21</v>
      </c>
      <c r="BG66" s="5">
        <v>98.325999999999993</v>
      </c>
      <c r="BH66" s="45"/>
      <c r="BI66" s="5">
        <v>98.885000000000005</v>
      </c>
      <c r="BJ66" s="45"/>
      <c r="BK66" s="5">
        <v>96.382000000000005</v>
      </c>
      <c r="BL66" s="45"/>
      <c r="BM66" s="23"/>
      <c r="BN66" s="24" t="s">
        <v>21</v>
      </c>
      <c r="BO66" s="5">
        <v>97.314999999999998</v>
      </c>
      <c r="BP66" s="45"/>
      <c r="BQ66" s="5">
        <v>103.01</v>
      </c>
      <c r="BR66" s="45"/>
      <c r="BS66" s="5">
        <v>95.436000000000007</v>
      </c>
      <c r="BT66" s="45"/>
      <c r="BU66" s="23"/>
      <c r="BV66" s="24" t="s">
        <v>21</v>
      </c>
      <c r="BW66" s="5">
        <v>98.518000000000001</v>
      </c>
      <c r="BX66" s="45"/>
      <c r="BY66" s="5">
        <v>87.141999999999996</v>
      </c>
      <c r="BZ66" s="45"/>
      <c r="CA66" s="5">
        <v>86.543999999999997</v>
      </c>
      <c r="CB66" s="45"/>
      <c r="CC66" s="23"/>
      <c r="CD66" s="24" t="s">
        <v>21</v>
      </c>
      <c r="CE66" s="5">
        <v>104.636</v>
      </c>
      <c r="CF66" s="45"/>
      <c r="CG66" s="5">
        <v>80.692999999999998</v>
      </c>
      <c r="CH66" s="45"/>
      <c r="CI66" s="5">
        <v>83.242999999999995</v>
      </c>
      <c r="CJ66" s="45"/>
      <c r="CK66" s="23"/>
      <c r="CL66" s="24" t="s">
        <v>21</v>
      </c>
      <c r="CM66" s="5">
        <v>98.266000000000005</v>
      </c>
      <c r="CN66" s="45"/>
      <c r="CO66" s="5">
        <v>105.66200000000001</v>
      </c>
      <c r="CP66" s="45"/>
      <c r="CQ66" s="5">
        <v>107.044</v>
      </c>
      <c r="CR66" s="45"/>
      <c r="CS66" s="23"/>
      <c r="CT66" s="24" t="s">
        <v>21</v>
      </c>
      <c r="CU66" s="5">
        <v>124.07299999999999</v>
      </c>
      <c r="CV66" s="45"/>
      <c r="CW66" s="5">
        <v>99.695999999999998</v>
      </c>
      <c r="CX66" s="45"/>
      <c r="CY66" s="5">
        <v>99.712000000000003</v>
      </c>
      <c r="CZ66" s="45"/>
      <c r="DA66" s="23"/>
      <c r="DB66" s="24" t="s">
        <v>21</v>
      </c>
      <c r="DC66" s="5">
        <v>96.751000000000005</v>
      </c>
      <c r="DD66" s="45"/>
      <c r="DE66" s="5">
        <v>113.20399999999999</v>
      </c>
      <c r="DF66" s="45"/>
      <c r="DG66" s="5">
        <v>93.3</v>
      </c>
      <c r="DH66" s="45"/>
      <c r="DI66" s="23"/>
      <c r="DJ66" s="24" t="s">
        <v>21</v>
      </c>
      <c r="DK66" s="5">
        <v>108.658</v>
      </c>
      <c r="DL66" s="45"/>
      <c r="DM66" s="5">
        <v>102.129</v>
      </c>
      <c r="DN66" s="45"/>
      <c r="DO66" s="5">
        <v>79.616</v>
      </c>
      <c r="DP66" s="45"/>
      <c r="DQ66" s="43"/>
    </row>
    <row r="67" spans="1:121" ht="15" hidden="1" customHeight="1" x14ac:dyDescent="0.25">
      <c r="A67" s="23"/>
      <c r="B67" s="24" t="s">
        <v>22</v>
      </c>
      <c r="C67" s="5">
        <v>114.26600000000001</v>
      </c>
      <c r="D67" s="45"/>
      <c r="E67" s="5">
        <v>95.103999999999999</v>
      </c>
      <c r="F67" s="45"/>
      <c r="G67" s="5">
        <v>94.307000000000002</v>
      </c>
      <c r="H67" s="45"/>
      <c r="I67" s="23"/>
      <c r="J67" s="24" t="s">
        <v>22</v>
      </c>
      <c r="K67" s="5">
        <v>93.033000000000001</v>
      </c>
      <c r="L67" s="45"/>
      <c r="M67" s="5">
        <v>104.822</v>
      </c>
      <c r="N67" s="45"/>
      <c r="O67" s="5">
        <v>103.541</v>
      </c>
      <c r="P67" s="45"/>
      <c r="Q67" s="23"/>
      <c r="R67" s="24" t="s">
        <v>22</v>
      </c>
      <c r="S67" s="5">
        <v>98.287999999999997</v>
      </c>
      <c r="T67" s="45"/>
      <c r="U67" s="5">
        <v>88.659000000000006</v>
      </c>
      <c r="V67" s="45"/>
      <c r="W67" s="5">
        <v>103.09099999999999</v>
      </c>
      <c r="X67" s="45"/>
      <c r="Y67" s="23"/>
      <c r="Z67" s="24" t="s">
        <v>22</v>
      </c>
      <c r="AA67" s="5">
        <v>104.619</v>
      </c>
      <c r="AB67" s="45"/>
      <c r="AC67" s="5">
        <v>94.335999999999999</v>
      </c>
      <c r="AD67" s="45"/>
      <c r="AE67" s="5">
        <v>98.679000000000002</v>
      </c>
      <c r="AF67" s="45"/>
      <c r="AG67" s="23"/>
      <c r="AH67" s="24" t="s">
        <v>22</v>
      </c>
      <c r="AI67" s="5">
        <v>95.927000000000007</v>
      </c>
      <c r="AJ67" s="45"/>
      <c r="AK67" s="5">
        <v>108.21599999999999</v>
      </c>
      <c r="AL67" s="45"/>
      <c r="AM67" s="5">
        <v>102.68300000000001</v>
      </c>
      <c r="AN67" s="45"/>
      <c r="AO67" s="23"/>
      <c r="AP67" s="24" t="s">
        <v>22</v>
      </c>
      <c r="AQ67" s="5">
        <v>102.03400000000001</v>
      </c>
      <c r="AR67" s="45"/>
      <c r="AS67" s="5">
        <v>104.958</v>
      </c>
      <c r="AT67" s="45"/>
      <c r="AU67" s="5">
        <v>94.454999999999998</v>
      </c>
      <c r="AV67" s="45"/>
      <c r="AW67" s="23"/>
      <c r="AX67" s="24" t="s">
        <v>22</v>
      </c>
      <c r="AY67" s="5">
        <v>94.037000000000006</v>
      </c>
      <c r="AZ67" s="45"/>
      <c r="BA67" s="5">
        <v>100.00700000000001</v>
      </c>
      <c r="BB67" s="45"/>
      <c r="BC67" s="5">
        <v>96.784000000000006</v>
      </c>
      <c r="BD67" s="45"/>
      <c r="BE67" s="23"/>
      <c r="BF67" s="24" t="s">
        <v>22</v>
      </c>
      <c r="BG67" s="5">
        <v>102.9</v>
      </c>
      <c r="BH67" s="45"/>
      <c r="BI67" s="5">
        <v>106.34</v>
      </c>
      <c r="BJ67" s="45"/>
      <c r="BK67" s="5">
        <v>101.351</v>
      </c>
      <c r="BL67" s="45"/>
      <c r="BM67" s="23"/>
      <c r="BN67" s="24" t="s">
        <v>22</v>
      </c>
      <c r="BO67" s="5">
        <v>100.785</v>
      </c>
      <c r="BP67" s="45"/>
      <c r="BQ67" s="5">
        <v>103.2</v>
      </c>
      <c r="BR67" s="45"/>
      <c r="BS67" s="5">
        <v>107.279</v>
      </c>
      <c r="BT67" s="45"/>
      <c r="BU67" s="23"/>
      <c r="BV67" s="24" t="s">
        <v>22</v>
      </c>
      <c r="BW67" s="5">
        <v>108.996</v>
      </c>
      <c r="BX67" s="45"/>
      <c r="BY67" s="5">
        <v>101.361</v>
      </c>
      <c r="BZ67" s="45"/>
      <c r="CA67" s="5">
        <v>93.638999999999996</v>
      </c>
      <c r="CB67" s="45"/>
      <c r="CC67" s="23"/>
      <c r="CD67" s="24" t="s">
        <v>22</v>
      </c>
      <c r="CE67" s="5">
        <v>106.64400000000001</v>
      </c>
      <c r="CF67" s="45"/>
      <c r="CG67" s="5">
        <v>81.349999999999994</v>
      </c>
      <c r="CH67" s="45"/>
      <c r="CI67" s="5">
        <v>102.70099999999999</v>
      </c>
      <c r="CJ67" s="45"/>
      <c r="CK67" s="23"/>
      <c r="CL67" s="24" t="s">
        <v>22</v>
      </c>
      <c r="CM67" s="5">
        <v>100.712</v>
      </c>
      <c r="CN67" s="45"/>
      <c r="CO67" s="5">
        <v>95.331999999999994</v>
      </c>
      <c r="CP67" s="45"/>
      <c r="CQ67" s="5">
        <v>116.614</v>
      </c>
      <c r="CR67" s="45"/>
      <c r="CS67" s="23"/>
      <c r="CT67" s="24" t="s">
        <v>22</v>
      </c>
      <c r="CU67" s="5">
        <v>108.627</v>
      </c>
      <c r="CV67" s="45"/>
      <c r="CW67" s="5">
        <v>98.295000000000002</v>
      </c>
      <c r="CX67" s="45"/>
      <c r="CY67" s="5">
        <v>99.762</v>
      </c>
      <c r="CZ67" s="45"/>
      <c r="DA67" s="23"/>
      <c r="DB67" s="24" t="s">
        <v>22</v>
      </c>
      <c r="DC67" s="5">
        <v>107.913</v>
      </c>
      <c r="DD67" s="45"/>
      <c r="DE67" s="5">
        <v>96.326999999999998</v>
      </c>
      <c r="DF67" s="45"/>
      <c r="DG67" s="5">
        <v>108.19799999999999</v>
      </c>
      <c r="DH67" s="45"/>
      <c r="DI67" s="23"/>
      <c r="DJ67" s="24" t="s">
        <v>22</v>
      </c>
      <c r="DK67" s="5">
        <v>113.83499999999999</v>
      </c>
      <c r="DL67" s="45"/>
      <c r="DM67" s="5">
        <v>96.126999999999995</v>
      </c>
      <c r="DN67" s="45"/>
      <c r="DO67" s="5">
        <v>97.05</v>
      </c>
      <c r="DP67" s="45"/>
      <c r="DQ67" s="43"/>
    </row>
    <row r="68" spans="1:121" ht="15" hidden="1" customHeight="1" x14ac:dyDescent="0.25">
      <c r="A68" s="23"/>
      <c r="B68" s="24" t="s">
        <v>23</v>
      </c>
      <c r="C68" s="5">
        <v>100.349</v>
      </c>
      <c r="D68" s="45"/>
      <c r="E68" s="5">
        <v>97.977999999999994</v>
      </c>
      <c r="F68" s="45"/>
      <c r="G68" s="5">
        <v>87.352000000000004</v>
      </c>
      <c r="H68" s="45"/>
      <c r="I68" s="23"/>
      <c r="J68" s="24" t="s">
        <v>23</v>
      </c>
      <c r="K68" s="5">
        <v>94.763000000000005</v>
      </c>
      <c r="L68" s="45"/>
      <c r="M68" s="5">
        <v>102.203</v>
      </c>
      <c r="N68" s="45"/>
      <c r="O68" s="5">
        <v>99.858000000000004</v>
      </c>
      <c r="P68" s="45"/>
      <c r="Q68" s="23"/>
      <c r="R68" s="24" t="s">
        <v>23</v>
      </c>
      <c r="S68" s="5">
        <v>101.79</v>
      </c>
      <c r="T68" s="45"/>
      <c r="U68" s="5">
        <v>89.09</v>
      </c>
      <c r="V68" s="45"/>
      <c r="W68" s="5">
        <v>106.429</v>
      </c>
      <c r="X68" s="45"/>
      <c r="Y68" s="23"/>
      <c r="Z68" s="24" t="s">
        <v>23</v>
      </c>
      <c r="AA68" s="5">
        <v>93.468000000000004</v>
      </c>
      <c r="AB68" s="45"/>
      <c r="AC68" s="5">
        <v>107.53100000000001</v>
      </c>
      <c r="AD68" s="45"/>
      <c r="AE68" s="5">
        <v>93.804000000000002</v>
      </c>
      <c r="AF68" s="45"/>
      <c r="AG68" s="23"/>
      <c r="AH68" s="24" t="s">
        <v>23</v>
      </c>
      <c r="AI68" s="5">
        <v>96.63</v>
      </c>
      <c r="AJ68" s="45"/>
      <c r="AK68" s="5">
        <v>105.616</v>
      </c>
      <c r="AL68" s="45"/>
      <c r="AM68" s="5">
        <v>98.808999999999997</v>
      </c>
      <c r="AN68" s="45"/>
      <c r="AO68" s="23"/>
      <c r="AP68" s="24" t="s">
        <v>23</v>
      </c>
      <c r="AQ68" s="5">
        <v>102.137</v>
      </c>
      <c r="AR68" s="45"/>
      <c r="AS68" s="5">
        <v>100.504</v>
      </c>
      <c r="AT68" s="45"/>
      <c r="AU68" s="5">
        <v>105.64700000000001</v>
      </c>
      <c r="AV68" s="45"/>
      <c r="AW68" s="23"/>
      <c r="AX68" s="24" t="s">
        <v>23</v>
      </c>
      <c r="AY68" s="5">
        <v>101.788</v>
      </c>
      <c r="AZ68" s="45"/>
      <c r="BA68" s="5">
        <v>103.398</v>
      </c>
      <c r="BB68" s="45"/>
      <c r="BC68" s="5">
        <v>101.22499999999999</v>
      </c>
      <c r="BD68" s="45"/>
      <c r="BE68" s="23"/>
      <c r="BF68" s="24" t="s">
        <v>23</v>
      </c>
      <c r="BG68" s="5">
        <v>99.26</v>
      </c>
      <c r="BH68" s="45"/>
      <c r="BI68" s="5">
        <v>108.096</v>
      </c>
      <c r="BJ68" s="45"/>
      <c r="BK68" s="5">
        <v>107.83799999999999</v>
      </c>
      <c r="BL68" s="45"/>
      <c r="BM68" s="23"/>
      <c r="BN68" s="24" t="s">
        <v>23</v>
      </c>
      <c r="BO68" s="5">
        <v>99.856999999999999</v>
      </c>
      <c r="BP68" s="45"/>
      <c r="BQ68" s="5">
        <v>100.51300000000001</v>
      </c>
      <c r="BR68" s="45"/>
      <c r="BS68" s="5">
        <v>100.55200000000001</v>
      </c>
      <c r="BT68" s="45"/>
      <c r="BU68" s="23"/>
      <c r="BV68" s="24" t="s">
        <v>23</v>
      </c>
      <c r="BW68" s="5">
        <v>117.1</v>
      </c>
      <c r="BX68" s="45"/>
      <c r="BY68" s="5">
        <v>94.900999999999996</v>
      </c>
      <c r="BZ68" s="45"/>
      <c r="CA68" s="5">
        <v>110.34</v>
      </c>
      <c r="CB68" s="45"/>
      <c r="CC68" s="23"/>
      <c r="CD68" s="24" t="s">
        <v>23</v>
      </c>
      <c r="CE68" s="5">
        <v>105.759</v>
      </c>
      <c r="CF68" s="45"/>
      <c r="CG68" s="5">
        <v>110.447</v>
      </c>
      <c r="CH68" s="45"/>
      <c r="CI68" s="5">
        <v>93.391999999999996</v>
      </c>
      <c r="CJ68" s="45"/>
      <c r="CK68" s="23"/>
      <c r="CL68" s="24" t="s">
        <v>23</v>
      </c>
      <c r="CM68" s="5">
        <v>100.17400000000001</v>
      </c>
      <c r="CN68" s="45"/>
      <c r="CO68" s="5">
        <v>93.195999999999998</v>
      </c>
      <c r="CP68" s="45"/>
      <c r="CQ68" s="5">
        <v>104.38</v>
      </c>
      <c r="CR68" s="45"/>
      <c r="CS68" s="23"/>
      <c r="CT68" s="24" t="s">
        <v>23</v>
      </c>
      <c r="CU68" s="5">
        <v>84.741</v>
      </c>
      <c r="CV68" s="45"/>
      <c r="CW68" s="5">
        <v>137.31399999999999</v>
      </c>
      <c r="CX68" s="45"/>
      <c r="CY68" s="5">
        <v>80.677999999999997</v>
      </c>
      <c r="CZ68" s="45"/>
      <c r="DA68" s="23"/>
      <c r="DB68" s="24" t="s">
        <v>23</v>
      </c>
      <c r="DC68" s="5">
        <v>101.73099999999999</v>
      </c>
      <c r="DD68" s="45"/>
      <c r="DE68" s="5">
        <v>71.319000000000003</v>
      </c>
      <c r="DF68" s="45"/>
      <c r="DG68" s="5">
        <v>88.192999999999998</v>
      </c>
      <c r="DH68" s="45"/>
      <c r="DI68" s="23"/>
      <c r="DJ68" s="24" t="s">
        <v>23</v>
      </c>
      <c r="DK68" s="5">
        <v>102.66200000000001</v>
      </c>
      <c r="DL68" s="45"/>
      <c r="DM68" s="5">
        <v>95.218999999999994</v>
      </c>
      <c r="DN68" s="45"/>
      <c r="DO68" s="5">
        <v>100.38200000000001</v>
      </c>
      <c r="DP68" s="45"/>
      <c r="DQ68" s="43"/>
    </row>
    <row r="69" spans="1:121" ht="15" hidden="1" customHeight="1" x14ac:dyDescent="0.25">
      <c r="A69" s="23"/>
      <c r="B69" s="24" t="s">
        <v>24</v>
      </c>
      <c r="C69" s="5">
        <v>126.423</v>
      </c>
      <c r="D69" s="45"/>
      <c r="E69" s="5">
        <v>101.916</v>
      </c>
      <c r="F69" s="45"/>
      <c r="G69" s="5">
        <v>89.897000000000006</v>
      </c>
      <c r="H69" s="45"/>
      <c r="I69" s="23"/>
      <c r="J69" s="24" t="s">
        <v>24</v>
      </c>
      <c r="K69" s="5">
        <v>95.224000000000004</v>
      </c>
      <c r="L69" s="45"/>
      <c r="M69" s="5">
        <v>97.629000000000005</v>
      </c>
      <c r="N69" s="45"/>
      <c r="O69" s="5">
        <v>108.17400000000001</v>
      </c>
      <c r="P69" s="45"/>
      <c r="Q69" s="23"/>
      <c r="R69" s="24" t="s">
        <v>24</v>
      </c>
      <c r="S69" s="5">
        <v>97.287999999999997</v>
      </c>
      <c r="T69" s="45"/>
      <c r="U69" s="5">
        <v>89.122</v>
      </c>
      <c r="V69" s="45"/>
      <c r="W69" s="5">
        <v>99.543000000000006</v>
      </c>
      <c r="X69" s="45"/>
      <c r="Y69" s="23"/>
      <c r="Z69" s="24" t="s">
        <v>24</v>
      </c>
      <c r="AA69" s="5">
        <v>93.18</v>
      </c>
      <c r="AB69" s="45"/>
      <c r="AC69" s="5">
        <v>107.504</v>
      </c>
      <c r="AD69" s="45"/>
      <c r="AE69" s="5">
        <v>93.484999999999999</v>
      </c>
      <c r="AF69" s="45"/>
      <c r="AG69" s="23"/>
      <c r="AH69" s="24" t="s">
        <v>24</v>
      </c>
      <c r="AI69" s="5">
        <v>96.025000000000006</v>
      </c>
      <c r="AJ69" s="45"/>
      <c r="AK69" s="5">
        <v>100.983</v>
      </c>
      <c r="AL69" s="45"/>
      <c r="AM69" s="5">
        <v>88.844999999999999</v>
      </c>
      <c r="AN69" s="45"/>
      <c r="AO69" s="23"/>
      <c r="AP69" s="24" t="s">
        <v>24</v>
      </c>
      <c r="AQ69" s="5">
        <v>102.63</v>
      </c>
      <c r="AR69" s="45"/>
      <c r="AS69" s="5">
        <v>97.769000000000005</v>
      </c>
      <c r="AT69" s="45"/>
      <c r="AU69" s="5">
        <v>100.66</v>
      </c>
      <c r="AV69" s="45"/>
      <c r="AW69" s="23"/>
      <c r="AX69" s="24" t="s">
        <v>24</v>
      </c>
      <c r="AY69" s="5">
        <v>103.574</v>
      </c>
      <c r="AZ69" s="45"/>
      <c r="BA69" s="5">
        <v>101.75700000000001</v>
      </c>
      <c r="BB69" s="45"/>
      <c r="BC69" s="5">
        <v>106.386</v>
      </c>
      <c r="BD69" s="45"/>
      <c r="BE69" s="23"/>
      <c r="BF69" s="24" t="s">
        <v>24</v>
      </c>
      <c r="BG69" s="5">
        <v>98.911000000000001</v>
      </c>
      <c r="BH69" s="45"/>
      <c r="BI69" s="5">
        <v>91.962000000000003</v>
      </c>
      <c r="BJ69" s="45"/>
      <c r="BK69" s="5">
        <v>122.26600000000001</v>
      </c>
      <c r="BL69" s="45"/>
      <c r="BM69" s="23"/>
      <c r="BN69" s="24" t="s">
        <v>24</v>
      </c>
      <c r="BO69" s="5">
        <v>92.602000000000004</v>
      </c>
      <c r="BP69" s="45"/>
      <c r="BQ69" s="5">
        <v>97.567999999999998</v>
      </c>
      <c r="BR69" s="45"/>
      <c r="BS69" s="5">
        <v>101.199</v>
      </c>
      <c r="BT69" s="45"/>
      <c r="BU69" s="23"/>
      <c r="BV69" s="24" t="s">
        <v>24</v>
      </c>
      <c r="BW69" s="5">
        <v>101.85299999999999</v>
      </c>
      <c r="BX69" s="45"/>
      <c r="BY69" s="5">
        <v>89.456999999999994</v>
      </c>
      <c r="BZ69" s="45"/>
      <c r="CA69" s="5">
        <v>114.99</v>
      </c>
      <c r="CB69" s="45"/>
      <c r="CC69" s="23"/>
      <c r="CD69" s="24" t="s">
        <v>24</v>
      </c>
      <c r="CE69" s="5">
        <v>73.198999999999998</v>
      </c>
      <c r="CF69" s="45"/>
      <c r="CG69" s="5">
        <v>138.31899999999999</v>
      </c>
      <c r="CH69" s="45"/>
      <c r="CI69" s="5">
        <v>104.624</v>
      </c>
      <c r="CJ69" s="45"/>
      <c r="CK69" s="23"/>
      <c r="CL69" s="24" t="s">
        <v>24</v>
      </c>
      <c r="CM69" s="5">
        <v>95.191999999999993</v>
      </c>
      <c r="CN69" s="45"/>
      <c r="CO69" s="5">
        <v>99.302000000000007</v>
      </c>
      <c r="CP69" s="45"/>
      <c r="CQ69" s="5">
        <v>102.46</v>
      </c>
      <c r="CR69" s="45"/>
      <c r="CS69" s="23"/>
      <c r="CT69" s="24" t="s">
        <v>24</v>
      </c>
      <c r="CU69" s="5">
        <v>101.57</v>
      </c>
      <c r="CV69" s="45"/>
      <c r="CW69" s="5">
        <v>114.078</v>
      </c>
      <c r="CX69" s="45"/>
      <c r="CY69" s="5">
        <v>94.340999999999994</v>
      </c>
      <c r="CZ69" s="45"/>
      <c r="DA69" s="23"/>
      <c r="DB69" s="24" t="s">
        <v>24</v>
      </c>
      <c r="DC69" s="5">
        <v>104.496</v>
      </c>
      <c r="DD69" s="45"/>
      <c r="DE69" s="5">
        <v>123.73099999999999</v>
      </c>
      <c r="DF69" s="45"/>
      <c r="DG69" s="5">
        <v>98.022999999999996</v>
      </c>
      <c r="DH69" s="45"/>
      <c r="DI69" s="23"/>
      <c r="DJ69" s="24" t="s">
        <v>24</v>
      </c>
      <c r="DK69" s="5">
        <v>96.02</v>
      </c>
      <c r="DL69" s="45"/>
      <c r="DM69" s="5">
        <v>98.328999999999994</v>
      </c>
      <c r="DN69" s="45"/>
      <c r="DO69" s="5">
        <v>85.271000000000001</v>
      </c>
      <c r="DP69" s="45"/>
      <c r="DQ69" s="43"/>
    </row>
    <row r="70" spans="1:121" ht="15" hidden="1" customHeight="1" x14ac:dyDescent="0.25">
      <c r="A70" s="23"/>
      <c r="B70" s="24" t="s">
        <v>25</v>
      </c>
      <c r="C70" s="5">
        <v>113.46899999999999</v>
      </c>
      <c r="D70" s="45"/>
      <c r="E70" s="5">
        <v>104.277</v>
      </c>
      <c r="F70" s="45"/>
      <c r="G70" s="5">
        <v>106.31</v>
      </c>
      <c r="H70" s="45"/>
      <c r="I70" s="23"/>
      <c r="J70" s="24" t="s">
        <v>25</v>
      </c>
      <c r="K70" s="5">
        <v>103.45399999999999</v>
      </c>
      <c r="L70" s="45"/>
      <c r="M70" s="5">
        <v>100.758</v>
      </c>
      <c r="N70" s="45"/>
      <c r="O70" s="5">
        <v>101.26900000000001</v>
      </c>
      <c r="P70" s="45"/>
      <c r="Q70" s="23"/>
      <c r="R70" s="24" t="s">
        <v>25</v>
      </c>
      <c r="S70" s="5">
        <v>100.97499999999999</v>
      </c>
      <c r="T70" s="45"/>
      <c r="U70" s="5">
        <v>101.871</v>
      </c>
      <c r="V70" s="45"/>
      <c r="W70" s="5">
        <v>108.937</v>
      </c>
      <c r="X70" s="45"/>
      <c r="Y70" s="23"/>
      <c r="Z70" s="24" t="s">
        <v>25</v>
      </c>
      <c r="AA70" s="5">
        <v>87.662999999999997</v>
      </c>
      <c r="AB70" s="45"/>
      <c r="AC70" s="5">
        <v>110.51600000000001</v>
      </c>
      <c r="AD70" s="45"/>
      <c r="AE70" s="5">
        <v>99.691999999999993</v>
      </c>
      <c r="AF70" s="45"/>
      <c r="AG70" s="23"/>
      <c r="AH70" s="24" t="s">
        <v>25</v>
      </c>
      <c r="AI70" s="5">
        <v>115.922</v>
      </c>
      <c r="AJ70" s="45"/>
      <c r="AK70" s="5">
        <v>103.54600000000001</v>
      </c>
      <c r="AL70" s="45"/>
      <c r="AM70" s="5">
        <v>94.864999999999995</v>
      </c>
      <c r="AN70" s="45"/>
      <c r="AO70" s="23"/>
      <c r="AP70" s="24" t="s">
        <v>25</v>
      </c>
      <c r="AQ70" s="5">
        <v>99.87</v>
      </c>
      <c r="AR70" s="45"/>
      <c r="AS70" s="5">
        <v>105.386</v>
      </c>
      <c r="AT70" s="45"/>
      <c r="AU70" s="5">
        <v>114.127</v>
      </c>
      <c r="AV70" s="45"/>
      <c r="AW70" s="23"/>
      <c r="AX70" s="24" t="s">
        <v>25</v>
      </c>
      <c r="AY70" s="5">
        <v>104.43600000000001</v>
      </c>
      <c r="AZ70" s="45"/>
      <c r="BA70" s="5">
        <v>104.827</v>
      </c>
      <c r="BB70" s="45"/>
      <c r="BC70" s="5">
        <v>112.527</v>
      </c>
      <c r="BD70" s="45"/>
      <c r="BE70" s="23"/>
      <c r="BF70" s="24" t="s">
        <v>25</v>
      </c>
      <c r="BG70" s="5">
        <v>99.162999999999997</v>
      </c>
      <c r="BH70" s="45"/>
      <c r="BI70" s="5">
        <v>99.512</v>
      </c>
      <c r="BJ70" s="45"/>
      <c r="BK70" s="5">
        <v>115.366</v>
      </c>
      <c r="BL70" s="45"/>
      <c r="BM70" s="23"/>
      <c r="BN70" s="24" t="s">
        <v>25</v>
      </c>
      <c r="BO70" s="5">
        <v>109.28400000000001</v>
      </c>
      <c r="BP70" s="45"/>
      <c r="BQ70" s="5">
        <v>96.162000000000006</v>
      </c>
      <c r="BR70" s="45"/>
      <c r="BS70" s="5">
        <v>106.956</v>
      </c>
      <c r="BT70" s="45"/>
      <c r="BU70" s="23"/>
      <c r="BV70" s="24" t="s">
        <v>25</v>
      </c>
      <c r="BW70" s="5">
        <v>102.30200000000001</v>
      </c>
      <c r="BX70" s="45"/>
      <c r="BY70" s="5">
        <v>116.267</v>
      </c>
      <c r="BZ70" s="45"/>
      <c r="CA70" s="5">
        <v>133.303</v>
      </c>
      <c r="CB70" s="45"/>
      <c r="CC70" s="23"/>
      <c r="CD70" s="24" t="s">
        <v>25</v>
      </c>
      <c r="CE70" s="5">
        <v>110.221</v>
      </c>
      <c r="CF70" s="45"/>
      <c r="CG70" s="5">
        <v>85.573999999999998</v>
      </c>
      <c r="CH70" s="45"/>
      <c r="CI70" s="5">
        <v>133.91200000000001</v>
      </c>
      <c r="CJ70" s="45"/>
      <c r="CK70" s="23"/>
      <c r="CL70" s="24" t="s">
        <v>25</v>
      </c>
      <c r="CM70" s="5">
        <v>103.78700000000001</v>
      </c>
      <c r="CN70" s="45"/>
      <c r="CO70" s="5">
        <v>102.949</v>
      </c>
      <c r="CP70" s="45"/>
      <c r="CQ70" s="5">
        <v>115.845</v>
      </c>
      <c r="CR70" s="45"/>
      <c r="CS70" s="23"/>
      <c r="CT70" s="24" t="s">
        <v>25</v>
      </c>
      <c r="CU70" s="5">
        <v>86.477999999999994</v>
      </c>
      <c r="CV70" s="45"/>
      <c r="CW70" s="5">
        <v>95.072999999999993</v>
      </c>
      <c r="CX70" s="45"/>
      <c r="CY70" s="5">
        <v>87.736999999999995</v>
      </c>
      <c r="CZ70" s="45"/>
      <c r="DA70" s="23"/>
      <c r="DB70" s="24" t="s">
        <v>25</v>
      </c>
      <c r="DC70" s="5">
        <v>98.51</v>
      </c>
      <c r="DD70" s="45"/>
      <c r="DE70" s="5">
        <v>124.11799999999999</v>
      </c>
      <c r="DF70" s="45"/>
      <c r="DG70" s="5">
        <v>116.29600000000001</v>
      </c>
      <c r="DH70" s="45"/>
      <c r="DI70" s="23"/>
      <c r="DJ70" s="24" t="s">
        <v>25</v>
      </c>
      <c r="DK70" s="5">
        <v>81.343999999999994</v>
      </c>
      <c r="DL70" s="45"/>
      <c r="DM70" s="5">
        <v>99.822000000000003</v>
      </c>
      <c r="DN70" s="45"/>
      <c r="DO70" s="5">
        <v>97.510999999999996</v>
      </c>
      <c r="DP70" s="45"/>
      <c r="DQ70" s="43"/>
    </row>
    <row r="71" spans="1:121" ht="15" hidden="1" customHeight="1" x14ac:dyDescent="0.25">
      <c r="A71" s="23"/>
      <c r="B71" s="24" t="s">
        <v>26</v>
      </c>
      <c r="C71" s="5">
        <v>117.262</v>
      </c>
      <c r="D71" s="45"/>
      <c r="E71" s="5">
        <v>104.545</v>
      </c>
      <c r="F71" s="45"/>
      <c r="G71" s="5">
        <v>114.511</v>
      </c>
      <c r="H71" s="45"/>
      <c r="I71" s="23"/>
      <c r="J71" s="24" t="s">
        <v>26</v>
      </c>
      <c r="K71" s="5">
        <v>107.16800000000001</v>
      </c>
      <c r="L71" s="45"/>
      <c r="M71" s="5">
        <v>106.20699999999999</v>
      </c>
      <c r="N71" s="45"/>
      <c r="O71" s="5">
        <v>103.31699999999999</v>
      </c>
      <c r="P71" s="45"/>
      <c r="Q71" s="23"/>
      <c r="R71" s="24" t="s">
        <v>26</v>
      </c>
      <c r="S71" s="5">
        <v>102.083</v>
      </c>
      <c r="T71" s="45"/>
      <c r="U71" s="5">
        <v>114.012</v>
      </c>
      <c r="V71" s="45"/>
      <c r="W71" s="5">
        <v>106.22199999999999</v>
      </c>
      <c r="X71" s="45"/>
      <c r="Y71" s="23"/>
      <c r="Z71" s="24" t="s">
        <v>26</v>
      </c>
      <c r="AA71" s="5">
        <v>85.188000000000002</v>
      </c>
      <c r="AB71" s="45"/>
      <c r="AC71" s="5">
        <v>114.70099999999999</v>
      </c>
      <c r="AD71" s="45"/>
      <c r="AE71" s="5">
        <v>103.50700000000001</v>
      </c>
      <c r="AF71" s="45"/>
      <c r="AG71" s="23"/>
      <c r="AH71" s="24" t="s">
        <v>26</v>
      </c>
      <c r="AI71" s="5">
        <v>100.887</v>
      </c>
      <c r="AJ71" s="45"/>
      <c r="AK71" s="5">
        <v>110.846</v>
      </c>
      <c r="AL71" s="45"/>
      <c r="AM71" s="5">
        <v>106.569</v>
      </c>
      <c r="AN71" s="45"/>
      <c r="AO71" s="23"/>
      <c r="AP71" s="24" t="s">
        <v>26</v>
      </c>
      <c r="AQ71" s="5">
        <v>110.215</v>
      </c>
      <c r="AR71" s="45"/>
      <c r="AS71" s="5">
        <v>106.184</v>
      </c>
      <c r="AT71" s="45"/>
      <c r="AU71" s="5">
        <v>103.81699999999999</v>
      </c>
      <c r="AV71" s="45"/>
      <c r="AW71" s="23"/>
      <c r="AX71" s="24" t="s">
        <v>26</v>
      </c>
      <c r="AY71" s="5">
        <v>106.446</v>
      </c>
      <c r="AZ71" s="45"/>
      <c r="BA71" s="5">
        <v>103.084</v>
      </c>
      <c r="BB71" s="45"/>
      <c r="BC71" s="5">
        <v>107.733</v>
      </c>
      <c r="BD71" s="45"/>
      <c r="BE71" s="23"/>
      <c r="BF71" s="24" t="s">
        <v>26</v>
      </c>
      <c r="BG71" s="5">
        <v>106.056</v>
      </c>
      <c r="BH71" s="45"/>
      <c r="BI71" s="5">
        <v>95.519000000000005</v>
      </c>
      <c r="BJ71" s="45"/>
      <c r="BK71" s="5">
        <v>111.813</v>
      </c>
      <c r="BL71" s="45"/>
      <c r="BM71" s="23"/>
      <c r="BN71" s="24" t="s">
        <v>26</v>
      </c>
      <c r="BO71" s="5">
        <v>105.98699999999999</v>
      </c>
      <c r="BP71" s="45"/>
      <c r="BQ71" s="5">
        <v>97.200999999999993</v>
      </c>
      <c r="BR71" s="45"/>
      <c r="BS71" s="5">
        <v>104.477</v>
      </c>
      <c r="BT71" s="45"/>
      <c r="BU71" s="23"/>
      <c r="BV71" s="24" t="s">
        <v>26</v>
      </c>
      <c r="BW71" s="5">
        <v>108.34099999999999</v>
      </c>
      <c r="BX71" s="45"/>
      <c r="BY71" s="5">
        <v>106.873</v>
      </c>
      <c r="BZ71" s="45"/>
      <c r="CA71" s="5">
        <v>139.41900000000001</v>
      </c>
      <c r="CB71" s="45"/>
      <c r="CC71" s="23"/>
      <c r="CD71" s="24" t="s">
        <v>26</v>
      </c>
      <c r="CE71" s="5">
        <v>107.91800000000001</v>
      </c>
      <c r="CF71" s="45"/>
      <c r="CG71" s="5">
        <v>104.286</v>
      </c>
      <c r="CH71" s="45"/>
      <c r="CI71" s="5">
        <v>116.175</v>
      </c>
      <c r="CJ71" s="45"/>
      <c r="CK71" s="23"/>
      <c r="CL71" s="24" t="s">
        <v>26</v>
      </c>
      <c r="CM71" s="5">
        <v>100.089</v>
      </c>
      <c r="CN71" s="45"/>
      <c r="CO71" s="5">
        <v>99.694000000000003</v>
      </c>
      <c r="CP71" s="45"/>
      <c r="CQ71" s="5">
        <v>117.288</v>
      </c>
      <c r="CR71" s="45"/>
      <c r="CS71" s="23"/>
      <c r="CT71" s="24" t="s">
        <v>26</v>
      </c>
      <c r="CU71" s="5">
        <v>78.8</v>
      </c>
      <c r="CV71" s="45"/>
      <c r="CW71" s="5">
        <v>92.721000000000004</v>
      </c>
      <c r="CX71" s="45"/>
      <c r="CY71" s="5">
        <v>107.71599999999999</v>
      </c>
      <c r="CZ71" s="45"/>
      <c r="DA71" s="23"/>
      <c r="DB71" s="24" t="s">
        <v>26</v>
      </c>
      <c r="DC71" s="5">
        <v>97.748999999999995</v>
      </c>
      <c r="DD71" s="45"/>
      <c r="DE71" s="5">
        <v>88.855000000000004</v>
      </c>
      <c r="DF71" s="45"/>
      <c r="DG71" s="5">
        <v>103.756</v>
      </c>
      <c r="DH71" s="45"/>
      <c r="DI71" s="23"/>
      <c r="DJ71" s="24" t="s">
        <v>26</v>
      </c>
      <c r="DK71" s="5">
        <v>96.257999999999996</v>
      </c>
      <c r="DL71" s="45"/>
      <c r="DM71" s="5">
        <v>112.209</v>
      </c>
      <c r="DN71" s="45"/>
      <c r="DO71" s="5">
        <v>107.158</v>
      </c>
      <c r="DP71" s="45"/>
      <c r="DQ71" s="43"/>
    </row>
    <row r="72" spans="1:121" ht="15" hidden="1" customHeight="1" x14ac:dyDescent="0.25">
      <c r="A72" s="23"/>
      <c r="B72" s="24" t="s">
        <v>27</v>
      </c>
      <c r="C72" s="5">
        <v>100.494</v>
      </c>
      <c r="D72" s="45"/>
      <c r="E72" s="5">
        <v>102.982</v>
      </c>
      <c r="F72" s="45"/>
      <c r="G72" s="5">
        <v>111.16500000000001</v>
      </c>
      <c r="H72" s="45"/>
      <c r="I72" s="23"/>
      <c r="J72" s="24" t="s">
        <v>27</v>
      </c>
      <c r="K72" s="5">
        <v>107.482</v>
      </c>
      <c r="L72" s="45"/>
      <c r="M72" s="5">
        <v>107.998</v>
      </c>
      <c r="N72" s="45"/>
      <c r="O72" s="5">
        <v>90.031999999999996</v>
      </c>
      <c r="P72" s="45"/>
      <c r="Q72" s="23"/>
      <c r="R72" s="24" t="s">
        <v>27</v>
      </c>
      <c r="S72" s="5">
        <v>110.861</v>
      </c>
      <c r="T72" s="45"/>
      <c r="U72" s="5">
        <v>110.366</v>
      </c>
      <c r="V72" s="45"/>
      <c r="W72" s="5">
        <v>122.80800000000001</v>
      </c>
      <c r="X72" s="45"/>
      <c r="Y72" s="23"/>
      <c r="Z72" s="24" t="s">
        <v>27</v>
      </c>
      <c r="AA72" s="5">
        <v>99.492000000000004</v>
      </c>
      <c r="AB72" s="45"/>
      <c r="AC72" s="5">
        <v>115.1</v>
      </c>
      <c r="AD72" s="45"/>
      <c r="AE72" s="5">
        <v>102.358</v>
      </c>
      <c r="AF72" s="45"/>
      <c r="AG72" s="23"/>
      <c r="AH72" s="24" t="s">
        <v>27</v>
      </c>
      <c r="AI72" s="5">
        <v>105.863</v>
      </c>
      <c r="AJ72" s="45"/>
      <c r="AK72" s="5">
        <v>102.42</v>
      </c>
      <c r="AL72" s="45"/>
      <c r="AM72" s="5">
        <v>95.998999999999995</v>
      </c>
      <c r="AN72" s="45"/>
      <c r="AO72" s="23"/>
      <c r="AP72" s="24" t="s">
        <v>27</v>
      </c>
      <c r="AQ72" s="5">
        <v>94.007000000000005</v>
      </c>
      <c r="AR72" s="45"/>
      <c r="AS72" s="5">
        <v>92.528999999999996</v>
      </c>
      <c r="AT72" s="45"/>
      <c r="AU72" s="5">
        <v>90.992999999999995</v>
      </c>
      <c r="AV72" s="45"/>
      <c r="AW72" s="23"/>
      <c r="AX72" s="24" t="s">
        <v>27</v>
      </c>
      <c r="AY72" s="5">
        <v>104.551</v>
      </c>
      <c r="AZ72" s="45"/>
      <c r="BA72" s="5">
        <v>102.485</v>
      </c>
      <c r="BB72" s="45"/>
      <c r="BC72" s="5">
        <v>112.59699999999999</v>
      </c>
      <c r="BD72" s="45"/>
      <c r="BE72" s="23"/>
      <c r="BF72" s="24" t="s">
        <v>27</v>
      </c>
      <c r="BG72" s="5">
        <v>102.874</v>
      </c>
      <c r="BH72" s="45"/>
      <c r="BI72" s="5">
        <v>90.408000000000001</v>
      </c>
      <c r="BJ72" s="45"/>
      <c r="BK72" s="5">
        <v>101.77</v>
      </c>
      <c r="BL72" s="45"/>
      <c r="BM72" s="23"/>
      <c r="BN72" s="24" t="s">
        <v>27</v>
      </c>
      <c r="BO72" s="5">
        <v>99.161000000000001</v>
      </c>
      <c r="BP72" s="45"/>
      <c r="BQ72" s="5">
        <v>97.992000000000004</v>
      </c>
      <c r="BR72" s="45"/>
      <c r="BS72" s="5">
        <v>105.598</v>
      </c>
      <c r="BT72" s="45"/>
      <c r="BU72" s="23"/>
      <c r="BV72" s="24" t="s">
        <v>27</v>
      </c>
      <c r="BW72" s="5">
        <v>89.734999999999999</v>
      </c>
      <c r="BX72" s="45"/>
      <c r="BY72" s="5">
        <v>86.638000000000005</v>
      </c>
      <c r="BZ72" s="45"/>
      <c r="CA72" s="5">
        <v>121.765</v>
      </c>
      <c r="CB72" s="45"/>
      <c r="CC72" s="23"/>
      <c r="CD72" s="24" t="s">
        <v>27</v>
      </c>
      <c r="CE72" s="5">
        <v>111.241</v>
      </c>
      <c r="CF72" s="45"/>
      <c r="CG72" s="5">
        <v>79.682000000000002</v>
      </c>
      <c r="CH72" s="45"/>
      <c r="CI72" s="5">
        <v>138.40100000000001</v>
      </c>
      <c r="CJ72" s="45"/>
      <c r="CK72" s="23"/>
      <c r="CL72" s="24" t="s">
        <v>27</v>
      </c>
      <c r="CM72" s="5">
        <v>99.677000000000007</v>
      </c>
      <c r="CN72" s="45"/>
      <c r="CO72" s="5">
        <v>94.257999999999996</v>
      </c>
      <c r="CP72" s="45"/>
      <c r="CQ72" s="5">
        <v>87.347999999999999</v>
      </c>
      <c r="CR72" s="45"/>
      <c r="CS72" s="23"/>
      <c r="CT72" s="24" t="s">
        <v>27</v>
      </c>
      <c r="CU72" s="5">
        <v>84.320999999999998</v>
      </c>
      <c r="CV72" s="45"/>
      <c r="CW72" s="5">
        <v>93.766000000000005</v>
      </c>
      <c r="CX72" s="45"/>
      <c r="CY72" s="5">
        <v>97.399000000000001</v>
      </c>
      <c r="CZ72" s="45"/>
      <c r="DA72" s="23"/>
      <c r="DB72" s="24" t="s">
        <v>27</v>
      </c>
      <c r="DC72" s="5">
        <v>90.331000000000003</v>
      </c>
      <c r="DD72" s="45"/>
      <c r="DE72" s="5">
        <v>111.309</v>
      </c>
      <c r="DF72" s="45"/>
      <c r="DG72" s="5">
        <v>103.44799999999999</v>
      </c>
      <c r="DH72" s="45"/>
      <c r="DI72" s="23"/>
      <c r="DJ72" s="24" t="s">
        <v>27</v>
      </c>
      <c r="DK72" s="5">
        <v>95.879000000000005</v>
      </c>
      <c r="DL72" s="45"/>
      <c r="DM72" s="5">
        <v>111.033</v>
      </c>
      <c r="DN72" s="45"/>
      <c r="DO72" s="5">
        <v>110.217</v>
      </c>
      <c r="DP72" s="45"/>
      <c r="DQ72" s="43"/>
    </row>
    <row r="73" spans="1:121" ht="15" hidden="1" customHeight="1" x14ac:dyDescent="0.25">
      <c r="A73" s="23"/>
      <c r="B73" s="24" t="s">
        <v>28</v>
      </c>
      <c r="C73" s="5">
        <v>85.588999999999999</v>
      </c>
      <c r="D73" s="45"/>
      <c r="E73" s="5">
        <v>105.032</v>
      </c>
      <c r="F73" s="45"/>
      <c r="G73" s="5">
        <v>116.80200000000001</v>
      </c>
      <c r="H73" s="45"/>
      <c r="I73" s="23"/>
      <c r="J73" s="24" t="s">
        <v>28</v>
      </c>
      <c r="K73" s="5">
        <v>113.539</v>
      </c>
      <c r="L73" s="45"/>
      <c r="M73" s="5">
        <v>112.614</v>
      </c>
      <c r="N73" s="45"/>
      <c r="O73" s="5">
        <v>96.221000000000004</v>
      </c>
      <c r="P73" s="45"/>
      <c r="Q73" s="23"/>
      <c r="R73" s="24" t="s">
        <v>28</v>
      </c>
      <c r="S73" s="5">
        <v>96.497</v>
      </c>
      <c r="T73" s="45"/>
      <c r="U73" s="5">
        <v>113.82299999999999</v>
      </c>
      <c r="V73" s="45"/>
      <c r="W73" s="5">
        <v>131.614</v>
      </c>
      <c r="X73" s="45"/>
      <c r="Y73" s="23"/>
      <c r="Z73" s="24" t="s">
        <v>28</v>
      </c>
      <c r="AA73" s="5">
        <v>104.977</v>
      </c>
      <c r="AB73" s="45"/>
      <c r="AC73" s="5">
        <v>116.729</v>
      </c>
      <c r="AD73" s="45"/>
      <c r="AE73" s="5">
        <v>101.877</v>
      </c>
      <c r="AF73" s="45"/>
      <c r="AG73" s="23"/>
      <c r="AH73" s="24" t="s">
        <v>28</v>
      </c>
      <c r="AI73" s="5">
        <v>108.08199999999999</v>
      </c>
      <c r="AJ73" s="45"/>
      <c r="AK73" s="5">
        <v>111.764</v>
      </c>
      <c r="AL73" s="45"/>
      <c r="AM73" s="5">
        <v>106.357</v>
      </c>
      <c r="AN73" s="45"/>
      <c r="AO73" s="23"/>
      <c r="AP73" s="24" t="s">
        <v>28</v>
      </c>
      <c r="AQ73" s="5">
        <v>99.027000000000001</v>
      </c>
      <c r="AR73" s="45"/>
      <c r="AS73" s="5">
        <v>93.168999999999997</v>
      </c>
      <c r="AT73" s="45"/>
      <c r="AU73" s="5">
        <v>103.113</v>
      </c>
      <c r="AV73" s="45"/>
      <c r="AW73" s="23"/>
      <c r="AX73" s="24" t="s">
        <v>28</v>
      </c>
      <c r="AY73" s="5">
        <v>104.526</v>
      </c>
      <c r="AZ73" s="45"/>
      <c r="BA73" s="5">
        <v>101.70399999999999</v>
      </c>
      <c r="BB73" s="45"/>
      <c r="BC73" s="5">
        <v>115.90600000000001</v>
      </c>
      <c r="BD73" s="45"/>
      <c r="BE73" s="23"/>
      <c r="BF73" s="24" t="s">
        <v>28</v>
      </c>
      <c r="BG73" s="5">
        <v>107.28</v>
      </c>
      <c r="BH73" s="45"/>
      <c r="BI73" s="5">
        <v>90.61</v>
      </c>
      <c r="BJ73" s="45"/>
      <c r="BK73" s="5">
        <v>103.004</v>
      </c>
      <c r="BL73" s="45"/>
      <c r="BM73" s="23"/>
      <c r="BN73" s="24" t="s">
        <v>28</v>
      </c>
      <c r="BO73" s="5">
        <v>110.062</v>
      </c>
      <c r="BP73" s="45"/>
      <c r="BQ73" s="5">
        <v>98.891999999999996</v>
      </c>
      <c r="BR73" s="45"/>
      <c r="BS73" s="5">
        <v>116.15600000000001</v>
      </c>
      <c r="BT73" s="45"/>
      <c r="BU73" s="23"/>
      <c r="BV73" s="24" t="s">
        <v>28</v>
      </c>
      <c r="BW73" s="5">
        <v>94.475999999999999</v>
      </c>
      <c r="BX73" s="45"/>
      <c r="BY73" s="5">
        <v>101.831</v>
      </c>
      <c r="BZ73" s="45"/>
      <c r="CA73" s="5">
        <v>99.188999999999993</v>
      </c>
      <c r="CB73" s="45"/>
      <c r="CC73" s="23"/>
      <c r="CD73" s="24" t="s">
        <v>28</v>
      </c>
      <c r="CE73" s="5">
        <v>95.995999999999995</v>
      </c>
      <c r="CF73" s="45"/>
      <c r="CG73" s="5">
        <v>92.498000000000005</v>
      </c>
      <c r="CH73" s="45"/>
      <c r="CI73" s="5">
        <v>99.355000000000004</v>
      </c>
      <c r="CJ73" s="45"/>
      <c r="CK73" s="23"/>
      <c r="CL73" s="24" t="s">
        <v>28</v>
      </c>
      <c r="CM73" s="5">
        <v>109.17100000000001</v>
      </c>
      <c r="CN73" s="45"/>
      <c r="CO73" s="5">
        <v>105.66</v>
      </c>
      <c r="CP73" s="45"/>
      <c r="CQ73" s="5">
        <v>106.45699999999999</v>
      </c>
      <c r="CR73" s="45"/>
      <c r="CS73" s="23"/>
      <c r="CT73" s="24" t="s">
        <v>28</v>
      </c>
      <c r="CU73" s="5">
        <v>87.665000000000006</v>
      </c>
      <c r="CV73" s="45"/>
      <c r="CW73" s="5">
        <v>102.562</v>
      </c>
      <c r="CX73" s="45"/>
      <c r="CY73" s="5">
        <v>95.722999999999999</v>
      </c>
      <c r="CZ73" s="45"/>
      <c r="DA73" s="23"/>
      <c r="DB73" s="24" t="s">
        <v>28</v>
      </c>
      <c r="DC73" s="5">
        <v>97.668000000000006</v>
      </c>
      <c r="DD73" s="45"/>
      <c r="DE73" s="5">
        <v>110.291</v>
      </c>
      <c r="DF73" s="45"/>
      <c r="DG73" s="5">
        <v>115.321</v>
      </c>
      <c r="DH73" s="45"/>
      <c r="DI73" s="23"/>
      <c r="DJ73" s="24" t="s">
        <v>28</v>
      </c>
      <c r="DK73" s="5">
        <v>93.406000000000006</v>
      </c>
      <c r="DL73" s="45"/>
      <c r="DM73" s="5">
        <v>105.767</v>
      </c>
      <c r="DN73" s="45"/>
      <c r="DO73" s="5">
        <v>103.38</v>
      </c>
      <c r="DP73" s="45"/>
      <c r="DQ73" s="43"/>
    </row>
    <row r="74" spans="1:121" ht="15" hidden="1" customHeight="1" x14ac:dyDescent="0.25">
      <c r="C74" s="5"/>
      <c r="D74" s="371"/>
      <c r="E74" s="5"/>
      <c r="F74" s="371"/>
      <c r="G74" s="5"/>
      <c r="H74" s="371"/>
      <c r="K74" s="5"/>
      <c r="M74" s="5"/>
      <c r="O74" s="5"/>
      <c r="S74" s="5"/>
      <c r="U74" s="5"/>
      <c r="W74" s="5"/>
      <c r="AA74" s="5"/>
      <c r="AC74" s="5"/>
      <c r="AE74" s="5"/>
      <c r="AI74" s="5"/>
      <c r="AK74" s="5"/>
      <c r="AM74" s="5"/>
      <c r="AQ74" s="5"/>
      <c r="AS74" s="5"/>
      <c r="AU74" s="5"/>
      <c r="AY74" s="5"/>
      <c r="BA74" s="5"/>
      <c r="BB74" s="47"/>
      <c r="BC74" s="5"/>
      <c r="BG74" s="5"/>
      <c r="BI74" s="5"/>
      <c r="BK74" s="5"/>
      <c r="BO74" s="331"/>
      <c r="BQ74" s="5"/>
      <c r="BS74" s="5"/>
      <c r="BW74" s="5"/>
      <c r="BY74" s="5"/>
      <c r="CA74" s="5"/>
      <c r="CE74" s="5"/>
      <c r="CG74" s="5"/>
      <c r="CI74" s="5"/>
      <c r="CM74" s="5"/>
      <c r="CO74" s="5"/>
      <c r="CQ74" s="5"/>
      <c r="CU74" s="5"/>
      <c r="CW74" s="5"/>
      <c r="CY74" s="5"/>
      <c r="DC74" s="5"/>
      <c r="DE74" s="5"/>
      <c r="DG74" s="5"/>
      <c r="DK74" s="5"/>
      <c r="DM74" s="5"/>
      <c r="DO74" s="5"/>
      <c r="DP74" s="47"/>
    </row>
    <row r="75" spans="1:121" ht="15" hidden="1" customHeight="1" x14ac:dyDescent="0.25">
      <c r="A75" s="23">
        <v>2016</v>
      </c>
      <c r="B75" s="24" t="s">
        <v>17</v>
      </c>
      <c r="C75" s="5">
        <v>74.572000000000003</v>
      </c>
      <c r="D75" s="45">
        <v>-0.23799999999999999</v>
      </c>
      <c r="E75" s="5">
        <v>108.023</v>
      </c>
      <c r="F75" s="45">
        <v>9.4220000000000006</v>
      </c>
      <c r="G75" s="5">
        <v>109.42700000000001</v>
      </c>
      <c r="H75" s="45">
        <v>4.9029999999999996</v>
      </c>
      <c r="I75" s="23">
        <v>2016</v>
      </c>
      <c r="J75" s="24" t="s">
        <v>17</v>
      </c>
      <c r="K75" s="5">
        <v>110.467</v>
      </c>
      <c r="L75" s="45">
        <v>3.21</v>
      </c>
      <c r="M75" s="5">
        <v>109.776</v>
      </c>
      <c r="N75" s="45">
        <v>13.647</v>
      </c>
      <c r="O75" s="5">
        <v>106.866</v>
      </c>
      <c r="P75" s="45">
        <v>8.9440000000000008</v>
      </c>
      <c r="Q75" s="23">
        <v>2016</v>
      </c>
      <c r="R75" s="24" t="s">
        <v>17</v>
      </c>
      <c r="S75" s="5">
        <v>93.852000000000004</v>
      </c>
      <c r="T75" s="45">
        <v>4.5090000000000003</v>
      </c>
      <c r="U75" s="5">
        <v>100.254</v>
      </c>
      <c r="V75" s="45">
        <v>6.282</v>
      </c>
      <c r="W75" s="5">
        <v>108.212</v>
      </c>
      <c r="X75" s="45">
        <v>46.609000000000002</v>
      </c>
      <c r="Y75" s="23">
        <v>2016</v>
      </c>
      <c r="Z75" s="24" t="s">
        <v>17</v>
      </c>
      <c r="AA75" s="5">
        <v>113.401</v>
      </c>
      <c r="AB75" s="45">
        <v>9.9000000000000005E-2</v>
      </c>
      <c r="AC75" s="5">
        <v>102.31399999999999</v>
      </c>
      <c r="AD75" s="45">
        <v>20.92</v>
      </c>
      <c r="AE75" s="5">
        <v>99.694000000000003</v>
      </c>
      <c r="AF75" s="45">
        <v>4.7279999999999998</v>
      </c>
      <c r="AG75" s="23">
        <v>2016</v>
      </c>
      <c r="AH75" s="24" t="s">
        <v>17</v>
      </c>
      <c r="AI75" s="5">
        <v>108.605</v>
      </c>
      <c r="AJ75" s="45">
        <v>14.369</v>
      </c>
      <c r="AK75" s="5">
        <v>98.418999999999997</v>
      </c>
      <c r="AL75" s="45">
        <v>9.2620000000000005</v>
      </c>
      <c r="AM75" s="5">
        <v>106.90600000000001</v>
      </c>
      <c r="AN75" s="45">
        <v>-0.59</v>
      </c>
      <c r="AO75" s="23">
        <v>2016</v>
      </c>
      <c r="AP75" s="24" t="s">
        <v>17</v>
      </c>
      <c r="AQ75" s="5">
        <v>99.26</v>
      </c>
      <c r="AR75" s="45">
        <v>3.8980000000000001</v>
      </c>
      <c r="AS75" s="5">
        <v>101.374</v>
      </c>
      <c r="AT75" s="45">
        <v>-0.14599999999999999</v>
      </c>
      <c r="AU75" s="5">
        <v>87.114000000000004</v>
      </c>
      <c r="AV75" s="45">
        <v>3.92</v>
      </c>
      <c r="AW75" s="23">
        <v>2016</v>
      </c>
      <c r="AX75" s="24" t="s">
        <v>17</v>
      </c>
      <c r="AY75" s="5">
        <v>102.631</v>
      </c>
      <c r="AZ75" s="45">
        <v>6.1429999999999998</v>
      </c>
      <c r="BA75" s="5">
        <v>99.418000000000006</v>
      </c>
      <c r="BB75" s="45">
        <v>0.56000000000000005</v>
      </c>
      <c r="BC75" s="5">
        <v>107.24</v>
      </c>
      <c r="BD75" s="45">
        <v>28.468</v>
      </c>
      <c r="BE75" s="23">
        <v>2016</v>
      </c>
      <c r="BF75" s="24" t="s">
        <v>17</v>
      </c>
      <c r="BG75" s="5">
        <v>100.67</v>
      </c>
      <c r="BH75" s="45">
        <v>4.4160000000000004</v>
      </c>
      <c r="BI75" s="5">
        <v>93.063999999999993</v>
      </c>
      <c r="BJ75" s="45">
        <v>-6.383</v>
      </c>
      <c r="BK75" s="5">
        <v>95.242999999999995</v>
      </c>
      <c r="BL75" s="45">
        <v>20.72</v>
      </c>
      <c r="BM75" s="23">
        <v>2016</v>
      </c>
      <c r="BN75" s="24" t="s">
        <v>17</v>
      </c>
      <c r="BO75" s="5">
        <v>90.212000000000003</v>
      </c>
      <c r="BP75" s="45">
        <v>-1.867</v>
      </c>
      <c r="BQ75" s="5">
        <v>128.44300000000001</v>
      </c>
      <c r="BR75" s="45">
        <v>10.061999999999999</v>
      </c>
      <c r="BS75" s="5">
        <v>103.48099999999999</v>
      </c>
      <c r="BT75" s="45">
        <v>2.2080000000000002</v>
      </c>
      <c r="BU75" s="23">
        <v>2016</v>
      </c>
      <c r="BV75" s="24" t="s">
        <v>17</v>
      </c>
      <c r="BW75" s="5">
        <v>102.85599999999999</v>
      </c>
      <c r="BX75" s="45">
        <v>-4.726</v>
      </c>
      <c r="BY75" s="5">
        <v>88.233000000000004</v>
      </c>
      <c r="BZ75" s="45">
        <v>-14.476000000000001</v>
      </c>
      <c r="CA75" s="5">
        <v>141.34700000000001</v>
      </c>
      <c r="CB75" s="45">
        <v>55.412999999999997</v>
      </c>
      <c r="CC75" s="23">
        <v>2016</v>
      </c>
      <c r="CD75" s="24" t="s">
        <v>17</v>
      </c>
      <c r="CE75" s="5">
        <v>88.605999999999995</v>
      </c>
      <c r="CF75" s="45">
        <v>0.66500000000000004</v>
      </c>
      <c r="CG75" s="5">
        <v>101.977</v>
      </c>
      <c r="CH75" s="45">
        <v>2.363</v>
      </c>
      <c r="CI75" s="5">
        <v>86.74</v>
      </c>
      <c r="CJ75" s="45">
        <v>-0.23699999999999999</v>
      </c>
      <c r="CK75" s="23">
        <v>2016</v>
      </c>
      <c r="CL75" s="24" t="s">
        <v>17</v>
      </c>
      <c r="CM75" s="5">
        <v>100.916</v>
      </c>
      <c r="CN75" s="45">
        <v>8.1790000000000003</v>
      </c>
      <c r="CO75" s="5">
        <v>95.293999999999997</v>
      </c>
      <c r="CP75" s="45">
        <v>-1.915</v>
      </c>
      <c r="CQ75" s="5">
        <v>107.07299999999999</v>
      </c>
      <c r="CR75" s="45">
        <v>3.0630000000000002</v>
      </c>
      <c r="CS75" s="23">
        <v>2016</v>
      </c>
      <c r="CT75" s="24" t="s">
        <v>17</v>
      </c>
      <c r="CU75" s="5">
        <v>108.075</v>
      </c>
      <c r="CV75" s="45">
        <v>-0.08</v>
      </c>
      <c r="CW75" s="5">
        <v>82.358999999999995</v>
      </c>
      <c r="CX75" s="45">
        <v>3.7490000000000001</v>
      </c>
      <c r="CY75" s="5">
        <v>85.459000000000003</v>
      </c>
      <c r="CZ75" s="45">
        <v>-19.332000000000001</v>
      </c>
      <c r="DA75" s="23">
        <v>2016</v>
      </c>
      <c r="DB75" s="24" t="s">
        <v>17</v>
      </c>
      <c r="DC75" s="5">
        <v>128.875</v>
      </c>
      <c r="DD75" s="45">
        <v>18.664000000000001</v>
      </c>
      <c r="DE75" s="5">
        <v>100.999</v>
      </c>
      <c r="DF75" s="45">
        <v>1.284</v>
      </c>
      <c r="DG75" s="5">
        <v>96.278999999999996</v>
      </c>
      <c r="DH75" s="45">
        <v>20.503</v>
      </c>
      <c r="DI75" s="23">
        <v>2016</v>
      </c>
      <c r="DJ75" s="24" t="s">
        <v>17</v>
      </c>
      <c r="DK75" s="5">
        <v>103.392</v>
      </c>
      <c r="DL75" s="45">
        <v>0.21199999999999999</v>
      </c>
      <c r="DM75" s="5">
        <v>103.755</v>
      </c>
      <c r="DN75" s="45">
        <v>8.4930000000000003</v>
      </c>
      <c r="DO75" s="5">
        <v>114.935</v>
      </c>
      <c r="DP75" s="45">
        <v>3.8540000000000001</v>
      </c>
      <c r="DQ75" s="43"/>
    </row>
    <row r="76" spans="1:121" ht="15" hidden="1" customHeight="1" x14ac:dyDescent="0.25">
      <c r="A76" s="23"/>
      <c r="B76" s="24" t="s">
        <v>18</v>
      </c>
      <c r="C76" s="5">
        <v>68.042000000000002</v>
      </c>
      <c r="D76" s="45">
        <v>3.5680000000000001</v>
      </c>
      <c r="E76" s="5">
        <v>97.725999999999999</v>
      </c>
      <c r="F76" s="45">
        <v>8.4710000000000001</v>
      </c>
      <c r="G76" s="5">
        <v>94.317999999999998</v>
      </c>
      <c r="H76" s="45">
        <v>5.7389999999999999</v>
      </c>
      <c r="I76" s="23"/>
      <c r="J76" s="24" t="s">
        <v>18</v>
      </c>
      <c r="K76" s="5">
        <v>97.010999999999996</v>
      </c>
      <c r="L76" s="45">
        <v>7.1559999999999997</v>
      </c>
      <c r="M76" s="5">
        <v>87.403999999999996</v>
      </c>
      <c r="N76" s="45">
        <v>9.4049999999999994</v>
      </c>
      <c r="O76" s="5">
        <v>106.774</v>
      </c>
      <c r="P76" s="45">
        <v>7.7039999999999997</v>
      </c>
      <c r="Q76" s="23"/>
      <c r="R76" s="24" t="s">
        <v>18</v>
      </c>
      <c r="S76" s="5">
        <v>95.956999999999994</v>
      </c>
      <c r="T76" s="45">
        <v>4.6429999999999998</v>
      </c>
      <c r="U76" s="5">
        <v>96.914000000000001</v>
      </c>
      <c r="V76" s="45">
        <v>8.8879999999999999</v>
      </c>
      <c r="W76" s="5">
        <v>108.289</v>
      </c>
      <c r="X76" s="45">
        <v>46.814</v>
      </c>
      <c r="Y76" s="23"/>
      <c r="Z76" s="24" t="s">
        <v>18</v>
      </c>
      <c r="AA76" s="5">
        <v>103.739</v>
      </c>
      <c r="AB76" s="45">
        <v>3.4249999999999998</v>
      </c>
      <c r="AC76" s="5">
        <v>105.221</v>
      </c>
      <c r="AD76" s="45">
        <v>28.527999999999999</v>
      </c>
      <c r="AE76" s="5">
        <v>94.055999999999997</v>
      </c>
      <c r="AF76" s="45">
        <v>-0.73599999999999999</v>
      </c>
      <c r="AG76" s="23"/>
      <c r="AH76" s="24" t="s">
        <v>18</v>
      </c>
      <c r="AI76" s="5">
        <v>96.853999999999999</v>
      </c>
      <c r="AJ76" s="45">
        <v>9.7710000000000008</v>
      </c>
      <c r="AK76" s="5">
        <v>86.33</v>
      </c>
      <c r="AL76" s="45">
        <v>9.0630000000000006</v>
      </c>
      <c r="AM76" s="5">
        <v>102.044</v>
      </c>
      <c r="AN76" s="45">
        <v>1.9610000000000001</v>
      </c>
      <c r="AO76" s="23"/>
      <c r="AP76" s="24" t="s">
        <v>18</v>
      </c>
      <c r="AQ76" s="5">
        <v>96.692999999999998</v>
      </c>
      <c r="AR76" s="45">
        <v>3.3250000000000002</v>
      </c>
      <c r="AS76" s="5">
        <v>96.625</v>
      </c>
      <c r="AT76" s="45">
        <v>4.9000000000000004</v>
      </c>
      <c r="AU76" s="5">
        <v>95.971000000000004</v>
      </c>
      <c r="AV76" s="45">
        <v>4.327</v>
      </c>
      <c r="AW76" s="23"/>
      <c r="AX76" s="24" t="s">
        <v>18</v>
      </c>
      <c r="AY76" s="5">
        <v>91.933000000000007</v>
      </c>
      <c r="AZ76" s="45">
        <v>4.9980000000000002</v>
      </c>
      <c r="BA76" s="5">
        <v>98.150999999999996</v>
      </c>
      <c r="BB76" s="45">
        <v>4.0540000000000003</v>
      </c>
      <c r="BC76" s="5">
        <v>106.285</v>
      </c>
      <c r="BD76" s="45">
        <v>25.033999999999999</v>
      </c>
      <c r="BE76" s="23"/>
      <c r="BF76" s="24" t="s">
        <v>18</v>
      </c>
      <c r="BG76" s="5">
        <v>89.400999999999996</v>
      </c>
      <c r="BH76" s="45">
        <v>0.53800000000000003</v>
      </c>
      <c r="BI76" s="5">
        <v>89.775999999999996</v>
      </c>
      <c r="BJ76" s="45">
        <v>-12.349</v>
      </c>
      <c r="BK76" s="5">
        <v>99.302000000000007</v>
      </c>
      <c r="BL76" s="45">
        <v>22.654</v>
      </c>
      <c r="BM76" s="23"/>
      <c r="BN76" s="24" t="s">
        <v>18</v>
      </c>
      <c r="BO76" s="5">
        <v>89.405000000000001</v>
      </c>
      <c r="BP76" s="45">
        <v>-1.577</v>
      </c>
      <c r="BQ76" s="5">
        <v>96.084000000000003</v>
      </c>
      <c r="BR76" s="45">
        <v>11.193</v>
      </c>
      <c r="BS76" s="5">
        <v>82.995000000000005</v>
      </c>
      <c r="BT76" s="45">
        <v>10.65</v>
      </c>
      <c r="BU76" s="23"/>
      <c r="BV76" s="24" t="s">
        <v>18</v>
      </c>
      <c r="BW76" s="5">
        <v>93.759</v>
      </c>
      <c r="BX76" s="45">
        <v>9.9960000000000004</v>
      </c>
      <c r="BY76" s="5">
        <v>78.284999999999997</v>
      </c>
      <c r="BZ76" s="45">
        <v>-2.117</v>
      </c>
      <c r="CA76" s="5">
        <v>74.94</v>
      </c>
      <c r="CB76" s="45">
        <v>-5.5510000000000002</v>
      </c>
      <c r="CC76" s="23"/>
      <c r="CD76" s="24" t="s">
        <v>18</v>
      </c>
      <c r="CE76" s="5">
        <v>103.042</v>
      </c>
      <c r="CF76" s="45">
        <v>8.4960000000000004</v>
      </c>
      <c r="CG76" s="5">
        <v>121.28700000000001</v>
      </c>
      <c r="CH76" s="45">
        <v>19.076000000000001</v>
      </c>
      <c r="CI76" s="5">
        <v>85.043999999999997</v>
      </c>
      <c r="CJ76" s="45">
        <v>10.087999999999999</v>
      </c>
      <c r="CK76" s="23"/>
      <c r="CL76" s="24" t="s">
        <v>18</v>
      </c>
      <c r="CM76" s="5">
        <v>99.165999999999997</v>
      </c>
      <c r="CN76" s="45">
        <v>12.776</v>
      </c>
      <c r="CO76" s="5">
        <v>93.399000000000001</v>
      </c>
      <c r="CP76" s="45">
        <v>0.61099999999999999</v>
      </c>
      <c r="CQ76" s="5">
        <v>68.798000000000002</v>
      </c>
      <c r="CR76" s="45">
        <v>2.1160000000000001</v>
      </c>
      <c r="CS76" s="23"/>
      <c r="CT76" s="24" t="s">
        <v>18</v>
      </c>
      <c r="CU76" s="5">
        <v>100.075</v>
      </c>
      <c r="CV76" s="45">
        <v>12.680999999999999</v>
      </c>
      <c r="CW76" s="5">
        <v>93.06</v>
      </c>
      <c r="CX76" s="45">
        <v>0.89800000000000002</v>
      </c>
      <c r="CY76" s="5">
        <v>80.382999999999996</v>
      </c>
      <c r="CZ76" s="45">
        <v>-17.79</v>
      </c>
      <c r="DA76" s="23"/>
      <c r="DB76" s="24" t="s">
        <v>18</v>
      </c>
      <c r="DC76" s="5">
        <v>115.03700000000001</v>
      </c>
      <c r="DD76" s="45">
        <v>16.445</v>
      </c>
      <c r="DE76" s="5">
        <v>94.831999999999994</v>
      </c>
      <c r="DF76" s="45">
        <v>6.6509999999999998</v>
      </c>
      <c r="DG76" s="5">
        <v>94.573999999999998</v>
      </c>
      <c r="DH76" s="45">
        <v>-0.19600000000000001</v>
      </c>
      <c r="DI76" s="23"/>
      <c r="DJ76" s="24" t="s">
        <v>18</v>
      </c>
      <c r="DK76" s="5">
        <v>97.433999999999997</v>
      </c>
      <c r="DL76" s="45">
        <v>-3.0419999999999998</v>
      </c>
      <c r="DM76" s="5">
        <v>108.41500000000001</v>
      </c>
      <c r="DN76" s="45">
        <v>9.609</v>
      </c>
      <c r="DO76" s="5">
        <v>100.42100000000001</v>
      </c>
      <c r="DP76" s="45">
        <v>-3.8039999999999998</v>
      </c>
      <c r="DQ76" s="43"/>
    </row>
    <row r="77" spans="1:121" ht="15" hidden="1" customHeight="1" x14ac:dyDescent="0.25">
      <c r="A77" s="23"/>
      <c r="B77" s="24" t="s">
        <v>19</v>
      </c>
      <c r="C77" s="5">
        <v>98.784999999999997</v>
      </c>
      <c r="D77" s="45">
        <v>11.194000000000001</v>
      </c>
      <c r="E77" s="5">
        <v>106.613</v>
      </c>
      <c r="F77" s="45">
        <v>7.7</v>
      </c>
      <c r="G77" s="5">
        <v>105.605</v>
      </c>
      <c r="H77" s="45">
        <v>4.883</v>
      </c>
      <c r="I77" s="23"/>
      <c r="J77" s="24" t="s">
        <v>19</v>
      </c>
      <c r="K77" s="5">
        <v>104.23699999999999</v>
      </c>
      <c r="L77" s="45">
        <v>9.6969999999999992</v>
      </c>
      <c r="M77" s="5">
        <v>94.655000000000001</v>
      </c>
      <c r="N77" s="45">
        <v>2.2599999999999998</v>
      </c>
      <c r="O77" s="5">
        <v>108.075</v>
      </c>
      <c r="P77" s="45">
        <v>6.6609999999999996</v>
      </c>
      <c r="Q77" s="23"/>
      <c r="R77" s="24" t="s">
        <v>19</v>
      </c>
      <c r="S77" s="5">
        <v>106.363</v>
      </c>
      <c r="T77" s="45">
        <v>3.7679999999999998</v>
      </c>
      <c r="U77" s="5">
        <v>107.36799999999999</v>
      </c>
      <c r="V77" s="45">
        <v>12.647</v>
      </c>
      <c r="W77" s="5">
        <v>135.37799999999999</v>
      </c>
      <c r="X77" s="45">
        <v>56.645000000000003</v>
      </c>
      <c r="Y77" s="23"/>
      <c r="Z77" s="24" t="s">
        <v>19</v>
      </c>
      <c r="AA77" s="5">
        <v>98.516999999999996</v>
      </c>
      <c r="AB77" s="45">
        <v>-2.6509999999999998</v>
      </c>
      <c r="AC77" s="5">
        <v>107.306</v>
      </c>
      <c r="AD77" s="45">
        <v>23.417999999999999</v>
      </c>
      <c r="AE77" s="5">
        <v>98.95</v>
      </c>
      <c r="AF77" s="45">
        <v>-10.428000000000001</v>
      </c>
      <c r="AG77" s="23"/>
      <c r="AH77" s="24" t="s">
        <v>19</v>
      </c>
      <c r="AI77" s="5">
        <v>107.379</v>
      </c>
      <c r="AJ77" s="45">
        <v>2.7349999999999999</v>
      </c>
      <c r="AK77" s="5">
        <v>85.355000000000004</v>
      </c>
      <c r="AL77" s="45">
        <v>1.536</v>
      </c>
      <c r="AM77" s="5">
        <v>109.20399999999999</v>
      </c>
      <c r="AN77" s="45">
        <v>2.3210000000000002</v>
      </c>
      <c r="AO77" s="23"/>
      <c r="AP77" s="24" t="s">
        <v>19</v>
      </c>
      <c r="AQ77" s="5">
        <v>106.04</v>
      </c>
      <c r="AR77" s="45">
        <v>5.149</v>
      </c>
      <c r="AS77" s="5">
        <v>108.34</v>
      </c>
      <c r="AT77" s="45">
        <v>1.9370000000000001</v>
      </c>
      <c r="AU77" s="5">
        <v>97.063999999999993</v>
      </c>
      <c r="AV77" s="45">
        <v>3.819</v>
      </c>
      <c r="AW77" s="23"/>
      <c r="AX77" s="24" t="s">
        <v>19</v>
      </c>
      <c r="AY77" s="5">
        <v>107.982</v>
      </c>
      <c r="AZ77" s="45">
        <v>7.2460000000000004</v>
      </c>
      <c r="BA77" s="5">
        <v>96.578000000000003</v>
      </c>
      <c r="BB77" s="45">
        <v>1.877</v>
      </c>
      <c r="BC77" s="5">
        <v>112.099</v>
      </c>
      <c r="BD77" s="45">
        <v>23.811</v>
      </c>
      <c r="BE77" s="23"/>
      <c r="BF77" s="24" t="s">
        <v>19</v>
      </c>
      <c r="BG77" s="5">
        <v>103.059</v>
      </c>
      <c r="BH77" s="45">
        <v>1.234</v>
      </c>
      <c r="BI77" s="5">
        <v>109.294</v>
      </c>
      <c r="BJ77" s="45">
        <v>-2.0590000000000002</v>
      </c>
      <c r="BK77" s="5">
        <v>87.055000000000007</v>
      </c>
      <c r="BL77" s="45">
        <v>7.0780000000000003</v>
      </c>
      <c r="BM77" s="23"/>
      <c r="BN77" s="24" t="s">
        <v>19</v>
      </c>
      <c r="BO77" s="5">
        <v>99.76</v>
      </c>
      <c r="BP77" s="45">
        <v>-1.2889999999999999</v>
      </c>
      <c r="BQ77" s="5">
        <v>108.562</v>
      </c>
      <c r="BR77" s="45">
        <v>7.9740000000000002</v>
      </c>
      <c r="BS77" s="5">
        <v>104.59699999999999</v>
      </c>
      <c r="BT77" s="45">
        <v>7.2930000000000001</v>
      </c>
      <c r="BU77" s="23"/>
      <c r="BV77" s="24" t="s">
        <v>19</v>
      </c>
      <c r="BW77" s="5">
        <v>98.436000000000007</v>
      </c>
      <c r="BX77" s="45">
        <v>17.085999999999999</v>
      </c>
      <c r="BY77" s="5">
        <v>112.307</v>
      </c>
      <c r="BZ77" s="45">
        <v>-5.8150000000000004</v>
      </c>
      <c r="CA77" s="5">
        <v>66.587000000000003</v>
      </c>
      <c r="CB77" s="45">
        <v>4.6139999999999999</v>
      </c>
      <c r="CC77" s="23"/>
      <c r="CD77" s="24" t="s">
        <v>19</v>
      </c>
      <c r="CE77" s="5">
        <v>120.465</v>
      </c>
      <c r="CF77" s="45">
        <v>18.308</v>
      </c>
      <c r="CG77" s="5">
        <v>177.345</v>
      </c>
      <c r="CH77" s="45">
        <v>24.585999999999999</v>
      </c>
      <c r="CI77" s="5">
        <v>87.759</v>
      </c>
      <c r="CJ77" s="45">
        <v>7.4790000000000001</v>
      </c>
      <c r="CK77" s="23"/>
      <c r="CL77" s="24" t="s">
        <v>19</v>
      </c>
      <c r="CM77" s="5">
        <v>106.749</v>
      </c>
      <c r="CN77" s="45">
        <v>3.125</v>
      </c>
      <c r="CO77" s="5">
        <v>108.148</v>
      </c>
      <c r="CP77" s="45">
        <v>1.673</v>
      </c>
      <c r="CQ77" s="5">
        <v>101.194</v>
      </c>
      <c r="CR77" s="45">
        <v>8.39</v>
      </c>
      <c r="CS77" s="23"/>
      <c r="CT77" s="24" t="s">
        <v>19</v>
      </c>
      <c r="CU77" s="5">
        <v>123.334</v>
      </c>
      <c r="CV77" s="45">
        <v>6.0010000000000003</v>
      </c>
      <c r="CW77" s="5">
        <v>97.367000000000004</v>
      </c>
      <c r="CX77" s="45">
        <v>-1.2689999999999999</v>
      </c>
      <c r="CY77" s="5">
        <v>87.435000000000002</v>
      </c>
      <c r="CZ77" s="45">
        <v>-23.068999999999999</v>
      </c>
      <c r="DA77" s="23"/>
      <c r="DB77" s="24" t="s">
        <v>19</v>
      </c>
      <c r="DC77" s="5">
        <v>112.821</v>
      </c>
      <c r="DD77" s="45">
        <v>17.640999999999998</v>
      </c>
      <c r="DE77" s="5">
        <v>127.18</v>
      </c>
      <c r="DF77" s="45">
        <v>29.244</v>
      </c>
      <c r="DG77" s="5">
        <v>90.251000000000005</v>
      </c>
      <c r="DH77" s="45">
        <v>-19.568999999999999</v>
      </c>
      <c r="DI77" s="23"/>
      <c r="DJ77" s="24" t="s">
        <v>19</v>
      </c>
      <c r="DK77" s="5">
        <v>104.26300000000001</v>
      </c>
      <c r="DL77" s="45">
        <v>-6.6379999999999999</v>
      </c>
      <c r="DM77" s="5">
        <v>110.523</v>
      </c>
      <c r="DN77" s="45">
        <v>11.042999999999999</v>
      </c>
      <c r="DO77" s="5">
        <v>109.005</v>
      </c>
      <c r="DP77" s="45">
        <v>2.8929999999999998</v>
      </c>
      <c r="DQ77" s="43"/>
    </row>
    <row r="78" spans="1:121" ht="15" hidden="1" customHeight="1" x14ac:dyDescent="0.25">
      <c r="A78" s="23"/>
      <c r="B78" s="24" t="s">
        <v>20</v>
      </c>
      <c r="C78" s="5">
        <v>81.515000000000001</v>
      </c>
      <c r="D78" s="45">
        <v>-22.385000000000002</v>
      </c>
      <c r="E78" s="5">
        <v>115.783</v>
      </c>
      <c r="F78" s="45">
        <v>11.087</v>
      </c>
      <c r="G78" s="5">
        <v>113.625</v>
      </c>
      <c r="H78" s="45">
        <v>22.341000000000001</v>
      </c>
      <c r="I78" s="23"/>
      <c r="J78" s="24" t="s">
        <v>20</v>
      </c>
      <c r="K78" s="5">
        <v>109.87</v>
      </c>
      <c r="L78" s="45">
        <v>13.202</v>
      </c>
      <c r="M78" s="5">
        <v>102.08499999999999</v>
      </c>
      <c r="N78" s="45">
        <v>3.9849999999999999</v>
      </c>
      <c r="O78" s="5">
        <v>103.08799999999999</v>
      </c>
      <c r="P78" s="45">
        <v>5.58</v>
      </c>
      <c r="Q78" s="23"/>
      <c r="R78" s="24" t="s">
        <v>20</v>
      </c>
      <c r="S78" s="5">
        <v>105.541</v>
      </c>
      <c r="T78" s="45">
        <v>3.153</v>
      </c>
      <c r="U78" s="5">
        <v>106.767</v>
      </c>
      <c r="V78" s="45">
        <v>6.4560000000000004</v>
      </c>
      <c r="W78" s="5">
        <v>111.099</v>
      </c>
      <c r="X78" s="45">
        <v>28.445</v>
      </c>
      <c r="Y78" s="23"/>
      <c r="Z78" s="24" t="s">
        <v>20</v>
      </c>
      <c r="AA78" s="5">
        <v>109.131</v>
      </c>
      <c r="AB78" s="45">
        <v>2.931</v>
      </c>
      <c r="AC78" s="5">
        <v>112.495</v>
      </c>
      <c r="AD78" s="45">
        <v>23.815999999999999</v>
      </c>
      <c r="AE78" s="5">
        <v>99.838999999999999</v>
      </c>
      <c r="AF78" s="45">
        <v>-10.635999999999999</v>
      </c>
      <c r="AG78" s="23"/>
      <c r="AH78" s="24" t="s">
        <v>20</v>
      </c>
      <c r="AI78" s="5">
        <v>105.137</v>
      </c>
      <c r="AJ78" s="45">
        <v>5.5339999999999998</v>
      </c>
      <c r="AK78" s="5">
        <v>103.197</v>
      </c>
      <c r="AL78" s="45">
        <v>1.484</v>
      </c>
      <c r="AM78" s="5">
        <v>95.766000000000005</v>
      </c>
      <c r="AN78" s="45">
        <v>5.14</v>
      </c>
      <c r="AO78" s="23"/>
      <c r="AP78" s="24" t="s">
        <v>20</v>
      </c>
      <c r="AQ78" s="5">
        <v>105.14100000000001</v>
      </c>
      <c r="AR78" s="45">
        <v>5.149</v>
      </c>
      <c r="AS78" s="5">
        <v>97.497</v>
      </c>
      <c r="AT78" s="45">
        <v>0.96399999999999997</v>
      </c>
      <c r="AU78" s="5">
        <v>106.426</v>
      </c>
      <c r="AV78" s="45">
        <v>5.2839999999999998</v>
      </c>
      <c r="AW78" s="23"/>
      <c r="AX78" s="24" t="s">
        <v>20</v>
      </c>
      <c r="AY78" s="5">
        <v>106.878</v>
      </c>
      <c r="AZ78" s="45">
        <v>8.3670000000000009</v>
      </c>
      <c r="BA78" s="5">
        <v>92.105000000000004</v>
      </c>
      <c r="BB78" s="45">
        <v>1.8680000000000001</v>
      </c>
      <c r="BC78" s="5">
        <v>108.639</v>
      </c>
      <c r="BD78" s="45">
        <v>22.22</v>
      </c>
      <c r="BE78" s="23"/>
      <c r="BF78" s="24" t="s">
        <v>20</v>
      </c>
      <c r="BG78" s="5">
        <v>100.08799999999999</v>
      </c>
      <c r="BH78" s="45">
        <v>2.0369999999999999</v>
      </c>
      <c r="BI78" s="5">
        <v>99.674000000000007</v>
      </c>
      <c r="BJ78" s="45">
        <v>-5.2910000000000004</v>
      </c>
      <c r="BK78" s="5">
        <v>110.033</v>
      </c>
      <c r="BL78" s="45">
        <v>11.086</v>
      </c>
      <c r="BM78" s="23"/>
      <c r="BN78" s="24" t="s">
        <v>20</v>
      </c>
      <c r="BO78" s="5">
        <v>100.242</v>
      </c>
      <c r="BP78" s="45">
        <v>-0.86699999999999999</v>
      </c>
      <c r="BQ78" s="5">
        <v>107.723</v>
      </c>
      <c r="BR78" s="45">
        <v>5.8129999999999997</v>
      </c>
      <c r="BS78" s="5">
        <v>101.84399999999999</v>
      </c>
      <c r="BT78" s="45">
        <v>14.94</v>
      </c>
      <c r="BU78" s="23"/>
      <c r="BV78" s="24" t="s">
        <v>20</v>
      </c>
      <c r="BW78" s="5">
        <v>110.26</v>
      </c>
      <c r="BX78" s="45">
        <v>8.7270000000000003</v>
      </c>
      <c r="BY78" s="5">
        <v>119.601</v>
      </c>
      <c r="BZ78" s="45">
        <v>5.7089999999999996</v>
      </c>
      <c r="CA78" s="5">
        <v>66.180999999999997</v>
      </c>
      <c r="CB78" s="45">
        <v>-1.028</v>
      </c>
      <c r="CC78" s="23"/>
      <c r="CD78" s="24" t="s">
        <v>20</v>
      </c>
      <c r="CE78" s="5">
        <v>104.364</v>
      </c>
      <c r="CF78" s="45">
        <v>4.8140000000000001</v>
      </c>
      <c r="CG78" s="5">
        <v>91.905000000000001</v>
      </c>
      <c r="CH78" s="45">
        <v>10.298999999999999</v>
      </c>
      <c r="CI78" s="5">
        <v>90.611999999999995</v>
      </c>
      <c r="CJ78" s="45">
        <v>10.037000000000001</v>
      </c>
      <c r="CK78" s="23"/>
      <c r="CL78" s="24" t="s">
        <v>20</v>
      </c>
      <c r="CM78" s="5">
        <v>106.31100000000001</v>
      </c>
      <c r="CN78" s="45">
        <v>-1.746</v>
      </c>
      <c r="CO78" s="5">
        <v>109.589</v>
      </c>
      <c r="CP78" s="45">
        <v>1.8560000000000001</v>
      </c>
      <c r="CQ78" s="5">
        <v>92.832999999999998</v>
      </c>
      <c r="CR78" s="45">
        <v>19.108000000000001</v>
      </c>
      <c r="CS78" s="23"/>
      <c r="CT78" s="24" t="s">
        <v>20</v>
      </c>
      <c r="CU78" s="5">
        <v>127.518</v>
      </c>
      <c r="CV78" s="45">
        <v>-2.2080000000000002</v>
      </c>
      <c r="CW78" s="5">
        <v>104.86</v>
      </c>
      <c r="CX78" s="45">
        <v>8.9329999999999998</v>
      </c>
      <c r="CY78" s="5">
        <v>79.253</v>
      </c>
      <c r="CZ78" s="45">
        <v>-33.715000000000003</v>
      </c>
      <c r="DA78" s="23"/>
      <c r="DB78" s="24" t="s">
        <v>20</v>
      </c>
      <c r="DC78" s="5">
        <v>116.232</v>
      </c>
      <c r="DD78" s="45">
        <v>14.458</v>
      </c>
      <c r="DE78" s="5">
        <v>70.147999999999996</v>
      </c>
      <c r="DF78" s="45">
        <v>-4.9580000000000002</v>
      </c>
      <c r="DG78" s="5">
        <v>95.668000000000006</v>
      </c>
      <c r="DH78" s="45">
        <v>10.472</v>
      </c>
      <c r="DI78" s="23"/>
      <c r="DJ78" s="24" t="s">
        <v>20</v>
      </c>
      <c r="DK78" s="5">
        <v>96.275999999999996</v>
      </c>
      <c r="DL78" s="45">
        <v>-0.33500000000000002</v>
      </c>
      <c r="DM78" s="5">
        <v>93.637</v>
      </c>
      <c r="DN78" s="45">
        <v>9.7430000000000003</v>
      </c>
      <c r="DO78" s="5">
        <v>96.715999999999994</v>
      </c>
      <c r="DP78" s="45">
        <v>-1.7250000000000001</v>
      </c>
      <c r="DQ78" s="43"/>
    </row>
    <row r="79" spans="1:121" ht="15" hidden="1" customHeight="1" x14ac:dyDescent="0.25">
      <c r="A79" s="23"/>
      <c r="B79" s="24" t="s">
        <v>21</v>
      </c>
      <c r="C79" s="5">
        <v>88.561999999999998</v>
      </c>
      <c r="D79" s="45">
        <v>-17.873000000000001</v>
      </c>
      <c r="E79" s="5">
        <v>110.16800000000001</v>
      </c>
      <c r="F79" s="45">
        <v>14.599</v>
      </c>
      <c r="G79" s="5">
        <v>101.959</v>
      </c>
      <c r="H79" s="45">
        <v>10.131</v>
      </c>
      <c r="I79" s="23"/>
      <c r="J79" s="24" t="s">
        <v>21</v>
      </c>
      <c r="K79" s="5">
        <v>110.048</v>
      </c>
      <c r="L79" s="45">
        <v>15</v>
      </c>
      <c r="M79" s="5">
        <v>110.062</v>
      </c>
      <c r="N79" s="45">
        <v>9.4629999999999992</v>
      </c>
      <c r="O79" s="5">
        <v>105.062</v>
      </c>
      <c r="P79" s="45">
        <v>3.6190000000000002</v>
      </c>
      <c r="Q79" s="23"/>
      <c r="R79" s="24" t="s">
        <v>21</v>
      </c>
      <c r="S79" s="5">
        <v>109.34699999999999</v>
      </c>
      <c r="T79" s="45">
        <v>3.2559999999999998</v>
      </c>
      <c r="U79" s="5">
        <v>122.184</v>
      </c>
      <c r="V79" s="45">
        <v>7.0670000000000002</v>
      </c>
      <c r="W79" s="5">
        <v>105.98699999999999</v>
      </c>
      <c r="X79" s="45">
        <v>5.0739999999999998</v>
      </c>
      <c r="Y79" s="23"/>
      <c r="Z79" s="24" t="s">
        <v>21</v>
      </c>
      <c r="AA79" s="5">
        <v>121.01300000000001</v>
      </c>
      <c r="AB79" s="45">
        <v>9.4190000000000005</v>
      </c>
      <c r="AC79" s="5">
        <v>102.81</v>
      </c>
      <c r="AD79" s="45">
        <v>15.129</v>
      </c>
      <c r="AE79" s="5">
        <v>98.102999999999994</v>
      </c>
      <c r="AF79" s="45">
        <v>3.8559999999999999</v>
      </c>
      <c r="AG79" s="23"/>
      <c r="AH79" s="24" t="s">
        <v>21</v>
      </c>
      <c r="AI79" s="5">
        <v>98.447999999999993</v>
      </c>
      <c r="AJ79" s="45">
        <v>5.4870000000000001</v>
      </c>
      <c r="AK79" s="5">
        <v>102.125</v>
      </c>
      <c r="AL79" s="45">
        <v>0.49199999999999999</v>
      </c>
      <c r="AM79" s="5">
        <v>105.19799999999999</v>
      </c>
      <c r="AN79" s="45">
        <v>4.7389999999999999</v>
      </c>
      <c r="AO79" s="23"/>
      <c r="AP79" s="24" t="s">
        <v>21</v>
      </c>
      <c r="AQ79" s="5">
        <v>107.32</v>
      </c>
      <c r="AR79" s="45">
        <v>7.1890000000000001</v>
      </c>
      <c r="AS79" s="5">
        <v>108.071</v>
      </c>
      <c r="AT79" s="45">
        <v>4.9039999999999999</v>
      </c>
      <c r="AU79" s="5">
        <v>120.34</v>
      </c>
      <c r="AV79" s="45">
        <v>3.0390000000000001</v>
      </c>
      <c r="AW79" s="23"/>
      <c r="AX79" s="24" t="s">
        <v>21</v>
      </c>
      <c r="AY79" s="5">
        <v>98.900999999999996</v>
      </c>
      <c r="AZ79" s="45">
        <v>1.875</v>
      </c>
      <c r="BA79" s="5">
        <v>110.18300000000001</v>
      </c>
      <c r="BB79" s="45">
        <v>5.6079999999999997</v>
      </c>
      <c r="BC79" s="5">
        <v>113.489</v>
      </c>
      <c r="BD79" s="45">
        <v>14.712999999999999</v>
      </c>
      <c r="BE79" s="23"/>
      <c r="BF79" s="24" t="s">
        <v>21</v>
      </c>
      <c r="BG79" s="5">
        <v>100.681</v>
      </c>
      <c r="BH79" s="45">
        <v>2.395</v>
      </c>
      <c r="BI79" s="5">
        <v>100.244</v>
      </c>
      <c r="BJ79" s="45">
        <v>1.3740000000000001</v>
      </c>
      <c r="BK79" s="5">
        <v>105.158</v>
      </c>
      <c r="BL79" s="45">
        <v>9.1050000000000004</v>
      </c>
      <c r="BM79" s="23"/>
      <c r="BN79" s="24" t="s">
        <v>21</v>
      </c>
      <c r="BO79" s="5">
        <v>107.497</v>
      </c>
      <c r="BP79" s="45">
        <v>10.462999999999999</v>
      </c>
      <c r="BQ79" s="5">
        <v>108.28</v>
      </c>
      <c r="BR79" s="45">
        <v>5.1159999999999997</v>
      </c>
      <c r="BS79" s="5">
        <v>105.43300000000001</v>
      </c>
      <c r="BT79" s="45">
        <v>10.475</v>
      </c>
      <c r="BU79" s="23"/>
      <c r="BV79" s="24" t="s">
        <v>21</v>
      </c>
      <c r="BW79" s="5">
        <v>101.29</v>
      </c>
      <c r="BX79" s="45">
        <v>2.8130000000000002</v>
      </c>
      <c r="BY79" s="5">
        <v>91.686000000000007</v>
      </c>
      <c r="BZ79" s="45">
        <v>5.2140000000000004</v>
      </c>
      <c r="CA79" s="5">
        <v>99.47</v>
      </c>
      <c r="CB79" s="45">
        <v>14.936</v>
      </c>
      <c r="CC79" s="23"/>
      <c r="CD79" s="24" t="s">
        <v>21</v>
      </c>
      <c r="CE79" s="5">
        <v>116.283</v>
      </c>
      <c r="CF79" s="45">
        <v>11.132</v>
      </c>
      <c r="CG79" s="5">
        <v>99.231999999999999</v>
      </c>
      <c r="CH79" s="45">
        <v>22.975000000000001</v>
      </c>
      <c r="CI79" s="5">
        <v>84.097999999999999</v>
      </c>
      <c r="CJ79" s="45">
        <v>1.0269999999999999</v>
      </c>
      <c r="CK79" s="23"/>
      <c r="CL79" s="24" t="s">
        <v>21</v>
      </c>
      <c r="CM79" s="5">
        <v>98.557000000000002</v>
      </c>
      <c r="CN79" s="45">
        <v>0.29599999999999999</v>
      </c>
      <c r="CO79" s="5">
        <v>108.809</v>
      </c>
      <c r="CP79" s="45">
        <v>2.9780000000000002</v>
      </c>
      <c r="CQ79" s="5">
        <v>123.88200000000001</v>
      </c>
      <c r="CR79" s="45">
        <v>15.73</v>
      </c>
      <c r="CS79" s="23"/>
      <c r="CT79" s="24" t="s">
        <v>21</v>
      </c>
      <c r="CU79" s="5">
        <v>131.154</v>
      </c>
      <c r="CV79" s="45">
        <v>5.7069999999999999</v>
      </c>
      <c r="CW79" s="5">
        <v>100.53100000000001</v>
      </c>
      <c r="CX79" s="45">
        <v>0.83699999999999997</v>
      </c>
      <c r="CY79" s="5">
        <v>71.900000000000006</v>
      </c>
      <c r="CZ79" s="45">
        <v>-27.891999999999999</v>
      </c>
      <c r="DA79" s="23"/>
      <c r="DB79" s="24" t="s">
        <v>21</v>
      </c>
      <c r="DC79" s="5">
        <v>108.188</v>
      </c>
      <c r="DD79" s="45">
        <v>11.821</v>
      </c>
      <c r="DE79" s="5">
        <v>92.451999999999998</v>
      </c>
      <c r="DF79" s="45">
        <v>-18.332000000000001</v>
      </c>
      <c r="DG79" s="5">
        <v>89.995999999999995</v>
      </c>
      <c r="DH79" s="45">
        <v>-3.5419999999999998</v>
      </c>
      <c r="DI79" s="23"/>
      <c r="DJ79" s="24" t="s">
        <v>21</v>
      </c>
      <c r="DK79" s="5">
        <v>97.149000000000001</v>
      </c>
      <c r="DL79" s="45">
        <v>-10.592000000000001</v>
      </c>
      <c r="DM79" s="5">
        <v>109.199</v>
      </c>
      <c r="DN79" s="45">
        <v>6.923</v>
      </c>
      <c r="DO79" s="5">
        <v>92.105999999999995</v>
      </c>
      <c r="DP79" s="45">
        <v>15.688000000000001</v>
      </c>
      <c r="DQ79" s="43"/>
    </row>
    <row r="80" spans="1:121" ht="15" hidden="1" customHeight="1" x14ac:dyDescent="0.25">
      <c r="A80" s="23"/>
      <c r="B80" s="24" t="s">
        <v>22</v>
      </c>
      <c r="C80" s="5">
        <v>87.421999999999997</v>
      </c>
      <c r="D80" s="45">
        <v>-23.492999999999999</v>
      </c>
      <c r="E80" s="5">
        <v>114.381</v>
      </c>
      <c r="F80" s="45">
        <v>20.27</v>
      </c>
      <c r="G80" s="5">
        <v>107.48699999999999</v>
      </c>
      <c r="H80" s="45">
        <v>13.976000000000001</v>
      </c>
      <c r="I80" s="23"/>
      <c r="J80" s="24" t="s">
        <v>22</v>
      </c>
      <c r="K80" s="5">
        <v>108.185</v>
      </c>
      <c r="L80" s="45">
        <v>16.286000000000001</v>
      </c>
      <c r="M80" s="5">
        <v>118.283</v>
      </c>
      <c r="N80" s="45">
        <v>12.840999999999999</v>
      </c>
      <c r="O80" s="5">
        <v>107.98</v>
      </c>
      <c r="P80" s="45">
        <v>4.2869999999999999</v>
      </c>
      <c r="Q80" s="23"/>
      <c r="R80" s="24" t="s">
        <v>22</v>
      </c>
      <c r="S80" s="5">
        <v>105.923</v>
      </c>
      <c r="T80" s="45">
        <v>7.7670000000000003</v>
      </c>
      <c r="U80" s="5">
        <v>102.78</v>
      </c>
      <c r="V80" s="45">
        <v>15.928000000000001</v>
      </c>
      <c r="W80" s="5">
        <v>93.722999999999999</v>
      </c>
      <c r="X80" s="45">
        <v>-9.0860000000000003</v>
      </c>
      <c r="Y80" s="23"/>
      <c r="Z80" s="24" t="s">
        <v>22</v>
      </c>
      <c r="AA80" s="5">
        <v>118.771</v>
      </c>
      <c r="AB80" s="45">
        <v>13.526999999999999</v>
      </c>
      <c r="AC80" s="5">
        <v>122.02500000000001</v>
      </c>
      <c r="AD80" s="45">
        <v>29.350999999999999</v>
      </c>
      <c r="AE80" s="5">
        <v>102.961</v>
      </c>
      <c r="AF80" s="45">
        <v>4.3390000000000004</v>
      </c>
      <c r="AG80" s="23"/>
      <c r="AH80" s="24" t="s">
        <v>22</v>
      </c>
      <c r="AI80" s="5">
        <v>101.096</v>
      </c>
      <c r="AJ80" s="45">
        <v>5.3879999999999999</v>
      </c>
      <c r="AK80" s="5">
        <v>115.84</v>
      </c>
      <c r="AL80" s="45">
        <v>7.0449999999999999</v>
      </c>
      <c r="AM80" s="5">
        <v>107.904</v>
      </c>
      <c r="AN80" s="45">
        <v>5.0839999999999996</v>
      </c>
      <c r="AO80" s="23"/>
      <c r="AP80" s="24" t="s">
        <v>22</v>
      </c>
      <c r="AQ80" s="5">
        <v>107.723</v>
      </c>
      <c r="AR80" s="45">
        <v>5.5750000000000002</v>
      </c>
      <c r="AS80" s="5">
        <v>110.824</v>
      </c>
      <c r="AT80" s="45">
        <v>5.5890000000000004</v>
      </c>
      <c r="AU80" s="5">
        <v>97.569000000000003</v>
      </c>
      <c r="AV80" s="45">
        <v>3.2970000000000002</v>
      </c>
      <c r="AW80" s="23"/>
      <c r="AX80" s="24" t="s">
        <v>22</v>
      </c>
      <c r="AY80" s="5">
        <v>99.013999999999996</v>
      </c>
      <c r="AZ80" s="45">
        <v>5.2919999999999998</v>
      </c>
      <c r="BA80" s="5">
        <v>103.568</v>
      </c>
      <c r="BB80" s="45">
        <v>3.56</v>
      </c>
      <c r="BC80" s="5">
        <v>116.86</v>
      </c>
      <c r="BD80" s="45">
        <v>20.742999999999999</v>
      </c>
      <c r="BE80" s="23"/>
      <c r="BF80" s="24" t="s">
        <v>22</v>
      </c>
      <c r="BG80" s="5">
        <v>105.08499999999999</v>
      </c>
      <c r="BH80" s="45">
        <v>2.1240000000000001</v>
      </c>
      <c r="BI80" s="5">
        <v>111.333</v>
      </c>
      <c r="BJ80" s="45">
        <v>4.6959999999999997</v>
      </c>
      <c r="BK80" s="5">
        <v>103.973</v>
      </c>
      <c r="BL80" s="45">
        <v>2.5859999999999999</v>
      </c>
      <c r="BM80" s="23"/>
      <c r="BN80" s="24" t="s">
        <v>22</v>
      </c>
      <c r="BO80" s="5">
        <v>115.68300000000001</v>
      </c>
      <c r="BP80" s="45">
        <v>14.782</v>
      </c>
      <c r="BQ80" s="5">
        <v>103.88</v>
      </c>
      <c r="BR80" s="45">
        <v>0.66</v>
      </c>
      <c r="BS80" s="5">
        <v>120.849</v>
      </c>
      <c r="BT80" s="45">
        <v>12.648999999999999</v>
      </c>
      <c r="BU80" s="23"/>
      <c r="BV80" s="24" t="s">
        <v>22</v>
      </c>
      <c r="BW80" s="5">
        <v>110.13</v>
      </c>
      <c r="BX80" s="45">
        <v>1.04</v>
      </c>
      <c r="BY80" s="5">
        <v>101.71</v>
      </c>
      <c r="BZ80" s="45">
        <v>0.34499999999999997</v>
      </c>
      <c r="CA80" s="5">
        <v>102.837</v>
      </c>
      <c r="CB80" s="45">
        <v>9.8230000000000004</v>
      </c>
      <c r="CC80" s="23"/>
      <c r="CD80" s="24" t="s">
        <v>22</v>
      </c>
      <c r="CE80" s="5">
        <v>119.28100000000001</v>
      </c>
      <c r="CF80" s="45">
        <v>11.849</v>
      </c>
      <c r="CG80" s="5">
        <v>100.123</v>
      </c>
      <c r="CH80" s="45">
        <v>23.077000000000002</v>
      </c>
      <c r="CI80" s="5">
        <v>95.525999999999996</v>
      </c>
      <c r="CJ80" s="45">
        <v>-6.9859999999999998</v>
      </c>
      <c r="CK80" s="23"/>
      <c r="CL80" s="24" t="s">
        <v>22</v>
      </c>
      <c r="CM80" s="5">
        <v>104.282</v>
      </c>
      <c r="CN80" s="45">
        <v>3.544</v>
      </c>
      <c r="CO80" s="5">
        <v>108.286</v>
      </c>
      <c r="CP80" s="45">
        <v>13.587999999999999</v>
      </c>
      <c r="CQ80" s="5">
        <v>132.20599999999999</v>
      </c>
      <c r="CR80" s="45">
        <v>13.37</v>
      </c>
      <c r="CS80" s="23"/>
      <c r="CT80" s="24" t="s">
        <v>22</v>
      </c>
      <c r="CU80" s="5">
        <v>120.887</v>
      </c>
      <c r="CV80" s="45">
        <v>11.286</v>
      </c>
      <c r="CW80" s="5">
        <v>99.686000000000007</v>
      </c>
      <c r="CX80" s="45">
        <v>1.415</v>
      </c>
      <c r="CY80" s="5">
        <v>85.141000000000005</v>
      </c>
      <c r="CZ80" s="45">
        <v>-14.656000000000001</v>
      </c>
      <c r="DA80" s="23"/>
      <c r="DB80" s="24" t="s">
        <v>22</v>
      </c>
      <c r="DC80" s="5">
        <v>119.986</v>
      </c>
      <c r="DD80" s="45">
        <v>11.188000000000001</v>
      </c>
      <c r="DE80" s="5">
        <v>91.536000000000001</v>
      </c>
      <c r="DF80" s="45">
        <v>-4.9740000000000002</v>
      </c>
      <c r="DG80" s="5">
        <v>110.01900000000001</v>
      </c>
      <c r="DH80" s="45">
        <v>1.6830000000000001</v>
      </c>
      <c r="DI80" s="23"/>
      <c r="DJ80" s="24" t="s">
        <v>22</v>
      </c>
      <c r="DK80" s="5">
        <v>100.616</v>
      </c>
      <c r="DL80" s="45">
        <v>-11.613</v>
      </c>
      <c r="DM80" s="5">
        <v>108.27</v>
      </c>
      <c r="DN80" s="45">
        <v>12.632</v>
      </c>
      <c r="DO80" s="5">
        <v>101.935</v>
      </c>
      <c r="DP80" s="45">
        <v>5.0330000000000004</v>
      </c>
    </row>
    <row r="81" spans="1:121" ht="15" hidden="1" customHeight="1" x14ac:dyDescent="0.25">
      <c r="A81" s="23"/>
      <c r="B81" s="24" t="s">
        <v>23</v>
      </c>
      <c r="C81" s="5">
        <v>101.517</v>
      </c>
      <c r="D81" s="45">
        <v>1.1639999999999999</v>
      </c>
      <c r="E81" s="5">
        <v>102.258</v>
      </c>
      <c r="F81" s="45">
        <v>4.3689999999999998</v>
      </c>
      <c r="G81" s="5">
        <v>90.671999999999997</v>
      </c>
      <c r="H81" s="45">
        <v>3.8</v>
      </c>
      <c r="I81" s="23"/>
      <c r="J81" s="24" t="s">
        <v>23</v>
      </c>
      <c r="K81" s="5">
        <v>105.05</v>
      </c>
      <c r="L81" s="45">
        <v>10.855</v>
      </c>
      <c r="M81" s="5">
        <v>111.125</v>
      </c>
      <c r="N81" s="45">
        <v>8.73</v>
      </c>
      <c r="O81" s="5">
        <v>101.961</v>
      </c>
      <c r="P81" s="45">
        <v>2.1059999999999999</v>
      </c>
      <c r="Q81" s="23"/>
      <c r="R81" s="24" t="s">
        <v>23</v>
      </c>
      <c r="S81" s="5">
        <v>105.425</v>
      </c>
      <c r="T81" s="45">
        <v>3.5720000000000001</v>
      </c>
      <c r="U81" s="5">
        <v>95.253</v>
      </c>
      <c r="V81" s="45">
        <v>6.9180000000000001</v>
      </c>
      <c r="W81" s="5">
        <v>97.701999999999998</v>
      </c>
      <c r="X81" s="45">
        <v>-8.1999999999999993</v>
      </c>
      <c r="Y81" s="23"/>
      <c r="Z81" s="24" t="s">
        <v>23</v>
      </c>
      <c r="AA81" s="5">
        <v>110.75700000000001</v>
      </c>
      <c r="AB81" s="45">
        <v>18.495999999999999</v>
      </c>
      <c r="AC81" s="5">
        <v>102.941</v>
      </c>
      <c r="AD81" s="45">
        <v>-4.2690000000000001</v>
      </c>
      <c r="AE81" s="5">
        <v>101.349</v>
      </c>
      <c r="AF81" s="45">
        <v>8.0440000000000005</v>
      </c>
      <c r="AG81" s="23"/>
      <c r="AH81" s="24" t="s">
        <v>23</v>
      </c>
      <c r="AI81" s="5">
        <v>98.233000000000004</v>
      </c>
      <c r="AJ81" s="45">
        <v>1.659</v>
      </c>
      <c r="AK81" s="5">
        <v>112.122</v>
      </c>
      <c r="AL81" s="45">
        <v>6.1609999999999996</v>
      </c>
      <c r="AM81" s="5">
        <v>102.375</v>
      </c>
      <c r="AN81" s="45">
        <v>3.609</v>
      </c>
      <c r="AO81" s="23"/>
      <c r="AP81" s="24" t="s">
        <v>23</v>
      </c>
      <c r="AQ81" s="5">
        <v>107.879</v>
      </c>
      <c r="AR81" s="45">
        <v>5.6219999999999999</v>
      </c>
      <c r="AS81" s="5">
        <v>102.131</v>
      </c>
      <c r="AT81" s="45">
        <v>1.6180000000000001</v>
      </c>
      <c r="AU81" s="5">
        <v>107.913</v>
      </c>
      <c r="AV81" s="45">
        <v>2.145</v>
      </c>
      <c r="AW81" s="23"/>
      <c r="AX81" s="24" t="s">
        <v>23</v>
      </c>
      <c r="AY81" s="5">
        <v>105.337</v>
      </c>
      <c r="AZ81" s="45">
        <v>3.4870000000000001</v>
      </c>
      <c r="BA81" s="5">
        <v>104.09099999999999</v>
      </c>
      <c r="BB81" s="45">
        <v>0.67</v>
      </c>
      <c r="BC81" s="5">
        <v>121.30200000000001</v>
      </c>
      <c r="BD81" s="45">
        <v>19.834</v>
      </c>
      <c r="BE81" s="23"/>
      <c r="BF81" s="24" t="s">
        <v>23</v>
      </c>
      <c r="BG81" s="5">
        <v>100.70699999999999</v>
      </c>
      <c r="BH81" s="45">
        <v>1.458</v>
      </c>
      <c r="BI81" s="5">
        <v>107.3</v>
      </c>
      <c r="BJ81" s="45">
        <v>-0.73599999999999999</v>
      </c>
      <c r="BK81" s="5">
        <v>113.616</v>
      </c>
      <c r="BL81" s="45">
        <v>5.3579999999999997</v>
      </c>
      <c r="BM81" s="23"/>
      <c r="BN81" s="24" t="s">
        <v>23</v>
      </c>
      <c r="BO81" s="5">
        <v>109.063</v>
      </c>
      <c r="BP81" s="45">
        <v>9.2189999999999994</v>
      </c>
      <c r="BQ81" s="5">
        <v>102.753</v>
      </c>
      <c r="BR81" s="45">
        <v>2.2290000000000001</v>
      </c>
      <c r="BS81" s="5">
        <v>112.428</v>
      </c>
      <c r="BT81" s="45">
        <v>11.811</v>
      </c>
      <c r="BU81" s="23"/>
      <c r="BV81" s="24" t="s">
        <v>23</v>
      </c>
      <c r="BW81" s="5">
        <v>110.21</v>
      </c>
      <c r="BX81" s="45">
        <v>-5.8840000000000003</v>
      </c>
      <c r="BY81" s="5">
        <v>105.056</v>
      </c>
      <c r="BZ81" s="45">
        <v>10.7</v>
      </c>
      <c r="CA81" s="5">
        <v>99.786000000000001</v>
      </c>
      <c r="CB81" s="45">
        <v>-9.5649999999999995</v>
      </c>
      <c r="CC81" s="23"/>
      <c r="CD81" s="24" t="s">
        <v>23</v>
      </c>
      <c r="CE81" s="5">
        <v>109.801</v>
      </c>
      <c r="CF81" s="45">
        <v>3.8220000000000001</v>
      </c>
      <c r="CG81" s="5">
        <v>121.376</v>
      </c>
      <c r="CH81" s="45">
        <v>9.8949999999999996</v>
      </c>
      <c r="CI81" s="5">
        <v>99.239000000000004</v>
      </c>
      <c r="CJ81" s="45">
        <v>6.2619999999999996</v>
      </c>
      <c r="CK81" s="23"/>
      <c r="CL81" s="24" t="s">
        <v>23</v>
      </c>
      <c r="CM81" s="5">
        <v>99.436999999999998</v>
      </c>
      <c r="CN81" s="45">
        <v>-0.73599999999999999</v>
      </c>
      <c r="CO81" s="5">
        <v>103.74</v>
      </c>
      <c r="CP81" s="45">
        <v>11.314</v>
      </c>
      <c r="CQ81" s="5">
        <v>105.589</v>
      </c>
      <c r="CR81" s="45">
        <v>1.1579999999999999</v>
      </c>
      <c r="CS81" s="23"/>
      <c r="CT81" s="24" t="s">
        <v>23</v>
      </c>
      <c r="CU81" s="5">
        <v>92.923000000000002</v>
      </c>
      <c r="CV81" s="45">
        <v>9.6560000000000006</v>
      </c>
      <c r="CW81" s="5">
        <v>135.87299999999999</v>
      </c>
      <c r="CX81" s="45">
        <v>-1.0489999999999999</v>
      </c>
      <c r="CY81" s="5">
        <v>68.686999999999998</v>
      </c>
      <c r="CZ81" s="45">
        <v>-14.862</v>
      </c>
      <c r="DA81" s="23"/>
      <c r="DB81" s="24" t="s">
        <v>23</v>
      </c>
      <c r="DC81" s="5">
        <v>103.119</v>
      </c>
      <c r="DD81" s="45">
        <v>1.3640000000000001</v>
      </c>
      <c r="DE81" s="5">
        <v>67.004000000000005</v>
      </c>
      <c r="DF81" s="45">
        <v>-6.0510000000000002</v>
      </c>
      <c r="DG81" s="5">
        <v>82.822000000000003</v>
      </c>
      <c r="DH81" s="45">
        <v>-6.09</v>
      </c>
      <c r="DI81" s="23"/>
      <c r="DJ81" s="24" t="s">
        <v>23</v>
      </c>
      <c r="DK81" s="5">
        <v>88.34</v>
      </c>
      <c r="DL81" s="45">
        <v>-13.951000000000001</v>
      </c>
      <c r="DM81" s="5">
        <v>106.102</v>
      </c>
      <c r="DN81" s="45">
        <v>11.429</v>
      </c>
      <c r="DO81" s="5">
        <v>134.38900000000001</v>
      </c>
      <c r="DP81" s="45">
        <v>33.877000000000002</v>
      </c>
    </row>
    <row r="82" spans="1:121" ht="15" hidden="1" customHeight="1" x14ac:dyDescent="0.25">
      <c r="A82" s="23"/>
      <c r="B82" s="24" t="s">
        <v>24</v>
      </c>
      <c r="C82" s="5">
        <v>113.548</v>
      </c>
      <c r="D82" s="45">
        <v>-10.183999999999999</v>
      </c>
      <c r="E82" s="5">
        <v>113.81399999999999</v>
      </c>
      <c r="F82" s="45">
        <v>11.675000000000001</v>
      </c>
      <c r="G82" s="5">
        <v>106.431</v>
      </c>
      <c r="H82" s="45">
        <v>18.390999999999998</v>
      </c>
      <c r="I82" s="23"/>
      <c r="J82" s="24" t="s">
        <v>24</v>
      </c>
      <c r="K82" s="5">
        <v>108.215</v>
      </c>
      <c r="L82" s="45">
        <v>13.643000000000001</v>
      </c>
      <c r="M82" s="5">
        <v>110</v>
      </c>
      <c r="N82" s="45">
        <v>12.670999999999999</v>
      </c>
      <c r="O82" s="5">
        <v>109.947</v>
      </c>
      <c r="P82" s="45">
        <v>1.639</v>
      </c>
      <c r="Q82" s="23"/>
      <c r="R82" s="24" t="s">
        <v>24</v>
      </c>
      <c r="S82" s="5">
        <v>102.997</v>
      </c>
      <c r="T82" s="45">
        <v>5.8689999999999998</v>
      </c>
      <c r="U82" s="5">
        <v>98.424000000000007</v>
      </c>
      <c r="V82" s="45">
        <v>10.436999999999999</v>
      </c>
      <c r="W82" s="5">
        <v>104.682</v>
      </c>
      <c r="X82" s="45">
        <v>5.1630000000000003</v>
      </c>
      <c r="Y82" s="23"/>
      <c r="Z82" s="24" t="s">
        <v>24</v>
      </c>
      <c r="AA82" s="5">
        <v>105.679</v>
      </c>
      <c r="AB82" s="45">
        <v>13.413</v>
      </c>
      <c r="AC82" s="5">
        <v>114.10299999999999</v>
      </c>
      <c r="AD82" s="45">
        <v>6.1379999999999999</v>
      </c>
      <c r="AE82" s="5">
        <v>98.622</v>
      </c>
      <c r="AF82" s="45">
        <v>5.4960000000000004</v>
      </c>
      <c r="AG82" s="23"/>
      <c r="AH82" s="24" t="s">
        <v>24</v>
      </c>
      <c r="AI82" s="5">
        <v>98.98</v>
      </c>
      <c r="AJ82" s="45">
        <v>3.077</v>
      </c>
      <c r="AK82" s="5">
        <v>107.907</v>
      </c>
      <c r="AL82" s="45">
        <v>6.8570000000000002</v>
      </c>
      <c r="AM82" s="5">
        <v>90.724999999999994</v>
      </c>
      <c r="AN82" s="45">
        <v>2.1160000000000001</v>
      </c>
      <c r="AO82" s="23"/>
      <c r="AP82" s="24" t="s">
        <v>24</v>
      </c>
      <c r="AQ82" s="5">
        <v>113.762</v>
      </c>
      <c r="AR82" s="45">
        <v>10.847</v>
      </c>
      <c r="AS82" s="5">
        <v>100.694</v>
      </c>
      <c r="AT82" s="45">
        <v>2.992</v>
      </c>
      <c r="AU82" s="5">
        <v>107.05800000000001</v>
      </c>
      <c r="AV82" s="45">
        <v>6.3559999999999999</v>
      </c>
      <c r="AW82" s="23"/>
      <c r="AX82" s="24" t="s">
        <v>24</v>
      </c>
      <c r="AY82" s="5">
        <v>105.244</v>
      </c>
      <c r="AZ82" s="45">
        <v>1.6120000000000001</v>
      </c>
      <c r="BA82" s="5">
        <v>107.407</v>
      </c>
      <c r="BB82" s="45">
        <v>5.5519999999999996</v>
      </c>
      <c r="BC82" s="5">
        <v>113.92700000000001</v>
      </c>
      <c r="BD82" s="45">
        <v>7.0880000000000001</v>
      </c>
      <c r="BE82" s="23"/>
      <c r="BF82" s="24" t="s">
        <v>24</v>
      </c>
      <c r="BG82" s="5">
        <v>105.05200000000001</v>
      </c>
      <c r="BH82" s="45">
        <v>6.2089999999999996</v>
      </c>
      <c r="BI82" s="5">
        <v>95.784999999999997</v>
      </c>
      <c r="BJ82" s="45">
        <v>4.157</v>
      </c>
      <c r="BK82" s="5">
        <v>119.36799999999999</v>
      </c>
      <c r="BL82" s="45">
        <v>-2.37</v>
      </c>
      <c r="BM82" s="23"/>
      <c r="BN82" s="24" t="s">
        <v>24</v>
      </c>
      <c r="BO82" s="5">
        <v>99.382000000000005</v>
      </c>
      <c r="BP82" s="45">
        <v>7.3209999999999997</v>
      </c>
      <c r="BQ82" s="5">
        <v>101.73699999999999</v>
      </c>
      <c r="BR82" s="45">
        <v>4.2729999999999997</v>
      </c>
      <c r="BS82" s="5">
        <v>112.90900000000001</v>
      </c>
      <c r="BT82" s="45">
        <v>11.571</v>
      </c>
      <c r="BU82" s="23"/>
      <c r="BV82" s="24" t="s">
        <v>24</v>
      </c>
      <c r="BW82" s="5">
        <v>101.97199999999999</v>
      </c>
      <c r="BX82" s="45">
        <v>0.11600000000000001</v>
      </c>
      <c r="BY82" s="5">
        <v>102.99</v>
      </c>
      <c r="BZ82" s="45">
        <v>15.128</v>
      </c>
      <c r="CA82" s="5">
        <v>115.328</v>
      </c>
      <c r="CB82" s="45">
        <v>0.29399999999999998</v>
      </c>
      <c r="CC82" s="23"/>
      <c r="CD82" s="24" t="s">
        <v>24</v>
      </c>
      <c r="CE82" s="5">
        <v>89.664000000000001</v>
      </c>
      <c r="CF82" s="45">
        <v>22.495000000000001</v>
      </c>
      <c r="CG82" s="5">
        <v>154.64599999999999</v>
      </c>
      <c r="CH82" s="45">
        <v>11.804</v>
      </c>
      <c r="CI82" s="5">
        <v>119.824</v>
      </c>
      <c r="CJ82" s="45">
        <v>14.528</v>
      </c>
      <c r="CK82" s="23"/>
      <c r="CL82" s="24" t="s">
        <v>24</v>
      </c>
      <c r="CM82" s="5">
        <v>101.032</v>
      </c>
      <c r="CN82" s="45">
        <v>6.1349999999999998</v>
      </c>
      <c r="CO82" s="5">
        <v>113.33</v>
      </c>
      <c r="CP82" s="45">
        <v>14.125999999999999</v>
      </c>
      <c r="CQ82" s="5">
        <v>105.304</v>
      </c>
      <c r="CR82" s="45">
        <v>2.7759999999999998</v>
      </c>
      <c r="CS82" s="23"/>
      <c r="CT82" s="24" t="s">
        <v>24</v>
      </c>
      <c r="CU82" s="5">
        <v>112.504</v>
      </c>
      <c r="CV82" s="45">
        <v>10.763999999999999</v>
      </c>
      <c r="CW82" s="5">
        <v>120.197</v>
      </c>
      <c r="CX82" s="45">
        <v>5.3639999999999999</v>
      </c>
      <c r="CY82" s="5">
        <v>72.915000000000006</v>
      </c>
      <c r="CZ82" s="45">
        <v>-22.712</v>
      </c>
      <c r="DA82" s="23"/>
      <c r="DB82" s="24" t="s">
        <v>24</v>
      </c>
      <c r="DC82" s="5">
        <v>118.71</v>
      </c>
      <c r="DD82" s="45">
        <v>13.602</v>
      </c>
      <c r="DE82" s="5">
        <v>138.28</v>
      </c>
      <c r="DF82" s="45">
        <v>11.759</v>
      </c>
      <c r="DG82" s="5">
        <v>93.322999999999993</v>
      </c>
      <c r="DH82" s="45">
        <v>-4.7949999999999999</v>
      </c>
      <c r="DI82" s="23"/>
      <c r="DJ82" s="24" t="s">
        <v>24</v>
      </c>
      <c r="DK82" s="5">
        <v>91.277000000000001</v>
      </c>
      <c r="DL82" s="45">
        <v>-4.9400000000000004</v>
      </c>
      <c r="DM82" s="5">
        <v>111.107</v>
      </c>
      <c r="DN82" s="45">
        <v>12.996</v>
      </c>
      <c r="DO82" s="5">
        <v>104.423</v>
      </c>
      <c r="DP82" s="45">
        <v>22.46</v>
      </c>
    </row>
    <row r="83" spans="1:121" ht="15" hidden="1" customHeight="1" x14ac:dyDescent="0.25">
      <c r="A83" s="23"/>
      <c r="B83" s="24" t="s">
        <v>25</v>
      </c>
      <c r="C83" s="5">
        <v>107.423</v>
      </c>
      <c r="D83" s="45">
        <v>-5.3280000000000003</v>
      </c>
      <c r="E83" s="5">
        <v>108.91200000000001</v>
      </c>
      <c r="F83" s="45">
        <v>4.444</v>
      </c>
      <c r="G83" s="5">
        <v>111.363</v>
      </c>
      <c r="H83" s="45">
        <v>4.7530000000000001</v>
      </c>
      <c r="I83" s="23"/>
      <c r="J83" s="24" t="s">
        <v>25</v>
      </c>
      <c r="K83" s="5">
        <v>107.837</v>
      </c>
      <c r="L83" s="45">
        <v>4.2359999999999998</v>
      </c>
      <c r="M83" s="5">
        <v>114.45099999999999</v>
      </c>
      <c r="N83" s="45">
        <v>13.59</v>
      </c>
      <c r="O83" s="5">
        <v>103.809</v>
      </c>
      <c r="P83" s="45">
        <v>2.508</v>
      </c>
      <c r="Q83" s="23"/>
      <c r="R83" s="24" t="s">
        <v>25</v>
      </c>
      <c r="S83" s="5">
        <v>106.884</v>
      </c>
      <c r="T83" s="45">
        <v>5.8520000000000003</v>
      </c>
      <c r="U83" s="5">
        <v>109.129</v>
      </c>
      <c r="V83" s="45">
        <v>7.1239999999999997</v>
      </c>
      <c r="W83" s="5">
        <v>110.405</v>
      </c>
      <c r="X83" s="45">
        <v>1.3480000000000001</v>
      </c>
      <c r="Y83" s="23"/>
      <c r="Z83" s="24" t="s">
        <v>25</v>
      </c>
      <c r="AA83" s="5">
        <v>92.668999999999997</v>
      </c>
      <c r="AB83" s="45">
        <v>5.7110000000000003</v>
      </c>
      <c r="AC83" s="5">
        <v>125.16500000000001</v>
      </c>
      <c r="AD83" s="45">
        <v>13.255000000000001</v>
      </c>
      <c r="AE83" s="5">
        <v>92.998999999999995</v>
      </c>
      <c r="AF83" s="45">
        <v>-6.7140000000000004</v>
      </c>
      <c r="AG83" s="23"/>
      <c r="AH83" s="24" t="s">
        <v>25</v>
      </c>
      <c r="AI83" s="5">
        <v>117.57599999999999</v>
      </c>
      <c r="AJ83" s="45">
        <v>1.427</v>
      </c>
      <c r="AK83" s="5">
        <v>106.675</v>
      </c>
      <c r="AL83" s="45">
        <v>3.0219999999999998</v>
      </c>
      <c r="AM83" s="5">
        <v>98.296000000000006</v>
      </c>
      <c r="AN83" s="45">
        <v>3.6160000000000001</v>
      </c>
      <c r="AO83" s="23"/>
      <c r="AP83" s="24" t="s">
        <v>25</v>
      </c>
      <c r="AQ83" s="5">
        <v>108.619</v>
      </c>
      <c r="AR83" s="45">
        <v>8.76</v>
      </c>
      <c r="AS83" s="5">
        <v>109.062</v>
      </c>
      <c r="AT83" s="45">
        <v>3.488</v>
      </c>
      <c r="AU83" s="5">
        <v>117.87</v>
      </c>
      <c r="AV83" s="45">
        <v>3.28</v>
      </c>
      <c r="AW83" s="23"/>
      <c r="AX83" s="24" t="s">
        <v>25</v>
      </c>
      <c r="AY83" s="5">
        <v>106.626</v>
      </c>
      <c r="AZ83" s="45">
        <v>2.097</v>
      </c>
      <c r="BA83" s="5">
        <v>107.164</v>
      </c>
      <c r="BB83" s="45">
        <v>2.23</v>
      </c>
      <c r="BC83" s="5">
        <v>118.539</v>
      </c>
      <c r="BD83" s="45">
        <v>5.3419999999999996</v>
      </c>
      <c r="BE83" s="23"/>
      <c r="BF83" s="24" t="s">
        <v>25</v>
      </c>
      <c r="BG83" s="5">
        <v>103.167</v>
      </c>
      <c r="BH83" s="45">
        <v>4.0380000000000003</v>
      </c>
      <c r="BI83" s="5">
        <v>102.104</v>
      </c>
      <c r="BJ83" s="45">
        <v>2.6040000000000001</v>
      </c>
      <c r="BK83" s="5">
        <v>112.55800000000001</v>
      </c>
      <c r="BL83" s="45">
        <v>-2.4329999999999998</v>
      </c>
      <c r="BM83" s="23"/>
      <c r="BN83" s="24" t="s">
        <v>25</v>
      </c>
      <c r="BO83" s="5">
        <v>111.529</v>
      </c>
      <c r="BP83" s="45">
        <v>2.0550000000000002</v>
      </c>
      <c r="BQ83" s="5">
        <v>101.092</v>
      </c>
      <c r="BR83" s="45">
        <v>5.1260000000000003</v>
      </c>
      <c r="BS83" s="5">
        <v>119.161</v>
      </c>
      <c r="BT83" s="45">
        <v>11.412000000000001</v>
      </c>
      <c r="BU83" s="23"/>
      <c r="BV83" s="24" t="s">
        <v>25</v>
      </c>
      <c r="BW83" s="5">
        <v>104.24</v>
      </c>
      <c r="BX83" s="45">
        <v>1.8939999999999999</v>
      </c>
      <c r="BY83" s="5">
        <v>118.871</v>
      </c>
      <c r="BZ83" s="45">
        <v>2.2400000000000002</v>
      </c>
      <c r="CA83" s="5">
        <v>133.00399999999999</v>
      </c>
      <c r="CB83" s="45">
        <v>-0.224</v>
      </c>
      <c r="CC83" s="23"/>
      <c r="CD83" s="24" t="s">
        <v>25</v>
      </c>
      <c r="CE83" s="5">
        <v>122.687</v>
      </c>
      <c r="CF83" s="45">
        <v>11.308999999999999</v>
      </c>
      <c r="CG83" s="5">
        <v>85.662000000000006</v>
      </c>
      <c r="CH83" s="45">
        <v>0.10299999999999999</v>
      </c>
      <c r="CI83" s="5">
        <v>122.751</v>
      </c>
      <c r="CJ83" s="45">
        <v>-8.3350000000000009</v>
      </c>
      <c r="CK83" s="23"/>
      <c r="CL83" s="24" t="s">
        <v>25</v>
      </c>
      <c r="CM83" s="5">
        <v>110.871</v>
      </c>
      <c r="CN83" s="45">
        <v>6.8259999999999996</v>
      </c>
      <c r="CO83" s="5">
        <v>118.866</v>
      </c>
      <c r="CP83" s="45">
        <v>15.462</v>
      </c>
      <c r="CQ83" s="5">
        <v>106.053</v>
      </c>
      <c r="CR83" s="45">
        <v>-8.4529999999999994</v>
      </c>
      <c r="CS83" s="23"/>
      <c r="CT83" s="24" t="s">
        <v>25</v>
      </c>
      <c r="CU83" s="5">
        <v>93.072999999999993</v>
      </c>
      <c r="CV83" s="45">
        <v>7.6260000000000003</v>
      </c>
      <c r="CW83" s="5">
        <v>101.262</v>
      </c>
      <c r="CX83" s="45">
        <v>6.51</v>
      </c>
      <c r="CY83" s="5">
        <v>72.165999999999997</v>
      </c>
      <c r="CZ83" s="45">
        <v>-17.747</v>
      </c>
      <c r="DA83" s="23"/>
      <c r="DB83" s="24" t="s">
        <v>25</v>
      </c>
      <c r="DC83" s="5">
        <v>111.098</v>
      </c>
      <c r="DD83" s="45">
        <v>12.778</v>
      </c>
      <c r="DE83" s="5">
        <v>127.352</v>
      </c>
      <c r="DF83" s="45">
        <v>2.6059999999999999</v>
      </c>
      <c r="DG83" s="5">
        <v>113.07599999999999</v>
      </c>
      <c r="DH83" s="45">
        <v>-2.7690000000000001</v>
      </c>
      <c r="DI83" s="23"/>
      <c r="DJ83" s="24" t="s">
        <v>25</v>
      </c>
      <c r="DK83" s="5">
        <v>81.680999999999997</v>
      </c>
      <c r="DL83" s="45">
        <v>0.41499999999999998</v>
      </c>
      <c r="DM83" s="5">
        <v>108.887</v>
      </c>
      <c r="DN83" s="45">
        <v>9.0809999999999995</v>
      </c>
      <c r="DO83" s="5">
        <v>112.015</v>
      </c>
      <c r="DP83" s="45">
        <v>14.875</v>
      </c>
    </row>
    <row r="84" spans="1:121" ht="15" hidden="1" customHeight="1" x14ac:dyDescent="0.25">
      <c r="A84" s="23"/>
      <c r="B84" s="24" t="s">
        <v>26</v>
      </c>
      <c r="C84" s="5">
        <v>121.038</v>
      </c>
      <c r="D84" s="45">
        <v>3.22</v>
      </c>
      <c r="E84" s="5">
        <v>105.15300000000001</v>
      </c>
      <c r="F84" s="45">
        <v>0.58099999999999996</v>
      </c>
      <c r="G84" s="5">
        <v>109.22799999999999</v>
      </c>
      <c r="H84" s="45">
        <v>-4.6139999999999999</v>
      </c>
      <c r="I84" s="23"/>
      <c r="J84" s="24" t="s">
        <v>26</v>
      </c>
      <c r="K84" s="5">
        <v>112.619</v>
      </c>
      <c r="L84" s="45">
        <v>5.0860000000000003</v>
      </c>
      <c r="M84" s="5">
        <v>119.5</v>
      </c>
      <c r="N84" s="45">
        <v>12.516</v>
      </c>
      <c r="O84" s="5">
        <v>95.165000000000006</v>
      </c>
      <c r="P84" s="45">
        <v>-7.89</v>
      </c>
      <c r="Q84" s="23"/>
      <c r="R84" s="24" t="s">
        <v>26</v>
      </c>
      <c r="S84" s="5">
        <v>108.512</v>
      </c>
      <c r="T84" s="45">
        <v>6.298</v>
      </c>
      <c r="U84" s="5">
        <v>119.33</v>
      </c>
      <c r="V84" s="45">
        <v>4.6639999999999997</v>
      </c>
      <c r="W84" s="5">
        <v>115.312</v>
      </c>
      <c r="X84" s="45">
        <v>8.5579999999999998</v>
      </c>
      <c r="Y84" s="23"/>
      <c r="Z84" s="24" t="s">
        <v>26</v>
      </c>
      <c r="AA84" s="5">
        <v>86.281000000000006</v>
      </c>
      <c r="AB84" s="45">
        <v>1.282</v>
      </c>
      <c r="AC84" s="5">
        <v>120.64100000000001</v>
      </c>
      <c r="AD84" s="45">
        <v>5.1779999999999999</v>
      </c>
      <c r="AE84" s="5">
        <v>101.18</v>
      </c>
      <c r="AF84" s="45">
        <v>-2.2480000000000002</v>
      </c>
      <c r="AG84" s="23"/>
      <c r="AH84" s="24" t="s">
        <v>26</v>
      </c>
      <c r="AI84" s="5">
        <v>101.571</v>
      </c>
      <c r="AJ84" s="45">
        <v>0.67800000000000005</v>
      </c>
      <c r="AK84" s="5">
        <v>112.85899999999999</v>
      </c>
      <c r="AL84" s="45">
        <v>1.8160000000000001</v>
      </c>
      <c r="AM84" s="5">
        <v>108.80800000000001</v>
      </c>
      <c r="AN84" s="45">
        <v>2.101</v>
      </c>
      <c r="AO84" s="23"/>
      <c r="AP84" s="24" t="s">
        <v>26</v>
      </c>
      <c r="AQ84" s="5">
        <v>120.122</v>
      </c>
      <c r="AR84" s="45">
        <v>8.9890000000000008</v>
      </c>
      <c r="AS84" s="5">
        <v>107.355</v>
      </c>
      <c r="AT84" s="45">
        <v>1.103</v>
      </c>
      <c r="AU84" s="5">
        <v>109.13500000000001</v>
      </c>
      <c r="AV84" s="45">
        <v>5.1219999999999999</v>
      </c>
      <c r="AW84" s="23"/>
      <c r="AX84" s="24" t="s">
        <v>26</v>
      </c>
      <c r="AY84" s="5">
        <v>104.235</v>
      </c>
      <c r="AZ84" s="45">
        <v>-2.077</v>
      </c>
      <c r="BA84" s="5">
        <v>110.88800000000001</v>
      </c>
      <c r="BB84" s="45">
        <v>7.57</v>
      </c>
      <c r="BC84" s="5">
        <v>122.985</v>
      </c>
      <c r="BD84" s="45">
        <v>14.157</v>
      </c>
      <c r="BE84" s="23"/>
      <c r="BF84" s="24" t="s">
        <v>26</v>
      </c>
      <c r="BG84" s="5">
        <v>109.333</v>
      </c>
      <c r="BH84" s="45">
        <v>3.089</v>
      </c>
      <c r="BI84" s="5">
        <v>95.245999999999995</v>
      </c>
      <c r="BJ84" s="45">
        <v>-0.28599999999999998</v>
      </c>
      <c r="BK84" s="5">
        <v>115.90300000000001</v>
      </c>
      <c r="BL84" s="45">
        <v>3.6579999999999999</v>
      </c>
      <c r="BM84" s="23"/>
      <c r="BN84" s="24" t="s">
        <v>26</v>
      </c>
      <c r="BO84" s="5">
        <v>107.155</v>
      </c>
      <c r="BP84" s="45">
        <v>1.1020000000000001</v>
      </c>
      <c r="BQ84" s="5">
        <v>105.221</v>
      </c>
      <c r="BR84" s="45">
        <v>8.2520000000000007</v>
      </c>
      <c r="BS84" s="5">
        <v>121.601</v>
      </c>
      <c r="BT84" s="45">
        <v>16.39</v>
      </c>
      <c r="BU84" s="23"/>
      <c r="BV84" s="24" t="s">
        <v>26</v>
      </c>
      <c r="BW84" s="5">
        <v>117.078</v>
      </c>
      <c r="BX84" s="45">
        <v>8.0649999999999995</v>
      </c>
      <c r="BY84" s="5">
        <v>117.258</v>
      </c>
      <c r="BZ84" s="45">
        <v>9.7170000000000005</v>
      </c>
      <c r="CA84" s="5">
        <v>126.46899999999999</v>
      </c>
      <c r="CB84" s="45">
        <v>-9.2889999999999997</v>
      </c>
      <c r="CC84" s="23"/>
      <c r="CD84" s="24" t="s">
        <v>26</v>
      </c>
      <c r="CE84" s="5">
        <v>112.56</v>
      </c>
      <c r="CF84" s="45">
        <v>4.3019999999999996</v>
      </c>
      <c r="CG84" s="5">
        <v>98.12</v>
      </c>
      <c r="CH84" s="45">
        <v>-5.9130000000000003</v>
      </c>
      <c r="CI84" s="5">
        <v>121.124</v>
      </c>
      <c r="CJ84" s="45">
        <v>4.26</v>
      </c>
      <c r="CK84" s="23"/>
      <c r="CL84" s="24" t="s">
        <v>26</v>
      </c>
      <c r="CM84" s="5">
        <v>104.43600000000001</v>
      </c>
      <c r="CN84" s="45">
        <v>4.343</v>
      </c>
      <c r="CO84" s="5">
        <v>115.751</v>
      </c>
      <c r="CP84" s="45">
        <v>16.106999999999999</v>
      </c>
      <c r="CQ84" s="5">
        <v>111.215</v>
      </c>
      <c r="CR84" s="45">
        <v>-5.1779999999999999</v>
      </c>
      <c r="CS84" s="23"/>
      <c r="CT84" s="24" t="s">
        <v>26</v>
      </c>
      <c r="CU84" s="5">
        <v>87.230999999999995</v>
      </c>
      <c r="CV84" s="45">
        <v>10.699</v>
      </c>
      <c r="CW84" s="5">
        <v>97.748000000000005</v>
      </c>
      <c r="CX84" s="45">
        <v>5.4219999999999997</v>
      </c>
      <c r="CY84" s="5">
        <v>85.215000000000003</v>
      </c>
      <c r="CZ84" s="45">
        <v>-20.888999999999999</v>
      </c>
      <c r="DA84" s="23"/>
      <c r="DB84" s="24" t="s">
        <v>26</v>
      </c>
      <c r="DC84" s="5">
        <v>118.788</v>
      </c>
      <c r="DD84" s="45">
        <v>21.524000000000001</v>
      </c>
      <c r="DE84" s="5">
        <v>69.203999999999994</v>
      </c>
      <c r="DF84" s="45">
        <v>-22.114999999999998</v>
      </c>
      <c r="DG84" s="5">
        <v>107.422</v>
      </c>
      <c r="DH84" s="45">
        <v>3.5329999999999999</v>
      </c>
      <c r="DI84" s="23"/>
      <c r="DJ84" s="24" t="s">
        <v>26</v>
      </c>
      <c r="DK84" s="5">
        <v>92.225999999999999</v>
      </c>
      <c r="DL84" s="45">
        <v>-4.1879999999999997</v>
      </c>
      <c r="DM84" s="5">
        <v>118.28400000000001</v>
      </c>
      <c r="DN84" s="45">
        <v>5.4139999999999997</v>
      </c>
      <c r="DO84" s="5">
        <v>111.92100000000001</v>
      </c>
      <c r="DP84" s="45">
        <v>4.4450000000000003</v>
      </c>
    </row>
    <row r="85" spans="1:121" ht="15" hidden="1" customHeight="1" x14ac:dyDescent="0.25">
      <c r="A85" s="23"/>
      <c r="B85" s="24" t="s">
        <v>27</v>
      </c>
      <c r="C85" s="5">
        <v>120.1</v>
      </c>
      <c r="D85" s="45">
        <v>19.509</v>
      </c>
      <c r="E85" s="5">
        <v>108.96899999999999</v>
      </c>
      <c r="F85" s="45">
        <v>5.8140000000000001</v>
      </c>
      <c r="G85" s="5">
        <v>110.98</v>
      </c>
      <c r="H85" s="45">
        <v>-0.16600000000000001</v>
      </c>
      <c r="I85" s="23"/>
      <c r="J85" s="24" t="s">
        <v>27</v>
      </c>
      <c r="K85" s="5">
        <v>110.69</v>
      </c>
      <c r="L85" s="45">
        <v>2.984</v>
      </c>
      <c r="M85" s="5">
        <v>118.69199999999999</v>
      </c>
      <c r="N85" s="45">
        <v>9.9019999999999992</v>
      </c>
      <c r="O85" s="5">
        <v>93.117000000000004</v>
      </c>
      <c r="P85" s="45">
        <v>3.4260000000000002</v>
      </c>
      <c r="Q85" s="23"/>
      <c r="R85" s="24" t="s">
        <v>27</v>
      </c>
      <c r="S85" s="5">
        <v>118.19</v>
      </c>
      <c r="T85" s="45">
        <v>6.6120000000000001</v>
      </c>
      <c r="U85" s="5">
        <v>118.509</v>
      </c>
      <c r="V85" s="45">
        <v>7.3780000000000001</v>
      </c>
      <c r="W85" s="5">
        <v>129.971</v>
      </c>
      <c r="X85" s="45">
        <v>5.8319999999999999</v>
      </c>
      <c r="Y85" s="23"/>
      <c r="Z85" s="24" t="s">
        <v>27</v>
      </c>
      <c r="AA85" s="5">
        <v>102.39</v>
      </c>
      <c r="AB85" s="45">
        <v>2.9129999999999998</v>
      </c>
      <c r="AC85" s="5">
        <v>117.39700000000001</v>
      </c>
      <c r="AD85" s="45">
        <v>1.996</v>
      </c>
      <c r="AE85" s="5">
        <v>106.837</v>
      </c>
      <c r="AF85" s="45">
        <v>4.3760000000000003</v>
      </c>
      <c r="AG85" s="23"/>
      <c r="AH85" s="24" t="s">
        <v>27</v>
      </c>
      <c r="AI85" s="5">
        <v>110.2</v>
      </c>
      <c r="AJ85" s="45">
        <v>4.0970000000000004</v>
      </c>
      <c r="AK85" s="5">
        <v>110.616</v>
      </c>
      <c r="AL85" s="45">
        <v>8.0030000000000001</v>
      </c>
      <c r="AM85" s="5">
        <v>101.051</v>
      </c>
      <c r="AN85" s="45">
        <v>5.2619999999999996</v>
      </c>
      <c r="AO85" s="23"/>
      <c r="AP85" s="24" t="s">
        <v>27</v>
      </c>
      <c r="AQ85" s="5">
        <v>103.648</v>
      </c>
      <c r="AR85" s="45">
        <v>10.256</v>
      </c>
      <c r="AS85" s="5">
        <v>98.88</v>
      </c>
      <c r="AT85" s="45">
        <v>6.8630000000000004</v>
      </c>
      <c r="AU85" s="5">
        <v>99.665999999999997</v>
      </c>
      <c r="AV85" s="45">
        <v>9.5310000000000006</v>
      </c>
      <c r="AW85" s="23"/>
      <c r="AX85" s="24" t="s">
        <v>27</v>
      </c>
      <c r="AY85" s="5">
        <v>105.40300000000001</v>
      </c>
      <c r="AZ85" s="45">
        <v>0.81499999999999995</v>
      </c>
      <c r="BA85" s="5">
        <v>108.858</v>
      </c>
      <c r="BB85" s="45">
        <v>6.2190000000000003</v>
      </c>
      <c r="BC85" s="5">
        <v>120.556</v>
      </c>
      <c r="BD85" s="45">
        <v>7.069</v>
      </c>
      <c r="BE85" s="23"/>
      <c r="BF85" s="24" t="s">
        <v>27</v>
      </c>
      <c r="BG85" s="5">
        <v>107.53</v>
      </c>
      <c r="BH85" s="45">
        <v>4.5259999999999998</v>
      </c>
      <c r="BI85" s="5">
        <v>101.541</v>
      </c>
      <c r="BJ85" s="45">
        <v>12.314</v>
      </c>
      <c r="BK85" s="5">
        <v>103.462</v>
      </c>
      <c r="BL85" s="45">
        <v>1.663</v>
      </c>
      <c r="BM85" s="23"/>
      <c r="BN85" s="24" t="s">
        <v>27</v>
      </c>
      <c r="BO85" s="5">
        <v>101.312</v>
      </c>
      <c r="BP85" s="45">
        <v>2.169</v>
      </c>
      <c r="BQ85" s="5">
        <v>106.813</v>
      </c>
      <c r="BR85" s="45">
        <v>9.0009999999999994</v>
      </c>
      <c r="BS85" s="5">
        <v>116.441</v>
      </c>
      <c r="BT85" s="45">
        <v>10.268000000000001</v>
      </c>
      <c r="BU85" s="23"/>
      <c r="BV85" s="24" t="s">
        <v>27</v>
      </c>
      <c r="BW85" s="5">
        <v>102.396</v>
      </c>
      <c r="BX85" s="45">
        <v>14.11</v>
      </c>
      <c r="BY85" s="5">
        <v>92.302000000000007</v>
      </c>
      <c r="BZ85" s="45">
        <v>6.5369999999999999</v>
      </c>
      <c r="CA85" s="5">
        <v>126.893</v>
      </c>
      <c r="CB85" s="45">
        <v>4.2119999999999997</v>
      </c>
      <c r="CC85" s="23"/>
      <c r="CD85" s="24" t="s">
        <v>27</v>
      </c>
      <c r="CE85" s="5">
        <v>129.23500000000001</v>
      </c>
      <c r="CF85" s="45">
        <v>16.175000000000001</v>
      </c>
      <c r="CG85" s="5">
        <v>78.447999999999993</v>
      </c>
      <c r="CH85" s="45">
        <v>-1.5489999999999999</v>
      </c>
      <c r="CI85" s="5">
        <v>109.15900000000001</v>
      </c>
      <c r="CJ85" s="45">
        <v>-21.128</v>
      </c>
      <c r="CK85" s="23"/>
      <c r="CL85" s="24" t="s">
        <v>27</v>
      </c>
      <c r="CM85" s="5">
        <v>99.481999999999999</v>
      </c>
      <c r="CN85" s="45">
        <v>-0.19500000000000001</v>
      </c>
      <c r="CO85" s="5">
        <v>108.636</v>
      </c>
      <c r="CP85" s="45">
        <v>15.254</v>
      </c>
      <c r="CQ85" s="5">
        <v>98.266000000000005</v>
      </c>
      <c r="CR85" s="45">
        <v>12.5</v>
      </c>
      <c r="CS85" s="23"/>
      <c r="CT85" s="24" t="s">
        <v>27</v>
      </c>
      <c r="CU85" s="5">
        <v>93.959000000000003</v>
      </c>
      <c r="CV85" s="45">
        <v>11.430999999999999</v>
      </c>
      <c r="CW85" s="5">
        <v>98.7</v>
      </c>
      <c r="CX85" s="45">
        <v>5.2619999999999996</v>
      </c>
      <c r="CY85" s="5">
        <v>73.646000000000001</v>
      </c>
      <c r="CZ85" s="45">
        <v>-24.387</v>
      </c>
      <c r="DA85" s="23"/>
      <c r="DB85" s="24" t="s">
        <v>27</v>
      </c>
      <c r="DC85" s="5">
        <v>118.39400000000001</v>
      </c>
      <c r="DD85" s="45">
        <v>31.067</v>
      </c>
      <c r="DE85" s="5">
        <v>82.147000000000006</v>
      </c>
      <c r="DF85" s="45">
        <v>-26.199000000000002</v>
      </c>
      <c r="DG85" s="5">
        <v>121.251</v>
      </c>
      <c r="DH85" s="45">
        <v>17.21</v>
      </c>
      <c r="DI85" s="23"/>
      <c r="DJ85" s="24" t="s">
        <v>27</v>
      </c>
      <c r="DK85" s="5">
        <v>92.721999999999994</v>
      </c>
      <c r="DL85" s="45">
        <v>-3.2930000000000001</v>
      </c>
      <c r="DM85" s="5">
        <v>124.70399999999999</v>
      </c>
      <c r="DN85" s="45">
        <v>12.311999999999999</v>
      </c>
      <c r="DO85" s="5">
        <v>116.664</v>
      </c>
      <c r="DP85" s="45">
        <v>5.8490000000000002</v>
      </c>
    </row>
    <row r="86" spans="1:121" ht="15" hidden="1" customHeight="1" x14ac:dyDescent="0.25">
      <c r="A86" s="23"/>
      <c r="B86" s="24" t="s">
        <v>28</v>
      </c>
      <c r="C86" s="5">
        <v>101.89</v>
      </c>
      <c r="D86" s="45">
        <v>19.045999999999999</v>
      </c>
      <c r="E86" s="5">
        <v>105.57299999999999</v>
      </c>
      <c r="F86" s="45">
        <v>0.51500000000000001</v>
      </c>
      <c r="G86" s="5">
        <v>112.006</v>
      </c>
      <c r="H86" s="45">
        <v>-4.1059999999999999</v>
      </c>
      <c r="I86" s="23"/>
      <c r="J86" s="24" t="s">
        <v>28</v>
      </c>
      <c r="K86" s="5">
        <v>115.928</v>
      </c>
      <c r="L86" s="45">
        <v>2.1040000000000001</v>
      </c>
      <c r="M86" s="5">
        <v>123.31399999999999</v>
      </c>
      <c r="N86" s="45">
        <v>9.5009999999999994</v>
      </c>
      <c r="O86" s="5">
        <v>96.947000000000003</v>
      </c>
      <c r="P86" s="45">
        <v>0.754</v>
      </c>
      <c r="Q86" s="23"/>
      <c r="R86" s="24" t="s">
        <v>28</v>
      </c>
      <c r="S86" s="5">
        <v>101.03400000000001</v>
      </c>
      <c r="T86" s="45">
        <v>4.702</v>
      </c>
      <c r="U86" s="5">
        <v>122.10899999999999</v>
      </c>
      <c r="V86" s="45">
        <v>7.28</v>
      </c>
      <c r="W86" s="5">
        <v>130.33699999999999</v>
      </c>
      <c r="X86" s="45">
        <v>-0.97</v>
      </c>
      <c r="Y86" s="23"/>
      <c r="Z86" s="24" t="s">
        <v>28</v>
      </c>
      <c r="AA86" s="5">
        <v>105.93300000000001</v>
      </c>
      <c r="AB86" s="45">
        <v>0.91100000000000003</v>
      </c>
      <c r="AC86" s="5">
        <v>118.54600000000001</v>
      </c>
      <c r="AD86" s="45">
        <v>1.556</v>
      </c>
      <c r="AE86" s="5">
        <v>109.021</v>
      </c>
      <c r="AF86" s="45">
        <v>7.0129999999999999</v>
      </c>
      <c r="AG86" s="23"/>
      <c r="AH86" s="24" t="s">
        <v>28</v>
      </c>
      <c r="AI86" s="5">
        <v>110.246</v>
      </c>
      <c r="AJ86" s="45">
        <v>2.0019999999999998</v>
      </c>
      <c r="AK86" s="5">
        <v>122.544</v>
      </c>
      <c r="AL86" s="45">
        <v>9.6449999999999996</v>
      </c>
      <c r="AM86" s="5">
        <v>108.759</v>
      </c>
      <c r="AN86" s="45">
        <v>2.258</v>
      </c>
      <c r="AO86" s="23"/>
      <c r="AP86" s="24" t="s">
        <v>28</v>
      </c>
      <c r="AQ86" s="5">
        <v>104.986</v>
      </c>
      <c r="AR86" s="45">
        <v>6.0179999999999998</v>
      </c>
      <c r="AS86" s="5">
        <v>99.019000000000005</v>
      </c>
      <c r="AT86" s="45">
        <v>6.2789999999999999</v>
      </c>
      <c r="AU86" s="5">
        <v>107.149</v>
      </c>
      <c r="AV86" s="45">
        <v>3.9140000000000001</v>
      </c>
      <c r="AW86" s="23"/>
      <c r="AX86" s="24" t="s">
        <v>28</v>
      </c>
      <c r="AY86" s="5">
        <v>109.694</v>
      </c>
      <c r="AZ86" s="45">
        <v>4.944</v>
      </c>
      <c r="BA86" s="5">
        <v>105.28100000000001</v>
      </c>
      <c r="BB86" s="45">
        <v>3.5169999999999999</v>
      </c>
      <c r="BC86" s="5">
        <v>124.107</v>
      </c>
      <c r="BD86" s="45">
        <v>7.0759999999999996</v>
      </c>
      <c r="BE86" s="23"/>
      <c r="BF86" s="24" t="s">
        <v>28</v>
      </c>
      <c r="BG86" s="5">
        <v>108.759</v>
      </c>
      <c r="BH86" s="45">
        <v>1.3779999999999999</v>
      </c>
      <c r="BI86" s="5">
        <v>99.269000000000005</v>
      </c>
      <c r="BJ86" s="45">
        <v>9.5570000000000004</v>
      </c>
      <c r="BK86" s="5">
        <v>100.946</v>
      </c>
      <c r="BL86" s="45">
        <v>-1.998</v>
      </c>
      <c r="BM86" s="23"/>
      <c r="BN86" s="24" t="s">
        <v>28</v>
      </c>
      <c r="BO86" s="5">
        <v>103.997</v>
      </c>
      <c r="BP86" s="45">
        <v>-5.5110000000000001</v>
      </c>
      <c r="BQ86" s="5">
        <v>103.58799999999999</v>
      </c>
      <c r="BR86" s="45">
        <v>4.7480000000000002</v>
      </c>
      <c r="BS86" s="5">
        <v>125.771</v>
      </c>
      <c r="BT86" s="45">
        <v>8.2769999999999992</v>
      </c>
      <c r="BU86" s="23"/>
      <c r="BV86" s="24" t="s">
        <v>28</v>
      </c>
      <c r="BW86" s="5">
        <v>97.567999999999998</v>
      </c>
      <c r="BX86" s="45">
        <v>3.2719999999999998</v>
      </c>
      <c r="BY86" s="5">
        <v>107.80200000000001</v>
      </c>
      <c r="BZ86" s="45">
        <v>5.8639999999999999</v>
      </c>
      <c r="CA86" s="5">
        <v>97.918999999999997</v>
      </c>
      <c r="CB86" s="45">
        <v>-1.28</v>
      </c>
      <c r="CC86" s="23"/>
      <c r="CD86" s="24" t="s">
        <v>28</v>
      </c>
      <c r="CE86" s="5">
        <v>114.84399999999999</v>
      </c>
      <c r="CF86" s="45">
        <v>19.634</v>
      </c>
      <c r="CG86" s="5">
        <v>92.013999999999996</v>
      </c>
      <c r="CH86" s="45">
        <v>-0.52300000000000002</v>
      </c>
      <c r="CI86" s="5">
        <v>93.052000000000007</v>
      </c>
      <c r="CJ86" s="45">
        <v>-6.3440000000000003</v>
      </c>
      <c r="CK86" s="23"/>
      <c r="CL86" s="24" t="s">
        <v>28</v>
      </c>
      <c r="CM86" s="5">
        <v>109.31699999999999</v>
      </c>
      <c r="CN86" s="45">
        <v>0.13400000000000001</v>
      </c>
      <c r="CO86" s="5">
        <v>113.461</v>
      </c>
      <c r="CP86" s="45">
        <v>7.3840000000000003</v>
      </c>
      <c r="CQ86" s="5">
        <v>122.254</v>
      </c>
      <c r="CR86" s="45">
        <v>14.837999999999999</v>
      </c>
      <c r="CS86" s="23"/>
      <c r="CT86" s="24" t="s">
        <v>28</v>
      </c>
      <c r="CU86" s="5">
        <v>96.180999999999997</v>
      </c>
      <c r="CV86" s="45">
        <v>9.7140000000000004</v>
      </c>
      <c r="CW86" s="5">
        <v>104.262</v>
      </c>
      <c r="CX86" s="45">
        <v>1.657</v>
      </c>
      <c r="CY86" s="5">
        <v>81.908000000000001</v>
      </c>
      <c r="CZ86" s="45">
        <v>-14.432</v>
      </c>
      <c r="DA86" s="23"/>
      <c r="DB86" s="24" t="s">
        <v>28</v>
      </c>
      <c r="DC86" s="5">
        <v>118.53400000000001</v>
      </c>
      <c r="DD86" s="45">
        <v>21.364999999999998</v>
      </c>
      <c r="DE86" s="5">
        <v>105.289</v>
      </c>
      <c r="DF86" s="45">
        <v>-4.5359999999999996</v>
      </c>
      <c r="DG86" s="5">
        <v>113.102</v>
      </c>
      <c r="DH86" s="45">
        <v>-1.9239999999999999</v>
      </c>
      <c r="DI86" s="23"/>
      <c r="DJ86" s="24" t="s">
        <v>28</v>
      </c>
      <c r="DK86" s="5">
        <v>84.228999999999999</v>
      </c>
      <c r="DL86" s="45">
        <v>-9.8239999999999998</v>
      </c>
      <c r="DM86" s="5">
        <v>117.101</v>
      </c>
      <c r="DN86" s="45">
        <v>10.717000000000001</v>
      </c>
      <c r="DO86" s="5">
        <v>87.915000000000006</v>
      </c>
      <c r="DP86" s="45">
        <v>-14.959</v>
      </c>
    </row>
    <row r="87" spans="1:121" ht="15" hidden="1" customHeight="1" x14ac:dyDescent="0.25">
      <c r="A87" s="23"/>
      <c r="B87" s="24"/>
      <c r="C87" s="5"/>
      <c r="D87" s="479"/>
      <c r="E87" s="5"/>
      <c r="F87" s="479"/>
      <c r="G87" s="5"/>
      <c r="H87" s="479"/>
      <c r="I87" s="23"/>
      <c r="J87" s="24"/>
      <c r="K87" s="5"/>
      <c r="L87" s="51"/>
      <c r="M87" s="5"/>
      <c r="N87" s="51"/>
      <c r="O87" s="5"/>
      <c r="P87" s="51"/>
      <c r="Q87" s="23"/>
      <c r="R87" s="24"/>
      <c r="S87" s="5"/>
      <c r="T87" s="51"/>
      <c r="U87" s="5"/>
      <c r="V87" s="51"/>
      <c r="W87" s="5"/>
      <c r="X87" s="51"/>
      <c r="Y87" s="23"/>
      <c r="Z87" s="24"/>
      <c r="AA87" s="5"/>
      <c r="AB87" s="51"/>
      <c r="AC87" s="5"/>
      <c r="AD87" s="51"/>
      <c r="AE87" s="5"/>
      <c r="AF87" s="51"/>
      <c r="AG87" s="23"/>
      <c r="AH87" s="24"/>
      <c r="AI87" s="5"/>
      <c r="AJ87" s="51"/>
      <c r="AK87" s="5"/>
      <c r="AL87" s="51"/>
      <c r="AM87" s="5"/>
      <c r="AN87" s="51"/>
      <c r="AO87" s="23"/>
      <c r="AP87" s="24"/>
      <c r="AQ87" s="5"/>
      <c r="AR87" s="51"/>
      <c r="AS87" s="5"/>
      <c r="AT87" s="51"/>
      <c r="AU87" s="5"/>
      <c r="AV87" s="51"/>
      <c r="AW87" s="23"/>
      <c r="AX87" s="24"/>
      <c r="AY87" s="5"/>
      <c r="AZ87" s="51"/>
      <c r="BA87" s="5"/>
      <c r="BB87" s="51"/>
      <c r="BC87" s="5"/>
      <c r="BD87" s="51"/>
      <c r="BE87" s="23"/>
      <c r="BF87" s="24"/>
      <c r="BG87" s="5"/>
      <c r="BH87" s="51"/>
      <c r="BI87" s="5"/>
      <c r="BJ87" s="51"/>
      <c r="BK87" s="5"/>
      <c r="BL87" s="51"/>
      <c r="BM87" s="23"/>
      <c r="BN87" s="24"/>
      <c r="BO87" s="331"/>
      <c r="BP87" s="51"/>
      <c r="BQ87" s="5"/>
      <c r="BR87" s="51"/>
      <c r="BS87" s="5"/>
      <c r="BT87" s="51"/>
      <c r="BU87" s="23"/>
      <c r="BV87" s="24"/>
      <c r="BW87" s="5"/>
      <c r="BX87" s="51"/>
      <c r="BY87" s="5"/>
      <c r="BZ87" s="51"/>
      <c r="CA87" s="5"/>
      <c r="CB87" s="51"/>
      <c r="CC87" s="23"/>
      <c r="CD87" s="24"/>
      <c r="CE87" s="5"/>
      <c r="CF87" s="51"/>
      <c r="CG87" s="5"/>
      <c r="CH87" s="51"/>
      <c r="CI87" s="5"/>
      <c r="CJ87" s="51"/>
      <c r="CK87" s="23"/>
      <c r="CL87" s="24"/>
      <c r="CM87" s="5"/>
      <c r="CN87" s="51"/>
      <c r="CO87" s="5"/>
      <c r="CP87" s="51"/>
      <c r="CQ87" s="5"/>
      <c r="CR87" s="51"/>
      <c r="CS87" s="23"/>
      <c r="CT87" s="24"/>
      <c r="CU87" s="5"/>
      <c r="CV87" s="51"/>
      <c r="CW87" s="5"/>
      <c r="CX87" s="51"/>
      <c r="CY87" s="5"/>
      <c r="CZ87" s="51"/>
      <c r="DA87" s="23"/>
      <c r="DB87" s="24"/>
      <c r="DC87" s="5"/>
      <c r="DD87" s="51"/>
      <c r="DE87" s="5"/>
      <c r="DF87" s="51"/>
      <c r="DG87" s="5"/>
      <c r="DH87" s="51"/>
      <c r="DI87" s="23"/>
      <c r="DJ87" s="24"/>
      <c r="DK87" s="5"/>
      <c r="DL87" s="51"/>
      <c r="DM87" s="5"/>
      <c r="DN87" s="51"/>
      <c r="DO87" s="5"/>
      <c r="DP87" s="51"/>
    </row>
    <row r="88" spans="1:121" ht="15" hidden="1" customHeight="1" x14ac:dyDescent="0.25">
      <c r="A88" s="23">
        <v>2017</v>
      </c>
      <c r="B88" s="24" t="s">
        <v>17</v>
      </c>
      <c r="C88" s="5">
        <v>86.274000000000001</v>
      </c>
      <c r="D88" s="45">
        <v>15.692</v>
      </c>
      <c r="E88" s="5">
        <v>92.656999999999996</v>
      </c>
      <c r="F88" s="45">
        <v>-14.224</v>
      </c>
      <c r="G88" s="5">
        <v>114.262</v>
      </c>
      <c r="H88" s="45">
        <v>4.4189999999999996</v>
      </c>
      <c r="I88" s="23">
        <v>2017</v>
      </c>
      <c r="J88" s="24" t="s">
        <v>17</v>
      </c>
      <c r="K88" s="5">
        <v>115.47799999999999</v>
      </c>
      <c r="L88" s="45">
        <v>4.5369999999999999</v>
      </c>
      <c r="M88" s="5">
        <v>115.58</v>
      </c>
      <c r="N88" s="45">
        <v>5.2869999999999999</v>
      </c>
      <c r="O88" s="5">
        <v>109.702</v>
      </c>
      <c r="P88" s="45">
        <v>2.6539999999999999</v>
      </c>
      <c r="Q88" s="23">
        <v>2017</v>
      </c>
      <c r="R88" s="24" t="s">
        <v>17</v>
      </c>
      <c r="S88" s="5">
        <v>98.19</v>
      </c>
      <c r="T88" s="45">
        <v>4.6230000000000002</v>
      </c>
      <c r="U88" s="5">
        <v>108.401</v>
      </c>
      <c r="V88" s="45">
        <v>8.1259999999999994</v>
      </c>
      <c r="W88" s="5">
        <v>142.27799999999999</v>
      </c>
      <c r="X88" s="45">
        <v>31.48</v>
      </c>
      <c r="Y88" s="23">
        <v>2017</v>
      </c>
      <c r="Z88" s="24" t="s">
        <v>17</v>
      </c>
      <c r="AA88" s="5">
        <v>112.63500000000001</v>
      </c>
      <c r="AB88" s="45">
        <v>-0.67500000000000004</v>
      </c>
      <c r="AC88" s="5">
        <v>136.327</v>
      </c>
      <c r="AD88" s="45">
        <v>33.244</v>
      </c>
      <c r="AE88" s="5">
        <v>93.664000000000001</v>
      </c>
      <c r="AF88" s="45">
        <v>-6.048</v>
      </c>
      <c r="AG88" s="23">
        <v>2017</v>
      </c>
      <c r="AH88" s="24" t="s">
        <v>17</v>
      </c>
      <c r="AI88" s="5">
        <v>112.887</v>
      </c>
      <c r="AJ88" s="45">
        <v>3.9430000000000001</v>
      </c>
      <c r="AK88" s="5">
        <v>110.283</v>
      </c>
      <c r="AL88" s="45">
        <v>12.055</v>
      </c>
      <c r="AM88" s="5">
        <v>108.788</v>
      </c>
      <c r="AN88" s="45">
        <v>1.76</v>
      </c>
      <c r="AO88" s="23">
        <v>2017</v>
      </c>
      <c r="AP88" s="24" t="s">
        <v>17</v>
      </c>
      <c r="AQ88" s="5">
        <v>101.077</v>
      </c>
      <c r="AR88" s="45">
        <v>1.83</v>
      </c>
      <c r="AS88" s="5">
        <v>106.17100000000001</v>
      </c>
      <c r="AT88" s="45">
        <v>4.7309999999999999</v>
      </c>
      <c r="AU88" s="5">
        <v>89.393000000000001</v>
      </c>
      <c r="AV88" s="45">
        <v>2.6160000000000001</v>
      </c>
      <c r="AW88" s="23">
        <v>2017</v>
      </c>
      <c r="AX88" s="24" t="s">
        <v>17</v>
      </c>
      <c r="AY88" s="5">
        <v>108.124</v>
      </c>
      <c r="AZ88" s="45">
        <v>5.3520000000000003</v>
      </c>
      <c r="BA88" s="5">
        <v>100.86499999999999</v>
      </c>
      <c r="BB88" s="45">
        <v>1.456</v>
      </c>
      <c r="BC88" s="5">
        <v>109.178</v>
      </c>
      <c r="BD88" s="45">
        <v>1.8069999999999999</v>
      </c>
      <c r="BE88" s="23">
        <v>2017</v>
      </c>
      <c r="BF88" s="24" t="s">
        <v>17</v>
      </c>
      <c r="BG88" s="5">
        <v>102.965</v>
      </c>
      <c r="BH88" s="45">
        <v>2.2789999999999999</v>
      </c>
      <c r="BI88" s="5">
        <v>100.22799999999999</v>
      </c>
      <c r="BJ88" s="45">
        <v>7.6980000000000004</v>
      </c>
      <c r="BK88" s="5">
        <v>94.058999999999997</v>
      </c>
      <c r="BL88" s="45">
        <v>-1.2430000000000001</v>
      </c>
      <c r="BM88" s="23">
        <v>2017</v>
      </c>
      <c r="BN88" s="24" t="s">
        <v>17</v>
      </c>
      <c r="BO88" s="5">
        <v>89.864000000000004</v>
      </c>
      <c r="BP88" s="45">
        <v>-0.38500000000000001</v>
      </c>
      <c r="BQ88" s="5">
        <v>134.608</v>
      </c>
      <c r="BR88" s="45">
        <v>4.8</v>
      </c>
      <c r="BS88" s="5">
        <v>115.508</v>
      </c>
      <c r="BT88" s="45">
        <v>11.622</v>
      </c>
      <c r="BU88" s="23">
        <v>2017</v>
      </c>
      <c r="BV88" s="24" t="s">
        <v>17</v>
      </c>
      <c r="BW88" s="5">
        <v>95.593000000000004</v>
      </c>
      <c r="BX88" s="45">
        <v>-7.0609999999999999</v>
      </c>
      <c r="BY88" s="5">
        <v>93.155000000000001</v>
      </c>
      <c r="BZ88" s="45">
        <v>5.5789999999999997</v>
      </c>
      <c r="CA88" s="5">
        <v>144.65700000000001</v>
      </c>
      <c r="CB88" s="45">
        <v>2.3420000000000001</v>
      </c>
      <c r="CC88" s="23">
        <v>2017</v>
      </c>
      <c r="CD88" s="24" t="s">
        <v>17</v>
      </c>
      <c r="CE88" s="5">
        <v>86.474000000000004</v>
      </c>
      <c r="CF88" s="45">
        <v>-2.4060000000000001</v>
      </c>
      <c r="CG88" s="5">
        <v>101.55</v>
      </c>
      <c r="CH88" s="45">
        <v>-0.41899999999999998</v>
      </c>
      <c r="CI88" s="5">
        <v>92.849000000000004</v>
      </c>
      <c r="CJ88" s="45">
        <v>7.0419999999999998</v>
      </c>
      <c r="CK88" s="23">
        <v>2017</v>
      </c>
      <c r="CL88" s="24" t="s">
        <v>17</v>
      </c>
      <c r="CM88" s="5">
        <v>102.616</v>
      </c>
      <c r="CN88" s="45">
        <v>1.6850000000000001</v>
      </c>
      <c r="CO88" s="5">
        <v>109.426</v>
      </c>
      <c r="CP88" s="45">
        <v>14.83</v>
      </c>
      <c r="CQ88" s="5">
        <v>116.977</v>
      </c>
      <c r="CR88" s="45">
        <v>9.25</v>
      </c>
      <c r="CS88" s="23">
        <v>2017</v>
      </c>
      <c r="CT88" s="24" t="s">
        <v>17</v>
      </c>
      <c r="CU88" s="5">
        <v>110.371</v>
      </c>
      <c r="CV88" s="45">
        <v>2.1240000000000001</v>
      </c>
      <c r="CW88" s="5">
        <v>93.322000000000003</v>
      </c>
      <c r="CX88" s="45">
        <v>13.311</v>
      </c>
      <c r="CY88" s="5">
        <v>87.179000000000002</v>
      </c>
      <c r="CZ88" s="45">
        <v>2.0129999999999999</v>
      </c>
      <c r="DA88" s="23">
        <v>2017</v>
      </c>
      <c r="DB88" s="24" t="s">
        <v>17</v>
      </c>
      <c r="DC88" s="5">
        <v>159.97800000000001</v>
      </c>
      <c r="DD88" s="45">
        <v>24.134</v>
      </c>
      <c r="DE88" s="5">
        <v>85.816000000000003</v>
      </c>
      <c r="DF88" s="45">
        <v>-15.032999999999999</v>
      </c>
      <c r="DG88" s="5">
        <v>108.083</v>
      </c>
      <c r="DH88" s="45">
        <v>12.26</v>
      </c>
      <c r="DI88" s="23">
        <v>2017</v>
      </c>
      <c r="DJ88" s="24" t="s">
        <v>17</v>
      </c>
      <c r="DK88" s="5">
        <v>90.843000000000004</v>
      </c>
      <c r="DL88" s="45">
        <v>-12.137</v>
      </c>
      <c r="DM88" s="5">
        <v>118.185</v>
      </c>
      <c r="DN88" s="45">
        <v>13.907999999999999</v>
      </c>
      <c r="DO88" s="5">
        <v>99.653000000000006</v>
      </c>
      <c r="DP88" s="45">
        <v>-13.295999999999999</v>
      </c>
      <c r="DQ88" s="43"/>
    </row>
    <row r="89" spans="1:121" ht="15" hidden="1" customHeight="1" x14ac:dyDescent="0.25">
      <c r="A89" s="23"/>
      <c r="B89" s="24" t="s">
        <v>18</v>
      </c>
      <c r="C89" s="5">
        <v>85.18</v>
      </c>
      <c r="D89" s="45">
        <v>25.187999999999999</v>
      </c>
      <c r="E89" s="5">
        <v>98.822000000000003</v>
      </c>
      <c r="F89" s="45">
        <v>1.121</v>
      </c>
      <c r="G89" s="5">
        <v>103.68600000000001</v>
      </c>
      <c r="H89" s="45">
        <v>9.9320000000000004</v>
      </c>
      <c r="I89" s="23"/>
      <c r="J89" s="24" t="s">
        <v>18</v>
      </c>
      <c r="K89" s="5">
        <v>105.76300000000001</v>
      </c>
      <c r="L89" s="45">
        <v>9.0220000000000002</v>
      </c>
      <c r="M89" s="5">
        <v>102.355</v>
      </c>
      <c r="N89" s="45">
        <v>17.105</v>
      </c>
      <c r="O89" s="5">
        <v>109.32</v>
      </c>
      <c r="P89" s="45">
        <v>2.3839999999999999</v>
      </c>
      <c r="Q89" s="23"/>
      <c r="R89" s="24" t="s">
        <v>18</v>
      </c>
      <c r="S89" s="5">
        <v>101.83499999999999</v>
      </c>
      <c r="T89" s="45">
        <v>6.125</v>
      </c>
      <c r="U89" s="5">
        <v>106.395</v>
      </c>
      <c r="V89" s="45">
        <v>9.7829999999999995</v>
      </c>
      <c r="W89" s="5">
        <v>124.033</v>
      </c>
      <c r="X89" s="45">
        <v>14.539</v>
      </c>
      <c r="Y89" s="23"/>
      <c r="Z89" s="24" t="s">
        <v>18</v>
      </c>
      <c r="AA89" s="5">
        <v>108.08499999999999</v>
      </c>
      <c r="AB89" s="45">
        <v>4.1890000000000001</v>
      </c>
      <c r="AC89" s="5">
        <v>129.12</v>
      </c>
      <c r="AD89" s="45">
        <v>22.713000000000001</v>
      </c>
      <c r="AE89" s="5">
        <v>95.507000000000005</v>
      </c>
      <c r="AF89" s="45">
        <v>1.542</v>
      </c>
      <c r="AG89" s="23"/>
      <c r="AH89" s="24" t="s">
        <v>18</v>
      </c>
      <c r="AI89" s="5">
        <v>109.086</v>
      </c>
      <c r="AJ89" s="45">
        <v>12.629</v>
      </c>
      <c r="AK89" s="5">
        <v>102.274</v>
      </c>
      <c r="AL89" s="45">
        <v>18.469000000000001</v>
      </c>
      <c r="AM89" s="5">
        <v>104.29300000000001</v>
      </c>
      <c r="AN89" s="45">
        <v>2.2029999999999998</v>
      </c>
      <c r="AO89" s="23"/>
      <c r="AP89" s="24" t="s">
        <v>18</v>
      </c>
      <c r="AQ89" s="5">
        <v>100.363</v>
      </c>
      <c r="AR89" s="45">
        <v>3.7959999999999998</v>
      </c>
      <c r="AS89" s="5">
        <v>104.565</v>
      </c>
      <c r="AT89" s="45">
        <v>8.2170000000000005</v>
      </c>
      <c r="AU89" s="5">
        <v>99.683999999999997</v>
      </c>
      <c r="AV89" s="45">
        <v>3.8690000000000002</v>
      </c>
      <c r="AW89" s="23"/>
      <c r="AX89" s="24" t="s">
        <v>18</v>
      </c>
      <c r="AY89" s="5">
        <v>102.23</v>
      </c>
      <c r="AZ89" s="45">
        <v>11.2</v>
      </c>
      <c r="BA89" s="5">
        <v>100.518</v>
      </c>
      <c r="BB89" s="45">
        <v>2.4119999999999999</v>
      </c>
      <c r="BC89" s="5">
        <v>110.33799999999999</v>
      </c>
      <c r="BD89" s="45">
        <v>3.8130000000000002</v>
      </c>
      <c r="BE89" s="23"/>
      <c r="BF89" s="24" t="s">
        <v>18</v>
      </c>
      <c r="BG89" s="5">
        <v>95.195999999999998</v>
      </c>
      <c r="BH89" s="45">
        <v>6.4820000000000002</v>
      </c>
      <c r="BI89" s="5">
        <v>97.227999999999994</v>
      </c>
      <c r="BJ89" s="45">
        <v>8.3010000000000002</v>
      </c>
      <c r="BK89" s="5">
        <v>94.766999999999996</v>
      </c>
      <c r="BL89" s="45">
        <v>-4.5670000000000002</v>
      </c>
      <c r="BM89" s="23"/>
      <c r="BN89" s="24" t="s">
        <v>18</v>
      </c>
      <c r="BO89" s="5">
        <v>89.057000000000002</v>
      </c>
      <c r="BP89" s="45">
        <v>-0.38900000000000001</v>
      </c>
      <c r="BQ89" s="5">
        <v>101.072</v>
      </c>
      <c r="BR89" s="45">
        <v>5.1909999999999998</v>
      </c>
      <c r="BS89" s="5">
        <v>96.894000000000005</v>
      </c>
      <c r="BT89" s="45">
        <v>16.745999999999999</v>
      </c>
      <c r="BU89" s="23"/>
      <c r="BV89" s="24" t="s">
        <v>18</v>
      </c>
      <c r="BW89" s="5">
        <v>97.611000000000004</v>
      </c>
      <c r="BX89" s="45">
        <v>4.1079999999999997</v>
      </c>
      <c r="BY89" s="5">
        <v>79.441999999999993</v>
      </c>
      <c r="BZ89" s="45">
        <v>1.478</v>
      </c>
      <c r="CA89" s="5">
        <v>68.326999999999998</v>
      </c>
      <c r="CB89" s="45">
        <v>-8.8239999999999998</v>
      </c>
      <c r="CC89" s="23"/>
      <c r="CD89" s="24" t="s">
        <v>18</v>
      </c>
      <c r="CE89" s="5">
        <v>104.97499999999999</v>
      </c>
      <c r="CF89" s="45">
        <v>1.8759999999999999</v>
      </c>
      <c r="CG89" s="5">
        <v>129.946</v>
      </c>
      <c r="CH89" s="45">
        <v>7.1390000000000002</v>
      </c>
      <c r="CI89" s="5">
        <v>96.186999999999998</v>
      </c>
      <c r="CJ89" s="45">
        <v>13.103</v>
      </c>
      <c r="CK89" s="23"/>
      <c r="CL89" s="24" t="s">
        <v>18</v>
      </c>
      <c r="CM89" s="5">
        <v>105.355</v>
      </c>
      <c r="CN89" s="45">
        <v>6.242</v>
      </c>
      <c r="CO89" s="5">
        <v>108.279</v>
      </c>
      <c r="CP89" s="45">
        <v>15.932</v>
      </c>
      <c r="CQ89" s="5">
        <v>76.287000000000006</v>
      </c>
      <c r="CR89" s="45">
        <v>10.885</v>
      </c>
      <c r="CS89" s="23"/>
      <c r="CT89" s="24" t="s">
        <v>18</v>
      </c>
      <c r="CU89" s="5">
        <v>102.782</v>
      </c>
      <c r="CV89" s="45">
        <v>2.7040000000000002</v>
      </c>
      <c r="CW89" s="5">
        <v>113.273</v>
      </c>
      <c r="CX89" s="45">
        <v>21.72</v>
      </c>
      <c r="CY89" s="5">
        <v>91.260999999999996</v>
      </c>
      <c r="CZ89" s="45">
        <v>13.532</v>
      </c>
      <c r="DA89" s="23"/>
      <c r="DB89" s="24" t="s">
        <v>18</v>
      </c>
      <c r="DC89" s="5">
        <v>135.506</v>
      </c>
      <c r="DD89" s="45">
        <v>17.792999999999999</v>
      </c>
      <c r="DE89" s="5">
        <v>81.09</v>
      </c>
      <c r="DF89" s="45">
        <v>-14.491</v>
      </c>
      <c r="DG89" s="5">
        <v>91.025000000000006</v>
      </c>
      <c r="DH89" s="45">
        <v>-3.7530000000000001</v>
      </c>
      <c r="DI89" s="23"/>
      <c r="DJ89" s="24" t="s">
        <v>18</v>
      </c>
      <c r="DK89" s="5">
        <v>83.221000000000004</v>
      </c>
      <c r="DL89" s="45">
        <v>-14.587</v>
      </c>
      <c r="DM89" s="5">
        <v>119.154</v>
      </c>
      <c r="DN89" s="45">
        <v>9.9049999999999994</v>
      </c>
      <c r="DO89" s="5">
        <v>91.165000000000006</v>
      </c>
      <c r="DP89" s="45">
        <v>-9.2159999999999993</v>
      </c>
      <c r="DQ89" s="43"/>
    </row>
    <row r="90" spans="1:121" ht="15" hidden="1" customHeight="1" x14ac:dyDescent="0.25">
      <c r="A90" s="23"/>
      <c r="B90" s="24" t="s">
        <v>19</v>
      </c>
      <c r="C90" s="5">
        <v>97.742000000000004</v>
      </c>
      <c r="D90" s="45">
        <v>-1.0549999999999999</v>
      </c>
      <c r="E90" s="5">
        <v>110.33</v>
      </c>
      <c r="F90" s="45">
        <v>3.4870000000000001</v>
      </c>
      <c r="G90" s="5">
        <v>111.965</v>
      </c>
      <c r="H90" s="45">
        <v>6.0220000000000002</v>
      </c>
      <c r="I90" s="23"/>
      <c r="J90" s="24" t="s">
        <v>19</v>
      </c>
      <c r="K90" s="5">
        <v>114.40900000000001</v>
      </c>
      <c r="L90" s="45">
        <v>9.7590000000000003</v>
      </c>
      <c r="M90" s="5">
        <v>112.349</v>
      </c>
      <c r="N90" s="45">
        <v>18.692</v>
      </c>
      <c r="O90" s="5">
        <v>111.64400000000001</v>
      </c>
      <c r="P90" s="45">
        <v>3.302</v>
      </c>
      <c r="Q90" s="23"/>
      <c r="R90" s="24" t="s">
        <v>19</v>
      </c>
      <c r="S90" s="5">
        <v>110.66200000000001</v>
      </c>
      <c r="T90" s="45">
        <v>4.0419999999999998</v>
      </c>
      <c r="U90" s="5">
        <v>118.223</v>
      </c>
      <c r="V90" s="45">
        <v>10.11</v>
      </c>
      <c r="W90" s="5">
        <v>147.036</v>
      </c>
      <c r="X90" s="45">
        <v>8.6110000000000007</v>
      </c>
      <c r="Y90" s="23"/>
      <c r="Z90" s="24" t="s">
        <v>19</v>
      </c>
      <c r="AA90" s="5">
        <v>101.79900000000001</v>
      </c>
      <c r="AB90" s="45">
        <v>3.331</v>
      </c>
      <c r="AC90" s="5">
        <v>134.33500000000001</v>
      </c>
      <c r="AD90" s="45">
        <v>25.189</v>
      </c>
      <c r="AE90" s="5">
        <v>100.839</v>
      </c>
      <c r="AF90" s="45">
        <v>1.91</v>
      </c>
      <c r="AG90" s="23"/>
      <c r="AH90" s="24" t="s">
        <v>19</v>
      </c>
      <c r="AI90" s="5">
        <v>111.789</v>
      </c>
      <c r="AJ90" s="45">
        <v>4.1070000000000002</v>
      </c>
      <c r="AK90" s="5">
        <v>96.849000000000004</v>
      </c>
      <c r="AL90" s="45">
        <v>13.465</v>
      </c>
      <c r="AM90" s="5">
        <v>112.85899999999999</v>
      </c>
      <c r="AN90" s="45">
        <v>3.347</v>
      </c>
      <c r="AO90" s="23"/>
      <c r="AP90" s="24" t="s">
        <v>19</v>
      </c>
      <c r="AQ90" s="5">
        <v>110.605</v>
      </c>
      <c r="AR90" s="45">
        <v>4.3049999999999997</v>
      </c>
      <c r="AS90" s="5">
        <v>111.627</v>
      </c>
      <c r="AT90" s="45">
        <v>3.0339999999999998</v>
      </c>
      <c r="AU90" s="5">
        <v>104.405</v>
      </c>
      <c r="AV90" s="45">
        <v>7.5629999999999997</v>
      </c>
      <c r="AW90" s="23"/>
      <c r="AX90" s="24" t="s">
        <v>19</v>
      </c>
      <c r="AY90" s="5">
        <v>113.34399999999999</v>
      </c>
      <c r="AZ90" s="45">
        <v>4.9660000000000002</v>
      </c>
      <c r="BA90" s="5">
        <v>98.334999999999994</v>
      </c>
      <c r="BB90" s="45">
        <v>1.819</v>
      </c>
      <c r="BC90" s="5">
        <v>118.03400000000001</v>
      </c>
      <c r="BD90" s="45">
        <v>5.2939999999999996</v>
      </c>
      <c r="BE90" s="23"/>
      <c r="BF90" s="24" t="s">
        <v>19</v>
      </c>
      <c r="BG90" s="5">
        <v>107.816</v>
      </c>
      <c r="BH90" s="45">
        <v>4.6159999999999997</v>
      </c>
      <c r="BI90" s="5">
        <v>116.45699999999999</v>
      </c>
      <c r="BJ90" s="45">
        <v>6.5540000000000003</v>
      </c>
      <c r="BK90" s="5">
        <v>89.26</v>
      </c>
      <c r="BL90" s="45">
        <v>2.532</v>
      </c>
      <c r="BM90" s="23"/>
      <c r="BN90" s="24" t="s">
        <v>19</v>
      </c>
      <c r="BO90" s="5">
        <v>102.58799999999999</v>
      </c>
      <c r="BP90" s="45">
        <v>2.835</v>
      </c>
      <c r="BQ90" s="5">
        <v>111.313</v>
      </c>
      <c r="BR90" s="45">
        <v>2.5339999999999998</v>
      </c>
      <c r="BS90" s="5">
        <v>119.181</v>
      </c>
      <c r="BT90" s="45">
        <v>13.943</v>
      </c>
      <c r="BU90" s="23"/>
      <c r="BV90" s="24" t="s">
        <v>19</v>
      </c>
      <c r="BW90" s="5">
        <v>99.632999999999996</v>
      </c>
      <c r="BX90" s="45">
        <v>1.2170000000000001</v>
      </c>
      <c r="BY90" s="5">
        <v>111.069</v>
      </c>
      <c r="BZ90" s="45">
        <v>-1.1020000000000001</v>
      </c>
      <c r="CA90" s="5">
        <v>67.974000000000004</v>
      </c>
      <c r="CB90" s="45">
        <v>2.0830000000000002</v>
      </c>
      <c r="CC90" s="23"/>
      <c r="CD90" s="24" t="s">
        <v>19</v>
      </c>
      <c r="CE90" s="5">
        <v>122.931</v>
      </c>
      <c r="CF90" s="45">
        <v>2.0470000000000002</v>
      </c>
      <c r="CG90" s="5">
        <v>155.273</v>
      </c>
      <c r="CH90" s="45">
        <v>-12.446</v>
      </c>
      <c r="CI90" s="5">
        <v>92.448999999999998</v>
      </c>
      <c r="CJ90" s="45">
        <v>5.3440000000000003</v>
      </c>
      <c r="CK90" s="23"/>
      <c r="CL90" s="24" t="s">
        <v>19</v>
      </c>
      <c r="CM90" s="5">
        <v>115.744</v>
      </c>
      <c r="CN90" s="45">
        <v>8.4260000000000002</v>
      </c>
      <c r="CO90" s="5">
        <v>122.901</v>
      </c>
      <c r="CP90" s="45">
        <v>13.641999999999999</v>
      </c>
      <c r="CQ90" s="5">
        <v>98.563999999999993</v>
      </c>
      <c r="CR90" s="45">
        <v>-2.5990000000000002</v>
      </c>
      <c r="CS90" s="23"/>
      <c r="CT90" s="24" t="s">
        <v>19</v>
      </c>
      <c r="CU90" s="5">
        <v>125.339</v>
      </c>
      <c r="CV90" s="45">
        <v>1.6259999999999999</v>
      </c>
      <c r="CW90" s="5">
        <v>112.467</v>
      </c>
      <c r="CX90" s="45">
        <v>15.507999999999999</v>
      </c>
      <c r="CY90" s="5">
        <v>88.051000000000002</v>
      </c>
      <c r="CZ90" s="45">
        <v>0.70399999999999996</v>
      </c>
      <c r="DA90" s="23"/>
      <c r="DB90" s="24" t="s">
        <v>19</v>
      </c>
      <c r="DC90" s="5">
        <v>133.69200000000001</v>
      </c>
      <c r="DD90" s="45">
        <v>18.498999999999999</v>
      </c>
      <c r="DE90" s="5">
        <v>126.26</v>
      </c>
      <c r="DF90" s="45">
        <v>-0.72299999999999998</v>
      </c>
      <c r="DG90" s="5">
        <v>115.623</v>
      </c>
      <c r="DH90" s="45">
        <v>28.113</v>
      </c>
      <c r="DI90" s="23"/>
      <c r="DJ90" s="24" t="s">
        <v>19</v>
      </c>
      <c r="DK90" s="5">
        <v>85.081000000000003</v>
      </c>
      <c r="DL90" s="45">
        <v>-18.398</v>
      </c>
      <c r="DM90" s="5">
        <v>125.694</v>
      </c>
      <c r="DN90" s="45">
        <v>13.727</v>
      </c>
      <c r="DO90" s="5">
        <v>123.96299999999999</v>
      </c>
      <c r="DP90" s="45">
        <v>13.723000000000001</v>
      </c>
      <c r="DQ90" s="43"/>
    </row>
    <row r="91" spans="1:121" ht="15" hidden="1" customHeight="1" x14ac:dyDescent="0.25">
      <c r="A91" s="23"/>
      <c r="B91" s="24" t="s">
        <v>20</v>
      </c>
      <c r="C91" s="5">
        <v>106.87</v>
      </c>
      <c r="D91" s="45">
        <v>31.103999999999999</v>
      </c>
      <c r="E91" s="5">
        <v>109.77200000000001</v>
      </c>
      <c r="F91" s="45">
        <v>-5.1909999999999998</v>
      </c>
      <c r="G91" s="5">
        <v>117.908</v>
      </c>
      <c r="H91" s="45">
        <v>3.7690000000000001</v>
      </c>
      <c r="I91" s="23"/>
      <c r="J91" s="24" t="s">
        <v>20</v>
      </c>
      <c r="K91" s="5">
        <v>113.697</v>
      </c>
      <c r="L91" s="45">
        <v>3.484</v>
      </c>
      <c r="M91" s="5">
        <v>111.834</v>
      </c>
      <c r="N91" s="45">
        <v>9.5500000000000007</v>
      </c>
      <c r="O91" s="5">
        <v>105.249</v>
      </c>
      <c r="P91" s="45">
        <v>2.0960000000000001</v>
      </c>
      <c r="Q91" s="23"/>
      <c r="R91" s="24" t="s">
        <v>20</v>
      </c>
      <c r="S91" s="5">
        <v>109.319</v>
      </c>
      <c r="T91" s="45">
        <v>3.58</v>
      </c>
      <c r="U91" s="5">
        <v>115.568</v>
      </c>
      <c r="V91" s="45">
        <v>8.2430000000000003</v>
      </c>
      <c r="W91" s="5">
        <v>128.46199999999999</v>
      </c>
      <c r="X91" s="45">
        <v>15.628</v>
      </c>
      <c r="Y91" s="23"/>
      <c r="Z91" s="24" t="s">
        <v>20</v>
      </c>
      <c r="AA91" s="5">
        <v>114.48099999999999</v>
      </c>
      <c r="AB91" s="45">
        <v>4.9020000000000001</v>
      </c>
      <c r="AC91" s="5">
        <v>125.55500000000001</v>
      </c>
      <c r="AD91" s="45">
        <v>11.609</v>
      </c>
      <c r="AE91" s="5">
        <v>103.57599999999999</v>
      </c>
      <c r="AF91" s="45">
        <v>3.7429999999999999</v>
      </c>
      <c r="AG91" s="23"/>
      <c r="AH91" s="24" t="s">
        <v>20</v>
      </c>
      <c r="AI91" s="5">
        <v>113.739</v>
      </c>
      <c r="AJ91" s="45">
        <v>8.1820000000000004</v>
      </c>
      <c r="AK91" s="5">
        <v>107.318</v>
      </c>
      <c r="AL91" s="45">
        <v>3.9929999999999999</v>
      </c>
      <c r="AM91" s="5">
        <v>97.278000000000006</v>
      </c>
      <c r="AN91" s="45">
        <v>1.579</v>
      </c>
      <c r="AO91" s="23"/>
      <c r="AP91" s="24" t="s">
        <v>20</v>
      </c>
      <c r="AQ91" s="5">
        <v>109.535</v>
      </c>
      <c r="AR91" s="45">
        <v>4.1790000000000003</v>
      </c>
      <c r="AS91" s="5">
        <v>102.33199999999999</v>
      </c>
      <c r="AT91" s="45">
        <v>4.9589999999999996</v>
      </c>
      <c r="AU91" s="5">
        <v>113.322</v>
      </c>
      <c r="AV91" s="45">
        <v>6.4790000000000001</v>
      </c>
      <c r="AW91" s="23"/>
      <c r="AX91" s="24" t="s">
        <v>20</v>
      </c>
      <c r="AY91" s="5">
        <v>114.557</v>
      </c>
      <c r="AZ91" s="45">
        <v>7.1840000000000002</v>
      </c>
      <c r="BA91" s="5">
        <v>93.385999999999996</v>
      </c>
      <c r="BB91" s="45">
        <v>1.39</v>
      </c>
      <c r="BC91" s="5">
        <v>117.956</v>
      </c>
      <c r="BD91" s="45">
        <v>8.5760000000000005</v>
      </c>
      <c r="BE91" s="23"/>
      <c r="BF91" s="24" t="s">
        <v>20</v>
      </c>
      <c r="BG91" s="5">
        <v>104.122</v>
      </c>
      <c r="BH91" s="45">
        <v>4.03</v>
      </c>
      <c r="BI91" s="5">
        <v>107.816</v>
      </c>
      <c r="BJ91" s="45">
        <v>8.1690000000000005</v>
      </c>
      <c r="BK91" s="5">
        <v>109.01</v>
      </c>
      <c r="BL91" s="45">
        <v>-0.93</v>
      </c>
      <c r="BM91" s="23"/>
      <c r="BN91" s="24" t="s">
        <v>20</v>
      </c>
      <c r="BO91" s="5">
        <v>103.996</v>
      </c>
      <c r="BP91" s="45">
        <v>3.7450000000000001</v>
      </c>
      <c r="BQ91" s="5">
        <v>111.627</v>
      </c>
      <c r="BR91" s="45">
        <v>3.625</v>
      </c>
      <c r="BS91" s="5">
        <v>119.535</v>
      </c>
      <c r="BT91" s="45">
        <v>17.372</v>
      </c>
      <c r="BU91" s="23"/>
      <c r="BV91" s="24" t="s">
        <v>20</v>
      </c>
      <c r="BW91" s="5">
        <v>98.765000000000001</v>
      </c>
      <c r="BX91" s="45">
        <v>-10.426</v>
      </c>
      <c r="BY91" s="5">
        <v>102.224</v>
      </c>
      <c r="BZ91" s="45">
        <v>-14.529</v>
      </c>
      <c r="CA91" s="5">
        <v>71.846999999999994</v>
      </c>
      <c r="CB91" s="45">
        <v>8.5609999999999999</v>
      </c>
      <c r="CC91" s="23"/>
      <c r="CD91" s="24" t="s">
        <v>20</v>
      </c>
      <c r="CE91" s="5">
        <v>99.927999999999997</v>
      </c>
      <c r="CF91" s="45">
        <v>-4.25</v>
      </c>
      <c r="CG91" s="5">
        <v>90.867000000000004</v>
      </c>
      <c r="CH91" s="45">
        <v>-1.129</v>
      </c>
      <c r="CI91" s="5">
        <v>98.01</v>
      </c>
      <c r="CJ91" s="45">
        <v>8.1649999999999991</v>
      </c>
      <c r="CK91" s="23"/>
      <c r="CL91" s="24" t="s">
        <v>20</v>
      </c>
      <c r="CM91" s="5">
        <v>119.125</v>
      </c>
      <c r="CN91" s="45">
        <v>12.054</v>
      </c>
      <c r="CO91" s="5">
        <v>121.607</v>
      </c>
      <c r="CP91" s="45">
        <v>10.965999999999999</v>
      </c>
      <c r="CQ91" s="5">
        <v>89.808000000000007</v>
      </c>
      <c r="CR91" s="45">
        <v>-3.2589999999999999</v>
      </c>
      <c r="CS91" s="23"/>
      <c r="CT91" s="24" t="s">
        <v>20</v>
      </c>
      <c r="CU91" s="5">
        <v>129.47300000000001</v>
      </c>
      <c r="CV91" s="45">
        <v>1.5329999999999999</v>
      </c>
      <c r="CW91" s="5">
        <v>117.459</v>
      </c>
      <c r="CX91" s="45">
        <v>12.015000000000001</v>
      </c>
      <c r="CY91" s="5">
        <v>73.709999999999994</v>
      </c>
      <c r="CZ91" s="45">
        <v>-6.9939999999999998</v>
      </c>
      <c r="DA91" s="23"/>
      <c r="DB91" s="24" t="s">
        <v>20</v>
      </c>
      <c r="DC91" s="5">
        <v>128.786</v>
      </c>
      <c r="DD91" s="45">
        <v>10.801</v>
      </c>
      <c r="DE91" s="5">
        <v>76.885999999999996</v>
      </c>
      <c r="DF91" s="45">
        <v>9.6059999999999999</v>
      </c>
      <c r="DG91" s="5">
        <v>110.703</v>
      </c>
      <c r="DH91" s="45">
        <v>15.715999999999999</v>
      </c>
      <c r="DI91" s="23"/>
      <c r="DJ91" s="24" t="s">
        <v>20</v>
      </c>
      <c r="DK91" s="5">
        <v>89.936000000000007</v>
      </c>
      <c r="DL91" s="45">
        <v>-6.5860000000000003</v>
      </c>
      <c r="DM91" s="5">
        <v>102.277</v>
      </c>
      <c r="DN91" s="45">
        <v>9.2270000000000003</v>
      </c>
      <c r="DO91" s="5">
        <v>110.56100000000001</v>
      </c>
      <c r="DP91" s="45">
        <v>14.315</v>
      </c>
      <c r="DQ91" s="43"/>
    </row>
    <row r="92" spans="1:121" ht="15" hidden="1" customHeight="1" x14ac:dyDescent="0.25">
      <c r="A92" s="23"/>
      <c r="B92" s="24" t="s">
        <v>21</v>
      </c>
      <c r="C92" s="5">
        <v>105.82599999999999</v>
      </c>
      <c r="D92" s="45">
        <v>19.494</v>
      </c>
      <c r="E92" s="5">
        <v>115.33499999999999</v>
      </c>
      <c r="F92" s="45">
        <v>4.6900000000000004</v>
      </c>
      <c r="G92" s="5">
        <v>105.97799999999999</v>
      </c>
      <c r="H92" s="45">
        <v>3.9409999999999998</v>
      </c>
      <c r="I92" s="23"/>
      <c r="J92" s="24" t="s">
        <v>21</v>
      </c>
      <c r="K92" s="5">
        <v>117.276</v>
      </c>
      <c r="L92" s="45">
        <v>6.5670000000000002</v>
      </c>
      <c r="M92" s="5">
        <v>123.02800000000001</v>
      </c>
      <c r="N92" s="45">
        <v>11.78</v>
      </c>
      <c r="O92" s="5">
        <v>107.72799999999999</v>
      </c>
      <c r="P92" s="45">
        <v>2.5379999999999998</v>
      </c>
      <c r="Q92" s="23"/>
      <c r="R92" s="24" t="s">
        <v>21</v>
      </c>
      <c r="S92" s="5">
        <v>115.643</v>
      </c>
      <c r="T92" s="45">
        <v>5.7569999999999997</v>
      </c>
      <c r="U92" s="5">
        <v>133.4</v>
      </c>
      <c r="V92" s="45">
        <v>9.1790000000000003</v>
      </c>
      <c r="W92" s="5">
        <v>121.771</v>
      </c>
      <c r="X92" s="45">
        <v>14.891999999999999</v>
      </c>
      <c r="Y92" s="23"/>
      <c r="Z92" s="24" t="s">
        <v>21</v>
      </c>
      <c r="AA92" s="5">
        <v>127.925</v>
      </c>
      <c r="AB92" s="45">
        <v>5.7119999999999997</v>
      </c>
      <c r="AC92" s="5">
        <v>116.29600000000001</v>
      </c>
      <c r="AD92" s="45">
        <v>13.117000000000001</v>
      </c>
      <c r="AE92" s="5">
        <v>103.404</v>
      </c>
      <c r="AF92" s="45">
        <v>5.4029999999999996</v>
      </c>
      <c r="AG92" s="23"/>
      <c r="AH92" s="24" t="s">
        <v>21</v>
      </c>
      <c r="AI92" s="5">
        <v>109.239</v>
      </c>
      <c r="AJ92" s="45">
        <v>10.961</v>
      </c>
      <c r="AK92" s="5">
        <v>105.303</v>
      </c>
      <c r="AL92" s="45">
        <v>3.1110000000000002</v>
      </c>
      <c r="AM92" s="5">
        <v>107.601</v>
      </c>
      <c r="AN92" s="45">
        <v>2.2839999999999998</v>
      </c>
      <c r="AO92" s="23"/>
      <c r="AP92" s="24" t="s">
        <v>21</v>
      </c>
      <c r="AQ92" s="5">
        <v>111.717</v>
      </c>
      <c r="AR92" s="45">
        <v>4.0970000000000004</v>
      </c>
      <c r="AS92" s="5">
        <v>109.88500000000001</v>
      </c>
      <c r="AT92" s="45">
        <v>1.6779999999999999</v>
      </c>
      <c r="AU92" s="5">
        <v>127.455</v>
      </c>
      <c r="AV92" s="45">
        <v>5.9130000000000003</v>
      </c>
      <c r="AW92" s="23"/>
      <c r="AX92" s="24" t="s">
        <v>21</v>
      </c>
      <c r="AY92" s="5">
        <v>108.92100000000001</v>
      </c>
      <c r="AZ92" s="45">
        <v>10.132</v>
      </c>
      <c r="BA92" s="5">
        <v>109.14100000000001</v>
      </c>
      <c r="BB92" s="45">
        <v>-0.94599999999999995</v>
      </c>
      <c r="BC92" s="5">
        <v>123.152</v>
      </c>
      <c r="BD92" s="45">
        <v>8.5150000000000006</v>
      </c>
      <c r="BE92" s="23"/>
      <c r="BF92" s="24" t="s">
        <v>21</v>
      </c>
      <c r="BG92" s="5">
        <v>105.14100000000001</v>
      </c>
      <c r="BH92" s="45">
        <v>4.43</v>
      </c>
      <c r="BI92" s="5">
        <v>108.43899999999999</v>
      </c>
      <c r="BJ92" s="45">
        <v>8.1750000000000007</v>
      </c>
      <c r="BK92" s="5">
        <v>104.986</v>
      </c>
      <c r="BL92" s="45">
        <v>-0.16300000000000001</v>
      </c>
      <c r="BM92" s="23"/>
      <c r="BN92" s="24" t="s">
        <v>21</v>
      </c>
      <c r="BO92" s="5">
        <v>110.98399999999999</v>
      </c>
      <c r="BP92" s="45">
        <v>3.2440000000000002</v>
      </c>
      <c r="BQ92" s="5">
        <v>112.238</v>
      </c>
      <c r="BR92" s="45">
        <v>3.6549999999999998</v>
      </c>
      <c r="BS92" s="5">
        <v>126.46</v>
      </c>
      <c r="BT92" s="45">
        <v>19.943999999999999</v>
      </c>
      <c r="BU92" s="23"/>
      <c r="BV92" s="24" t="s">
        <v>21</v>
      </c>
      <c r="BW92" s="5">
        <v>92.537000000000006</v>
      </c>
      <c r="BX92" s="45">
        <v>-8.641</v>
      </c>
      <c r="BY92" s="5">
        <v>87.86</v>
      </c>
      <c r="BZ92" s="45">
        <v>-4.173</v>
      </c>
      <c r="CA92" s="5">
        <v>103.94199999999999</v>
      </c>
      <c r="CB92" s="45">
        <v>4.4960000000000004</v>
      </c>
      <c r="CC92" s="23"/>
      <c r="CD92" s="24" t="s">
        <v>21</v>
      </c>
      <c r="CE92" s="5">
        <v>114.426</v>
      </c>
      <c r="CF92" s="45">
        <v>-1.597</v>
      </c>
      <c r="CG92" s="5">
        <v>102.49</v>
      </c>
      <c r="CH92" s="45">
        <v>3.2829999999999999</v>
      </c>
      <c r="CI92" s="5">
        <v>100.73699999999999</v>
      </c>
      <c r="CJ92" s="45">
        <v>19.785</v>
      </c>
      <c r="CK92" s="23"/>
      <c r="CL92" s="24" t="s">
        <v>21</v>
      </c>
      <c r="CM92" s="5">
        <v>115.19</v>
      </c>
      <c r="CN92" s="45">
        <v>16.876000000000001</v>
      </c>
      <c r="CO92" s="5">
        <v>123.185</v>
      </c>
      <c r="CP92" s="45">
        <v>13.212</v>
      </c>
      <c r="CQ92" s="5">
        <v>122.636</v>
      </c>
      <c r="CR92" s="45">
        <v>-1.006</v>
      </c>
      <c r="CS92" s="23"/>
      <c r="CT92" s="24" t="s">
        <v>21</v>
      </c>
      <c r="CU92" s="5">
        <v>129.40299999999999</v>
      </c>
      <c r="CV92" s="45">
        <v>-1.335</v>
      </c>
      <c r="CW92" s="5">
        <v>115.54600000000001</v>
      </c>
      <c r="CX92" s="45">
        <v>14.936</v>
      </c>
      <c r="CY92" s="5">
        <v>70.534000000000006</v>
      </c>
      <c r="CZ92" s="45">
        <v>-1.9</v>
      </c>
      <c r="DA92" s="23"/>
      <c r="DB92" s="24" t="s">
        <v>21</v>
      </c>
      <c r="DC92" s="5">
        <v>122.869</v>
      </c>
      <c r="DD92" s="45">
        <v>13.57</v>
      </c>
      <c r="DE92" s="5">
        <v>99.001999999999995</v>
      </c>
      <c r="DF92" s="45">
        <v>7.085</v>
      </c>
      <c r="DG92" s="5">
        <v>91.488</v>
      </c>
      <c r="DH92" s="45">
        <v>1.6579999999999999</v>
      </c>
      <c r="DI92" s="23"/>
      <c r="DJ92" s="24" t="s">
        <v>21</v>
      </c>
      <c r="DK92" s="5">
        <v>100.721</v>
      </c>
      <c r="DL92" s="45">
        <v>3.677</v>
      </c>
      <c r="DM92" s="5">
        <v>119.292</v>
      </c>
      <c r="DN92" s="45">
        <v>9.2430000000000003</v>
      </c>
      <c r="DO92" s="5">
        <v>126.048</v>
      </c>
      <c r="DP92" s="45">
        <v>36.850999999999999</v>
      </c>
      <c r="DQ92" s="43"/>
    </row>
    <row r="93" spans="1:121" ht="15" hidden="1" customHeight="1" x14ac:dyDescent="0.25">
      <c r="A93" s="23"/>
      <c r="B93" s="24" t="s">
        <v>22</v>
      </c>
      <c r="C93" s="5">
        <v>96.691000000000003</v>
      </c>
      <c r="D93" s="45">
        <v>10.603</v>
      </c>
      <c r="E93" s="5">
        <v>109.98099999999999</v>
      </c>
      <c r="F93" s="45">
        <v>-3.847</v>
      </c>
      <c r="G93" s="5">
        <v>112.16</v>
      </c>
      <c r="H93" s="45">
        <v>4.3479999999999999</v>
      </c>
      <c r="I93" s="23"/>
      <c r="J93" s="24" t="s">
        <v>22</v>
      </c>
      <c r="K93" s="5">
        <v>114.10599999999999</v>
      </c>
      <c r="L93" s="45">
        <v>5.4740000000000002</v>
      </c>
      <c r="M93" s="5">
        <v>127.426</v>
      </c>
      <c r="N93" s="45">
        <v>7.73</v>
      </c>
      <c r="O93" s="5">
        <v>110.18300000000001</v>
      </c>
      <c r="P93" s="45">
        <v>2.04</v>
      </c>
      <c r="Q93" s="23"/>
      <c r="R93" s="24" t="s">
        <v>22</v>
      </c>
      <c r="S93" s="5">
        <v>110.702</v>
      </c>
      <c r="T93" s="45">
        <v>4.5119999999999996</v>
      </c>
      <c r="U93" s="5">
        <v>116.977</v>
      </c>
      <c r="V93" s="45">
        <v>13.813000000000001</v>
      </c>
      <c r="W93" s="5">
        <v>93.462999999999994</v>
      </c>
      <c r="X93" s="45">
        <v>-0.27800000000000002</v>
      </c>
      <c r="Y93" s="23"/>
      <c r="Z93" s="24" t="s">
        <v>22</v>
      </c>
      <c r="AA93" s="5">
        <v>123.41200000000001</v>
      </c>
      <c r="AB93" s="45">
        <v>3.9079999999999999</v>
      </c>
      <c r="AC93" s="5">
        <v>132.459</v>
      </c>
      <c r="AD93" s="45">
        <v>8.5510000000000002</v>
      </c>
      <c r="AE93" s="5">
        <v>98.119</v>
      </c>
      <c r="AF93" s="45">
        <v>-4.702</v>
      </c>
      <c r="AG93" s="23"/>
      <c r="AH93" s="24" t="s">
        <v>22</v>
      </c>
      <c r="AI93" s="5">
        <v>103.417</v>
      </c>
      <c r="AJ93" s="45">
        <v>2.2949999999999999</v>
      </c>
      <c r="AK93" s="5">
        <v>116.473</v>
      </c>
      <c r="AL93" s="45">
        <v>0.54600000000000004</v>
      </c>
      <c r="AM93" s="5">
        <v>109.476</v>
      </c>
      <c r="AN93" s="45">
        <v>1.4570000000000001</v>
      </c>
      <c r="AO93" s="23"/>
      <c r="AP93" s="24" t="s">
        <v>22</v>
      </c>
      <c r="AQ93" s="5">
        <v>113.658</v>
      </c>
      <c r="AR93" s="45">
        <v>5.51</v>
      </c>
      <c r="AS93" s="5">
        <v>109.203</v>
      </c>
      <c r="AT93" s="45">
        <v>-1.4630000000000001</v>
      </c>
      <c r="AU93" s="5">
        <v>99.085999999999999</v>
      </c>
      <c r="AV93" s="45">
        <v>1.554</v>
      </c>
      <c r="AW93" s="23"/>
      <c r="AX93" s="24" t="s">
        <v>22</v>
      </c>
      <c r="AY93" s="5">
        <v>104.384</v>
      </c>
      <c r="AZ93" s="45">
        <v>5.4240000000000004</v>
      </c>
      <c r="BA93" s="5">
        <v>108.143</v>
      </c>
      <c r="BB93" s="45">
        <v>4.4180000000000001</v>
      </c>
      <c r="BC93" s="5">
        <v>126.247</v>
      </c>
      <c r="BD93" s="45">
        <v>8.0329999999999995</v>
      </c>
      <c r="BE93" s="23"/>
      <c r="BF93" s="24" t="s">
        <v>22</v>
      </c>
      <c r="BG93" s="5">
        <v>108.54600000000001</v>
      </c>
      <c r="BH93" s="45">
        <v>3.2930000000000001</v>
      </c>
      <c r="BI93" s="5">
        <v>117.504</v>
      </c>
      <c r="BJ93" s="45">
        <v>5.5430000000000001</v>
      </c>
      <c r="BK93" s="5">
        <v>104.69799999999999</v>
      </c>
      <c r="BL93" s="45">
        <v>0.69799999999999995</v>
      </c>
      <c r="BM93" s="23"/>
      <c r="BN93" s="24" t="s">
        <v>22</v>
      </c>
      <c r="BO93" s="5">
        <v>117.17100000000001</v>
      </c>
      <c r="BP93" s="45">
        <v>1.286</v>
      </c>
      <c r="BQ93" s="5">
        <v>108.404</v>
      </c>
      <c r="BR93" s="45">
        <v>4.3550000000000004</v>
      </c>
      <c r="BS93" s="5">
        <v>138.18100000000001</v>
      </c>
      <c r="BT93" s="45">
        <v>14.342000000000001</v>
      </c>
      <c r="BU93" s="23"/>
      <c r="BV93" s="24" t="s">
        <v>22</v>
      </c>
      <c r="BW93" s="5">
        <v>103.73099999999999</v>
      </c>
      <c r="BX93" s="45">
        <v>-5.81</v>
      </c>
      <c r="BY93" s="5">
        <v>102.496</v>
      </c>
      <c r="BZ93" s="45">
        <v>0.77300000000000002</v>
      </c>
      <c r="CA93" s="5">
        <v>105.175</v>
      </c>
      <c r="CB93" s="45">
        <v>2.274</v>
      </c>
      <c r="CC93" s="23"/>
      <c r="CD93" s="24" t="s">
        <v>22</v>
      </c>
      <c r="CE93" s="5">
        <v>112.31</v>
      </c>
      <c r="CF93" s="45">
        <v>-5.8440000000000003</v>
      </c>
      <c r="CG93" s="5">
        <v>102.756</v>
      </c>
      <c r="CH93" s="45">
        <v>2.63</v>
      </c>
      <c r="CI93" s="5">
        <v>114.304</v>
      </c>
      <c r="CJ93" s="45">
        <v>19.657</v>
      </c>
      <c r="CK93" s="23"/>
      <c r="CL93" s="24" t="s">
        <v>22</v>
      </c>
      <c r="CM93" s="5">
        <v>113.857</v>
      </c>
      <c r="CN93" s="45">
        <v>9.1820000000000004</v>
      </c>
      <c r="CO93" s="5">
        <v>122.169</v>
      </c>
      <c r="CP93" s="45">
        <v>12.821</v>
      </c>
      <c r="CQ93" s="5">
        <v>123.553</v>
      </c>
      <c r="CR93" s="45">
        <v>-6.5449999999999999</v>
      </c>
      <c r="CS93" s="23"/>
      <c r="CT93" s="24" t="s">
        <v>22</v>
      </c>
      <c r="CU93" s="5">
        <v>115.473</v>
      </c>
      <c r="CV93" s="45">
        <v>-4.4790000000000001</v>
      </c>
      <c r="CW93" s="5">
        <v>112.72799999999999</v>
      </c>
      <c r="CX93" s="45">
        <v>13.083</v>
      </c>
      <c r="CY93" s="5">
        <v>69.405000000000001</v>
      </c>
      <c r="CZ93" s="45">
        <v>-18.481999999999999</v>
      </c>
      <c r="DA93" s="23"/>
      <c r="DB93" s="24" t="s">
        <v>22</v>
      </c>
      <c r="DC93" s="5">
        <v>122.21</v>
      </c>
      <c r="DD93" s="45">
        <v>1.8540000000000001</v>
      </c>
      <c r="DE93" s="5">
        <v>100.60899999999999</v>
      </c>
      <c r="DF93" s="45">
        <v>9.9130000000000003</v>
      </c>
      <c r="DG93" s="5">
        <v>101.05800000000001</v>
      </c>
      <c r="DH93" s="45">
        <v>-8.1449999999999996</v>
      </c>
      <c r="DI93" s="23"/>
      <c r="DJ93" s="24" t="s">
        <v>22</v>
      </c>
      <c r="DK93" s="5">
        <v>96.724999999999994</v>
      </c>
      <c r="DL93" s="45">
        <v>-3.867</v>
      </c>
      <c r="DM93" s="5">
        <v>114.994</v>
      </c>
      <c r="DN93" s="45">
        <v>6.21</v>
      </c>
      <c r="DO93" s="5">
        <v>130.57</v>
      </c>
      <c r="DP93" s="45">
        <v>28.091999999999999</v>
      </c>
    </row>
    <row r="94" spans="1:121" ht="15" hidden="1" customHeight="1" x14ac:dyDescent="0.25">
      <c r="A94" s="23"/>
      <c r="B94" s="24" t="s">
        <v>23</v>
      </c>
      <c r="C94" s="5">
        <v>136.452</v>
      </c>
      <c r="D94" s="45">
        <v>34.414000000000001</v>
      </c>
      <c r="E94" s="5">
        <v>105.452</v>
      </c>
      <c r="F94" s="45">
        <v>3.1230000000000002</v>
      </c>
      <c r="G94" s="5">
        <v>100.639</v>
      </c>
      <c r="H94" s="45">
        <v>10.993</v>
      </c>
      <c r="I94" s="23"/>
      <c r="J94" s="24" t="s">
        <v>23</v>
      </c>
      <c r="K94" s="5">
        <v>113.461</v>
      </c>
      <c r="L94" s="45">
        <v>8.0060000000000002</v>
      </c>
      <c r="M94" s="5">
        <v>120.65300000000001</v>
      </c>
      <c r="N94" s="45">
        <v>8.5739999999999998</v>
      </c>
      <c r="O94" s="5">
        <v>104.583</v>
      </c>
      <c r="P94" s="45">
        <v>2.5720000000000001</v>
      </c>
      <c r="Q94" s="23"/>
      <c r="R94" s="24" t="s">
        <v>23</v>
      </c>
      <c r="S94" s="5">
        <v>110.65</v>
      </c>
      <c r="T94" s="45">
        <v>4.9560000000000004</v>
      </c>
      <c r="U94" s="5">
        <v>109.175</v>
      </c>
      <c r="V94" s="45">
        <v>14.616</v>
      </c>
      <c r="W94" s="5">
        <v>98.683999999999997</v>
      </c>
      <c r="X94" s="45">
        <v>1.0049999999999999</v>
      </c>
      <c r="Y94" s="23"/>
      <c r="Z94" s="24" t="s">
        <v>23</v>
      </c>
      <c r="AA94" s="5">
        <v>119.489</v>
      </c>
      <c r="AB94" s="45">
        <v>7.8840000000000003</v>
      </c>
      <c r="AC94" s="5">
        <v>112.96</v>
      </c>
      <c r="AD94" s="45">
        <v>9.7330000000000005</v>
      </c>
      <c r="AE94" s="5">
        <v>100.59</v>
      </c>
      <c r="AF94" s="45">
        <v>-0.749</v>
      </c>
      <c r="AG94" s="23"/>
      <c r="AH94" s="24" t="s">
        <v>23</v>
      </c>
      <c r="AI94" s="5">
        <v>103.244</v>
      </c>
      <c r="AJ94" s="45">
        <v>5.101</v>
      </c>
      <c r="AK94" s="5">
        <v>114.973</v>
      </c>
      <c r="AL94" s="45">
        <v>2.5430000000000001</v>
      </c>
      <c r="AM94" s="5">
        <v>105.619</v>
      </c>
      <c r="AN94" s="45">
        <v>3.169</v>
      </c>
      <c r="AO94" s="23"/>
      <c r="AP94" s="24" t="s">
        <v>23</v>
      </c>
      <c r="AQ94" s="5">
        <v>111.101</v>
      </c>
      <c r="AR94" s="45">
        <v>2.9870000000000001</v>
      </c>
      <c r="AS94" s="5">
        <v>106.151</v>
      </c>
      <c r="AT94" s="45">
        <v>3.9369999999999998</v>
      </c>
      <c r="AU94" s="5">
        <v>112.012</v>
      </c>
      <c r="AV94" s="45">
        <v>3.7989999999999999</v>
      </c>
      <c r="AW94" s="23"/>
      <c r="AX94" s="24" t="s">
        <v>23</v>
      </c>
      <c r="AY94" s="5">
        <v>111.533</v>
      </c>
      <c r="AZ94" s="45">
        <v>5.8819999999999997</v>
      </c>
      <c r="BA94" s="5">
        <v>111.121</v>
      </c>
      <c r="BB94" s="45">
        <v>6.7539999999999996</v>
      </c>
      <c r="BC94" s="5">
        <v>133.69</v>
      </c>
      <c r="BD94" s="45">
        <v>10.212999999999999</v>
      </c>
      <c r="BE94" s="23"/>
      <c r="BF94" s="24" t="s">
        <v>23</v>
      </c>
      <c r="BG94" s="5">
        <v>106.319</v>
      </c>
      <c r="BH94" s="45">
        <v>5.5720000000000001</v>
      </c>
      <c r="BI94" s="5">
        <v>120.86799999999999</v>
      </c>
      <c r="BJ94" s="45">
        <v>12.645</v>
      </c>
      <c r="BK94" s="5">
        <v>114.20399999999999</v>
      </c>
      <c r="BL94" s="45">
        <v>0.51700000000000002</v>
      </c>
      <c r="BM94" s="23"/>
      <c r="BN94" s="24" t="s">
        <v>23</v>
      </c>
      <c r="BO94" s="5">
        <v>121.298</v>
      </c>
      <c r="BP94" s="45">
        <v>11.218999999999999</v>
      </c>
      <c r="BQ94" s="5">
        <v>111.496</v>
      </c>
      <c r="BR94" s="45">
        <v>8.5090000000000003</v>
      </c>
      <c r="BS94" s="5">
        <v>133.75</v>
      </c>
      <c r="BT94" s="45">
        <v>18.965</v>
      </c>
      <c r="BU94" s="23"/>
      <c r="BV94" s="24" t="s">
        <v>23</v>
      </c>
      <c r="BW94" s="5">
        <v>94.506</v>
      </c>
      <c r="BX94" s="45">
        <v>-14.249000000000001</v>
      </c>
      <c r="BY94" s="5">
        <v>111.545</v>
      </c>
      <c r="BZ94" s="45">
        <v>6.1769999999999996</v>
      </c>
      <c r="CA94" s="5">
        <v>101.395</v>
      </c>
      <c r="CB94" s="45">
        <v>1.6120000000000001</v>
      </c>
      <c r="CC94" s="23"/>
      <c r="CD94" s="24" t="s">
        <v>23</v>
      </c>
      <c r="CE94" s="5">
        <v>109.587</v>
      </c>
      <c r="CF94" s="45">
        <v>-0.19400000000000001</v>
      </c>
      <c r="CG94" s="5">
        <v>131.63499999999999</v>
      </c>
      <c r="CH94" s="45">
        <v>8.452</v>
      </c>
      <c r="CI94" s="5">
        <v>106.98699999999999</v>
      </c>
      <c r="CJ94" s="45">
        <v>7.8070000000000004</v>
      </c>
      <c r="CK94" s="23"/>
      <c r="CL94" s="24" t="s">
        <v>23</v>
      </c>
      <c r="CM94" s="5">
        <v>109.04300000000001</v>
      </c>
      <c r="CN94" s="45">
        <v>9.6609999999999996</v>
      </c>
      <c r="CO94" s="5">
        <v>117.83199999999999</v>
      </c>
      <c r="CP94" s="45">
        <v>13.584</v>
      </c>
      <c r="CQ94" s="5">
        <v>107.95399999999999</v>
      </c>
      <c r="CR94" s="45">
        <v>2.2400000000000002</v>
      </c>
      <c r="CS94" s="23"/>
      <c r="CT94" s="24" t="s">
        <v>23</v>
      </c>
      <c r="CU94" s="5">
        <v>108.691</v>
      </c>
      <c r="CV94" s="45">
        <v>16.968</v>
      </c>
      <c r="CW94" s="5">
        <v>139.97</v>
      </c>
      <c r="CX94" s="45">
        <v>3.016</v>
      </c>
      <c r="CY94" s="5">
        <v>66.346000000000004</v>
      </c>
      <c r="CZ94" s="45">
        <v>-3.4079999999999999</v>
      </c>
      <c r="DA94" s="23"/>
      <c r="DB94" s="24" t="s">
        <v>23</v>
      </c>
      <c r="DC94" s="5">
        <v>115.36799999999999</v>
      </c>
      <c r="DD94" s="45">
        <v>11.879</v>
      </c>
      <c r="DE94" s="5">
        <v>73.847999999999999</v>
      </c>
      <c r="DF94" s="45">
        <v>10.214</v>
      </c>
      <c r="DG94" s="5">
        <v>84.094999999999999</v>
      </c>
      <c r="DH94" s="45">
        <v>1.5369999999999999</v>
      </c>
      <c r="DI94" s="23"/>
      <c r="DJ94" s="24" t="s">
        <v>23</v>
      </c>
      <c r="DK94" s="5">
        <v>94.649000000000001</v>
      </c>
      <c r="DL94" s="45">
        <v>7.141</v>
      </c>
      <c r="DM94" s="5">
        <v>115.107</v>
      </c>
      <c r="DN94" s="45">
        <v>8.4870000000000001</v>
      </c>
      <c r="DO94" s="5">
        <v>147.017</v>
      </c>
      <c r="DP94" s="45">
        <v>9.3960000000000008</v>
      </c>
    </row>
    <row r="95" spans="1:121" ht="15" hidden="1" customHeight="1" x14ac:dyDescent="0.25">
      <c r="A95" s="23"/>
      <c r="B95" s="24" t="s">
        <v>24</v>
      </c>
      <c r="C95" s="5">
        <v>127.17100000000001</v>
      </c>
      <c r="D95" s="45">
        <v>11.997999999999999</v>
      </c>
      <c r="E95" s="5">
        <v>114.711</v>
      </c>
      <c r="F95" s="45">
        <v>0.78800000000000003</v>
      </c>
      <c r="G95" s="5">
        <v>121.98699999999999</v>
      </c>
      <c r="H95" s="45">
        <v>14.617000000000001</v>
      </c>
      <c r="I95" s="23"/>
      <c r="J95" s="24" t="s">
        <v>24</v>
      </c>
      <c r="K95" s="5">
        <v>115.85299999999999</v>
      </c>
      <c r="L95" s="45">
        <v>7.0579999999999998</v>
      </c>
      <c r="M95" s="5">
        <v>122.276</v>
      </c>
      <c r="N95" s="45">
        <v>11.16</v>
      </c>
      <c r="O95" s="5">
        <v>107.456</v>
      </c>
      <c r="P95" s="45">
        <v>-2.266</v>
      </c>
      <c r="Q95" s="23"/>
      <c r="R95" s="24" t="s">
        <v>24</v>
      </c>
      <c r="S95" s="5">
        <v>108.28</v>
      </c>
      <c r="T95" s="45">
        <v>5.1289999999999996</v>
      </c>
      <c r="U95" s="5">
        <v>111.798</v>
      </c>
      <c r="V95" s="45">
        <v>13.589</v>
      </c>
      <c r="W95" s="5">
        <v>99.545000000000002</v>
      </c>
      <c r="X95" s="45">
        <v>-4.907</v>
      </c>
      <c r="Y95" s="23"/>
      <c r="Z95" s="24" t="s">
        <v>24</v>
      </c>
      <c r="AA95" s="5">
        <v>117.101</v>
      </c>
      <c r="AB95" s="45">
        <v>10.808</v>
      </c>
      <c r="AC95" s="5">
        <v>110.595</v>
      </c>
      <c r="AD95" s="45">
        <v>-3.0739999999999998</v>
      </c>
      <c r="AE95" s="5">
        <v>100.758</v>
      </c>
      <c r="AF95" s="45">
        <v>2.165</v>
      </c>
      <c r="AG95" s="23"/>
      <c r="AH95" s="24" t="s">
        <v>24</v>
      </c>
      <c r="AI95" s="5">
        <v>100.05500000000001</v>
      </c>
      <c r="AJ95" s="45">
        <v>1.0860000000000001</v>
      </c>
      <c r="AK95" s="5">
        <v>109.42700000000001</v>
      </c>
      <c r="AL95" s="45">
        <v>1.4079999999999999</v>
      </c>
      <c r="AM95" s="5">
        <v>100.024</v>
      </c>
      <c r="AN95" s="45">
        <v>10.25</v>
      </c>
      <c r="AO95" s="23"/>
      <c r="AP95" s="24" t="s">
        <v>24</v>
      </c>
      <c r="AQ95" s="5">
        <v>117.03100000000001</v>
      </c>
      <c r="AR95" s="45">
        <v>2.8730000000000002</v>
      </c>
      <c r="AS95" s="5">
        <v>106.754</v>
      </c>
      <c r="AT95" s="45">
        <v>6.0179999999999998</v>
      </c>
      <c r="AU95" s="5">
        <v>110.931</v>
      </c>
      <c r="AV95" s="45">
        <v>3.6179999999999999</v>
      </c>
      <c r="AW95" s="23"/>
      <c r="AX95" s="24" t="s">
        <v>24</v>
      </c>
      <c r="AY95" s="5">
        <v>111.999</v>
      </c>
      <c r="AZ95" s="45">
        <v>6.4180000000000001</v>
      </c>
      <c r="BA95" s="5">
        <v>110.375</v>
      </c>
      <c r="BB95" s="45">
        <v>2.7639999999999998</v>
      </c>
      <c r="BC95" s="5">
        <v>126.98099999999999</v>
      </c>
      <c r="BD95" s="45">
        <v>11.458</v>
      </c>
      <c r="BE95" s="23"/>
      <c r="BF95" s="24" t="s">
        <v>24</v>
      </c>
      <c r="BG95" s="5">
        <v>109.89</v>
      </c>
      <c r="BH95" s="45">
        <v>4.6059999999999999</v>
      </c>
      <c r="BI95" s="5">
        <v>108.374</v>
      </c>
      <c r="BJ95" s="45">
        <v>13.143000000000001</v>
      </c>
      <c r="BK95" s="5">
        <v>118.239</v>
      </c>
      <c r="BL95" s="45">
        <v>-0.94599999999999995</v>
      </c>
      <c r="BM95" s="23"/>
      <c r="BN95" s="24" t="s">
        <v>24</v>
      </c>
      <c r="BO95" s="5">
        <v>104.798</v>
      </c>
      <c r="BP95" s="45">
        <v>5.45</v>
      </c>
      <c r="BQ95" s="5">
        <v>113.246</v>
      </c>
      <c r="BR95" s="45">
        <v>11.311999999999999</v>
      </c>
      <c r="BS95" s="5">
        <v>130.328</v>
      </c>
      <c r="BT95" s="45">
        <v>15.428000000000001</v>
      </c>
      <c r="BU95" s="23"/>
      <c r="BV95" s="24" t="s">
        <v>24</v>
      </c>
      <c r="BW95" s="5">
        <v>83.347999999999999</v>
      </c>
      <c r="BX95" s="45">
        <v>-18.263999999999999</v>
      </c>
      <c r="BY95" s="5">
        <v>101.42100000000001</v>
      </c>
      <c r="BZ95" s="45">
        <v>-1.524</v>
      </c>
      <c r="CA95" s="5">
        <v>125.967</v>
      </c>
      <c r="CB95" s="45">
        <v>9.2249999999999996</v>
      </c>
      <c r="CC95" s="23"/>
      <c r="CD95" s="24" t="s">
        <v>24</v>
      </c>
      <c r="CE95" s="5">
        <v>92.067999999999998</v>
      </c>
      <c r="CF95" s="45">
        <v>2.681</v>
      </c>
      <c r="CG95" s="5">
        <v>149.00800000000001</v>
      </c>
      <c r="CH95" s="45">
        <v>-3.645</v>
      </c>
      <c r="CI95" s="5">
        <v>122.58799999999999</v>
      </c>
      <c r="CJ95" s="45">
        <v>2.3069999999999999</v>
      </c>
      <c r="CK95" s="23"/>
      <c r="CL95" s="24" t="s">
        <v>24</v>
      </c>
      <c r="CM95" s="5">
        <v>112.681</v>
      </c>
      <c r="CN95" s="45">
        <v>11.53</v>
      </c>
      <c r="CO95" s="5">
        <v>127.1</v>
      </c>
      <c r="CP95" s="45">
        <v>12.15</v>
      </c>
      <c r="CQ95" s="5">
        <v>100.17700000000001</v>
      </c>
      <c r="CR95" s="45">
        <v>-4.8689999999999998</v>
      </c>
      <c r="CS95" s="23"/>
      <c r="CT95" s="24" t="s">
        <v>24</v>
      </c>
      <c r="CU95" s="5">
        <v>118.795</v>
      </c>
      <c r="CV95" s="45">
        <v>5.5919999999999996</v>
      </c>
      <c r="CW95" s="5">
        <v>130.75800000000001</v>
      </c>
      <c r="CX95" s="45">
        <v>8.7859999999999996</v>
      </c>
      <c r="CY95" s="5">
        <v>72.180000000000007</v>
      </c>
      <c r="CZ95" s="45">
        <v>-1.008</v>
      </c>
      <c r="DA95" s="23"/>
      <c r="DB95" s="24" t="s">
        <v>24</v>
      </c>
      <c r="DC95" s="5">
        <v>129.41999999999999</v>
      </c>
      <c r="DD95" s="45">
        <v>9.0220000000000002</v>
      </c>
      <c r="DE95" s="5">
        <v>170.55699999999999</v>
      </c>
      <c r="DF95" s="45">
        <v>23.341000000000001</v>
      </c>
      <c r="DG95" s="5">
        <v>89.92</v>
      </c>
      <c r="DH95" s="45">
        <v>-3.6459999999999999</v>
      </c>
      <c r="DI95" s="23"/>
      <c r="DJ95" s="24" t="s">
        <v>24</v>
      </c>
      <c r="DK95" s="5">
        <v>101.22499999999999</v>
      </c>
      <c r="DL95" s="45">
        <v>10.898999999999999</v>
      </c>
      <c r="DM95" s="5">
        <v>120.526</v>
      </c>
      <c r="DN95" s="45">
        <v>8.4770000000000003</v>
      </c>
      <c r="DO95" s="5">
        <v>127.765</v>
      </c>
      <c r="DP95" s="45">
        <v>22.353999999999999</v>
      </c>
    </row>
    <row r="96" spans="1:121" ht="15" hidden="1" customHeight="1" x14ac:dyDescent="0.25">
      <c r="A96" s="23"/>
      <c r="B96" s="24" t="s">
        <v>25</v>
      </c>
      <c r="C96" s="5">
        <v>123.755</v>
      </c>
      <c r="D96" s="45">
        <v>15.202999999999999</v>
      </c>
      <c r="E96" s="5">
        <v>106.373</v>
      </c>
      <c r="F96" s="45">
        <v>-2.331</v>
      </c>
      <c r="G96" s="5">
        <v>107.318</v>
      </c>
      <c r="H96" s="45">
        <v>-3.6320000000000001</v>
      </c>
      <c r="I96" s="23"/>
      <c r="J96" s="24" t="s">
        <v>25</v>
      </c>
      <c r="K96" s="5">
        <v>111.773</v>
      </c>
      <c r="L96" s="45">
        <v>3.65</v>
      </c>
      <c r="M96" s="5">
        <v>120.999</v>
      </c>
      <c r="N96" s="45">
        <v>5.7220000000000004</v>
      </c>
      <c r="O96" s="5">
        <v>99.84</v>
      </c>
      <c r="P96" s="45">
        <v>-3.823</v>
      </c>
      <c r="Q96" s="23"/>
      <c r="R96" s="24" t="s">
        <v>25</v>
      </c>
      <c r="S96" s="5">
        <v>111.84399999999999</v>
      </c>
      <c r="T96" s="45">
        <v>4.641</v>
      </c>
      <c r="U96" s="5">
        <v>123.61</v>
      </c>
      <c r="V96" s="45">
        <v>13.27</v>
      </c>
      <c r="W96" s="5">
        <v>123.012</v>
      </c>
      <c r="X96" s="45">
        <v>11.419</v>
      </c>
      <c r="Y96" s="23"/>
      <c r="Z96" s="24" t="s">
        <v>25</v>
      </c>
      <c r="AA96" s="5">
        <v>95.16</v>
      </c>
      <c r="AB96" s="45">
        <v>2.6880000000000002</v>
      </c>
      <c r="AC96" s="5">
        <v>110.76300000000001</v>
      </c>
      <c r="AD96" s="45">
        <v>-11.506</v>
      </c>
      <c r="AE96" s="5">
        <v>100.937</v>
      </c>
      <c r="AF96" s="45">
        <v>8.5359999999999996</v>
      </c>
      <c r="AG96" s="23"/>
      <c r="AH96" s="24" t="s">
        <v>25</v>
      </c>
      <c r="AI96" s="5">
        <v>117.785</v>
      </c>
      <c r="AJ96" s="45">
        <v>0.17799999999999999</v>
      </c>
      <c r="AK96" s="5">
        <v>107.851</v>
      </c>
      <c r="AL96" s="45">
        <v>1.1020000000000001</v>
      </c>
      <c r="AM96" s="5">
        <v>103.28400000000001</v>
      </c>
      <c r="AN96" s="45">
        <v>5.0750000000000002</v>
      </c>
      <c r="AO96" s="23"/>
      <c r="AP96" s="24" t="s">
        <v>25</v>
      </c>
      <c r="AQ96" s="5">
        <v>115.06</v>
      </c>
      <c r="AR96" s="45">
        <v>5.93</v>
      </c>
      <c r="AS96" s="5">
        <v>112.807</v>
      </c>
      <c r="AT96" s="45">
        <v>3.4340000000000002</v>
      </c>
      <c r="AU96" s="5">
        <v>121.241</v>
      </c>
      <c r="AV96" s="45">
        <v>2.86</v>
      </c>
      <c r="AW96" s="23"/>
      <c r="AX96" s="24" t="s">
        <v>25</v>
      </c>
      <c r="AY96" s="5">
        <v>111.146</v>
      </c>
      <c r="AZ96" s="45">
        <v>4.24</v>
      </c>
      <c r="BA96" s="5">
        <v>111.304</v>
      </c>
      <c r="BB96" s="45">
        <v>3.863</v>
      </c>
      <c r="BC96" s="5">
        <v>130.874</v>
      </c>
      <c r="BD96" s="45">
        <v>10.406000000000001</v>
      </c>
      <c r="BE96" s="23"/>
      <c r="BF96" s="24" t="s">
        <v>25</v>
      </c>
      <c r="BG96" s="5">
        <v>105.94199999999999</v>
      </c>
      <c r="BH96" s="45">
        <v>2.6890000000000001</v>
      </c>
      <c r="BI96" s="5">
        <v>111.051</v>
      </c>
      <c r="BJ96" s="45">
        <v>8.7629999999999999</v>
      </c>
      <c r="BK96" s="5">
        <v>110.736</v>
      </c>
      <c r="BL96" s="45">
        <v>-1.619</v>
      </c>
      <c r="BM96" s="23"/>
      <c r="BN96" s="24" t="s">
        <v>25</v>
      </c>
      <c r="BO96" s="5">
        <v>113.584</v>
      </c>
      <c r="BP96" s="45">
        <v>1.8420000000000001</v>
      </c>
      <c r="BQ96" s="5">
        <v>108.875</v>
      </c>
      <c r="BR96" s="45">
        <v>7.6989999999999998</v>
      </c>
      <c r="BS96" s="5">
        <v>135.83000000000001</v>
      </c>
      <c r="BT96" s="45">
        <v>13.989000000000001</v>
      </c>
      <c r="BU96" s="23"/>
      <c r="BV96" s="24" t="s">
        <v>25</v>
      </c>
      <c r="BW96" s="5">
        <v>91.409000000000006</v>
      </c>
      <c r="BX96" s="45">
        <v>-12.308999999999999</v>
      </c>
      <c r="BY96" s="5">
        <v>115.596</v>
      </c>
      <c r="BZ96" s="45">
        <v>-2.7549999999999999</v>
      </c>
      <c r="CA96" s="5">
        <v>133.21100000000001</v>
      </c>
      <c r="CB96" s="45">
        <v>0.156</v>
      </c>
      <c r="CC96" s="23"/>
      <c r="CD96" s="24" t="s">
        <v>25</v>
      </c>
      <c r="CE96" s="5">
        <v>119.861</v>
      </c>
      <c r="CF96" s="45">
        <v>-2.3029999999999999</v>
      </c>
      <c r="CG96" s="5">
        <v>91.551000000000002</v>
      </c>
      <c r="CH96" s="45">
        <v>6.875</v>
      </c>
      <c r="CI96" s="5">
        <v>120.40900000000001</v>
      </c>
      <c r="CJ96" s="45">
        <v>-1.9079999999999999</v>
      </c>
      <c r="CK96" s="23"/>
      <c r="CL96" s="24" t="s">
        <v>25</v>
      </c>
      <c r="CM96" s="5">
        <v>116.776</v>
      </c>
      <c r="CN96" s="45">
        <v>5.3250000000000002</v>
      </c>
      <c r="CO96" s="5">
        <v>128.405</v>
      </c>
      <c r="CP96" s="45">
        <v>8.0250000000000004</v>
      </c>
      <c r="CQ96" s="5">
        <v>102.021</v>
      </c>
      <c r="CR96" s="45">
        <v>-3.802</v>
      </c>
      <c r="CS96" s="23"/>
      <c r="CT96" s="24" t="s">
        <v>25</v>
      </c>
      <c r="CU96" s="5">
        <v>107.569</v>
      </c>
      <c r="CV96" s="45">
        <v>15.574</v>
      </c>
      <c r="CW96" s="5">
        <v>99.613</v>
      </c>
      <c r="CX96" s="45">
        <v>-1.6279999999999999</v>
      </c>
      <c r="CY96" s="5">
        <v>67.784000000000006</v>
      </c>
      <c r="CZ96" s="45">
        <v>-6.0720000000000001</v>
      </c>
      <c r="DA96" s="23"/>
      <c r="DB96" s="24" t="s">
        <v>25</v>
      </c>
      <c r="DC96" s="5">
        <v>123.246</v>
      </c>
      <c r="DD96" s="45">
        <v>10.933999999999999</v>
      </c>
      <c r="DE96" s="5">
        <v>151.083</v>
      </c>
      <c r="DF96" s="45">
        <v>18.634</v>
      </c>
      <c r="DG96" s="5">
        <v>113.434</v>
      </c>
      <c r="DH96" s="45">
        <v>0.317</v>
      </c>
      <c r="DI96" s="23"/>
      <c r="DJ96" s="24" t="s">
        <v>25</v>
      </c>
      <c r="DK96" s="5">
        <v>87.346000000000004</v>
      </c>
      <c r="DL96" s="45">
        <v>6.9349999999999996</v>
      </c>
      <c r="DM96" s="5">
        <v>115.419</v>
      </c>
      <c r="DN96" s="45">
        <v>5.9989999999999997</v>
      </c>
      <c r="DO96" s="5">
        <v>136.09100000000001</v>
      </c>
      <c r="DP96" s="45">
        <v>21.492999999999999</v>
      </c>
    </row>
    <row r="97" spans="1:121" ht="15" hidden="1" customHeight="1" x14ac:dyDescent="0.25">
      <c r="A97" s="23"/>
      <c r="B97" s="24" t="s">
        <v>26</v>
      </c>
      <c r="C97" s="5">
        <v>132.97999999999999</v>
      </c>
      <c r="D97" s="45">
        <v>9.8670000000000009</v>
      </c>
      <c r="E97" s="5">
        <v>108.312</v>
      </c>
      <c r="F97" s="45">
        <v>3.0049999999999999</v>
      </c>
      <c r="G97" s="5">
        <v>112.209</v>
      </c>
      <c r="H97" s="45">
        <v>2.7290000000000001</v>
      </c>
      <c r="I97" s="23"/>
      <c r="J97" s="24" t="s">
        <v>26</v>
      </c>
      <c r="K97" s="5">
        <v>114.798</v>
      </c>
      <c r="L97" s="45">
        <v>1.9350000000000001</v>
      </c>
      <c r="M97" s="5">
        <v>127.449</v>
      </c>
      <c r="N97" s="45">
        <v>6.6520000000000001</v>
      </c>
      <c r="O97" s="5">
        <v>95.616</v>
      </c>
      <c r="P97" s="45">
        <v>0.47399999999999998</v>
      </c>
      <c r="Q97" s="23"/>
      <c r="R97" s="24" t="s">
        <v>26</v>
      </c>
      <c r="S97" s="5">
        <v>113.95699999999999</v>
      </c>
      <c r="T97" s="45">
        <v>5.0170000000000003</v>
      </c>
      <c r="U97" s="5">
        <v>135.97499999999999</v>
      </c>
      <c r="V97" s="45">
        <v>13.949</v>
      </c>
      <c r="W97" s="5">
        <v>122.78700000000001</v>
      </c>
      <c r="X97" s="45">
        <v>6.4820000000000002</v>
      </c>
      <c r="Y97" s="23"/>
      <c r="Z97" s="24" t="s">
        <v>26</v>
      </c>
      <c r="AA97" s="5">
        <v>90.698999999999998</v>
      </c>
      <c r="AB97" s="45">
        <v>5.1210000000000004</v>
      </c>
      <c r="AC97" s="5">
        <v>119.441</v>
      </c>
      <c r="AD97" s="45">
        <v>-0.995</v>
      </c>
      <c r="AE97" s="5">
        <v>103.497</v>
      </c>
      <c r="AF97" s="45">
        <v>2.29</v>
      </c>
      <c r="AG97" s="23"/>
      <c r="AH97" s="24" t="s">
        <v>26</v>
      </c>
      <c r="AI97" s="5">
        <v>106.343</v>
      </c>
      <c r="AJ97" s="45">
        <v>4.6980000000000004</v>
      </c>
      <c r="AK97" s="5">
        <v>109.045</v>
      </c>
      <c r="AL97" s="45">
        <v>-3.38</v>
      </c>
      <c r="AM97" s="5">
        <v>109.544</v>
      </c>
      <c r="AN97" s="45">
        <v>0.67600000000000005</v>
      </c>
      <c r="AO97" s="23"/>
      <c r="AP97" s="24" t="s">
        <v>26</v>
      </c>
      <c r="AQ97" s="5">
        <v>122.771</v>
      </c>
      <c r="AR97" s="45">
        <v>2.2050000000000001</v>
      </c>
      <c r="AS97" s="5">
        <v>108.059</v>
      </c>
      <c r="AT97" s="45">
        <v>0.65500000000000003</v>
      </c>
      <c r="AU97" s="5">
        <v>119.23699999999999</v>
      </c>
      <c r="AV97" s="45">
        <v>9.2569999999999997</v>
      </c>
      <c r="AW97" s="23"/>
      <c r="AX97" s="24" t="s">
        <v>26</v>
      </c>
      <c r="AY97" s="5">
        <v>114.319</v>
      </c>
      <c r="AZ97" s="45">
        <v>9.6739999999999995</v>
      </c>
      <c r="BA97" s="5">
        <v>113.89100000000001</v>
      </c>
      <c r="BB97" s="45">
        <v>2.7080000000000002</v>
      </c>
      <c r="BC97" s="5">
        <v>136.00200000000001</v>
      </c>
      <c r="BD97" s="45">
        <v>10.584</v>
      </c>
      <c r="BE97" s="23"/>
      <c r="BF97" s="24" t="s">
        <v>26</v>
      </c>
      <c r="BG97" s="5">
        <v>112.361</v>
      </c>
      <c r="BH97" s="45">
        <v>2.77</v>
      </c>
      <c r="BI97" s="5">
        <v>104.395</v>
      </c>
      <c r="BJ97" s="45">
        <v>9.6059999999999999</v>
      </c>
      <c r="BK97" s="5">
        <v>114.623</v>
      </c>
      <c r="BL97" s="45">
        <v>-1.105</v>
      </c>
      <c r="BM97" s="23"/>
      <c r="BN97" s="24" t="s">
        <v>26</v>
      </c>
      <c r="BO97" s="5">
        <v>113.79</v>
      </c>
      <c r="BP97" s="45">
        <v>6.1920000000000002</v>
      </c>
      <c r="BQ97" s="5">
        <v>110.776</v>
      </c>
      <c r="BR97" s="45">
        <v>5.28</v>
      </c>
      <c r="BS97" s="5">
        <v>136.65100000000001</v>
      </c>
      <c r="BT97" s="45">
        <v>12.377000000000001</v>
      </c>
      <c r="BU97" s="23"/>
      <c r="BV97" s="24" t="s">
        <v>26</v>
      </c>
      <c r="BW97" s="5">
        <v>102.562</v>
      </c>
      <c r="BX97" s="45">
        <v>-12.398</v>
      </c>
      <c r="BY97" s="5">
        <v>121.78100000000001</v>
      </c>
      <c r="BZ97" s="45">
        <v>3.8570000000000002</v>
      </c>
      <c r="CA97" s="5">
        <v>126.5</v>
      </c>
      <c r="CB97" s="45">
        <v>2.5000000000000001E-2</v>
      </c>
      <c r="CC97" s="23"/>
      <c r="CD97" s="24" t="s">
        <v>26</v>
      </c>
      <c r="CE97" s="5">
        <v>114.533</v>
      </c>
      <c r="CF97" s="45">
        <v>1.752</v>
      </c>
      <c r="CG97" s="5">
        <v>97.411000000000001</v>
      </c>
      <c r="CH97" s="45">
        <v>-0.72199999999999998</v>
      </c>
      <c r="CI97" s="5">
        <v>124.06699999999999</v>
      </c>
      <c r="CJ97" s="45">
        <v>2.4300000000000002</v>
      </c>
      <c r="CK97" s="23"/>
      <c r="CL97" s="24" t="s">
        <v>26</v>
      </c>
      <c r="CM97" s="5">
        <v>114.063</v>
      </c>
      <c r="CN97" s="45">
        <v>9.218</v>
      </c>
      <c r="CO97" s="5">
        <v>119.05800000000001</v>
      </c>
      <c r="CP97" s="45">
        <v>2.8570000000000002</v>
      </c>
      <c r="CQ97" s="5">
        <v>108.161</v>
      </c>
      <c r="CR97" s="45">
        <v>-2.746</v>
      </c>
      <c r="CS97" s="23"/>
      <c r="CT97" s="24" t="s">
        <v>26</v>
      </c>
      <c r="CU97" s="5">
        <v>104.74</v>
      </c>
      <c r="CV97" s="45">
        <v>20.073</v>
      </c>
      <c r="CW97" s="5">
        <v>93.27</v>
      </c>
      <c r="CX97" s="45">
        <v>-4.5810000000000004</v>
      </c>
      <c r="CY97" s="5">
        <v>76.953999999999994</v>
      </c>
      <c r="CZ97" s="45">
        <v>-9.6940000000000008</v>
      </c>
      <c r="DA97" s="23"/>
      <c r="DB97" s="24" t="s">
        <v>26</v>
      </c>
      <c r="DC97" s="5">
        <v>128.488</v>
      </c>
      <c r="DD97" s="45">
        <v>8.1660000000000004</v>
      </c>
      <c r="DE97" s="5">
        <v>83.605000000000004</v>
      </c>
      <c r="DF97" s="45">
        <v>20.809000000000001</v>
      </c>
      <c r="DG97" s="5">
        <v>98.704999999999998</v>
      </c>
      <c r="DH97" s="45">
        <v>-8.1150000000000002</v>
      </c>
      <c r="DI97" s="23"/>
      <c r="DJ97" s="24" t="s">
        <v>26</v>
      </c>
      <c r="DK97" s="5">
        <v>94.438000000000002</v>
      </c>
      <c r="DL97" s="45">
        <v>2.399</v>
      </c>
      <c r="DM97" s="5">
        <v>118.529</v>
      </c>
      <c r="DN97" s="45">
        <v>0.20799999999999999</v>
      </c>
      <c r="DO97" s="5">
        <v>120.715</v>
      </c>
      <c r="DP97" s="45">
        <v>7.8579999999999997</v>
      </c>
    </row>
    <row r="98" spans="1:121" ht="15" hidden="1" customHeight="1" x14ac:dyDescent="0.25">
      <c r="A98" s="23"/>
      <c r="B98" s="24" t="s">
        <v>27</v>
      </c>
      <c r="C98" s="5">
        <v>134.16399999999999</v>
      </c>
      <c r="D98" s="45">
        <v>11.71</v>
      </c>
      <c r="E98" s="5">
        <v>107.35899999999999</v>
      </c>
      <c r="F98" s="45">
        <v>-1.478</v>
      </c>
      <c r="G98" s="5">
        <v>110.11</v>
      </c>
      <c r="H98" s="45">
        <v>-0.78400000000000003</v>
      </c>
      <c r="I98" s="23"/>
      <c r="J98" s="24" t="s">
        <v>27</v>
      </c>
      <c r="K98" s="5">
        <v>110.61199999999999</v>
      </c>
      <c r="L98" s="45">
        <v>-7.0999999999999994E-2</v>
      </c>
      <c r="M98" s="5">
        <v>126.35899999999999</v>
      </c>
      <c r="N98" s="45">
        <v>6.46</v>
      </c>
      <c r="O98" s="5">
        <v>103.67400000000001</v>
      </c>
      <c r="P98" s="45">
        <v>11.337</v>
      </c>
      <c r="Q98" s="23"/>
      <c r="R98" s="24" t="s">
        <v>27</v>
      </c>
      <c r="S98" s="5">
        <v>122.38</v>
      </c>
      <c r="T98" s="45">
        <v>3.544</v>
      </c>
      <c r="U98" s="5">
        <v>133.77799999999999</v>
      </c>
      <c r="V98" s="45">
        <v>12.884</v>
      </c>
      <c r="W98" s="5">
        <v>138.83000000000001</v>
      </c>
      <c r="X98" s="45">
        <v>6.8170000000000002</v>
      </c>
      <c r="Y98" s="23"/>
      <c r="Z98" s="24" t="s">
        <v>27</v>
      </c>
      <c r="AA98" s="5">
        <v>103.568</v>
      </c>
      <c r="AB98" s="45">
        <v>1.1499999999999999</v>
      </c>
      <c r="AC98" s="5">
        <v>127.721</v>
      </c>
      <c r="AD98" s="45">
        <v>8.7940000000000005</v>
      </c>
      <c r="AE98" s="5">
        <v>107.497</v>
      </c>
      <c r="AF98" s="45">
        <v>0.61799999999999999</v>
      </c>
      <c r="AG98" s="23"/>
      <c r="AH98" s="24" t="s">
        <v>27</v>
      </c>
      <c r="AI98" s="5">
        <v>115.339</v>
      </c>
      <c r="AJ98" s="45">
        <v>4.6630000000000003</v>
      </c>
      <c r="AK98" s="5">
        <v>113.86199999999999</v>
      </c>
      <c r="AL98" s="45">
        <v>2.9340000000000002</v>
      </c>
      <c r="AM98" s="5">
        <v>110.55500000000001</v>
      </c>
      <c r="AN98" s="45">
        <v>9.4060000000000006</v>
      </c>
      <c r="AO98" s="23"/>
      <c r="AP98" s="24" t="s">
        <v>27</v>
      </c>
      <c r="AQ98" s="5">
        <v>112.136</v>
      </c>
      <c r="AR98" s="45">
        <v>8.1890000000000001</v>
      </c>
      <c r="AS98" s="5">
        <v>104.07899999999999</v>
      </c>
      <c r="AT98" s="45">
        <v>5.258</v>
      </c>
      <c r="AU98" s="5">
        <v>111.13800000000001</v>
      </c>
      <c r="AV98" s="45">
        <v>11.51</v>
      </c>
      <c r="AW98" s="23"/>
      <c r="AX98" s="24" t="s">
        <v>27</v>
      </c>
      <c r="AY98" s="5">
        <v>109.30500000000001</v>
      </c>
      <c r="AZ98" s="45">
        <v>3.702</v>
      </c>
      <c r="BA98" s="5">
        <v>111.739</v>
      </c>
      <c r="BB98" s="45">
        <v>2.6469999999999998</v>
      </c>
      <c r="BC98" s="5">
        <v>131.98500000000001</v>
      </c>
      <c r="BD98" s="45">
        <v>9.48</v>
      </c>
      <c r="BE98" s="23"/>
      <c r="BF98" s="24" t="s">
        <v>27</v>
      </c>
      <c r="BG98" s="5">
        <v>111.054</v>
      </c>
      <c r="BH98" s="45">
        <v>3.2770000000000001</v>
      </c>
      <c r="BI98" s="5">
        <v>108.914</v>
      </c>
      <c r="BJ98" s="45">
        <v>7.2610000000000001</v>
      </c>
      <c r="BK98" s="5">
        <v>104.197</v>
      </c>
      <c r="BL98" s="45">
        <v>0.71</v>
      </c>
      <c r="BM98" s="23"/>
      <c r="BN98" s="24" t="s">
        <v>27</v>
      </c>
      <c r="BO98" s="5">
        <v>106.52800000000001</v>
      </c>
      <c r="BP98" s="45">
        <v>5.149</v>
      </c>
      <c r="BQ98" s="5">
        <v>112.035</v>
      </c>
      <c r="BR98" s="45">
        <v>4.8890000000000002</v>
      </c>
      <c r="BS98" s="5">
        <v>128.68199999999999</v>
      </c>
      <c r="BT98" s="45">
        <v>10.512</v>
      </c>
      <c r="BU98" s="23"/>
      <c r="BV98" s="24" t="s">
        <v>27</v>
      </c>
      <c r="BW98" s="5">
        <v>103.46299999999999</v>
      </c>
      <c r="BX98" s="45">
        <v>1.042</v>
      </c>
      <c r="BY98" s="5">
        <v>110.60299999999999</v>
      </c>
      <c r="BZ98" s="45">
        <v>19.827000000000002</v>
      </c>
      <c r="CA98" s="5">
        <v>125.998</v>
      </c>
      <c r="CB98" s="45">
        <v>-0.70499999999999996</v>
      </c>
      <c r="CC98" s="23"/>
      <c r="CD98" s="24" t="s">
        <v>27</v>
      </c>
      <c r="CE98" s="5">
        <v>131.11000000000001</v>
      </c>
      <c r="CF98" s="45">
        <v>1.4510000000000001</v>
      </c>
      <c r="CG98" s="5">
        <v>88.001000000000005</v>
      </c>
      <c r="CH98" s="45">
        <v>12.178000000000001</v>
      </c>
      <c r="CI98" s="5">
        <v>128.53200000000001</v>
      </c>
      <c r="CJ98" s="45">
        <v>17.748000000000001</v>
      </c>
      <c r="CK98" s="23"/>
      <c r="CL98" s="24" t="s">
        <v>27</v>
      </c>
      <c r="CM98" s="5">
        <v>106.30200000000001</v>
      </c>
      <c r="CN98" s="45">
        <v>6.8550000000000004</v>
      </c>
      <c r="CO98" s="5">
        <v>108.44199999999999</v>
      </c>
      <c r="CP98" s="45">
        <v>-0.17899999999999999</v>
      </c>
      <c r="CQ98" s="5">
        <v>102.361</v>
      </c>
      <c r="CR98" s="45">
        <v>4.1680000000000001</v>
      </c>
      <c r="CS98" s="23"/>
      <c r="CT98" s="24" t="s">
        <v>27</v>
      </c>
      <c r="CU98" s="5">
        <v>108.012</v>
      </c>
      <c r="CV98" s="45">
        <v>14.957000000000001</v>
      </c>
      <c r="CW98" s="5">
        <v>96.498000000000005</v>
      </c>
      <c r="CX98" s="45">
        <v>-2.2309999999999999</v>
      </c>
      <c r="CY98" s="5">
        <v>68.015000000000001</v>
      </c>
      <c r="CZ98" s="45">
        <v>-7.6449999999999996</v>
      </c>
      <c r="DA98" s="23"/>
      <c r="DB98" s="24" t="s">
        <v>27</v>
      </c>
      <c r="DC98" s="5">
        <v>133.976</v>
      </c>
      <c r="DD98" s="45">
        <v>13.161</v>
      </c>
      <c r="DE98" s="5">
        <v>91.626000000000005</v>
      </c>
      <c r="DF98" s="45">
        <v>11.54</v>
      </c>
      <c r="DG98" s="5">
        <v>134.36000000000001</v>
      </c>
      <c r="DH98" s="45">
        <v>10.811999999999999</v>
      </c>
      <c r="DI98" s="23"/>
      <c r="DJ98" s="24" t="s">
        <v>27</v>
      </c>
      <c r="DK98" s="5">
        <v>95.302000000000007</v>
      </c>
      <c r="DL98" s="45">
        <v>2.7829999999999999</v>
      </c>
      <c r="DM98" s="5">
        <v>119.173</v>
      </c>
      <c r="DN98" s="45">
        <v>-4.4349999999999996</v>
      </c>
      <c r="DO98" s="5">
        <v>124.29</v>
      </c>
      <c r="DP98" s="45">
        <v>6.5369999999999999</v>
      </c>
    </row>
    <row r="99" spans="1:121" ht="15" hidden="1" customHeight="1" x14ac:dyDescent="0.25">
      <c r="A99" s="23"/>
      <c r="B99" s="24" t="s">
        <v>28</v>
      </c>
      <c r="C99" s="5">
        <v>139.119</v>
      </c>
      <c r="D99" s="45">
        <v>36.537999999999997</v>
      </c>
      <c r="E99" s="5">
        <v>104.973</v>
      </c>
      <c r="F99" s="45">
        <v>-0.56799999999999995</v>
      </c>
      <c r="G99" s="5">
        <v>108.672</v>
      </c>
      <c r="H99" s="45">
        <v>-2.9769999999999999</v>
      </c>
      <c r="I99" s="23"/>
      <c r="J99" s="24" t="s">
        <v>28</v>
      </c>
      <c r="K99" s="5">
        <v>110.997</v>
      </c>
      <c r="L99" s="45">
        <v>-4.2530000000000001</v>
      </c>
      <c r="M99" s="5">
        <v>129.08199999999999</v>
      </c>
      <c r="N99" s="45">
        <v>4.6779999999999999</v>
      </c>
      <c r="O99" s="5">
        <v>99.253</v>
      </c>
      <c r="P99" s="45">
        <v>2.379</v>
      </c>
      <c r="Q99" s="23"/>
      <c r="R99" s="24" t="s">
        <v>28</v>
      </c>
      <c r="S99" s="5">
        <v>104.02</v>
      </c>
      <c r="T99" s="45">
        <v>2.9550000000000001</v>
      </c>
      <c r="U99" s="5">
        <v>137.11199999999999</v>
      </c>
      <c r="V99" s="45">
        <v>12.287000000000001</v>
      </c>
      <c r="W99" s="5">
        <v>147.899</v>
      </c>
      <c r="X99" s="45">
        <v>13.474</v>
      </c>
      <c r="Y99" s="23"/>
      <c r="Z99" s="24" t="s">
        <v>28</v>
      </c>
      <c r="AA99" s="5">
        <v>101.861</v>
      </c>
      <c r="AB99" s="45">
        <v>-3.8439999999999999</v>
      </c>
      <c r="AC99" s="5">
        <v>131.61000000000001</v>
      </c>
      <c r="AD99" s="45">
        <v>11.02</v>
      </c>
      <c r="AE99" s="5">
        <v>108.30800000000001</v>
      </c>
      <c r="AF99" s="45">
        <v>-0.65500000000000003</v>
      </c>
      <c r="AG99" s="23"/>
      <c r="AH99" s="24" t="s">
        <v>28</v>
      </c>
      <c r="AI99" s="5">
        <v>121.029</v>
      </c>
      <c r="AJ99" s="45">
        <v>9.7810000000000006</v>
      </c>
      <c r="AK99" s="5">
        <v>128.29599999999999</v>
      </c>
      <c r="AL99" s="45">
        <v>4.694</v>
      </c>
      <c r="AM99" s="5">
        <v>110.55500000000001</v>
      </c>
      <c r="AN99" s="45">
        <v>1.6519999999999999</v>
      </c>
      <c r="AO99" s="23"/>
      <c r="AP99" s="24" t="s">
        <v>28</v>
      </c>
      <c r="AQ99" s="5">
        <v>113.816</v>
      </c>
      <c r="AR99" s="45">
        <v>8.4109999999999996</v>
      </c>
      <c r="AS99" s="5">
        <v>103.07299999999999</v>
      </c>
      <c r="AT99" s="45">
        <v>4.0940000000000003</v>
      </c>
      <c r="AU99" s="5">
        <v>105.456</v>
      </c>
      <c r="AV99" s="45">
        <v>-1.581</v>
      </c>
      <c r="AW99" s="23"/>
      <c r="AX99" s="24" t="s">
        <v>28</v>
      </c>
      <c r="AY99" s="5">
        <v>113.236</v>
      </c>
      <c r="AZ99" s="45">
        <v>3.23</v>
      </c>
      <c r="BA99" s="5">
        <v>110.063</v>
      </c>
      <c r="BB99" s="45">
        <v>4.5430000000000001</v>
      </c>
      <c r="BC99" s="5">
        <v>139.09399999999999</v>
      </c>
      <c r="BD99" s="45">
        <v>12.076000000000001</v>
      </c>
      <c r="BE99" s="23"/>
      <c r="BF99" s="24" t="s">
        <v>28</v>
      </c>
      <c r="BG99" s="5">
        <v>111.85599999999999</v>
      </c>
      <c r="BH99" s="45">
        <v>2.8479999999999999</v>
      </c>
      <c r="BI99" s="5">
        <v>106.503</v>
      </c>
      <c r="BJ99" s="45">
        <v>7.2869999999999999</v>
      </c>
      <c r="BK99" s="5">
        <v>102.983</v>
      </c>
      <c r="BL99" s="45">
        <v>2.0169999999999999</v>
      </c>
      <c r="BM99" s="23"/>
      <c r="BN99" s="24" t="s">
        <v>28</v>
      </c>
      <c r="BO99" s="5">
        <v>107.535</v>
      </c>
      <c r="BP99" s="45">
        <v>3.4020000000000001</v>
      </c>
      <c r="BQ99" s="5">
        <v>109.14100000000001</v>
      </c>
      <c r="BR99" s="45">
        <v>5.3609999999999998</v>
      </c>
      <c r="BS99" s="5">
        <v>132.584</v>
      </c>
      <c r="BT99" s="45">
        <v>5.4169999999999998</v>
      </c>
      <c r="BU99" s="23"/>
      <c r="BV99" s="24" t="s">
        <v>28</v>
      </c>
      <c r="BW99" s="5">
        <v>99.207999999999998</v>
      </c>
      <c r="BX99" s="45">
        <v>1.681</v>
      </c>
      <c r="BY99" s="5">
        <v>109.13800000000001</v>
      </c>
      <c r="BZ99" s="45">
        <v>1.2390000000000001</v>
      </c>
      <c r="CA99" s="5">
        <v>104.395</v>
      </c>
      <c r="CB99" s="45">
        <v>6.6139999999999999</v>
      </c>
      <c r="CC99" s="23"/>
      <c r="CD99" s="24" t="s">
        <v>28</v>
      </c>
      <c r="CE99" s="5">
        <v>112.01300000000001</v>
      </c>
      <c r="CF99" s="45">
        <v>-2.4649999999999999</v>
      </c>
      <c r="CG99" s="5">
        <v>80.334000000000003</v>
      </c>
      <c r="CH99" s="45">
        <v>-12.694000000000001</v>
      </c>
      <c r="CI99" s="5">
        <v>114.178</v>
      </c>
      <c r="CJ99" s="45">
        <v>22.702999999999999</v>
      </c>
      <c r="CK99" s="23"/>
      <c r="CL99" s="24" t="s">
        <v>28</v>
      </c>
      <c r="CM99" s="5">
        <v>113.81399999999999</v>
      </c>
      <c r="CN99" s="45">
        <v>4.1139999999999999</v>
      </c>
      <c r="CO99" s="5">
        <v>117.464</v>
      </c>
      <c r="CP99" s="45">
        <v>3.528</v>
      </c>
      <c r="CQ99" s="5">
        <v>111.72799999999999</v>
      </c>
      <c r="CR99" s="45">
        <v>-8.61</v>
      </c>
      <c r="CS99" s="23"/>
      <c r="CT99" s="24" t="s">
        <v>28</v>
      </c>
      <c r="CU99" s="5">
        <v>103.71</v>
      </c>
      <c r="CV99" s="45">
        <v>7.8280000000000003</v>
      </c>
      <c r="CW99" s="5">
        <v>103.913</v>
      </c>
      <c r="CX99" s="45">
        <v>-0.33400000000000002</v>
      </c>
      <c r="CY99" s="5">
        <v>71.778000000000006</v>
      </c>
      <c r="CZ99" s="45">
        <v>-12.367000000000001</v>
      </c>
      <c r="DA99" s="23"/>
      <c r="DB99" s="24" t="s">
        <v>28</v>
      </c>
      <c r="DC99" s="5">
        <v>129.982</v>
      </c>
      <c r="DD99" s="45">
        <v>9.6579999999999995</v>
      </c>
      <c r="DE99" s="5">
        <v>122.81399999999999</v>
      </c>
      <c r="DF99" s="45">
        <v>16.645</v>
      </c>
      <c r="DG99" s="5">
        <v>98.623999999999995</v>
      </c>
      <c r="DH99" s="45">
        <v>-12.801</v>
      </c>
      <c r="DI99" s="23"/>
      <c r="DJ99" s="24" t="s">
        <v>28</v>
      </c>
      <c r="DK99" s="5">
        <v>84.847999999999999</v>
      </c>
      <c r="DL99" s="45">
        <v>0.73499999999999999</v>
      </c>
      <c r="DM99" s="5">
        <v>112.25</v>
      </c>
      <c r="DN99" s="45">
        <v>-4.1429999999999998</v>
      </c>
      <c r="DO99" s="5">
        <v>96.594999999999999</v>
      </c>
      <c r="DP99" s="45">
        <v>9.8740000000000006</v>
      </c>
    </row>
    <row r="100" spans="1:121" ht="15" hidden="1" customHeight="1" x14ac:dyDescent="0.25">
      <c r="A100" s="23"/>
      <c r="B100" s="24"/>
      <c r="C100" s="5"/>
      <c r="D100" s="45"/>
      <c r="E100" s="5"/>
      <c r="F100" s="45"/>
      <c r="G100" s="5"/>
      <c r="H100" s="45"/>
      <c r="I100" s="23"/>
      <c r="J100" s="24"/>
      <c r="K100" s="5"/>
      <c r="L100" s="45"/>
      <c r="M100" s="5"/>
      <c r="N100" s="45"/>
      <c r="O100" s="5"/>
      <c r="P100" s="45"/>
      <c r="Q100" s="23"/>
      <c r="R100" s="24"/>
      <c r="S100" s="5"/>
      <c r="T100" s="45"/>
      <c r="U100" s="5"/>
      <c r="V100" s="45"/>
      <c r="W100" s="5"/>
      <c r="X100" s="45"/>
      <c r="Y100" s="23"/>
      <c r="Z100" s="24"/>
      <c r="AA100" s="5"/>
      <c r="AB100" s="45"/>
      <c r="AC100" s="5"/>
      <c r="AD100" s="45"/>
      <c r="AE100" s="5"/>
      <c r="AF100" s="45"/>
      <c r="AG100" s="23"/>
      <c r="AH100" s="24"/>
      <c r="AI100" s="5"/>
      <c r="AJ100" s="45"/>
      <c r="AK100" s="5"/>
      <c r="AL100" s="45"/>
      <c r="AM100" s="5"/>
      <c r="AN100" s="45"/>
      <c r="AO100" s="23"/>
      <c r="AP100" s="24"/>
      <c r="AQ100" s="5"/>
      <c r="AR100" s="45"/>
      <c r="AS100" s="5"/>
      <c r="AT100" s="45"/>
      <c r="AU100" s="5"/>
      <c r="AV100" s="45"/>
      <c r="AW100" s="23"/>
      <c r="AX100" s="24"/>
      <c r="AY100" s="5"/>
      <c r="AZ100" s="45"/>
      <c r="BA100" s="5"/>
      <c r="BB100" s="45"/>
      <c r="BC100" s="5"/>
      <c r="BD100" s="45"/>
      <c r="BE100" s="23"/>
      <c r="BF100" s="24"/>
      <c r="BG100" s="5"/>
      <c r="BH100" s="45"/>
      <c r="BI100" s="5"/>
      <c r="BJ100" s="45"/>
      <c r="BK100" s="5"/>
      <c r="BL100" s="45"/>
      <c r="BM100" s="23"/>
      <c r="BN100" s="24"/>
      <c r="BO100" s="331"/>
      <c r="BP100" s="45"/>
      <c r="BQ100" s="5"/>
      <c r="BR100" s="45"/>
      <c r="BS100" s="5"/>
      <c r="BT100" s="45"/>
      <c r="BU100" s="23"/>
      <c r="BV100" s="24"/>
      <c r="BW100" s="5"/>
      <c r="BX100" s="45"/>
      <c r="BY100" s="5"/>
      <c r="BZ100" s="45"/>
      <c r="CA100" s="5"/>
      <c r="CB100" s="45"/>
      <c r="CC100" s="23"/>
      <c r="CD100" s="24"/>
      <c r="CE100" s="5"/>
      <c r="CF100" s="45"/>
      <c r="CG100" s="5"/>
      <c r="CH100" s="45"/>
      <c r="CI100" s="5"/>
      <c r="CJ100" s="45"/>
      <c r="CK100" s="23"/>
      <c r="CL100" s="24"/>
      <c r="CM100" s="5"/>
      <c r="CN100" s="45"/>
      <c r="CO100" s="5"/>
      <c r="CP100" s="45"/>
      <c r="CQ100" s="5"/>
      <c r="CR100" s="45"/>
      <c r="CS100" s="23"/>
      <c r="CT100" s="24"/>
      <c r="CU100" s="5"/>
      <c r="CV100" s="45"/>
      <c r="CW100" s="5"/>
      <c r="CX100" s="45"/>
      <c r="CY100" s="5"/>
      <c r="CZ100" s="45"/>
      <c r="DA100" s="23"/>
      <c r="DB100" s="24"/>
      <c r="DC100" s="5"/>
      <c r="DD100" s="45"/>
      <c r="DE100" s="5"/>
      <c r="DF100" s="45"/>
      <c r="DG100" s="5"/>
      <c r="DH100" s="45"/>
      <c r="DI100" s="23"/>
      <c r="DJ100" s="24"/>
      <c r="DK100" s="5"/>
      <c r="DL100" s="45"/>
      <c r="DM100" s="5"/>
      <c r="DN100" s="45"/>
      <c r="DO100" s="5"/>
      <c r="DP100" s="45"/>
    </row>
    <row r="101" spans="1:121" s="218" customFormat="1" ht="15" hidden="1" customHeight="1" x14ac:dyDescent="0.25">
      <c r="A101" s="448">
        <v>2018</v>
      </c>
      <c r="B101" s="341" t="s">
        <v>17</v>
      </c>
      <c r="C101" s="5">
        <v>115.39400000000001</v>
      </c>
      <c r="D101" s="45">
        <v>33.752000000000002</v>
      </c>
      <c r="E101" s="5">
        <v>102.083</v>
      </c>
      <c r="F101" s="45">
        <v>10.173</v>
      </c>
      <c r="G101" s="5">
        <v>115.282</v>
      </c>
      <c r="H101" s="45">
        <v>0.89200000000000002</v>
      </c>
      <c r="I101" s="448">
        <v>2018</v>
      </c>
      <c r="J101" s="341" t="s">
        <v>17</v>
      </c>
      <c r="K101" s="5">
        <v>121.735</v>
      </c>
      <c r="L101" s="45">
        <v>5.4180000000000001</v>
      </c>
      <c r="M101" s="5">
        <v>119.05800000000001</v>
      </c>
      <c r="N101" s="45">
        <v>3.0089999999999999</v>
      </c>
      <c r="O101" s="5">
        <v>110.074</v>
      </c>
      <c r="P101" s="45">
        <v>0.34</v>
      </c>
      <c r="Q101" s="448">
        <v>2018</v>
      </c>
      <c r="R101" s="341" t="s">
        <v>17</v>
      </c>
      <c r="S101" s="5">
        <v>105.22499999999999</v>
      </c>
      <c r="T101" s="45">
        <v>7.1639999999999997</v>
      </c>
      <c r="U101" s="5">
        <v>122.291</v>
      </c>
      <c r="V101" s="45">
        <v>12.814</v>
      </c>
      <c r="W101" s="5">
        <v>139.565</v>
      </c>
      <c r="X101" s="45">
        <v>-1.9059999999999999</v>
      </c>
      <c r="Y101" s="448">
        <v>2018</v>
      </c>
      <c r="Z101" s="341" t="s">
        <v>17</v>
      </c>
      <c r="AA101" s="5">
        <v>122.72799999999999</v>
      </c>
      <c r="AB101" s="45">
        <v>8.9600000000000009</v>
      </c>
      <c r="AC101" s="5">
        <v>146.84399999999999</v>
      </c>
      <c r="AD101" s="45">
        <v>7.7149999999999999</v>
      </c>
      <c r="AE101" s="5">
        <v>100.566</v>
      </c>
      <c r="AF101" s="45">
        <v>7.3689999999999998</v>
      </c>
      <c r="AG101" s="448">
        <v>2018</v>
      </c>
      <c r="AH101" s="341" t="s">
        <v>17</v>
      </c>
      <c r="AI101" s="5">
        <v>117.82</v>
      </c>
      <c r="AJ101" s="45">
        <v>4.37</v>
      </c>
      <c r="AK101" s="5">
        <v>110.449</v>
      </c>
      <c r="AL101" s="45">
        <v>0.151</v>
      </c>
      <c r="AM101" s="5">
        <v>116.119</v>
      </c>
      <c r="AN101" s="45">
        <v>6.7389999999999999</v>
      </c>
      <c r="AO101" s="448">
        <v>2018</v>
      </c>
      <c r="AP101" s="341" t="s">
        <v>17</v>
      </c>
      <c r="AQ101" s="5">
        <v>108.64400000000001</v>
      </c>
      <c r="AR101" s="45">
        <v>7.4859999999999998</v>
      </c>
      <c r="AS101" s="5">
        <v>113.4</v>
      </c>
      <c r="AT101" s="45">
        <v>6.8090000000000002</v>
      </c>
      <c r="AU101" s="5">
        <v>97.230999999999995</v>
      </c>
      <c r="AV101" s="45">
        <v>8.7690000000000001</v>
      </c>
      <c r="AW101" s="448">
        <v>2018</v>
      </c>
      <c r="AX101" s="341" t="s">
        <v>17</v>
      </c>
      <c r="AY101" s="5">
        <v>112.14100000000001</v>
      </c>
      <c r="AZ101" s="45">
        <v>3.7149999999999999</v>
      </c>
      <c r="BA101" s="5">
        <v>103.80500000000001</v>
      </c>
      <c r="BB101" s="45">
        <v>2.9140000000000001</v>
      </c>
      <c r="BC101" s="5">
        <v>120.483</v>
      </c>
      <c r="BD101" s="45">
        <v>10.355</v>
      </c>
      <c r="BE101" s="448">
        <v>2018</v>
      </c>
      <c r="BF101" s="341" t="s">
        <v>17</v>
      </c>
      <c r="BG101" s="5">
        <v>110.15</v>
      </c>
      <c r="BH101" s="45">
        <v>6.9790000000000001</v>
      </c>
      <c r="BI101" s="5">
        <v>110.161</v>
      </c>
      <c r="BJ101" s="45">
        <v>9.9109999999999996</v>
      </c>
      <c r="BK101" s="5">
        <v>94.712999999999994</v>
      </c>
      <c r="BL101" s="45">
        <v>0.69499999999999995</v>
      </c>
      <c r="BM101" s="448">
        <v>2018</v>
      </c>
      <c r="BN101" s="341" t="s">
        <v>17</v>
      </c>
      <c r="BO101" s="5">
        <v>103.31699999999999</v>
      </c>
      <c r="BP101" s="45">
        <v>14.97</v>
      </c>
      <c r="BQ101" s="5">
        <v>135.6</v>
      </c>
      <c r="BR101" s="45">
        <v>0.73699999999999999</v>
      </c>
      <c r="BS101" s="5">
        <v>123.14</v>
      </c>
      <c r="BT101" s="45">
        <v>6.6070000000000002</v>
      </c>
      <c r="BU101" s="448">
        <v>2018</v>
      </c>
      <c r="BV101" s="341" t="s">
        <v>17</v>
      </c>
      <c r="BW101" s="5">
        <v>108.286</v>
      </c>
      <c r="BX101" s="45">
        <v>13.278</v>
      </c>
      <c r="BY101" s="5">
        <v>105.46599999999999</v>
      </c>
      <c r="BZ101" s="45">
        <v>13.215999999999999</v>
      </c>
      <c r="CA101" s="5">
        <v>136.58500000000001</v>
      </c>
      <c r="CB101" s="45">
        <v>-5.58</v>
      </c>
      <c r="CC101" s="448">
        <v>2018</v>
      </c>
      <c r="CD101" s="341" t="s">
        <v>17</v>
      </c>
      <c r="CE101" s="5">
        <v>108.52</v>
      </c>
      <c r="CF101" s="45">
        <v>25.494</v>
      </c>
      <c r="CG101" s="5">
        <v>129.14500000000001</v>
      </c>
      <c r="CH101" s="45">
        <v>27.172999999999998</v>
      </c>
      <c r="CI101" s="5">
        <v>103.014</v>
      </c>
      <c r="CJ101" s="45">
        <v>10.948</v>
      </c>
      <c r="CK101" s="448">
        <v>2018</v>
      </c>
      <c r="CL101" s="341" t="s">
        <v>17</v>
      </c>
      <c r="CM101" s="5">
        <v>108.024</v>
      </c>
      <c r="CN101" s="45">
        <v>5.27</v>
      </c>
      <c r="CO101" s="5">
        <v>125.11199999999999</v>
      </c>
      <c r="CP101" s="45">
        <v>14.334</v>
      </c>
      <c r="CQ101" s="5">
        <v>107.501</v>
      </c>
      <c r="CR101" s="45">
        <v>-8.1</v>
      </c>
      <c r="CS101" s="448">
        <v>2018</v>
      </c>
      <c r="CT101" s="341" t="s">
        <v>17</v>
      </c>
      <c r="CU101" s="5">
        <v>117.322</v>
      </c>
      <c r="CV101" s="45">
        <v>6.298</v>
      </c>
      <c r="CW101" s="5">
        <v>99.298000000000002</v>
      </c>
      <c r="CX101" s="45">
        <v>6.4039999999999999</v>
      </c>
      <c r="CY101" s="5">
        <v>95.396000000000001</v>
      </c>
      <c r="CZ101" s="45">
        <v>9.4250000000000007</v>
      </c>
      <c r="DA101" s="448">
        <v>2018</v>
      </c>
      <c r="DB101" s="341" t="s">
        <v>17</v>
      </c>
      <c r="DC101" s="5">
        <v>154.96100000000001</v>
      </c>
      <c r="DD101" s="45">
        <v>-3.1360000000000001</v>
      </c>
      <c r="DE101" s="5">
        <v>98.805000000000007</v>
      </c>
      <c r="DF101" s="45">
        <v>15.135999999999999</v>
      </c>
      <c r="DG101" s="5">
        <v>105.07299999999999</v>
      </c>
      <c r="DH101" s="45">
        <v>-2.7850000000000001</v>
      </c>
      <c r="DI101" s="448">
        <v>2018</v>
      </c>
      <c r="DJ101" s="341" t="s">
        <v>17</v>
      </c>
      <c r="DK101" s="5">
        <v>92.953999999999994</v>
      </c>
      <c r="DL101" s="45">
        <v>2.323</v>
      </c>
      <c r="DM101" s="5">
        <v>122.645</v>
      </c>
      <c r="DN101" s="45">
        <v>3.774</v>
      </c>
      <c r="DO101" s="5">
        <v>112.896</v>
      </c>
      <c r="DP101" s="45">
        <v>13.289</v>
      </c>
      <c r="DQ101" s="342"/>
    </row>
    <row r="102" spans="1:121" s="331" customFormat="1" ht="15" hidden="1" customHeight="1" x14ac:dyDescent="0.25">
      <c r="A102" s="24"/>
      <c r="B102" s="24" t="s">
        <v>18</v>
      </c>
      <c r="C102" s="5">
        <v>86.073999999999998</v>
      </c>
      <c r="D102" s="45">
        <v>1.05</v>
      </c>
      <c r="E102" s="5">
        <v>105.19499999999999</v>
      </c>
      <c r="F102" s="45">
        <v>6.4489999999999998</v>
      </c>
      <c r="G102" s="5">
        <v>110.52200000000001</v>
      </c>
      <c r="H102" s="45">
        <v>6.5940000000000003</v>
      </c>
      <c r="I102" s="24"/>
      <c r="J102" s="24" t="s">
        <v>18</v>
      </c>
      <c r="K102" s="5">
        <v>114.494</v>
      </c>
      <c r="L102" s="45">
        <v>8.2560000000000002</v>
      </c>
      <c r="M102" s="5">
        <v>104.277</v>
      </c>
      <c r="N102" s="45">
        <v>1.8779999999999999</v>
      </c>
      <c r="O102" s="5">
        <v>109.52800000000001</v>
      </c>
      <c r="P102" s="45">
        <v>0.19</v>
      </c>
      <c r="Q102" s="24"/>
      <c r="R102" s="24" t="s">
        <v>18</v>
      </c>
      <c r="S102" s="5">
        <v>110.53</v>
      </c>
      <c r="T102" s="45">
        <v>8.5389999999999997</v>
      </c>
      <c r="U102" s="5">
        <v>117.214</v>
      </c>
      <c r="V102" s="45">
        <v>10.169</v>
      </c>
      <c r="W102" s="5">
        <v>138.90199999999999</v>
      </c>
      <c r="X102" s="45">
        <v>11.988</v>
      </c>
      <c r="Y102" s="24"/>
      <c r="Z102" s="24" t="s">
        <v>18</v>
      </c>
      <c r="AA102" s="5">
        <v>104.91</v>
      </c>
      <c r="AB102" s="45">
        <v>-2.9380000000000002</v>
      </c>
      <c r="AC102" s="5">
        <v>131.404</v>
      </c>
      <c r="AD102" s="45">
        <v>1.7689999999999999</v>
      </c>
      <c r="AE102" s="5">
        <v>104.71599999999999</v>
      </c>
      <c r="AF102" s="45">
        <v>9.6419999999999995</v>
      </c>
      <c r="AG102" s="24"/>
      <c r="AH102" s="24" t="s">
        <v>18</v>
      </c>
      <c r="AI102" s="5">
        <v>111.77800000000001</v>
      </c>
      <c r="AJ102" s="45">
        <v>2.468</v>
      </c>
      <c r="AK102" s="5">
        <v>105.91</v>
      </c>
      <c r="AL102" s="45">
        <v>3.5550000000000002</v>
      </c>
      <c r="AM102" s="5">
        <v>112.34699999999999</v>
      </c>
      <c r="AN102" s="45">
        <v>7.7229999999999999</v>
      </c>
      <c r="AO102" s="24"/>
      <c r="AP102" s="24" t="s">
        <v>18</v>
      </c>
      <c r="AQ102" s="5">
        <v>111.04</v>
      </c>
      <c r="AR102" s="45">
        <v>10.638</v>
      </c>
      <c r="AS102" s="5">
        <v>106.79900000000001</v>
      </c>
      <c r="AT102" s="45">
        <v>2.1360000000000001</v>
      </c>
      <c r="AU102" s="5">
        <v>108.324</v>
      </c>
      <c r="AV102" s="45">
        <v>8.6669999999999998</v>
      </c>
      <c r="AW102" s="24"/>
      <c r="AX102" s="24" t="s">
        <v>18</v>
      </c>
      <c r="AY102" s="5">
        <v>104.166</v>
      </c>
      <c r="AZ102" s="45">
        <v>1.8939999999999999</v>
      </c>
      <c r="BA102" s="5">
        <v>104.43899999999999</v>
      </c>
      <c r="BB102" s="45">
        <v>3.9009999999999998</v>
      </c>
      <c r="BC102" s="5">
        <v>120.161</v>
      </c>
      <c r="BD102" s="45">
        <v>8.9030000000000005</v>
      </c>
      <c r="BE102" s="24"/>
      <c r="BF102" s="24" t="s">
        <v>18</v>
      </c>
      <c r="BG102" s="5">
        <v>100.008</v>
      </c>
      <c r="BH102" s="45">
        <v>5.0540000000000003</v>
      </c>
      <c r="BI102" s="5">
        <v>102.727</v>
      </c>
      <c r="BJ102" s="45">
        <v>5.6559999999999997</v>
      </c>
      <c r="BK102" s="5">
        <v>104.129</v>
      </c>
      <c r="BL102" s="45">
        <v>9.8789999999999996</v>
      </c>
      <c r="BM102" s="24"/>
      <c r="BN102" s="24" t="s">
        <v>18</v>
      </c>
      <c r="BO102" s="5">
        <v>99.337999999999994</v>
      </c>
      <c r="BP102" s="45">
        <v>11.544</v>
      </c>
      <c r="BQ102" s="5">
        <v>101.22799999999999</v>
      </c>
      <c r="BR102" s="45">
        <v>0.154</v>
      </c>
      <c r="BS102" s="5">
        <v>101.90600000000001</v>
      </c>
      <c r="BT102" s="45">
        <v>5.1719999999999997</v>
      </c>
      <c r="BU102" s="24"/>
      <c r="BV102" s="24" t="s">
        <v>18</v>
      </c>
      <c r="BW102" s="5">
        <v>91.385000000000005</v>
      </c>
      <c r="BX102" s="45">
        <v>-6.3789999999999996</v>
      </c>
      <c r="BY102" s="5">
        <v>94.460999999999999</v>
      </c>
      <c r="BZ102" s="45">
        <v>18.905999999999999</v>
      </c>
      <c r="CA102" s="5">
        <v>80.751999999999995</v>
      </c>
      <c r="CB102" s="45">
        <v>18.184000000000001</v>
      </c>
      <c r="CC102" s="24"/>
      <c r="CD102" s="24" t="s">
        <v>18</v>
      </c>
      <c r="CE102" s="5">
        <v>117.819</v>
      </c>
      <c r="CF102" s="45">
        <v>12.234999999999999</v>
      </c>
      <c r="CG102" s="5">
        <v>122.336</v>
      </c>
      <c r="CH102" s="45">
        <v>-5.8570000000000002</v>
      </c>
      <c r="CI102" s="5">
        <v>118.274</v>
      </c>
      <c r="CJ102" s="45">
        <v>22.962</v>
      </c>
      <c r="CK102" s="24"/>
      <c r="CL102" s="24" t="s">
        <v>18</v>
      </c>
      <c r="CM102" s="5">
        <v>105.464</v>
      </c>
      <c r="CN102" s="45">
        <v>0.10299999999999999</v>
      </c>
      <c r="CO102" s="5">
        <v>115.643</v>
      </c>
      <c r="CP102" s="45">
        <v>6.8010000000000002</v>
      </c>
      <c r="CQ102" s="5">
        <v>86.501000000000005</v>
      </c>
      <c r="CR102" s="45">
        <v>13.388</v>
      </c>
      <c r="CS102" s="24"/>
      <c r="CT102" s="24" t="s">
        <v>18</v>
      </c>
      <c r="CU102" s="5">
        <v>103.7</v>
      </c>
      <c r="CV102" s="45">
        <v>0.89300000000000002</v>
      </c>
      <c r="CW102" s="5">
        <v>125.48399999999999</v>
      </c>
      <c r="CX102" s="45">
        <v>10.78</v>
      </c>
      <c r="CY102" s="5">
        <v>75.477000000000004</v>
      </c>
      <c r="CZ102" s="45">
        <v>-17.295999999999999</v>
      </c>
      <c r="DA102" s="24"/>
      <c r="DB102" s="24" t="s">
        <v>18</v>
      </c>
      <c r="DC102" s="5">
        <v>136.78700000000001</v>
      </c>
      <c r="DD102" s="45">
        <v>0.94599999999999995</v>
      </c>
      <c r="DE102" s="5">
        <v>82.552999999999997</v>
      </c>
      <c r="DF102" s="45">
        <v>1.804</v>
      </c>
      <c r="DG102" s="5">
        <v>95.587000000000003</v>
      </c>
      <c r="DH102" s="45">
        <v>5.0119999999999996</v>
      </c>
      <c r="DI102" s="24"/>
      <c r="DJ102" s="24" t="s">
        <v>18</v>
      </c>
      <c r="DK102" s="5">
        <v>86.54</v>
      </c>
      <c r="DL102" s="45">
        <v>3.988</v>
      </c>
      <c r="DM102" s="5">
        <v>119.768</v>
      </c>
      <c r="DN102" s="45">
        <v>0.51500000000000001</v>
      </c>
      <c r="DO102" s="5">
        <v>103.88</v>
      </c>
      <c r="DP102" s="45">
        <v>13.946</v>
      </c>
      <c r="DQ102" s="330"/>
    </row>
    <row r="103" spans="1:121" s="331" customFormat="1" ht="15" hidden="1" customHeight="1" x14ac:dyDescent="0.25">
      <c r="A103" s="24"/>
      <c r="B103" s="24" t="s">
        <v>19</v>
      </c>
      <c r="C103" s="5">
        <v>109.414</v>
      </c>
      <c r="D103" s="45">
        <v>11.942</v>
      </c>
      <c r="E103" s="5">
        <v>96.328000000000003</v>
      </c>
      <c r="F103" s="45">
        <v>-12.691000000000001</v>
      </c>
      <c r="G103" s="5">
        <v>121.211</v>
      </c>
      <c r="H103" s="45">
        <v>8.2579999999999991</v>
      </c>
      <c r="I103" s="24"/>
      <c r="J103" s="24" t="s">
        <v>19</v>
      </c>
      <c r="K103" s="5">
        <v>112.267</v>
      </c>
      <c r="L103" s="45">
        <v>-1.873</v>
      </c>
      <c r="M103" s="5">
        <v>114.985</v>
      </c>
      <c r="N103" s="45">
        <v>2.347</v>
      </c>
      <c r="O103" s="5">
        <v>110.306</v>
      </c>
      <c r="P103" s="45">
        <v>-1.1990000000000001</v>
      </c>
      <c r="Q103" s="24"/>
      <c r="R103" s="24" t="s">
        <v>19</v>
      </c>
      <c r="S103" s="5">
        <v>110.206</v>
      </c>
      <c r="T103" s="45">
        <v>-0.41199999999999998</v>
      </c>
      <c r="U103" s="5">
        <v>122.499</v>
      </c>
      <c r="V103" s="45">
        <v>3.617</v>
      </c>
      <c r="W103" s="5">
        <v>157.20500000000001</v>
      </c>
      <c r="X103" s="45">
        <v>6.9160000000000004</v>
      </c>
      <c r="Y103" s="24"/>
      <c r="Z103" s="24" t="s">
        <v>19</v>
      </c>
      <c r="AA103" s="5">
        <v>106.511</v>
      </c>
      <c r="AB103" s="45">
        <v>4.6289999999999996</v>
      </c>
      <c r="AC103" s="5">
        <v>145.77600000000001</v>
      </c>
      <c r="AD103" s="45">
        <v>8.516</v>
      </c>
      <c r="AE103" s="5">
        <v>101.889</v>
      </c>
      <c r="AF103" s="45">
        <v>1.0409999999999999</v>
      </c>
      <c r="AG103" s="24"/>
      <c r="AH103" s="24" t="s">
        <v>19</v>
      </c>
      <c r="AI103" s="5">
        <v>116.68600000000001</v>
      </c>
      <c r="AJ103" s="45">
        <v>4.38</v>
      </c>
      <c r="AK103" s="5">
        <v>104.788</v>
      </c>
      <c r="AL103" s="45">
        <v>8.1969999999999992</v>
      </c>
      <c r="AM103" s="5">
        <v>111.8</v>
      </c>
      <c r="AN103" s="45">
        <v>-0.93899999999999995</v>
      </c>
      <c r="AO103" s="24"/>
      <c r="AP103" s="24" t="s">
        <v>19</v>
      </c>
      <c r="AQ103" s="5">
        <v>115.386</v>
      </c>
      <c r="AR103" s="45">
        <v>4.3230000000000004</v>
      </c>
      <c r="AS103" s="5">
        <v>113.705</v>
      </c>
      <c r="AT103" s="45">
        <v>1.861</v>
      </c>
      <c r="AU103" s="5">
        <v>110.84399999999999</v>
      </c>
      <c r="AV103" s="45">
        <v>6.1680000000000001</v>
      </c>
      <c r="AW103" s="24"/>
      <c r="AX103" s="24" t="s">
        <v>19</v>
      </c>
      <c r="AY103" s="5">
        <v>114.459</v>
      </c>
      <c r="AZ103" s="45">
        <v>0.98399999999999999</v>
      </c>
      <c r="BA103" s="5">
        <v>103.015</v>
      </c>
      <c r="BB103" s="45">
        <v>4.7590000000000003</v>
      </c>
      <c r="BC103" s="5">
        <v>123.72</v>
      </c>
      <c r="BD103" s="45">
        <v>4.8179999999999996</v>
      </c>
      <c r="BE103" s="24"/>
      <c r="BF103" s="24" t="s">
        <v>19</v>
      </c>
      <c r="BG103" s="5">
        <v>113.434</v>
      </c>
      <c r="BH103" s="45">
        <v>5.21</v>
      </c>
      <c r="BI103" s="5">
        <v>117.045</v>
      </c>
      <c r="BJ103" s="45">
        <v>0.505</v>
      </c>
      <c r="BK103" s="5">
        <v>101.17100000000001</v>
      </c>
      <c r="BL103" s="45">
        <v>13.343999999999999</v>
      </c>
      <c r="BM103" s="24"/>
      <c r="BN103" s="24" t="s">
        <v>19</v>
      </c>
      <c r="BO103" s="5">
        <v>113.211</v>
      </c>
      <c r="BP103" s="45">
        <v>10.355</v>
      </c>
      <c r="BQ103" s="5">
        <v>112.505</v>
      </c>
      <c r="BR103" s="45">
        <v>1.071</v>
      </c>
      <c r="BS103" s="5">
        <v>129.93899999999999</v>
      </c>
      <c r="BT103" s="45">
        <v>9.0269999999999992</v>
      </c>
      <c r="BU103" s="24"/>
      <c r="BV103" s="24" t="s">
        <v>19</v>
      </c>
      <c r="BW103" s="5">
        <v>98.094999999999999</v>
      </c>
      <c r="BX103" s="45">
        <v>-1.544</v>
      </c>
      <c r="BY103" s="5">
        <v>99.677999999999997</v>
      </c>
      <c r="BZ103" s="45">
        <v>-10.256</v>
      </c>
      <c r="CA103" s="5">
        <v>83.215000000000003</v>
      </c>
      <c r="CB103" s="45">
        <v>22.420999999999999</v>
      </c>
      <c r="CC103" s="24"/>
      <c r="CD103" s="24" t="s">
        <v>19</v>
      </c>
      <c r="CE103" s="5">
        <v>119.504</v>
      </c>
      <c r="CF103" s="45">
        <v>-2.7869999999999999</v>
      </c>
      <c r="CG103" s="5">
        <v>123.94799999999999</v>
      </c>
      <c r="CH103" s="45">
        <v>-20.173999999999999</v>
      </c>
      <c r="CI103" s="5">
        <v>128.71</v>
      </c>
      <c r="CJ103" s="45">
        <v>39.222000000000001</v>
      </c>
      <c r="CK103" s="24"/>
      <c r="CL103" s="24" t="s">
        <v>19</v>
      </c>
      <c r="CM103" s="5">
        <v>110.17700000000001</v>
      </c>
      <c r="CN103" s="45">
        <v>-4.8099999999999996</v>
      </c>
      <c r="CO103" s="5">
        <v>119.111</v>
      </c>
      <c r="CP103" s="45">
        <v>-3.0840000000000001</v>
      </c>
      <c r="CQ103" s="5">
        <v>113.251</v>
      </c>
      <c r="CR103" s="45">
        <v>14.901</v>
      </c>
      <c r="CS103" s="24"/>
      <c r="CT103" s="24" t="s">
        <v>19</v>
      </c>
      <c r="CU103" s="5">
        <v>137.185</v>
      </c>
      <c r="CV103" s="45">
        <v>9.4510000000000005</v>
      </c>
      <c r="CW103" s="5">
        <v>111.26</v>
      </c>
      <c r="CX103" s="45">
        <v>-1.0740000000000001</v>
      </c>
      <c r="CY103" s="5">
        <v>94.290999999999997</v>
      </c>
      <c r="CZ103" s="45">
        <v>7.0869999999999997</v>
      </c>
      <c r="DA103" s="24"/>
      <c r="DB103" s="24" t="s">
        <v>19</v>
      </c>
      <c r="DC103" s="5">
        <v>142.63900000000001</v>
      </c>
      <c r="DD103" s="45">
        <v>6.6920000000000002</v>
      </c>
      <c r="DE103" s="5">
        <v>111.833</v>
      </c>
      <c r="DF103" s="45">
        <v>-11.426</v>
      </c>
      <c r="DG103" s="5">
        <v>143.27600000000001</v>
      </c>
      <c r="DH103" s="45">
        <v>23.916</v>
      </c>
      <c r="DI103" s="24"/>
      <c r="DJ103" s="24" t="s">
        <v>19</v>
      </c>
      <c r="DK103" s="5">
        <v>95.244</v>
      </c>
      <c r="DL103" s="45">
        <v>11.945</v>
      </c>
      <c r="DM103" s="5">
        <v>128.66499999999999</v>
      </c>
      <c r="DN103" s="45">
        <v>2.3639999999999999</v>
      </c>
      <c r="DO103" s="5">
        <v>127.34699999999999</v>
      </c>
      <c r="DP103" s="45">
        <v>2.7290000000000001</v>
      </c>
      <c r="DQ103" s="330"/>
    </row>
    <row r="104" spans="1:121" s="331" customFormat="1" ht="15" hidden="1" customHeight="1" x14ac:dyDescent="0.25">
      <c r="A104" s="24"/>
      <c r="B104" s="24" t="s">
        <v>20</v>
      </c>
      <c r="C104" s="5">
        <v>109.82</v>
      </c>
      <c r="D104" s="5">
        <v>2.7610000000000001</v>
      </c>
      <c r="E104" s="5">
        <v>100.51900000000001</v>
      </c>
      <c r="F104" s="5">
        <v>-8.4290000000000003</v>
      </c>
      <c r="G104" s="5">
        <v>126.175</v>
      </c>
      <c r="H104" s="5">
        <v>7.0119999999999996</v>
      </c>
      <c r="I104" s="24"/>
      <c r="J104" s="24" t="s">
        <v>20</v>
      </c>
      <c r="K104" s="5">
        <v>119.015</v>
      </c>
      <c r="L104" s="5">
        <v>4.6769999999999996</v>
      </c>
      <c r="M104" s="5">
        <v>120.485</v>
      </c>
      <c r="N104" s="5">
        <v>7.7350000000000003</v>
      </c>
      <c r="O104" s="5">
        <v>106.851</v>
      </c>
      <c r="P104" s="5">
        <v>1.522</v>
      </c>
      <c r="Q104" s="24"/>
      <c r="R104" s="24" t="s">
        <v>20</v>
      </c>
      <c r="S104" s="5">
        <v>110.324</v>
      </c>
      <c r="T104" s="5">
        <v>0.91900000000000004</v>
      </c>
      <c r="U104" s="5">
        <v>120.295</v>
      </c>
      <c r="V104" s="5">
        <v>4.09</v>
      </c>
      <c r="W104" s="5">
        <v>149.23699999999999</v>
      </c>
      <c r="X104" s="5">
        <v>16.172000000000001</v>
      </c>
      <c r="Y104" s="24"/>
      <c r="Z104" s="24" t="s">
        <v>20</v>
      </c>
      <c r="AA104" s="5">
        <v>112.73099999999999</v>
      </c>
      <c r="AB104" s="5">
        <v>-1.5289999999999999</v>
      </c>
      <c r="AC104" s="5">
        <v>133.33099999999999</v>
      </c>
      <c r="AD104" s="5">
        <v>6.1929999999999996</v>
      </c>
      <c r="AE104" s="5">
        <v>106.23099999999999</v>
      </c>
      <c r="AF104" s="5">
        <v>2.5640000000000001</v>
      </c>
      <c r="AG104" s="24"/>
      <c r="AH104" s="24" t="s">
        <v>20</v>
      </c>
      <c r="AI104" s="5">
        <v>118.039</v>
      </c>
      <c r="AJ104" s="5">
        <v>3.7810000000000001</v>
      </c>
      <c r="AK104" s="5">
        <v>107.941</v>
      </c>
      <c r="AL104" s="5">
        <v>0.58099999999999996</v>
      </c>
      <c r="AM104" s="5">
        <v>100.09099999999999</v>
      </c>
      <c r="AN104" s="5">
        <v>2.891</v>
      </c>
      <c r="AO104" s="24"/>
      <c r="AP104" s="24" t="s">
        <v>20</v>
      </c>
      <c r="AQ104" s="5">
        <v>115.828</v>
      </c>
      <c r="AR104" s="5">
        <v>5.7460000000000004</v>
      </c>
      <c r="AS104" s="5">
        <v>109.765</v>
      </c>
      <c r="AT104" s="5">
        <v>7.2640000000000002</v>
      </c>
      <c r="AU104" s="5">
        <v>121.863</v>
      </c>
      <c r="AV104" s="5">
        <v>7.5369999999999999</v>
      </c>
      <c r="AW104" s="24"/>
      <c r="AX104" s="24" t="s">
        <v>20</v>
      </c>
      <c r="AY104" s="5">
        <v>114.333</v>
      </c>
      <c r="AZ104" s="5">
        <v>-0.19500000000000001</v>
      </c>
      <c r="BA104" s="5">
        <v>99.738</v>
      </c>
      <c r="BB104" s="5">
        <v>6.8019999999999996</v>
      </c>
      <c r="BC104" s="5">
        <v>127.10899999999999</v>
      </c>
      <c r="BD104" s="5">
        <v>7.76</v>
      </c>
      <c r="BE104" s="24"/>
      <c r="BF104" s="24" t="s">
        <v>20</v>
      </c>
      <c r="BG104" s="5">
        <v>109.378</v>
      </c>
      <c r="BH104" s="5">
        <v>5.048</v>
      </c>
      <c r="BI104" s="5">
        <v>112.812</v>
      </c>
      <c r="BJ104" s="5">
        <v>4.6340000000000003</v>
      </c>
      <c r="BK104" s="5">
        <v>106.89100000000001</v>
      </c>
      <c r="BL104" s="5">
        <v>-1.9430000000000001</v>
      </c>
      <c r="BM104" s="24"/>
      <c r="BN104" s="24" t="s">
        <v>20</v>
      </c>
      <c r="BO104" s="5">
        <v>112.22799999999999</v>
      </c>
      <c r="BP104" s="5">
        <v>7.915</v>
      </c>
      <c r="BQ104" s="5">
        <v>117.08799999999999</v>
      </c>
      <c r="BR104" s="5">
        <v>4.8920000000000003</v>
      </c>
      <c r="BS104" s="5">
        <v>129.70500000000001</v>
      </c>
      <c r="BT104" s="5">
        <v>8.5079999999999991</v>
      </c>
      <c r="BU104" s="24"/>
      <c r="BV104" s="24" t="s">
        <v>20</v>
      </c>
      <c r="BW104" s="5">
        <v>96.846999999999994</v>
      </c>
      <c r="BX104" s="5">
        <v>-1.9419999999999999</v>
      </c>
      <c r="BY104" s="5">
        <v>110.07299999999999</v>
      </c>
      <c r="BZ104" s="5">
        <v>7.6779999999999999</v>
      </c>
      <c r="CA104" s="5">
        <v>82.79</v>
      </c>
      <c r="CB104" s="5">
        <v>15.23</v>
      </c>
      <c r="CC104" s="24"/>
      <c r="CD104" s="24" t="s">
        <v>20</v>
      </c>
      <c r="CE104" s="5">
        <v>111.003</v>
      </c>
      <c r="CF104" s="5">
        <v>11.083</v>
      </c>
      <c r="CG104" s="5">
        <v>100.211</v>
      </c>
      <c r="CH104" s="5">
        <v>10.282999999999999</v>
      </c>
      <c r="CI104" s="5">
        <v>121.93300000000001</v>
      </c>
      <c r="CJ104" s="5">
        <v>24.408999999999999</v>
      </c>
      <c r="CK104" s="24"/>
      <c r="CL104" s="24" t="s">
        <v>20</v>
      </c>
      <c r="CM104" s="5">
        <v>117.53400000000001</v>
      </c>
      <c r="CN104" s="5">
        <v>-1.3360000000000001</v>
      </c>
      <c r="CO104" s="5">
        <v>127.66800000000001</v>
      </c>
      <c r="CP104" s="5">
        <v>4.984</v>
      </c>
      <c r="CQ104" s="5">
        <v>104.59099999999999</v>
      </c>
      <c r="CR104" s="5">
        <v>16.460999999999999</v>
      </c>
      <c r="CS104" s="24"/>
      <c r="CT104" s="24" t="s">
        <v>20</v>
      </c>
      <c r="CU104" s="5">
        <v>140.803</v>
      </c>
      <c r="CV104" s="5">
        <v>8.7509999999999994</v>
      </c>
      <c r="CW104" s="5">
        <v>118.676</v>
      </c>
      <c r="CX104" s="5">
        <v>1.036</v>
      </c>
      <c r="CY104" s="5">
        <v>79.513000000000005</v>
      </c>
      <c r="CZ104" s="5">
        <v>7.8730000000000002</v>
      </c>
      <c r="DA104" s="24"/>
      <c r="DB104" s="24" t="s">
        <v>20</v>
      </c>
      <c r="DC104" s="5">
        <v>142.54900000000001</v>
      </c>
      <c r="DD104" s="5">
        <v>10.686</v>
      </c>
      <c r="DE104" s="5">
        <v>59.68</v>
      </c>
      <c r="DF104" s="5">
        <v>-22.379000000000001</v>
      </c>
      <c r="DG104" s="5">
        <v>136.471</v>
      </c>
      <c r="DH104" s="5">
        <v>23.277000000000001</v>
      </c>
      <c r="DI104" s="24"/>
      <c r="DJ104" s="24" t="s">
        <v>20</v>
      </c>
      <c r="DK104" s="5">
        <v>93.572999999999993</v>
      </c>
      <c r="DL104" s="5">
        <v>4.0439999999999996</v>
      </c>
      <c r="DM104" s="5">
        <v>105.94</v>
      </c>
      <c r="DN104" s="5">
        <v>3.5819999999999999</v>
      </c>
      <c r="DO104" s="5">
        <v>116.889</v>
      </c>
      <c r="DP104" s="5">
        <v>5.7240000000000002</v>
      </c>
      <c r="DQ104" s="330"/>
    </row>
    <row r="105" spans="1:121" s="331" customFormat="1" ht="15" hidden="1" customHeight="1" x14ac:dyDescent="0.25">
      <c r="A105" s="24"/>
      <c r="B105" s="24" t="s">
        <v>21</v>
      </c>
      <c r="C105" s="5">
        <v>106.402</v>
      </c>
      <c r="D105" s="5">
        <v>0.54400000000000004</v>
      </c>
      <c r="E105" s="5">
        <v>110.914</v>
      </c>
      <c r="F105" s="5">
        <v>-3.8330000000000002</v>
      </c>
      <c r="G105" s="5">
        <v>117.03700000000001</v>
      </c>
      <c r="H105" s="5">
        <v>10.436</v>
      </c>
      <c r="I105" s="24"/>
      <c r="J105" s="24" t="s">
        <v>21</v>
      </c>
      <c r="K105" s="5">
        <v>119.90300000000001</v>
      </c>
      <c r="L105" s="5">
        <v>2.2410000000000001</v>
      </c>
      <c r="M105" s="5">
        <v>127.967</v>
      </c>
      <c r="N105" s="5">
        <v>4.0140000000000002</v>
      </c>
      <c r="O105" s="5">
        <v>109.58799999999999</v>
      </c>
      <c r="P105" s="5">
        <v>1.7270000000000001</v>
      </c>
      <c r="Q105" s="24"/>
      <c r="R105" s="24" t="s">
        <v>21</v>
      </c>
      <c r="S105" s="5">
        <v>115.849</v>
      </c>
      <c r="T105" s="5">
        <v>0.17799999999999999</v>
      </c>
      <c r="U105" s="5">
        <v>135.607</v>
      </c>
      <c r="V105" s="5">
        <v>1.655</v>
      </c>
      <c r="W105" s="5">
        <v>142.999</v>
      </c>
      <c r="X105" s="5">
        <v>17.433</v>
      </c>
      <c r="Y105" s="24"/>
      <c r="Z105" s="24" t="s">
        <v>21</v>
      </c>
      <c r="AA105" s="5">
        <v>121.56399999999999</v>
      </c>
      <c r="AB105" s="5">
        <v>-4.9720000000000004</v>
      </c>
      <c r="AC105" s="5">
        <v>130.06700000000001</v>
      </c>
      <c r="AD105" s="5">
        <v>11.842000000000001</v>
      </c>
      <c r="AE105" s="5">
        <v>103.548</v>
      </c>
      <c r="AF105" s="5">
        <v>0.13900000000000001</v>
      </c>
      <c r="AG105" s="24"/>
      <c r="AH105" s="24" t="s">
        <v>21</v>
      </c>
      <c r="AI105" s="5">
        <v>115.48399999999999</v>
      </c>
      <c r="AJ105" s="5">
        <v>5.7169999999999996</v>
      </c>
      <c r="AK105" s="5">
        <v>108.681</v>
      </c>
      <c r="AL105" s="5">
        <v>3.2080000000000002</v>
      </c>
      <c r="AM105" s="5">
        <v>110.82899999999999</v>
      </c>
      <c r="AN105" s="5">
        <v>3.0009999999999999</v>
      </c>
      <c r="AO105" s="24"/>
      <c r="AP105" s="24" t="s">
        <v>21</v>
      </c>
      <c r="AQ105" s="5">
        <v>117.764</v>
      </c>
      <c r="AR105" s="5">
        <v>5.4130000000000003</v>
      </c>
      <c r="AS105" s="5">
        <v>116.012</v>
      </c>
      <c r="AT105" s="5">
        <v>5.5759999999999996</v>
      </c>
      <c r="AU105" s="5">
        <v>130.57300000000001</v>
      </c>
      <c r="AV105" s="5">
        <v>2.4470000000000001</v>
      </c>
      <c r="AW105" s="24"/>
      <c r="AX105" s="24" t="s">
        <v>21</v>
      </c>
      <c r="AY105" s="5">
        <v>116.16500000000001</v>
      </c>
      <c r="AZ105" s="5">
        <v>6.65</v>
      </c>
      <c r="BA105" s="5">
        <v>108.148</v>
      </c>
      <c r="BB105" s="5">
        <v>-0.91</v>
      </c>
      <c r="BC105" s="5">
        <v>133.03700000000001</v>
      </c>
      <c r="BD105" s="5">
        <v>8.0269999999999992</v>
      </c>
      <c r="BE105" s="24"/>
      <c r="BF105" s="24" t="s">
        <v>21</v>
      </c>
      <c r="BG105" s="5">
        <v>111.02500000000001</v>
      </c>
      <c r="BH105" s="5">
        <v>5.5960000000000001</v>
      </c>
      <c r="BI105" s="5">
        <v>104.23699999999999</v>
      </c>
      <c r="BJ105" s="5">
        <v>-3.8759999999999999</v>
      </c>
      <c r="BK105" s="5">
        <v>119.328</v>
      </c>
      <c r="BL105" s="5">
        <v>13.661</v>
      </c>
      <c r="BM105" s="24"/>
      <c r="BN105" s="24" t="s">
        <v>21</v>
      </c>
      <c r="BO105" s="5">
        <v>114.77200000000001</v>
      </c>
      <c r="BP105" s="5">
        <v>3.4129999999999998</v>
      </c>
      <c r="BQ105" s="5">
        <v>119.596</v>
      </c>
      <c r="BR105" s="5">
        <v>6.556</v>
      </c>
      <c r="BS105" s="5">
        <v>133.64500000000001</v>
      </c>
      <c r="BT105" s="5">
        <v>5.681</v>
      </c>
      <c r="BU105" s="24"/>
      <c r="BV105" s="24" t="s">
        <v>21</v>
      </c>
      <c r="BW105" s="5">
        <v>95.667000000000002</v>
      </c>
      <c r="BX105" s="5">
        <v>3.3809999999999998</v>
      </c>
      <c r="BY105" s="5">
        <v>101.684</v>
      </c>
      <c r="BZ105" s="5">
        <v>15.734999999999999</v>
      </c>
      <c r="CA105" s="5">
        <v>106.392</v>
      </c>
      <c r="CB105" s="5">
        <v>2.3570000000000002</v>
      </c>
      <c r="CC105" s="24"/>
      <c r="CD105" s="24" t="s">
        <v>21</v>
      </c>
      <c r="CE105" s="5">
        <v>120.066</v>
      </c>
      <c r="CF105" s="5">
        <v>4.9290000000000003</v>
      </c>
      <c r="CG105" s="5">
        <v>104.735</v>
      </c>
      <c r="CH105" s="5">
        <v>2.19</v>
      </c>
      <c r="CI105" s="5">
        <v>117.694</v>
      </c>
      <c r="CJ105" s="5">
        <v>16.832000000000001</v>
      </c>
      <c r="CK105" s="24"/>
      <c r="CL105" s="24" t="s">
        <v>21</v>
      </c>
      <c r="CM105" s="5">
        <v>117.66800000000001</v>
      </c>
      <c r="CN105" s="5">
        <v>2.1509999999999998</v>
      </c>
      <c r="CO105" s="5">
        <v>124.11499999999999</v>
      </c>
      <c r="CP105" s="5">
        <v>0.755</v>
      </c>
      <c r="CQ105" s="5">
        <v>124.464</v>
      </c>
      <c r="CR105" s="5">
        <v>1.4910000000000001</v>
      </c>
      <c r="CS105" s="24"/>
      <c r="CT105" s="24" t="s">
        <v>21</v>
      </c>
      <c r="CU105" s="5">
        <v>139.767</v>
      </c>
      <c r="CV105" s="5">
        <v>8.0090000000000003</v>
      </c>
      <c r="CW105" s="5">
        <v>112.985</v>
      </c>
      <c r="CX105" s="5">
        <v>-2.2170000000000001</v>
      </c>
      <c r="CY105" s="5">
        <v>71.506</v>
      </c>
      <c r="CZ105" s="5">
        <v>1.3779999999999999</v>
      </c>
      <c r="DA105" s="24"/>
      <c r="DB105" s="24" t="s">
        <v>21</v>
      </c>
      <c r="DC105" s="5">
        <v>133.423</v>
      </c>
      <c r="DD105" s="5">
        <v>8.5890000000000004</v>
      </c>
      <c r="DE105" s="5">
        <v>88.346000000000004</v>
      </c>
      <c r="DF105" s="5">
        <v>-10.763</v>
      </c>
      <c r="DG105" s="5">
        <v>121.143</v>
      </c>
      <c r="DH105" s="5">
        <v>32.414000000000001</v>
      </c>
      <c r="DI105" s="24"/>
      <c r="DJ105" s="24" t="s">
        <v>21</v>
      </c>
      <c r="DK105" s="5">
        <v>93.659000000000006</v>
      </c>
      <c r="DL105" s="5">
        <v>-7.0119999999999996</v>
      </c>
      <c r="DM105" s="5">
        <v>117.38800000000001</v>
      </c>
      <c r="DN105" s="5">
        <v>-1.5960000000000001</v>
      </c>
      <c r="DO105" s="5">
        <v>131.58699999999999</v>
      </c>
      <c r="DP105" s="5">
        <v>4.3940000000000001</v>
      </c>
      <c r="DQ105" s="330"/>
    </row>
    <row r="106" spans="1:121" s="331" customFormat="1" ht="15" hidden="1" customHeight="1" x14ac:dyDescent="0.25">
      <c r="A106" s="24"/>
      <c r="B106" s="24" t="s">
        <v>22</v>
      </c>
      <c r="C106" s="5">
        <v>96.036000000000001</v>
      </c>
      <c r="D106" s="5">
        <v>-0.67800000000000005</v>
      </c>
      <c r="E106" s="5">
        <v>109.077</v>
      </c>
      <c r="F106" s="5">
        <v>-0.82199999999999995</v>
      </c>
      <c r="G106" s="5">
        <v>114.86799999999999</v>
      </c>
      <c r="H106" s="5">
        <v>2.4140000000000001</v>
      </c>
      <c r="I106" s="24"/>
      <c r="J106" s="24" t="s">
        <v>22</v>
      </c>
      <c r="K106" s="5">
        <v>119.804</v>
      </c>
      <c r="L106" s="5">
        <v>4.9930000000000003</v>
      </c>
      <c r="M106" s="5">
        <v>132.61199999999999</v>
      </c>
      <c r="N106" s="5">
        <v>4.07</v>
      </c>
      <c r="O106" s="5">
        <v>112.26900000000001</v>
      </c>
      <c r="P106" s="5">
        <v>1.893</v>
      </c>
      <c r="Q106" s="24"/>
      <c r="R106" s="24" t="s">
        <v>22</v>
      </c>
      <c r="S106" s="5">
        <v>114.54300000000001</v>
      </c>
      <c r="T106" s="5">
        <v>3.47</v>
      </c>
      <c r="U106" s="5">
        <v>127.004</v>
      </c>
      <c r="V106" s="5">
        <v>8.5709999999999997</v>
      </c>
      <c r="W106" s="5">
        <v>109.91200000000001</v>
      </c>
      <c r="X106" s="5">
        <v>17.600000000000001</v>
      </c>
      <c r="Y106" s="24"/>
      <c r="Z106" s="24" t="s">
        <v>22</v>
      </c>
      <c r="AA106" s="5">
        <v>123.214</v>
      </c>
      <c r="AB106" s="5">
        <v>-0.161</v>
      </c>
      <c r="AC106" s="5">
        <v>135.929</v>
      </c>
      <c r="AD106" s="5">
        <v>2.62</v>
      </c>
      <c r="AE106" s="5">
        <v>103.547</v>
      </c>
      <c r="AF106" s="5">
        <v>5.532</v>
      </c>
      <c r="AG106" s="24"/>
      <c r="AH106" s="24" t="s">
        <v>22</v>
      </c>
      <c r="AI106" s="5">
        <v>111.547</v>
      </c>
      <c r="AJ106" s="5">
        <v>7.8620000000000001</v>
      </c>
      <c r="AK106" s="5">
        <v>121.279</v>
      </c>
      <c r="AL106" s="5">
        <v>4.1260000000000003</v>
      </c>
      <c r="AM106" s="5">
        <v>111.05500000000001</v>
      </c>
      <c r="AN106" s="5">
        <v>1.4419999999999999</v>
      </c>
      <c r="AO106" s="24"/>
      <c r="AP106" s="24" t="s">
        <v>22</v>
      </c>
      <c r="AQ106" s="5">
        <v>119.182</v>
      </c>
      <c r="AR106" s="5">
        <v>4.8600000000000003</v>
      </c>
      <c r="AS106" s="5">
        <v>114.253</v>
      </c>
      <c r="AT106" s="5">
        <v>4.6239999999999997</v>
      </c>
      <c r="AU106" s="5">
        <v>104.518</v>
      </c>
      <c r="AV106" s="5">
        <v>5.4829999999999997</v>
      </c>
      <c r="AW106" s="24"/>
      <c r="AX106" s="24" t="s">
        <v>22</v>
      </c>
      <c r="AY106" s="5">
        <v>111.699</v>
      </c>
      <c r="AZ106" s="5">
        <v>7.008</v>
      </c>
      <c r="BA106" s="5">
        <v>111.871</v>
      </c>
      <c r="BB106" s="5">
        <v>3.4470000000000001</v>
      </c>
      <c r="BC106" s="5">
        <v>131.702</v>
      </c>
      <c r="BD106" s="5">
        <v>4.3209999999999997</v>
      </c>
      <c r="BE106" s="24"/>
      <c r="BF106" s="24" t="s">
        <v>22</v>
      </c>
      <c r="BG106" s="5">
        <v>115.167</v>
      </c>
      <c r="BH106" s="5">
        <v>6.1</v>
      </c>
      <c r="BI106" s="5">
        <v>111.6</v>
      </c>
      <c r="BJ106" s="5">
        <v>-5.024</v>
      </c>
      <c r="BK106" s="5">
        <v>124.246</v>
      </c>
      <c r="BL106" s="5">
        <v>18.670000000000002</v>
      </c>
      <c r="BM106" s="24"/>
      <c r="BN106" s="24" t="s">
        <v>22</v>
      </c>
      <c r="BO106" s="5">
        <v>125.22199999999999</v>
      </c>
      <c r="BP106" s="5">
        <v>6.8710000000000004</v>
      </c>
      <c r="BQ106" s="5">
        <v>113.96299999999999</v>
      </c>
      <c r="BR106" s="5">
        <v>5.1280000000000001</v>
      </c>
      <c r="BS106" s="5">
        <v>143.70400000000001</v>
      </c>
      <c r="BT106" s="5">
        <v>3.9969999999999999</v>
      </c>
      <c r="BU106" s="24"/>
      <c r="BV106" s="24" t="s">
        <v>22</v>
      </c>
      <c r="BW106" s="5">
        <v>110.749</v>
      </c>
      <c r="BX106" s="5">
        <v>6.7649999999999997</v>
      </c>
      <c r="BY106" s="5">
        <v>112.893</v>
      </c>
      <c r="BZ106" s="5">
        <v>10.144</v>
      </c>
      <c r="CA106" s="5">
        <v>115.23399999999999</v>
      </c>
      <c r="CB106" s="5">
        <v>9.5640000000000001</v>
      </c>
      <c r="CC106" s="24"/>
      <c r="CD106" s="24" t="s">
        <v>22</v>
      </c>
      <c r="CE106" s="5">
        <v>123.023</v>
      </c>
      <c r="CF106" s="5">
        <v>9.5389999999999997</v>
      </c>
      <c r="CG106" s="5">
        <v>108.28100000000001</v>
      </c>
      <c r="CH106" s="5">
        <v>5.3769999999999998</v>
      </c>
      <c r="CI106" s="5">
        <v>116.5</v>
      </c>
      <c r="CJ106" s="5">
        <v>1.921</v>
      </c>
      <c r="CK106" s="24"/>
      <c r="CL106" s="24" t="s">
        <v>22</v>
      </c>
      <c r="CM106" s="5">
        <v>113.056</v>
      </c>
      <c r="CN106" s="5">
        <v>-0.70299999999999996</v>
      </c>
      <c r="CO106" s="5">
        <v>119.435</v>
      </c>
      <c r="CP106" s="5">
        <v>-2.238</v>
      </c>
      <c r="CQ106" s="5">
        <v>146.83600000000001</v>
      </c>
      <c r="CR106" s="5">
        <v>18.844000000000001</v>
      </c>
      <c r="CS106" s="24"/>
      <c r="CT106" s="24" t="s">
        <v>22</v>
      </c>
      <c r="CU106" s="5">
        <v>126.956</v>
      </c>
      <c r="CV106" s="5">
        <v>9.9450000000000003</v>
      </c>
      <c r="CW106" s="5">
        <v>114.754</v>
      </c>
      <c r="CX106" s="5">
        <v>1.7969999999999999</v>
      </c>
      <c r="CY106" s="5">
        <v>75.605999999999995</v>
      </c>
      <c r="CZ106" s="5">
        <v>8.9339999999999993</v>
      </c>
      <c r="DA106" s="24"/>
      <c r="DB106" s="24" t="s">
        <v>22</v>
      </c>
      <c r="DC106" s="5">
        <v>128.34399999999999</v>
      </c>
      <c r="DD106" s="5">
        <v>5.0190000000000001</v>
      </c>
      <c r="DE106" s="5">
        <v>80.024000000000001</v>
      </c>
      <c r="DF106" s="5">
        <v>-20.460999999999999</v>
      </c>
      <c r="DG106" s="5">
        <v>132.15600000000001</v>
      </c>
      <c r="DH106" s="5">
        <v>30.773</v>
      </c>
      <c r="DI106" s="24"/>
      <c r="DJ106" s="24" t="s">
        <v>22</v>
      </c>
      <c r="DK106" s="5">
        <v>91.891000000000005</v>
      </c>
      <c r="DL106" s="5">
        <v>-4.9980000000000002</v>
      </c>
      <c r="DM106" s="5">
        <v>120.86</v>
      </c>
      <c r="DN106" s="5">
        <v>5.1020000000000003</v>
      </c>
      <c r="DO106" s="5">
        <v>132.375</v>
      </c>
      <c r="DP106" s="5">
        <v>1.3819999999999999</v>
      </c>
      <c r="DQ106" s="330"/>
    </row>
    <row r="107" spans="1:121" s="331" customFormat="1" ht="15" hidden="1" customHeight="1" x14ac:dyDescent="0.25">
      <c r="A107" s="24"/>
      <c r="B107" s="24" t="s">
        <v>23</v>
      </c>
      <c r="C107" s="5">
        <v>108.667</v>
      </c>
      <c r="D107" s="5">
        <v>-20.363</v>
      </c>
      <c r="E107" s="5">
        <v>122.113</v>
      </c>
      <c r="F107" s="5">
        <v>15.8</v>
      </c>
      <c r="G107" s="5">
        <v>112.905</v>
      </c>
      <c r="H107" s="5">
        <v>12.188000000000001</v>
      </c>
      <c r="I107" s="24"/>
      <c r="J107" s="24" t="s">
        <v>23</v>
      </c>
      <c r="K107" s="5">
        <v>131.00700000000001</v>
      </c>
      <c r="L107" s="5">
        <v>15.465</v>
      </c>
      <c r="M107" s="5">
        <v>125.199</v>
      </c>
      <c r="N107" s="5">
        <v>3.7679999999999998</v>
      </c>
      <c r="O107" s="5">
        <v>107.345</v>
      </c>
      <c r="P107" s="5">
        <v>2.641</v>
      </c>
      <c r="Q107" s="24"/>
      <c r="R107" s="24" t="s">
        <v>23</v>
      </c>
      <c r="S107" s="5">
        <v>110.79900000000001</v>
      </c>
      <c r="T107" s="5">
        <v>0.13500000000000001</v>
      </c>
      <c r="U107" s="5">
        <v>114.789</v>
      </c>
      <c r="V107" s="5">
        <v>5.1420000000000003</v>
      </c>
      <c r="W107" s="5">
        <v>119.842</v>
      </c>
      <c r="X107" s="5">
        <v>21.440999999999999</v>
      </c>
      <c r="Y107" s="24"/>
      <c r="Z107" s="24" t="s">
        <v>23</v>
      </c>
      <c r="AA107" s="5">
        <v>112.09699999999999</v>
      </c>
      <c r="AB107" s="5">
        <v>-6.1859999999999999</v>
      </c>
      <c r="AC107" s="5">
        <v>120.684</v>
      </c>
      <c r="AD107" s="5">
        <v>6.8369999999999997</v>
      </c>
      <c r="AE107" s="5">
        <v>104.94199999999999</v>
      </c>
      <c r="AF107" s="5">
        <v>4.3259999999999996</v>
      </c>
      <c r="AG107" s="24"/>
      <c r="AH107" s="24" t="s">
        <v>23</v>
      </c>
      <c r="AI107" s="5">
        <v>112.49</v>
      </c>
      <c r="AJ107" s="5">
        <v>8.9559999999999995</v>
      </c>
      <c r="AK107" s="5">
        <v>119.821</v>
      </c>
      <c r="AL107" s="5">
        <v>4.2160000000000002</v>
      </c>
      <c r="AM107" s="5">
        <v>106.386</v>
      </c>
      <c r="AN107" s="5">
        <v>0.72599999999999998</v>
      </c>
      <c r="AO107" s="24"/>
      <c r="AP107" s="24" t="s">
        <v>23</v>
      </c>
      <c r="AQ107" s="5">
        <v>120.11</v>
      </c>
      <c r="AR107" s="5">
        <v>8.109</v>
      </c>
      <c r="AS107" s="5">
        <v>113.377</v>
      </c>
      <c r="AT107" s="5">
        <v>6.8070000000000004</v>
      </c>
      <c r="AU107" s="5">
        <v>117.251</v>
      </c>
      <c r="AV107" s="5">
        <v>4.6769999999999996</v>
      </c>
      <c r="AW107" s="24"/>
      <c r="AX107" s="24" t="s">
        <v>23</v>
      </c>
      <c r="AY107" s="5">
        <v>118.271</v>
      </c>
      <c r="AZ107" s="5">
        <v>6.0410000000000004</v>
      </c>
      <c r="BA107" s="5">
        <v>115.648</v>
      </c>
      <c r="BB107" s="5">
        <v>4.0730000000000004</v>
      </c>
      <c r="BC107" s="5">
        <v>133.37700000000001</v>
      </c>
      <c r="BD107" s="5">
        <v>-0.23400000000000001</v>
      </c>
      <c r="BE107" s="24"/>
      <c r="BF107" s="24" t="s">
        <v>23</v>
      </c>
      <c r="BG107" s="5">
        <v>115.755</v>
      </c>
      <c r="BH107" s="5">
        <v>8.875</v>
      </c>
      <c r="BI107" s="5">
        <v>118.239</v>
      </c>
      <c r="BJ107" s="5">
        <v>-2.1749999999999998</v>
      </c>
      <c r="BK107" s="5">
        <v>127.101</v>
      </c>
      <c r="BL107" s="5">
        <v>11.292999999999999</v>
      </c>
      <c r="BM107" s="24"/>
      <c r="BN107" s="24" t="s">
        <v>23</v>
      </c>
      <c r="BO107" s="5">
        <v>127.48399999999999</v>
      </c>
      <c r="BP107" s="5">
        <v>5.0999999999999996</v>
      </c>
      <c r="BQ107" s="5">
        <v>117.94499999999999</v>
      </c>
      <c r="BR107" s="5">
        <v>5.7839999999999998</v>
      </c>
      <c r="BS107" s="5">
        <v>143.62299999999999</v>
      </c>
      <c r="BT107" s="5">
        <v>7.3819999999999997</v>
      </c>
      <c r="BU107" s="24"/>
      <c r="BV107" s="24" t="s">
        <v>23</v>
      </c>
      <c r="BW107" s="5">
        <v>97.096999999999994</v>
      </c>
      <c r="BX107" s="5">
        <v>2.7410000000000001</v>
      </c>
      <c r="BY107" s="5">
        <v>115.85899999999999</v>
      </c>
      <c r="BZ107" s="5">
        <v>3.867</v>
      </c>
      <c r="CA107" s="5">
        <v>126.91200000000001</v>
      </c>
      <c r="CB107" s="5">
        <v>25.166</v>
      </c>
      <c r="CC107" s="24"/>
      <c r="CD107" s="24" t="s">
        <v>23</v>
      </c>
      <c r="CE107" s="5">
        <v>115.952</v>
      </c>
      <c r="CF107" s="5">
        <v>5.8090000000000002</v>
      </c>
      <c r="CG107" s="5">
        <v>139.97499999999999</v>
      </c>
      <c r="CH107" s="5">
        <v>6.335</v>
      </c>
      <c r="CI107" s="5">
        <v>105.932</v>
      </c>
      <c r="CJ107" s="5">
        <v>-0.98699999999999999</v>
      </c>
      <c r="CK107" s="24"/>
      <c r="CL107" s="24" t="s">
        <v>23</v>
      </c>
      <c r="CM107" s="5">
        <v>106.31100000000001</v>
      </c>
      <c r="CN107" s="5">
        <v>-2.5059999999999998</v>
      </c>
      <c r="CO107" s="5">
        <v>125.208</v>
      </c>
      <c r="CP107" s="5">
        <v>6.26</v>
      </c>
      <c r="CQ107" s="5">
        <v>125.202</v>
      </c>
      <c r="CR107" s="5">
        <v>15.977</v>
      </c>
      <c r="CS107" s="24"/>
      <c r="CT107" s="24" t="s">
        <v>23</v>
      </c>
      <c r="CU107" s="5">
        <v>115.48</v>
      </c>
      <c r="CV107" s="5">
        <v>6.2469999999999999</v>
      </c>
      <c r="CW107" s="5">
        <v>138.47399999999999</v>
      </c>
      <c r="CX107" s="5">
        <v>-1.069</v>
      </c>
      <c r="CY107" s="5">
        <v>83.855000000000004</v>
      </c>
      <c r="CZ107" s="5">
        <v>26.39</v>
      </c>
      <c r="DA107" s="24"/>
      <c r="DB107" s="24" t="s">
        <v>23</v>
      </c>
      <c r="DC107" s="5">
        <v>137.50899999999999</v>
      </c>
      <c r="DD107" s="5">
        <v>19.190999999999999</v>
      </c>
      <c r="DE107" s="5">
        <v>70.641000000000005</v>
      </c>
      <c r="DF107" s="5">
        <v>-4.343</v>
      </c>
      <c r="DG107" s="5">
        <v>125.52</v>
      </c>
      <c r="DH107" s="5">
        <v>49.26</v>
      </c>
      <c r="DI107" s="24"/>
      <c r="DJ107" s="24" t="s">
        <v>23</v>
      </c>
      <c r="DK107" s="5">
        <v>81.887</v>
      </c>
      <c r="DL107" s="5">
        <v>-13.484</v>
      </c>
      <c r="DM107" s="5">
        <v>122.05</v>
      </c>
      <c r="DN107" s="5">
        <v>6.032</v>
      </c>
      <c r="DO107" s="5">
        <v>152.61600000000001</v>
      </c>
      <c r="DP107" s="5">
        <v>3.8079999999999998</v>
      </c>
      <c r="DQ107" s="330"/>
    </row>
    <row r="108" spans="1:121" s="331" customFormat="1" ht="15" hidden="1" customHeight="1" x14ac:dyDescent="0.25">
      <c r="A108" s="24"/>
      <c r="B108" s="24" t="s">
        <v>24</v>
      </c>
      <c r="C108" s="5">
        <v>122.623</v>
      </c>
      <c r="D108" s="5">
        <v>-3.5760000000000001</v>
      </c>
      <c r="E108" s="5">
        <v>119.512</v>
      </c>
      <c r="F108" s="5">
        <v>4.1859999999999999</v>
      </c>
      <c r="G108" s="5">
        <v>113.72199999999999</v>
      </c>
      <c r="H108" s="5">
        <v>-6.7750000000000004</v>
      </c>
      <c r="I108" s="24"/>
      <c r="J108" s="24" t="s">
        <v>24</v>
      </c>
      <c r="K108" s="5">
        <v>123.873</v>
      </c>
      <c r="L108" s="5">
        <v>6.9219999999999997</v>
      </c>
      <c r="M108" s="5">
        <v>126.47199999999999</v>
      </c>
      <c r="N108" s="5">
        <v>3.431</v>
      </c>
      <c r="O108" s="5">
        <v>109.902</v>
      </c>
      <c r="P108" s="5">
        <v>2.2759999999999998</v>
      </c>
      <c r="Q108" s="24"/>
      <c r="R108" s="24" t="s">
        <v>24</v>
      </c>
      <c r="S108" s="5">
        <v>109.32899999999999</v>
      </c>
      <c r="T108" s="5">
        <v>0.96799999999999997</v>
      </c>
      <c r="U108" s="5">
        <v>115.726</v>
      </c>
      <c r="V108" s="5">
        <v>3.5129999999999999</v>
      </c>
      <c r="W108" s="5">
        <v>108.474</v>
      </c>
      <c r="X108" s="5">
        <v>8.9700000000000006</v>
      </c>
      <c r="Y108" s="24"/>
      <c r="Z108" s="24" t="s">
        <v>24</v>
      </c>
      <c r="AA108" s="5">
        <v>115.214</v>
      </c>
      <c r="AB108" s="5">
        <v>-1.611</v>
      </c>
      <c r="AC108" s="5">
        <v>123.244</v>
      </c>
      <c r="AD108" s="5">
        <v>11.436999999999999</v>
      </c>
      <c r="AE108" s="5">
        <v>107.131</v>
      </c>
      <c r="AF108" s="5">
        <v>6.3250000000000002</v>
      </c>
      <c r="AG108" s="24"/>
      <c r="AH108" s="24" t="s">
        <v>24</v>
      </c>
      <c r="AI108" s="5">
        <v>106.492</v>
      </c>
      <c r="AJ108" s="5">
        <v>6.4340000000000002</v>
      </c>
      <c r="AK108" s="5">
        <v>115.315</v>
      </c>
      <c r="AL108" s="5">
        <v>5.3810000000000002</v>
      </c>
      <c r="AM108" s="5">
        <v>103.005</v>
      </c>
      <c r="AN108" s="5">
        <v>2.98</v>
      </c>
      <c r="AO108" s="24"/>
      <c r="AP108" s="24" t="s">
        <v>24</v>
      </c>
      <c r="AQ108" s="5">
        <v>119.241</v>
      </c>
      <c r="AR108" s="5">
        <v>1.8879999999999999</v>
      </c>
      <c r="AS108" s="5">
        <v>112.04900000000001</v>
      </c>
      <c r="AT108" s="5">
        <v>4.96</v>
      </c>
      <c r="AU108" s="5">
        <v>118.07899999999999</v>
      </c>
      <c r="AV108" s="5">
        <v>6.4429999999999996</v>
      </c>
      <c r="AW108" s="24"/>
      <c r="AX108" s="24" t="s">
        <v>24</v>
      </c>
      <c r="AY108" s="5">
        <v>119.79300000000001</v>
      </c>
      <c r="AZ108" s="5">
        <v>6.96</v>
      </c>
      <c r="BA108" s="5">
        <v>115.08499999999999</v>
      </c>
      <c r="BB108" s="5">
        <v>4.2670000000000003</v>
      </c>
      <c r="BC108" s="5">
        <v>133.71899999999999</v>
      </c>
      <c r="BD108" s="5">
        <v>5.306</v>
      </c>
      <c r="BE108" s="24"/>
      <c r="BF108" s="24" t="s">
        <v>24</v>
      </c>
      <c r="BG108" s="5">
        <v>115.723</v>
      </c>
      <c r="BH108" s="5">
        <v>5.3079999999999998</v>
      </c>
      <c r="BI108" s="5">
        <v>115.24</v>
      </c>
      <c r="BJ108" s="5">
        <v>6.335</v>
      </c>
      <c r="BK108" s="5">
        <v>117.08</v>
      </c>
      <c r="BL108" s="5">
        <v>-0.98</v>
      </c>
      <c r="BM108" s="24"/>
      <c r="BN108" s="24" t="s">
        <v>24</v>
      </c>
      <c r="BO108" s="5">
        <v>120.658</v>
      </c>
      <c r="BP108" s="5">
        <v>15.134</v>
      </c>
      <c r="BQ108" s="5">
        <v>112.93</v>
      </c>
      <c r="BR108" s="5">
        <v>-0.27900000000000003</v>
      </c>
      <c r="BS108" s="5">
        <v>137.56</v>
      </c>
      <c r="BT108" s="5">
        <v>5.5490000000000004</v>
      </c>
      <c r="BU108" s="24"/>
      <c r="BV108" s="24" t="s">
        <v>24</v>
      </c>
      <c r="BW108" s="5">
        <v>94.653000000000006</v>
      </c>
      <c r="BX108" s="5">
        <v>13.564</v>
      </c>
      <c r="BY108" s="5">
        <v>106.97799999999999</v>
      </c>
      <c r="BZ108" s="5">
        <v>5.4790000000000001</v>
      </c>
      <c r="CA108" s="5">
        <v>126.09399999999999</v>
      </c>
      <c r="CB108" s="5">
        <v>0.10100000000000001</v>
      </c>
      <c r="CC108" s="24"/>
      <c r="CD108" s="24" t="s">
        <v>24</v>
      </c>
      <c r="CE108" s="5">
        <v>111.54</v>
      </c>
      <c r="CF108" s="5">
        <v>21.149000000000001</v>
      </c>
      <c r="CG108" s="5">
        <v>154.55600000000001</v>
      </c>
      <c r="CH108" s="5">
        <v>3.7229999999999999</v>
      </c>
      <c r="CI108" s="5">
        <v>120.83199999999999</v>
      </c>
      <c r="CJ108" s="5">
        <v>-1.4319999999999999</v>
      </c>
      <c r="CK108" s="24"/>
      <c r="CL108" s="24" t="s">
        <v>24</v>
      </c>
      <c r="CM108" s="5">
        <v>106.24</v>
      </c>
      <c r="CN108" s="5">
        <v>-5.7160000000000002</v>
      </c>
      <c r="CO108" s="5">
        <v>129.32900000000001</v>
      </c>
      <c r="CP108" s="5">
        <v>1.754</v>
      </c>
      <c r="CQ108" s="5">
        <v>124.489</v>
      </c>
      <c r="CR108" s="5">
        <v>24.268999999999998</v>
      </c>
      <c r="CS108" s="24"/>
      <c r="CT108" s="24" t="s">
        <v>24</v>
      </c>
      <c r="CU108" s="5">
        <v>114.77500000000001</v>
      </c>
      <c r="CV108" s="5">
        <v>-3.3839999999999999</v>
      </c>
      <c r="CW108" s="5">
        <v>136.786</v>
      </c>
      <c r="CX108" s="5">
        <v>4.6100000000000003</v>
      </c>
      <c r="CY108" s="5">
        <v>83.626999999999995</v>
      </c>
      <c r="CZ108" s="5">
        <v>15.859</v>
      </c>
      <c r="DA108" s="24"/>
      <c r="DB108" s="24" t="s">
        <v>24</v>
      </c>
      <c r="DC108" s="5">
        <v>136.60900000000001</v>
      </c>
      <c r="DD108" s="5">
        <v>5.5540000000000003</v>
      </c>
      <c r="DE108" s="5">
        <v>195.21799999999999</v>
      </c>
      <c r="DF108" s="5">
        <v>14.459</v>
      </c>
      <c r="DG108" s="5">
        <v>99.89</v>
      </c>
      <c r="DH108" s="5">
        <v>11.087</v>
      </c>
      <c r="DI108" s="24"/>
      <c r="DJ108" s="24" t="s">
        <v>24</v>
      </c>
      <c r="DK108" s="5">
        <v>82.644000000000005</v>
      </c>
      <c r="DL108" s="5">
        <v>-18.356000000000002</v>
      </c>
      <c r="DM108" s="5">
        <v>127.194</v>
      </c>
      <c r="DN108" s="5">
        <v>5.5330000000000004</v>
      </c>
      <c r="DO108" s="5">
        <v>139.20500000000001</v>
      </c>
      <c r="DP108" s="5">
        <v>8.9540000000000006</v>
      </c>
      <c r="DQ108" s="330"/>
    </row>
    <row r="109" spans="1:121" s="331" customFormat="1" ht="15" hidden="1" customHeight="1" x14ac:dyDescent="0.25">
      <c r="A109" s="24"/>
      <c r="B109" s="24" t="s">
        <v>25</v>
      </c>
      <c r="C109" s="5">
        <v>132.78399999999999</v>
      </c>
      <c r="D109" s="5">
        <v>7.2960000000000003</v>
      </c>
      <c r="E109" s="5">
        <v>107.98099999999999</v>
      </c>
      <c r="F109" s="5">
        <v>1.512</v>
      </c>
      <c r="G109" s="5">
        <v>112.16800000000001</v>
      </c>
      <c r="H109" s="5">
        <v>4.5199999999999996</v>
      </c>
      <c r="I109" s="24"/>
      <c r="J109" s="24" t="s">
        <v>25</v>
      </c>
      <c r="K109" s="5">
        <v>120.006</v>
      </c>
      <c r="L109" s="5">
        <v>7.3659999999999997</v>
      </c>
      <c r="M109" s="5">
        <v>126.166</v>
      </c>
      <c r="N109" s="5">
        <v>4.2699999999999996</v>
      </c>
      <c r="O109" s="5">
        <v>103.18300000000001</v>
      </c>
      <c r="P109" s="5">
        <v>3.3479999999999999</v>
      </c>
      <c r="Q109" s="24"/>
      <c r="R109" s="24" t="s">
        <v>25</v>
      </c>
      <c r="S109" s="5">
        <v>114.452</v>
      </c>
      <c r="T109" s="5">
        <v>2.3319999999999999</v>
      </c>
      <c r="U109" s="5">
        <v>125.509</v>
      </c>
      <c r="V109" s="5">
        <v>1.536</v>
      </c>
      <c r="W109" s="5">
        <v>114.622</v>
      </c>
      <c r="X109" s="5">
        <v>-6.82</v>
      </c>
      <c r="Y109" s="24"/>
      <c r="Z109" s="24" t="s">
        <v>25</v>
      </c>
      <c r="AA109" s="5">
        <v>109.108</v>
      </c>
      <c r="AB109" s="5">
        <v>14.657999999999999</v>
      </c>
      <c r="AC109" s="5">
        <v>119.842</v>
      </c>
      <c r="AD109" s="5">
        <v>8.1969999999999992</v>
      </c>
      <c r="AE109" s="5">
        <v>109.39400000000001</v>
      </c>
      <c r="AF109" s="5">
        <v>8.3780000000000001</v>
      </c>
      <c r="AG109" s="24"/>
      <c r="AH109" s="24" t="s">
        <v>25</v>
      </c>
      <c r="AI109" s="5">
        <v>118.428</v>
      </c>
      <c r="AJ109" s="5">
        <v>0.54600000000000004</v>
      </c>
      <c r="AK109" s="5">
        <v>112.88500000000001</v>
      </c>
      <c r="AL109" s="5">
        <v>4.6680000000000001</v>
      </c>
      <c r="AM109" s="5">
        <v>106.544</v>
      </c>
      <c r="AN109" s="5">
        <v>3.157</v>
      </c>
      <c r="AO109" s="24"/>
      <c r="AP109" s="24" t="s">
        <v>25</v>
      </c>
      <c r="AQ109" s="5">
        <v>118.83799999999999</v>
      </c>
      <c r="AR109" s="5">
        <v>3.2829999999999999</v>
      </c>
      <c r="AS109" s="5">
        <v>114.676</v>
      </c>
      <c r="AT109" s="5">
        <v>1.657</v>
      </c>
      <c r="AU109" s="5">
        <v>128.28</v>
      </c>
      <c r="AV109" s="5">
        <v>5.806</v>
      </c>
      <c r="AW109" s="24"/>
      <c r="AX109" s="24" t="s">
        <v>25</v>
      </c>
      <c r="AY109" s="5">
        <v>118.167</v>
      </c>
      <c r="AZ109" s="5">
        <v>6.3170000000000002</v>
      </c>
      <c r="BA109" s="5">
        <v>117.503</v>
      </c>
      <c r="BB109" s="5">
        <v>5.57</v>
      </c>
      <c r="BC109" s="5">
        <v>131.82300000000001</v>
      </c>
      <c r="BD109" s="5">
        <v>0.72499999999999998</v>
      </c>
      <c r="BE109" s="24"/>
      <c r="BF109" s="24" t="s">
        <v>25</v>
      </c>
      <c r="BG109" s="5">
        <v>112.577</v>
      </c>
      <c r="BH109" s="5">
        <v>6.2640000000000002</v>
      </c>
      <c r="BI109" s="5">
        <v>112.89700000000001</v>
      </c>
      <c r="BJ109" s="5">
        <v>1.6619999999999999</v>
      </c>
      <c r="BK109" s="5">
        <v>117.27800000000001</v>
      </c>
      <c r="BL109" s="5">
        <v>5.9080000000000004</v>
      </c>
      <c r="BM109" s="24"/>
      <c r="BN109" s="24" t="s">
        <v>25</v>
      </c>
      <c r="BO109" s="5">
        <v>120.099</v>
      </c>
      <c r="BP109" s="5">
        <v>5.7359999999999998</v>
      </c>
      <c r="BQ109" s="5">
        <v>113.078</v>
      </c>
      <c r="BR109" s="5">
        <v>3.86</v>
      </c>
      <c r="BS109" s="5">
        <v>147.14099999999999</v>
      </c>
      <c r="BT109" s="5">
        <v>8.327</v>
      </c>
      <c r="BU109" s="24"/>
      <c r="BV109" s="24" t="s">
        <v>25</v>
      </c>
      <c r="BW109" s="5">
        <v>97.174000000000007</v>
      </c>
      <c r="BX109" s="5">
        <v>6.3070000000000004</v>
      </c>
      <c r="BY109" s="5">
        <v>119.17400000000001</v>
      </c>
      <c r="BZ109" s="5">
        <v>3.0950000000000002</v>
      </c>
      <c r="CA109" s="5">
        <v>135.58199999999999</v>
      </c>
      <c r="CB109" s="5">
        <v>1.78</v>
      </c>
      <c r="CC109" s="24"/>
      <c r="CD109" s="24" t="s">
        <v>25</v>
      </c>
      <c r="CE109" s="5">
        <v>129.29900000000001</v>
      </c>
      <c r="CF109" s="5">
        <v>7.8739999999999997</v>
      </c>
      <c r="CG109" s="5">
        <v>101.15900000000001</v>
      </c>
      <c r="CH109" s="5">
        <v>10.494999999999999</v>
      </c>
      <c r="CI109" s="5">
        <v>118.642</v>
      </c>
      <c r="CJ109" s="5">
        <v>-1.4670000000000001</v>
      </c>
      <c r="CK109" s="24"/>
      <c r="CL109" s="24" t="s">
        <v>25</v>
      </c>
      <c r="CM109" s="5">
        <v>115.06699999999999</v>
      </c>
      <c r="CN109" s="5">
        <v>-1.464</v>
      </c>
      <c r="CO109" s="5">
        <v>126.14400000000001</v>
      </c>
      <c r="CP109" s="5">
        <v>-1.7609999999999999</v>
      </c>
      <c r="CQ109" s="5">
        <v>120.43</v>
      </c>
      <c r="CR109" s="5">
        <v>18.045000000000002</v>
      </c>
      <c r="CS109" s="24"/>
      <c r="CT109" s="24" t="s">
        <v>25</v>
      </c>
      <c r="CU109" s="5">
        <v>109.754</v>
      </c>
      <c r="CV109" s="5">
        <v>2.032</v>
      </c>
      <c r="CW109" s="5">
        <v>102.78100000000001</v>
      </c>
      <c r="CX109" s="5">
        <v>3.18</v>
      </c>
      <c r="CY109" s="5">
        <v>61.08</v>
      </c>
      <c r="CZ109" s="5">
        <v>-9.89</v>
      </c>
      <c r="DA109" s="24"/>
      <c r="DB109" s="24" t="s">
        <v>25</v>
      </c>
      <c r="DC109" s="5">
        <v>133.697</v>
      </c>
      <c r="DD109" s="5">
        <v>8.48</v>
      </c>
      <c r="DE109" s="5">
        <v>152.876</v>
      </c>
      <c r="DF109" s="5">
        <v>1.1870000000000001</v>
      </c>
      <c r="DG109" s="5">
        <v>112.38800000000001</v>
      </c>
      <c r="DH109" s="5">
        <v>-0.92200000000000004</v>
      </c>
      <c r="DI109" s="24"/>
      <c r="DJ109" s="24" t="s">
        <v>25</v>
      </c>
      <c r="DK109" s="5">
        <v>77.994</v>
      </c>
      <c r="DL109" s="5">
        <v>-10.706</v>
      </c>
      <c r="DM109" s="5">
        <v>129.25</v>
      </c>
      <c r="DN109" s="5">
        <v>11.983000000000001</v>
      </c>
      <c r="DO109" s="5">
        <v>141.90199999999999</v>
      </c>
      <c r="DP109" s="5">
        <v>4.2699999999999996</v>
      </c>
      <c r="DQ109" s="330"/>
    </row>
    <row r="110" spans="1:121" s="433" customFormat="1" ht="15" hidden="1" customHeight="1" x14ac:dyDescent="0.25">
      <c r="A110" s="24"/>
      <c r="B110" s="24" t="s">
        <v>26</v>
      </c>
      <c r="C110" s="295">
        <v>132.11500000000001</v>
      </c>
      <c r="D110" s="295">
        <v>-0.65</v>
      </c>
      <c r="E110" s="295">
        <v>113.318</v>
      </c>
      <c r="F110" s="295">
        <v>4.6210000000000004</v>
      </c>
      <c r="G110" s="295">
        <v>110.819</v>
      </c>
      <c r="H110" s="295">
        <v>-1.2390000000000001</v>
      </c>
      <c r="I110" s="24"/>
      <c r="J110" s="24" t="s">
        <v>26</v>
      </c>
      <c r="K110" s="295">
        <v>117.16200000000001</v>
      </c>
      <c r="L110" s="295">
        <v>2.0590000000000002</v>
      </c>
      <c r="M110" s="295">
        <v>128.79499999999999</v>
      </c>
      <c r="N110" s="295">
        <v>1.056</v>
      </c>
      <c r="O110" s="295">
        <v>100.92</v>
      </c>
      <c r="P110" s="295">
        <v>5.5469999999999997</v>
      </c>
      <c r="Q110" s="24"/>
      <c r="R110" s="24" t="s">
        <v>26</v>
      </c>
      <c r="S110" s="295">
        <v>110.32899999999999</v>
      </c>
      <c r="T110" s="295">
        <v>-3.1829999999999998</v>
      </c>
      <c r="U110" s="295">
        <v>138.23599999999999</v>
      </c>
      <c r="V110" s="295">
        <v>1.663</v>
      </c>
      <c r="W110" s="295">
        <v>108.46299999999999</v>
      </c>
      <c r="X110" s="295">
        <v>-11.666</v>
      </c>
      <c r="Y110" s="24"/>
      <c r="Z110" s="24" t="s">
        <v>26</v>
      </c>
      <c r="AA110" s="295">
        <v>106.32899999999999</v>
      </c>
      <c r="AB110" s="295">
        <v>17.233000000000001</v>
      </c>
      <c r="AC110" s="295">
        <v>129.25299999999999</v>
      </c>
      <c r="AD110" s="295">
        <v>8.2149999999999999</v>
      </c>
      <c r="AE110" s="295">
        <v>112.46599999999999</v>
      </c>
      <c r="AF110" s="295">
        <v>8.6660000000000004</v>
      </c>
      <c r="AG110" s="24"/>
      <c r="AH110" s="24" t="s">
        <v>26</v>
      </c>
      <c r="AI110" s="295">
        <v>109.687</v>
      </c>
      <c r="AJ110" s="295">
        <v>3.1440000000000001</v>
      </c>
      <c r="AK110" s="295">
        <v>114.553</v>
      </c>
      <c r="AL110" s="295">
        <v>5.0510000000000002</v>
      </c>
      <c r="AM110" s="295">
        <v>115.175</v>
      </c>
      <c r="AN110" s="295">
        <v>5.141</v>
      </c>
      <c r="AO110" s="24"/>
      <c r="AP110" s="24" t="s">
        <v>26</v>
      </c>
      <c r="AQ110" s="295">
        <v>122.43899999999999</v>
      </c>
      <c r="AR110" s="295">
        <v>-0.27</v>
      </c>
      <c r="AS110" s="295">
        <v>114.49299999999999</v>
      </c>
      <c r="AT110" s="295">
        <v>5.9539999999999997</v>
      </c>
      <c r="AU110" s="295">
        <v>125.223</v>
      </c>
      <c r="AV110" s="295">
        <v>5.0199999999999996</v>
      </c>
      <c r="AW110" s="24"/>
      <c r="AX110" s="24" t="s">
        <v>26</v>
      </c>
      <c r="AY110" s="295">
        <v>122.854</v>
      </c>
      <c r="AZ110" s="295">
        <v>7.4660000000000002</v>
      </c>
      <c r="BA110" s="295">
        <v>120.459</v>
      </c>
      <c r="BB110" s="295">
        <v>5.7670000000000003</v>
      </c>
      <c r="BC110" s="295">
        <v>126.29600000000001</v>
      </c>
      <c r="BD110" s="295">
        <v>-7.1369999999999996</v>
      </c>
      <c r="BE110" s="24"/>
      <c r="BF110" s="24" t="s">
        <v>26</v>
      </c>
      <c r="BG110" s="295">
        <v>119.24</v>
      </c>
      <c r="BH110" s="295">
        <v>6.1219999999999999</v>
      </c>
      <c r="BI110" s="295">
        <v>111.917</v>
      </c>
      <c r="BJ110" s="295">
        <v>7.2060000000000004</v>
      </c>
      <c r="BK110" s="295">
        <v>115.584</v>
      </c>
      <c r="BL110" s="295">
        <v>0.83899999999999997</v>
      </c>
      <c r="BM110" s="24"/>
      <c r="BN110" s="24" t="s">
        <v>26</v>
      </c>
      <c r="BO110" s="5">
        <v>118.89400000000001</v>
      </c>
      <c r="BP110" s="295">
        <v>4.4859999999999998</v>
      </c>
      <c r="BQ110" s="295">
        <v>116.41200000000001</v>
      </c>
      <c r="BR110" s="295">
        <v>5.0869999999999997</v>
      </c>
      <c r="BS110" s="295">
        <v>149.78399999999999</v>
      </c>
      <c r="BT110" s="295">
        <v>9.61</v>
      </c>
      <c r="BU110" s="24"/>
      <c r="BV110" s="24" t="s">
        <v>26</v>
      </c>
      <c r="BW110" s="295">
        <v>110.205</v>
      </c>
      <c r="BX110" s="295">
        <v>7.4509999999999996</v>
      </c>
      <c r="BY110" s="295">
        <v>122.708</v>
      </c>
      <c r="BZ110" s="295">
        <v>0.76100000000000001</v>
      </c>
      <c r="CA110" s="295">
        <v>130.46</v>
      </c>
      <c r="CB110" s="295">
        <v>3.13</v>
      </c>
      <c r="CC110" s="24"/>
      <c r="CD110" s="24" t="s">
        <v>26</v>
      </c>
      <c r="CE110" s="295">
        <v>130.94200000000001</v>
      </c>
      <c r="CF110" s="295">
        <v>14.327</v>
      </c>
      <c r="CG110" s="295">
        <v>113.623</v>
      </c>
      <c r="CH110" s="295">
        <v>16.643000000000001</v>
      </c>
      <c r="CI110" s="295">
        <v>124.935</v>
      </c>
      <c r="CJ110" s="295">
        <v>0.69899999999999995</v>
      </c>
      <c r="CK110" s="24"/>
      <c r="CL110" s="24" t="s">
        <v>26</v>
      </c>
      <c r="CM110" s="295">
        <v>111.928</v>
      </c>
      <c r="CN110" s="295">
        <v>-1.8720000000000001</v>
      </c>
      <c r="CO110" s="295">
        <v>128.232</v>
      </c>
      <c r="CP110" s="295">
        <v>7.7060000000000004</v>
      </c>
      <c r="CQ110" s="295">
        <v>114.455</v>
      </c>
      <c r="CR110" s="295">
        <v>5.819</v>
      </c>
      <c r="CS110" s="24"/>
      <c r="CT110" s="24" t="s">
        <v>26</v>
      </c>
      <c r="CU110" s="295">
        <v>109.08</v>
      </c>
      <c r="CV110" s="295">
        <v>4.1440000000000001</v>
      </c>
      <c r="CW110" s="295">
        <v>98.122</v>
      </c>
      <c r="CX110" s="295">
        <v>5.2009999999999996</v>
      </c>
      <c r="CY110" s="295">
        <v>97.718000000000004</v>
      </c>
      <c r="CZ110" s="295">
        <v>26.981999999999999</v>
      </c>
      <c r="DA110" s="24"/>
      <c r="DB110" s="24" t="s">
        <v>26</v>
      </c>
      <c r="DC110" s="295">
        <v>126.789</v>
      </c>
      <c r="DD110" s="295">
        <v>-1.3220000000000001</v>
      </c>
      <c r="DE110" s="295">
        <v>97.813000000000002</v>
      </c>
      <c r="DF110" s="295">
        <v>16.995000000000001</v>
      </c>
      <c r="DG110" s="295">
        <v>125.286</v>
      </c>
      <c r="DH110" s="295">
        <v>26.93</v>
      </c>
      <c r="DI110" s="24"/>
      <c r="DJ110" s="24" t="s">
        <v>26</v>
      </c>
      <c r="DK110" s="295">
        <v>71.153999999999996</v>
      </c>
      <c r="DL110" s="295">
        <v>-24.655000000000001</v>
      </c>
      <c r="DM110" s="295">
        <v>128.68100000000001</v>
      </c>
      <c r="DN110" s="295">
        <v>8.5640000000000001</v>
      </c>
      <c r="DO110" s="295">
        <v>132.12299999999999</v>
      </c>
      <c r="DP110" s="295">
        <v>9.4499999999999993</v>
      </c>
      <c r="DQ110" s="330"/>
    </row>
    <row r="111" spans="1:121" s="331" customFormat="1" ht="15" hidden="1" customHeight="1" x14ac:dyDescent="0.25">
      <c r="A111" s="24"/>
      <c r="B111" s="24" t="s">
        <v>27</v>
      </c>
      <c r="C111" s="5">
        <v>125.48099999999999</v>
      </c>
      <c r="D111" s="5">
        <v>-6.4710000000000001</v>
      </c>
      <c r="E111" s="5">
        <v>108.117</v>
      </c>
      <c r="F111" s="5">
        <v>0.70599999999999996</v>
      </c>
      <c r="G111" s="5">
        <v>112.277</v>
      </c>
      <c r="H111" s="5">
        <v>1.9670000000000001</v>
      </c>
      <c r="I111" s="24"/>
      <c r="J111" s="24" t="s">
        <v>27</v>
      </c>
      <c r="K111" s="5">
        <v>117.027</v>
      </c>
      <c r="L111" s="5">
        <v>5.8</v>
      </c>
      <c r="M111" s="5">
        <v>127.568</v>
      </c>
      <c r="N111" s="5">
        <v>0.95599999999999996</v>
      </c>
      <c r="O111" s="5">
        <v>102.068</v>
      </c>
      <c r="P111" s="5">
        <v>-1.5489999999999999</v>
      </c>
      <c r="Q111" s="24"/>
      <c r="R111" s="24" t="s">
        <v>27</v>
      </c>
      <c r="S111" s="5">
        <v>122.377</v>
      </c>
      <c r="T111" s="5">
        <v>-2E-3</v>
      </c>
      <c r="U111" s="5">
        <v>144.39500000000001</v>
      </c>
      <c r="V111" s="5">
        <v>7.9359999999999999</v>
      </c>
      <c r="W111" s="5">
        <v>130.72300000000001</v>
      </c>
      <c r="X111" s="5">
        <v>-5.8390000000000004</v>
      </c>
      <c r="Y111" s="24"/>
      <c r="Z111" s="24" t="s">
        <v>27</v>
      </c>
      <c r="AA111" s="5">
        <v>110.601</v>
      </c>
      <c r="AB111" s="5">
        <v>6.7910000000000004</v>
      </c>
      <c r="AC111" s="5">
        <v>125.815</v>
      </c>
      <c r="AD111" s="5">
        <v>-1.4930000000000001</v>
      </c>
      <c r="AE111" s="5">
        <v>113.527</v>
      </c>
      <c r="AF111" s="5">
        <v>5.609</v>
      </c>
      <c r="AG111" s="24"/>
      <c r="AH111" s="24" t="s">
        <v>27</v>
      </c>
      <c r="AI111" s="5">
        <v>115.738</v>
      </c>
      <c r="AJ111" s="5">
        <v>0.34599999999999997</v>
      </c>
      <c r="AK111" s="5">
        <v>120.18300000000001</v>
      </c>
      <c r="AL111" s="5">
        <v>5.5519999999999996</v>
      </c>
      <c r="AM111" s="5">
        <v>116.437</v>
      </c>
      <c r="AN111" s="5">
        <v>5.32</v>
      </c>
      <c r="AO111" s="24"/>
      <c r="AP111" s="24" t="s">
        <v>27</v>
      </c>
      <c r="AQ111" s="5">
        <v>112.80500000000001</v>
      </c>
      <c r="AR111" s="5">
        <v>0.59599999999999997</v>
      </c>
      <c r="AS111" s="5">
        <v>103.486</v>
      </c>
      <c r="AT111" s="5">
        <v>-0.56999999999999995</v>
      </c>
      <c r="AU111" s="5">
        <v>114.377</v>
      </c>
      <c r="AV111" s="5">
        <v>2.915</v>
      </c>
      <c r="AW111" s="24"/>
      <c r="AX111" s="24" t="s">
        <v>27</v>
      </c>
      <c r="AY111" s="5">
        <v>114.036</v>
      </c>
      <c r="AZ111" s="5">
        <v>4.3289999999999997</v>
      </c>
      <c r="BA111" s="5">
        <v>115.096</v>
      </c>
      <c r="BB111" s="5">
        <v>3.004</v>
      </c>
      <c r="BC111" s="5">
        <v>126.465</v>
      </c>
      <c r="BD111" s="5">
        <v>-4.1820000000000004</v>
      </c>
      <c r="BE111" s="24"/>
      <c r="BF111" s="24" t="s">
        <v>27</v>
      </c>
      <c r="BG111" s="5">
        <v>117.28100000000001</v>
      </c>
      <c r="BH111" s="5">
        <v>5.6079999999999997</v>
      </c>
      <c r="BI111" s="5">
        <v>113.02500000000001</v>
      </c>
      <c r="BJ111" s="5">
        <v>3.7749999999999999</v>
      </c>
      <c r="BK111" s="5">
        <v>108.77800000000001</v>
      </c>
      <c r="BL111" s="5">
        <v>4.3970000000000002</v>
      </c>
      <c r="BM111" s="24"/>
      <c r="BN111" s="24" t="s">
        <v>27</v>
      </c>
      <c r="BO111" s="5">
        <v>114.583</v>
      </c>
      <c r="BP111" s="5">
        <v>7.5609999999999999</v>
      </c>
      <c r="BQ111" s="5">
        <v>114.52200000000001</v>
      </c>
      <c r="BR111" s="5">
        <v>2.2189999999999999</v>
      </c>
      <c r="BS111" s="5">
        <v>139.32</v>
      </c>
      <c r="BT111" s="5">
        <v>8.2669999999999995</v>
      </c>
      <c r="BU111" s="24"/>
      <c r="BV111" s="24" t="s">
        <v>27</v>
      </c>
      <c r="BW111" s="5">
        <v>103.72199999999999</v>
      </c>
      <c r="BX111" s="5">
        <v>0.25</v>
      </c>
      <c r="BY111" s="5">
        <v>114.252</v>
      </c>
      <c r="BZ111" s="5">
        <v>3.2989999999999999</v>
      </c>
      <c r="CA111" s="5">
        <v>129.09100000000001</v>
      </c>
      <c r="CB111" s="5">
        <v>2.4540000000000002</v>
      </c>
      <c r="CC111" s="24"/>
      <c r="CD111" s="24" t="s">
        <v>27</v>
      </c>
      <c r="CE111" s="5">
        <v>136.608</v>
      </c>
      <c r="CF111" s="5">
        <v>4.194</v>
      </c>
      <c r="CG111" s="5">
        <v>96.323999999999998</v>
      </c>
      <c r="CH111" s="5">
        <v>9.4570000000000007</v>
      </c>
      <c r="CI111" s="5">
        <v>127.036</v>
      </c>
      <c r="CJ111" s="5">
        <v>-1.1639999999999999</v>
      </c>
      <c r="CK111" s="24"/>
      <c r="CL111" s="24" t="s">
        <v>27</v>
      </c>
      <c r="CM111" s="5">
        <v>106.95399999999999</v>
      </c>
      <c r="CN111" s="5">
        <v>0.61299999999999999</v>
      </c>
      <c r="CO111" s="5">
        <v>110.37</v>
      </c>
      <c r="CP111" s="5">
        <v>1.778</v>
      </c>
      <c r="CQ111" s="5">
        <v>108.105</v>
      </c>
      <c r="CR111" s="5">
        <v>5.6109999999999998</v>
      </c>
      <c r="CS111" s="24"/>
      <c r="CT111" s="24" t="s">
        <v>27</v>
      </c>
      <c r="CU111" s="5">
        <v>113.79300000000001</v>
      </c>
      <c r="CV111" s="5">
        <v>5.3520000000000003</v>
      </c>
      <c r="CW111" s="5">
        <v>98.048000000000002</v>
      </c>
      <c r="CX111" s="5">
        <v>1.607</v>
      </c>
      <c r="CY111" s="5">
        <v>91.924999999999997</v>
      </c>
      <c r="CZ111" s="5">
        <v>35.154000000000003</v>
      </c>
      <c r="DA111" s="24"/>
      <c r="DB111" s="24" t="s">
        <v>27</v>
      </c>
      <c r="DC111" s="5">
        <v>125.708</v>
      </c>
      <c r="DD111" s="5">
        <v>-6.1710000000000003</v>
      </c>
      <c r="DE111" s="5">
        <v>102.822</v>
      </c>
      <c r="DF111" s="5">
        <v>12.218999999999999</v>
      </c>
      <c r="DG111" s="5">
        <v>149.19200000000001</v>
      </c>
      <c r="DH111" s="5">
        <v>11.039</v>
      </c>
      <c r="DI111" s="24"/>
      <c r="DJ111" s="24" t="s">
        <v>27</v>
      </c>
      <c r="DK111" s="5">
        <v>88.677999999999997</v>
      </c>
      <c r="DL111" s="5">
        <v>-6.95</v>
      </c>
      <c r="DM111" s="5">
        <v>121.676</v>
      </c>
      <c r="DN111" s="5">
        <v>2.1</v>
      </c>
      <c r="DO111" s="5">
        <v>138.297</v>
      </c>
      <c r="DP111" s="5">
        <v>11.27</v>
      </c>
      <c r="DQ111" s="330"/>
    </row>
    <row r="112" spans="1:121" s="331" customFormat="1" ht="15" hidden="1" customHeight="1" x14ac:dyDescent="0.25">
      <c r="A112" s="24"/>
      <c r="B112" s="24" t="s">
        <v>28</v>
      </c>
      <c r="C112" s="5">
        <v>125.345</v>
      </c>
      <c r="D112" s="5">
        <v>-9.9009999999999998</v>
      </c>
      <c r="E112" s="5">
        <v>108.35599999999999</v>
      </c>
      <c r="F112" s="5">
        <v>3.222</v>
      </c>
      <c r="G112" s="5">
        <v>115.068</v>
      </c>
      <c r="H112" s="5">
        <v>5.8849999999999998</v>
      </c>
      <c r="I112" s="24"/>
      <c r="J112" s="24" t="s">
        <v>28</v>
      </c>
      <c r="K112" s="5">
        <v>120.39400000000001</v>
      </c>
      <c r="L112" s="5">
        <v>8.4659999999999993</v>
      </c>
      <c r="M112" s="5">
        <v>130.768</v>
      </c>
      <c r="N112" s="5">
        <v>1.306</v>
      </c>
      <c r="O112" s="5">
        <v>105.49299999999999</v>
      </c>
      <c r="P112" s="5">
        <v>6.2869999999999999</v>
      </c>
      <c r="Q112" s="24"/>
      <c r="R112" s="24" t="s">
        <v>28</v>
      </c>
      <c r="S112" s="5">
        <v>103.241</v>
      </c>
      <c r="T112" s="5">
        <v>-0.748</v>
      </c>
      <c r="U112" s="5">
        <v>145.99100000000001</v>
      </c>
      <c r="V112" s="5">
        <v>6.476</v>
      </c>
      <c r="W112" s="5">
        <v>145.01499999999999</v>
      </c>
      <c r="X112" s="5">
        <v>-1.9490000000000001</v>
      </c>
      <c r="Y112" s="24"/>
      <c r="Z112" s="24" t="s">
        <v>28</v>
      </c>
      <c r="AA112" s="5">
        <v>106.794</v>
      </c>
      <c r="AB112" s="5">
        <v>4.843</v>
      </c>
      <c r="AC112" s="5">
        <v>125.166</v>
      </c>
      <c r="AD112" s="5">
        <v>-4.8959999999999999</v>
      </c>
      <c r="AE112" s="5">
        <v>118.563</v>
      </c>
      <c r="AF112" s="5">
        <v>9.468</v>
      </c>
      <c r="AG112" s="24"/>
      <c r="AH112" s="24" t="s">
        <v>28</v>
      </c>
      <c r="AI112" s="5">
        <v>125.864</v>
      </c>
      <c r="AJ112" s="5">
        <v>3.9950000000000001</v>
      </c>
      <c r="AK112" s="5">
        <v>131.35</v>
      </c>
      <c r="AL112" s="5">
        <v>2.3809999999999998</v>
      </c>
      <c r="AM112" s="5">
        <v>112.407</v>
      </c>
      <c r="AN112" s="5">
        <v>1.675</v>
      </c>
      <c r="AO112" s="24"/>
      <c r="AP112" s="24" t="s">
        <v>28</v>
      </c>
      <c r="AQ112" s="5">
        <v>117.1</v>
      </c>
      <c r="AR112" s="5">
        <v>2.8849999999999998</v>
      </c>
      <c r="AS112" s="5">
        <v>106.143</v>
      </c>
      <c r="AT112" s="5">
        <v>2.9780000000000002</v>
      </c>
      <c r="AU112" s="5">
        <v>114.108</v>
      </c>
      <c r="AV112" s="5">
        <v>8.2050000000000001</v>
      </c>
      <c r="AW112" s="24"/>
      <c r="AX112" s="24" t="s">
        <v>28</v>
      </c>
      <c r="AY112" s="5">
        <v>125.327</v>
      </c>
      <c r="AZ112" s="5">
        <v>10.678000000000001</v>
      </c>
      <c r="BA112" s="5">
        <v>115.98399999999999</v>
      </c>
      <c r="BB112" s="5">
        <v>5.38</v>
      </c>
      <c r="BC112" s="5">
        <v>127.453</v>
      </c>
      <c r="BD112" s="5">
        <v>-8.3699999999999992</v>
      </c>
      <c r="BE112" s="24"/>
      <c r="BF112" s="24" t="s">
        <v>28</v>
      </c>
      <c r="BG112" s="5">
        <v>119.282</v>
      </c>
      <c r="BH112" s="5">
        <v>6.6379999999999999</v>
      </c>
      <c r="BI112" s="5">
        <v>109.34699999999999</v>
      </c>
      <c r="BJ112" s="5">
        <v>2.67</v>
      </c>
      <c r="BK112" s="5">
        <v>109.616</v>
      </c>
      <c r="BL112" s="5">
        <v>6.4409999999999998</v>
      </c>
      <c r="BM112" s="24"/>
      <c r="BN112" s="24" t="s">
        <v>28</v>
      </c>
      <c r="BO112" s="5">
        <v>113.021</v>
      </c>
      <c r="BP112" s="5">
        <v>5.101</v>
      </c>
      <c r="BQ112" s="5">
        <v>113.175</v>
      </c>
      <c r="BR112" s="5">
        <v>3.6960000000000002</v>
      </c>
      <c r="BS112" s="5">
        <v>141.648</v>
      </c>
      <c r="BT112" s="5">
        <v>6.8360000000000003</v>
      </c>
      <c r="BU112" s="24"/>
      <c r="BV112" s="24" t="s">
        <v>28</v>
      </c>
      <c r="BW112" s="5">
        <v>104.423</v>
      </c>
      <c r="BX112" s="5">
        <v>5.2560000000000002</v>
      </c>
      <c r="BY112" s="5">
        <v>123.959</v>
      </c>
      <c r="BZ112" s="5">
        <v>13.58</v>
      </c>
      <c r="CA112" s="5">
        <v>116.738</v>
      </c>
      <c r="CB112" s="5">
        <v>11.824</v>
      </c>
      <c r="CC112" s="24"/>
      <c r="CD112" s="24" t="s">
        <v>28</v>
      </c>
      <c r="CE112" s="5">
        <v>121.286</v>
      </c>
      <c r="CF112" s="5">
        <v>8.2780000000000005</v>
      </c>
      <c r="CG112" s="5">
        <v>89.094999999999999</v>
      </c>
      <c r="CH112" s="5">
        <v>10.906000000000001</v>
      </c>
      <c r="CI112" s="5">
        <v>122.129</v>
      </c>
      <c r="CJ112" s="5">
        <v>6.9640000000000004</v>
      </c>
      <c r="CK112" s="24"/>
      <c r="CL112" s="24" t="s">
        <v>28</v>
      </c>
      <c r="CM112" s="5">
        <v>118.691</v>
      </c>
      <c r="CN112" s="5">
        <v>4.2850000000000001</v>
      </c>
      <c r="CO112" s="5">
        <v>110.617</v>
      </c>
      <c r="CP112" s="5">
        <v>-5.8289999999999997</v>
      </c>
      <c r="CQ112" s="5">
        <v>119.83199999999999</v>
      </c>
      <c r="CR112" s="5">
        <v>7.2539999999999996</v>
      </c>
      <c r="CS112" s="24"/>
      <c r="CT112" s="24" t="s">
        <v>28</v>
      </c>
      <c r="CU112" s="5">
        <v>112.11799999999999</v>
      </c>
      <c r="CV112" s="5">
        <v>8.1069999999999993</v>
      </c>
      <c r="CW112" s="5">
        <v>103.998</v>
      </c>
      <c r="CX112" s="5">
        <v>8.2000000000000003E-2</v>
      </c>
      <c r="CY112" s="5">
        <v>87.097999999999999</v>
      </c>
      <c r="CZ112" s="5">
        <v>21.343</v>
      </c>
      <c r="DA112" s="24"/>
      <c r="DB112" s="24" t="s">
        <v>28</v>
      </c>
      <c r="DC112" s="5">
        <v>131.77199999999999</v>
      </c>
      <c r="DD112" s="5">
        <v>1.377</v>
      </c>
      <c r="DE112" s="5">
        <v>94.611999999999995</v>
      </c>
      <c r="DF112" s="5">
        <v>-22.963999999999999</v>
      </c>
      <c r="DG112" s="5">
        <v>146.68700000000001</v>
      </c>
      <c r="DH112" s="5">
        <v>48.734000000000002</v>
      </c>
      <c r="DI112" s="24"/>
      <c r="DJ112" s="24" t="s">
        <v>28</v>
      </c>
      <c r="DK112" s="5">
        <v>94.087999999999994</v>
      </c>
      <c r="DL112" s="5">
        <v>10.888999999999999</v>
      </c>
      <c r="DM112" s="5">
        <v>121.54900000000001</v>
      </c>
      <c r="DN112" s="5">
        <v>8.2840000000000007</v>
      </c>
      <c r="DO112" s="5">
        <v>104.643</v>
      </c>
      <c r="DP112" s="5">
        <v>8.3309999999999995</v>
      </c>
      <c r="DQ112" s="330"/>
    </row>
    <row r="113" spans="1:351" ht="15" hidden="1" customHeight="1" x14ac:dyDescent="0.25">
      <c r="A113" s="30"/>
      <c r="C113" s="75"/>
      <c r="D113" s="371"/>
      <c r="E113" s="75"/>
      <c r="F113" s="371"/>
      <c r="G113" s="473"/>
      <c r="H113" s="371"/>
      <c r="K113" s="31"/>
      <c r="M113" s="31"/>
      <c r="O113" s="31"/>
      <c r="S113" s="31"/>
      <c r="U113" s="31"/>
      <c r="W113" s="31"/>
      <c r="AA113" s="31"/>
      <c r="AC113" s="31"/>
      <c r="AE113" s="31"/>
      <c r="AI113" s="31"/>
      <c r="AK113" s="31"/>
      <c r="AM113" s="31"/>
      <c r="AQ113" s="31"/>
      <c r="AS113" s="31"/>
      <c r="AU113" s="31"/>
      <c r="AY113" s="31"/>
      <c r="BA113" s="31"/>
      <c r="BB113" s="47"/>
      <c r="BC113" s="31"/>
      <c r="BG113" s="31"/>
      <c r="BI113" s="31"/>
      <c r="BK113" s="5"/>
      <c r="BL113" s="436"/>
      <c r="BM113" s="436"/>
      <c r="BN113" s="436"/>
      <c r="BO113" s="331"/>
      <c r="BP113" s="436"/>
      <c r="BQ113" s="436"/>
      <c r="BR113" s="436"/>
      <c r="BS113" s="436"/>
      <c r="BT113" s="436"/>
      <c r="BU113" s="436"/>
      <c r="BV113" s="436"/>
      <c r="BW113" s="436"/>
      <c r="BX113" s="436"/>
      <c r="BY113" s="436"/>
      <c r="BZ113" s="436"/>
      <c r="CA113" s="436"/>
      <c r="CB113" s="436"/>
      <c r="CC113" s="436"/>
      <c r="CD113" s="436"/>
      <c r="CE113" s="436"/>
      <c r="CF113" s="436"/>
      <c r="CG113" s="436"/>
      <c r="CH113" s="436"/>
      <c r="CI113" s="436"/>
      <c r="CJ113" s="436"/>
      <c r="CK113" s="436"/>
      <c r="CL113" s="436"/>
      <c r="CM113" s="436"/>
      <c r="CN113" s="436"/>
      <c r="CO113" s="436"/>
      <c r="CP113" s="436"/>
      <c r="CQ113" s="436"/>
      <c r="CR113" s="436"/>
      <c r="CS113" s="436"/>
      <c r="CT113" s="436"/>
      <c r="CU113" s="436"/>
      <c r="CV113" s="218"/>
      <c r="CW113" s="31"/>
      <c r="CY113" s="31"/>
      <c r="DC113" s="31"/>
      <c r="DE113" s="31"/>
      <c r="DG113" s="31"/>
      <c r="DK113" s="31"/>
      <c r="DM113" s="31"/>
      <c r="DO113" s="31"/>
      <c r="DP113" s="47"/>
      <c r="DQ113" s="49"/>
      <c r="DR113" s="49"/>
      <c r="DS113" s="31"/>
      <c r="DT113" s="47"/>
      <c r="DU113" s="31"/>
      <c r="DV113" s="47"/>
      <c r="DW113" s="31"/>
      <c r="DX113" s="47"/>
      <c r="DY113" s="49"/>
      <c r="DZ113" s="49"/>
      <c r="EA113" s="31"/>
      <c r="EB113" s="47"/>
      <c r="EC113" s="31"/>
      <c r="ED113" s="47"/>
      <c r="EE113" s="31"/>
      <c r="EF113" s="47"/>
      <c r="EG113" s="49"/>
      <c r="EH113" s="49"/>
      <c r="EI113" s="31"/>
      <c r="EJ113" s="47"/>
      <c r="EK113" s="31"/>
      <c r="EL113" s="47"/>
      <c r="EM113" s="31"/>
      <c r="EN113" s="47"/>
      <c r="EO113" s="49"/>
      <c r="EP113" s="49"/>
      <c r="EQ113" s="31"/>
      <c r="ER113" s="47"/>
      <c r="ES113" s="31"/>
      <c r="ET113" s="47"/>
      <c r="EU113" s="31"/>
      <c r="EV113" s="47"/>
      <c r="EW113" s="49"/>
      <c r="EX113" s="49"/>
      <c r="EY113" s="31"/>
      <c r="EZ113" s="47"/>
      <c r="FA113" s="31"/>
      <c r="FB113" s="47"/>
      <c r="FC113" s="31"/>
      <c r="FD113" s="47"/>
      <c r="FE113" s="49"/>
      <c r="FF113" s="49"/>
      <c r="FG113" s="31"/>
      <c r="FH113" s="47"/>
      <c r="FI113" s="31"/>
      <c r="FJ113" s="47"/>
      <c r="FK113" s="31"/>
      <c r="FL113" s="47"/>
      <c r="FM113" s="49"/>
      <c r="FN113" s="49"/>
      <c r="FO113" s="31"/>
      <c r="FP113" s="47"/>
      <c r="FQ113" s="31"/>
      <c r="FR113" s="47"/>
      <c r="FS113" s="31"/>
      <c r="FT113" s="47"/>
      <c r="FU113" s="49"/>
      <c r="FV113" s="49"/>
      <c r="FW113" s="31"/>
      <c r="FX113" s="47"/>
      <c r="FY113" s="31"/>
      <c r="FZ113" s="47"/>
      <c r="GA113" s="31"/>
      <c r="GB113" s="47"/>
      <c r="GC113" s="49"/>
      <c r="GD113" s="49"/>
      <c r="GE113" s="31"/>
      <c r="GF113" s="47"/>
      <c r="GG113" s="31"/>
      <c r="GH113" s="47"/>
      <c r="GI113" s="31"/>
      <c r="GJ113" s="47"/>
      <c r="GK113" s="49"/>
      <c r="GL113" s="49"/>
      <c r="GM113" s="31"/>
      <c r="GN113" s="47"/>
      <c r="GO113" s="31"/>
      <c r="GP113" s="47"/>
      <c r="GQ113" s="31"/>
      <c r="GR113" s="47"/>
      <c r="GS113" s="49"/>
      <c r="GT113" s="49"/>
      <c r="GU113" s="31"/>
      <c r="GV113" s="47"/>
      <c r="GW113" s="31"/>
      <c r="GX113" s="47"/>
      <c r="GY113" s="31"/>
      <c r="GZ113" s="47"/>
      <c r="HA113" s="49"/>
      <c r="HB113" s="49"/>
      <c r="HC113" s="31"/>
      <c r="HD113" s="47"/>
      <c r="HE113" s="31"/>
      <c r="HF113" s="47"/>
      <c r="HG113" s="31"/>
      <c r="HH113" s="47"/>
      <c r="HI113" s="49"/>
      <c r="HJ113" s="49"/>
      <c r="HK113" s="31"/>
      <c r="HL113" s="47"/>
      <c r="HM113" s="31"/>
      <c r="HN113" s="47"/>
      <c r="HO113" s="31"/>
      <c r="HP113" s="47"/>
      <c r="HQ113" s="49"/>
      <c r="HR113" s="49"/>
      <c r="HS113" s="31"/>
      <c r="HT113" s="47"/>
      <c r="HU113" s="31"/>
      <c r="HV113" s="47"/>
      <c r="HW113" s="31"/>
      <c r="HX113" s="47"/>
      <c r="HY113" s="49"/>
      <c r="HZ113" s="49"/>
      <c r="IA113" s="31"/>
      <c r="IB113" s="47"/>
      <c r="IC113" s="31"/>
      <c r="ID113" s="47"/>
      <c r="IE113" s="31"/>
      <c r="IF113" s="47"/>
      <c r="IG113" s="49"/>
      <c r="IH113" s="49"/>
      <c r="II113" s="31"/>
      <c r="IJ113" s="47"/>
      <c r="IK113" s="31"/>
      <c r="IL113" s="47"/>
      <c r="IM113" s="31"/>
      <c r="IN113" s="47"/>
      <c r="IO113" s="49"/>
      <c r="IP113" s="49"/>
      <c r="IQ113" s="31"/>
      <c r="IR113" s="47"/>
      <c r="IS113" s="31"/>
      <c r="IT113" s="47"/>
      <c r="IU113" s="31"/>
      <c r="IV113" s="47"/>
      <c r="IW113" s="49"/>
      <c r="IX113" s="49"/>
      <c r="IY113" s="31"/>
      <c r="IZ113" s="47"/>
      <c r="JA113" s="31"/>
      <c r="JB113" s="47"/>
      <c r="JC113" s="31"/>
      <c r="JD113" s="47"/>
      <c r="JE113" s="49"/>
      <c r="JF113" s="49"/>
      <c r="JG113" s="31"/>
      <c r="JH113" s="47"/>
      <c r="JI113" s="31"/>
      <c r="JJ113" s="47"/>
      <c r="JK113" s="31"/>
      <c r="JL113" s="47"/>
      <c r="JM113" s="49"/>
      <c r="JN113" s="49"/>
      <c r="JO113" s="31"/>
      <c r="JP113" s="47"/>
      <c r="JQ113" s="31"/>
      <c r="JR113" s="47"/>
      <c r="JS113" s="31"/>
      <c r="JT113" s="47"/>
      <c r="JU113" s="49"/>
      <c r="JV113" s="49"/>
      <c r="JW113" s="31"/>
      <c r="JX113" s="47"/>
      <c r="JY113" s="31"/>
      <c r="JZ113" s="47"/>
      <c r="KA113" s="31"/>
      <c r="KB113" s="47"/>
      <c r="KC113" s="49"/>
      <c r="KD113" s="49"/>
      <c r="KE113" s="31"/>
      <c r="KF113" s="47"/>
      <c r="KG113" s="31"/>
      <c r="KH113" s="47"/>
      <c r="KI113" s="31"/>
      <c r="KJ113" s="47"/>
      <c r="KK113" s="49"/>
      <c r="KL113" s="49"/>
      <c r="KM113" s="31"/>
      <c r="KN113" s="47"/>
      <c r="KO113" s="31"/>
      <c r="KP113" s="47"/>
      <c r="KQ113" s="31"/>
      <c r="KR113" s="47"/>
      <c r="KS113" s="49"/>
      <c r="KT113" s="49"/>
      <c r="KU113" s="31"/>
      <c r="KV113" s="47"/>
      <c r="KW113" s="31"/>
      <c r="KX113" s="47"/>
      <c r="KY113" s="31"/>
      <c r="KZ113" s="47"/>
      <c r="LA113" s="49"/>
      <c r="LB113" s="49"/>
      <c r="LC113" s="31"/>
      <c r="LD113" s="47"/>
      <c r="LE113" s="31"/>
      <c r="LF113" s="47"/>
      <c r="LG113" s="31"/>
      <c r="LH113" s="47"/>
      <c r="LI113" s="49"/>
      <c r="LJ113" s="49"/>
      <c r="LK113" s="31"/>
      <c r="LL113" s="47"/>
      <c r="LM113" s="31"/>
      <c r="LN113" s="47"/>
      <c r="LO113" s="31"/>
      <c r="LP113" s="47"/>
      <c r="LQ113" s="49"/>
      <c r="LR113" s="49"/>
      <c r="LS113" s="31"/>
      <c r="LT113" s="47"/>
      <c r="LU113" s="31"/>
      <c r="LV113" s="47"/>
      <c r="LW113" s="31"/>
      <c r="LX113" s="47"/>
      <c r="LY113" s="49"/>
      <c r="LZ113" s="49"/>
      <c r="MA113" s="31"/>
      <c r="MB113" s="47"/>
      <c r="MC113" s="31"/>
      <c r="MD113" s="47"/>
      <c r="ME113" s="31"/>
      <c r="MF113" s="47"/>
      <c r="MG113" s="49"/>
      <c r="MH113" s="49"/>
      <c r="MI113" s="31"/>
      <c r="MJ113" s="47"/>
      <c r="MK113" s="31"/>
      <c r="ML113" s="47"/>
      <c r="MM113" s="31"/>
    </row>
    <row r="114" spans="1:351" s="218" customFormat="1" ht="15" hidden="1" customHeight="1" x14ac:dyDescent="0.25">
      <c r="A114" s="448">
        <v>2019</v>
      </c>
      <c r="B114" s="341" t="s">
        <v>17</v>
      </c>
      <c r="C114" s="5">
        <v>126.91200000000001</v>
      </c>
      <c r="D114" s="45">
        <v>9.9819999999999993</v>
      </c>
      <c r="E114" s="5">
        <v>109.325</v>
      </c>
      <c r="F114" s="45">
        <v>7.0940000000000003</v>
      </c>
      <c r="G114" s="5">
        <v>106.532</v>
      </c>
      <c r="H114" s="45">
        <v>-7.59</v>
      </c>
      <c r="I114" s="448">
        <v>2019</v>
      </c>
      <c r="J114" s="341" t="s">
        <v>17</v>
      </c>
      <c r="K114" s="5">
        <v>112.812</v>
      </c>
      <c r="L114" s="45">
        <v>-7.3289999999999997</v>
      </c>
      <c r="M114" s="5">
        <v>121.821</v>
      </c>
      <c r="N114" s="45">
        <v>2.3210000000000002</v>
      </c>
      <c r="O114" s="5">
        <v>117.289</v>
      </c>
      <c r="P114" s="45">
        <v>6.5540000000000003</v>
      </c>
      <c r="Q114" s="448">
        <v>2019</v>
      </c>
      <c r="R114" s="341" t="s">
        <v>17</v>
      </c>
      <c r="S114" s="5">
        <v>110.562</v>
      </c>
      <c r="T114" s="45">
        <v>5.0720000000000001</v>
      </c>
      <c r="U114" s="5">
        <v>132.291</v>
      </c>
      <c r="V114" s="45">
        <v>8.1769999999999996</v>
      </c>
      <c r="W114" s="5">
        <v>150.78899999999999</v>
      </c>
      <c r="X114" s="45">
        <v>8.0419999999999998</v>
      </c>
      <c r="Y114" s="448">
        <v>2019</v>
      </c>
      <c r="Z114" s="341" t="s">
        <v>17</v>
      </c>
      <c r="AA114" s="5">
        <v>119.38800000000001</v>
      </c>
      <c r="AB114" s="45">
        <v>-2.7210000000000001</v>
      </c>
      <c r="AC114" s="5">
        <v>149.852</v>
      </c>
      <c r="AD114" s="45">
        <v>2.048</v>
      </c>
      <c r="AE114" s="5">
        <v>108.77200000000001</v>
      </c>
      <c r="AF114" s="45">
        <v>8.1590000000000007</v>
      </c>
      <c r="AG114" s="448">
        <v>2019</v>
      </c>
      <c r="AH114" s="341" t="s">
        <v>17</v>
      </c>
      <c r="AI114" s="5">
        <v>119.48699999999999</v>
      </c>
      <c r="AJ114" s="45">
        <v>1.415</v>
      </c>
      <c r="AK114" s="5">
        <v>117.691</v>
      </c>
      <c r="AL114" s="45">
        <v>6.556</v>
      </c>
      <c r="AM114" s="5">
        <v>120.593</v>
      </c>
      <c r="AN114" s="45">
        <v>3.8530000000000002</v>
      </c>
      <c r="AO114" s="448">
        <v>2019</v>
      </c>
      <c r="AP114" s="341" t="s">
        <v>17</v>
      </c>
      <c r="AQ114" s="5">
        <v>110.38</v>
      </c>
      <c r="AR114" s="45">
        <v>1.5980000000000001</v>
      </c>
      <c r="AS114" s="5">
        <v>120.551</v>
      </c>
      <c r="AT114" s="45">
        <v>6.306</v>
      </c>
      <c r="AU114" s="5">
        <v>101.628</v>
      </c>
      <c r="AV114" s="45">
        <v>4.5220000000000002</v>
      </c>
      <c r="AW114" s="448">
        <v>2019</v>
      </c>
      <c r="AX114" s="341" t="s">
        <v>17</v>
      </c>
      <c r="AY114" s="5">
        <v>118.012</v>
      </c>
      <c r="AZ114" s="45">
        <v>5.2359999999999998</v>
      </c>
      <c r="BA114" s="5">
        <v>111.619</v>
      </c>
      <c r="BB114" s="45">
        <v>7.5279999999999996</v>
      </c>
      <c r="BC114" s="5">
        <v>120.736</v>
      </c>
      <c r="BD114" s="45">
        <v>0.21</v>
      </c>
      <c r="BE114" s="448">
        <v>2019</v>
      </c>
      <c r="BF114" s="341" t="s">
        <v>17</v>
      </c>
      <c r="BG114" s="5">
        <v>117.495</v>
      </c>
      <c r="BH114" s="45">
        <v>6.6680000000000001</v>
      </c>
      <c r="BI114" s="5">
        <v>112.396</v>
      </c>
      <c r="BJ114" s="45">
        <v>2.028</v>
      </c>
      <c r="BK114" s="5">
        <v>100.904</v>
      </c>
      <c r="BL114" s="45">
        <v>6.5359999999999996</v>
      </c>
      <c r="BM114" s="448">
        <v>2019</v>
      </c>
      <c r="BN114" s="341" t="s">
        <v>17</v>
      </c>
      <c r="BO114" s="5">
        <v>112.16800000000001</v>
      </c>
      <c r="BP114" s="45">
        <v>8.5670000000000002</v>
      </c>
      <c r="BQ114" s="5">
        <v>137.99100000000001</v>
      </c>
      <c r="BR114" s="45">
        <v>1.764</v>
      </c>
      <c r="BS114" s="5">
        <v>129.30199999999999</v>
      </c>
      <c r="BT114" s="45">
        <v>5.0039999999999996</v>
      </c>
      <c r="BU114" s="448">
        <v>2019</v>
      </c>
      <c r="BV114" s="341" t="s">
        <v>17</v>
      </c>
      <c r="BW114" s="5">
        <v>106.985</v>
      </c>
      <c r="BX114" s="45">
        <v>-1.2010000000000001</v>
      </c>
      <c r="BY114" s="5">
        <v>118.706</v>
      </c>
      <c r="BZ114" s="45">
        <v>12.554</v>
      </c>
      <c r="CA114" s="5">
        <v>142.453</v>
      </c>
      <c r="CB114" s="45">
        <v>4.2969999999999997</v>
      </c>
      <c r="CC114" s="448">
        <v>2019</v>
      </c>
      <c r="CD114" s="341" t="s">
        <v>17</v>
      </c>
      <c r="CE114" s="5">
        <v>105.33</v>
      </c>
      <c r="CF114" s="45">
        <v>-2.94</v>
      </c>
      <c r="CG114" s="5">
        <v>104.19499999999999</v>
      </c>
      <c r="CH114" s="45">
        <v>-19.318999999999999</v>
      </c>
      <c r="CI114" s="5">
        <v>107.764</v>
      </c>
      <c r="CJ114" s="45">
        <v>4.6109999999999998</v>
      </c>
      <c r="CK114" s="448">
        <v>2019</v>
      </c>
      <c r="CL114" s="341" t="s">
        <v>17</v>
      </c>
      <c r="CM114" s="5">
        <v>117.413</v>
      </c>
      <c r="CN114" s="45">
        <v>8.6910000000000007</v>
      </c>
      <c r="CO114" s="5">
        <v>128.19999999999999</v>
      </c>
      <c r="CP114" s="45">
        <v>2.468</v>
      </c>
      <c r="CQ114" s="5">
        <v>121.20399999999999</v>
      </c>
      <c r="CR114" s="45">
        <v>12.746</v>
      </c>
      <c r="CS114" s="448">
        <v>2019</v>
      </c>
      <c r="CT114" s="341" t="s">
        <v>17</v>
      </c>
      <c r="CU114" s="5">
        <v>120.637</v>
      </c>
      <c r="CV114" s="45">
        <v>2.8260000000000001</v>
      </c>
      <c r="CW114" s="5">
        <v>102.182</v>
      </c>
      <c r="CX114" s="45">
        <v>2.903</v>
      </c>
      <c r="CY114" s="5">
        <v>104.578</v>
      </c>
      <c r="CZ114" s="45">
        <v>9.6259999999999994</v>
      </c>
      <c r="DA114" s="448">
        <v>2019</v>
      </c>
      <c r="DB114" s="341" t="s">
        <v>17</v>
      </c>
      <c r="DC114" s="5">
        <v>162.27500000000001</v>
      </c>
      <c r="DD114" s="45">
        <v>4.72</v>
      </c>
      <c r="DE114" s="5">
        <v>95.512</v>
      </c>
      <c r="DF114" s="45">
        <v>-3.3319999999999999</v>
      </c>
      <c r="DG114" s="5">
        <v>142.39099999999999</v>
      </c>
      <c r="DH114" s="45">
        <v>35.515999999999998</v>
      </c>
      <c r="DI114" s="448">
        <v>2019</v>
      </c>
      <c r="DJ114" s="341" t="s">
        <v>17</v>
      </c>
      <c r="DK114" s="5">
        <v>102.124</v>
      </c>
      <c r="DL114" s="45">
        <v>9.8659999999999997</v>
      </c>
      <c r="DM114" s="5">
        <v>133.54</v>
      </c>
      <c r="DN114" s="45">
        <v>8.8829999999999991</v>
      </c>
      <c r="DO114" s="5">
        <v>121.61199999999999</v>
      </c>
      <c r="DP114" s="45">
        <v>7.7210000000000001</v>
      </c>
      <c r="DQ114" s="342"/>
    </row>
    <row r="115" spans="1:351" s="331" customFormat="1" ht="15" hidden="1" customHeight="1" x14ac:dyDescent="0.25">
      <c r="A115" s="24"/>
      <c r="B115" s="24" t="s">
        <v>18</v>
      </c>
      <c r="C115" s="5">
        <v>101.26300000000001</v>
      </c>
      <c r="D115" s="45">
        <v>17.646000000000001</v>
      </c>
      <c r="E115" s="5">
        <v>111.804</v>
      </c>
      <c r="F115" s="45">
        <v>6.2830000000000004</v>
      </c>
      <c r="G115" s="5">
        <v>103.69199999999999</v>
      </c>
      <c r="H115" s="45">
        <v>-6.18</v>
      </c>
      <c r="I115" s="24"/>
      <c r="J115" s="24" t="s">
        <v>18</v>
      </c>
      <c r="K115" s="5">
        <v>110.895</v>
      </c>
      <c r="L115" s="45">
        <v>-3.1440000000000001</v>
      </c>
      <c r="M115" s="5">
        <v>107.152</v>
      </c>
      <c r="N115" s="45">
        <v>2.7570000000000001</v>
      </c>
      <c r="O115" s="5">
        <v>116.937</v>
      </c>
      <c r="P115" s="45">
        <v>6.7649999999999997</v>
      </c>
      <c r="Q115" s="24"/>
      <c r="R115" s="24" t="s">
        <v>18</v>
      </c>
      <c r="S115" s="5">
        <v>112.06</v>
      </c>
      <c r="T115" s="45">
        <v>1.3839999999999999</v>
      </c>
      <c r="U115" s="5">
        <v>122.542</v>
      </c>
      <c r="V115" s="45">
        <v>4.5460000000000003</v>
      </c>
      <c r="W115" s="5">
        <v>140.12799999999999</v>
      </c>
      <c r="X115" s="45">
        <v>0.88300000000000001</v>
      </c>
      <c r="Y115" s="24"/>
      <c r="Z115" s="24" t="s">
        <v>18</v>
      </c>
      <c r="AA115" s="5">
        <v>107.26300000000001</v>
      </c>
      <c r="AB115" s="45">
        <v>2.2429999999999999</v>
      </c>
      <c r="AC115" s="5">
        <v>131.678</v>
      </c>
      <c r="AD115" s="45">
        <v>0.20899999999999999</v>
      </c>
      <c r="AE115" s="5">
        <v>112.599</v>
      </c>
      <c r="AF115" s="45">
        <v>7.5279999999999996</v>
      </c>
      <c r="AG115" s="24"/>
      <c r="AH115" s="24" t="s">
        <v>18</v>
      </c>
      <c r="AI115" s="5">
        <v>116.968</v>
      </c>
      <c r="AJ115" s="45">
        <v>4.6429999999999998</v>
      </c>
      <c r="AK115" s="5">
        <v>110.86199999999999</v>
      </c>
      <c r="AL115" s="45">
        <v>4.6760000000000002</v>
      </c>
      <c r="AM115" s="5">
        <v>112.602</v>
      </c>
      <c r="AN115" s="45">
        <v>0.22700000000000001</v>
      </c>
      <c r="AO115" s="24"/>
      <c r="AP115" s="24" t="s">
        <v>18</v>
      </c>
      <c r="AQ115" s="5">
        <v>110.63</v>
      </c>
      <c r="AR115" s="45">
        <v>-0.37</v>
      </c>
      <c r="AS115" s="5">
        <v>110.6</v>
      </c>
      <c r="AT115" s="45">
        <v>3.56</v>
      </c>
      <c r="AU115" s="5">
        <v>115.012</v>
      </c>
      <c r="AV115" s="45">
        <v>6.1740000000000004</v>
      </c>
      <c r="AW115" s="24"/>
      <c r="AX115" s="24" t="s">
        <v>18</v>
      </c>
      <c r="AY115" s="5">
        <v>112.568</v>
      </c>
      <c r="AZ115" s="45">
        <v>8.0660000000000007</v>
      </c>
      <c r="BA115" s="5">
        <v>108.199</v>
      </c>
      <c r="BB115" s="45">
        <v>3.6</v>
      </c>
      <c r="BC115" s="5">
        <v>115.398</v>
      </c>
      <c r="BD115" s="45">
        <v>-3.964</v>
      </c>
      <c r="BE115" s="24"/>
      <c r="BF115" s="24" t="s">
        <v>18</v>
      </c>
      <c r="BG115" s="5">
        <v>106.515</v>
      </c>
      <c r="BH115" s="45">
        <v>6.5060000000000002</v>
      </c>
      <c r="BI115" s="5">
        <v>109.13</v>
      </c>
      <c r="BJ115" s="45">
        <v>6.2320000000000002</v>
      </c>
      <c r="BK115" s="5">
        <v>102.518</v>
      </c>
      <c r="BL115" s="45">
        <v>-1.5469999999999999</v>
      </c>
      <c r="BM115" s="24"/>
      <c r="BN115" s="24" t="s">
        <v>18</v>
      </c>
      <c r="BO115" s="5">
        <v>109.10899999999999</v>
      </c>
      <c r="BP115" s="45">
        <v>9.8360000000000003</v>
      </c>
      <c r="BQ115" s="5">
        <v>103.354</v>
      </c>
      <c r="BR115" s="45">
        <v>2.101</v>
      </c>
      <c r="BS115" s="5">
        <v>102.49</v>
      </c>
      <c r="BT115" s="45">
        <v>0.57299999999999995</v>
      </c>
      <c r="BU115" s="24"/>
      <c r="BV115" s="24" t="s">
        <v>18</v>
      </c>
      <c r="BW115" s="5">
        <v>97.039000000000001</v>
      </c>
      <c r="BX115" s="45">
        <v>6.1859999999999999</v>
      </c>
      <c r="BY115" s="5">
        <v>97.131</v>
      </c>
      <c r="BZ115" s="45">
        <v>2.8260000000000001</v>
      </c>
      <c r="CA115" s="5">
        <v>96.046000000000006</v>
      </c>
      <c r="CB115" s="45">
        <v>18.940000000000001</v>
      </c>
      <c r="CC115" s="24"/>
      <c r="CD115" s="24" t="s">
        <v>18</v>
      </c>
      <c r="CE115" s="5">
        <v>103.902</v>
      </c>
      <c r="CF115" s="45">
        <v>-11.811999999999999</v>
      </c>
      <c r="CG115" s="5">
        <v>106.76600000000001</v>
      </c>
      <c r="CH115" s="45">
        <v>-12.727</v>
      </c>
      <c r="CI115" s="5">
        <v>116.36</v>
      </c>
      <c r="CJ115" s="45">
        <v>-1.619</v>
      </c>
      <c r="CK115" s="24"/>
      <c r="CL115" s="24" t="s">
        <v>18</v>
      </c>
      <c r="CM115" s="5">
        <v>111.327</v>
      </c>
      <c r="CN115" s="45">
        <v>5.5590000000000002</v>
      </c>
      <c r="CO115" s="5">
        <v>116.18300000000001</v>
      </c>
      <c r="CP115" s="45">
        <v>0.46700000000000003</v>
      </c>
      <c r="CQ115" s="5">
        <v>93.468000000000004</v>
      </c>
      <c r="CR115" s="45">
        <v>8.0549999999999997</v>
      </c>
      <c r="CS115" s="24"/>
      <c r="CT115" s="24" t="s">
        <v>18</v>
      </c>
      <c r="CU115" s="5">
        <v>105.703</v>
      </c>
      <c r="CV115" s="45">
        <v>1.9319999999999999</v>
      </c>
      <c r="CW115" s="5">
        <v>128.636</v>
      </c>
      <c r="CX115" s="45">
        <v>2.512</v>
      </c>
      <c r="CY115" s="5">
        <v>82.061000000000007</v>
      </c>
      <c r="CZ115" s="45">
        <v>8.7230000000000008</v>
      </c>
      <c r="DA115" s="24"/>
      <c r="DB115" s="24" t="s">
        <v>18</v>
      </c>
      <c r="DC115" s="5">
        <v>145.898</v>
      </c>
      <c r="DD115" s="45">
        <v>6.6609999999999996</v>
      </c>
      <c r="DE115" s="5">
        <v>88.885999999999996</v>
      </c>
      <c r="DF115" s="45">
        <v>7.6710000000000003</v>
      </c>
      <c r="DG115" s="5">
        <v>112.46</v>
      </c>
      <c r="DH115" s="45">
        <v>17.652000000000001</v>
      </c>
      <c r="DI115" s="24"/>
      <c r="DJ115" s="24" t="s">
        <v>18</v>
      </c>
      <c r="DK115" s="5">
        <v>90.459000000000003</v>
      </c>
      <c r="DL115" s="45">
        <v>4.5279999999999996</v>
      </c>
      <c r="DM115" s="5">
        <v>128.35</v>
      </c>
      <c r="DN115" s="45">
        <v>7.1660000000000004</v>
      </c>
      <c r="DO115" s="5">
        <v>111.113</v>
      </c>
      <c r="DP115" s="45">
        <v>6.9630000000000001</v>
      </c>
      <c r="DQ115" s="330"/>
    </row>
    <row r="116" spans="1:351" s="331" customFormat="1" ht="15" hidden="1" customHeight="1" x14ac:dyDescent="0.25">
      <c r="A116" s="24"/>
      <c r="B116" s="24" t="s">
        <v>19</v>
      </c>
      <c r="C116" s="5">
        <v>116.2</v>
      </c>
      <c r="D116" s="45">
        <v>6.202</v>
      </c>
      <c r="E116" s="5">
        <v>120.374</v>
      </c>
      <c r="F116" s="45">
        <v>24.963000000000001</v>
      </c>
      <c r="G116" s="5">
        <v>115.00700000000001</v>
      </c>
      <c r="H116" s="45">
        <v>-5.1189999999999998</v>
      </c>
      <c r="I116" s="24"/>
      <c r="J116" s="24" t="s">
        <v>19</v>
      </c>
      <c r="K116" s="5">
        <v>118.676</v>
      </c>
      <c r="L116" s="45">
        <v>5.7089999999999996</v>
      </c>
      <c r="M116" s="5">
        <v>116.113</v>
      </c>
      <c r="N116" s="45">
        <v>0.98099999999999998</v>
      </c>
      <c r="O116" s="5">
        <v>122.327</v>
      </c>
      <c r="P116" s="45">
        <v>10.898</v>
      </c>
      <c r="Q116" s="24"/>
      <c r="R116" s="24" t="s">
        <v>19</v>
      </c>
      <c r="S116" s="5">
        <v>113.92</v>
      </c>
      <c r="T116" s="45">
        <v>3.37</v>
      </c>
      <c r="U116" s="5">
        <v>128.88499999999999</v>
      </c>
      <c r="V116" s="45">
        <v>5.2130000000000001</v>
      </c>
      <c r="W116" s="5">
        <v>157.155</v>
      </c>
      <c r="X116" s="45">
        <v>-3.1E-2</v>
      </c>
      <c r="Y116" s="24"/>
      <c r="Z116" s="24" t="s">
        <v>19</v>
      </c>
      <c r="AA116" s="5">
        <v>120.06399999999999</v>
      </c>
      <c r="AB116" s="45">
        <v>12.725</v>
      </c>
      <c r="AC116" s="5">
        <v>132.57599999999999</v>
      </c>
      <c r="AD116" s="45">
        <v>-9.0549999999999997</v>
      </c>
      <c r="AE116" s="5">
        <v>110.96899999999999</v>
      </c>
      <c r="AF116" s="45">
        <v>8.9109999999999996</v>
      </c>
      <c r="AG116" s="24"/>
      <c r="AH116" s="24" t="s">
        <v>19</v>
      </c>
      <c r="AI116" s="5">
        <v>122.124</v>
      </c>
      <c r="AJ116" s="45">
        <v>4.66</v>
      </c>
      <c r="AK116" s="5">
        <v>108.98399999999999</v>
      </c>
      <c r="AL116" s="45">
        <v>4.0039999999999996</v>
      </c>
      <c r="AM116" s="5">
        <v>116.593</v>
      </c>
      <c r="AN116" s="45">
        <v>4.2869999999999999</v>
      </c>
      <c r="AO116" s="24"/>
      <c r="AP116" s="24" t="s">
        <v>19</v>
      </c>
      <c r="AQ116" s="5">
        <v>116.985</v>
      </c>
      <c r="AR116" s="45">
        <v>1.385</v>
      </c>
      <c r="AS116" s="5">
        <v>116.87</v>
      </c>
      <c r="AT116" s="45">
        <v>2.7839999999999998</v>
      </c>
      <c r="AU116" s="5">
        <v>119.714</v>
      </c>
      <c r="AV116" s="45">
        <v>8.0020000000000007</v>
      </c>
      <c r="AW116" s="24"/>
      <c r="AX116" s="24" t="s">
        <v>19</v>
      </c>
      <c r="AY116" s="5">
        <v>121.952</v>
      </c>
      <c r="AZ116" s="45">
        <v>6.5469999999999997</v>
      </c>
      <c r="BA116" s="5">
        <v>106.85599999999999</v>
      </c>
      <c r="BB116" s="45">
        <v>3.7280000000000002</v>
      </c>
      <c r="BC116" s="5">
        <v>120.21</v>
      </c>
      <c r="BD116" s="45">
        <v>-2.8370000000000002</v>
      </c>
      <c r="BE116" s="24"/>
      <c r="BF116" s="24" t="s">
        <v>19</v>
      </c>
      <c r="BG116" s="5">
        <v>119.46</v>
      </c>
      <c r="BH116" s="45">
        <v>5.3129999999999997</v>
      </c>
      <c r="BI116" s="5">
        <v>119.51900000000001</v>
      </c>
      <c r="BJ116" s="45">
        <v>2.113</v>
      </c>
      <c r="BK116" s="5">
        <v>106.54300000000001</v>
      </c>
      <c r="BL116" s="45">
        <v>5.31</v>
      </c>
      <c r="BM116" s="24"/>
      <c r="BN116" s="24" t="s">
        <v>19</v>
      </c>
      <c r="BO116" s="5">
        <v>114.911</v>
      </c>
      <c r="BP116" s="45">
        <v>1.5009999999999999</v>
      </c>
      <c r="BQ116" s="5">
        <v>117.449</v>
      </c>
      <c r="BR116" s="45">
        <v>4.3949999999999996</v>
      </c>
      <c r="BS116" s="5">
        <v>130.75299999999999</v>
      </c>
      <c r="BT116" s="45">
        <v>0.626</v>
      </c>
      <c r="BU116" s="24"/>
      <c r="BV116" s="24" t="s">
        <v>19</v>
      </c>
      <c r="BW116" s="5">
        <v>103.99</v>
      </c>
      <c r="BX116" s="45">
        <v>6.0090000000000003</v>
      </c>
      <c r="BY116" s="5">
        <v>101.834</v>
      </c>
      <c r="BZ116" s="45">
        <v>2.1629999999999998</v>
      </c>
      <c r="CA116" s="5">
        <v>95.251000000000005</v>
      </c>
      <c r="CB116" s="45">
        <v>14.464</v>
      </c>
      <c r="CC116" s="24"/>
      <c r="CD116" s="24" t="s">
        <v>19</v>
      </c>
      <c r="CE116" s="5">
        <v>116.126</v>
      </c>
      <c r="CF116" s="45">
        <v>-2.8260000000000001</v>
      </c>
      <c r="CG116" s="5">
        <v>117.131</v>
      </c>
      <c r="CH116" s="45">
        <v>-5.5</v>
      </c>
      <c r="CI116" s="5">
        <v>141.03299999999999</v>
      </c>
      <c r="CJ116" s="45">
        <v>9.5739999999999998</v>
      </c>
      <c r="CK116" s="24"/>
      <c r="CL116" s="24" t="s">
        <v>19</v>
      </c>
      <c r="CM116" s="5">
        <v>114.36499999999999</v>
      </c>
      <c r="CN116" s="45">
        <v>3.8010000000000002</v>
      </c>
      <c r="CO116" s="5">
        <v>123.41500000000001</v>
      </c>
      <c r="CP116" s="45">
        <v>3.613</v>
      </c>
      <c r="CQ116" s="5">
        <v>116.601</v>
      </c>
      <c r="CR116" s="45">
        <v>2.9580000000000002</v>
      </c>
      <c r="CS116" s="24"/>
      <c r="CT116" s="24" t="s">
        <v>19</v>
      </c>
      <c r="CU116" s="5">
        <v>137.16300000000001</v>
      </c>
      <c r="CV116" s="45">
        <v>-1.6E-2</v>
      </c>
      <c r="CW116" s="5">
        <v>115.453</v>
      </c>
      <c r="CX116" s="45">
        <v>3.7690000000000001</v>
      </c>
      <c r="CY116" s="5">
        <v>97.406000000000006</v>
      </c>
      <c r="CZ116" s="45">
        <v>3.3039999999999998</v>
      </c>
      <c r="DA116" s="24"/>
      <c r="DB116" s="24" t="s">
        <v>19</v>
      </c>
      <c r="DC116" s="5">
        <v>156.37799999999999</v>
      </c>
      <c r="DD116" s="45">
        <v>9.6319999999999997</v>
      </c>
      <c r="DE116" s="5">
        <v>115.792</v>
      </c>
      <c r="DF116" s="45">
        <v>3.54</v>
      </c>
      <c r="DG116" s="5">
        <v>147.40199999999999</v>
      </c>
      <c r="DH116" s="45">
        <v>2.88</v>
      </c>
      <c r="DI116" s="24"/>
      <c r="DJ116" s="24" t="s">
        <v>19</v>
      </c>
      <c r="DK116" s="5">
        <v>101.065</v>
      </c>
      <c r="DL116" s="45">
        <v>6.1120000000000001</v>
      </c>
      <c r="DM116" s="5">
        <v>138.98599999999999</v>
      </c>
      <c r="DN116" s="45">
        <v>8.0210000000000008</v>
      </c>
      <c r="DO116" s="5">
        <v>137.67400000000001</v>
      </c>
      <c r="DP116" s="45">
        <v>8.11</v>
      </c>
      <c r="DQ116" s="330"/>
    </row>
    <row r="117" spans="1:351" s="331" customFormat="1" ht="15" hidden="1" customHeight="1" x14ac:dyDescent="0.25">
      <c r="A117" s="24"/>
      <c r="B117" s="24" t="s">
        <v>20</v>
      </c>
      <c r="C117" s="5">
        <v>110.333</v>
      </c>
      <c r="D117" s="45">
        <v>0.46700000000000003</v>
      </c>
      <c r="E117" s="5">
        <v>125.544</v>
      </c>
      <c r="F117" s="45">
        <v>24.896000000000001</v>
      </c>
      <c r="G117" s="5">
        <v>123.712</v>
      </c>
      <c r="H117" s="45">
        <v>-1.952</v>
      </c>
      <c r="I117" s="24"/>
      <c r="J117" s="24" t="s">
        <v>20</v>
      </c>
      <c r="K117" s="5">
        <v>123.31399999999999</v>
      </c>
      <c r="L117" s="45">
        <v>3.6120000000000001</v>
      </c>
      <c r="M117" s="5">
        <v>124.074</v>
      </c>
      <c r="N117" s="45">
        <v>2.9790000000000001</v>
      </c>
      <c r="O117" s="5">
        <v>115.601</v>
      </c>
      <c r="P117" s="45">
        <v>8.1890000000000001</v>
      </c>
      <c r="Q117" s="24"/>
      <c r="R117" s="24" t="s">
        <v>20</v>
      </c>
      <c r="S117" s="5">
        <v>119.526</v>
      </c>
      <c r="T117" s="45">
        <v>8.3409999999999993</v>
      </c>
      <c r="U117" s="5">
        <v>126.875</v>
      </c>
      <c r="V117" s="45">
        <v>5.47</v>
      </c>
      <c r="W117" s="5">
        <v>164.28700000000001</v>
      </c>
      <c r="X117" s="45">
        <v>10.085000000000001</v>
      </c>
      <c r="Y117" s="24"/>
      <c r="Z117" s="24" t="s">
        <v>20</v>
      </c>
      <c r="AA117" s="5">
        <v>112.62</v>
      </c>
      <c r="AB117" s="45">
        <v>-9.8000000000000004E-2</v>
      </c>
      <c r="AC117" s="5">
        <v>141.46799999999999</v>
      </c>
      <c r="AD117" s="45">
        <v>6.1029999999999998</v>
      </c>
      <c r="AE117" s="5">
        <v>109.18899999999999</v>
      </c>
      <c r="AF117" s="45">
        <v>2.7839999999999998</v>
      </c>
      <c r="AG117" s="24"/>
      <c r="AH117" s="24" t="s">
        <v>20</v>
      </c>
      <c r="AI117" s="5">
        <v>123.774</v>
      </c>
      <c r="AJ117" s="45">
        <v>4.859</v>
      </c>
      <c r="AK117" s="5">
        <v>112.405</v>
      </c>
      <c r="AL117" s="45">
        <v>4.1360000000000001</v>
      </c>
      <c r="AM117" s="5">
        <v>104.095</v>
      </c>
      <c r="AN117" s="45">
        <v>4</v>
      </c>
      <c r="AO117" s="24"/>
      <c r="AP117" s="24" t="s">
        <v>20</v>
      </c>
      <c r="AQ117" s="5">
        <v>116.53400000000001</v>
      </c>
      <c r="AR117" s="45">
        <v>0.60899999999999999</v>
      </c>
      <c r="AS117" s="5">
        <v>112.313</v>
      </c>
      <c r="AT117" s="45">
        <v>2.3210000000000002</v>
      </c>
      <c r="AU117" s="5">
        <v>125.702</v>
      </c>
      <c r="AV117" s="45">
        <v>3.15</v>
      </c>
      <c r="AW117" s="24"/>
      <c r="AX117" s="24" t="s">
        <v>20</v>
      </c>
      <c r="AY117" s="5">
        <v>121.44199999999999</v>
      </c>
      <c r="AZ117" s="45">
        <v>6.2169999999999996</v>
      </c>
      <c r="BA117" s="5">
        <v>107.364</v>
      </c>
      <c r="BB117" s="45">
        <v>7.6459999999999999</v>
      </c>
      <c r="BC117" s="5">
        <v>127.91200000000001</v>
      </c>
      <c r="BD117" s="45">
        <v>0.63100000000000001</v>
      </c>
      <c r="BE117" s="24"/>
      <c r="BF117" s="24" t="s">
        <v>20</v>
      </c>
      <c r="BG117" s="5">
        <v>114.985</v>
      </c>
      <c r="BH117" s="45">
        <v>5.1260000000000003</v>
      </c>
      <c r="BI117" s="5">
        <v>116.358</v>
      </c>
      <c r="BJ117" s="45">
        <v>3.1429999999999998</v>
      </c>
      <c r="BK117" s="5">
        <v>112.134</v>
      </c>
      <c r="BL117" s="45">
        <v>4.9039999999999999</v>
      </c>
      <c r="BM117" s="24"/>
      <c r="BN117" s="24" t="s">
        <v>20</v>
      </c>
      <c r="BO117" s="5">
        <v>117.79900000000001</v>
      </c>
      <c r="BP117" s="45">
        <v>4.9640000000000004</v>
      </c>
      <c r="BQ117" s="5">
        <v>120.586</v>
      </c>
      <c r="BR117" s="45">
        <v>2.9870000000000001</v>
      </c>
      <c r="BS117" s="5">
        <v>129.61799999999999</v>
      </c>
      <c r="BT117" s="45">
        <v>-6.7000000000000004E-2</v>
      </c>
      <c r="BU117" s="24"/>
      <c r="BV117" s="24" t="s">
        <v>20</v>
      </c>
      <c r="BW117" s="5">
        <v>107.93899999999999</v>
      </c>
      <c r="BX117" s="45">
        <v>11.454000000000001</v>
      </c>
      <c r="BY117" s="5">
        <v>111.1</v>
      </c>
      <c r="BZ117" s="45">
        <v>0.93400000000000005</v>
      </c>
      <c r="CA117" s="5">
        <v>103.291</v>
      </c>
      <c r="CB117" s="45">
        <v>24.763000000000002</v>
      </c>
      <c r="CC117" s="24"/>
      <c r="CD117" s="24" t="s">
        <v>20</v>
      </c>
      <c r="CE117" s="5">
        <v>102.65300000000001</v>
      </c>
      <c r="CF117" s="45">
        <v>-7.5229999999999997</v>
      </c>
      <c r="CG117" s="5">
        <v>103.129</v>
      </c>
      <c r="CH117" s="45">
        <v>2.9119999999999999</v>
      </c>
      <c r="CI117" s="5">
        <v>123.82899999999999</v>
      </c>
      <c r="CJ117" s="45">
        <v>1.554</v>
      </c>
      <c r="CK117" s="24"/>
      <c r="CL117" s="24" t="s">
        <v>20</v>
      </c>
      <c r="CM117" s="5">
        <v>115.813</v>
      </c>
      <c r="CN117" s="45">
        <v>-1.464</v>
      </c>
      <c r="CO117" s="5">
        <v>127.714</v>
      </c>
      <c r="CP117" s="45">
        <v>3.5999999999999997E-2</v>
      </c>
      <c r="CQ117" s="5">
        <v>123.374</v>
      </c>
      <c r="CR117" s="45">
        <v>17.959</v>
      </c>
      <c r="CS117" s="24"/>
      <c r="CT117" s="24" t="s">
        <v>20</v>
      </c>
      <c r="CU117" s="5">
        <v>148.209</v>
      </c>
      <c r="CV117" s="45">
        <v>5.2590000000000003</v>
      </c>
      <c r="CW117" s="5">
        <v>117.627</v>
      </c>
      <c r="CX117" s="45">
        <v>-0.88400000000000001</v>
      </c>
      <c r="CY117" s="5">
        <v>98.125</v>
      </c>
      <c r="CZ117" s="45">
        <v>23.408000000000001</v>
      </c>
      <c r="DA117" s="24"/>
      <c r="DB117" s="24" t="s">
        <v>20</v>
      </c>
      <c r="DC117" s="5">
        <v>143.21899999999999</v>
      </c>
      <c r="DD117" s="45">
        <v>0.47099999999999997</v>
      </c>
      <c r="DE117" s="5">
        <v>84.027000000000001</v>
      </c>
      <c r="DF117" s="45">
        <v>40.795999999999999</v>
      </c>
      <c r="DG117" s="5">
        <v>117.301</v>
      </c>
      <c r="DH117" s="45">
        <v>-14.047000000000001</v>
      </c>
      <c r="DI117" s="24"/>
      <c r="DJ117" s="24" t="s">
        <v>20</v>
      </c>
      <c r="DK117" s="5">
        <v>95.582999999999998</v>
      </c>
      <c r="DL117" s="45">
        <v>2.1480000000000001</v>
      </c>
      <c r="DM117" s="5">
        <v>114.96599999999999</v>
      </c>
      <c r="DN117" s="45">
        <v>8.52</v>
      </c>
      <c r="DO117" s="5">
        <v>123.721</v>
      </c>
      <c r="DP117" s="45">
        <v>5.8440000000000003</v>
      </c>
      <c r="DQ117" s="330"/>
    </row>
    <row r="118" spans="1:351" s="331" customFormat="1" ht="15" hidden="1" customHeight="1" x14ac:dyDescent="0.25">
      <c r="A118" s="24"/>
      <c r="B118" s="24" t="s">
        <v>21</v>
      </c>
      <c r="C118" s="5">
        <v>107.54300000000001</v>
      </c>
      <c r="D118" s="45">
        <v>1.0720000000000001</v>
      </c>
      <c r="E118" s="5">
        <v>129.94499999999999</v>
      </c>
      <c r="F118" s="45">
        <v>17.158999999999999</v>
      </c>
      <c r="G118" s="5">
        <v>119.77500000000001</v>
      </c>
      <c r="H118" s="45">
        <v>2.339</v>
      </c>
      <c r="I118" s="24"/>
      <c r="J118" s="24" t="s">
        <v>21</v>
      </c>
      <c r="K118" s="5">
        <v>124.477</v>
      </c>
      <c r="L118" s="45">
        <v>3.8140000000000001</v>
      </c>
      <c r="M118" s="5">
        <v>132.42400000000001</v>
      </c>
      <c r="N118" s="45">
        <v>3.4830000000000001</v>
      </c>
      <c r="O118" s="5">
        <v>114.735</v>
      </c>
      <c r="P118" s="45">
        <v>4.6959999999999997</v>
      </c>
      <c r="Q118" s="24"/>
      <c r="R118" s="24" t="s">
        <v>21</v>
      </c>
      <c r="S118" s="5">
        <v>121.767</v>
      </c>
      <c r="T118" s="45">
        <v>5.1079999999999997</v>
      </c>
      <c r="U118" s="5">
        <v>143.02000000000001</v>
      </c>
      <c r="V118" s="45">
        <v>5.4660000000000002</v>
      </c>
      <c r="W118" s="5">
        <v>155.70099999999999</v>
      </c>
      <c r="X118" s="45">
        <v>8.8819999999999997</v>
      </c>
      <c r="Y118" s="24"/>
      <c r="Z118" s="24" t="s">
        <v>21</v>
      </c>
      <c r="AA118" s="5">
        <v>126.241</v>
      </c>
      <c r="AB118" s="45">
        <v>3.8479999999999999</v>
      </c>
      <c r="AC118" s="5">
        <v>138.22399999999999</v>
      </c>
      <c r="AD118" s="45">
        <v>6.2709999999999999</v>
      </c>
      <c r="AE118" s="5">
        <v>109.224</v>
      </c>
      <c r="AF118" s="45">
        <v>5.4820000000000002</v>
      </c>
      <c r="AG118" s="24"/>
      <c r="AH118" s="24" t="s">
        <v>21</v>
      </c>
      <c r="AI118" s="5">
        <v>121.51</v>
      </c>
      <c r="AJ118" s="45">
        <v>5.2190000000000003</v>
      </c>
      <c r="AK118" s="5">
        <v>114.45</v>
      </c>
      <c r="AL118" s="45">
        <v>5.3079999999999998</v>
      </c>
      <c r="AM118" s="5">
        <v>113.08799999999999</v>
      </c>
      <c r="AN118" s="45">
        <v>2.0379999999999998</v>
      </c>
      <c r="AO118" s="24"/>
      <c r="AP118" s="24" t="s">
        <v>21</v>
      </c>
      <c r="AQ118" s="5">
        <v>123.52500000000001</v>
      </c>
      <c r="AR118" s="45">
        <v>4.8920000000000003</v>
      </c>
      <c r="AS118" s="5">
        <v>109.128</v>
      </c>
      <c r="AT118" s="45">
        <v>-5.9340000000000002</v>
      </c>
      <c r="AU118" s="5">
        <v>135.15199999999999</v>
      </c>
      <c r="AV118" s="45">
        <v>3.5059999999999998</v>
      </c>
      <c r="AW118" s="24"/>
      <c r="AX118" s="24" t="s">
        <v>21</v>
      </c>
      <c r="AY118" s="5">
        <v>126.387</v>
      </c>
      <c r="AZ118" s="45">
        <v>8.7989999999999995</v>
      </c>
      <c r="BA118" s="5">
        <v>113.00700000000001</v>
      </c>
      <c r="BB118" s="45">
        <v>4.4930000000000003</v>
      </c>
      <c r="BC118" s="5">
        <v>132.88300000000001</v>
      </c>
      <c r="BD118" s="45">
        <v>-0.11600000000000001</v>
      </c>
      <c r="BE118" s="24"/>
      <c r="BF118" s="24" t="s">
        <v>21</v>
      </c>
      <c r="BG118" s="5">
        <v>116.321</v>
      </c>
      <c r="BH118" s="45">
        <v>4.7699999999999996</v>
      </c>
      <c r="BI118" s="5">
        <v>111.482</v>
      </c>
      <c r="BJ118" s="45">
        <v>6.9509999999999996</v>
      </c>
      <c r="BK118" s="5">
        <v>120.154</v>
      </c>
      <c r="BL118" s="45">
        <v>0.69199999999999995</v>
      </c>
      <c r="BM118" s="24"/>
      <c r="BN118" s="24" t="s">
        <v>21</v>
      </c>
      <c r="BO118" s="5">
        <v>122.471</v>
      </c>
      <c r="BP118" s="45">
        <v>6.7069999999999999</v>
      </c>
      <c r="BQ118" s="5">
        <v>122.249</v>
      </c>
      <c r="BR118" s="45">
        <v>2.218</v>
      </c>
      <c r="BS118" s="5">
        <v>135.61099999999999</v>
      </c>
      <c r="BT118" s="45">
        <v>1.4710000000000001</v>
      </c>
      <c r="BU118" s="24"/>
      <c r="BV118" s="24" t="s">
        <v>21</v>
      </c>
      <c r="BW118" s="5">
        <v>115.34399999999999</v>
      </c>
      <c r="BX118" s="45">
        <v>20.568999999999999</v>
      </c>
      <c r="BY118" s="5">
        <v>117.877</v>
      </c>
      <c r="BZ118" s="45">
        <v>15.923999999999999</v>
      </c>
      <c r="CA118" s="5">
        <v>110.178</v>
      </c>
      <c r="CB118" s="45">
        <v>3.5590000000000002</v>
      </c>
      <c r="CC118" s="24"/>
      <c r="CD118" s="24" t="s">
        <v>21</v>
      </c>
      <c r="CE118" s="5">
        <v>106.164</v>
      </c>
      <c r="CF118" s="45">
        <v>-11.579000000000001</v>
      </c>
      <c r="CG118" s="5">
        <v>109.633</v>
      </c>
      <c r="CH118" s="45">
        <v>4.6769999999999996</v>
      </c>
      <c r="CI118" s="5">
        <v>118.61499999999999</v>
      </c>
      <c r="CJ118" s="45">
        <v>0.78200000000000003</v>
      </c>
      <c r="CK118" s="24"/>
      <c r="CL118" s="24" t="s">
        <v>21</v>
      </c>
      <c r="CM118" s="5">
        <v>111.268</v>
      </c>
      <c r="CN118" s="45">
        <v>-5.4390000000000001</v>
      </c>
      <c r="CO118" s="5">
        <v>126.236</v>
      </c>
      <c r="CP118" s="45">
        <v>1.7090000000000001</v>
      </c>
      <c r="CQ118" s="5">
        <v>126.416</v>
      </c>
      <c r="CR118" s="45">
        <v>1.5680000000000001</v>
      </c>
      <c r="CS118" s="24"/>
      <c r="CT118" s="24" t="s">
        <v>21</v>
      </c>
      <c r="CU118" s="5">
        <v>147.22300000000001</v>
      </c>
      <c r="CV118" s="45">
        <v>5.335</v>
      </c>
      <c r="CW118" s="5">
        <v>112.517</v>
      </c>
      <c r="CX118" s="45">
        <v>-0.41399999999999998</v>
      </c>
      <c r="CY118" s="5">
        <v>93.667000000000002</v>
      </c>
      <c r="CZ118" s="45">
        <v>30.991</v>
      </c>
      <c r="DA118" s="24"/>
      <c r="DB118" s="24" t="s">
        <v>21</v>
      </c>
      <c r="DC118" s="5">
        <v>127.12</v>
      </c>
      <c r="DD118" s="45">
        <v>-4.7240000000000002</v>
      </c>
      <c r="DE118" s="5">
        <v>92.917000000000002</v>
      </c>
      <c r="DF118" s="45">
        <v>5.1740000000000004</v>
      </c>
      <c r="DG118" s="5">
        <v>126.59</v>
      </c>
      <c r="DH118" s="45">
        <v>4.4960000000000004</v>
      </c>
      <c r="DI118" s="24"/>
      <c r="DJ118" s="24" t="s">
        <v>21</v>
      </c>
      <c r="DK118" s="5">
        <v>98.138999999999996</v>
      </c>
      <c r="DL118" s="45">
        <v>4.7839999999999998</v>
      </c>
      <c r="DM118" s="5">
        <v>128.89500000000001</v>
      </c>
      <c r="DN118" s="45">
        <v>9.8019999999999996</v>
      </c>
      <c r="DO118" s="5">
        <v>136.441</v>
      </c>
      <c r="DP118" s="45">
        <v>3.6890000000000001</v>
      </c>
      <c r="DQ118" s="330"/>
    </row>
    <row r="119" spans="1:351" s="331" customFormat="1" ht="15" hidden="1" customHeight="1" x14ac:dyDescent="0.25">
      <c r="A119" s="24"/>
      <c r="B119" s="24" t="s">
        <v>22</v>
      </c>
      <c r="C119" s="5">
        <v>96.935000000000002</v>
      </c>
      <c r="D119" s="45">
        <v>0.93700000000000006</v>
      </c>
      <c r="E119" s="5">
        <v>120.092</v>
      </c>
      <c r="F119" s="45">
        <v>10.099</v>
      </c>
      <c r="G119" s="5">
        <v>117.669</v>
      </c>
      <c r="H119" s="45">
        <v>2.4390000000000001</v>
      </c>
      <c r="I119" s="24"/>
      <c r="J119" s="24" t="s">
        <v>22</v>
      </c>
      <c r="K119" s="5">
        <v>119.602</v>
      </c>
      <c r="L119" s="45">
        <v>-0.16800000000000001</v>
      </c>
      <c r="M119" s="5">
        <v>136.65600000000001</v>
      </c>
      <c r="N119" s="45">
        <v>3.05</v>
      </c>
      <c r="O119" s="5">
        <v>117.127</v>
      </c>
      <c r="P119" s="45">
        <v>4.327</v>
      </c>
      <c r="Q119" s="24"/>
      <c r="R119" s="24" t="s">
        <v>22</v>
      </c>
      <c r="S119" s="5">
        <v>121.479</v>
      </c>
      <c r="T119" s="45">
        <v>6.0549999999999997</v>
      </c>
      <c r="U119" s="5">
        <v>133.63499999999999</v>
      </c>
      <c r="V119" s="45">
        <v>5.2210000000000001</v>
      </c>
      <c r="W119" s="5">
        <v>134.58699999999999</v>
      </c>
      <c r="X119" s="45">
        <v>22.449000000000002</v>
      </c>
      <c r="Y119" s="24"/>
      <c r="Z119" s="24" t="s">
        <v>22</v>
      </c>
      <c r="AA119" s="5">
        <v>120.075</v>
      </c>
      <c r="AB119" s="45">
        <v>-2.548</v>
      </c>
      <c r="AC119" s="5">
        <v>132.953</v>
      </c>
      <c r="AD119" s="45">
        <v>-2.19</v>
      </c>
      <c r="AE119" s="5">
        <v>110.68899999999999</v>
      </c>
      <c r="AF119" s="45">
        <v>6.8970000000000002</v>
      </c>
      <c r="AG119" s="24"/>
      <c r="AH119" s="24" t="s">
        <v>22</v>
      </c>
      <c r="AI119" s="5">
        <v>116.31100000000001</v>
      </c>
      <c r="AJ119" s="45">
        <v>4.2699999999999996</v>
      </c>
      <c r="AK119" s="5">
        <v>126.092</v>
      </c>
      <c r="AL119" s="45">
        <v>3.9689999999999999</v>
      </c>
      <c r="AM119" s="5">
        <v>114.10899999999999</v>
      </c>
      <c r="AN119" s="45">
        <v>2.75</v>
      </c>
      <c r="AO119" s="24"/>
      <c r="AP119" s="24" t="s">
        <v>22</v>
      </c>
      <c r="AQ119" s="5">
        <v>124.042</v>
      </c>
      <c r="AR119" s="45">
        <v>4.0780000000000003</v>
      </c>
      <c r="AS119" s="5">
        <v>110.06100000000001</v>
      </c>
      <c r="AT119" s="45">
        <v>-3.669</v>
      </c>
      <c r="AU119" s="5">
        <v>109.9</v>
      </c>
      <c r="AV119" s="45">
        <v>5.149</v>
      </c>
      <c r="AW119" s="24"/>
      <c r="AX119" s="24" t="s">
        <v>22</v>
      </c>
      <c r="AY119" s="5">
        <v>120.453</v>
      </c>
      <c r="AZ119" s="45">
        <v>7.8369999999999997</v>
      </c>
      <c r="BA119" s="5">
        <v>111.986</v>
      </c>
      <c r="BB119" s="45">
        <v>0.10299999999999999</v>
      </c>
      <c r="BC119" s="5">
        <v>139.751</v>
      </c>
      <c r="BD119" s="45">
        <v>6.1120000000000001</v>
      </c>
      <c r="BE119" s="24"/>
      <c r="BF119" s="24" t="s">
        <v>22</v>
      </c>
      <c r="BG119" s="5">
        <v>120.883</v>
      </c>
      <c r="BH119" s="45">
        <v>4.9630000000000001</v>
      </c>
      <c r="BI119" s="5">
        <v>118.729</v>
      </c>
      <c r="BJ119" s="45">
        <v>6.3869999999999996</v>
      </c>
      <c r="BK119" s="5">
        <v>124.563</v>
      </c>
      <c r="BL119" s="45">
        <v>0.255</v>
      </c>
      <c r="BM119" s="24"/>
      <c r="BN119" s="24" t="s">
        <v>22</v>
      </c>
      <c r="BO119" s="5">
        <v>128.261</v>
      </c>
      <c r="BP119" s="45">
        <v>2.427</v>
      </c>
      <c r="BQ119" s="5">
        <v>121.184</v>
      </c>
      <c r="BR119" s="45">
        <v>6.3360000000000003</v>
      </c>
      <c r="BS119" s="5">
        <v>151.45699999999999</v>
      </c>
      <c r="BT119" s="45">
        <v>5.3949999999999996</v>
      </c>
      <c r="BU119" s="24"/>
      <c r="BV119" s="24" t="s">
        <v>22</v>
      </c>
      <c r="BW119" s="5">
        <v>115.092</v>
      </c>
      <c r="BX119" s="45">
        <v>3.9209999999999998</v>
      </c>
      <c r="BY119" s="5">
        <v>122.477</v>
      </c>
      <c r="BZ119" s="45">
        <v>8.49</v>
      </c>
      <c r="CA119" s="5">
        <v>113.306</v>
      </c>
      <c r="CB119" s="45">
        <v>-1.673</v>
      </c>
      <c r="CC119" s="24"/>
      <c r="CD119" s="24" t="s">
        <v>22</v>
      </c>
      <c r="CE119" s="5">
        <v>120.005</v>
      </c>
      <c r="CF119" s="45">
        <v>-2.4529999999999998</v>
      </c>
      <c r="CG119" s="5">
        <v>112.68899999999999</v>
      </c>
      <c r="CH119" s="45">
        <v>4.0709999999999997</v>
      </c>
      <c r="CI119" s="5">
        <v>109.557</v>
      </c>
      <c r="CJ119" s="45">
        <v>-5.96</v>
      </c>
      <c r="CK119" s="24"/>
      <c r="CL119" s="24" t="s">
        <v>22</v>
      </c>
      <c r="CM119" s="5">
        <v>111.08499999999999</v>
      </c>
      <c r="CN119" s="45">
        <v>-1.744</v>
      </c>
      <c r="CO119" s="5">
        <v>128.369</v>
      </c>
      <c r="CP119" s="45">
        <v>7.4809999999999999</v>
      </c>
      <c r="CQ119" s="5">
        <v>139.17500000000001</v>
      </c>
      <c r="CR119" s="45">
        <v>-5.2169999999999996</v>
      </c>
      <c r="CS119" s="24"/>
      <c r="CT119" s="24" t="s">
        <v>22</v>
      </c>
      <c r="CU119" s="5">
        <v>127.85599999999999</v>
      </c>
      <c r="CV119" s="45">
        <v>0.70899999999999996</v>
      </c>
      <c r="CW119" s="5">
        <v>121.048</v>
      </c>
      <c r="CX119" s="45">
        <v>5.4850000000000003</v>
      </c>
      <c r="CY119" s="5">
        <v>84.346999999999994</v>
      </c>
      <c r="CZ119" s="45">
        <v>11.561</v>
      </c>
      <c r="DA119" s="24"/>
      <c r="DB119" s="24" t="s">
        <v>22</v>
      </c>
      <c r="DC119" s="5">
        <v>136.74100000000001</v>
      </c>
      <c r="DD119" s="45">
        <v>6.5430000000000001</v>
      </c>
      <c r="DE119" s="5">
        <v>109.96599999999999</v>
      </c>
      <c r="DF119" s="45">
        <v>37.415999999999997</v>
      </c>
      <c r="DG119" s="5">
        <v>109.619</v>
      </c>
      <c r="DH119" s="45">
        <v>-17.053000000000001</v>
      </c>
      <c r="DI119" s="24"/>
      <c r="DJ119" s="24" t="s">
        <v>22</v>
      </c>
      <c r="DK119" s="5">
        <v>98.256</v>
      </c>
      <c r="DL119" s="45">
        <v>6.9260000000000002</v>
      </c>
      <c r="DM119" s="5">
        <v>128.62299999999999</v>
      </c>
      <c r="DN119" s="45">
        <v>6.423</v>
      </c>
      <c r="DO119" s="5">
        <v>133.28700000000001</v>
      </c>
      <c r="DP119" s="45">
        <v>0.68899999999999995</v>
      </c>
      <c r="DQ119" s="330"/>
    </row>
    <row r="120" spans="1:351" s="331" customFormat="1" ht="15" hidden="1" customHeight="1" x14ac:dyDescent="0.25">
      <c r="A120" s="24"/>
      <c r="B120" s="24" t="s">
        <v>23</v>
      </c>
      <c r="C120" s="5">
        <v>106.119</v>
      </c>
      <c r="D120" s="45">
        <v>-2.3450000000000002</v>
      </c>
      <c r="E120" s="5">
        <v>134.81399999999999</v>
      </c>
      <c r="F120" s="45">
        <v>10.401</v>
      </c>
      <c r="G120" s="5">
        <v>130.102</v>
      </c>
      <c r="H120" s="45">
        <v>15.231999999999999</v>
      </c>
      <c r="I120" s="24"/>
      <c r="J120" s="24" t="s">
        <v>23</v>
      </c>
      <c r="K120" s="5">
        <v>133.48500000000001</v>
      </c>
      <c r="L120" s="45">
        <v>1.891</v>
      </c>
      <c r="M120" s="5">
        <v>128.61500000000001</v>
      </c>
      <c r="N120" s="45">
        <v>2.7290000000000001</v>
      </c>
      <c r="O120" s="5">
        <v>111.446</v>
      </c>
      <c r="P120" s="45">
        <v>3.8210000000000002</v>
      </c>
      <c r="Q120" s="24"/>
      <c r="R120" s="24" t="s">
        <v>23</v>
      </c>
      <c r="S120" s="5">
        <v>117.932</v>
      </c>
      <c r="T120" s="45">
        <v>6.4379999999999997</v>
      </c>
      <c r="U120" s="5">
        <v>121.13200000000001</v>
      </c>
      <c r="V120" s="45">
        <v>5.5259999999999998</v>
      </c>
      <c r="W120" s="5">
        <v>125.377</v>
      </c>
      <c r="X120" s="45">
        <v>4.6180000000000003</v>
      </c>
      <c r="Y120" s="24"/>
      <c r="Z120" s="24" t="s">
        <v>23</v>
      </c>
      <c r="AA120" s="5">
        <v>118.37</v>
      </c>
      <c r="AB120" s="45">
        <v>5.5960000000000001</v>
      </c>
      <c r="AC120" s="5">
        <v>118.887</v>
      </c>
      <c r="AD120" s="45">
        <v>-1.488</v>
      </c>
      <c r="AE120" s="5">
        <v>113.50700000000001</v>
      </c>
      <c r="AF120" s="45">
        <v>8.1620000000000008</v>
      </c>
      <c r="AG120" s="24"/>
      <c r="AH120" s="24" t="s">
        <v>23</v>
      </c>
      <c r="AI120" s="5">
        <v>117.97199999999999</v>
      </c>
      <c r="AJ120" s="45">
        <v>4.8730000000000002</v>
      </c>
      <c r="AK120" s="5">
        <v>125.807</v>
      </c>
      <c r="AL120" s="45">
        <v>4.9969999999999999</v>
      </c>
      <c r="AM120" s="5">
        <v>110.46899999999999</v>
      </c>
      <c r="AN120" s="45">
        <v>3.8380000000000001</v>
      </c>
      <c r="AO120" s="24"/>
      <c r="AP120" s="24" t="s">
        <v>23</v>
      </c>
      <c r="AQ120" s="5">
        <v>123.929</v>
      </c>
      <c r="AR120" s="45">
        <v>3.1789999999999998</v>
      </c>
      <c r="AS120" s="5">
        <v>110.03700000000001</v>
      </c>
      <c r="AT120" s="45">
        <v>-2.9460000000000002</v>
      </c>
      <c r="AU120" s="5">
        <v>125.11199999999999</v>
      </c>
      <c r="AV120" s="45">
        <v>6.7050000000000001</v>
      </c>
      <c r="AW120" s="24"/>
      <c r="AX120" s="24" t="s">
        <v>23</v>
      </c>
      <c r="AY120" s="5">
        <v>127.786</v>
      </c>
      <c r="AZ120" s="45">
        <v>8.0459999999999994</v>
      </c>
      <c r="BA120" s="5">
        <v>116.89400000000001</v>
      </c>
      <c r="BB120" s="45">
        <v>1.0780000000000001</v>
      </c>
      <c r="BC120" s="5">
        <v>136.709</v>
      </c>
      <c r="BD120" s="45">
        <v>2.4980000000000002</v>
      </c>
      <c r="BE120" s="24"/>
      <c r="BF120" s="24" t="s">
        <v>23</v>
      </c>
      <c r="BG120" s="5">
        <v>120.901</v>
      </c>
      <c r="BH120" s="45">
        <v>4.4459999999999997</v>
      </c>
      <c r="BI120" s="5">
        <v>123.97</v>
      </c>
      <c r="BJ120" s="45">
        <v>4.8470000000000004</v>
      </c>
      <c r="BK120" s="5">
        <v>132.607</v>
      </c>
      <c r="BL120" s="45">
        <v>4.3319999999999999</v>
      </c>
      <c r="BM120" s="24"/>
      <c r="BN120" s="24" t="s">
        <v>23</v>
      </c>
      <c r="BO120" s="5">
        <v>134.53800000000001</v>
      </c>
      <c r="BP120" s="45">
        <v>5.5330000000000004</v>
      </c>
      <c r="BQ120" s="5">
        <v>122.191</v>
      </c>
      <c r="BR120" s="45">
        <v>3.6</v>
      </c>
      <c r="BS120" s="5">
        <v>149.59200000000001</v>
      </c>
      <c r="BT120" s="45">
        <v>4.1559999999999997</v>
      </c>
      <c r="BU120" s="24"/>
      <c r="BV120" s="24" t="s">
        <v>23</v>
      </c>
      <c r="BW120" s="5">
        <v>110.717</v>
      </c>
      <c r="BX120" s="45">
        <v>14.028</v>
      </c>
      <c r="BY120" s="5">
        <v>133.34299999999999</v>
      </c>
      <c r="BZ120" s="45">
        <v>15.090999999999999</v>
      </c>
      <c r="CA120" s="5">
        <v>129.98099999999999</v>
      </c>
      <c r="CB120" s="45">
        <v>2.4180000000000001</v>
      </c>
      <c r="CC120" s="24"/>
      <c r="CD120" s="24" t="s">
        <v>23</v>
      </c>
      <c r="CE120" s="5">
        <v>129.20599999999999</v>
      </c>
      <c r="CF120" s="45">
        <v>11.430999999999999</v>
      </c>
      <c r="CG120" s="5">
        <v>137.53</v>
      </c>
      <c r="CH120" s="45">
        <v>-1.7470000000000001</v>
      </c>
      <c r="CI120" s="5">
        <v>91.983000000000004</v>
      </c>
      <c r="CJ120" s="45">
        <v>-13.167</v>
      </c>
      <c r="CK120" s="24"/>
      <c r="CL120" s="24" t="s">
        <v>23</v>
      </c>
      <c r="CM120" s="5">
        <v>95.179000000000002</v>
      </c>
      <c r="CN120" s="45">
        <v>-10.471</v>
      </c>
      <c r="CO120" s="5">
        <v>113.931</v>
      </c>
      <c r="CP120" s="45">
        <v>-9.0069999999999997</v>
      </c>
      <c r="CQ120" s="5">
        <v>133.30199999999999</v>
      </c>
      <c r="CR120" s="45">
        <v>6.47</v>
      </c>
      <c r="CS120" s="24"/>
      <c r="CT120" s="24" t="s">
        <v>23</v>
      </c>
      <c r="CU120" s="5">
        <v>132.41900000000001</v>
      </c>
      <c r="CV120" s="45">
        <v>14.667999999999999</v>
      </c>
      <c r="CW120" s="5">
        <v>128.518</v>
      </c>
      <c r="CX120" s="45">
        <v>-7.19</v>
      </c>
      <c r="CY120" s="5">
        <v>95.766000000000005</v>
      </c>
      <c r="CZ120" s="45">
        <v>14.205</v>
      </c>
      <c r="DA120" s="24"/>
      <c r="DB120" s="24" t="s">
        <v>23</v>
      </c>
      <c r="DC120" s="5">
        <v>141.857</v>
      </c>
      <c r="DD120" s="45">
        <v>3.1619999999999999</v>
      </c>
      <c r="DE120" s="5">
        <v>81.393000000000001</v>
      </c>
      <c r="DF120" s="45">
        <v>15.221</v>
      </c>
      <c r="DG120" s="5">
        <v>117.178</v>
      </c>
      <c r="DH120" s="45">
        <v>-6.6459999999999999</v>
      </c>
      <c r="DI120" s="24"/>
      <c r="DJ120" s="24" t="s">
        <v>23</v>
      </c>
      <c r="DK120" s="5">
        <v>93.506</v>
      </c>
      <c r="DL120" s="45">
        <v>14.19</v>
      </c>
      <c r="DM120" s="5">
        <v>130.22200000000001</v>
      </c>
      <c r="DN120" s="45">
        <v>6.6959999999999997</v>
      </c>
      <c r="DO120" s="5">
        <v>159.697</v>
      </c>
      <c r="DP120" s="45">
        <v>4.6399999999999997</v>
      </c>
      <c r="DQ120" s="330"/>
    </row>
    <row r="121" spans="1:351" s="331" customFormat="1" ht="15" hidden="1" customHeight="1" x14ac:dyDescent="0.25">
      <c r="A121" s="24"/>
      <c r="B121" s="24" t="s">
        <v>24</v>
      </c>
      <c r="C121" s="5">
        <v>109.25</v>
      </c>
      <c r="D121" s="45">
        <v>-10.906000000000001</v>
      </c>
      <c r="E121" s="5">
        <v>143.59899999999999</v>
      </c>
      <c r="F121" s="45">
        <v>20.154</v>
      </c>
      <c r="G121" s="5">
        <v>131.786</v>
      </c>
      <c r="H121" s="45">
        <v>15.884</v>
      </c>
      <c r="I121" s="24"/>
      <c r="J121" s="24" t="s">
        <v>24</v>
      </c>
      <c r="K121" s="5">
        <v>137.01300000000001</v>
      </c>
      <c r="L121" s="45">
        <v>10.608000000000001</v>
      </c>
      <c r="M121" s="5">
        <v>134.06700000000001</v>
      </c>
      <c r="N121" s="45">
        <v>6.0049999999999999</v>
      </c>
      <c r="O121" s="5">
        <v>114.648</v>
      </c>
      <c r="P121" s="45">
        <v>4.319</v>
      </c>
      <c r="Q121" s="24"/>
      <c r="R121" s="24" t="s">
        <v>24</v>
      </c>
      <c r="S121" s="5">
        <v>112.657</v>
      </c>
      <c r="T121" s="45">
        <v>3.044</v>
      </c>
      <c r="U121" s="5">
        <v>123.65600000000001</v>
      </c>
      <c r="V121" s="45">
        <v>6.8529999999999998</v>
      </c>
      <c r="W121" s="5">
        <v>116.746</v>
      </c>
      <c r="X121" s="45">
        <v>7.6260000000000003</v>
      </c>
      <c r="Y121" s="24"/>
      <c r="Z121" s="24" t="s">
        <v>24</v>
      </c>
      <c r="AA121" s="5">
        <v>122.203</v>
      </c>
      <c r="AB121" s="45">
        <v>6.0659999999999998</v>
      </c>
      <c r="AC121" s="5">
        <v>120.277</v>
      </c>
      <c r="AD121" s="45">
        <v>-2.4079999999999999</v>
      </c>
      <c r="AE121" s="5">
        <v>115.789</v>
      </c>
      <c r="AF121" s="45">
        <v>8.0809999999999995</v>
      </c>
      <c r="AG121" s="24"/>
      <c r="AH121" s="24" t="s">
        <v>24</v>
      </c>
      <c r="AI121" s="5">
        <v>111.455</v>
      </c>
      <c r="AJ121" s="45">
        <v>4.6609999999999996</v>
      </c>
      <c r="AK121" s="5">
        <v>121.414</v>
      </c>
      <c r="AL121" s="45">
        <v>5.2889999999999997</v>
      </c>
      <c r="AM121" s="5">
        <v>105.819</v>
      </c>
      <c r="AN121" s="45">
        <v>2.7320000000000002</v>
      </c>
      <c r="AO121" s="24"/>
      <c r="AP121" s="24" t="s">
        <v>24</v>
      </c>
      <c r="AQ121" s="5">
        <v>122.749</v>
      </c>
      <c r="AR121" s="45">
        <v>2.9430000000000001</v>
      </c>
      <c r="AS121" s="5">
        <v>111.54</v>
      </c>
      <c r="AT121" s="45">
        <v>-0.45400000000000001</v>
      </c>
      <c r="AU121" s="5">
        <v>122.497</v>
      </c>
      <c r="AV121" s="45">
        <v>3.742</v>
      </c>
      <c r="AW121" s="24"/>
      <c r="AX121" s="24" t="s">
        <v>24</v>
      </c>
      <c r="AY121" s="5">
        <v>128.887</v>
      </c>
      <c r="AZ121" s="45">
        <v>7.5910000000000002</v>
      </c>
      <c r="BA121" s="5">
        <v>116.241</v>
      </c>
      <c r="BB121" s="45">
        <v>1.0049999999999999</v>
      </c>
      <c r="BC121" s="5">
        <v>135.98400000000001</v>
      </c>
      <c r="BD121" s="45">
        <v>1.6950000000000001</v>
      </c>
      <c r="BE121" s="24"/>
      <c r="BF121" s="24" t="s">
        <v>24</v>
      </c>
      <c r="BG121" s="5">
        <v>122.26300000000001</v>
      </c>
      <c r="BH121" s="45">
        <v>5.6520000000000001</v>
      </c>
      <c r="BI121" s="5">
        <v>119.11199999999999</v>
      </c>
      <c r="BJ121" s="45">
        <v>3.36</v>
      </c>
      <c r="BK121" s="5">
        <v>121.407</v>
      </c>
      <c r="BL121" s="45">
        <v>3.6949999999999998</v>
      </c>
      <c r="BM121" s="24"/>
      <c r="BN121" s="24" t="s">
        <v>24</v>
      </c>
      <c r="BO121" s="5">
        <v>122.867</v>
      </c>
      <c r="BP121" s="45">
        <v>1.831</v>
      </c>
      <c r="BQ121" s="5">
        <v>118.358</v>
      </c>
      <c r="BR121" s="45">
        <v>4.806</v>
      </c>
      <c r="BS121" s="5">
        <v>140.95400000000001</v>
      </c>
      <c r="BT121" s="45">
        <v>2.4670000000000001</v>
      </c>
      <c r="BU121" s="24"/>
      <c r="BV121" s="24" t="s">
        <v>24</v>
      </c>
      <c r="BW121" s="5">
        <v>113.41200000000001</v>
      </c>
      <c r="BX121" s="45">
        <v>19.818000000000001</v>
      </c>
      <c r="BY121" s="5">
        <v>97.781999999999996</v>
      </c>
      <c r="BZ121" s="45">
        <v>-8.5960000000000001</v>
      </c>
      <c r="CA121" s="5">
        <v>125.18899999999999</v>
      </c>
      <c r="CB121" s="45">
        <v>-0.71699999999999997</v>
      </c>
      <c r="CC121" s="24"/>
      <c r="CD121" s="24" t="s">
        <v>24</v>
      </c>
      <c r="CE121" s="5">
        <v>123.607</v>
      </c>
      <c r="CF121" s="45">
        <v>10.819000000000001</v>
      </c>
      <c r="CG121" s="5">
        <v>147.53399999999999</v>
      </c>
      <c r="CH121" s="45">
        <v>-4.5430000000000001</v>
      </c>
      <c r="CI121" s="5">
        <v>118.49</v>
      </c>
      <c r="CJ121" s="45">
        <v>-1.9379999999999999</v>
      </c>
      <c r="CK121" s="24"/>
      <c r="CL121" s="24" t="s">
        <v>24</v>
      </c>
      <c r="CM121" s="5">
        <v>101.038</v>
      </c>
      <c r="CN121" s="45">
        <v>-4.8959999999999999</v>
      </c>
      <c r="CO121" s="5">
        <v>114.02500000000001</v>
      </c>
      <c r="CP121" s="45">
        <v>-11.833</v>
      </c>
      <c r="CQ121" s="5">
        <v>137.85900000000001</v>
      </c>
      <c r="CR121" s="45">
        <v>10.74</v>
      </c>
      <c r="CS121" s="24"/>
      <c r="CT121" s="24" t="s">
        <v>24</v>
      </c>
      <c r="CU121" s="5">
        <v>131.221</v>
      </c>
      <c r="CV121" s="45">
        <v>14.327999999999999</v>
      </c>
      <c r="CW121" s="5">
        <v>128.505</v>
      </c>
      <c r="CX121" s="45">
        <v>-6.0540000000000003</v>
      </c>
      <c r="CY121" s="5">
        <v>95.557000000000002</v>
      </c>
      <c r="CZ121" s="45">
        <v>14.265000000000001</v>
      </c>
      <c r="DA121" s="24"/>
      <c r="DB121" s="24" t="s">
        <v>24</v>
      </c>
      <c r="DC121" s="5">
        <v>141.60900000000001</v>
      </c>
      <c r="DD121" s="45">
        <v>3.66</v>
      </c>
      <c r="DE121" s="5">
        <v>158.61199999999999</v>
      </c>
      <c r="DF121" s="45">
        <v>-18.751000000000001</v>
      </c>
      <c r="DG121" s="5">
        <v>140.93100000000001</v>
      </c>
      <c r="DH121" s="45">
        <v>41.085999999999999</v>
      </c>
      <c r="DI121" s="24"/>
      <c r="DJ121" s="24" t="s">
        <v>24</v>
      </c>
      <c r="DK121" s="5">
        <v>105.18</v>
      </c>
      <c r="DL121" s="45">
        <v>27.268999999999998</v>
      </c>
      <c r="DM121" s="5">
        <v>136.47300000000001</v>
      </c>
      <c r="DN121" s="45">
        <v>7.2949999999999999</v>
      </c>
      <c r="DO121" s="5">
        <v>146.124</v>
      </c>
      <c r="DP121" s="45">
        <v>4.97</v>
      </c>
      <c r="DQ121" s="330"/>
    </row>
    <row r="122" spans="1:351" s="331" customFormat="1" ht="15" hidden="1" customHeight="1" x14ac:dyDescent="0.25">
      <c r="A122" s="24"/>
      <c r="B122" s="24" t="s">
        <v>25</v>
      </c>
      <c r="C122" s="5">
        <v>117.423</v>
      </c>
      <c r="D122" s="45">
        <v>-11.568</v>
      </c>
      <c r="E122" s="5">
        <v>142.59700000000001</v>
      </c>
      <c r="F122" s="45">
        <v>32.057000000000002</v>
      </c>
      <c r="G122" s="5">
        <v>135.41</v>
      </c>
      <c r="H122" s="45">
        <v>20.72</v>
      </c>
      <c r="I122" s="24"/>
      <c r="J122" s="24" t="s">
        <v>25</v>
      </c>
      <c r="K122" s="5">
        <v>130.85</v>
      </c>
      <c r="L122" s="45">
        <v>9.0359999999999996</v>
      </c>
      <c r="M122" s="5">
        <v>126.624</v>
      </c>
      <c r="N122" s="45">
        <v>0.36299999999999999</v>
      </c>
      <c r="O122" s="5">
        <v>108.843</v>
      </c>
      <c r="P122" s="45">
        <v>5.4850000000000003</v>
      </c>
      <c r="Q122" s="24"/>
      <c r="R122" s="24" t="s">
        <v>25</v>
      </c>
      <c r="S122" s="5">
        <v>118.988</v>
      </c>
      <c r="T122" s="45">
        <v>3.9630000000000001</v>
      </c>
      <c r="U122" s="5">
        <v>130.81399999999999</v>
      </c>
      <c r="V122" s="45">
        <v>4.2270000000000003</v>
      </c>
      <c r="W122" s="5">
        <v>123.667</v>
      </c>
      <c r="X122" s="45">
        <v>7.891</v>
      </c>
      <c r="Y122" s="24"/>
      <c r="Z122" s="24" t="s">
        <v>25</v>
      </c>
      <c r="AA122" s="5">
        <v>115.014</v>
      </c>
      <c r="AB122" s="45">
        <v>5.4130000000000003</v>
      </c>
      <c r="AC122" s="5">
        <v>119.88500000000001</v>
      </c>
      <c r="AD122" s="45">
        <v>3.5999999999999997E-2</v>
      </c>
      <c r="AE122" s="5">
        <v>118.959</v>
      </c>
      <c r="AF122" s="45">
        <v>8.7439999999999998</v>
      </c>
      <c r="AG122" s="24"/>
      <c r="AH122" s="24" t="s">
        <v>25</v>
      </c>
      <c r="AI122" s="5">
        <v>123.315</v>
      </c>
      <c r="AJ122" s="45">
        <v>4.1260000000000003</v>
      </c>
      <c r="AK122" s="5">
        <v>118.989</v>
      </c>
      <c r="AL122" s="45">
        <v>5.407</v>
      </c>
      <c r="AM122" s="5">
        <v>109.09</v>
      </c>
      <c r="AN122" s="45">
        <v>2.3889999999999998</v>
      </c>
      <c r="AO122" s="24"/>
      <c r="AP122" s="24" t="s">
        <v>25</v>
      </c>
      <c r="AQ122" s="5">
        <v>121.91800000000001</v>
      </c>
      <c r="AR122" s="45">
        <v>2.5920000000000001</v>
      </c>
      <c r="AS122" s="5">
        <v>112.499</v>
      </c>
      <c r="AT122" s="45">
        <v>-1.8979999999999999</v>
      </c>
      <c r="AU122" s="5">
        <v>129.29599999999999</v>
      </c>
      <c r="AV122" s="45">
        <v>0.79200000000000004</v>
      </c>
      <c r="AW122" s="24"/>
      <c r="AX122" s="24" t="s">
        <v>25</v>
      </c>
      <c r="AY122" s="5">
        <v>124.218</v>
      </c>
      <c r="AZ122" s="45">
        <v>5.12</v>
      </c>
      <c r="BA122" s="5">
        <v>117.36199999999999</v>
      </c>
      <c r="BB122" s="45">
        <v>-0.12</v>
      </c>
      <c r="BC122" s="5">
        <v>130.25700000000001</v>
      </c>
      <c r="BD122" s="45">
        <v>-1.1879999999999999</v>
      </c>
      <c r="BE122" s="24"/>
      <c r="BF122" s="24" t="s">
        <v>25</v>
      </c>
      <c r="BG122" s="5">
        <v>118.23699999999999</v>
      </c>
      <c r="BH122" s="45">
        <v>5.0270000000000001</v>
      </c>
      <c r="BI122" s="5">
        <v>117.67700000000001</v>
      </c>
      <c r="BJ122" s="45">
        <v>4.234</v>
      </c>
      <c r="BK122" s="5">
        <v>121.679</v>
      </c>
      <c r="BL122" s="45">
        <v>3.7530000000000001</v>
      </c>
      <c r="BM122" s="24"/>
      <c r="BN122" s="24" t="s">
        <v>25</v>
      </c>
      <c r="BO122" s="5">
        <v>126.002</v>
      </c>
      <c r="BP122" s="45">
        <v>4.915</v>
      </c>
      <c r="BQ122" s="5">
        <v>116.77800000000001</v>
      </c>
      <c r="BR122" s="45">
        <v>3.2730000000000001</v>
      </c>
      <c r="BS122" s="5">
        <v>144.989</v>
      </c>
      <c r="BT122" s="45">
        <v>-1.462</v>
      </c>
      <c r="BU122" s="24"/>
      <c r="BV122" s="24" t="s">
        <v>25</v>
      </c>
      <c r="BW122" s="5">
        <v>98.176000000000002</v>
      </c>
      <c r="BX122" s="45">
        <v>1.0309999999999999</v>
      </c>
      <c r="BY122" s="5">
        <v>125.554</v>
      </c>
      <c r="BZ122" s="45">
        <v>5.3529999999999998</v>
      </c>
      <c r="CA122" s="5">
        <v>140.226</v>
      </c>
      <c r="CB122" s="45">
        <v>3.4249999999999998</v>
      </c>
      <c r="CC122" s="24"/>
      <c r="CD122" s="24" t="s">
        <v>25</v>
      </c>
      <c r="CE122" s="5">
        <v>128.38900000000001</v>
      </c>
      <c r="CF122" s="45">
        <v>-0.70399999999999996</v>
      </c>
      <c r="CG122" s="5">
        <v>110.932</v>
      </c>
      <c r="CH122" s="45">
        <v>9.6609999999999996</v>
      </c>
      <c r="CI122" s="5">
        <v>85.165000000000006</v>
      </c>
      <c r="CJ122" s="45">
        <v>-28.216999999999999</v>
      </c>
      <c r="CK122" s="24"/>
      <c r="CL122" s="24" t="s">
        <v>25</v>
      </c>
      <c r="CM122" s="5">
        <v>115.078</v>
      </c>
      <c r="CN122" s="45">
        <v>0.01</v>
      </c>
      <c r="CO122" s="5">
        <v>119.502</v>
      </c>
      <c r="CP122" s="45">
        <v>-5.2649999999999997</v>
      </c>
      <c r="CQ122" s="5">
        <v>134.81399999999999</v>
      </c>
      <c r="CR122" s="45">
        <v>11.944000000000001</v>
      </c>
      <c r="CS122" s="24"/>
      <c r="CT122" s="24" t="s">
        <v>25</v>
      </c>
      <c r="CU122" s="5">
        <v>107.559</v>
      </c>
      <c r="CV122" s="45">
        <v>-2</v>
      </c>
      <c r="CW122" s="5">
        <v>115.508</v>
      </c>
      <c r="CX122" s="45">
        <v>12.382</v>
      </c>
      <c r="CY122" s="5">
        <v>81.588999999999999</v>
      </c>
      <c r="CZ122" s="45">
        <v>33.576999999999998</v>
      </c>
      <c r="DA122" s="24"/>
      <c r="DB122" s="24" t="s">
        <v>25</v>
      </c>
      <c r="DC122" s="5">
        <v>127.84399999999999</v>
      </c>
      <c r="DD122" s="45">
        <v>-4.3780000000000001</v>
      </c>
      <c r="DE122" s="5">
        <v>148.351</v>
      </c>
      <c r="DF122" s="45">
        <v>-2.96</v>
      </c>
      <c r="DG122" s="5">
        <v>125.14400000000001</v>
      </c>
      <c r="DH122" s="45">
        <v>11.349</v>
      </c>
      <c r="DI122" s="24"/>
      <c r="DJ122" s="24" t="s">
        <v>25</v>
      </c>
      <c r="DK122" s="5">
        <v>101.613</v>
      </c>
      <c r="DL122" s="45">
        <v>30.283000000000001</v>
      </c>
      <c r="DM122" s="5">
        <v>138.25800000000001</v>
      </c>
      <c r="DN122" s="45">
        <v>6.97</v>
      </c>
      <c r="DO122" s="5">
        <v>147.339</v>
      </c>
      <c r="DP122" s="45">
        <v>3.8319999999999999</v>
      </c>
      <c r="DQ122" s="330"/>
    </row>
    <row r="123" spans="1:351" s="331" customFormat="1" ht="15" hidden="1" customHeight="1" x14ac:dyDescent="0.25">
      <c r="A123" s="24"/>
      <c r="B123" s="24" t="s">
        <v>26</v>
      </c>
      <c r="C123" s="5">
        <v>128.535</v>
      </c>
      <c r="D123" s="45">
        <v>-2.71</v>
      </c>
      <c r="E123" s="5">
        <v>104.711</v>
      </c>
      <c r="F123" s="45">
        <v>-7.5949999999999998</v>
      </c>
      <c r="G123" s="5">
        <v>128.14699999999999</v>
      </c>
      <c r="H123" s="45">
        <v>15.635999999999999</v>
      </c>
      <c r="I123" s="24"/>
      <c r="J123" s="24" t="s">
        <v>26</v>
      </c>
      <c r="K123" s="5">
        <v>122.23699999999999</v>
      </c>
      <c r="L123" s="45">
        <v>4.3319999999999999</v>
      </c>
      <c r="M123" s="5">
        <v>128.922</v>
      </c>
      <c r="N123" s="45">
        <v>9.9000000000000005E-2</v>
      </c>
      <c r="O123" s="5">
        <v>104.496</v>
      </c>
      <c r="P123" s="45">
        <v>3.5430000000000001</v>
      </c>
      <c r="Q123" s="24"/>
      <c r="R123" s="24" t="s">
        <v>26</v>
      </c>
      <c r="S123" s="5">
        <v>114.81100000000001</v>
      </c>
      <c r="T123" s="45">
        <v>4.0620000000000003</v>
      </c>
      <c r="U123" s="5">
        <v>149.26</v>
      </c>
      <c r="V123" s="45">
        <v>7.9749999999999996</v>
      </c>
      <c r="W123" s="5">
        <v>117.482</v>
      </c>
      <c r="X123" s="45">
        <v>8.3149999999999995</v>
      </c>
      <c r="Y123" s="24"/>
      <c r="Z123" s="24" t="s">
        <v>26</v>
      </c>
      <c r="AA123" s="5">
        <v>107.81699999999999</v>
      </c>
      <c r="AB123" s="45">
        <v>1.399</v>
      </c>
      <c r="AC123" s="5">
        <v>112.032</v>
      </c>
      <c r="AD123" s="45">
        <v>-13.323</v>
      </c>
      <c r="AE123" s="5">
        <v>124.255</v>
      </c>
      <c r="AF123" s="45">
        <v>10.481999999999999</v>
      </c>
      <c r="AG123" s="24"/>
      <c r="AH123" s="24" t="s">
        <v>26</v>
      </c>
      <c r="AI123" s="5">
        <v>113.05200000000001</v>
      </c>
      <c r="AJ123" s="45">
        <v>3.0680000000000001</v>
      </c>
      <c r="AK123" s="5">
        <v>117.209</v>
      </c>
      <c r="AL123" s="45">
        <v>2.319</v>
      </c>
      <c r="AM123" s="5">
        <v>117.58799999999999</v>
      </c>
      <c r="AN123" s="45">
        <v>2.0950000000000002</v>
      </c>
      <c r="AO123" s="24"/>
      <c r="AP123" s="24" t="s">
        <v>26</v>
      </c>
      <c r="AQ123" s="5">
        <v>123.35899999999999</v>
      </c>
      <c r="AR123" s="45">
        <v>0.751</v>
      </c>
      <c r="AS123" s="5">
        <v>113.45699999999999</v>
      </c>
      <c r="AT123" s="45">
        <v>-0.90500000000000003</v>
      </c>
      <c r="AU123" s="5">
        <v>127.176</v>
      </c>
      <c r="AV123" s="45">
        <v>1.56</v>
      </c>
      <c r="AW123" s="24"/>
      <c r="AX123" s="24" t="s">
        <v>26</v>
      </c>
      <c r="AY123" s="5">
        <v>128.69499999999999</v>
      </c>
      <c r="AZ123" s="45">
        <v>4.7539999999999996</v>
      </c>
      <c r="BA123" s="5">
        <v>117.444</v>
      </c>
      <c r="BB123" s="45">
        <v>-2.5030000000000001</v>
      </c>
      <c r="BC123" s="5">
        <v>132.11000000000001</v>
      </c>
      <c r="BD123" s="45">
        <v>4.6040000000000001</v>
      </c>
      <c r="BE123" s="24"/>
      <c r="BF123" s="24" t="s">
        <v>26</v>
      </c>
      <c r="BG123" s="5">
        <v>122.845</v>
      </c>
      <c r="BH123" s="45">
        <v>3.0230000000000001</v>
      </c>
      <c r="BI123" s="5">
        <v>116.82299999999999</v>
      </c>
      <c r="BJ123" s="45">
        <v>4.3840000000000003</v>
      </c>
      <c r="BK123" s="5">
        <v>119.876</v>
      </c>
      <c r="BL123" s="45">
        <v>3.714</v>
      </c>
      <c r="BM123" s="24"/>
      <c r="BN123" s="24" t="s">
        <v>26</v>
      </c>
      <c r="BO123" s="5">
        <v>119.51300000000001</v>
      </c>
      <c r="BP123" s="45">
        <v>0.52100000000000002</v>
      </c>
      <c r="BQ123" s="5">
        <v>120.027</v>
      </c>
      <c r="BR123" s="45">
        <v>3.105</v>
      </c>
      <c r="BS123" s="5">
        <v>153.70599999999999</v>
      </c>
      <c r="BT123" s="45">
        <v>2.6190000000000002</v>
      </c>
      <c r="BU123" s="24"/>
      <c r="BV123" s="24" t="s">
        <v>26</v>
      </c>
      <c r="BW123" s="5">
        <v>112.839</v>
      </c>
      <c r="BX123" s="45">
        <v>2.39</v>
      </c>
      <c r="BY123" s="5">
        <v>129.04900000000001</v>
      </c>
      <c r="BZ123" s="45">
        <v>5.1669999999999998</v>
      </c>
      <c r="CA123" s="5">
        <v>127.753</v>
      </c>
      <c r="CB123" s="45">
        <v>-2.0750000000000002</v>
      </c>
      <c r="CC123" s="24"/>
      <c r="CD123" s="24" t="s">
        <v>26</v>
      </c>
      <c r="CE123" s="5">
        <v>126.85599999999999</v>
      </c>
      <c r="CF123" s="45">
        <v>-3.121</v>
      </c>
      <c r="CG123" s="5">
        <v>129.72999999999999</v>
      </c>
      <c r="CH123" s="45">
        <v>14.175000000000001</v>
      </c>
      <c r="CI123" s="5">
        <v>102.011</v>
      </c>
      <c r="CJ123" s="45">
        <v>-18.349</v>
      </c>
      <c r="CK123" s="24"/>
      <c r="CL123" s="24" t="s">
        <v>26</v>
      </c>
      <c r="CM123" s="5">
        <v>121.288</v>
      </c>
      <c r="CN123" s="45">
        <v>8.3620000000000001</v>
      </c>
      <c r="CO123" s="5">
        <v>129.667</v>
      </c>
      <c r="CP123" s="45">
        <v>1.119</v>
      </c>
      <c r="CQ123" s="5">
        <v>124.992</v>
      </c>
      <c r="CR123" s="45">
        <v>9.2059999999999995</v>
      </c>
      <c r="CS123" s="24"/>
      <c r="CT123" s="24" t="s">
        <v>26</v>
      </c>
      <c r="CU123" s="5">
        <v>111.935</v>
      </c>
      <c r="CV123" s="45">
        <v>2.617</v>
      </c>
      <c r="CW123" s="5">
        <v>101.759</v>
      </c>
      <c r="CX123" s="45">
        <v>3.7069999999999999</v>
      </c>
      <c r="CY123" s="5">
        <v>106.93</v>
      </c>
      <c r="CZ123" s="45">
        <v>9.4280000000000008</v>
      </c>
      <c r="DA123" s="24"/>
      <c r="DB123" s="24" t="s">
        <v>26</v>
      </c>
      <c r="DC123" s="5">
        <v>128.66200000000001</v>
      </c>
      <c r="DD123" s="45">
        <v>1.4770000000000001</v>
      </c>
      <c r="DE123" s="5">
        <v>89.677000000000007</v>
      </c>
      <c r="DF123" s="45">
        <v>-8.3179999999999996</v>
      </c>
      <c r="DG123" s="5">
        <v>143.63300000000001</v>
      </c>
      <c r="DH123" s="45">
        <v>14.644</v>
      </c>
      <c r="DI123" s="24"/>
      <c r="DJ123" s="24" t="s">
        <v>26</v>
      </c>
      <c r="DK123" s="5">
        <v>79.646000000000001</v>
      </c>
      <c r="DL123" s="45">
        <v>11.933999999999999</v>
      </c>
      <c r="DM123" s="5">
        <v>139.565</v>
      </c>
      <c r="DN123" s="45">
        <v>8.4589999999999996</v>
      </c>
      <c r="DO123" s="5">
        <v>138.34100000000001</v>
      </c>
      <c r="DP123" s="45">
        <v>4.7060000000000004</v>
      </c>
      <c r="DQ123" s="330"/>
    </row>
    <row r="124" spans="1:351" s="331" customFormat="1" ht="15" hidden="1" customHeight="1" x14ac:dyDescent="0.25">
      <c r="A124" s="24"/>
      <c r="B124" s="24" t="s">
        <v>27</v>
      </c>
      <c r="C124" s="5">
        <v>119.13500000000001</v>
      </c>
      <c r="D124" s="45">
        <v>-5.0579999999999998</v>
      </c>
      <c r="E124" s="5">
        <v>125.20399999999999</v>
      </c>
      <c r="F124" s="45">
        <v>15.804</v>
      </c>
      <c r="G124" s="5">
        <v>122.893</v>
      </c>
      <c r="H124" s="45">
        <v>9.4550000000000001</v>
      </c>
      <c r="I124" s="24"/>
      <c r="J124" s="24" t="s">
        <v>27</v>
      </c>
      <c r="K124" s="5">
        <v>126.736</v>
      </c>
      <c r="L124" s="45">
        <v>8.2970000000000006</v>
      </c>
      <c r="M124" s="5">
        <v>133.965</v>
      </c>
      <c r="N124" s="45">
        <v>5.0149999999999997</v>
      </c>
      <c r="O124" s="5">
        <v>106.185</v>
      </c>
      <c r="P124" s="45">
        <v>4.0330000000000004</v>
      </c>
      <c r="Q124" s="24"/>
      <c r="R124" s="24" t="s">
        <v>27</v>
      </c>
      <c r="S124" s="5">
        <v>126.256</v>
      </c>
      <c r="T124" s="45">
        <v>3.17</v>
      </c>
      <c r="U124" s="5">
        <v>156.76499999999999</v>
      </c>
      <c r="V124" s="45">
        <v>8.5660000000000007</v>
      </c>
      <c r="W124" s="5">
        <v>137.30699999999999</v>
      </c>
      <c r="X124" s="45">
        <v>5.0369999999999999</v>
      </c>
      <c r="Y124" s="24"/>
      <c r="Z124" s="24" t="s">
        <v>27</v>
      </c>
      <c r="AA124" s="5">
        <v>120.371</v>
      </c>
      <c r="AB124" s="45">
        <v>8.8330000000000002</v>
      </c>
      <c r="AC124" s="5">
        <v>113.45</v>
      </c>
      <c r="AD124" s="45">
        <v>-9.8279999999999994</v>
      </c>
      <c r="AE124" s="5">
        <v>124.14700000000001</v>
      </c>
      <c r="AF124" s="45">
        <v>9.3550000000000004</v>
      </c>
      <c r="AG124" s="24"/>
      <c r="AH124" s="24" t="s">
        <v>27</v>
      </c>
      <c r="AI124" s="5">
        <v>124.94199999999999</v>
      </c>
      <c r="AJ124" s="45">
        <v>7.9530000000000003</v>
      </c>
      <c r="AK124" s="5">
        <v>120.21599999999999</v>
      </c>
      <c r="AL124" s="45">
        <v>2.8000000000000001E-2</v>
      </c>
      <c r="AM124" s="5">
        <v>117.78700000000001</v>
      </c>
      <c r="AN124" s="45">
        <v>1.159</v>
      </c>
      <c r="AO124" s="24"/>
      <c r="AP124" s="24" t="s">
        <v>27</v>
      </c>
      <c r="AQ124" s="5">
        <v>116.41</v>
      </c>
      <c r="AR124" s="45">
        <v>3.1970000000000001</v>
      </c>
      <c r="AS124" s="5">
        <v>103.999</v>
      </c>
      <c r="AT124" s="45">
        <v>0.496</v>
      </c>
      <c r="AU124" s="5">
        <v>119.449</v>
      </c>
      <c r="AV124" s="45">
        <v>4.4349999999999996</v>
      </c>
      <c r="AW124" s="24"/>
      <c r="AX124" s="24" t="s">
        <v>27</v>
      </c>
      <c r="AY124" s="5">
        <v>119.837</v>
      </c>
      <c r="AZ124" s="45">
        <v>5.0869999999999997</v>
      </c>
      <c r="BA124" s="5">
        <v>122.41500000000001</v>
      </c>
      <c r="BB124" s="45">
        <v>6.359</v>
      </c>
      <c r="BC124" s="5">
        <v>125.58199999999999</v>
      </c>
      <c r="BD124" s="45">
        <v>-0.69799999999999995</v>
      </c>
      <c r="BE124" s="24"/>
      <c r="BF124" s="24" t="s">
        <v>27</v>
      </c>
      <c r="BG124" s="5">
        <v>123.087</v>
      </c>
      <c r="BH124" s="45">
        <v>4.9509999999999996</v>
      </c>
      <c r="BI124" s="5">
        <v>118.583</v>
      </c>
      <c r="BJ124" s="45">
        <v>4.9169999999999998</v>
      </c>
      <c r="BK124" s="5">
        <v>115.708</v>
      </c>
      <c r="BL124" s="45">
        <v>6.37</v>
      </c>
      <c r="BM124" s="24"/>
      <c r="BN124" s="24" t="s">
        <v>27</v>
      </c>
      <c r="BO124" s="5">
        <v>114.56100000000001</v>
      </c>
      <c r="BP124" s="45">
        <v>-1.9E-2</v>
      </c>
      <c r="BQ124" s="5">
        <v>119.00700000000001</v>
      </c>
      <c r="BR124" s="45">
        <v>3.9159999999999999</v>
      </c>
      <c r="BS124" s="5">
        <v>142.39099999999999</v>
      </c>
      <c r="BT124" s="45">
        <v>2.2040000000000002</v>
      </c>
      <c r="BU124" s="24"/>
      <c r="BV124" s="24" t="s">
        <v>27</v>
      </c>
      <c r="BW124" s="5">
        <v>93.634</v>
      </c>
      <c r="BX124" s="45">
        <v>-9.7260000000000009</v>
      </c>
      <c r="BY124" s="5">
        <v>112.315</v>
      </c>
      <c r="BZ124" s="45">
        <v>-1.6950000000000001</v>
      </c>
      <c r="CA124" s="5">
        <v>128.85400000000001</v>
      </c>
      <c r="CB124" s="45">
        <v>-0.184</v>
      </c>
      <c r="CC124" s="24"/>
      <c r="CD124" s="24" t="s">
        <v>27</v>
      </c>
      <c r="CE124" s="5">
        <v>133.559</v>
      </c>
      <c r="CF124" s="45">
        <v>-2.2320000000000002</v>
      </c>
      <c r="CG124" s="5">
        <v>104.517</v>
      </c>
      <c r="CH124" s="45">
        <v>8.5050000000000008</v>
      </c>
      <c r="CI124" s="5">
        <v>107.517</v>
      </c>
      <c r="CJ124" s="45">
        <v>-15.365</v>
      </c>
      <c r="CK124" s="24"/>
      <c r="CL124" s="24" t="s">
        <v>27</v>
      </c>
      <c r="CM124" s="5">
        <v>103.601</v>
      </c>
      <c r="CN124" s="45">
        <v>-3.1349999999999998</v>
      </c>
      <c r="CO124" s="5">
        <v>121.706</v>
      </c>
      <c r="CP124" s="45">
        <v>10.271000000000001</v>
      </c>
      <c r="CQ124" s="5">
        <v>108.518</v>
      </c>
      <c r="CR124" s="45">
        <v>0.38200000000000001</v>
      </c>
      <c r="CS124" s="24"/>
      <c r="CT124" s="24" t="s">
        <v>27</v>
      </c>
      <c r="CU124" s="5">
        <v>119.593</v>
      </c>
      <c r="CV124" s="45">
        <v>5.0970000000000004</v>
      </c>
      <c r="CW124" s="5">
        <v>105.38</v>
      </c>
      <c r="CX124" s="45">
        <v>7.4779999999999998</v>
      </c>
      <c r="CY124" s="5">
        <v>101.97499999999999</v>
      </c>
      <c r="CZ124" s="45">
        <v>10.933</v>
      </c>
      <c r="DA124" s="24"/>
      <c r="DB124" s="24" t="s">
        <v>27</v>
      </c>
      <c r="DC124" s="5">
        <v>123.35599999999999</v>
      </c>
      <c r="DD124" s="45">
        <v>-1.871</v>
      </c>
      <c r="DE124" s="5">
        <v>111.343</v>
      </c>
      <c r="DF124" s="45">
        <v>8.2870000000000008</v>
      </c>
      <c r="DG124" s="5">
        <v>149.68</v>
      </c>
      <c r="DH124" s="45">
        <v>0.32700000000000001</v>
      </c>
      <c r="DI124" s="24"/>
      <c r="DJ124" s="24" t="s">
        <v>27</v>
      </c>
      <c r="DK124" s="5">
        <v>90.884</v>
      </c>
      <c r="DL124" s="45">
        <v>2.488</v>
      </c>
      <c r="DM124" s="5">
        <v>132.68100000000001</v>
      </c>
      <c r="DN124" s="45">
        <v>9.0440000000000005</v>
      </c>
      <c r="DO124" s="5">
        <v>144.71</v>
      </c>
      <c r="DP124" s="45">
        <v>4.6369999999999996</v>
      </c>
      <c r="DQ124" s="330"/>
    </row>
    <row r="125" spans="1:351" s="331" customFormat="1" ht="15" hidden="1" customHeight="1" x14ac:dyDescent="0.25">
      <c r="A125" s="24"/>
      <c r="B125" s="24" t="s">
        <v>28</v>
      </c>
      <c r="C125" s="5">
        <v>110.961</v>
      </c>
      <c r="D125" s="45">
        <v>-11.475</v>
      </c>
      <c r="E125" s="5">
        <v>128.52799999999999</v>
      </c>
      <c r="F125" s="45">
        <v>18.617000000000001</v>
      </c>
      <c r="G125" s="5">
        <v>131.52799999999999</v>
      </c>
      <c r="H125" s="45">
        <v>14.305</v>
      </c>
      <c r="I125" s="24"/>
      <c r="J125" s="24" t="s">
        <v>28</v>
      </c>
      <c r="K125" s="5">
        <v>135.321</v>
      </c>
      <c r="L125" s="45">
        <v>12.398</v>
      </c>
      <c r="M125" s="5">
        <v>135.608</v>
      </c>
      <c r="N125" s="45">
        <v>3.7010000000000001</v>
      </c>
      <c r="O125" s="5">
        <v>113.19199999999999</v>
      </c>
      <c r="P125" s="45">
        <v>7.298</v>
      </c>
      <c r="Q125" s="24"/>
      <c r="R125" s="24" t="s">
        <v>28</v>
      </c>
      <c r="S125" s="5">
        <v>108.363</v>
      </c>
      <c r="T125" s="45">
        <v>4.96</v>
      </c>
      <c r="U125" s="5">
        <v>153.637</v>
      </c>
      <c r="V125" s="45">
        <v>5.2380000000000004</v>
      </c>
      <c r="W125" s="5">
        <v>148.333</v>
      </c>
      <c r="X125" s="45">
        <v>2.2879999999999998</v>
      </c>
      <c r="Y125" s="24"/>
      <c r="Z125" s="24" t="s">
        <v>28</v>
      </c>
      <c r="AA125" s="5">
        <v>112.655</v>
      </c>
      <c r="AB125" s="45">
        <v>5.4880000000000004</v>
      </c>
      <c r="AC125" s="5">
        <v>110.617</v>
      </c>
      <c r="AD125" s="45">
        <v>-11.622999999999999</v>
      </c>
      <c r="AE125" s="5">
        <v>130.35400000000001</v>
      </c>
      <c r="AF125" s="45">
        <v>9.9450000000000003</v>
      </c>
      <c r="AG125" s="24"/>
      <c r="AH125" s="24" t="s">
        <v>28</v>
      </c>
      <c r="AI125" s="5">
        <v>128.68199999999999</v>
      </c>
      <c r="AJ125" s="45">
        <v>2.2389999999999999</v>
      </c>
      <c r="AK125" s="5">
        <v>135.78299999999999</v>
      </c>
      <c r="AL125" s="45">
        <v>3.375</v>
      </c>
      <c r="AM125" s="5">
        <v>116.42400000000001</v>
      </c>
      <c r="AN125" s="45">
        <v>3.5739999999999998</v>
      </c>
      <c r="AO125" s="24"/>
      <c r="AP125" s="24" t="s">
        <v>28</v>
      </c>
      <c r="AQ125" s="5">
        <v>121.026</v>
      </c>
      <c r="AR125" s="45">
        <v>3.3530000000000002</v>
      </c>
      <c r="AS125" s="5">
        <v>102.483</v>
      </c>
      <c r="AT125" s="45">
        <v>-3.4470000000000001</v>
      </c>
      <c r="AU125" s="5">
        <v>117.789</v>
      </c>
      <c r="AV125" s="45">
        <v>3.2250000000000001</v>
      </c>
      <c r="AW125" s="24"/>
      <c r="AX125" s="24" t="s">
        <v>28</v>
      </c>
      <c r="AY125" s="5">
        <v>135.98400000000001</v>
      </c>
      <c r="AZ125" s="45">
        <v>8.5030000000000001</v>
      </c>
      <c r="BA125" s="5">
        <v>119.898</v>
      </c>
      <c r="BB125" s="45">
        <v>3.3740000000000001</v>
      </c>
      <c r="BC125" s="5">
        <v>129.39400000000001</v>
      </c>
      <c r="BD125" s="45">
        <v>1.5229999999999999</v>
      </c>
      <c r="BE125" s="24"/>
      <c r="BF125" s="24" t="s">
        <v>28</v>
      </c>
      <c r="BG125" s="5">
        <v>125.82899999999999</v>
      </c>
      <c r="BH125" s="45">
        <v>5.4889999999999999</v>
      </c>
      <c r="BI125" s="5">
        <v>116.497</v>
      </c>
      <c r="BJ125" s="45">
        <v>6.5389999999999997</v>
      </c>
      <c r="BK125" s="5">
        <v>113.941</v>
      </c>
      <c r="BL125" s="45">
        <v>3.9449999999999998</v>
      </c>
      <c r="BM125" s="24"/>
      <c r="BN125" s="24" t="s">
        <v>28</v>
      </c>
      <c r="BO125" s="5">
        <v>118.98099999999999</v>
      </c>
      <c r="BP125" s="45">
        <v>5.274</v>
      </c>
      <c r="BQ125" s="5">
        <v>116.572</v>
      </c>
      <c r="BR125" s="45">
        <v>3.0019999999999998</v>
      </c>
      <c r="BS125" s="5">
        <v>145.959</v>
      </c>
      <c r="BT125" s="45">
        <v>3.0430000000000001</v>
      </c>
      <c r="BU125" s="24"/>
      <c r="BV125" s="24" t="s">
        <v>28</v>
      </c>
      <c r="BW125" s="5">
        <v>91.989000000000004</v>
      </c>
      <c r="BX125" s="45">
        <v>-11.907</v>
      </c>
      <c r="BY125" s="5">
        <v>132.26300000000001</v>
      </c>
      <c r="BZ125" s="45">
        <v>6.6989999999999998</v>
      </c>
      <c r="CA125" s="5">
        <v>125.321</v>
      </c>
      <c r="CB125" s="45">
        <v>7.3520000000000003</v>
      </c>
      <c r="CC125" s="24"/>
      <c r="CD125" s="24" t="s">
        <v>28</v>
      </c>
      <c r="CE125" s="5">
        <v>141.43600000000001</v>
      </c>
      <c r="CF125" s="45">
        <v>16.614000000000001</v>
      </c>
      <c r="CG125" s="5">
        <v>99.924999999999997</v>
      </c>
      <c r="CH125" s="45">
        <v>12.156000000000001</v>
      </c>
      <c r="CI125" s="5">
        <v>105.708</v>
      </c>
      <c r="CJ125" s="45">
        <v>-13.446</v>
      </c>
      <c r="CK125" s="24"/>
      <c r="CL125" s="24" t="s">
        <v>28</v>
      </c>
      <c r="CM125" s="5">
        <v>110.251</v>
      </c>
      <c r="CN125" s="45">
        <v>-7.1109999999999998</v>
      </c>
      <c r="CO125" s="5">
        <v>118.88800000000001</v>
      </c>
      <c r="CP125" s="45">
        <v>7.4770000000000003</v>
      </c>
      <c r="CQ125" s="5">
        <v>124.215</v>
      </c>
      <c r="CR125" s="45">
        <v>3.657</v>
      </c>
      <c r="CS125" s="24"/>
      <c r="CT125" s="24" t="s">
        <v>28</v>
      </c>
      <c r="CU125" s="5">
        <v>115.092</v>
      </c>
      <c r="CV125" s="45">
        <v>2.6520000000000001</v>
      </c>
      <c r="CW125" s="5">
        <v>110.88</v>
      </c>
      <c r="CX125" s="45">
        <v>6.6180000000000003</v>
      </c>
      <c r="CY125" s="5">
        <v>101.137</v>
      </c>
      <c r="CZ125" s="45">
        <v>16.12</v>
      </c>
      <c r="DA125" s="24"/>
      <c r="DB125" s="24" t="s">
        <v>28</v>
      </c>
      <c r="DC125" s="5">
        <v>127.422</v>
      </c>
      <c r="DD125" s="45">
        <v>-3.3010000000000002</v>
      </c>
      <c r="DE125" s="5">
        <v>95.536000000000001</v>
      </c>
      <c r="DF125" s="45">
        <v>0.97699999999999998</v>
      </c>
      <c r="DG125" s="5">
        <v>152.101</v>
      </c>
      <c r="DH125" s="45">
        <v>3.6909999999999998</v>
      </c>
      <c r="DI125" s="24"/>
      <c r="DJ125" s="24" t="s">
        <v>28</v>
      </c>
      <c r="DK125" s="5">
        <v>96.876000000000005</v>
      </c>
      <c r="DL125" s="45">
        <v>2.964</v>
      </c>
      <c r="DM125" s="5">
        <v>133.61699999999999</v>
      </c>
      <c r="DN125" s="45">
        <v>9.9290000000000003</v>
      </c>
      <c r="DO125" s="5">
        <v>111.017</v>
      </c>
      <c r="DP125" s="45">
        <v>6.0910000000000002</v>
      </c>
      <c r="DQ125" s="330"/>
    </row>
    <row r="126" spans="1:351" s="331" customFormat="1" ht="15" hidden="1" customHeight="1" x14ac:dyDescent="0.25">
      <c r="A126" s="24"/>
      <c r="B126" s="24"/>
      <c r="C126" s="5"/>
      <c r="D126" s="5"/>
      <c r="E126" s="5"/>
      <c r="F126" s="5"/>
      <c r="G126" s="5"/>
      <c r="H126" s="5"/>
      <c r="I126" s="24"/>
      <c r="J126" s="24"/>
      <c r="K126" s="5"/>
      <c r="L126" s="5"/>
      <c r="M126" s="5"/>
      <c r="N126" s="5"/>
      <c r="O126" s="5"/>
      <c r="P126" s="5"/>
      <c r="Q126" s="24"/>
      <c r="R126" s="24"/>
      <c r="S126" s="5"/>
      <c r="T126" s="5"/>
      <c r="U126" s="5"/>
      <c r="V126" s="5"/>
      <c r="W126" s="5"/>
      <c r="X126" s="5"/>
      <c r="Y126" s="24"/>
      <c r="Z126" s="24"/>
      <c r="AA126" s="5"/>
      <c r="AB126" s="5"/>
      <c r="AC126" s="5"/>
      <c r="AD126" s="5"/>
      <c r="AE126" s="5"/>
      <c r="AF126" s="5"/>
      <c r="AG126" s="24"/>
      <c r="AH126" s="24"/>
      <c r="AI126" s="5"/>
      <c r="AJ126" s="5"/>
      <c r="AK126" s="5"/>
      <c r="AL126" s="5"/>
      <c r="AM126" s="5"/>
      <c r="AN126" s="5"/>
      <c r="AO126" s="24"/>
      <c r="AP126" s="24"/>
      <c r="AQ126" s="5"/>
      <c r="AR126" s="5"/>
      <c r="AS126" s="5"/>
      <c r="AT126" s="5"/>
      <c r="AU126" s="5"/>
      <c r="AV126" s="5"/>
      <c r="AW126" s="24"/>
      <c r="AX126" s="24"/>
      <c r="AY126" s="5"/>
      <c r="AZ126" s="5"/>
      <c r="BA126" s="5"/>
      <c r="BB126" s="5"/>
      <c r="BC126" s="5"/>
      <c r="BD126" s="5"/>
      <c r="BE126" s="24"/>
      <c r="BF126" s="24"/>
      <c r="BG126" s="5"/>
      <c r="BH126" s="5"/>
      <c r="BI126" s="5"/>
      <c r="BJ126" s="5"/>
      <c r="BK126" s="5"/>
      <c r="BL126" s="5"/>
      <c r="BM126" s="24"/>
      <c r="BN126" s="24"/>
      <c r="BP126" s="5"/>
      <c r="BQ126" s="5"/>
      <c r="BR126" s="5"/>
      <c r="BS126" s="5"/>
      <c r="BT126" s="5"/>
      <c r="BU126" s="24"/>
      <c r="BV126" s="24"/>
      <c r="BW126" s="5"/>
      <c r="BX126" s="5"/>
      <c r="BY126" s="5"/>
      <c r="BZ126" s="5"/>
      <c r="CA126" s="5"/>
      <c r="CB126" s="5"/>
      <c r="CC126" s="24"/>
      <c r="CD126" s="24"/>
      <c r="CE126" s="5"/>
      <c r="CF126" s="5"/>
      <c r="CG126" s="5"/>
      <c r="CH126" s="5"/>
      <c r="CI126" s="5"/>
      <c r="CJ126" s="5"/>
      <c r="CK126" s="24"/>
      <c r="CL126" s="24"/>
      <c r="CM126" s="5"/>
      <c r="CN126" s="5"/>
      <c r="CO126" s="5"/>
      <c r="CP126" s="5"/>
      <c r="CQ126" s="5"/>
      <c r="CR126" s="5"/>
      <c r="CS126" s="24"/>
      <c r="CT126" s="24"/>
      <c r="CU126" s="5"/>
      <c r="CV126" s="5"/>
      <c r="CW126" s="5"/>
      <c r="CX126" s="5"/>
      <c r="CY126" s="5"/>
      <c r="CZ126" s="5"/>
      <c r="DA126" s="24"/>
      <c r="DB126" s="24"/>
      <c r="DC126" s="5"/>
      <c r="DD126" s="5"/>
      <c r="DE126" s="5"/>
      <c r="DF126" s="5"/>
      <c r="DG126" s="5"/>
      <c r="DH126" s="5"/>
      <c r="DI126" s="24"/>
      <c r="DJ126" s="24"/>
      <c r="DK126" s="5"/>
      <c r="DL126" s="5"/>
      <c r="DM126" s="5"/>
      <c r="DN126" s="5"/>
      <c r="DO126" s="5"/>
      <c r="DP126" s="5"/>
      <c r="DQ126" s="330"/>
    </row>
    <row r="127" spans="1:351" s="218" customFormat="1" ht="15" customHeight="1" x14ac:dyDescent="0.25">
      <c r="A127" s="448">
        <v>2020</v>
      </c>
      <c r="B127" s="341" t="s">
        <v>17</v>
      </c>
      <c r="C127" s="5">
        <v>94.14</v>
      </c>
      <c r="D127" s="45">
        <v>-25.823</v>
      </c>
      <c r="E127" s="5">
        <v>127.08499999999999</v>
      </c>
      <c r="F127" s="45">
        <v>16.245000000000001</v>
      </c>
      <c r="G127" s="5">
        <v>120.72</v>
      </c>
      <c r="H127" s="45">
        <v>13.318</v>
      </c>
      <c r="I127" s="448">
        <v>2020</v>
      </c>
      <c r="J127" s="341" t="s">
        <v>17</v>
      </c>
      <c r="K127" s="5">
        <v>130.97900000000001</v>
      </c>
      <c r="L127" s="45">
        <v>16.103000000000002</v>
      </c>
      <c r="M127" s="5">
        <v>123.08</v>
      </c>
      <c r="N127" s="45">
        <v>1.0329999999999999</v>
      </c>
      <c r="O127" s="5">
        <v>115.301</v>
      </c>
      <c r="P127" s="45">
        <v>-1.6950000000000001</v>
      </c>
      <c r="Q127" s="448">
        <v>2020</v>
      </c>
      <c r="R127" s="341" t="s">
        <v>17</v>
      </c>
      <c r="S127" s="5">
        <v>115.74</v>
      </c>
      <c r="T127" s="45">
        <v>4.6829999999999998</v>
      </c>
      <c r="U127" s="5">
        <v>137.02699999999999</v>
      </c>
      <c r="V127" s="45">
        <v>3.58</v>
      </c>
      <c r="W127" s="5">
        <v>152.87</v>
      </c>
      <c r="X127" s="45">
        <v>1.38</v>
      </c>
      <c r="Y127" s="448">
        <v>2020</v>
      </c>
      <c r="Z127" s="341" t="s">
        <v>17</v>
      </c>
      <c r="AA127" s="5">
        <v>121.31100000000001</v>
      </c>
      <c r="AB127" s="45">
        <v>1.61</v>
      </c>
      <c r="AC127" s="5">
        <v>118.93</v>
      </c>
      <c r="AD127" s="45">
        <v>-20.635000000000002</v>
      </c>
      <c r="AE127" s="5">
        <v>122.593</v>
      </c>
      <c r="AF127" s="45">
        <v>12.706</v>
      </c>
      <c r="AG127" s="448">
        <v>2020</v>
      </c>
      <c r="AH127" s="341" t="s">
        <v>17</v>
      </c>
      <c r="AI127" s="5">
        <v>119.682</v>
      </c>
      <c r="AJ127" s="45">
        <v>0.16300000000000001</v>
      </c>
      <c r="AK127" s="5">
        <v>124.68</v>
      </c>
      <c r="AL127" s="45">
        <v>5.9379999999999997</v>
      </c>
      <c r="AM127" s="5">
        <v>125.08499999999999</v>
      </c>
      <c r="AN127" s="45">
        <v>3.7240000000000002</v>
      </c>
      <c r="AO127" s="448">
        <v>2020</v>
      </c>
      <c r="AP127" s="341" t="s">
        <v>17</v>
      </c>
      <c r="AQ127" s="5">
        <v>116.65</v>
      </c>
      <c r="AR127" s="45">
        <v>5.681</v>
      </c>
      <c r="AS127" s="5">
        <v>108.628</v>
      </c>
      <c r="AT127" s="45">
        <v>-9.89</v>
      </c>
      <c r="AU127" s="5">
        <v>105.702</v>
      </c>
      <c r="AV127" s="45">
        <v>4.0090000000000003</v>
      </c>
      <c r="AW127" s="448">
        <v>2020</v>
      </c>
      <c r="AX127" s="341" t="s">
        <v>17</v>
      </c>
      <c r="AY127" s="5">
        <v>130.941</v>
      </c>
      <c r="AZ127" s="45">
        <v>10.956</v>
      </c>
      <c r="BA127" s="5">
        <v>111.751</v>
      </c>
      <c r="BB127" s="45">
        <v>0.11799999999999999</v>
      </c>
      <c r="BC127" s="5">
        <v>128.21799999999999</v>
      </c>
      <c r="BD127" s="45">
        <v>6.1970000000000001</v>
      </c>
      <c r="BE127" s="448">
        <v>2020</v>
      </c>
      <c r="BF127" s="341" t="s">
        <v>17</v>
      </c>
      <c r="BG127" s="5">
        <v>122.179</v>
      </c>
      <c r="BH127" s="45">
        <v>3.9870000000000001</v>
      </c>
      <c r="BI127" s="5">
        <v>111.974</v>
      </c>
      <c r="BJ127" s="45">
        <v>-0.375</v>
      </c>
      <c r="BK127" s="5">
        <v>115.68300000000001</v>
      </c>
      <c r="BL127" s="45">
        <v>14.647</v>
      </c>
      <c r="BM127" s="448">
        <v>2020</v>
      </c>
      <c r="BN127" s="341" t="s">
        <v>17</v>
      </c>
      <c r="BO127" s="5">
        <v>126.861</v>
      </c>
      <c r="BP127" s="45">
        <v>13.099</v>
      </c>
      <c r="BQ127" s="5">
        <v>137.054</v>
      </c>
      <c r="BR127" s="45">
        <v>-0.67900000000000005</v>
      </c>
      <c r="BS127" s="5">
        <v>139.06899999999999</v>
      </c>
      <c r="BT127" s="45">
        <v>7.5540000000000003</v>
      </c>
      <c r="BU127" s="448">
        <v>2020</v>
      </c>
      <c r="BV127" s="341" t="s">
        <v>17</v>
      </c>
      <c r="BW127" s="5">
        <v>101.491</v>
      </c>
      <c r="BX127" s="45">
        <v>-5.1349999999999998</v>
      </c>
      <c r="BY127" s="5">
        <v>125.953</v>
      </c>
      <c r="BZ127" s="45">
        <v>6.1050000000000004</v>
      </c>
      <c r="CA127" s="5">
        <v>134.071</v>
      </c>
      <c r="CB127" s="45">
        <v>-5.8840000000000003</v>
      </c>
      <c r="CC127" s="448">
        <v>2020</v>
      </c>
      <c r="CD127" s="341" t="s">
        <v>17</v>
      </c>
      <c r="CE127" s="5">
        <v>117.54</v>
      </c>
      <c r="CF127" s="45">
        <v>11.593</v>
      </c>
      <c r="CG127" s="5">
        <v>107.91200000000001</v>
      </c>
      <c r="CH127" s="45">
        <v>3.5670000000000002</v>
      </c>
      <c r="CI127" s="5">
        <v>102.92100000000001</v>
      </c>
      <c r="CJ127" s="45">
        <v>-4.4939999999999998</v>
      </c>
      <c r="CK127" s="448">
        <v>2020</v>
      </c>
      <c r="CL127" s="341" t="s">
        <v>17</v>
      </c>
      <c r="CM127" s="5">
        <v>117.461</v>
      </c>
      <c r="CN127" s="45">
        <v>4.1000000000000002E-2</v>
      </c>
      <c r="CO127" s="5">
        <v>124.4</v>
      </c>
      <c r="CP127" s="45">
        <v>-2.9649999999999999</v>
      </c>
      <c r="CQ127" s="5">
        <v>126.401</v>
      </c>
      <c r="CR127" s="45">
        <v>4.2880000000000003</v>
      </c>
      <c r="CS127" s="448">
        <v>2020</v>
      </c>
      <c r="CT127" s="341" t="s">
        <v>17</v>
      </c>
      <c r="CU127" s="5">
        <v>122.458</v>
      </c>
      <c r="CV127" s="45">
        <v>1.5089999999999999</v>
      </c>
      <c r="CW127" s="5">
        <v>110.19</v>
      </c>
      <c r="CX127" s="45">
        <v>7.8380000000000001</v>
      </c>
      <c r="CY127" s="5">
        <v>107.779</v>
      </c>
      <c r="CZ127" s="45">
        <v>3.0609999999999999</v>
      </c>
      <c r="DA127" s="448">
        <v>2020</v>
      </c>
      <c r="DB127" s="341" t="s">
        <v>17</v>
      </c>
      <c r="DC127" s="5">
        <v>157.30000000000001</v>
      </c>
      <c r="DD127" s="45">
        <v>-3.0659999999999998</v>
      </c>
      <c r="DE127" s="5">
        <v>99.135000000000005</v>
      </c>
      <c r="DF127" s="45">
        <v>3.7930000000000001</v>
      </c>
      <c r="DG127" s="5">
        <v>148.48599999999999</v>
      </c>
      <c r="DH127" s="45">
        <v>4.2809999999999997</v>
      </c>
      <c r="DI127" s="448">
        <v>2020</v>
      </c>
      <c r="DJ127" s="341" t="s">
        <v>17</v>
      </c>
      <c r="DK127" s="5">
        <v>98.832999999999998</v>
      </c>
      <c r="DL127" s="45">
        <v>-3.2229999999999999</v>
      </c>
      <c r="DM127" s="5">
        <v>138.95400000000001</v>
      </c>
      <c r="DN127" s="45">
        <v>4.0540000000000003</v>
      </c>
      <c r="DO127" s="5">
        <v>127.755</v>
      </c>
      <c r="DP127" s="45">
        <v>5.0510000000000002</v>
      </c>
      <c r="DQ127" s="342"/>
    </row>
    <row r="128" spans="1:351" s="331" customFormat="1" ht="15" customHeight="1" x14ac:dyDescent="0.25">
      <c r="A128" s="24"/>
      <c r="B128" s="24" t="s">
        <v>18</v>
      </c>
      <c r="C128" s="5">
        <v>97.616</v>
      </c>
      <c r="D128" s="45">
        <v>-3.601</v>
      </c>
      <c r="E128" s="5">
        <v>111.645</v>
      </c>
      <c r="F128" s="45">
        <v>-0.14199999999999999</v>
      </c>
      <c r="G128" s="5">
        <v>114.271</v>
      </c>
      <c r="H128" s="45">
        <v>10.202</v>
      </c>
      <c r="I128" s="24"/>
      <c r="J128" s="24" t="s">
        <v>18</v>
      </c>
      <c r="K128" s="5">
        <v>131.42599999999999</v>
      </c>
      <c r="L128" s="45">
        <v>18.515000000000001</v>
      </c>
      <c r="M128" s="5">
        <v>112.595</v>
      </c>
      <c r="N128" s="45">
        <v>5.08</v>
      </c>
      <c r="O128" s="5">
        <v>122.236</v>
      </c>
      <c r="P128" s="45">
        <v>4.532</v>
      </c>
      <c r="Q128" s="24"/>
      <c r="R128" s="24" t="s">
        <v>18</v>
      </c>
      <c r="S128" s="5">
        <v>120.776</v>
      </c>
      <c r="T128" s="45">
        <v>7.7779999999999996</v>
      </c>
      <c r="U128" s="5">
        <v>131.55199999999999</v>
      </c>
      <c r="V128" s="45">
        <v>7.3520000000000003</v>
      </c>
      <c r="W128" s="5">
        <v>149.57900000000001</v>
      </c>
      <c r="X128" s="45">
        <v>6.7439999999999998</v>
      </c>
      <c r="Y128" s="24"/>
      <c r="Z128" s="24" t="s">
        <v>18</v>
      </c>
      <c r="AA128" s="5">
        <v>113.056</v>
      </c>
      <c r="AB128" s="45">
        <v>5.4009999999999998</v>
      </c>
      <c r="AC128" s="5">
        <v>141.405</v>
      </c>
      <c r="AD128" s="45">
        <v>7.3869999999999996</v>
      </c>
      <c r="AE128" s="5">
        <v>119.967</v>
      </c>
      <c r="AF128" s="45">
        <v>6.5439999999999996</v>
      </c>
      <c r="AG128" s="24"/>
      <c r="AH128" s="24" t="s">
        <v>18</v>
      </c>
      <c r="AI128" s="5">
        <v>122.931</v>
      </c>
      <c r="AJ128" s="45">
        <v>5.0979999999999999</v>
      </c>
      <c r="AK128" s="5">
        <v>117.657</v>
      </c>
      <c r="AL128" s="45">
        <v>6.1289999999999996</v>
      </c>
      <c r="AM128" s="5">
        <v>119.878</v>
      </c>
      <c r="AN128" s="45">
        <v>6.4619999999999997</v>
      </c>
      <c r="AO128" s="24"/>
      <c r="AP128" s="24" t="s">
        <v>18</v>
      </c>
      <c r="AQ128" s="5">
        <v>118.05200000000001</v>
      </c>
      <c r="AR128" s="45">
        <v>6.7089999999999996</v>
      </c>
      <c r="AS128" s="5">
        <v>109.07</v>
      </c>
      <c r="AT128" s="45">
        <v>-1.3839999999999999</v>
      </c>
      <c r="AU128" s="5">
        <v>121.339</v>
      </c>
      <c r="AV128" s="45">
        <v>5.5010000000000003</v>
      </c>
      <c r="AW128" s="24"/>
      <c r="AX128" s="24" t="s">
        <v>18</v>
      </c>
      <c r="AY128" s="5">
        <v>128.75299999999999</v>
      </c>
      <c r="AZ128" s="45">
        <v>14.378</v>
      </c>
      <c r="BA128" s="5">
        <v>111.999</v>
      </c>
      <c r="BB128" s="45">
        <v>3.5129999999999999</v>
      </c>
      <c r="BC128" s="5">
        <v>111.02200000000001</v>
      </c>
      <c r="BD128" s="45">
        <v>-3.7909999999999999</v>
      </c>
      <c r="BE128" s="24"/>
      <c r="BF128" s="24" t="s">
        <v>18</v>
      </c>
      <c r="BG128" s="5">
        <v>114.458</v>
      </c>
      <c r="BH128" s="45">
        <v>7.4580000000000002</v>
      </c>
      <c r="BI128" s="5">
        <v>118.51900000000001</v>
      </c>
      <c r="BJ128" s="45">
        <v>8.6039999999999992</v>
      </c>
      <c r="BK128" s="5">
        <v>110.876</v>
      </c>
      <c r="BL128" s="45">
        <v>8.1519999999999992</v>
      </c>
      <c r="BM128" s="24"/>
      <c r="BN128" s="24" t="s">
        <v>18</v>
      </c>
      <c r="BO128" s="5">
        <v>118.22799999999999</v>
      </c>
      <c r="BP128" s="45">
        <v>8.3580000000000005</v>
      </c>
      <c r="BQ128" s="5">
        <v>106.511</v>
      </c>
      <c r="BR128" s="45">
        <v>3.0550000000000002</v>
      </c>
      <c r="BS128" s="5">
        <v>114.46299999999999</v>
      </c>
      <c r="BT128" s="45">
        <v>11.683</v>
      </c>
      <c r="BU128" s="24"/>
      <c r="BV128" s="24" t="s">
        <v>18</v>
      </c>
      <c r="BW128" s="5">
        <v>92.186000000000007</v>
      </c>
      <c r="BX128" s="45">
        <v>-5.0010000000000003</v>
      </c>
      <c r="BY128" s="5">
        <v>103.866</v>
      </c>
      <c r="BZ128" s="45">
        <v>6.9340000000000002</v>
      </c>
      <c r="CA128" s="5">
        <v>101.464</v>
      </c>
      <c r="CB128" s="45">
        <v>5.641</v>
      </c>
      <c r="CC128" s="24"/>
      <c r="CD128" s="24" t="s">
        <v>18</v>
      </c>
      <c r="CE128" s="5">
        <v>110.20399999999999</v>
      </c>
      <c r="CF128" s="45">
        <v>6.0650000000000004</v>
      </c>
      <c r="CG128" s="5">
        <v>118.369</v>
      </c>
      <c r="CH128" s="45">
        <v>10.868</v>
      </c>
      <c r="CI128" s="5">
        <v>104.35899999999999</v>
      </c>
      <c r="CJ128" s="45">
        <v>-10.314</v>
      </c>
      <c r="CK128" s="24"/>
      <c r="CL128" s="24" t="s">
        <v>18</v>
      </c>
      <c r="CM128" s="5">
        <v>106.501</v>
      </c>
      <c r="CN128" s="45">
        <v>-4.335</v>
      </c>
      <c r="CO128" s="5">
        <v>123.26900000000001</v>
      </c>
      <c r="CP128" s="45">
        <v>6.1</v>
      </c>
      <c r="CQ128" s="5">
        <v>95.135999999999996</v>
      </c>
      <c r="CR128" s="45">
        <v>1.784</v>
      </c>
      <c r="CS128" s="24"/>
      <c r="CT128" s="24" t="s">
        <v>18</v>
      </c>
      <c r="CU128" s="5">
        <v>111.84099999999999</v>
      </c>
      <c r="CV128" s="45">
        <v>5.806</v>
      </c>
      <c r="CW128" s="5">
        <v>135.86799999999999</v>
      </c>
      <c r="CX128" s="45">
        <v>5.6219999999999999</v>
      </c>
      <c r="CY128" s="5">
        <v>89.334999999999994</v>
      </c>
      <c r="CZ128" s="45">
        <v>8.8650000000000002</v>
      </c>
      <c r="DA128" s="24"/>
      <c r="DB128" s="24" t="s">
        <v>18</v>
      </c>
      <c r="DC128" s="5">
        <v>150.226</v>
      </c>
      <c r="DD128" s="45">
        <v>2.9670000000000001</v>
      </c>
      <c r="DE128" s="5">
        <v>79.215999999999994</v>
      </c>
      <c r="DF128" s="45">
        <v>-10.878</v>
      </c>
      <c r="DG128" s="5">
        <v>129.74299999999999</v>
      </c>
      <c r="DH128" s="45">
        <v>15.368</v>
      </c>
      <c r="DI128" s="24"/>
      <c r="DJ128" s="24" t="s">
        <v>18</v>
      </c>
      <c r="DK128" s="5">
        <v>102.752</v>
      </c>
      <c r="DL128" s="45">
        <v>13.59</v>
      </c>
      <c r="DM128" s="5">
        <v>137.34800000000001</v>
      </c>
      <c r="DN128" s="45">
        <v>7.01</v>
      </c>
      <c r="DO128" s="5">
        <v>115.883</v>
      </c>
      <c r="DP128" s="45">
        <v>4.2930000000000001</v>
      </c>
      <c r="DQ128" s="330"/>
    </row>
    <row r="129" spans="1:121" s="331" customFormat="1" ht="15" customHeight="1" x14ac:dyDescent="0.25">
      <c r="A129" s="24"/>
      <c r="B129" s="24" t="s">
        <v>19</v>
      </c>
      <c r="C129" s="5">
        <v>94.149000000000001</v>
      </c>
      <c r="D129" s="45">
        <v>-18.977</v>
      </c>
      <c r="E129" s="5">
        <v>118.94499999999999</v>
      </c>
      <c r="F129" s="45">
        <v>-1.1870000000000001</v>
      </c>
      <c r="G129" s="5">
        <v>133.905</v>
      </c>
      <c r="H129" s="45">
        <v>16.431999999999999</v>
      </c>
      <c r="I129" s="24"/>
      <c r="J129" s="24" t="s">
        <v>19</v>
      </c>
      <c r="K129" s="5">
        <v>119.38200000000001</v>
      </c>
      <c r="L129" s="45">
        <v>0.59499999999999997</v>
      </c>
      <c r="M129" s="5">
        <v>106.774</v>
      </c>
      <c r="N129" s="45">
        <v>-8.0429999999999993</v>
      </c>
      <c r="O129" s="5">
        <v>107.22199999999999</v>
      </c>
      <c r="P129" s="45">
        <v>-12.348000000000001</v>
      </c>
      <c r="Q129" s="24"/>
      <c r="R129" s="24" t="s">
        <v>19</v>
      </c>
      <c r="S129" s="5">
        <v>110.583</v>
      </c>
      <c r="T129" s="45">
        <v>-2.9289999999999998</v>
      </c>
      <c r="U129" s="5">
        <v>128.03399999999999</v>
      </c>
      <c r="V129" s="45">
        <v>-0.66</v>
      </c>
      <c r="W129" s="5">
        <v>166.96199999999999</v>
      </c>
      <c r="X129" s="45">
        <v>6.24</v>
      </c>
      <c r="Y129" s="24"/>
      <c r="Z129" s="24" t="s">
        <v>19</v>
      </c>
      <c r="AA129" s="5">
        <v>115.819</v>
      </c>
      <c r="AB129" s="45">
        <v>-3.536</v>
      </c>
      <c r="AC129" s="5">
        <v>121.84399999999999</v>
      </c>
      <c r="AD129" s="45">
        <v>-8.0950000000000006</v>
      </c>
      <c r="AE129" s="5">
        <v>110.61199999999999</v>
      </c>
      <c r="AF129" s="45">
        <v>-0.32100000000000001</v>
      </c>
      <c r="AG129" s="24"/>
      <c r="AH129" s="24" t="s">
        <v>19</v>
      </c>
      <c r="AI129" s="5">
        <v>111.879</v>
      </c>
      <c r="AJ129" s="45">
        <v>-8.3879999999999999</v>
      </c>
      <c r="AK129" s="5">
        <v>101.744</v>
      </c>
      <c r="AL129" s="45">
        <v>-6.6429999999999998</v>
      </c>
      <c r="AM129" s="5">
        <v>117.532</v>
      </c>
      <c r="AN129" s="45">
        <v>0.80600000000000005</v>
      </c>
      <c r="AO129" s="24"/>
      <c r="AP129" s="24" t="s">
        <v>19</v>
      </c>
      <c r="AQ129" s="5">
        <v>117.742</v>
      </c>
      <c r="AR129" s="45">
        <v>0.64800000000000002</v>
      </c>
      <c r="AS129" s="5">
        <v>107.012</v>
      </c>
      <c r="AT129" s="45">
        <v>-8.4350000000000005</v>
      </c>
      <c r="AU129" s="5">
        <v>123.93899999999999</v>
      </c>
      <c r="AV129" s="45">
        <v>3.5289999999999999</v>
      </c>
      <c r="AW129" s="24"/>
      <c r="AX129" s="24" t="s">
        <v>19</v>
      </c>
      <c r="AY129" s="5">
        <v>165.023</v>
      </c>
      <c r="AZ129" s="45">
        <v>35.317</v>
      </c>
      <c r="BA129" s="5">
        <v>102.48</v>
      </c>
      <c r="BB129" s="45">
        <v>-4.0949999999999998</v>
      </c>
      <c r="BC129" s="5">
        <v>104.27</v>
      </c>
      <c r="BD129" s="45">
        <v>-13.26</v>
      </c>
      <c r="BE129" s="24"/>
      <c r="BF129" s="24" t="s">
        <v>19</v>
      </c>
      <c r="BG129" s="5">
        <v>106.584</v>
      </c>
      <c r="BH129" s="45">
        <v>-10.779</v>
      </c>
      <c r="BI129" s="5">
        <v>110.52500000000001</v>
      </c>
      <c r="BJ129" s="45">
        <v>-7.5250000000000004</v>
      </c>
      <c r="BK129" s="5">
        <v>90.837999999999994</v>
      </c>
      <c r="BL129" s="45">
        <v>-14.74</v>
      </c>
      <c r="BM129" s="24"/>
      <c r="BN129" s="24" t="s">
        <v>19</v>
      </c>
      <c r="BO129" s="5">
        <v>109.86799999999999</v>
      </c>
      <c r="BP129" s="45">
        <v>-4.3879999999999999</v>
      </c>
      <c r="BQ129" s="5">
        <v>102.82599999999999</v>
      </c>
      <c r="BR129" s="45">
        <v>-12.451000000000001</v>
      </c>
      <c r="BS129" s="5">
        <v>127.595</v>
      </c>
      <c r="BT129" s="45">
        <v>-2.415</v>
      </c>
      <c r="BU129" s="24"/>
      <c r="BV129" s="24" t="s">
        <v>19</v>
      </c>
      <c r="BW129" s="5">
        <v>94.096000000000004</v>
      </c>
      <c r="BX129" s="45">
        <v>-9.5139999999999993</v>
      </c>
      <c r="BY129" s="5">
        <v>90.296999999999997</v>
      </c>
      <c r="BZ129" s="45">
        <v>-11.329000000000001</v>
      </c>
      <c r="CA129" s="5">
        <v>94.385999999999996</v>
      </c>
      <c r="CB129" s="45">
        <v>-0.90800000000000003</v>
      </c>
      <c r="CC129" s="24"/>
      <c r="CD129" s="24" t="s">
        <v>19</v>
      </c>
      <c r="CE129" s="5">
        <v>104.571</v>
      </c>
      <c r="CF129" s="45">
        <v>-9.9499999999999993</v>
      </c>
      <c r="CG129" s="5">
        <v>121.64</v>
      </c>
      <c r="CH129" s="45">
        <v>3.8490000000000002</v>
      </c>
      <c r="CI129" s="5">
        <v>90.703999999999994</v>
      </c>
      <c r="CJ129" s="45">
        <v>-35.686</v>
      </c>
      <c r="CK129" s="24"/>
      <c r="CL129" s="24" t="s">
        <v>19</v>
      </c>
      <c r="CM129" s="5">
        <v>108.282</v>
      </c>
      <c r="CN129" s="45">
        <v>-5.319</v>
      </c>
      <c r="CO129" s="5">
        <v>113.69799999999999</v>
      </c>
      <c r="CP129" s="45">
        <v>-7.8730000000000002</v>
      </c>
      <c r="CQ129" s="5">
        <v>104.72499999999999</v>
      </c>
      <c r="CR129" s="45">
        <v>-10.185</v>
      </c>
      <c r="CS129" s="24"/>
      <c r="CT129" s="24" t="s">
        <v>19</v>
      </c>
      <c r="CU129" s="5">
        <v>121.339</v>
      </c>
      <c r="CV129" s="45">
        <v>-11.536</v>
      </c>
      <c r="CW129" s="5">
        <v>111.69799999999999</v>
      </c>
      <c r="CX129" s="45">
        <v>-3.2519999999999998</v>
      </c>
      <c r="CY129" s="5">
        <v>81.210999999999999</v>
      </c>
      <c r="CZ129" s="45">
        <v>-16.626000000000001</v>
      </c>
      <c r="DA129" s="24"/>
      <c r="DB129" s="24" t="s">
        <v>19</v>
      </c>
      <c r="DC129" s="5">
        <v>151.81800000000001</v>
      </c>
      <c r="DD129" s="45">
        <v>-2.9159999999999999</v>
      </c>
      <c r="DE129" s="5">
        <v>82.722999999999999</v>
      </c>
      <c r="DF129" s="45">
        <v>-28.559000000000001</v>
      </c>
      <c r="DG129" s="5">
        <v>134.053</v>
      </c>
      <c r="DH129" s="45">
        <v>-9.0559999999999992</v>
      </c>
      <c r="DI129" s="24"/>
      <c r="DJ129" s="24" t="s">
        <v>19</v>
      </c>
      <c r="DK129" s="5">
        <v>102.146</v>
      </c>
      <c r="DL129" s="45">
        <v>1.069</v>
      </c>
      <c r="DM129" s="5">
        <v>128.625</v>
      </c>
      <c r="DN129" s="45">
        <v>-7.4550000000000001</v>
      </c>
      <c r="DO129" s="5">
        <v>122.71599999999999</v>
      </c>
      <c r="DP129" s="45">
        <v>-10.865</v>
      </c>
      <c r="DQ129" s="330"/>
    </row>
    <row r="130" spans="1:121" s="331" customFormat="1" ht="15" customHeight="1" x14ac:dyDescent="0.25">
      <c r="A130" s="24"/>
      <c r="B130" s="24" t="s">
        <v>20</v>
      </c>
      <c r="C130" s="5">
        <v>109.55</v>
      </c>
      <c r="D130" s="45">
        <v>-0.70899999999999996</v>
      </c>
      <c r="E130" s="5">
        <v>130.922</v>
      </c>
      <c r="F130" s="45">
        <v>4.2839999999999998</v>
      </c>
      <c r="G130" s="5">
        <v>136.83199999999999</v>
      </c>
      <c r="H130" s="45">
        <v>10.605</v>
      </c>
      <c r="I130" s="24"/>
      <c r="J130" s="24" t="s">
        <v>20</v>
      </c>
      <c r="K130" s="5">
        <v>127.27500000000001</v>
      </c>
      <c r="L130" s="45">
        <v>3.2120000000000002</v>
      </c>
      <c r="M130" s="5">
        <v>66.712000000000003</v>
      </c>
      <c r="N130" s="45">
        <v>-46.231999999999999</v>
      </c>
      <c r="O130" s="5">
        <v>2.6120000000000001</v>
      </c>
      <c r="P130" s="45">
        <v>-97.74</v>
      </c>
      <c r="Q130" s="24"/>
      <c r="R130" s="24" t="s">
        <v>20</v>
      </c>
      <c r="S130" s="5">
        <v>37.182000000000002</v>
      </c>
      <c r="T130" s="45">
        <v>-68.891999999999996</v>
      </c>
      <c r="U130" s="5">
        <v>23.600999999999999</v>
      </c>
      <c r="V130" s="45">
        <v>-81.399000000000001</v>
      </c>
      <c r="W130" s="5">
        <v>49.338000000000001</v>
      </c>
      <c r="X130" s="45">
        <v>-69.968000000000004</v>
      </c>
      <c r="Y130" s="24"/>
      <c r="Z130" s="24" t="s">
        <v>20</v>
      </c>
      <c r="AA130" s="5">
        <v>11.379</v>
      </c>
      <c r="AB130" s="45">
        <v>-89.896000000000001</v>
      </c>
      <c r="AC130" s="5">
        <v>21.704000000000001</v>
      </c>
      <c r="AD130" s="45">
        <v>-84.658000000000001</v>
      </c>
      <c r="AE130" s="5">
        <v>25.12</v>
      </c>
      <c r="AF130" s="45">
        <v>-76.994</v>
      </c>
      <c r="AG130" s="24"/>
      <c r="AH130" s="24" t="s">
        <v>20</v>
      </c>
      <c r="AI130" s="5">
        <v>64.915999999999997</v>
      </c>
      <c r="AJ130" s="45">
        <v>-47.552999999999997</v>
      </c>
      <c r="AK130" s="5">
        <v>51.506999999999998</v>
      </c>
      <c r="AL130" s="45">
        <v>-54.177</v>
      </c>
      <c r="AM130" s="5">
        <v>66.28</v>
      </c>
      <c r="AN130" s="45">
        <v>-36.326999999999998</v>
      </c>
      <c r="AO130" s="24"/>
      <c r="AP130" s="24" t="s">
        <v>20</v>
      </c>
      <c r="AQ130" s="5">
        <v>89.21</v>
      </c>
      <c r="AR130" s="45">
        <v>-23.446999999999999</v>
      </c>
      <c r="AS130" s="5">
        <v>80.905000000000001</v>
      </c>
      <c r="AT130" s="45">
        <v>-27.965</v>
      </c>
      <c r="AU130" s="5">
        <v>131.304</v>
      </c>
      <c r="AV130" s="45">
        <v>4.4569999999999999</v>
      </c>
      <c r="AW130" s="24"/>
      <c r="AX130" s="24" t="s">
        <v>20</v>
      </c>
      <c r="AY130" s="5">
        <v>166.715</v>
      </c>
      <c r="AZ130" s="45">
        <v>37.28</v>
      </c>
      <c r="BA130" s="5">
        <v>84.319000000000003</v>
      </c>
      <c r="BB130" s="45">
        <v>-21.463999999999999</v>
      </c>
      <c r="BC130" s="5">
        <v>78.290000000000006</v>
      </c>
      <c r="BD130" s="45">
        <v>-38.793999999999997</v>
      </c>
      <c r="BE130" s="24"/>
      <c r="BF130" s="24" t="s">
        <v>20</v>
      </c>
      <c r="BG130" s="5">
        <v>26.132000000000001</v>
      </c>
      <c r="BH130" s="45">
        <v>-77.274000000000001</v>
      </c>
      <c r="BI130" s="5">
        <v>71.391999999999996</v>
      </c>
      <c r="BJ130" s="45">
        <v>-38.643999999999998</v>
      </c>
      <c r="BK130" s="5">
        <v>27.39</v>
      </c>
      <c r="BL130" s="45">
        <v>-75.573999999999998</v>
      </c>
      <c r="BM130" s="24"/>
      <c r="BN130" s="24" t="s">
        <v>20</v>
      </c>
      <c r="BO130" s="5">
        <v>34.853000000000002</v>
      </c>
      <c r="BP130" s="45">
        <v>-70.412999999999997</v>
      </c>
      <c r="BQ130" s="5">
        <v>50.287999999999997</v>
      </c>
      <c r="BR130" s="45">
        <v>-58.296999999999997</v>
      </c>
      <c r="BS130" s="5">
        <v>92.665999999999997</v>
      </c>
      <c r="BT130" s="45">
        <v>-28.507999999999999</v>
      </c>
      <c r="BU130" s="24"/>
      <c r="BV130" s="24" t="s">
        <v>20</v>
      </c>
      <c r="BW130" s="5">
        <v>52.594000000000001</v>
      </c>
      <c r="BX130" s="45">
        <v>-51.274999999999999</v>
      </c>
      <c r="BY130" s="5">
        <v>44.121000000000002</v>
      </c>
      <c r="BZ130" s="45">
        <v>-60.286999999999999</v>
      </c>
      <c r="CA130" s="5">
        <v>56.393999999999998</v>
      </c>
      <c r="CB130" s="45">
        <v>-45.402999999999999</v>
      </c>
      <c r="CC130" s="24"/>
      <c r="CD130" s="24" t="s">
        <v>20</v>
      </c>
      <c r="CE130" s="5">
        <v>37.192999999999998</v>
      </c>
      <c r="CF130" s="45">
        <v>-63.768000000000001</v>
      </c>
      <c r="CG130" s="5">
        <v>104.322</v>
      </c>
      <c r="CH130" s="45">
        <v>1.157</v>
      </c>
      <c r="CI130" s="5">
        <v>83.578000000000003</v>
      </c>
      <c r="CJ130" s="45">
        <v>-32.505000000000003</v>
      </c>
      <c r="CK130" s="24"/>
      <c r="CL130" s="24" t="s">
        <v>20</v>
      </c>
      <c r="CM130" s="5">
        <v>111.97</v>
      </c>
      <c r="CN130" s="45">
        <v>-3.3180000000000001</v>
      </c>
      <c r="CO130" s="5">
        <v>104.92100000000001</v>
      </c>
      <c r="CP130" s="45">
        <v>-17.847000000000001</v>
      </c>
      <c r="CQ130" s="5">
        <v>75.052000000000007</v>
      </c>
      <c r="CR130" s="45">
        <v>-39.167000000000002</v>
      </c>
      <c r="CS130" s="24"/>
      <c r="CT130" s="24" t="s">
        <v>20</v>
      </c>
      <c r="CU130" s="5">
        <v>100.306</v>
      </c>
      <c r="CV130" s="45">
        <v>-32.320999999999998</v>
      </c>
      <c r="CW130" s="5">
        <v>103.542</v>
      </c>
      <c r="CX130" s="45">
        <v>-11.974</v>
      </c>
      <c r="CY130" s="5">
        <v>2.7309999999999999</v>
      </c>
      <c r="CZ130" s="45">
        <v>-97.215999999999994</v>
      </c>
      <c r="DA130" s="24"/>
      <c r="DB130" s="24" t="s">
        <v>20</v>
      </c>
      <c r="DC130" s="5">
        <v>74.581000000000003</v>
      </c>
      <c r="DD130" s="45">
        <v>-47.924999999999997</v>
      </c>
      <c r="DE130" s="5">
        <v>14.138999999999999</v>
      </c>
      <c r="DF130" s="45">
        <v>-83.173000000000002</v>
      </c>
      <c r="DG130" s="5">
        <v>62.430999999999997</v>
      </c>
      <c r="DH130" s="45">
        <v>-46.777999999999999</v>
      </c>
      <c r="DI130" s="24"/>
      <c r="DJ130" s="24" t="s">
        <v>20</v>
      </c>
      <c r="DK130" s="5">
        <v>20.460999999999999</v>
      </c>
      <c r="DL130" s="45">
        <v>-78.593999999999994</v>
      </c>
      <c r="DM130" s="5">
        <v>11.148999999999999</v>
      </c>
      <c r="DN130" s="45">
        <v>-90.302000000000007</v>
      </c>
      <c r="DO130" s="5">
        <v>52.764000000000003</v>
      </c>
      <c r="DP130" s="45">
        <v>-57.351999999999997</v>
      </c>
      <c r="DQ130" s="330"/>
    </row>
    <row r="131" spans="1:121" s="331" customFormat="1" ht="15" customHeight="1" x14ac:dyDescent="0.25">
      <c r="A131" s="24"/>
      <c r="B131" s="24" t="s">
        <v>21</v>
      </c>
      <c r="C131" s="5">
        <v>120.059</v>
      </c>
      <c r="D131" s="45">
        <v>11.638999999999999</v>
      </c>
      <c r="E131" s="5">
        <v>132.56100000000001</v>
      </c>
      <c r="F131" s="45">
        <v>2.0129999999999999</v>
      </c>
      <c r="G131" s="5">
        <v>90.137</v>
      </c>
      <c r="H131" s="45">
        <v>-24.744</v>
      </c>
      <c r="I131" s="24"/>
      <c r="J131" s="24" t="s">
        <v>21</v>
      </c>
      <c r="K131" s="5">
        <v>131.464</v>
      </c>
      <c r="L131" s="45">
        <v>5.6130000000000004</v>
      </c>
      <c r="M131" s="5">
        <v>78.853999999999999</v>
      </c>
      <c r="N131" s="45">
        <v>-40.453000000000003</v>
      </c>
      <c r="O131" s="5">
        <v>19.831</v>
      </c>
      <c r="P131" s="45">
        <v>-82.715999999999994</v>
      </c>
      <c r="Q131" s="24"/>
      <c r="R131" s="24" t="s">
        <v>21</v>
      </c>
      <c r="S131" s="5">
        <v>68.328000000000003</v>
      </c>
      <c r="T131" s="45">
        <v>-43.886000000000003</v>
      </c>
      <c r="U131" s="5">
        <v>68.665000000000006</v>
      </c>
      <c r="V131" s="45">
        <v>-51.988999999999997</v>
      </c>
      <c r="W131" s="5">
        <v>128.18199999999999</v>
      </c>
      <c r="X131" s="45">
        <v>-17.673999999999999</v>
      </c>
      <c r="Y131" s="24"/>
      <c r="Z131" s="24" t="s">
        <v>21</v>
      </c>
      <c r="AA131" s="5">
        <v>55.186999999999998</v>
      </c>
      <c r="AB131" s="45">
        <v>-56.283999999999999</v>
      </c>
      <c r="AC131" s="5">
        <v>50.029000000000003</v>
      </c>
      <c r="AD131" s="45">
        <v>-63.805999999999997</v>
      </c>
      <c r="AE131" s="5">
        <v>58.975000000000001</v>
      </c>
      <c r="AF131" s="45">
        <v>-46.006</v>
      </c>
      <c r="AG131" s="24"/>
      <c r="AH131" s="24" t="s">
        <v>21</v>
      </c>
      <c r="AI131" s="5">
        <v>95.691000000000003</v>
      </c>
      <c r="AJ131" s="45">
        <v>-21.248000000000001</v>
      </c>
      <c r="AK131" s="5">
        <v>80.161000000000001</v>
      </c>
      <c r="AL131" s="45">
        <v>-29.96</v>
      </c>
      <c r="AM131" s="5">
        <v>69.739999999999995</v>
      </c>
      <c r="AN131" s="45">
        <v>-38.331000000000003</v>
      </c>
      <c r="AO131" s="24"/>
      <c r="AP131" s="24" t="s">
        <v>21</v>
      </c>
      <c r="AQ131" s="5">
        <v>89.436000000000007</v>
      </c>
      <c r="AR131" s="45">
        <v>-27.597000000000001</v>
      </c>
      <c r="AS131" s="5">
        <v>100.111</v>
      </c>
      <c r="AT131" s="45">
        <v>-8.2629999999999999</v>
      </c>
      <c r="AU131" s="5">
        <v>139.26499999999999</v>
      </c>
      <c r="AV131" s="45">
        <v>3.0430000000000001</v>
      </c>
      <c r="AW131" s="24"/>
      <c r="AX131" s="24" t="s">
        <v>21</v>
      </c>
      <c r="AY131" s="5">
        <v>170.994</v>
      </c>
      <c r="AZ131" s="45">
        <v>35.293999999999997</v>
      </c>
      <c r="BA131" s="5">
        <v>92.323999999999998</v>
      </c>
      <c r="BB131" s="45">
        <v>-18.303000000000001</v>
      </c>
      <c r="BC131" s="5">
        <v>82.11</v>
      </c>
      <c r="BD131" s="45">
        <v>-38.209000000000003</v>
      </c>
      <c r="BE131" s="24"/>
      <c r="BF131" s="24" t="s">
        <v>21</v>
      </c>
      <c r="BG131" s="5">
        <v>54.878</v>
      </c>
      <c r="BH131" s="45">
        <v>-52.822000000000003</v>
      </c>
      <c r="BI131" s="5">
        <v>74.745000000000005</v>
      </c>
      <c r="BJ131" s="45">
        <v>-32.953000000000003</v>
      </c>
      <c r="BK131" s="5">
        <v>70.001000000000005</v>
      </c>
      <c r="BL131" s="45">
        <v>-41.741</v>
      </c>
      <c r="BM131" s="24"/>
      <c r="BN131" s="24" t="s">
        <v>21</v>
      </c>
      <c r="BO131" s="5">
        <v>68.507999999999996</v>
      </c>
      <c r="BP131" s="45">
        <v>-44.061</v>
      </c>
      <c r="BQ131" s="5">
        <v>65.454999999999998</v>
      </c>
      <c r="BR131" s="45">
        <v>-46.457999999999998</v>
      </c>
      <c r="BS131" s="5">
        <v>114.788</v>
      </c>
      <c r="BT131" s="45">
        <v>-15.355</v>
      </c>
      <c r="BU131" s="24"/>
      <c r="BV131" s="24" t="s">
        <v>21</v>
      </c>
      <c r="BW131" s="5">
        <v>91.96</v>
      </c>
      <c r="BX131" s="45">
        <v>-20.273</v>
      </c>
      <c r="BY131" s="5">
        <v>93.287999999999997</v>
      </c>
      <c r="BZ131" s="45">
        <v>-20.86</v>
      </c>
      <c r="CA131" s="5">
        <v>107.253</v>
      </c>
      <c r="CB131" s="45">
        <v>-2.6549999999999998</v>
      </c>
      <c r="CC131" s="24"/>
      <c r="CD131" s="24" t="s">
        <v>21</v>
      </c>
      <c r="CE131" s="5">
        <v>103.95</v>
      </c>
      <c r="CF131" s="45">
        <v>-2.085</v>
      </c>
      <c r="CG131" s="5">
        <v>110.95699999999999</v>
      </c>
      <c r="CH131" s="45">
        <v>1.208</v>
      </c>
      <c r="CI131" s="5">
        <v>102.756</v>
      </c>
      <c r="CJ131" s="45">
        <v>-13.37</v>
      </c>
      <c r="CK131" s="24"/>
      <c r="CL131" s="24" t="s">
        <v>21</v>
      </c>
      <c r="CM131" s="5">
        <v>109.538</v>
      </c>
      <c r="CN131" s="45">
        <v>-1.5549999999999999</v>
      </c>
      <c r="CO131" s="5">
        <v>132.23599999999999</v>
      </c>
      <c r="CP131" s="45">
        <v>4.7530000000000001</v>
      </c>
      <c r="CQ131" s="5">
        <v>107.35299999999999</v>
      </c>
      <c r="CR131" s="45">
        <v>-15.08</v>
      </c>
      <c r="CS131" s="24"/>
      <c r="CT131" s="24" t="s">
        <v>21</v>
      </c>
      <c r="CU131" s="5">
        <v>128.72</v>
      </c>
      <c r="CV131" s="45">
        <v>-12.568</v>
      </c>
      <c r="CW131" s="5">
        <v>138.02799999999999</v>
      </c>
      <c r="CX131" s="45">
        <v>22.672999999999998</v>
      </c>
      <c r="CY131" s="5">
        <v>33.966000000000001</v>
      </c>
      <c r="CZ131" s="45">
        <v>-63.737000000000002</v>
      </c>
      <c r="DA131" s="24"/>
      <c r="DB131" s="24" t="s">
        <v>21</v>
      </c>
      <c r="DC131" s="5">
        <v>102.923</v>
      </c>
      <c r="DD131" s="45">
        <v>-19.035</v>
      </c>
      <c r="DE131" s="5">
        <v>49.384</v>
      </c>
      <c r="DF131" s="45">
        <v>-46.850999999999999</v>
      </c>
      <c r="DG131" s="5">
        <v>100.42400000000001</v>
      </c>
      <c r="DH131" s="45">
        <v>-20.67</v>
      </c>
      <c r="DI131" s="24"/>
      <c r="DJ131" s="24" t="s">
        <v>21</v>
      </c>
      <c r="DK131" s="5">
        <v>51.851999999999997</v>
      </c>
      <c r="DL131" s="45">
        <v>-47.164999999999999</v>
      </c>
      <c r="DM131" s="5">
        <v>63.737000000000002</v>
      </c>
      <c r="DN131" s="45">
        <v>-50.551000000000002</v>
      </c>
      <c r="DO131" s="5">
        <v>96.775000000000006</v>
      </c>
      <c r="DP131" s="45">
        <v>-29.071999999999999</v>
      </c>
      <c r="DQ131" s="330"/>
    </row>
    <row r="132" spans="1:121" s="331" customFormat="1" ht="15" customHeight="1" x14ac:dyDescent="0.25">
      <c r="A132" s="24"/>
      <c r="B132" s="24" t="s">
        <v>22</v>
      </c>
      <c r="C132" s="5">
        <v>125.285</v>
      </c>
      <c r="D132" s="45">
        <v>29.245999999999999</v>
      </c>
      <c r="E132" s="5">
        <v>139.25800000000001</v>
      </c>
      <c r="F132" s="45">
        <v>15.959</v>
      </c>
      <c r="G132" s="5">
        <v>111.667</v>
      </c>
      <c r="H132" s="45">
        <v>-5.0999999999999996</v>
      </c>
      <c r="I132" s="24"/>
      <c r="J132" s="24" t="s">
        <v>22</v>
      </c>
      <c r="K132" s="5">
        <v>131.48500000000001</v>
      </c>
      <c r="L132" s="45">
        <v>9.9350000000000005</v>
      </c>
      <c r="M132" s="5">
        <v>97.507999999999996</v>
      </c>
      <c r="N132" s="45">
        <v>-28.648</v>
      </c>
      <c r="O132" s="5">
        <v>84.852000000000004</v>
      </c>
      <c r="P132" s="45">
        <v>-27.555</v>
      </c>
      <c r="Q132" s="24"/>
      <c r="R132" s="24" t="s">
        <v>22</v>
      </c>
      <c r="S132" s="5">
        <v>95.14</v>
      </c>
      <c r="T132" s="45">
        <v>-21.681999999999999</v>
      </c>
      <c r="U132" s="5">
        <v>131.227</v>
      </c>
      <c r="V132" s="45">
        <v>-1.802</v>
      </c>
      <c r="W132" s="5">
        <v>100.824</v>
      </c>
      <c r="X132" s="45">
        <v>-25.085999999999999</v>
      </c>
      <c r="Y132" s="24"/>
      <c r="Z132" s="24" t="s">
        <v>22</v>
      </c>
      <c r="AA132" s="5">
        <v>108.078</v>
      </c>
      <c r="AB132" s="45">
        <v>-9.9909999999999997</v>
      </c>
      <c r="AC132" s="5">
        <v>137.68700000000001</v>
      </c>
      <c r="AD132" s="45">
        <v>3.5609999999999999</v>
      </c>
      <c r="AE132" s="5">
        <v>117.495</v>
      </c>
      <c r="AF132" s="45">
        <v>6.149</v>
      </c>
      <c r="AG132" s="24"/>
      <c r="AH132" s="24" t="s">
        <v>22</v>
      </c>
      <c r="AI132" s="5">
        <v>128.75200000000001</v>
      </c>
      <c r="AJ132" s="45">
        <v>10.696</v>
      </c>
      <c r="AK132" s="5">
        <v>118.199</v>
      </c>
      <c r="AL132" s="45">
        <v>-6.26</v>
      </c>
      <c r="AM132" s="5">
        <v>100.318</v>
      </c>
      <c r="AN132" s="45">
        <v>-12.086</v>
      </c>
      <c r="AO132" s="24"/>
      <c r="AP132" s="24" t="s">
        <v>22</v>
      </c>
      <c r="AQ132" s="5">
        <v>111.235</v>
      </c>
      <c r="AR132" s="45">
        <v>-10.324999999999999</v>
      </c>
      <c r="AS132" s="5">
        <v>114.21</v>
      </c>
      <c r="AT132" s="45">
        <v>3.7690000000000001</v>
      </c>
      <c r="AU132" s="5">
        <v>149.57599999999999</v>
      </c>
      <c r="AV132" s="45">
        <v>36.103000000000002</v>
      </c>
      <c r="AW132" s="24"/>
      <c r="AX132" s="24" t="s">
        <v>22</v>
      </c>
      <c r="AY132" s="5">
        <v>199.38399999999999</v>
      </c>
      <c r="AZ132" s="45">
        <v>65.528000000000006</v>
      </c>
      <c r="BA132" s="5">
        <v>127.18600000000001</v>
      </c>
      <c r="BB132" s="45">
        <v>13.573</v>
      </c>
      <c r="BC132" s="5">
        <v>123.82299999999999</v>
      </c>
      <c r="BD132" s="45">
        <v>-11.397</v>
      </c>
      <c r="BE132" s="24"/>
      <c r="BF132" s="24" t="s">
        <v>22</v>
      </c>
      <c r="BG132" s="5">
        <v>94.894999999999996</v>
      </c>
      <c r="BH132" s="45">
        <v>-21.498999999999999</v>
      </c>
      <c r="BI132" s="5">
        <v>134.03700000000001</v>
      </c>
      <c r="BJ132" s="45">
        <v>12.893000000000001</v>
      </c>
      <c r="BK132" s="5">
        <v>122.59699999999999</v>
      </c>
      <c r="BL132" s="45">
        <v>-1.5780000000000001</v>
      </c>
      <c r="BM132" s="24"/>
      <c r="BN132" s="24" t="s">
        <v>22</v>
      </c>
      <c r="BO132" s="5">
        <v>120.649</v>
      </c>
      <c r="BP132" s="45">
        <v>-5.9349999999999996</v>
      </c>
      <c r="BQ132" s="5">
        <v>83.381</v>
      </c>
      <c r="BR132" s="45">
        <v>-31.195</v>
      </c>
      <c r="BS132" s="5">
        <v>171.27699999999999</v>
      </c>
      <c r="BT132" s="45">
        <v>13.086</v>
      </c>
      <c r="BU132" s="24"/>
      <c r="BV132" s="24" t="s">
        <v>22</v>
      </c>
      <c r="BW132" s="5">
        <v>127.774</v>
      </c>
      <c r="BX132" s="45">
        <v>11.019</v>
      </c>
      <c r="BY132" s="5">
        <v>143.02199999999999</v>
      </c>
      <c r="BZ132" s="45">
        <v>16.774999999999999</v>
      </c>
      <c r="CA132" s="5">
        <v>122.066</v>
      </c>
      <c r="CB132" s="45">
        <v>7.7309999999999999</v>
      </c>
      <c r="CC132" s="24"/>
      <c r="CD132" s="24" t="s">
        <v>22</v>
      </c>
      <c r="CE132" s="5">
        <v>129.48599999999999</v>
      </c>
      <c r="CF132" s="45">
        <v>7.9009999999999998</v>
      </c>
      <c r="CG132" s="5">
        <v>146.25399999999999</v>
      </c>
      <c r="CH132" s="45">
        <v>29.785</v>
      </c>
      <c r="CI132" s="5">
        <v>81.099000000000004</v>
      </c>
      <c r="CJ132" s="45">
        <v>-25.975999999999999</v>
      </c>
      <c r="CK132" s="24"/>
      <c r="CL132" s="24" t="s">
        <v>22</v>
      </c>
      <c r="CM132" s="5">
        <v>121.583</v>
      </c>
      <c r="CN132" s="45">
        <v>9.4499999999999993</v>
      </c>
      <c r="CO132" s="5">
        <v>140.19999999999999</v>
      </c>
      <c r="CP132" s="45">
        <v>9.2159999999999993</v>
      </c>
      <c r="CQ132" s="5">
        <v>155.04</v>
      </c>
      <c r="CR132" s="45">
        <v>11.398999999999999</v>
      </c>
      <c r="CS132" s="24"/>
      <c r="CT132" s="24" t="s">
        <v>22</v>
      </c>
      <c r="CU132" s="5">
        <v>157.83799999999999</v>
      </c>
      <c r="CV132" s="45">
        <v>23.45</v>
      </c>
      <c r="CW132" s="5">
        <v>137.77500000000001</v>
      </c>
      <c r="CX132" s="45">
        <v>13.818</v>
      </c>
      <c r="CY132" s="5">
        <v>121.684</v>
      </c>
      <c r="CZ132" s="45">
        <v>44.265999999999998</v>
      </c>
      <c r="DA132" s="24"/>
      <c r="DB132" s="24" t="s">
        <v>22</v>
      </c>
      <c r="DC132" s="5">
        <v>141.904</v>
      </c>
      <c r="DD132" s="45">
        <v>3.7749999999999999</v>
      </c>
      <c r="DE132" s="5">
        <v>102.96299999999999</v>
      </c>
      <c r="DF132" s="45">
        <v>-6.3680000000000003</v>
      </c>
      <c r="DG132" s="5">
        <v>106.187</v>
      </c>
      <c r="DH132" s="45">
        <v>-3.1309999999999998</v>
      </c>
      <c r="DI132" s="24"/>
      <c r="DJ132" s="24" t="s">
        <v>22</v>
      </c>
      <c r="DK132" s="5">
        <v>97.414000000000001</v>
      </c>
      <c r="DL132" s="45">
        <v>-0.85699999999999998</v>
      </c>
      <c r="DM132" s="5">
        <v>151.89500000000001</v>
      </c>
      <c r="DN132" s="45">
        <v>18.093</v>
      </c>
      <c r="DO132" s="5">
        <v>133.434</v>
      </c>
      <c r="DP132" s="45">
        <v>0.11</v>
      </c>
      <c r="DQ132" s="330"/>
    </row>
    <row r="133" spans="1:121" s="331" customFormat="1" ht="15" customHeight="1" x14ac:dyDescent="0.25">
      <c r="A133" s="24"/>
      <c r="B133" s="24" t="s">
        <v>23</v>
      </c>
      <c r="C133" s="5">
        <v>120.27200000000001</v>
      </c>
      <c r="D133" s="45">
        <v>13.337</v>
      </c>
      <c r="E133" s="5">
        <v>151.19900000000001</v>
      </c>
      <c r="F133" s="45">
        <v>12.153</v>
      </c>
      <c r="G133" s="5">
        <v>110.247</v>
      </c>
      <c r="H133" s="45">
        <v>-15.262</v>
      </c>
      <c r="I133" s="24"/>
      <c r="J133" s="24" t="s">
        <v>23</v>
      </c>
      <c r="K133" s="5">
        <v>137.40100000000001</v>
      </c>
      <c r="L133" s="45">
        <v>2.9340000000000002</v>
      </c>
      <c r="M133" s="5">
        <v>110.947</v>
      </c>
      <c r="N133" s="45">
        <v>-13.738</v>
      </c>
      <c r="O133" s="5">
        <v>117.806</v>
      </c>
      <c r="P133" s="45">
        <v>5.7060000000000004</v>
      </c>
      <c r="Q133" s="24"/>
      <c r="R133" s="24" t="s">
        <v>23</v>
      </c>
      <c r="S133" s="5">
        <v>84.995000000000005</v>
      </c>
      <c r="T133" s="45">
        <v>-27.928999999999998</v>
      </c>
      <c r="U133" s="5">
        <v>114.04300000000001</v>
      </c>
      <c r="V133" s="45">
        <v>-5.8520000000000003</v>
      </c>
      <c r="W133" s="5">
        <v>79.793999999999997</v>
      </c>
      <c r="X133" s="45">
        <v>-36.356999999999999</v>
      </c>
      <c r="Y133" s="24"/>
      <c r="Z133" s="24" t="s">
        <v>23</v>
      </c>
      <c r="AA133" s="5">
        <v>97.506</v>
      </c>
      <c r="AB133" s="45">
        <v>-17.626000000000001</v>
      </c>
      <c r="AC133" s="5">
        <v>113.82899999999999</v>
      </c>
      <c r="AD133" s="45">
        <v>-4.2549999999999999</v>
      </c>
      <c r="AE133" s="5">
        <v>99.314999999999998</v>
      </c>
      <c r="AF133" s="45">
        <v>-12.503</v>
      </c>
      <c r="AG133" s="24"/>
      <c r="AH133" s="24" t="s">
        <v>23</v>
      </c>
      <c r="AI133" s="5">
        <v>125.794</v>
      </c>
      <c r="AJ133" s="45">
        <v>6.63</v>
      </c>
      <c r="AK133" s="5">
        <v>131.79900000000001</v>
      </c>
      <c r="AL133" s="45">
        <v>4.7619999999999996</v>
      </c>
      <c r="AM133" s="5">
        <v>98.370999999999995</v>
      </c>
      <c r="AN133" s="45">
        <v>-10.951000000000001</v>
      </c>
      <c r="AO133" s="24"/>
      <c r="AP133" s="24" t="s">
        <v>23</v>
      </c>
      <c r="AQ133" s="5">
        <v>110.202</v>
      </c>
      <c r="AR133" s="45">
        <v>-11.076000000000001</v>
      </c>
      <c r="AS133" s="5">
        <v>114.277</v>
      </c>
      <c r="AT133" s="45">
        <v>3.8530000000000002</v>
      </c>
      <c r="AU133" s="5">
        <v>151.619</v>
      </c>
      <c r="AV133" s="45">
        <v>21.187000000000001</v>
      </c>
      <c r="AW133" s="24"/>
      <c r="AX133" s="24" t="s">
        <v>23</v>
      </c>
      <c r="AY133" s="5">
        <v>206.99199999999999</v>
      </c>
      <c r="AZ133" s="45">
        <v>61.982999999999997</v>
      </c>
      <c r="BA133" s="5">
        <v>128.77699999999999</v>
      </c>
      <c r="BB133" s="45">
        <v>10.166</v>
      </c>
      <c r="BC133" s="5">
        <v>145.613</v>
      </c>
      <c r="BD133" s="45">
        <v>6.5129999999999999</v>
      </c>
      <c r="BE133" s="24"/>
      <c r="BF133" s="24" t="s">
        <v>23</v>
      </c>
      <c r="BG133" s="5">
        <v>105.988</v>
      </c>
      <c r="BH133" s="45">
        <v>-12.335000000000001</v>
      </c>
      <c r="BI133" s="5">
        <v>133.46299999999999</v>
      </c>
      <c r="BJ133" s="45">
        <v>7.6580000000000004</v>
      </c>
      <c r="BK133" s="5">
        <v>127.256</v>
      </c>
      <c r="BL133" s="45">
        <v>-4.0359999999999996</v>
      </c>
      <c r="BM133" s="24"/>
      <c r="BN133" s="24" t="s">
        <v>23</v>
      </c>
      <c r="BO133" s="5">
        <v>124.44199999999999</v>
      </c>
      <c r="BP133" s="45">
        <v>-7.5039999999999996</v>
      </c>
      <c r="BQ133" s="5">
        <v>92.012</v>
      </c>
      <c r="BR133" s="45">
        <v>-24.698</v>
      </c>
      <c r="BS133" s="5">
        <v>170.755</v>
      </c>
      <c r="BT133" s="45">
        <v>14.147</v>
      </c>
      <c r="BU133" s="24"/>
      <c r="BV133" s="24" t="s">
        <v>23</v>
      </c>
      <c r="BW133" s="5">
        <v>126.81699999999999</v>
      </c>
      <c r="BX133" s="45">
        <v>14.541</v>
      </c>
      <c r="BY133" s="5">
        <v>138.64699999999999</v>
      </c>
      <c r="BZ133" s="45">
        <v>3.9769999999999999</v>
      </c>
      <c r="CA133" s="5">
        <v>125.188</v>
      </c>
      <c r="CB133" s="45">
        <v>-3.6869999999999998</v>
      </c>
      <c r="CC133" s="24"/>
      <c r="CD133" s="24" t="s">
        <v>23</v>
      </c>
      <c r="CE133" s="5">
        <v>130.85400000000001</v>
      </c>
      <c r="CF133" s="45">
        <v>1.276</v>
      </c>
      <c r="CG133" s="5">
        <v>141.83699999999999</v>
      </c>
      <c r="CH133" s="45">
        <v>3.1320000000000001</v>
      </c>
      <c r="CI133" s="5">
        <v>75.082999999999998</v>
      </c>
      <c r="CJ133" s="45">
        <v>-18.373000000000001</v>
      </c>
      <c r="CK133" s="24"/>
      <c r="CL133" s="24" t="s">
        <v>23</v>
      </c>
      <c r="CM133" s="5">
        <v>107.274</v>
      </c>
      <c r="CN133" s="45">
        <v>12.707000000000001</v>
      </c>
      <c r="CO133" s="5">
        <v>121.485</v>
      </c>
      <c r="CP133" s="45">
        <v>6.6310000000000002</v>
      </c>
      <c r="CQ133" s="5">
        <v>147.881</v>
      </c>
      <c r="CR133" s="45">
        <v>10.936999999999999</v>
      </c>
      <c r="CS133" s="24"/>
      <c r="CT133" s="24" t="s">
        <v>23</v>
      </c>
      <c r="CU133" s="5">
        <v>145.80699999999999</v>
      </c>
      <c r="CV133" s="45">
        <v>10.11</v>
      </c>
      <c r="CW133" s="5">
        <v>138.74700000000001</v>
      </c>
      <c r="CX133" s="45">
        <v>7.9589999999999996</v>
      </c>
      <c r="CY133" s="5">
        <v>116.116</v>
      </c>
      <c r="CZ133" s="45">
        <v>21.248999999999999</v>
      </c>
      <c r="DA133" s="24"/>
      <c r="DB133" s="24" t="s">
        <v>23</v>
      </c>
      <c r="DC133" s="5">
        <v>148.124</v>
      </c>
      <c r="DD133" s="45">
        <v>4.4180000000000001</v>
      </c>
      <c r="DE133" s="5">
        <v>85.694000000000003</v>
      </c>
      <c r="DF133" s="45">
        <v>5.2850000000000001</v>
      </c>
      <c r="DG133" s="5">
        <v>77.004999999999995</v>
      </c>
      <c r="DH133" s="45">
        <v>-34.283999999999999</v>
      </c>
      <c r="DI133" s="24"/>
      <c r="DJ133" s="24" t="s">
        <v>23</v>
      </c>
      <c r="DK133" s="5">
        <v>100.81100000000001</v>
      </c>
      <c r="DL133" s="45">
        <v>7.8120000000000003</v>
      </c>
      <c r="DM133" s="5">
        <v>137.251</v>
      </c>
      <c r="DN133" s="45">
        <v>5.3970000000000002</v>
      </c>
      <c r="DO133" s="5">
        <v>144.72499999999999</v>
      </c>
      <c r="DP133" s="45">
        <v>-9.375</v>
      </c>
      <c r="DQ133" s="330"/>
    </row>
    <row r="134" spans="1:121" s="331" customFormat="1" ht="15" customHeight="1" x14ac:dyDescent="0.25">
      <c r="A134" s="24"/>
      <c r="B134" s="24" t="s">
        <v>24</v>
      </c>
      <c r="C134" s="5">
        <v>120.501</v>
      </c>
      <c r="D134" s="45">
        <v>10.298999999999999</v>
      </c>
      <c r="E134" s="5">
        <v>153.089</v>
      </c>
      <c r="F134" s="45">
        <v>6.609</v>
      </c>
      <c r="G134" s="5">
        <v>121.285</v>
      </c>
      <c r="H134" s="45">
        <v>-7.968</v>
      </c>
      <c r="I134" s="24"/>
      <c r="J134" s="24" t="s">
        <v>24</v>
      </c>
      <c r="K134" s="5">
        <v>135.01599999999999</v>
      </c>
      <c r="L134" s="45">
        <v>-1.4570000000000001</v>
      </c>
      <c r="M134" s="5">
        <v>120.126</v>
      </c>
      <c r="N134" s="45">
        <v>-10.398</v>
      </c>
      <c r="O134" s="5">
        <v>117.092</v>
      </c>
      <c r="P134" s="45">
        <v>2.1320000000000001</v>
      </c>
      <c r="Q134" s="24"/>
      <c r="R134" s="24" t="s">
        <v>24</v>
      </c>
      <c r="S134" s="5">
        <v>92.772999999999996</v>
      </c>
      <c r="T134" s="45">
        <v>-17.649999999999999</v>
      </c>
      <c r="U134" s="5">
        <v>114.82899999999999</v>
      </c>
      <c r="V134" s="45">
        <v>-7.1379999999999999</v>
      </c>
      <c r="W134" s="5">
        <v>77.081999999999994</v>
      </c>
      <c r="X134" s="45">
        <v>-33.973999999999997</v>
      </c>
      <c r="Y134" s="24"/>
      <c r="Z134" s="24" t="s">
        <v>24</v>
      </c>
      <c r="AA134" s="5">
        <v>95.948999999999998</v>
      </c>
      <c r="AB134" s="45">
        <v>-21.484000000000002</v>
      </c>
      <c r="AC134" s="5">
        <v>122.444</v>
      </c>
      <c r="AD134" s="45">
        <v>1.802</v>
      </c>
      <c r="AE134" s="5">
        <v>95.837999999999994</v>
      </c>
      <c r="AF134" s="45">
        <v>-17.23</v>
      </c>
      <c r="AG134" s="24"/>
      <c r="AH134" s="24" t="s">
        <v>24</v>
      </c>
      <c r="AI134" s="5">
        <v>114.152</v>
      </c>
      <c r="AJ134" s="45">
        <v>2.419</v>
      </c>
      <c r="AK134" s="5">
        <v>123.786</v>
      </c>
      <c r="AL134" s="45">
        <v>1.954</v>
      </c>
      <c r="AM134" s="5">
        <v>96.858999999999995</v>
      </c>
      <c r="AN134" s="45">
        <v>-8.4670000000000005</v>
      </c>
      <c r="AO134" s="24"/>
      <c r="AP134" s="24" t="s">
        <v>24</v>
      </c>
      <c r="AQ134" s="5">
        <v>110.511</v>
      </c>
      <c r="AR134" s="45">
        <v>-9.9700000000000006</v>
      </c>
      <c r="AS134" s="5">
        <v>109.449</v>
      </c>
      <c r="AT134" s="45">
        <v>-1.875</v>
      </c>
      <c r="AU134" s="5">
        <v>150.71799999999999</v>
      </c>
      <c r="AV134" s="45">
        <v>23.038</v>
      </c>
      <c r="AW134" s="24"/>
      <c r="AX134" s="24" t="s">
        <v>24</v>
      </c>
      <c r="AY134" s="5">
        <v>200.273</v>
      </c>
      <c r="AZ134" s="45">
        <v>55.386000000000003</v>
      </c>
      <c r="BA134" s="5">
        <v>125.125</v>
      </c>
      <c r="BB134" s="45">
        <v>7.6429999999999998</v>
      </c>
      <c r="BC134" s="5">
        <v>139.99299999999999</v>
      </c>
      <c r="BD134" s="45">
        <v>2.948</v>
      </c>
      <c r="BE134" s="24"/>
      <c r="BF134" s="24" t="s">
        <v>24</v>
      </c>
      <c r="BG134" s="5">
        <v>109.932</v>
      </c>
      <c r="BH134" s="45">
        <v>-10.086</v>
      </c>
      <c r="BI134" s="5">
        <v>127.3</v>
      </c>
      <c r="BJ134" s="45">
        <v>6.875</v>
      </c>
      <c r="BK134" s="5">
        <v>113.501</v>
      </c>
      <c r="BL134" s="45">
        <v>-6.5119999999999996</v>
      </c>
      <c r="BM134" s="24"/>
      <c r="BN134" s="24" t="s">
        <v>24</v>
      </c>
      <c r="BO134" s="5">
        <v>129.18899999999999</v>
      </c>
      <c r="BP134" s="45">
        <v>5.1449999999999996</v>
      </c>
      <c r="BQ134" s="5">
        <v>94.522000000000006</v>
      </c>
      <c r="BR134" s="45">
        <v>-20.138999999999999</v>
      </c>
      <c r="BS134" s="5">
        <v>151.499</v>
      </c>
      <c r="BT134" s="45">
        <v>7.4820000000000002</v>
      </c>
      <c r="BU134" s="24"/>
      <c r="BV134" s="24" t="s">
        <v>24</v>
      </c>
      <c r="BW134" s="5">
        <v>122.92400000000001</v>
      </c>
      <c r="BX134" s="45">
        <v>8.3879999999999999</v>
      </c>
      <c r="BY134" s="5">
        <v>100.767</v>
      </c>
      <c r="BZ134" s="45">
        <v>3.0529999999999999</v>
      </c>
      <c r="CA134" s="5">
        <v>143.30600000000001</v>
      </c>
      <c r="CB134" s="45">
        <v>14.471</v>
      </c>
      <c r="CC134" s="24"/>
      <c r="CD134" s="24" t="s">
        <v>24</v>
      </c>
      <c r="CE134" s="5">
        <v>127.342</v>
      </c>
      <c r="CF134" s="45">
        <v>3.0209999999999999</v>
      </c>
      <c r="CG134" s="5">
        <v>155.65899999999999</v>
      </c>
      <c r="CH134" s="45">
        <v>5.5069999999999997</v>
      </c>
      <c r="CI134" s="5">
        <v>96.52</v>
      </c>
      <c r="CJ134" s="45">
        <v>-18.541</v>
      </c>
      <c r="CK134" s="24"/>
      <c r="CL134" s="24" t="s">
        <v>24</v>
      </c>
      <c r="CM134" s="5">
        <v>102.55200000000001</v>
      </c>
      <c r="CN134" s="45">
        <v>1.498</v>
      </c>
      <c r="CO134" s="5">
        <v>123.58799999999999</v>
      </c>
      <c r="CP134" s="45">
        <v>8.3870000000000005</v>
      </c>
      <c r="CQ134" s="5">
        <v>172.29300000000001</v>
      </c>
      <c r="CR134" s="45">
        <v>24.978000000000002</v>
      </c>
      <c r="CS134" s="24"/>
      <c r="CT134" s="24" t="s">
        <v>24</v>
      </c>
      <c r="CU134" s="5">
        <v>126.11499999999999</v>
      </c>
      <c r="CV134" s="45">
        <v>-3.891</v>
      </c>
      <c r="CW134" s="5">
        <v>136.38900000000001</v>
      </c>
      <c r="CX134" s="45">
        <v>6.1349999999999998</v>
      </c>
      <c r="CY134" s="5">
        <v>119.393</v>
      </c>
      <c r="CZ134" s="45">
        <v>24.943999999999999</v>
      </c>
      <c r="DA134" s="24"/>
      <c r="DB134" s="24" t="s">
        <v>24</v>
      </c>
      <c r="DC134" s="5">
        <v>144.32</v>
      </c>
      <c r="DD134" s="45">
        <v>1.915</v>
      </c>
      <c r="DE134" s="5">
        <v>125.048</v>
      </c>
      <c r="DF134" s="45">
        <v>-21.161000000000001</v>
      </c>
      <c r="DG134" s="5">
        <v>96.781999999999996</v>
      </c>
      <c r="DH134" s="45">
        <v>-31.326000000000001</v>
      </c>
      <c r="DI134" s="24"/>
      <c r="DJ134" s="24" t="s">
        <v>24</v>
      </c>
      <c r="DK134" s="5">
        <v>116.27500000000001</v>
      </c>
      <c r="DL134" s="45">
        <v>10.548</v>
      </c>
      <c r="DM134" s="5">
        <v>138.40100000000001</v>
      </c>
      <c r="DN134" s="45">
        <v>1.4119999999999999</v>
      </c>
      <c r="DO134" s="5">
        <v>145.98099999999999</v>
      </c>
      <c r="DP134" s="45">
        <v>-9.8000000000000004E-2</v>
      </c>
      <c r="DQ134" s="330"/>
    </row>
    <row r="135" spans="1:121" s="331" customFormat="1" ht="15" customHeight="1" x14ac:dyDescent="0.25">
      <c r="A135" s="24"/>
      <c r="B135" s="24" t="s">
        <v>25</v>
      </c>
      <c r="C135" s="5">
        <v>123.121</v>
      </c>
      <c r="D135" s="45">
        <v>4.8529999999999998</v>
      </c>
      <c r="E135" s="5">
        <v>153.49299999999999</v>
      </c>
      <c r="F135" s="45">
        <v>7.641</v>
      </c>
      <c r="G135" s="5">
        <v>139.33799999999999</v>
      </c>
      <c r="H135" s="45">
        <v>2.9009999999999998</v>
      </c>
      <c r="I135" s="24"/>
      <c r="J135" s="24" t="s">
        <v>25</v>
      </c>
      <c r="K135" s="5">
        <v>132.989</v>
      </c>
      <c r="L135" s="45">
        <v>1.635</v>
      </c>
      <c r="M135" s="5">
        <v>119.532</v>
      </c>
      <c r="N135" s="45">
        <v>-5.601</v>
      </c>
      <c r="O135" s="5">
        <v>117.152</v>
      </c>
      <c r="P135" s="45">
        <v>7.6340000000000003</v>
      </c>
      <c r="Q135" s="24"/>
      <c r="R135" s="24" t="s">
        <v>25</v>
      </c>
      <c r="S135" s="5">
        <v>108.874</v>
      </c>
      <c r="T135" s="45">
        <v>-8.5</v>
      </c>
      <c r="U135" s="5">
        <v>132.41300000000001</v>
      </c>
      <c r="V135" s="45">
        <v>1.2230000000000001</v>
      </c>
      <c r="W135" s="5">
        <v>110.551</v>
      </c>
      <c r="X135" s="45">
        <v>-10.606</v>
      </c>
      <c r="Y135" s="24"/>
      <c r="Z135" s="24" t="s">
        <v>25</v>
      </c>
      <c r="AA135" s="5">
        <v>90.578999999999994</v>
      </c>
      <c r="AB135" s="45">
        <v>-21.245000000000001</v>
      </c>
      <c r="AC135" s="5">
        <v>120.205</v>
      </c>
      <c r="AD135" s="45">
        <v>0.26700000000000002</v>
      </c>
      <c r="AE135" s="5">
        <v>114.694</v>
      </c>
      <c r="AF135" s="45">
        <v>-3.585</v>
      </c>
      <c r="AG135" s="24"/>
      <c r="AH135" s="24" t="s">
        <v>25</v>
      </c>
      <c r="AI135" s="5">
        <v>129.589</v>
      </c>
      <c r="AJ135" s="45">
        <v>5.0880000000000001</v>
      </c>
      <c r="AK135" s="5">
        <v>122.34699999999999</v>
      </c>
      <c r="AL135" s="45">
        <v>2.8220000000000001</v>
      </c>
      <c r="AM135" s="5">
        <v>98.668999999999997</v>
      </c>
      <c r="AN135" s="45">
        <v>-9.5519999999999996</v>
      </c>
      <c r="AO135" s="24"/>
      <c r="AP135" s="24" t="s">
        <v>25</v>
      </c>
      <c r="AQ135" s="5">
        <v>113.32</v>
      </c>
      <c r="AR135" s="45">
        <v>-7.0519999999999996</v>
      </c>
      <c r="AS135" s="5">
        <v>113.164</v>
      </c>
      <c r="AT135" s="45">
        <v>0.59099999999999997</v>
      </c>
      <c r="AU135" s="5">
        <v>161.06100000000001</v>
      </c>
      <c r="AV135" s="45">
        <v>24.568000000000001</v>
      </c>
      <c r="AW135" s="24"/>
      <c r="AX135" s="24" t="s">
        <v>25</v>
      </c>
      <c r="AY135" s="5">
        <v>206.251</v>
      </c>
      <c r="AZ135" s="45">
        <v>66.040000000000006</v>
      </c>
      <c r="BA135" s="5">
        <v>127.107</v>
      </c>
      <c r="BB135" s="45">
        <v>8.3030000000000008</v>
      </c>
      <c r="BC135" s="5">
        <v>132.071</v>
      </c>
      <c r="BD135" s="45">
        <v>1.393</v>
      </c>
      <c r="BE135" s="24"/>
      <c r="BF135" s="24" t="s">
        <v>25</v>
      </c>
      <c r="BG135" s="5">
        <v>108.842</v>
      </c>
      <c r="BH135" s="45">
        <v>-7.9450000000000003</v>
      </c>
      <c r="BI135" s="5">
        <v>125.39100000000001</v>
      </c>
      <c r="BJ135" s="45">
        <v>6.5549999999999997</v>
      </c>
      <c r="BK135" s="5">
        <v>117.587</v>
      </c>
      <c r="BL135" s="45">
        <v>-3.363</v>
      </c>
      <c r="BM135" s="24"/>
      <c r="BN135" s="24" t="s">
        <v>25</v>
      </c>
      <c r="BO135" s="5">
        <v>129.51300000000001</v>
      </c>
      <c r="BP135" s="45">
        <v>2.786</v>
      </c>
      <c r="BQ135" s="5">
        <v>102.36799999999999</v>
      </c>
      <c r="BR135" s="45">
        <v>-12.34</v>
      </c>
      <c r="BS135" s="5">
        <v>159.875</v>
      </c>
      <c r="BT135" s="45">
        <v>10.266</v>
      </c>
      <c r="BU135" s="24"/>
      <c r="BV135" s="24" t="s">
        <v>25</v>
      </c>
      <c r="BW135" s="5">
        <v>112.426</v>
      </c>
      <c r="BX135" s="45">
        <v>14.515000000000001</v>
      </c>
      <c r="BY135" s="5">
        <v>115.45699999999999</v>
      </c>
      <c r="BZ135" s="45">
        <v>-8.0410000000000004</v>
      </c>
      <c r="CA135" s="5">
        <v>168.941</v>
      </c>
      <c r="CB135" s="45">
        <v>20.478000000000002</v>
      </c>
      <c r="CC135" s="24"/>
      <c r="CD135" s="24" t="s">
        <v>25</v>
      </c>
      <c r="CE135" s="5">
        <v>134.48599999999999</v>
      </c>
      <c r="CF135" s="45">
        <v>4.7489999999999997</v>
      </c>
      <c r="CG135" s="5">
        <v>107.887</v>
      </c>
      <c r="CH135" s="45">
        <v>-2.7450000000000001</v>
      </c>
      <c r="CI135" s="5">
        <v>73.120999999999995</v>
      </c>
      <c r="CJ135" s="45">
        <v>-14.141999999999999</v>
      </c>
      <c r="CK135" s="24"/>
      <c r="CL135" s="24" t="s">
        <v>25</v>
      </c>
      <c r="CM135" s="5">
        <v>121.71299999999999</v>
      </c>
      <c r="CN135" s="45">
        <v>5.766</v>
      </c>
      <c r="CO135" s="5">
        <v>137.959</v>
      </c>
      <c r="CP135" s="45">
        <v>15.445</v>
      </c>
      <c r="CQ135" s="5">
        <v>148.28</v>
      </c>
      <c r="CR135" s="45">
        <v>9.9879999999999995</v>
      </c>
      <c r="CS135" s="24"/>
      <c r="CT135" s="24" t="s">
        <v>25</v>
      </c>
      <c r="CU135" s="5">
        <v>109.917</v>
      </c>
      <c r="CV135" s="45">
        <v>2.1920000000000002</v>
      </c>
      <c r="CW135" s="5">
        <v>123.008</v>
      </c>
      <c r="CX135" s="45">
        <v>6.4930000000000003</v>
      </c>
      <c r="CY135" s="5">
        <v>110.018</v>
      </c>
      <c r="CZ135" s="45">
        <v>34.844000000000001</v>
      </c>
      <c r="DA135" s="24"/>
      <c r="DB135" s="24" t="s">
        <v>25</v>
      </c>
      <c r="DC135" s="5">
        <v>125.565</v>
      </c>
      <c r="DD135" s="45">
        <v>-1.7829999999999999</v>
      </c>
      <c r="DE135" s="5">
        <v>130.72200000000001</v>
      </c>
      <c r="DF135" s="45">
        <v>-11.882999999999999</v>
      </c>
      <c r="DG135" s="5">
        <v>90.08</v>
      </c>
      <c r="DH135" s="45">
        <v>-28.018000000000001</v>
      </c>
      <c r="DI135" s="24"/>
      <c r="DJ135" s="24" t="s">
        <v>25</v>
      </c>
      <c r="DK135" s="5">
        <v>104.15900000000001</v>
      </c>
      <c r="DL135" s="45">
        <v>2.5049999999999999</v>
      </c>
      <c r="DM135" s="5">
        <v>145.048</v>
      </c>
      <c r="DN135" s="45">
        <v>4.9109999999999996</v>
      </c>
      <c r="DO135" s="5">
        <v>141.77799999999999</v>
      </c>
      <c r="DP135" s="45">
        <v>-3.774</v>
      </c>
      <c r="DQ135" s="330"/>
    </row>
    <row r="136" spans="1:121" s="331" customFormat="1" ht="15" customHeight="1" x14ac:dyDescent="0.25">
      <c r="A136" s="24"/>
      <c r="B136" s="24" t="s">
        <v>26</v>
      </c>
      <c r="C136" s="5">
        <v>113.842</v>
      </c>
      <c r="D136" s="45">
        <v>-11.430999999999999</v>
      </c>
      <c r="E136" s="5">
        <v>115.869</v>
      </c>
      <c r="F136" s="45">
        <v>10.656000000000001</v>
      </c>
      <c r="G136" s="5">
        <v>120.721</v>
      </c>
      <c r="H136" s="45">
        <v>-5.7949999999999999</v>
      </c>
      <c r="I136" s="24"/>
      <c r="J136" s="24" t="s">
        <v>26</v>
      </c>
      <c r="K136" s="5">
        <v>124.776</v>
      </c>
      <c r="L136" s="45">
        <v>2.077</v>
      </c>
      <c r="M136" s="5">
        <v>119.58199999999999</v>
      </c>
      <c r="N136" s="45">
        <v>-7.2450000000000001</v>
      </c>
      <c r="O136" s="5">
        <v>109.767</v>
      </c>
      <c r="P136" s="45">
        <v>5.0449999999999999</v>
      </c>
      <c r="Q136" s="24"/>
      <c r="R136" s="24" t="s">
        <v>26</v>
      </c>
      <c r="S136" s="5">
        <v>106.27800000000001</v>
      </c>
      <c r="T136" s="45">
        <v>-7.4320000000000004</v>
      </c>
      <c r="U136" s="5">
        <v>149.63900000000001</v>
      </c>
      <c r="V136" s="45">
        <v>0.253</v>
      </c>
      <c r="W136" s="5">
        <v>109.24299999999999</v>
      </c>
      <c r="X136" s="45">
        <v>-7.0129999999999999</v>
      </c>
      <c r="Y136" s="24"/>
      <c r="Z136" s="24" t="s">
        <v>26</v>
      </c>
      <c r="AA136" s="5">
        <v>95.881</v>
      </c>
      <c r="AB136" s="45">
        <v>-11.071</v>
      </c>
      <c r="AC136" s="5">
        <v>107.86799999999999</v>
      </c>
      <c r="AD136" s="45">
        <v>-3.7170000000000001</v>
      </c>
      <c r="AE136" s="5">
        <v>118.31399999999999</v>
      </c>
      <c r="AF136" s="45">
        <v>-4.7809999999999997</v>
      </c>
      <c r="AG136" s="24"/>
      <c r="AH136" s="24" t="s">
        <v>26</v>
      </c>
      <c r="AI136" s="5">
        <v>119.54300000000001</v>
      </c>
      <c r="AJ136" s="45">
        <v>5.742</v>
      </c>
      <c r="AK136" s="5">
        <v>120.14400000000001</v>
      </c>
      <c r="AL136" s="45">
        <v>2.504</v>
      </c>
      <c r="AM136" s="5">
        <v>104.497</v>
      </c>
      <c r="AN136" s="45">
        <v>-11.132999999999999</v>
      </c>
      <c r="AO136" s="24"/>
      <c r="AP136" s="24" t="s">
        <v>26</v>
      </c>
      <c r="AQ136" s="5">
        <v>113.083</v>
      </c>
      <c r="AR136" s="45">
        <v>-8.33</v>
      </c>
      <c r="AS136" s="5">
        <v>109.98399999999999</v>
      </c>
      <c r="AT136" s="45">
        <v>-3.0609999999999999</v>
      </c>
      <c r="AU136" s="5">
        <v>150.001</v>
      </c>
      <c r="AV136" s="45">
        <v>17.946999999999999</v>
      </c>
      <c r="AW136" s="24"/>
      <c r="AX136" s="24" t="s">
        <v>26</v>
      </c>
      <c r="AY136" s="5">
        <v>218.804</v>
      </c>
      <c r="AZ136" s="45">
        <v>70.018000000000001</v>
      </c>
      <c r="BA136" s="5">
        <v>125.83499999999999</v>
      </c>
      <c r="BB136" s="45">
        <v>7.1449999999999996</v>
      </c>
      <c r="BC136" s="5">
        <v>140.72999999999999</v>
      </c>
      <c r="BD136" s="45">
        <v>6.5250000000000004</v>
      </c>
      <c r="BE136" s="24"/>
      <c r="BF136" s="24" t="s">
        <v>26</v>
      </c>
      <c r="BG136" s="5">
        <v>118.072</v>
      </c>
      <c r="BH136" s="45">
        <v>-3.8849999999999998</v>
      </c>
      <c r="BI136" s="5">
        <v>120.334</v>
      </c>
      <c r="BJ136" s="45">
        <v>3.0049999999999999</v>
      </c>
      <c r="BK136" s="5">
        <v>124.57</v>
      </c>
      <c r="BL136" s="45">
        <v>3.9159999999999999</v>
      </c>
      <c r="BM136" s="24"/>
      <c r="BN136" s="24" t="s">
        <v>26</v>
      </c>
      <c r="BO136" s="5">
        <v>128.50899999999999</v>
      </c>
      <c r="BP136" s="45">
        <v>7.5270000000000001</v>
      </c>
      <c r="BQ136" s="5">
        <v>103.535</v>
      </c>
      <c r="BR136" s="45">
        <v>-13.74</v>
      </c>
      <c r="BS136" s="5">
        <v>166.84700000000001</v>
      </c>
      <c r="BT136" s="45">
        <v>8.5489999999999995</v>
      </c>
      <c r="BU136" s="24"/>
      <c r="BV136" s="24" t="s">
        <v>26</v>
      </c>
      <c r="BW136" s="5">
        <v>121.61</v>
      </c>
      <c r="BX136" s="45">
        <v>7.774</v>
      </c>
      <c r="BY136" s="5">
        <v>138.80099999999999</v>
      </c>
      <c r="BZ136" s="45">
        <v>7.5570000000000004</v>
      </c>
      <c r="CA136" s="5">
        <v>143.00899999999999</v>
      </c>
      <c r="CB136" s="45">
        <v>11.942</v>
      </c>
      <c r="CC136" s="24"/>
      <c r="CD136" s="24" t="s">
        <v>26</v>
      </c>
      <c r="CE136" s="5">
        <v>131.33099999999999</v>
      </c>
      <c r="CF136" s="45">
        <v>3.528</v>
      </c>
      <c r="CG136" s="5">
        <v>124.04600000000001</v>
      </c>
      <c r="CH136" s="45">
        <v>-4.3810000000000002</v>
      </c>
      <c r="CI136" s="5">
        <v>83.507999999999996</v>
      </c>
      <c r="CJ136" s="45">
        <v>-18.138000000000002</v>
      </c>
      <c r="CK136" s="24"/>
      <c r="CL136" s="24" t="s">
        <v>26</v>
      </c>
      <c r="CM136" s="5">
        <v>128.26900000000001</v>
      </c>
      <c r="CN136" s="45">
        <v>5.7549999999999999</v>
      </c>
      <c r="CO136" s="5">
        <v>146.11500000000001</v>
      </c>
      <c r="CP136" s="45">
        <v>12.685</v>
      </c>
      <c r="CQ136" s="5">
        <v>134.571</v>
      </c>
      <c r="CR136" s="45">
        <v>7.6639999999999997</v>
      </c>
      <c r="CS136" s="24"/>
      <c r="CT136" s="24" t="s">
        <v>26</v>
      </c>
      <c r="CU136" s="5">
        <v>111.089</v>
      </c>
      <c r="CV136" s="45">
        <v>-0.75600000000000001</v>
      </c>
      <c r="CW136" s="5">
        <v>113.289</v>
      </c>
      <c r="CX136" s="45">
        <v>11.331</v>
      </c>
      <c r="CY136" s="5">
        <v>124.90600000000001</v>
      </c>
      <c r="CZ136" s="45">
        <v>16.811</v>
      </c>
      <c r="DA136" s="24"/>
      <c r="DB136" s="24" t="s">
        <v>26</v>
      </c>
      <c r="DC136" s="5">
        <v>128.69499999999999</v>
      </c>
      <c r="DD136" s="45">
        <v>2.5999999999999999E-2</v>
      </c>
      <c r="DE136" s="5">
        <v>81.622</v>
      </c>
      <c r="DF136" s="45">
        <v>-8.9819999999999993</v>
      </c>
      <c r="DG136" s="5">
        <v>93.403999999999996</v>
      </c>
      <c r="DH136" s="45">
        <v>-34.97</v>
      </c>
      <c r="DI136" s="24"/>
      <c r="DJ136" s="24" t="s">
        <v>26</v>
      </c>
      <c r="DK136" s="5">
        <v>91.072000000000003</v>
      </c>
      <c r="DL136" s="45">
        <v>14.346</v>
      </c>
      <c r="DM136" s="5">
        <v>145.53100000000001</v>
      </c>
      <c r="DN136" s="45">
        <v>4.274</v>
      </c>
      <c r="DO136" s="5">
        <v>135.65799999999999</v>
      </c>
      <c r="DP136" s="45">
        <v>-1.94</v>
      </c>
      <c r="DQ136" s="330"/>
    </row>
    <row r="137" spans="1:121" s="331" customFormat="1" ht="15" customHeight="1" x14ac:dyDescent="0.25">
      <c r="A137" s="24"/>
      <c r="B137" s="24" t="s">
        <v>27</v>
      </c>
      <c r="C137" s="5">
        <v>96.259</v>
      </c>
      <c r="D137" s="45">
        <v>-19.202000000000002</v>
      </c>
      <c r="E137" s="5">
        <v>127.178</v>
      </c>
      <c r="F137" s="45">
        <v>1.577</v>
      </c>
      <c r="G137" s="5">
        <v>118.916</v>
      </c>
      <c r="H137" s="45">
        <v>-3.2360000000000002</v>
      </c>
      <c r="I137" s="24"/>
      <c r="J137" s="24" t="s">
        <v>27</v>
      </c>
      <c r="K137" s="5">
        <v>122.79600000000001</v>
      </c>
      <c r="L137" s="45">
        <v>-3.109</v>
      </c>
      <c r="M137" s="5">
        <v>118.23699999999999</v>
      </c>
      <c r="N137" s="45">
        <v>-11.74</v>
      </c>
      <c r="O137" s="5">
        <v>112.169</v>
      </c>
      <c r="P137" s="45">
        <v>5.6360000000000001</v>
      </c>
      <c r="Q137" s="24"/>
      <c r="R137" s="24" t="s">
        <v>27</v>
      </c>
      <c r="S137" s="5">
        <v>116.453</v>
      </c>
      <c r="T137" s="45">
        <v>-7.7640000000000002</v>
      </c>
      <c r="U137" s="5">
        <v>152.381</v>
      </c>
      <c r="V137" s="45">
        <v>-2.7959999999999998</v>
      </c>
      <c r="W137" s="5">
        <v>133.34899999999999</v>
      </c>
      <c r="X137" s="45">
        <v>-2.883</v>
      </c>
      <c r="Y137" s="24"/>
      <c r="Z137" s="24" t="s">
        <v>27</v>
      </c>
      <c r="AA137" s="5">
        <v>104.25</v>
      </c>
      <c r="AB137" s="45">
        <v>-13.391999999999999</v>
      </c>
      <c r="AC137" s="5">
        <v>134.917</v>
      </c>
      <c r="AD137" s="45">
        <v>18.922000000000001</v>
      </c>
      <c r="AE137" s="5">
        <v>117.208</v>
      </c>
      <c r="AF137" s="45">
        <v>-5.59</v>
      </c>
      <c r="AG137" s="24"/>
      <c r="AH137" s="24" t="s">
        <v>27</v>
      </c>
      <c r="AI137" s="5">
        <v>129.37799999999999</v>
      </c>
      <c r="AJ137" s="45">
        <v>3.55</v>
      </c>
      <c r="AK137" s="5">
        <v>123.631</v>
      </c>
      <c r="AL137" s="45">
        <v>2.8410000000000002</v>
      </c>
      <c r="AM137" s="5">
        <v>104.867</v>
      </c>
      <c r="AN137" s="45">
        <v>-10.968</v>
      </c>
      <c r="AO137" s="24"/>
      <c r="AP137" s="24" t="s">
        <v>27</v>
      </c>
      <c r="AQ137" s="5">
        <v>107.765</v>
      </c>
      <c r="AR137" s="45">
        <v>-7.4269999999999996</v>
      </c>
      <c r="AS137" s="5">
        <v>110.184</v>
      </c>
      <c r="AT137" s="45">
        <v>5.9470000000000001</v>
      </c>
      <c r="AU137" s="5">
        <v>135.946</v>
      </c>
      <c r="AV137" s="45">
        <v>13.811</v>
      </c>
      <c r="AW137" s="24"/>
      <c r="AX137" s="24" t="s">
        <v>27</v>
      </c>
      <c r="AY137" s="5">
        <v>199.67099999999999</v>
      </c>
      <c r="AZ137" s="45">
        <v>66.619</v>
      </c>
      <c r="BA137" s="5">
        <v>131.315</v>
      </c>
      <c r="BB137" s="45">
        <v>7.2709999999999999</v>
      </c>
      <c r="BC137" s="5">
        <v>132.94</v>
      </c>
      <c r="BD137" s="45">
        <v>5.859</v>
      </c>
      <c r="BE137" s="24"/>
      <c r="BF137" s="24" t="s">
        <v>27</v>
      </c>
      <c r="BG137" s="5">
        <v>119.066</v>
      </c>
      <c r="BH137" s="45">
        <v>-3.2669999999999999</v>
      </c>
      <c r="BI137" s="5">
        <v>118.47499999999999</v>
      </c>
      <c r="BJ137" s="45">
        <v>-9.0999999999999998E-2</v>
      </c>
      <c r="BK137" s="5">
        <v>126.94</v>
      </c>
      <c r="BL137" s="45">
        <v>9.7080000000000002</v>
      </c>
      <c r="BM137" s="24"/>
      <c r="BN137" s="24" t="s">
        <v>27</v>
      </c>
      <c r="BO137" s="5">
        <v>119.244</v>
      </c>
      <c r="BP137" s="45">
        <v>4.0880000000000001</v>
      </c>
      <c r="BQ137" s="5">
        <v>105.435</v>
      </c>
      <c r="BR137" s="45">
        <v>-11.404</v>
      </c>
      <c r="BS137" s="5">
        <v>156.37200000000001</v>
      </c>
      <c r="BT137" s="45">
        <v>9.8190000000000008</v>
      </c>
      <c r="BU137" s="24"/>
      <c r="BV137" s="24" t="s">
        <v>27</v>
      </c>
      <c r="BW137" s="5">
        <v>103.068</v>
      </c>
      <c r="BX137" s="45">
        <v>10.076000000000001</v>
      </c>
      <c r="BY137" s="5">
        <v>118.71899999999999</v>
      </c>
      <c r="BZ137" s="45">
        <v>5.702</v>
      </c>
      <c r="CA137" s="5">
        <v>145.65899999999999</v>
      </c>
      <c r="CB137" s="45">
        <v>13.042</v>
      </c>
      <c r="CC137" s="24"/>
      <c r="CD137" s="24" t="s">
        <v>27</v>
      </c>
      <c r="CE137" s="5">
        <v>138.71</v>
      </c>
      <c r="CF137" s="45">
        <v>3.8559999999999999</v>
      </c>
      <c r="CG137" s="5">
        <v>107.254</v>
      </c>
      <c r="CH137" s="45">
        <v>2.6190000000000002</v>
      </c>
      <c r="CI137" s="5">
        <v>83.620999999999995</v>
      </c>
      <c r="CJ137" s="45">
        <v>-22.225999999999999</v>
      </c>
      <c r="CK137" s="24"/>
      <c r="CL137" s="24" t="s">
        <v>27</v>
      </c>
      <c r="CM137" s="5">
        <v>101.941</v>
      </c>
      <c r="CN137" s="45">
        <v>-1.603</v>
      </c>
      <c r="CO137" s="5">
        <v>135.48099999999999</v>
      </c>
      <c r="CP137" s="45">
        <v>11.318</v>
      </c>
      <c r="CQ137" s="5">
        <v>119.28</v>
      </c>
      <c r="CR137" s="45">
        <v>9.9169999999999998</v>
      </c>
      <c r="CS137" s="24"/>
      <c r="CT137" s="24" t="s">
        <v>27</v>
      </c>
      <c r="CU137" s="5">
        <v>114.93600000000001</v>
      </c>
      <c r="CV137" s="45">
        <v>-3.8940000000000001</v>
      </c>
      <c r="CW137" s="5">
        <v>118.878</v>
      </c>
      <c r="CX137" s="45">
        <v>12.808999999999999</v>
      </c>
      <c r="CY137" s="5">
        <v>128.809</v>
      </c>
      <c r="CZ137" s="45">
        <v>26.314</v>
      </c>
      <c r="DA137" s="24"/>
      <c r="DB137" s="24" t="s">
        <v>27</v>
      </c>
      <c r="DC137" s="5">
        <v>127.498</v>
      </c>
      <c r="DD137" s="45">
        <v>3.3570000000000002</v>
      </c>
      <c r="DE137" s="5">
        <v>106.666</v>
      </c>
      <c r="DF137" s="45">
        <v>-4.2009999999999996</v>
      </c>
      <c r="DG137" s="5">
        <v>121.667</v>
      </c>
      <c r="DH137" s="45">
        <v>-18.715</v>
      </c>
      <c r="DI137" s="24"/>
      <c r="DJ137" s="24" t="s">
        <v>27</v>
      </c>
      <c r="DK137" s="5">
        <v>100.169</v>
      </c>
      <c r="DL137" s="45">
        <v>10.215999999999999</v>
      </c>
      <c r="DM137" s="5">
        <v>137.04599999999999</v>
      </c>
      <c r="DN137" s="45">
        <v>3.29</v>
      </c>
      <c r="DO137" s="5">
        <v>139.792</v>
      </c>
      <c r="DP137" s="45">
        <v>-3.3980000000000001</v>
      </c>
      <c r="DQ137" s="330"/>
    </row>
    <row r="138" spans="1:121" s="331" customFormat="1" ht="15" customHeight="1" x14ac:dyDescent="0.25">
      <c r="A138" s="24"/>
      <c r="B138" s="24" t="s">
        <v>28</v>
      </c>
      <c r="C138" s="5">
        <v>83.004999999999995</v>
      </c>
      <c r="D138" s="45">
        <v>-25.193999999999999</v>
      </c>
      <c r="E138" s="5">
        <v>136.49</v>
      </c>
      <c r="F138" s="45">
        <v>6.1950000000000003</v>
      </c>
      <c r="G138" s="5">
        <v>140.50700000000001</v>
      </c>
      <c r="H138" s="45">
        <v>6.827</v>
      </c>
      <c r="I138" s="24"/>
      <c r="J138" s="24" t="s">
        <v>28</v>
      </c>
      <c r="K138" s="5">
        <v>126.465</v>
      </c>
      <c r="L138" s="45">
        <v>-6.5439999999999996</v>
      </c>
      <c r="M138" s="5">
        <v>130.619</v>
      </c>
      <c r="N138" s="45">
        <v>-3.6789999999999998</v>
      </c>
      <c r="O138" s="5">
        <v>119.298</v>
      </c>
      <c r="P138" s="45">
        <v>5.3949999999999996</v>
      </c>
      <c r="Q138" s="24"/>
      <c r="R138" s="24" t="s">
        <v>28</v>
      </c>
      <c r="S138" s="5">
        <v>106.181</v>
      </c>
      <c r="T138" s="45">
        <v>-2.0129999999999999</v>
      </c>
      <c r="U138" s="5">
        <v>155.114</v>
      </c>
      <c r="V138" s="45">
        <v>0.96099999999999997</v>
      </c>
      <c r="W138" s="5">
        <v>176.047</v>
      </c>
      <c r="X138" s="45">
        <v>18.684000000000001</v>
      </c>
      <c r="Y138" s="24"/>
      <c r="Z138" s="24" t="s">
        <v>28</v>
      </c>
      <c r="AA138" s="5">
        <v>100.67700000000001</v>
      </c>
      <c r="AB138" s="45">
        <v>-10.632</v>
      </c>
      <c r="AC138" s="5">
        <v>124.179</v>
      </c>
      <c r="AD138" s="45">
        <v>12.26</v>
      </c>
      <c r="AE138" s="5">
        <v>127.182</v>
      </c>
      <c r="AF138" s="45">
        <v>-2.4329999999999998</v>
      </c>
      <c r="AG138" s="24"/>
      <c r="AH138" s="24" t="s">
        <v>28</v>
      </c>
      <c r="AI138" s="5">
        <v>135.547</v>
      </c>
      <c r="AJ138" s="45">
        <v>5.335</v>
      </c>
      <c r="AK138" s="5">
        <v>141.732</v>
      </c>
      <c r="AL138" s="45">
        <v>4.3819999999999997</v>
      </c>
      <c r="AM138" s="5">
        <v>112.03</v>
      </c>
      <c r="AN138" s="45">
        <v>-3.774</v>
      </c>
      <c r="AO138" s="24"/>
      <c r="AP138" s="24" t="s">
        <v>28</v>
      </c>
      <c r="AQ138" s="5">
        <v>121.946</v>
      </c>
      <c r="AR138" s="45">
        <v>0.76</v>
      </c>
      <c r="AS138" s="5">
        <v>109.092</v>
      </c>
      <c r="AT138" s="45">
        <v>6.4480000000000004</v>
      </c>
      <c r="AU138" s="5">
        <v>138.446</v>
      </c>
      <c r="AV138" s="45">
        <v>17.538</v>
      </c>
      <c r="AW138" s="24"/>
      <c r="AX138" s="24" t="s">
        <v>28</v>
      </c>
      <c r="AY138" s="5">
        <v>219.59299999999999</v>
      </c>
      <c r="AZ138" s="45">
        <v>61.484000000000002</v>
      </c>
      <c r="BA138" s="5">
        <v>130.322</v>
      </c>
      <c r="BB138" s="45">
        <v>8.6940000000000008</v>
      </c>
      <c r="BC138" s="5">
        <v>132.15199999999999</v>
      </c>
      <c r="BD138" s="45">
        <v>2.1320000000000001</v>
      </c>
      <c r="BE138" s="24"/>
      <c r="BF138" s="24" t="s">
        <v>28</v>
      </c>
      <c r="BG138" s="5">
        <v>124.992</v>
      </c>
      <c r="BH138" s="45">
        <v>-0.66500000000000004</v>
      </c>
      <c r="BI138" s="5">
        <v>114.696</v>
      </c>
      <c r="BJ138" s="45">
        <v>-1.546</v>
      </c>
      <c r="BK138" s="5">
        <v>131.08799999999999</v>
      </c>
      <c r="BL138" s="45">
        <v>15.05</v>
      </c>
      <c r="BM138" s="24"/>
      <c r="BN138" s="24" t="s">
        <v>28</v>
      </c>
      <c r="BO138" s="5">
        <v>119.476</v>
      </c>
      <c r="BP138" s="45">
        <v>0.41599999999999998</v>
      </c>
      <c r="BQ138" s="5">
        <v>106.529</v>
      </c>
      <c r="BR138" s="45">
        <v>-8.6159999999999997</v>
      </c>
      <c r="BS138" s="5">
        <v>153.36600000000001</v>
      </c>
      <c r="BT138" s="45">
        <v>5.0750000000000002</v>
      </c>
      <c r="BU138" s="24"/>
      <c r="BV138" s="24" t="s">
        <v>28</v>
      </c>
      <c r="BW138" s="5">
        <v>102.581</v>
      </c>
      <c r="BX138" s="45">
        <v>11.515000000000001</v>
      </c>
      <c r="BY138" s="5">
        <v>121.809</v>
      </c>
      <c r="BZ138" s="45">
        <v>-7.9039999999999999</v>
      </c>
      <c r="CA138" s="5">
        <v>162.98400000000001</v>
      </c>
      <c r="CB138" s="45">
        <v>30.053000000000001</v>
      </c>
      <c r="CC138" s="24"/>
      <c r="CD138" s="24" t="s">
        <v>28</v>
      </c>
      <c r="CE138" s="5">
        <v>142.24100000000001</v>
      </c>
      <c r="CF138" s="45">
        <v>0.56999999999999995</v>
      </c>
      <c r="CG138" s="5">
        <v>110.081</v>
      </c>
      <c r="CH138" s="45">
        <v>10.163</v>
      </c>
      <c r="CI138" s="5">
        <v>95.28</v>
      </c>
      <c r="CJ138" s="45">
        <v>-9.8650000000000002</v>
      </c>
      <c r="CK138" s="24"/>
      <c r="CL138" s="24" t="s">
        <v>28</v>
      </c>
      <c r="CM138" s="5">
        <v>114.72499999999999</v>
      </c>
      <c r="CN138" s="45">
        <v>4.0590000000000002</v>
      </c>
      <c r="CO138" s="5">
        <v>135.86199999999999</v>
      </c>
      <c r="CP138" s="45">
        <v>14.278</v>
      </c>
      <c r="CQ138" s="5">
        <v>140.43700000000001</v>
      </c>
      <c r="CR138" s="45">
        <v>13.06</v>
      </c>
      <c r="CS138" s="24"/>
      <c r="CT138" s="24" t="s">
        <v>28</v>
      </c>
      <c r="CU138" s="5">
        <v>119.867</v>
      </c>
      <c r="CV138" s="45">
        <v>4.149</v>
      </c>
      <c r="CW138" s="5">
        <v>111.27200000000001</v>
      </c>
      <c r="CX138" s="45">
        <v>0.35299999999999998</v>
      </c>
      <c r="CY138" s="5">
        <v>136.62200000000001</v>
      </c>
      <c r="CZ138" s="45">
        <v>35.085999999999999</v>
      </c>
      <c r="DA138" s="24"/>
      <c r="DB138" s="24" t="s">
        <v>28</v>
      </c>
      <c r="DC138" s="5">
        <v>131.91300000000001</v>
      </c>
      <c r="DD138" s="45">
        <v>3.524</v>
      </c>
      <c r="DE138" s="5">
        <v>101.867</v>
      </c>
      <c r="DF138" s="45">
        <v>6.6269999999999998</v>
      </c>
      <c r="DG138" s="5">
        <v>115.07299999999999</v>
      </c>
      <c r="DH138" s="45">
        <v>-24.344000000000001</v>
      </c>
      <c r="DI138" s="24"/>
      <c r="DJ138" s="24" t="s">
        <v>28</v>
      </c>
      <c r="DK138" s="5">
        <v>97.021000000000001</v>
      </c>
      <c r="DL138" s="45">
        <v>0.14899999999999999</v>
      </c>
      <c r="DM138" s="5">
        <v>138.56700000000001</v>
      </c>
      <c r="DN138" s="45">
        <v>3.7040000000000002</v>
      </c>
      <c r="DO138" s="5">
        <v>108.926</v>
      </c>
      <c r="DP138" s="45">
        <v>-1.8839999999999999</v>
      </c>
      <c r="DQ138" s="330"/>
    </row>
    <row r="139" spans="1:121" s="331" customFormat="1" ht="15" customHeight="1" x14ac:dyDescent="0.25">
      <c r="A139" s="24"/>
      <c r="B139" s="24"/>
      <c r="C139" s="5"/>
      <c r="D139" s="45"/>
      <c r="E139" s="5"/>
      <c r="F139" s="45"/>
      <c r="G139" s="5"/>
      <c r="H139" s="45"/>
      <c r="I139" s="24"/>
      <c r="J139" s="24"/>
      <c r="K139" s="5"/>
      <c r="L139" s="45"/>
      <c r="M139" s="5"/>
      <c r="N139" s="45"/>
      <c r="O139" s="5"/>
      <c r="P139" s="45"/>
      <c r="Q139" s="24"/>
      <c r="R139" s="24"/>
      <c r="S139" s="5"/>
      <c r="T139" s="45"/>
      <c r="U139" s="5"/>
      <c r="V139" s="45"/>
      <c r="W139" s="5"/>
      <c r="X139" s="45"/>
      <c r="Y139" s="24"/>
      <c r="Z139" s="24"/>
      <c r="AA139" s="5"/>
      <c r="AB139" s="45"/>
      <c r="AC139" s="5"/>
      <c r="AD139" s="45"/>
      <c r="AE139" s="5"/>
      <c r="AF139" s="45"/>
      <c r="AG139" s="24"/>
      <c r="AH139" s="24"/>
      <c r="AI139" s="5"/>
      <c r="AJ139" s="45"/>
      <c r="AK139" s="5"/>
      <c r="AL139" s="45"/>
      <c r="AM139" s="5"/>
      <c r="AN139" s="45"/>
      <c r="AO139" s="24"/>
      <c r="AP139" s="24"/>
      <c r="AQ139" s="5"/>
      <c r="AR139" s="45"/>
      <c r="AS139" s="5"/>
      <c r="AT139" s="45"/>
      <c r="AU139" s="5"/>
      <c r="AV139" s="45"/>
      <c r="AW139" s="24"/>
      <c r="AX139" s="24"/>
      <c r="AY139" s="5"/>
      <c r="AZ139" s="45"/>
      <c r="BA139" s="5"/>
      <c r="BB139" s="45"/>
      <c r="BC139" s="5"/>
      <c r="BD139" s="45"/>
      <c r="BE139" s="24"/>
      <c r="BF139" s="24"/>
      <c r="BG139" s="5"/>
      <c r="BH139" s="45"/>
      <c r="BI139" s="5"/>
      <c r="BJ139" s="45"/>
      <c r="BK139" s="5"/>
      <c r="BL139" s="45"/>
      <c r="BM139" s="24"/>
      <c r="BN139" s="24"/>
      <c r="BO139" s="5"/>
      <c r="BP139" s="45"/>
      <c r="BQ139" s="5"/>
      <c r="BR139" s="45"/>
      <c r="BS139" s="5"/>
      <c r="BT139" s="45"/>
      <c r="BU139" s="24"/>
      <c r="BV139" s="24"/>
      <c r="BW139" s="5"/>
      <c r="BX139" s="45"/>
      <c r="BY139" s="5"/>
      <c r="BZ139" s="45"/>
      <c r="CA139" s="5"/>
      <c r="CB139" s="45"/>
      <c r="CC139" s="24"/>
      <c r="CD139" s="24"/>
      <c r="CE139" s="5"/>
      <c r="CF139" s="45"/>
      <c r="CG139" s="5"/>
      <c r="CH139" s="45"/>
      <c r="CI139" s="5"/>
      <c r="CJ139" s="45"/>
      <c r="CK139" s="24"/>
      <c r="CL139" s="24"/>
      <c r="CM139" s="5"/>
      <c r="CN139" s="45"/>
      <c r="CO139" s="5"/>
      <c r="CP139" s="45"/>
      <c r="CQ139" s="5"/>
      <c r="CR139" s="45"/>
      <c r="CS139" s="24"/>
      <c r="CT139" s="24"/>
      <c r="CU139" s="5"/>
      <c r="CV139" s="45"/>
      <c r="CW139" s="5"/>
      <c r="CX139" s="45"/>
      <c r="CY139" s="5"/>
      <c r="CZ139" s="45"/>
      <c r="DA139" s="24"/>
      <c r="DB139" s="24"/>
      <c r="DC139" s="5"/>
      <c r="DD139" s="45"/>
      <c r="DE139" s="5"/>
      <c r="DF139" s="45"/>
      <c r="DG139" s="5"/>
      <c r="DH139" s="45"/>
      <c r="DI139" s="24"/>
      <c r="DJ139" s="24"/>
      <c r="DK139" s="5"/>
      <c r="DL139" s="45"/>
      <c r="DM139" s="5"/>
      <c r="DN139" s="45"/>
      <c r="DO139" s="5"/>
      <c r="DP139" s="45"/>
      <c r="DQ139" s="330"/>
    </row>
    <row r="140" spans="1:121" s="331" customFormat="1" ht="15" customHeight="1" x14ac:dyDescent="0.25">
      <c r="A140" s="448">
        <v>2021</v>
      </c>
      <c r="B140" s="341" t="s">
        <v>17</v>
      </c>
      <c r="C140" s="5">
        <v>85.602999999999994</v>
      </c>
      <c r="D140" s="45">
        <v>-9.0690000000000008</v>
      </c>
      <c r="E140" s="5">
        <v>146.339</v>
      </c>
      <c r="F140" s="45">
        <v>15.15</v>
      </c>
      <c r="G140" s="5">
        <v>128.548</v>
      </c>
      <c r="H140" s="45">
        <v>6.4850000000000003</v>
      </c>
      <c r="I140" s="448">
        <v>2021</v>
      </c>
      <c r="J140" s="341" t="s">
        <v>17</v>
      </c>
      <c r="K140" s="5">
        <v>130.70599999999999</v>
      </c>
      <c r="L140" s="45">
        <v>-0.20799999999999999</v>
      </c>
      <c r="M140" s="5">
        <v>120.128</v>
      </c>
      <c r="N140" s="45">
        <v>-2.399</v>
      </c>
      <c r="O140" s="5">
        <v>122.074</v>
      </c>
      <c r="P140" s="45">
        <v>5.8739999999999997</v>
      </c>
      <c r="Q140" s="448">
        <v>2021</v>
      </c>
      <c r="R140" s="341" t="s">
        <v>17</v>
      </c>
      <c r="S140" s="5">
        <v>114.14400000000001</v>
      </c>
      <c r="T140" s="45">
        <v>-1.379</v>
      </c>
      <c r="U140" s="5">
        <v>133.62100000000001</v>
      </c>
      <c r="V140" s="45">
        <v>-2.4860000000000002</v>
      </c>
      <c r="W140" s="5">
        <v>185.31200000000001</v>
      </c>
      <c r="X140" s="45">
        <v>21.222000000000001</v>
      </c>
      <c r="Y140" s="448">
        <v>2021</v>
      </c>
      <c r="Z140" s="341" t="s">
        <v>17</v>
      </c>
      <c r="AA140" s="5">
        <v>107.931</v>
      </c>
      <c r="AB140" s="45">
        <v>-11.03</v>
      </c>
      <c r="AC140" s="5">
        <v>120.101</v>
      </c>
      <c r="AD140" s="45">
        <v>0.98399999999999999</v>
      </c>
      <c r="AE140" s="5">
        <v>117.723</v>
      </c>
      <c r="AF140" s="45">
        <v>-3.9729999999999999</v>
      </c>
      <c r="AG140" s="448">
        <v>2021</v>
      </c>
      <c r="AH140" s="341" t="s">
        <v>17</v>
      </c>
      <c r="AI140" s="5">
        <v>130.11199999999999</v>
      </c>
      <c r="AJ140" s="45">
        <v>8.7140000000000004</v>
      </c>
      <c r="AK140" s="5">
        <v>125.876</v>
      </c>
      <c r="AL140" s="45">
        <v>0.95899999999999996</v>
      </c>
      <c r="AM140" s="5">
        <v>109.667</v>
      </c>
      <c r="AN140" s="45">
        <v>-12.324999999999999</v>
      </c>
      <c r="AO140" s="448">
        <v>2021</v>
      </c>
      <c r="AP140" s="341" t="s">
        <v>17</v>
      </c>
      <c r="AQ140" s="5">
        <v>117.82599999999999</v>
      </c>
      <c r="AR140" s="45">
        <v>1.008</v>
      </c>
      <c r="AS140" s="5">
        <v>106.41800000000001</v>
      </c>
      <c r="AT140" s="45">
        <v>-2.0350000000000001</v>
      </c>
      <c r="AU140" s="5">
        <v>125.702</v>
      </c>
      <c r="AV140" s="45">
        <v>18.920999999999999</v>
      </c>
      <c r="AW140" s="448">
        <v>2021</v>
      </c>
      <c r="AX140" s="341" t="s">
        <v>17</v>
      </c>
      <c r="AY140" s="5">
        <v>229.268</v>
      </c>
      <c r="AZ140" s="45">
        <v>75.093000000000004</v>
      </c>
      <c r="BA140" s="5">
        <v>124.61199999999999</v>
      </c>
      <c r="BB140" s="45">
        <v>11.507999999999999</v>
      </c>
      <c r="BC140" s="5">
        <v>101.67</v>
      </c>
      <c r="BD140" s="45">
        <v>-20.704999999999998</v>
      </c>
      <c r="BE140" s="448">
        <v>2021</v>
      </c>
      <c r="BF140" s="341" t="s">
        <v>17</v>
      </c>
      <c r="BG140" s="5">
        <v>126.42700000000001</v>
      </c>
      <c r="BH140" s="45">
        <v>3.4769999999999999</v>
      </c>
      <c r="BI140" s="5">
        <v>115.758</v>
      </c>
      <c r="BJ140" s="45">
        <v>3.379</v>
      </c>
      <c r="BK140" s="5">
        <v>122.831</v>
      </c>
      <c r="BL140" s="45">
        <v>6.1779999999999999</v>
      </c>
      <c r="BM140" s="448">
        <v>2021</v>
      </c>
      <c r="BN140" s="341" t="s">
        <v>17</v>
      </c>
      <c r="BO140" s="5">
        <v>128.714</v>
      </c>
      <c r="BP140" s="45">
        <v>1.4610000000000001</v>
      </c>
      <c r="BQ140" s="5">
        <v>125.589</v>
      </c>
      <c r="BR140" s="45">
        <v>-8.3659999999999997</v>
      </c>
      <c r="BS140" s="5">
        <v>146.66399999999999</v>
      </c>
      <c r="BT140" s="45">
        <v>5.4619999999999997</v>
      </c>
      <c r="BU140" s="448">
        <v>2021</v>
      </c>
      <c r="BV140" s="341" t="s">
        <v>17</v>
      </c>
      <c r="BW140" s="5">
        <v>105.526</v>
      </c>
      <c r="BX140" s="45">
        <v>3.9750000000000001</v>
      </c>
      <c r="BY140" s="5">
        <v>128.63200000000001</v>
      </c>
      <c r="BZ140" s="45">
        <v>2.1269999999999998</v>
      </c>
      <c r="CA140" s="5">
        <v>171.44300000000001</v>
      </c>
      <c r="CB140" s="45">
        <v>27.873999999999999</v>
      </c>
      <c r="CC140" s="448">
        <v>2021</v>
      </c>
      <c r="CD140" s="341" t="s">
        <v>17</v>
      </c>
      <c r="CE140" s="5">
        <v>121.286</v>
      </c>
      <c r="CF140" s="45">
        <v>3.1869999999999998</v>
      </c>
      <c r="CG140" s="5">
        <v>115.238</v>
      </c>
      <c r="CH140" s="45">
        <v>6.7889999999999997</v>
      </c>
      <c r="CI140" s="5">
        <v>93.527000000000001</v>
      </c>
      <c r="CJ140" s="45">
        <v>-9.1280000000000001</v>
      </c>
      <c r="CK140" s="448">
        <v>2021</v>
      </c>
      <c r="CL140" s="341" t="s">
        <v>17</v>
      </c>
      <c r="CM140" s="5">
        <v>124.453</v>
      </c>
      <c r="CN140" s="45">
        <v>5.952</v>
      </c>
      <c r="CO140" s="5">
        <v>145.54</v>
      </c>
      <c r="CP140" s="45">
        <v>16.994</v>
      </c>
      <c r="CQ140" s="5">
        <v>129.471</v>
      </c>
      <c r="CR140" s="45">
        <v>2.4289999999999998</v>
      </c>
      <c r="CS140" s="448">
        <v>2021</v>
      </c>
      <c r="CT140" s="341" t="s">
        <v>17</v>
      </c>
      <c r="CU140" s="5">
        <v>123.52200000000001</v>
      </c>
      <c r="CV140" s="45">
        <v>0.86899999999999999</v>
      </c>
      <c r="CW140" s="5">
        <v>114.095</v>
      </c>
      <c r="CX140" s="45">
        <v>3.544</v>
      </c>
      <c r="CY140" s="5">
        <v>116.97</v>
      </c>
      <c r="CZ140" s="45">
        <v>8.5269999999999992</v>
      </c>
      <c r="DA140" s="448">
        <v>2021</v>
      </c>
      <c r="DB140" s="341" t="s">
        <v>17</v>
      </c>
      <c r="DC140" s="5">
        <v>152.54</v>
      </c>
      <c r="DD140" s="45">
        <v>-3.0259999999999998</v>
      </c>
      <c r="DE140" s="5">
        <v>98.454999999999998</v>
      </c>
      <c r="DF140" s="45">
        <v>-0.68600000000000005</v>
      </c>
      <c r="DG140" s="5">
        <v>121.18899999999999</v>
      </c>
      <c r="DH140" s="45">
        <v>-18.384</v>
      </c>
      <c r="DI140" s="448">
        <v>2021</v>
      </c>
      <c r="DJ140" s="341" t="s">
        <v>17</v>
      </c>
      <c r="DK140" s="5">
        <v>100.798</v>
      </c>
      <c r="DL140" s="45">
        <v>1.988</v>
      </c>
      <c r="DM140" s="5">
        <v>144.49199999999999</v>
      </c>
      <c r="DN140" s="45">
        <v>3.9849999999999999</v>
      </c>
      <c r="DO140" s="5">
        <v>129.601</v>
      </c>
      <c r="DP140" s="45">
        <v>1.4450000000000001</v>
      </c>
      <c r="DQ140" s="330"/>
    </row>
    <row r="141" spans="1:121" s="331" customFormat="1" ht="15" customHeight="1" x14ac:dyDescent="0.25">
      <c r="A141" s="24"/>
      <c r="B141" s="24" t="s">
        <v>18</v>
      </c>
      <c r="C141" s="5">
        <v>70.037000000000006</v>
      </c>
      <c r="D141" s="45">
        <v>-28.251999999999999</v>
      </c>
      <c r="E141" s="5">
        <v>114.36499999999999</v>
      </c>
      <c r="F141" s="45">
        <v>2.4369999999999998</v>
      </c>
      <c r="G141" s="5">
        <v>125.669</v>
      </c>
      <c r="H141" s="45">
        <v>9.9740000000000002</v>
      </c>
      <c r="I141" s="24"/>
      <c r="J141" s="24" t="s">
        <v>18</v>
      </c>
      <c r="K141" s="5">
        <v>134.59800000000001</v>
      </c>
      <c r="L141" s="45">
        <v>2.4129999999999998</v>
      </c>
      <c r="M141" s="5">
        <v>111.908</v>
      </c>
      <c r="N141" s="45">
        <v>-0.61</v>
      </c>
      <c r="O141" s="5">
        <v>125.48</v>
      </c>
      <c r="P141" s="45">
        <v>2.6539999999999999</v>
      </c>
      <c r="Q141" s="24"/>
      <c r="R141" s="24" t="s">
        <v>18</v>
      </c>
      <c r="S141" s="5">
        <v>121.88</v>
      </c>
      <c r="T141" s="45">
        <v>0.91400000000000003</v>
      </c>
      <c r="U141" s="5">
        <v>128.43700000000001</v>
      </c>
      <c r="V141" s="45">
        <v>-2.3679999999999999</v>
      </c>
      <c r="W141" s="5">
        <v>171.89400000000001</v>
      </c>
      <c r="X141" s="45">
        <v>14.919</v>
      </c>
      <c r="Y141" s="24"/>
      <c r="Z141" s="24" t="s">
        <v>18</v>
      </c>
      <c r="AA141" s="5">
        <v>104.31699999999999</v>
      </c>
      <c r="AB141" s="45">
        <v>-7.73</v>
      </c>
      <c r="AC141" s="5">
        <v>135.49199999999999</v>
      </c>
      <c r="AD141" s="45">
        <v>-4.1820000000000004</v>
      </c>
      <c r="AE141" s="5">
        <v>115.14700000000001</v>
      </c>
      <c r="AF141" s="45">
        <v>-4.0179999999999998</v>
      </c>
      <c r="AG141" s="24"/>
      <c r="AH141" s="24" t="s">
        <v>18</v>
      </c>
      <c r="AI141" s="5">
        <v>130.678</v>
      </c>
      <c r="AJ141" s="45">
        <v>6.3029999999999999</v>
      </c>
      <c r="AK141" s="5">
        <v>119.72199999999999</v>
      </c>
      <c r="AL141" s="45">
        <v>1.7549999999999999</v>
      </c>
      <c r="AM141" s="5">
        <v>115.773</v>
      </c>
      <c r="AN141" s="45">
        <v>-3.4239999999999999</v>
      </c>
      <c r="AO141" s="24"/>
      <c r="AP141" s="24" t="s">
        <v>18</v>
      </c>
      <c r="AQ141" s="5">
        <v>124.443</v>
      </c>
      <c r="AR141" s="45">
        <v>5.4139999999999997</v>
      </c>
      <c r="AS141" s="5">
        <v>105.735</v>
      </c>
      <c r="AT141" s="45">
        <v>-3.0579999999999998</v>
      </c>
      <c r="AU141" s="5">
        <v>147.26900000000001</v>
      </c>
      <c r="AV141" s="45">
        <v>21.369</v>
      </c>
      <c r="AW141" s="24"/>
      <c r="AX141" s="24" t="s">
        <v>18</v>
      </c>
      <c r="AY141" s="5">
        <v>213.87299999999999</v>
      </c>
      <c r="AZ141" s="45">
        <v>66.111999999999995</v>
      </c>
      <c r="BA141" s="5">
        <v>125.58</v>
      </c>
      <c r="BB141" s="45">
        <v>12.125999999999999</v>
      </c>
      <c r="BC141" s="5">
        <v>90.900999999999996</v>
      </c>
      <c r="BD141" s="45">
        <v>-18.123000000000001</v>
      </c>
      <c r="BE141" s="24"/>
      <c r="BF141" s="24" t="s">
        <v>18</v>
      </c>
      <c r="BG141" s="5">
        <v>116.288</v>
      </c>
      <c r="BH141" s="45">
        <v>1.5980000000000001</v>
      </c>
      <c r="BI141" s="5">
        <v>113.648</v>
      </c>
      <c r="BJ141" s="45">
        <v>-4.1100000000000003</v>
      </c>
      <c r="BK141" s="5">
        <v>116.911</v>
      </c>
      <c r="BL141" s="45">
        <v>5.444</v>
      </c>
      <c r="BM141" s="24"/>
      <c r="BN141" s="24" t="s">
        <v>18</v>
      </c>
      <c r="BO141" s="5">
        <v>121.809</v>
      </c>
      <c r="BP141" s="45">
        <v>3.028</v>
      </c>
      <c r="BQ141" s="5">
        <v>95.578000000000003</v>
      </c>
      <c r="BR141" s="45">
        <v>-10.265000000000001</v>
      </c>
      <c r="BS141" s="5">
        <v>128.72999999999999</v>
      </c>
      <c r="BT141" s="45">
        <v>12.464</v>
      </c>
      <c r="BU141" s="24"/>
      <c r="BV141" s="24" t="s">
        <v>18</v>
      </c>
      <c r="BW141" s="5">
        <v>95.872</v>
      </c>
      <c r="BX141" s="45">
        <v>3.9990000000000001</v>
      </c>
      <c r="BY141" s="5">
        <v>109.19199999999999</v>
      </c>
      <c r="BZ141" s="45">
        <v>5.1269999999999998</v>
      </c>
      <c r="CA141" s="5">
        <v>126.288</v>
      </c>
      <c r="CB141" s="45">
        <v>24.466000000000001</v>
      </c>
      <c r="CC141" s="24"/>
      <c r="CD141" s="24" t="s">
        <v>18</v>
      </c>
      <c r="CE141" s="5">
        <v>120.401</v>
      </c>
      <c r="CF141" s="45">
        <v>9.2530000000000001</v>
      </c>
      <c r="CG141" s="5">
        <v>119.139</v>
      </c>
      <c r="CH141" s="45">
        <v>0.65100000000000002</v>
      </c>
      <c r="CI141" s="5">
        <v>86.054000000000002</v>
      </c>
      <c r="CJ141" s="45">
        <v>-17.54</v>
      </c>
      <c r="CK141" s="24"/>
      <c r="CL141" s="24" t="s">
        <v>18</v>
      </c>
      <c r="CM141" s="5">
        <v>99.423000000000002</v>
      </c>
      <c r="CN141" s="45">
        <v>-6.6459999999999999</v>
      </c>
      <c r="CO141" s="5">
        <v>130.81899999999999</v>
      </c>
      <c r="CP141" s="45">
        <v>6.1239999999999997</v>
      </c>
      <c r="CQ141" s="5">
        <v>108.89700000000001</v>
      </c>
      <c r="CR141" s="45">
        <v>14.465</v>
      </c>
      <c r="CS141" s="24"/>
      <c r="CT141" s="24" t="s">
        <v>18</v>
      </c>
      <c r="CU141" s="5">
        <v>126.706</v>
      </c>
      <c r="CV141" s="45">
        <v>13.292</v>
      </c>
      <c r="CW141" s="5">
        <v>121.283</v>
      </c>
      <c r="CX141" s="45">
        <v>-10.734</v>
      </c>
      <c r="CY141" s="5">
        <v>107.54300000000001</v>
      </c>
      <c r="CZ141" s="45">
        <v>20.382000000000001</v>
      </c>
      <c r="DA141" s="24"/>
      <c r="DB141" s="24" t="s">
        <v>18</v>
      </c>
      <c r="DC141" s="5">
        <v>149.42099999999999</v>
      </c>
      <c r="DD141" s="45">
        <v>-0.53600000000000003</v>
      </c>
      <c r="DE141" s="5">
        <v>85.718999999999994</v>
      </c>
      <c r="DF141" s="45">
        <v>8.2089999999999996</v>
      </c>
      <c r="DG141" s="5">
        <v>115.91500000000001</v>
      </c>
      <c r="DH141" s="45">
        <v>-10.657</v>
      </c>
      <c r="DI141" s="24"/>
      <c r="DJ141" s="24" t="s">
        <v>18</v>
      </c>
      <c r="DK141" s="5">
        <v>97.286000000000001</v>
      </c>
      <c r="DL141" s="45">
        <v>-5.319</v>
      </c>
      <c r="DM141" s="5">
        <v>139.083</v>
      </c>
      <c r="DN141" s="45">
        <v>1.2629999999999999</v>
      </c>
      <c r="DO141" s="5">
        <v>118.968</v>
      </c>
      <c r="DP141" s="45">
        <v>2.6619999999999999</v>
      </c>
      <c r="DQ141" s="330"/>
    </row>
    <row r="142" spans="1:121" s="331" customFormat="1" ht="15" customHeight="1" x14ac:dyDescent="0.25">
      <c r="A142" s="24"/>
      <c r="B142" s="24" t="s">
        <v>19</v>
      </c>
      <c r="C142" s="5">
        <v>92.611000000000004</v>
      </c>
      <c r="D142" s="45">
        <v>-1.633</v>
      </c>
      <c r="E142" s="5">
        <v>126.44199999999999</v>
      </c>
      <c r="F142" s="45">
        <v>6.3029999999999999</v>
      </c>
      <c r="G142" s="5">
        <v>142.685</v>
      </c>
      <c r="H142" s="45">
        <v>6.5570000000000004</v>
      </c>
      <c r="I142" s="24"/>
      <c r="J142" s="24" t="s">
        <v>19</v>
      </c>
      <c r="K142" s="5">
        <v>132.92500000000001</v>
      </c>
      <c r="L142" s="45">
        <v>11.343999999999999</v>
      </c>
      <c r="M142" s="5">
        <v>116.736</v>
      </c>
      <c r="N142" s="45">
        <v>9.33</v>
      </c>
      <c r="O142" s="5">
        <v>120.16200000000001</v>
      </c>
      <c r="P142" s="45">
        <v>12.069000000000001</v>
      </c>
      <c r="Q142" s="24"/>
      <c r="R142" s="24" t="s">
        <v>19</v>
      </c>
      <c r="S142" s="5">
        <v>128.965</v>
      </c>
      <c r="T142" s="45">
        <v>16.622</v>
      </c>
      <c r="U142" s="5">
        <v>134.261</v>
      </c>
      <c r="V142" s="45">
        <v>4.8639999999999999</v>
      </c>
      <c r="W142" s="5">
        <v>194.96899999999999</v>
      </c>
      <c r="X142" s="45">
        <v>16.774999999999999</v>
      </c>
      <c r="Y142" s="24"/>
      <c r="Z142" s="24" t="s">
        <v>19</v>
      </c>
      <c r="AA142" s="5">
        <v>116.536</v>
      </c>
      <c r="AB142" s="45">
        <v>0.61899999999999999</v>
      </c>
      <c r="AC142" s="5">
        <v>126.259</v>
      </c>
      <c r="AD142" s="45">
        <v>3.6240000000000001</v>
      </c>
      <c r="AE142" s="5">
        <v>116.911</v>
      </c>
      <c r="AF142" s="45">
        <v>5.6950000000000003</v>
      </c>
      <c r="AG142" s="24"/>
      <c r="AH142" s="24" t="s">
        <v>19</v>
      </c>
      <c r="AI142" s="5">
        <v>131.68100000000001</v>
      </c>
      <c r="AJ142" s="45">
        <v>17.699000000000002</v>
      </c>
      <c r="AK142" s="5">
        <v>112.792</v>
      </c>
      <c r="AL142" s="45">
        <v>10.859</v>
      </c>
      <c r="AM142" s="5">
        <v>115.678</v>
      </c>
      <c r="AN142" s="45">
        <v>-1.577</v>
      </c>
      <c r="AO142" s="24"/>
      <c r="AP142" s="24" t="s">
        <v>19</v>
      </c>
      <c r="AQ142" s="5">
        <v>131.99100000000001</v>
      </c>
      <c r="AR142" s="45">
        <v>12.102</v>
      </c>
      <c r="AS142" s="5">
        <v>107.42400000000001</v>
      </c>
      <c r="AT142" s="45">
        <v>0.38500000000000001</v>
      </c>
      <c r="AU142" s="5">
        <v>153.46600000000001</v>
      </c>
      <c r="AV142" s="45">
        <v>23.824000000000002</v>
      </c>
      <c r="AW142" s="24"/>
      <c r="AX142" s="24" t="s">
        <v>19</v>
      </c>
      <c r="AY142" s="5">
        <v>277.673</v>
      </c>
      <c r="AZ142" s="45">
        <v>68.263000000000005</v>
      </c>
      <c r="BA142" s="5">
        <v>118.514</v>
      </c>
      <c r="BB142" s="45">
        <v>15.646000000000001</v>
      </c>
      <c r="BC142" s="5">
        <v>101.575</v>
      </c>
      <c r="BD142" s="45">
        <v>-2.585</v>
      </c>
      <c r="BE142" s="24"/>
      <c r="BF142" s="24" t="s">
        <v>19</v>
      </c>
      <c r="BG142" s="5">
        <v>117.616</v>
      </c>
      <c r="BH142" s="45">
        <v>10.351000000000001</v>
      </c>
      <c r="BI142" s="5">
        <v>115.78100000000001</v>
      </c>
      <c r="BJ142" s="45">
        <v>4.7560000000000002</v>
      </c>
      <c r="BK142" s="5">
        <v>109.095</v>
      </c>
      <c r="BL142" s="45">
        <v>20.097999999999999</v>
      </c>
      <c r="BM142" s="24"/>
      <c r="BN142" s="24" t="s">
        <v>19</v>
      </c>
      <c r="BO142" s="5">
        <v>121.06399999999999</v>
      </c>
      <c r="BP142" s="45">
        <v>10.189</v>
      </c>
      <c r="BQ142" s="5">
        <v>108.629</v>
      </c>
      <c r="BR142" s="45">
        <v>5.6440000000000001</v>
      </c>
      <c r="BS142" s="5">
        <v>145.00800000000001</v>
      </c>
      <c r="BT142" s="45">
        <v>13.647</v>
      </c>
      <c r="BU142" s="24"/>
      <c r="BV142" s="24" t="s">
        <v>19</v>
      </c>
      <c r="BW142" s="5">
        <v>113.88200000000001</v>
      </c>
      <c r="BX142" s="45">
        <v>21.027000000000001</v>
      </c>
      <c r="BY142" s="5">
        <v>84.581999999999994</v>
      </c>
      <c r="BZ142" s="45">
        <v>-6.3289999999999997</v>
      </c>
      <c r="CA142" s="5">
        <v>118.02200000000001</v>
      </c>
      <c r="CB142" s="45">
        <v>25.042000000000002</v>
      </c>
      <c r="CC142" s="24"/>
      <c r="CD142" s="24" t="s">
        <v>19</v>
      </c>
      <c r="CE142" s="5">
        <v>121.34099999999999</v>
      </c>
      <c r="CF142" s="45">
        <v>16.036999999999999</v>
      </c>
      <c r="CG142" s="5">
        <v>137.113</v>
      </c>
      <c r="CH142" s="45">
        <v>12.72</v>
      </c>
      <c r="CI142" s="5">
        <v>70.39</v>
      </c>
      <c r="CJ142" s="45">
        <v>-22.396000000000001</v>
      </c>
      <c r="CK142" s="24"/>
      <c r="CL142" s="24" t="s">
        <v>19</v>
      </c>
      <c r="CM142" s="5">
        <v>109.06699999999999</v>
      </c>
      <c r="CN142" s="45">
        <v>0.72499999999999998</v>
      </c>
      <c r="CO142" s="5">
        <v>125.479</v>
      </c>
      <c r="CP142" s="45">
        <v>10.362</v>
      </c>
      <c r="CQ142" s="5">
        <v>101.251</v>
      </c>
      <c r="CR142" s="45">
        <v>-3.3170000000000002</v>
      </c>
      <c r="CS142" s="24"/>
      <c r="CT142" s="24" t="s">
        <v>19</v>
      </c>
      <c r="CU142" s="5">
        <v>137.279</v>
      </c>
      <c r="CV142" s="45">
        <v>13.137</v>
      </c>
      <c r="CW142" s="5">
        <v>119.77</v>
      </c>
      <c r="CX142" s="45">
        <v>7.226</v>
      </c>
      <c r="CY142" s="5">
        <v>134.05799999999999</v>
      </c>
      <c r="CZ142" s="45">
        <v>65.072000000000003</v>
      </c>
      <c r="DA142" s="24"/>
      <c r="DB142" s="24" t="s">
        <v>19</v>
      </c>
      <c r="DC142" s="5">
        <v>174.358</v>
      </c>
      <c r="DD142" s="45">
        <v>14.847</v>
      </c>
      <c r="DE142" s="5">
        <v>88.528000000000006</v>
      </c>
      <c r="DF142" s="45">
        <v>7.0179999999999998</v>
      </c>
      <c r="DG142" s="5">
        <v>121.489</v>
      </c>
      <c r="DH142" s="45">
        <v>-9.3719999999999999</v>
      </c>
      <c r="DI142" s="24"/>
      <c r="DJ142" s="24" t="s">
        <v>19</v>
      </c>
      <c r="DK142" s="5">
        <v>111.566</v>
      </c>
      <c r="DL142" s="45">
        <v>9.2230000000000008</v>
      </c>
      <c r="DM142" s="5">
        <v>144.42099999999999</v>
      </c>
      <c r="DN142" s="45">
        <v>12.281000000000001</v>
      </c>
      <c r="DO142" s="5">
        <v>133.53899999999999</v>
      </c>
      <c r="DP142" s="45">
        <v>8.8190000000000008</v>
      </c>
      <c r="DQ142" s="330"/>
    </row>
    <row r="143" spans="1:121" s="331" customFormat="1" ht="15" customHeight="1" x14ac:dyDescent="0.25">
      <c r="A143" s="24"/>
      <c r="B143" s="24" t="s">
        <v>20</v>
      </c>
      <c r="C143" s="5">
        <v>95.403999999999996</v>
      </c>
      <c r="D143" s="45">
        <v>-12.913</v>
      </c>
      <c r="E143" s="5">
        <v>155.202</v>
      </c>
      <c r="F143" s="45">
        <v>18.545000000000002</v>
      </c>
      <c r="G143" s="5">
        <v>154.322</v>
      </c>
      <c r="H143" s="45">
        <v>12.782</v>
      </c>
      <c r="I143" s="24"/>
      <c r="J143" s="24" t="s">
        <v>20</v>
      </c>
      <c r="K143" s="5">
        <v>137.90700000000001</v>
      </c>
      <c r="L143" s="45">
        <v>8.3539999999999992</v>
      </c>
      <c r="M143" s="5">
        <v>136.06299999999999</v>
      </c>
      <c r="N143" s="45">
        <v>103.956</v>
      </c>
      <c r="O143" s="5">
        <v>106.057</v>
      </c>
      <c r="P143" s="45">
        <v>3960.1</v>
      </c>
      <c r="Q143" s="24"/>
      <c r="R143" s="24" t="s">
        <v>20</v>
      </c>
      <c r="S143" s="5">
        <v>103.95099999999999</v>
      </c>
      <c r="T143" s="45">
        <v>179.57300000000001</v>
      </c>
      <c r="U143" s="5">
        <v>101.401</v>
      </c>
      <c r="V143" s="45">
        <v>329.65499999999997</v>
      </c>
      <c r="W143" s="5">
        <v>203.14</v>
      </c>
      <c r="X143" s="45">
        <v>311.73099999999999</v>
      </c>
      <c r="Y143" s="24"/>
      <c r="Z143" s="24" t="s">
        <v>20</v>
      </c>
      <c r="AA143" s="5">
        <v>112.149</v>
      </c>
      <c r="AB143" s="45">
        <v>885.56700000000001</v>
      </c>
      <c r="AC143" s="5">
        <v>92.637</v>
      </c>
      <c r="AD143" s="45">
        <v>326.81299999999999</v>
      </c>
      <c r="AE143" s="5">
        <v>114.384</v>
      </c>
      <c r="AF143" s="45">
        <v>355.35500000000002</v>
      </c>
      <c r="AG143" s="24"/>
      <c r="AH143" s="24" t="s">
        <v>20</v>
      </c>
      <c r="AI143" s="5">
        <v>122.485</v>
      </c>
      <c r="AJ143" s="45">
        <v>88.683000000000007</v>
      </c>
      <c r="AK143" s="5">
        <v>116.501</v>
      </c>
      <c r="AL143" s="45">
        <v>126.182</v>
      </c>
      <c r="AM143" s="5">
        <v>93.260999999999996</v>
      </c>
      <c r="AN143" s="45">
        <v>40.707000000000001</v>
      </c>
      <c r="AO143" s="24"/>
      <c r="AP143" s="24" t="s">
        <v>20</v>
      </c>
      <c r="AQ143" s="5">
        <v>105.559</v>
      </c>
      <c r="AR143" s="45">
        <v>18.324999999999999</v>
      </c>
      <c r="AS143" s="5">
        <v>109.006</v>
      </c>
      <c r="AT143" s="45">
        <v>34.734999999999999</v>
      </c>
      <c r="AU143" s="5">
        <v>149.852</v>
      </c>
      <c r="AV143" s="45">
        <v>14.125999999999999</v>
      </c>
      <c r="AW143" s="24"/>
      <c r="AX143" s="24" t="s">
        <v>20</v>
      </c>
      <c r="AY143" s="5">
        <v>269.36900000000003</v>
      </c>
      <c r="AZ143" s="45">
        <v>61.575000000000003</v>
      </c>
      <c r="BA143" s="5">
        <v>111.17100000000001</v>
      </c>
      <c r="BB143" s="45">
        <v>31.846</v>
      </c>
      <c r="BC143" s="5">
        <v>91.644999999999996</v>
      </c>
      <c r="BD143" s="45">
        <v>17.059999999999999</v>
      </c>
      <c r="BE143" s="24"/>
      <c r="BF143" s="24" t="s">
        <v>20</v>
      </c>
      <c r="BG143" s="5">
        <v>104.587</v>
      </c>
      <c r="BH143" s="45">
        <v>300.22699999999998</v>
      </c>
      <c r="BI143" s="5">
        <v>116.101</v>
      </c>
      <c r="BJ143" s="45">
        <v>62.624000000000002</v>
      </c>
      <c r="BK143" s="5">
        <v>111.38</v>
      </c>
      <c r="BL143" s="45">
        <v>306.64499999999998</v>
      </c>
      <c r="BM143" s="24"/>
      <c r="BN143" s="24" t="s">
        <v>20</v>
      </c>
      <c r="BO143" s="5">
        <v>104.804</v>
      </c>
      <c r="BP143" s="45">
        <v>200.703</v>
      </c>
      <c r="BQ143" s="5">
        <v>102.185</v>
      </c>
      <c r="BR143" s="45">
        <v>103.199</v>
      </c>
      <c r="BS143" s="5">
        <v>154.83500000000001</v>
      </c>
      <c r="BT143" s="45">
        <v>67.088999999999999</v>
      </c>
      <c r="BU143" s="24"/>
      <c r="BV143" s="24" t="s">
        <v>20</v>
      </c>
      <c r="BW143" s="5">
        <v>119.68300000000001</v>
      </c>
      <c r="BX143" s="45">
        <v>127.562</v>
      </c>
      <c r="BY143" s="5">
        <v>73.025000000000006</v>
      </c>
      <c r="BZ143" s="45">
        <v>65.510999999999996</v>
      </c>
      <c r="CA143" s="5">
        <v>110.97</v>
      </c>
      <c r="CB143" s="45">
        <v>96.777000000000001</v>
      </c>
      <c r="CC143" s="24"/>
      <c r="CD143" s="24" t="s">
        <v>20</v>
      </c>
      <c r="CE143" s="5">
        <v>109.648</v>
      </c>
      <c r="CF143" s="45">
        <v>194.80500000000001</v>
      </c>
      <c r="CG143" s="5">
        <v>132.346</v>
      </c>
      <c r="CH143" s="45">
        <v>26.861999999999998</v>
      </c>
      <c r="CI143" s="5">
        <v>77.498000000000005</v>
      </c>
      <c r="CJ143" s="45">
        <v>-7.2750000000000004</v>
      </c>
      <c r="CK143" s="24"/>
      <c r="CL143" s="24" t="s">
        <v>20</v>
      </c>
      <c r="CM143" s="5">
        <v>119.901</v>
      </c>
      <c r="CN143" s="45">
        <v>7.0830000000000002</v>
      </c>
      <c r="CO143" s="5">
        <v>123.682</v>
      </c>
      <c r="CP143" s="45">
        <v>17.881</v>
      </c>
      <c r="CQ143" s="5">
        <v>114.157</v>
      </c>
      <c r="CR143" s="45">
        <v>52.103000000000002</v>
      </c>
      <c r="CS143" s="24"/>
      <c r="CT143" s="24" t="s">
        <v>20</v>
      </c>
      <c r="CU143" s="5">
        <v>160.11199999999999</v>
      </c>
      <c r="CV143" s="45">
        <v>59.624000000000002</v>
      </c>
      <c r="CW143" s="5">
        <v>132.42099999999999</v>
      </c>
      <c r="CX143" s="45">
        <v>27.890999999999998</v>
      </c>
      <c r="CY143" s="5">
        <v>164.208</v>
      </c>
      <c r="CZ143" s="45">
        <v>5911.9859999999999</v>
      </c>
      <c r="DA143" s="24"/>
      <c r="DB143" s="24" t="s">
        <v>20</v>
      </c>
      <c r="DC143" s="5">
        <v>144.50899999999999</v>
      </c>
      <c r="DD143" s="45">
        <v>93.760999999999996</v>
      </c>
      <c r="DE143" s="5">
        <v>73.468000000000004</v>
      </c>
      <c r="DF143" s="45">
        <v>419.59100000000001</v>
      </c>
      <c r="DG143" s="5">
        <v>108.08499999999999</v>
      </c>
      <c r="DH143" s="45">
        <v>73.128</v>
      </c>
      <c r="DI143" s="24"/>
      <c r="DJ143" s="24" t="s">
        <v>20</v>
      </c>
      <c r="DK143" s="5">
        <v>90.040999999999997</v>
      </c>
      <c r="DL143" s="45">
        <v>340.06799999999998</v>
      </c>
      <c r="DM143" s="5">
        <v>117.89100000000001</v>
      </c>
      <c r="DN143" s="45">
        <v>957.41899999999998</v>
      </c>
      <c r="DO143" s="5">
        <v>122.203</v>
      </c>
      <c r="DP143" s="45">
        <v>131.60400000000001</v>
      </c>
      <c r="DQ143" s="330"/>
    </row>
    <row r="144" spans="1:121" s="331" customFormat="1" ht="15" customHeight="1" x14ac:dyDescent="0.25">
      <c r="A144" s="24"/>
      <c r="B144" s="24" t="s">
        <v>21</v>
      </c>
      <c r="C144" s="5">
        <v>93.602999999999994</v>
      </c>
      <c r="D144" s="45">
        <v>-22.036000000000001</v>
      </c>
      <c r="E144" s="5">
        <v>142.77199999999999</v>
      </c>
      <c r="F144" s="45">
        <v>7.7030000000000003</v>
      </c>
      <c r="G144" s="5">
        <v>119.786</v>
      </c>
      <c r="H144" s="45">
        <v>32.893000000000001</v>
      </c>
      <c r="I144" s="24"/>
      <c r="J144" s="24" t="s">
        <v>21</v>
      </c>
      <c r="K144" s="5">
        <v>135.268</v>
      </c>
      <c r="L144" s="45">
        <v>2.8929999999999998</v>
      </c>
      <c r="M144" s="5">
        <v>117.92</v>
      </c>
      <c r="N144" s="45">
        <v>49.542000000000002</v>
      </c>
      <c r="O144" s="5">
        <v>99.394000000000005</v>
      </c>
      <c r="P144" s="45">
        <v>401.2</v>
      </c>
      <c r="Q144" s="24"/>
      <c r="R144" s="24" t="s">
        <v>21</v>
      </c>
      <c r="S144" s="5">
        <v>105.735</v>
      </c>
      <c r="T144" s="45">
        <v>54.747</v>
      </c>
      <c r="U144" s="5">
        <v>89.123999999999995</v>
      </c>
      <c r="V144" s="45">
        <v>29.795000000000002</v>
      </c>
      <c r="W144" s="5">
        <v>204.773</v>
      </c>
      <c r="X144" s="45">
        <v>59.750999999999998</v>
      </c>
      <c r="Y144" s="24"/>
      <c r="Z144" s="24" t="s">
        <v>21</v>
      </c>
      <c r="AA144" s="5">
        <v>106.381</v>
      </c>
      <c r="AB144" s="45">
        <v>92.763000000000005</v>
      </c>
      <c r="AC144" s="5">
        <v>86.119</v>
      </c>
      <c r="AD144" s="45">
        <v>72.138000000000005</v>
      </c>
      <c r="AE144" s="5">
        <v>114.538</v>
      </c>
      <c r="AF144" s="45">
        <v>94.215000000000003</v>
      </c>
      <c r="AG144" s="24"/>
      <c r="AH144" s="24" t="s">
        <v>21</v>
      </c>
      <c r="AI144" s="5">
        <v>114.161</v>
      </c>
      <c r="AJ144" s="45">
        <v>19.302</v>
      </c>
      <c r="AK144" s="5">
        <v>110.776</v>
      </c>
      <c r="AL144" s="45">
        <v>38.192999999999998</v>
      </c>
      <c r="AM144" s="5">
        <v>106.95699999999999</v>
      </c>
      <c r="AN144" s="45">
        <v>53.365000000000002</v>
      </c>
      <c r="AO144" s="24"/>
      <c r="AP144" s="24" t="s">
        <v>21</v>
      </c>
      <c r="AQ144" s="5">
        <v>102.633</v>
      </c>
      <c r="AR144" s="45">
        <v>14.756</v>
      </c>
      <c r="AS144" s="5">
        <v>107.194</v>
      </c>
      <c r="AT144" s="45">
        <v>7.0750000000000002</v>
      </c>
      <c r="AU144" s="5">
        <v>149.41200000000001</v>
      </c>
      <c r="AV144" s="45">
        <v>7.2869999999999999</v>
      </c>
      <c r="AW144" s="24"/>
      <c r="AX144" s="24" t="s">
        <v>21</v>
      </c>
      <c r="AY144" s="5">
        <v>250.892</v>
      </c>
      <c r="AZ144" s="45">
        <v>46.725999999999999</v>
      </c>
      <c r="BA144" s="5">
        <v>113.468</v>
      </c>
      <c r="BB144" s="45">
        <v>22.902000000000001</v>
      </c>
      <c r="BC144" s="5">
        <v>85.168000000000006</v>
      </c>
      <c r="BD144" s="45">
        <v>3.7250000000000001</v>
      </c>
      <c r="BE144" s="24"/>
      <c r="BF144" s="24" t="s">
        <v>21</v>
      </c>
      <c r="BG144" s="5">
        <v>86.513999999999996</v>
      </c>
      <c r="BH144" s="45">
        <v>57.648000000000003</v>
      </c>
      <c r="BI144" s="5">
        <v>104.32599999999999</v>
      </c>
      <c r="BJ144" s="45">
        <v>39.575000000000003</v>
      </c>
      <c r="BK144" s="5">
        <v>106.22799999999999</v>
      </c>
      <c r="BL144" s="45">
        <v>51.753</v>
      </c>
      <c r="BM144" s="24"/>
      <c r="BN144" s="24" t="s">
        <v>21</v>
      </c>
      <c r="BO144" s="5">
        <v>103.39700000000001</v>
      </c>
      <c r="BP144" s="45">
        <v>50.926000000000002</v>
      </c>
      <c r="BQ144" s="5">
        <v>100.898</v>
      </c>
      <c r="BR144" s="45">
        <v>54.149000000000001</v>
      </c>
      <c r="BS144" s="5">
        <v>157</v>
      </c>
      <c r="BT144" s="45">
        <v>36.774000000000001</v>
      </c>
      <c r="BU144" s="24"/>
      <c r="BV144" s="24" t="s">
        <v>21</v>
      </c>
      <c r="BW144" s="5">
        <v>108.425</v>
      </c>
      <c r="BX144" s="45">
        <v>17.904</v>
      </c>
      <c r="BY144" s="5">
        <v>77.819000000000003</v>
      </c>
      <c r="BZ144" s="45">
        <v>-16.582000000000001</v>
      </c>
      <c r="CA144" s="5">
        <v>112.658</v>
      </c>
      <c r="CB144" s="45">
        <v>5.0389999999999997</v>
      </c>
      <c r="CC144" s="24"/>
      <c r="CD144" s="24" t="s">
        <v>21</v>
      </c>
      <c r="CE144" s="5">
        <v>117.669</v>
      </c>
      <c r="CF144" s="45">
        <v>13.196999999999999</v>
      </c>
      <c r="CG144" s="5">
        <v>130.70699999999999</v>
      </c>
      <c r="CH144" s="45">
        <v>17.8</v>
      </c>
      <c r="CI144" s="5">
        <v>83.712000000000003</v>
      </c>
      <c r="CJ144" s="45">
        <v>-18.533000000000001</v>
      </c>
      <c r="CK144" s="24"/>
      <c r="CL144" s="24" t="s">
        <v>21</v>
      </c>
      <c r="CM144" s="5">
        <v>117.169</v>
      </c>
      <c r="CN144" s="45">
        <v>6.9660000000000002</v>
      </c>
      <c r="CO144" s="5">
        <v>120.556</v>
      </c>
      <c r="CP144" s="45">
        <v>-8.8320000000000007</v>
      </c>
      <c r="CQ144" s="5">
        <v>124.149</v>
      </c>
      <c r="CR144" s="45">
        <v>15.646000000000001</v>
      </c>
      <c r="CS144" s="24"/>
      <c r="CT144" s="24" t="s">
        <v>21</v>
      </c>
      <c r="CU144" s="5">
        <v>155.53800000000001</v>
      </c>
      <c r="CV144" s="45">
        <v>20.834</v>
      </c>
      <c r="CW144" s="5">
        <v>135.61600000000001</v>
      </c>
      <c r="CX144" s="45">
        <v>-1.7470000000000001</v>
      </c>
      <c r="CY144" s="5">
        <v>130.90199999999999</v>
      </c>
      <c r="CZ144" s="45">
        <v>285.387</v>
      </c>
      <c r="DA144" s="24"/>
      <c r="DB144" s="24" t="s">
        <v>21</v>
      </c>
      <c r="DC144" s="5">
        <v>130.81299999999999</v>
      </c>
      <c r="DD144" s="45">
        <v>27.097999999999999</v>
      </c>
      <c r="DE144" s="5">
        <v>77.742000000000004</v>
      </c>
      <c r="DF144" s="45">
        <v>57.421999999999997</v>
      </c>
      <c r="DG144" s="5">
        <v>78.831000000000003</v>
      </c>
      <c r="DH144" s="45">
        <v>-21.501999999999999</v>
      </c>
      <c r="DI144" s="24"/>
      <c r="DJ144" s="24" t="s">
        <v>21</v>
      </c>
      <c r="DK144" s="5">
        <v>81.671000000000006</v>
      </c>
      <c r="DL144" s="45">
        <v>57.508000000000003</v>
      </c>
      <c r="DM144" s="5">
        <v>115.345</v>
      </c>
      <c r="DN144" s="45">
        <v>80.968999999999994</v>
      </c>
      <c r="DO144" s="5">
        <v>116.693</v>
      </c>
      <c r="DP144" s="45">
        <v>20.581</v>
      </c>
      <c r="DQ144" s="330"/>
    </row>
    <row r="145" spans="1:143" s="331" customFormat="1" ht="15" customHeight="1" x14ac:dyDescent="0.25">
      <c r="A145" s="24"/>
      <c r="B145" s="24" t="s">
        <v>22</v>
      </c>
      <c r="C145" s="5">
        <v>110.874</v>
      </c>
      <c r="D145" s="45">
        <v>-11.502000000000001</v>
      </c>
      <c r="E145" s="5">
        <v>147.15899999999999</v>
      </c>
      <c r="F145" s="45">
        <v>5.6740000000000004</v>
      </c>
      <c r="G145" s="5">
        <v>126.923</v>
      </c>
      <c r="H145" s="45">
        <v>13.662000000000001</v>
      </c>
      <c r="I145" s="24"/>
      <c r="J145" s="24" t="s">
        <v>22</v>
      </c>
      <c r="K145" s="5">
        <v>137.29499999999999</v>
      </c>
      <c r="L145" s="45">
        <v>4.4180000000000001</v>
      </c>
      <c r="M145" s="5">
        <v>82.992000000000004</v>
      </c>
      <c r="N145" s="45">
        <v>-14.887</v>
      </c>
      <c r="O145" s="5">
        <v>3.1429999999999998</v>
      </c>
      <c r="P145" s="45">
        <v>-96.296000000000006</v>
      </c>
      <c r="Q145" s="24"/>
      <c r="R145" s="24" t="s">
        <v>22</v>
      </c>
      <c r="S145" s="5">
        <v>113.73099999999999</v>
      </c>
      <c r="T145" s="45">
        <v>19.541</v>
      </c>
      <c r="U145" s="5">
        <v>88.918999999999997</v>
      </c>
      <c r="V145" s="45">
        <v>-32.24</v>
      </c>
      <c r="W145" s="5">
        <v>89.831000000000003</v>
      </c>
      <c r="X145" s="45">
        <v>-10.901999999999999</v>
      </c>
      <c r="Y145" s="24"/>
      <c r="Z145" s="24" t="s">
        <v>22</v>
      </c>
      <c r="AA145" s="5">
        <v>71.594999999999999</v>
      </c>
      <c r="AB145" s="45">
        <v>-33.756999999999998</v>
      </c>
      <c r="AC145" s="5">
        <v>94.56</v>
      </c>
      <c r="AD145" s="45">
        <v>-31.323</v>
      </c>
      <c r="AE145" s="5">
        <v>102.184</v>
      </c>
      <c r="AF145" s="45">
        <v>-13.032</v>
      </c>
      <c r="AG145" s="24"/>
      <c r="AH145" s="24" t="s">
        <v>22</v>
      </c>
      <c r="AI145" s="5">
        <v>129.04300000000001</v>
      </c>
      <c r="AJ145" s="45">
        <v>0.22600000000000001</v>
      </c>
      <c r="AK145" s="5">
        <v>94.100999999999999</v>
      </c>
      <c r="AL145" s="45">
        <v>-20.387</v>
      </c>
      <c r="AM145" s="5">
        <v>117.58499999999999</v>
      </c>
      <c r="AN145" s="45">
        <v>17.213000000000001</v>
      </c>
      <c r="AO145" s="24"/>
      <c r="AP145" s="24" t="s">
        <v>22</v>
      </c>
      <c r="AQ145" s="5">
        <v>131.73699999999999</v>
      </c>
      <c r="AR145" s="45">
        <v>18.431000000000001</v>
      </c>
      <c r="AS145" s="5">
        <v>118.479</v>
      </c>
      <c r="AT145" s="45">
        <v>3.738</v>
      </c>
      <c r="AU145" s="5">
        <v>166.05799999999999</v>
      </c>
      <c r="AV145" s="45">
        <v>11.019</v>
      </c>
      <c r="AW145" s="24"/>
      <c r="AX145" s="24" t="s">
        <v>22</v>
      </c>
      <c r="AY145" s="5">
        <v>267.03100000000001</v>
      </c>
      <c r="AZ145" s="45">
        <v>33.927999999999997</v>
      </c>
      <c r="BA145" s="5">
        <v>142.74299999999999</v>
      </c>
      <c r="BB145" s="45">
        <v>12.231999999999999</v>
      </c>
      <c r="BC145" s="5">
        <v>77.69</v>
      </c>
      <c r="BD145" s="45">
        <v>-37.256999999999998</v>
      </c>
      <c r="BE145" s="24"/>
      <c r="BF145" s="24" t="s">
        <v>22</v>
      </c>
      <c r="BG145" s="5">
        <v>69.798000000000002</v>
      </c>
      <c r="BH145" s="45">
        <v>-26.448</v>
      </c>
      <c r="BI145" s="5">
        <v>90.341999999999999</v>
      </c>
      <c r="BJ145" s="45">
        <v>-32.598999999999997</v>
      </c>
      <c r="BK145" s="5">
        <v>95.144000000000005</v>
      </c>
      <c r="BL145" s="45">
        <v>-22.393000000000001</v>
      </c>
      <c r="BM145" s="24"/>
      <c r="BN145" s="24" t="s">
        <v>22</v>
      </c>
      <c r="BO145" s="5">
        <v>91.900999999999996</v>
      </c>
      <c r="BP145" s="45">
        <v>-23.827999999999999</v>
      </c>
      <c r="BQ145" s="5">
        <v>83.138999999999996</v>
      </c>
      <c r="BR145" s="45">
        <v>-0.29099999999999998</v>
      </c>
      <c r="BS145" s="5">
        <v>192.482</v>
      </c>
      <c r="BT145" s="45">
        <v>12.38</v>
      </c>
      <c r="BU145" s="24"/>
      <c r="BV145" s="24" t="s">
        <v>22</v>
      </c>
      <c r="BW145" s="5">
        <v>142.45599999999999</v>
      </c>
      <c r="BX145" s="45">
        <v>11.491</v>
      </c>
      <c r="BY145" s="5">
        <v>92.813000000000002</v>
      </c>
      <c r="BZ145" s="45">
        <v>-35.106000000000002</v>
      </c>
      <c r="CA145" s="5">
        <v>136.99299999999999</v>
      </c>
      <c r="CB145" s="45">
        <v>12.228</v>
      </c>
      <c r="CC145" s="24"/>
      <c r="CD145" s="24" t="s">
        <v>22</v>
      </c>
      <c r="CE145" s="5">
        <v>148.05699999999999</v>
      </c>
      <c r="CF145" s="45">
        <v>14.342000000000001</v>
      </c>
      <c r="CG145" s="5">
        <v>156.28800000000001</v>
      </c>
      <c r="CH145" s="45">
        <v>6.86</v>
      </c>
      <c r="CI145" s="5">
        <v>82.738</v>
      </c>
      <c r="CJ145" s="45">
        <v>2.0209999999999999</v>
      </c>
      <c r="CK145" s="24"/>
      <c r="CL145" s="24" t="s">
        <v>22</v>
      </c>
      <c r="CM145" s="5">
        <v>128.97900000000001</v>
      </c>
      <c r="CN145" s="45">
        <v>6.0830000000000002</v>
      </c>
      <c r="CO145" s="5">
        <v>145.95400000000001</v>
      </c>
      <c r="CP145" s="45">
        <v>4.1040000000000001</v>
      </c>
      <c r="CQ145" s="5">
        <v>144.65100000000001</v>
      </c>
      <c r="CR145" s="45">
        <v>-6.7009999999999996</v>
      </c>
      <c r="CS145" s="24"/>
      <c r="CT145" s="24" t="s">
        <v>22</v>
      </c>
      <c r="CU145" s="5">
        <v>179.94499999999999</v>
      </c>
      <c r="CV145" s="45">
        <v>14.006</v>
      </c>
      <c r="CW145" s="5">
        <v>124.89</v>
      </c>
      <c r="CX145" s="45">
        <v>-9.3520000000000003</v>
      </c>
      <c r="CY145" s="5">
        <v>1.7629999999999999</v>
      </c>
      <c r="CZ145" s="45">
        <v>-98.551000000000002</v>
      </c>
      <c r="DA145" s="24"/>
      <c r="DB145" s="24" t="s">
        <v>22</v>
      </c>
      <c r="DC145" s="5">
        <v>118.078</v>
      </c>
      <c r="DD145" s="45">
        <v>-16.79</v>
      </c>
      <c r="DE145" s="5">
        <v>84.091999999999999</v>
      </c>
      <c r="DF145" s="45">
        <v>-18.327999999999999</v>
      </c>
      <c r="DG145" s="5">
        <v>80.403999999999996</v>
      </c>
      <c r="DH145" s="45">
        <v>-24.28</v>
      </c>
      <c r="DI145" s="24"/>
      <c r="DJ145" s="24" t="s">
        <v>22</v>
      </c>
      <c r="DK145" s="5">
        <v>62.445999999999998</v>
      </c>
      <c r="DL145" s="45">
        <v>-35.896000000000001</v>
      </c>
      <c r="DM145" s="5">
        <v>99.918999999999997</v>
      </c>
      <c r="DN145" s="45">
        <v>-34.218000000000004</v>
      </c>
      <c r="DO145" s="5">
        <v>107.027</v>
      </c>
      <c r="DP145" s="45">
        <v>-19.79</v>
      </c>
      <c r="DQ145" s="330"/>
    </row>
    <row r="146" spans="1:143" s="331" customFormat="1" ht="15" customHeight="1" x14ac:dyDescent="0.25">
      <c r="A146" s="24"/>
      <c r="B146" s="24" t="s">
        <v>23</v>
      </c>
      <c r="C146" s="5">
        <v>100.904</v>
      </c>
      <c r="D146" s="45">
        <v>-16.103000000000002</v>
      </c>
      <c r="E146" s="5">
        <v>139.23099999999999</v>
      </c>
      <c r="F146" s="45">
        <v>-7.915</v>
      </c>
      <c r="G146" s="5">
        <v>111.21599999999999</v>
      </c>
      <c r="H146" s="45">
        <v>0.879</v>
      </c>
      <c r="I146" s="24"/>
      <c r="J146" s="24" t="s">
        <v>23</v>
      </c>
      <c r="K146" s="5">
        <v>142.09700000000001</v>
      </c>
      <c r="L146" s="45">
        <v>3.4180000000000001</v>
      </c>
      <c r="M146" s="5">
        <v>87.995000000000005</v>
      </c>
      <c r="N146" s="45">
        <v>-20.687000000000001</v>
      </c>
      <c r="O146" s="5">
        <v>2.4209999999999998</v>
      </c>
      <c r="P146" s="45">
        <v>-97.944999999999993</v>
      </c>
      <c r="Q146" s="24"/>
      <c r="R146" s="24" t="s">
        <v>23</v>
      </c>
      <c r="S146" s="5">
        <v>96.537000000000006</v>
      </c>
      <c r="T146" s="45">
        <v>13.579000000000001</v>
      </c>
      <c r="U146" s="5">
        <v>90.480999999999995</v>
      </c>
      <c r="V146" s="45">
        <v>-20.661000000000001</v>
      </c>
      <c r="W146" s="5">
        <v>61.371000000000002</v>
      </c>
      <c r="X146" s="45">
        <v>-23.088000000000001</v>
      </c>
      <c r="Y146" s="24"/>
      <c r="Z146" s="24" t="s">
        <v>23</v>
      </c>
      <c r="AA146" s="5">
        <v>70.790999999999997</v>
      </c>
      <c r="AB146" s="45">
        <v>-27.398</v>
      </c>
      <c r="AC146" s="5">
        <v>82.346000000000004</v>
      </c>
      <c r="AD146" s="45">
        <v>-27.658999999999999</v>
      </c>
      <c r="AE146" s="5">
        <v>78.221000000000004</v>
      </c>
      <c r="AF146" s="45">
        <v>-21.24</v>
      </c>
      <c r="AG146" s="24"/>
      <c r="AH146" s="24" t="s">
        <v>23</v>
      </c>
      <c r="AI146" s="5">
        <v>122.75700000000001</v>
      </c>
      <c r="AJ146" s="45">
        <v>-2.4140000000000001</v>
      </c>
      <c r="AK146" s="5">
        <v>98.734999999999999</v>
      </c>
      <c r="AL146" s="45">
        <v>-25.085999999999999</v>
      </c>
      <c r="AM146" s="5">
        <v>122.61499999999999</v>
      </c>
      <c r="AN146" s="45">
        <v>24.643999999999998</v>
      </c>
      <c r="AO146" s="24"/>
      <c r="AP146" s="24" t="s">
        <v>23</v>
      </c>
      <c r="AQ146" s="5">
        <v>116.837</v>
      </c>
      <c r="AR146" s="45">
        <v>6.02</v>
      </c>
      <c r="AS146" s="5">
        <v>108.95699999999999</v>
      </c>
      <c r="AT146" s="45">
        <v>-4.6559999999999997</v>
      </c>
      <c r="AU146" s="5">
        <v>165.13</v>
      </c>
      <c r="AV146" s="45">
        <v>8.9109999999999996</v>
      </c>
      <c r="AW146" s="24"/>
      <c r="AX146" s="24" t="s">
        <v>23</v>
      </c>
      <c r="AY146" s="5">
        <v>237.29400000000001</v>
      </c>
      <c r="AZ146" s="45">
        <v>14.638999999999999</v>
      </c>
      <c r="BA146" s="5">
        <v>139.006</v>
      </c>
      <c r="BB146" s="45">
        <v>7.9429999999999996</v>
      </c>
      <c r="BC146" s="5">
        <v>85.647000000000006</v>
      </c>
      <c r="BD146" s="45">
        <v>-41.182000000000002</v>
      </c>
      <c r="BE146" s="24"/>
      <c r="BF146" s="24" t="s">
        <v>23</v>
      </c>
      <c r="BG146" s="5">
        <v>67.475999999999999</v>
      </c>
      <c r="BH146" s="45">
        <v>-36.335999999999999</v>
      </c>
      <c r="BI146" s="5">
        <v>90.709000000000003</v>
      </c>
      <c r="BJ146" s="45">
        <v>-32.033999999999999</v>
      </c>
      <c r="BK146" s="5">
        <v>86.094999999999999</v>
      </c>
      <c r="BL146" s="45">
        <v>-32.344000000000001</v>
      </c>
      <c r="BM146" s="24"/>
      <c r="BN146" s="24" t="s">
        <v>23</v>
      </c>
      <c r="BO146" s="5">
        <v>96.504999999999995</v>
      </c>
      <c r="BP146" s="45">
        <v>-22.45</v>
      </c>
      <c r="BQ146" s="5">
        <v>79.891999999999996</v>
      </c>
      <c r="BR146" s="45">
        <v>-13.173</v>
      </c>
      <c r="BS146" s="5">
        <v>163.62100000000001</v>
      </c>
      <c r="BT146" s="45">
        <v>-4.1779999999999999</v>
      </c>
      <c r="BU146" s="24"/>
      <c r="BV146" s="24" t="s">
        <v>23</v>
      </c>
      <c r="BW146" s="5">
        <v>131.214</v>
      </c>
      <c r="BX146" s="45">
        <v>3.4670000000000001</v>
      </c>
      <c r="BY146" s="5">
        <v>107.66500000000001</v>
      </c>
      <c r="BZ146" s="45">
        <v>-22.346</v>
      </c>
      <c r="CA146" s="5">
        <v>141.82300000000001</v>
      </c>
      <c r="CB146" s="45">
        <v>13.288</v>
      </c>
      <c r="CC146" s="24"/>
      <c r="CD146" s="24" t="s">
        <v>23</v>
      </c>
      <c r="CE146" s="5">
        <v>132.55199999999999</v>
      </c>
      <c r="CF146" s="45">
        <v>1.2969999999999999</v>
      </c>
      <c r="CG146" s="5">
        <v>136.983</v>
      </c>
      <c r="CH146" s="45">
        <v>-3.4220000000000002</v>
      </c>
      <c r="CI146" s="5">
        <v>89.406000000000006</v>
      </c>
      <c r="CJ146" s="45">
        <v>19.077000000000002</v>
      </c>
      <c r="CK146" s="24"/>
      <c r="CL146" s="24" t="s">
        <v>23</v>
      </c>
      <c r="CM146" s="5">
        <v>111.55200000000001</v>
      </c>
      <c r="CN146" s="45">
        <v>3.9889999999999999</v>
      </c>
      <c r="CO146" s="5">
        <v>140.678</v>
      </c>
      <c r="CP146" s="45">
        <v>15.798999999999999</v>
      </c>
      <c r="CQ146" s="5">
        <v>129.34800000000001</v>
      </c>
      <c r="CR146" s="45">
        <v>-12.532999999999999</v>
      </c>
      <c r="CS146" s="24"/>
      <c r="CT146" s="24" t="s">
        <v>23</v>
      </c>
      <c r="CU146" s="5">
        <v>147.221</v>
      </c>
      <c r="CV146" s="45">
        <v>0.97</v>
      </c>
      <c r="CW146" s="5">
        <v>124.60899999999999</v>
      </c>
      <c r="CX146" s="45">
        <v>-10.19</v>
      </c>
      <c r="CY146" s="5">
        <v>5.67</v>
      </c>
      <c r="CZ146" s="45">
        <v>-95.117000000000004</v>
      </c>
      <c r="DA146" s="24"/>
      <c r="DB146" s="24" t="s">
        <v>23</v>
      </c>
      <c r="DC146" s="5">
        <v>118.16800000000001</v>
      </c>
      <c r="DD146" s="45">
        <v>-20.224</v>
      </c>
      <c r="DE146" s="5">
        <v>68.486000000000004</v>
      </c>
      <c r="DF146" s="45">
        <v>-20.081</v>
      </c>
      <c r="DG146" s="5">
        <v>65.543999999999997</v>
      </c>
      <c r="DH146" s="45">
        <v>-14.884</v>
      </c>
      <c r="DI146" s="24"/>
      <c r="DJ146" s="24" t="s">
        <v>23</v>
      </c>
      <c r="DK146" s="5">
        <v>59.725999999999999</v>
      </c>
      <c r="DL146" s="45">
        <v>-40.753999999999998</v>
      </c>
      <c r="DM146" s="5">
        <v>75.459000000000003</v>
      </c>
      <c r="DN146" s="45">
        <v>-45.021000000000001</v>
      </c>
      <c r="DO146" s="5">
        <v>108.639</v>
      </c>
      <c r="DP146" s="45">
        <v>-24.934000000000001</v>
      </c>
      <c r="DQ146" s="330"/>
    </row>
    <row r="147" spans="1:143" s="331" customFormat="1" ht="15" customHeight="1" x14ac:dyDescent="0.25">
      <c r="A147" s="24"/>
      <c r="B147" s="24" t="s">
        <v>24</v>
      </c>
      <c r="C147" s="5">
        <v>101.48699999999999</v>
      </c>
      <c r="D147" s="45">
        <v>-15.779</v>
      </c>
      <c r="E147" s="5">
        <v>161.608</v>
      </c>
      <c r="F147" s="45">
        <v>5.5650000000000004</v>
      </c>
      <c r="G147" s="5">
        <v>139.74100000000001</v>
      </c>
      <c r="H147" s="45">
        <v>15.218</v>
      </c>
      <c r="I147" s="24"/>
      <c r="J147" s="24" t="s">
        <v>24</v>
      </c>
      <c r="K147" s="5">
        <v>141.857</v>
      </c>
      <c r="L147" s="45">
        <v>5.0670000000000002</v>
      </c>
      <c r="M147" s="5">
        <v>119.98699999999999</v>
      </c>
      <c r="N147" s="45">
        <v>-0.11600000000000001</v>
      </c>
      <c r="O147" s="5">
        <v>2.3839999999999999</v>
      </c>
      <c r="P147" s="45">
        <v>-97.963999999999999</v>
      </c>
      <c r="Q147" s="24"/>
      <c r="R147" s="24" t="s">
        <v>24</v>
      </c>
      <c r="S147" s="5">
        <v>101.676</v>
      </c>
      <c r="T147" s="45">
        <v>9.5960000000000001</v>
      </c>
      <c r="U147" s="5">
        <v>107.63500000000001</v>
      </c>
      <c r="V147" s="45">
        <v>-6.2649999999999997</v>
      </c>
      <c r="W147" s="5">
        <v>73.754999999999995</v>
      </c>
      <c r="X147" s="45">
        <v>-4.3159999999999998</v>
      </c>
      <c r="Y147" s="24"/>
      <c r="Z147" s="24" t="s">
        <v>24</v>
      </c>
      <c r="AA147" s="5">
        <v>77.888999999999996</v>
      </c>
      <c r="AB147" s="45">
        <v>-18.821999999999999</v>
      </c>
      <c r="AC147" s="5">
        <v>160.15100000000001</v>
      </c>
      <c r="AD147" s="45">
        <v>30.795000000000002</v>
      </c>
      <c r="AE147" s="5">
        <v>80.826999999999998</v>
      </c>
      <c r="AF147" s="45">
        <v>-15.664</v>
      </c>
      <c r="AG147" s="24"/>
      <c r="AH147" s="24" t="s">
        <v>24</v>
      </c>
      <c r="AI147" s="5">
        <v>129.75800000000001</v>
      </c>
      <c r="AJ147" s="45">
        <v>13.672000000000001</v>
      </c>
      <c r="AK147" s="5">
        <v>110.57599999999999</v>
      </c>
      <c r="AL147" s="45">
        <v>-10.672000000000001</v>
      </c>
      <c r="AM147" s="5">
        <v>116.252</v>
      </c>
      <c r="AN147" s="45">
        <v>20.021999999999998</v>
      </c>
      <c r="AO147" s="24"/>
      <c r="AP147" s="24" t="s">
        <v>24</v>
      </c>
      <c r="AQ147" s="5">
        <v>123.15600000000001</v>
      </c>
      <c r="AR147" s="45">
        <v>11.442</v>
      </c>
      <c r="AS147" s="5">
        <v>119.735</v>
      </c>
      <c r="AT147" s="45">
        <v>9.3979999999999997</v>
      </c>
      <c r="AU147" s="5">
        <v>170.26499999999999</v>
      </c>
      <c r="AV147" s="45">
        <v>12.968999999999999</v>
      </c>
      <c r="AW147" s="24"/>
      <c r="AX147" s="24" t="s">
        <v>24</v>
      </c>
      <c r="AY147" s="5">
        <v>217.49299999999999</v>
      </c>
      <c r="AZ147" s="45">
        <v>8.5980000000000008</v>
      </c>
      <c r="BA147" s="5">
        <v>138.23099999999999</v>
      </c>
      <c r="BB147" s="45">
        <v>10.474</v>
      </c>
      <c r="BC147" s="5">
        <v>109.509</v>
      </c>
      <c r="BD147" s="45">
        <v>-21.774999999999999</v>
      </c>
      <c r="BE147" s="24"/>
      <c r="BF147" s="24" t="s">
        <v>24</v>
      </c>
      <c r="BG147" s="5">
        <v>91.382999999999996</v>
      </c>
      <c r="BH147" s="45">
        <v>-16.873000000000001</v>
      </c>
      <c r="BI147" s="5">
        <v>116.461</v>
      </c>
      <c r="BJ147" s="45">
        <v>-8.5150000000000006</v>
      </c>
      <c r="BK147" s="5">
        <v>102.074</v>
      </c>
      <c r="BL147" s="45">
        <v>-10.068</v>
      </c>
      <c r="BM147" s="24"/>
      <c r="BN147" s="24" t="s">
        <v>24</v>
      </c>
      <c r="BO147" s="5">
        <v>100.31399999999999</v>
      </c>
      <c r="BP147" s="45">
        <v>-22.350999999999999</v>
      </c>
      <c r="BQ147" s="5">
        <v>91.453000000000003</v>
      </c>
      <c r="BR147" s="45">
        <v>-3.2469999999999999</v>
      </c>
      <c r="BS147" s="5">
        <v>170.447</v>
      </c>
      <c r="BT147" s="45">
        <v>12.506</v>
      </c>
      <c r="BU147" s="24"/>
      <c r="BV147" s="24" t="s">
        <v>24</v>
      </c>
      <c r="BW147" s="5">
        <v>128.404</v>
      </c>
      <c r="BX147" s="45">
        <v>4.4580000000000002</v>
      </c>
      <c r="BY147" s="5">
        <v>83.804000000000002</v>
      </c>
      <c r="BZ147" s="45">
        <v>-16.834</v>
      </c>
      <c r="CA147" s="5">
        <v>168.76499999999999</v>
      </c>
      <c r="CB147" s="45">
        <v>17.765999999999998</v>
      </c>
      <c r="CC147" s="24"/>
      <c r="CD147" s="24" t="s">
        <v>24</v>
      </c>
      <c r="CE147" s="5">
        <v>131.19200000000001</v>
      </c>
      <c r="CF147" s="45">
        <v>3.024</v>
      </c>
      <c r="CG147" s="5">
        <v>134.124</v>
      </c>
      <c r="CH147" s="45">
        <v>-13.835000000000001</v>
      </c>
      <c r="CI147" s="5">
        <v>103.136</v>
      </c>
      <c r="CJ147" s="45">
        <v>6.8540000000000001</v>
      </c>
      <c r="CK147" s="24"/>
      <c r="CL147" s="24" t="s">
        <v>24</v>
      </c>
      <c r="CM147" s="5">
        <v>110.864</v>
      </c>
      <c r="CN147" s="45">
        <v>8.1050000000000004</v>
      </c>
      <c r="CO147" s="5">
        <v>138.49199999999999</v>
      </c>
      <c r="CP147" s="45">
        <v>12.058999999999999</v>
      </c>
      <c r="CQ147" s="5">
        <v>164.64699999999999</v>
      </c>
      <c r="CR147" s="45">
        <v>-4.4379999999999997</v>
      </c>
      <c r="CS147" s="24"/>
      <c r="CT147" s="24" t="s">
        <v>24</v>
      </c>
      <c r="CU147" s="5">
        <v>155.857</v>
      </c>
      <c r="CV147" s="45">
        <v>23.584</v>
      </c>
      <c r="CW147" s="5">
        <v>134.83500000000001</v>
      </c>
      <c r="CX147" s="45">
        <v>-1.1399999999999999</v>
      </c>
      <c r="CY147" s="5">
        <v>29.288</v>
      </c>
      <c r="CZ147" s="45">
        <v>-75.468999999999994</v>
      </c>
      <c r="DA147" s="24"/>
      <c r="DB147" s="24" t="s">
        <v>24</v>
      </c>
      <c r="DC147" s="5">
        <v>118.22799999999999</v>
      </c>
      <c r="DD147" s="45">
        <v>-18.079000000000001</v>
      </c>
      <c r="DE147" s="5">
        <v>117.577</v>
      </c>
      <c r="DF147" s="45">
        <v>-5.9740000000000002</v>
      </c>
      <c r="DG147" s="5">
        <v>94.79</v>
      </c>
      <c r="DH147" s="45">
        <v>-2.0590000000000002</v>
      </c>
      <c r="DI147" s="24"/>
      <c r="DJ147" s="24" t="s">
        <v>24</v>
      </c>
      <c r="DK147" s="5">
        <v>86.031000000000006</v>
      </c>
      <c r="DL147" s="45">
        <v>-26.010999999999999</v>
      </c>
      <c r="DM147" s="5">
        <v>79.117999999999995</v>
      </c>
      <c r="DN147" s="45">
        <v>-42.834000000000003</v>
      </c>
      <c r="DO147" s="5">
        <v>111.32599999999999</v>
      </c>
      <c r="DP147" s="45">
        <v>-23.739000000000001</v>
      </c>
      <c r="DQ147" s="330"/>
    </row>
    <row r="148" spans="1:143" s="331" customFormat="1" ht="15" customHeight="1" x14ac:dyDescent="0.25">
      <c r="A148" s="24"/>
      <c r="B148" s="24" t="s">
        <v>25</v>
      </c>
      <c r="C148" s="5">
        <v>118.18600000000001</v>
      </c>
      <c r="D148" s="45">
        <v>-4.0090000000000003</v>
      </c>
      <c r="E148" s="5">
        <v>165.38399999999999</v>
      </c>
      <c r="F148" s="45">
        <v>7.7469999999999999</v>
      </c>
      <c r="G148" s="5">
        <v>157.88999999999999</v>
      </c>
      <c r="H148" s="45">
        <v>13.315</v>
      </c>
      <c r="I148" s="24"/>
      <c r="J148" s="24" t="s">
        <v>25</v>
      </c>
      <c r="K148" s="5">
        <v>144.61500000000001</v>
      </c>
      <c r="L148" s="45">
        <v>8.7409999999999997</v>
      </c>
      <c r="M148" s="5">
        <v>127.11199999999999</v>
      </c>
      <c r="N148" s="45">
        <v>6.3419999999999996</v>
      </c>
      <c r="O148" s="5">
        <v>59.243000000000002</v>
      </c>
      <c r="P148" s="45">
        <v>-49.43</v>
      </c>
      <c r="Q148" s="24"/>
      <c r="R148" s="24" t="s">
        <v>25</v>
      </c>
      <c r="S148" s="5">
        <v>126.786</v>
      </c>
      <c r="T148" s="45">
        <v>16.452000000000002</v>
      </c>
      <c r="U148" s="5">
        <v>122.627</v>
      </c>
      <c r="V148" s="45">
        <v>-7.391</v>
      </c>
      <c r="W148" s="5">
        <v>89.376999999999995</v>
      </c>
      <c r="X148" s="45">
        <v>-19.152999999999999</v>
      </c>
      <c r="Y148" s="24"/>
      <c r="Z148" s="24" t="s">
        <v>25</v>
      </c>
      <c r="AA148" s="5">
        <v>85.085999999999999</v>
      </c>
      <c r="AB148" s="45">
        <v>-6.0650000000000004</v>
      </c>
      <c r="AC148" s="5">
        <v>160.93299999999999</v>
      </c>
      <c r="AD148" s="45">
        <v>33.881</v>
      </c>
      <c r="AE148" s="5">
        <v>98.784999999999997</v>
      </c>
      <c r="AF148" s="45">
        <v>-13.871</v>
      </c>
      <c r="AG148" s="24"/>
      <c r="AH148" s="24" t="s">
        <v>25</v>
      </c>
      <c r="AI148" s="5">
        <v>147.94399999999999</v>
      </c>
      <c r="AJ148" s="45">
        <v>14.163</v>
      </c>
      <c r="AK148" s="5">
        <v>118.733</v>
      </c>
      <c r="AL148" s="45">
        <v>-2.9529999999999998</v>
      </c>
      <c r="AM148" s="5">
        <v>107.889</v>
      </c>
      <c r="AN148" s="45">
        <v>9.3439999999999994</v>
      </c>
      <c r="AO148" s="24"/>
      <c r="AP148" s="24" t="s">
        <v>25</v>
      </c>
      <c r="AQ148" s="5">
        <v>120.251</v>
      </c>
      <c r="AR148" s="45">
        <v>6.117</v>
      </c>
      <c r="AS148" s="5">
        <v>124.514</v>
      </c>
      <c r="AT148" s="45">
        <v>10.029999999999999</v>
      </c>
      <c r="AU148" s="5">
        <v>184.76</v>
      </c>
      <c r="AV148" s="45">
        <v>14.714</v>
      </c>
      <c r="AW148" s="24"/>
      <c r="AX148" s="24" t="s">
        <v>25</v>
      </c>
      <c r="AY148" s="5">
        <v>197.37100000000001</v>
      </c>
      <c r="AZ148" s="45">
        <v>-4.306</v>
      </c>
      <c r="BA148" s="5">
        <v>136.80799999999999</v>
      </c>
      <c r="BB148" s="45">
        <v>7.6319999999999997</v>
      </c>
      <c r="BC148" s="5">
        <v>112.45099999999999</v>
      </c>
      <c r="BD148" s="45">
        <v>-14.856</v>
      </c>
      <c r="BE148" s="24"/>
      <c r="BF148" s="24" t="s">
        <v>25</v>
      </c>
      <c r="BG148" s="5">
        <v>98.805999999999997</v>
      </c>
      <c r="BH148" s="45">
        <v>-9.2210000000000001</v>
      </c>
      <c r="BI148" s="5">
        <v>128.72499999999999</v>
      </c>
      <c r="BJ148" s="45">
        <v>2.6589999999999998</v>
      </c>
      <c r="BK148" s="5">
        <v>117.748</v>
      </c>
      <c r="BL148" s="45">
        <v>0.13700000000000001</v>
      </c>
      <c r="BM148" s="24"/>
      <c r="BN148" s="24" t="s">
        <v>25</v>
      </c>
      <c r="BO148" s="5">
        <v>114.498</v>
      </c>
      <c r="BP148" s="45">
        <v>-11.593</v>
      </c>
      <c r="BQ148" s="5">
        <v>111.252</v>
      </c>
      <c r="BR148" s="45">
        <v>8.6790000000000003</v>
      </c>
      <c r="BS148" s="5">
        <v>176.886</v>
      </c>
      <c r="BT148" s="45">
        <v>10.641</v>
      </c>
      <c r="BU148" s="24"/>
      <c r="BV148" s="24" t="s">
        <v>25</v>
      </c>
      <c r="BW148" s="5">
        <v>116.645</v>
      </c>
      <c r="BX148" s="45">
        <v>3.7530000000000001</v>
      </c>
      <c r="BY148" s="5">
        <v>98.007999999999996</v>
      </c>
      <c r="BZ148" s="45">
        <v>-15.113</v>
      </c>
      <c r="CA148" s="5">
        <v>221.35499999999999</v>
      </c>
      <c r="CB148" s="45">
        <v>31.024999999999999</v>
      </c>
      <c r="CC148" s="24"/>
      <c r="CD148" s="24" t="s">
        <v>25</v>
      </c>
      <c r="CE148" s="5">
        <v>138.24299999999999</v>
      </c>
      <c r="CF148" s="45">
        <v>2.794</v>
      </c>
      <c r="CG148" s="5">
        <v>125.8</v>
      </c>
      <c r="CH148" s="45">
        <v>16.603000000000002</v>
      </c>
      <c r="CI148" s="5">
        <v>86.944999999999993</v>
      </c>
      <c r="CJ148" s="45">
        <v>18.905999999999999</v>
      </c>
      <c r="CK148" s="24"/>
      <c r="CL148" s="24" t="s">
        <v>25</v>
      </c>
      <c r="CM148" s="5">
        <v>127.39</v>
      </c>
      <c r="CN148" s="45">
        <v>4.665</v>
      </c>
      <c r="CO148" s="5">
        <v>165.37700000000001</v>
      </c>
      <c r="CP148" s="45">
        <v>19.873999999999999</v>
      </c>
      <c r="CQ148" s="5">
        <v>158.643</v>
      </c>
      <c r="CR148" s="45">
        <v>6.9889999999999999</v>
      </c>
      <c r="CS148" s="24"/>
      <c r="CT148" s="24" t="s">
        <v>25</v>
      </c>
      <c r="CU148" s="5">
        <v>130.37700000000001</v>
      </c>
      <c r="CV148" s="45">
        <v>18.614000000000001</v>
      </c>
      <c r="CW148" s="5">
        <v>132.34899999999999</v>
      </c>
      <c r="CX148" s="45">
        <v>7.5940000000000003</v>
      </c>
      <c r="CY148" s="5">
        <v>80.765000000000001</v>
      </c>
      <c r="CZ148" s="45">
        <v>-26.588999999999999</v>
      </c>
      <c r="DA148" s="24"/>
      <c r="DB148" s="24" t="s">
        <v>25</v>
      </c>
      <c r="DC148" s="5">
        <v>110.751</v>
      </c>
      <c r="DD148" s="45">
        <v>-11.798</v>
      </c>
      <c r="DE148" s="5">
        <v>127.5</v>
      </c>
      <c r="DF148" s="45">
        <v>-2.4649999999999999</v>
      </c>
      <c r="DG148" s="5">
        <v>98.137</v>
      </c>
      <c r="DH148" s="45">
        <v>8.9440000000000008</v>
      </c>
      <c r="DI148" s="24"/>
      <c r="DJ148" s="24" t="s">
        <v>25</v>
      </c>
      <c r="DK148" s="5">
        <v>98.870999999999995</v>
      </c>
      <c r="DL148" s="45">
        <v>-5.077</v>
      </c>
      <c r="DM148" s="5">
        <v>102.086</v>
      </c>
      <c r="DN148" s="45">
        <v>-29.619</v>
      </c>
      <c r="DO148" s="5">
        <v>112.982</v>
      </c>
      <c r="DP148" s="45">
        <v>-20.311</v>
      </c>
      <c r="DQ148" s="330"/>
    </row>
    <row r="149" spans="1:143" s="331" customFormat="1" ht="15" customHeight="1" x14ac:dyDescent="0.25">
      <c r="A149" s="24"/>
      <c r="B149" s="24" t="s">
        <v>26</v>
      </c>
      <c r="C149" s="5">
        <v>119.511</v>
      </c>
      <c r="D149" s="45">
        <v>4.9800000000000004</v>
      </c>
      <c r="E149" s="5">
        <v>123.078</v>
      </c>
      <c r="F149" s="45">
        <v>6.2220000000000004</v>
      </c>
      <c r="G149" s="5">
        <v>146.78</v>
      </c>
      <c r="H149" s="45">
        <v>21.585999999999999</v>
      </c>
      <c r="I149" s="24"/>
      <c r="J149" s="24" t="s">
        <v>26</v>
      </c>
      <c r="K149" s="5">
        <v>139.405</v>
      </c>
      <c r="L149" s="45">
        <v>11.724</v>
      </c>
      <c r="M149" s="5">
        <v>137.12299999999999</v>
      </c>
      <c r="N149" s="45">
        <v>14.669</v>
      </c>
      <c r="O149" s="5">
        <v>118.393</v>
      </c>
      <c r="P149" s="45">
        <v>7.8579999999999997</v>
      </c>
      <c r="Q149" s="24"/>
      <c r="R149" s="24" t="s">
        <v>26</v>
      </c>
      <c r="S149" s="5">
        <v>112.761</v>
      </c>
      <c r="T149" s="45">
        <v>6.101</v>
      </c>
      <c r="U149" s="5">
        <v>148.709</v>
      </c>
      <c r="V149" s="45">
        <v>-0.621</v>
      </c>
      <c r="W149" s="5">
        <v>115.108</v>
      </c>
      <c r="X149" s="45">
        <v>5.3689999999999998</v>
      </c>
      <c r="Y149" s="24"/>
      <c r="Z149" s="24" t="s">
        <v>26</v>
      </c>
      <c r="AA149" s="5">
        <v>97.448999999999998</v>
      </c>
      <c r="AB149" s="45">
        <v>1.635</v>
      </c>
      <c r="AC149" s="5">
        <v>136.63399999999999</v>
      </c>
      <c r="AD149" s="45">
        <v>26.667999999999999</v>
      </c>
      <c r="AE149" s="5">
        <v>117.041</v>
      </c>
      <c r="AF149" s="45">
        <v>-1.0760000000000001</v>
      </c>
      <c r="AG149" s="24"/>
      <c r="AH149" s="24" t="s">
        <v>26</v>
      </c>
      <c r="AI149" s="5">
        <v>139.91900000000001</v>
      </c>
      <c r="AJ149" s="45">
        <v>17.044</v>
      </c>
      <c r="AK149" s="5">
        <v>119.95</v>
      </c>
      <c r="AL149" s="45">
        <v>-0.161</v>
      </c>
      <c r="AM149" s="5">
        <v>114.94</v>
      </c>
      <c r="AN149" s="45">
        <v>9.9939999999999998</v>
      </c>
      <c r="AO149" s="24"/>
      <c r="AP149" s="24" t="s">
        <v>26</v>
      </c>
      <c r="AQ149" s="5">
        <v>126.499</v>
      </c>
      <c r="AR149" s="45">
        <v>11.864000000000001</v>
      </c>
      <c r="AS149" s="5">
        <v>119.587</v>
      </c>
      <c r="AT149" s="45">
        <v>8.7309999999999999</v>
      </c>
      <c r="AU149" s="5">
        <v>177.667</v>
      </c>
      <c r="AV149" s="45">
        <v>18.443999999999999</v>
      </c>
      <c r="AW149" s="24"/>
      <c r="AX149" s="24" t="s">
        <v>26</v>
      </c>
      <c r="AY149" s="5">
        <v>196.69</v>
      </c>
      <c r="AZ149" s="45">
        <v>-10.106999999999999</v>
      </c>
      <c r="BA149" s="5">
        <v>133.78800000000001</v>
      </c>
      <c r="BB149" s="45">
        <v>6.32</v>
      </c>
      <c r="BC149" s="5">
        <v>130.44399999999999</v>
      </c>
      <c r="BD149" s="45">
        <v>-7.3090000000000002</v>
      </c>
      <c r="BE149" s="24"/>
      <c r="BF149" s="24" t="s">
        <v>26</v>
      </c>
      <c r="BG149" s="5">
        <v>117.735</v>
      </c>
      <c r="BH149" s="45">
        <v>-0.28599999999999998</v>
      </c>
      <c r="BI149" s="5">
        <v>123.289</v>
      </c>
      <c r="BJ149" s="45">
        <v>2.456</v>
      </c>
      <c r="BK149" s="5">
        <v>131.62799999999999</v>
      </c>
      <c r="BL149" s="45">
        <v>5.6660000000000004</v>
      </c>
      <c r="BM149" s="24"/>
      <c r="BN149" s="24" t="s">
        <v>26</v>
      </c>
      <c r="BO149" s="5">
        <v>134.07400000000001</v>
      </c>
      <c r="BP149" s="45">
        <v>4.33</v>
      </c>
      <c r="BQ149" s="5">
        <v>113.815</v>
      </c>
      <c r="BR149" s="45">
        <v>9.9290000000000003</v>
      </c>
      <c r="BS149" s="5">
        <v>187.584</v>
      </c>
      <c r="BT149" s="45">
        <v>12.429</v>
      </c>
      <c r="BU149" s="24"/>
      <c r="BV149" s="24" t="s">
        <v>26</v>
      </c>
      <c r="BW149" s="5">
        <v>134.55699999999999</v>
      </c>
      <c r="BX149" s="45">
        <v>10.646000000000001</v>
      </c>
      <c r="BY149" s="5">
        <v>109.405</v>
      </c>
      <c r="BZ149" s="45">
        <v>-21.178000000000001</v>
      </c>
      <c r="CA149" s="5">
        <v>189.84399999999999</v>
      </c>
      <c r="CB149" s="45">
        <v>32.75</v>
      </c>
      <c r="CC149" s="24"/>
      <c r="CD149" s="24" t="s">
        <v>26</v>
      </c>
      <c r="CE149" s="5">
        <v>137.459</v>
      </c>
      <c r="CF149" s="45">
        <v>4.6660000000000004</v>
      </c>
      <c r="CG149" s="5">
        <v>144.30799999999999</v>
      </c>
      <c r="CH149" s="45">
        <v>16.335000000000001</v>
      </c>
      <c r="CI149" s="5">
        <v>82.766000000000005</v>
      </c>
      <c r="CJ149" s="45">
        <v>-0.88900000000000001</v>
      </c>
      <c r="CK149" s="24"/>
      <c r="CL149" s="24" t="s">
        <v>26</v>
      </c>
      <c r="CM149" s="5">
        <v>129.02099999999999</v>
      </c>
      <c r="CN149" s="45">
        <v>0.58599999999999997</v>
      </c>
      <c r="CO149" s="5">
        <v>173.50200000000001</v>
      </c>
      <c r="CP149" s="45">
        <v>18.742999999999999</v>
      </c>
      <c r="CQ149" s="5">
        <v>149.32599999999999</v>
      </c>
      <c r="CR149" s="45">
        <v>10.964</v>
      </c>
      <c r="CS149" s="24"/>
      <c r="CT149" s="24" t="s">
        <v>26</v>
      </c>
      <c r="CU149" s="5">
        <v>130.08500000000001</v>
      </c>
      <c r="CV149" s="45">
        <v>17.100000000000001</v>
      </c>
      <c r="CW149" s="5">
        <v>133.85400000000001</v>
      </c>
      <c r="CX149" s="45">
        <v>18.152000000000001</v>
      </c>
      <c r="CY149" s="5">
        <v>133.68799999999999</v>
      </c>
      <c r="CZ149" s="45">
        <v>7.0309999999999997</v>
      </c>
      <c r="DA149" s="24"/>
      <c r="DB149" s="24" t="s">
        <v>26</v>
      </c>
      <c r="DC149" s="5">
        <v>130.04400000000001</v>
      </c>
      <c r="DD149" s="45">
        <v>1.048</v>
      </c>
      <c r="DE149" s="5">
        <v>85.734999999999999</v>
      </c>
      <c r="DF149" s="45">
        <v>5.0389999999999997</v>
      </c>
      <c r="DG149" s="5">
        <v>89.102000000000004</v>
      </c>
      <c r="DH149" s="45">
        <v>-4.6059999999999999</v>
      </c>
      <c r="DI149" s="24"/>
      <c r="DJ149" s="24" t="s">
        <v>26</v>
      </c>
      <c r="DK149" s="5">
        <v>101.07599999999999</v>
      </c>
      <c r="DL149" s="45">
        <v>10.984</v>
      </c>
      <c r="DM149" s="5">
        <v>122.44799999999999</v>
      </c>
      <c r="DN149" s="45">
        <v>-15.861000000000001</v>
      </c>
      <c r="DO149" s="5">
        <v>137.589</v>
      </c>
      <c r="DP149" s="45">
        <v>1.4239999999999999</v>
      </c>
      <c r="DQ149" s="330"/>
    </row>
    <row r="150" spans="1:143" s="331" customFormat="1" ht="15" customHeight="1" x14ac:dyDescent="0.25">
      <c r="A150" s="24"/>
      <c r="B150" s="24" t="s">
        <v>27</v>
      </c>
      <c r="C150" s="5">
        <v>106.53100000000001</v>
      </c>
      <c r="D150" s="45">
        <v>10.670999999999999</v>
      </c>
      <c r="E150" s="5">
        <v>133.48599999999999</v>
      </c>
      <c r="F150" s="45">
        <v>4.9589999999999996</v>
      </c>
      <c r="G150" s="5">
        <v>136.16800000000001</v>
      </c>
      <c r="H150" s="45">
        <v>14.507</v>
      </c>
      <c r="I150" s="24"/>
      <c r="J150" s="24" t="s">
        <v>27</v>
      </c>
      <c r="K150" s="5">
        <v>138.61099999999999</v>
      </c>
      <c r="L150" s="45">
        <v>12.879</v>
      </c>
      <c r="M150" s="5">
        <v>132.93799999999999</v>
      </c>
      <c r="N150" s="45">
        <v>12.433999999999999</v>
      </c>
      <c r="O150" s="5">
        <v>117.947</v>
      </c>
      <c r="P150" s="45">
        <v>5.1509999999999998</v>
      </c>
      <c r="Q150" s="24"/>
      <c r="R150" s="24" t="s">
        <v>27</v>
      </c>
      <c r="S150" s="5">
        <v>127.825</v>
      </c>
      <c r="T150" s="45">
        <v>9.7650000000000006</v>
      </c>
      <c r="U150" s="5">
        <v>155.75399999999999</v>
      </c>
      <c r="V150" s="45">
        <v>2.2130000000000001</v>
      </c>
      <c r="W150" s="5">
        <v>150.31899999999999</v>
      </c>
      <c r="X150" s="45">
        <v>12.726000000000001</v>
      </c>
      <c r="Y150" s="24"/>
      <c r="Z150" s="24" t="s">
        <v>27</v>
      </c>
      <c r="AA150" s="5">
        <v>101.23699999999999</v>
      </c>
      <c r="AB150" s="45">
        <v>-2.89</v>
      </c>
      <c r="AC150" s="5">
        <v>158.34299999999999</v>
      </c>
      <c r="AD150" s="45">
        <v>17.364000000000001</v>
      </c>
      <c r="AE150" s="5">
        <v>129.726</v>
      </c>
      <c r="AF150" s="45">
        <v>10.68</v>
      </c>
      <c r="AG150" s="24"/>
      <c r="AH150" s="24" t="s">
        <v>27</v>
      </c>
      <c r="AI150" s="5">
        <v>154.64599999999999</v>
      </c>
      <c r="AJ150" s="45">
        <v>19.530999999999999</v>
      </c>
      <c r="AK150" s="5">
        <v>125.86499999999999</v>
      </c>
      <c r="AL150" s="45">
        <v>1.8069999999999999</v>
      </c>
      <c r="AM150" s="5">
        <v>121.251</v>
      </c>
      <c r="AN150" s="45">
        <v>15.622999999999999</v>
      </c>
      <c r="AO150" s="24"/>
      <c r="AP150" s="24" t="s">
        <v>27</v>
      </c>
      <c r="AQ150" s="5">
        <v>120.575</v>
      </c>
      <c r="AR150" s="45">
        <v>11.887</v>
      </c>
      <c r="AS150" s="5">
        <v>113.31</v>
      </c>
      <c r="AT150" s="45">
        <v>2.8370000000000002</v>
      </c>
      <c r="AU150" s="5">
        <v>162.00399999999999</v>
      </c>
      <c r="AV150" s="45">
        <v>19.167999999999999</v>
      </c>
      <c r="AW150" s="24"/>
      <c r="AX150" s="24" t="s">
        <v>27</v>
      </c>
      <c r="AY150" s="5">
        <v>177.827</v>
      </c>
      <c r="AZ150" s="45">
        <v>-10.94</v>
      </c>
      <c r="BA150" s="5">
        <v>143.387</v>
      </c>
      <c r="BB150" s="45">
        <v>9.1929999999999996</v>
      </c>
      <c r="BC150" s="5">
        <v>125.97499999999999</v>
      </c>
      <c r="BD150" s="45">
        <v>-5.2389999999999999</v>
      </c>
      <c r="BE150" s="24"/>
      <c r="BF150" s="24" t="s">
        <v>27</v>
      </c>
      <c r="BG150" s="5">
        <v>125.107</v>
      </c>
      <c r="BH150" s="45">
        <v>5.0730000000000004</v>
      </c>
      <c r="BI150" s="5">
        <v>130.054</v>
      </c>
      <c r="BJ150" s="45">
        <v>9.7729999999999997</v>
      </c>
      <c r="BK150" s="5">
        <v>124.815</v>
      </c>
      <c r="BL150" s="45">
        <v>-1.6739999999999999</v>
      </c>
      <c r="BM150" s="24"/>
      <c r="BN150" s="24" t="s">
        <v>27</v>
      </c>
      <c r="BO150" s="5">
        <v>142.108</v>
      </c>
      <c r="BP150" s="45">
        <v>19.175000000000001</v>
      </c>
      <c r="BQ150" s="5">
        <v>112.834</v>
      </c>
      <c r="BR150" s="45">
        <v>7.0170000000000003</v>
      </c>
      <c r="BS150" s="5">
        <v>190.006</v>
      </c>
      <c r="BT150" s="45">
        <v>21.509</v>
      </c>
      <c r="BU150" s="24"/>
      <c r="BV150" s="24" t="s">
        <v>27</v>
      </c>
      <c r="BW150" s="5">
        <v>111.556</v>
      </c>
      <c r="BX150" s="45">
        <v>8.2349999999999994</v>
      </c>
      <c r="BY150" s="5">
        <v>101.529</v>
      </c>
      <c r="BZ150" s="45">
        <v>-14.48</v>
      </c>
      <c r="CA150" s="5">
        <v>180.04900000000001</v>
      </c>
      <c r="CB150" s="45">
        <v>23.61</v>
      </c>
      <c r="CC150" s="24"/>
      <c r="CD150" s="24" t="s">
        <v>27</v>
      </c>
      <c r="CE150" s="5">
        <v>148.65600000000001</v>
      </c>
      <c r="CF150" s="45">
        <v>7.17</v>
      </c>
      <c r="CG150" s="5">
        <v>126.29</v>
      </c>
      <c r="CH150" s="45">
        <v>17.748000000000001</v>
      </c>
      <c r="CI150" s="5">
        <v>74.534000000000006</v>
      </c>
      <c r="CJ150" s="45">
        <v>-10.867000000000001</v>
      </c>
      <c r="CK150" s="24"/>
      <c r="CL150" s="24" t="s">
        <v>27</v>
      </c>
      <c r="CM150" s="5">
        <v>116.997</v>
      </c>
      <c r="CN150" s="45">
        <v>14.77</v>
      </c>
      <c r="CO150" s="5">
        <v>150.845</v>
      </c>
      <c r="CP150" s="45">
        <v>11.340999999999999</v>
      </c>
      <c r="CQ150" s="5">
        <v>144.74700000000001</v>
      </c>
      <c r="CR150" s="45">
        <v>21.350999999999999</v>
      </c>
      <c r="CS150" s="24"/>
      <c r="CT150" s="24" t="s">
        <v>27</v>
      </c>
      <c r="CU150" s="5">
        <v>135.37299999999999</v>
      </c>
      <c r="CV150" s="45">
        <v>17.780999999999999</v>
      </c>
      <c r="CW150" s="5">
        <v>142.482</v>
      </c>
      <c r="CX150" s="45">
        <v>19.856000000000002</v>
      </c>
      <c r="CY150" s="5">
        <v>130.39099999999999</v>
      </c>
      <c r="CZ150" s="45">
        <v>1.228</v>
      </c>
      <c r="DA150" s="24"/>
      <c r="DB150" s="24" t="s">
        <v>27</v>
      </c>
      <c r="DC150" s="5">
        <v>134.25299999999999</v>
      </c>
      <c r="DD150" s="45">
        <v>5.2990000000000004</v>
      </c>
      <c r="DE150" s="5">
        <v>110.15600000000001</v>
      </c>
      <c r="DF150" s="45">
        <v>3.2719999999999998</v>
      </c>
      <c r="DG150" s="5">
        <v>127.167</v>
      </c>
      <c r="DH150" s="45">
        <v>4.5199999999999996</v>
      </c>
      <c r="DI150" s="24"/>
      <c r="DJ150" s="24" t="s">
        <v>27</v>
      </c>
      <c r="DK150" s="5">
        <v>109.404</v>
      </c>
      <c r="DL150" s="45">
        <v>9.2189999999999994</v>
      </c>
      <c r="DM150" s="5">
        <v>138.99299999999999</v>
      </c>
      <c r="DN150" s="45">
        <v>1.421</v>
      </c>
      <c r="DO150" s="5">
        <v>149.934</v>
      </c>
      <c r="DP150" s="45">
        <v>7.2549999999999999</v>
      </c>
      <c r="DQ150" s="330"/>
    </row>
    <row r="151" spans="1:143" s="331" customFormat="1" ht="15" customHeight="1" x14ac:dyDescent="0.25">
      <c r="A151" s="24"/>
      <c r="B151" s="24"/>
      <c r="C151" s="5"/>
      <c r="D151" s="45"/>
      <c r="E151" s="5"/>
      <c r="F151" s="45"/>
      <c r="G151" s="5"/>
      <c r="H151" s="45"/>
      <c r="I151" s="24"/>
      <c r="J151" s="24"/>
      <c r="K151" s="5"/>
      <c r="L151" s="45"/>
      <c r="M151" s="5"/>
      <c r="N151" s="45"/>
      <c r="O151" s="5"/>
      <c r="P151" s="45"/>
      <c r="Q151" s="24"/>
      <c r="R151" s="24"/>
      <c r="S151" s="5"/>
      <c r="T151" s="45"/>
      <c r="U151" s="5"/>
      <c r="V151" s="45"/>
      <c r="W151" s="5"/>
      <c r="X151" s="45"/>
      <c r="Y151" s="24"/>
      <c r="Z151" s="24"/>
      <c r="AA151" s="5"/>
      <c r="AB151" s="45"/>
      <c r="AC151" s="5"/>
      <c r="AD151" s="45"/>
      <c r="AE151" s="5"/>
      <c r="AF151" s="45"/>
      <c r="AG151" s="24"/>
      <c r="AH151" s="24"/>
      <c r="AI151" s="5"/>
      <c r="AJ151" s="45"/>
      <c r="AK151" s="5"/>
      <c r="AL151" s="45"/>
      <c r="AM151" s="5"/>
      <c r="AN151" s="45"/>
      <c r="AO151" s="24"/>
      <c r="AP151" s="24"/>
      <c r="AQ151" s="5"/>
      <c r="AR151" s="45"/>
      <c r="AS151" s="5"/>
      <c r="AT151" s="45"/>
      <c r="AU151" s="5"/>
      <c r="AV151" s="45"/>
      <c r="AW151" s="24"/>
      <c r="AX151" s="24"/>
      <c r="AY151" s="5"/>
      <c r="AZ151" s="45"/>
      <c r="BA151" s="5"/>
      <c r="BB151" s="45"/>
      <c r="BC151" s="5"/>
      <c r="BD151" s="45"/>
      <c r="BE151" s="24"/>
      <c r="BF151" s="24"/>
      <c r="BG151" s="5"/>
      <c r="BH151" s="45"/>
      <c r="BI151" s="5"/>
      <c r="BJ151" s="45"/>
      <c r="BK151" s="5"/>
      <c r="BL151" s="45"/>
      <c r="BM151" s="24"/>
      <c r="BN151" s="24"/>
      <c r="BO151" s="5"/>
      <c r="BP151" s="45"/>
      <c r="BQ151" s="5"/>
      <c r="BR151" s="45"/>
      <c r="BS151" s="5"/>
      <c r="BT151" s="45"/>
      <c r="BU151" s="24"/>
      <c r="BV151" s="24"/>
      <c r="BW151" s="5"/>
      <c r="BX151" s="45"/>
      <c r="BY151" s="5"/>
      <c r="BZ151" s="45"/>
      <c r="CA151" s="5"/>
      <c r="CB151" s="45"/>
      <c r="CC151" s="24"/>
      <c r="CD151" s="24"/>
      <c r="CE151" s="5"/>
      <c r="CF151" s="45"/>
      <c r="CG151" s="5"/>
      <c r="CH151" s="45"/>
      <c r="CI151" s="5"/>
      <c r="CJ151" s="45"/>
      <c r="CK151" s="24"/>
      <c r="CL151" s="24"/>
      <c r="CM151" s="5"/>
      <c r="CN151" s="45"/>
      <c r="CO151" s="5"/>
      <c r="CP151" s="45"/>
      <c r="CQ151" s="5"/>
      <c r="CR151" s="45"/>
      <c r="CS151" s="24"/>
      <c r="CT151" s="24"/>
      <c r="CU151" s="5"/>
      <c r="CV151" s="45"/>
      <c r="CW151" s="5"/>
      <c r="CX151" s="45"/>
      <c r="CY151" s="5"/>
      <c r="CZ151" s="45"/>
      <c r="DA151" s="24"/>
      <c r="DB151" s="24"/>
      <c r="DC151" s="5"/>
      <c r="DD151" s="45"/>
      <c r="DE151" s="5"/>
      <c r="DF151" s="45"/>
      <c r="DG151" s="5"/>
      <c r="DH151" s="45"/>
      <c r="DI151" s="24"/>
      <c r="DJ151" s="24"/>
      <c r="DK151" s="5"/>
      <c r="DL151" s="45"/>
      <c r="DM151" s="5"/>
      <c r="DN151" s="45"/>
      <c r="DO151" s="5"/>
      <c r="DP151" s="45"/>
      <c r="DQ151" s="330"/>
    </row>
    <row r="152" spans="1:143" s="331" customFormat="1" x14ac:dyDescent="0.25">
      <c r="A152" s="24"/>
      <c r="B152" s="24"/>
      <c r="C152" s="5"/>
      <c r="D152" s="45"/>
      <c r="E152" s="5"/>
      <c r="F152" s="45"/>
      <c r="G152" s="5"/>
      <c r="H152" s="45"/>
      <c r="I152" s="24"/>
      <c r="J152" s="24"/>
      <c r="K152" s="5"/>
      <c r="L152" s="45"/>
      <c r="M152" s="5"/>
      <c r="N152" s="45"/>
      <c r="O152" s="5"/>
      <c r="P152" s="45"/>
      <c r="Q152" s="24"/>
      <c r="R152" s="24"/>
      <c r="S152" s="5"/>
      <c r="T152" s="45"/>
      <c r="U152" s="5"/>
      <c r="V152" s="45"/>
      <c r="W152" s="5"/>
      <c r="X152" s="45"/>
      <c r="Y152" s="24"/>
      <c r="Z152" s="24"/>
      <c r="AA152" s="5"/>
      <c r="AB152" s="45"/>
      <c r="AC152" s="5"/>
      <c r="AD152" s="45"/>
      <c r="AE152" s="5"/>
      <c r="AF152" s="45"/>
      <c r="AG152" s="24"/>
      <c r="AH152" s="24"/>
      <c r="AI152" s="5"/>
      <c r="AJ152" s="45"/>
      <c r="AK152" s="5"/>
      <c r="AL152" s="45"/>
      <c r="AM152" s="5"/>
      <c r="AN152" s="45"/>
      <c r="AO152" s="24"/>
      <c r="AP152" s="24"/>
      <c r="AQ152" s="5"/>
      <c r="AR152" s="45"/>
      <c r="AS152" s="5"/>
      <c r="AT152" s="45"/>
      <c r="AU152" s="5"/>
      <c r="AV152" s="45"/>
      <c r="AW152" s="24"/>
      <c r="AX152" s="24"/>
      <c r="AY152" s="5"/>
      <c r="AZ152" s="45"/>
      <c r="BA152" s="5"/>
      <c r="BB152" s="45"/>
      <c r="BC152" s="5"/>
      <c r="BD152" s="45"/>
      <c r="BE152" s="24"/>
      <c r="BF152" s="24"/>
      <c r="BG152" s="5"/>
      <c r="BH152" s="45"/>
      <c r="BI152" s="5"/>
      <c r="BJ152" s="45"/>
      <c r="BK152" s="5"/>
      <c r="BL152" s="45"/>
      <c r="BM152" s="24"/>
      <c r="BN152" s="24"/>
    </row>
    <row r="153" spans="1:143" s="331" customFormat="1" x14ac:dyDescent="0.25">
      <c r="A153" s="24"/>
      <c r="B153" s="24"/>
      <c r="C153" s="5"/>
      <c r="D153" s="45"/>
      <c r="E153" s="5"/>
      <c r="F153" s="45"/>
      <c r="G153" s="5"/>
      <c r="H153" s="45"/>
      <c r="I153" s="24"/>
      <c r="J153" s="24"/>
      <c r="K153" s="5"/>
      <c r="L153" s="45"/>
      <c r="M153" s="5"/>
      <c r="N153" s="45"/>
      <c r="O153" s="5"/>
      <c r="P153" s="45"/>
      <c r="Q153" s="24"/>
      <c r="R153" s="24"/>
      <c r="S153" s="5"/>
      <c r="T153" s="45"/>
      <c r="U153" s="5"/>
      <c r="V153" s="45"/>
      <c r="W153" s="5"/>
      <c r="X153" s="45"/>
      <c r="Y153" s="24"/>
      <c r="Z153" s="24"/>
      <c r="AA153" s="5"/>
      <c r="AB153" s="45"/>
      <c r="AC153" s="5"/>
      <c r="AD153" s="45"/>
      <c r="AE153" s="5"/>
      <c r="AF153" s="45"/>
      <c r="AG153" s="24"/>
      <c r="AH153" s="24"/>
      <c r="AI153" s="5"/>
      <c r="AJ153" s="45"/>
      <c r="AK153" s="5"/>
      <c r="AL153" s="45"/>
      <c r="AM153" s="5"/>
      <c r="AN153" s="45"/>
      <c r="AO153" s="24"/>
      <c r="AP153" s="24"/>
      <c r="AQ153" s="5"/>
      <c r="AR153" s="45"/>
      <c r="AS153" s="5"/>
      <c r="AT153" s="45"/>
      <c r="AU153" s="5"/>
      <c r="AV153" s="45"/>
      <c r="AW153" s="24"/>
      <c r="AX153" s="24"/>
      <c r="AY153" s="5"/>
      <c r="AZ153" s="45"/>
      <c r="BA153" s="5"/>
      <c r="BB153" s="45"/>
      <c r="BC153" s="5"/>
      <c r="BD153" s="45"/>
      <c r="BE153" s="24"/>
      <c r="BF153" s="24"/>
      <c r="BG153" s="5"/>
      <c r="BH153" s="45"/>
      <c r="BI153" s="5"/>
      <c r="BJ153" s="45"/>
      <c r="BK153" s="5"/>
      <c r="BL153" s="45"/>
      <c r="BM153" s="24"/>
      <c r="BN153" s="24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</row>
    <row r="154" spans="1:143" x14ac:dyDescent="0.25">
      <c r="A154" s="30"/>
      <c r="C154" s="329"/>
      <c r="E154" s="329"/>
      <c r="G154" s="32"/>
      <c r="I154" s="44"/>
      <c r="K154" s="32"/>
      <c r="M154" s="32"/>
      <c r="O154" s="32"/>
      <c r="Q154" s="44"/>
      <c r="S154" s="32"/>
      <c r="U154" s="32"/>
      <c r="W154" s="32"/>
      <c r="Y154" s="44"/>
      <c r="AA154" s="32"/>
      <c r="AC154" s="32"/>
      <c r="AE154" s="32"/>
      <c r="AG154" s="44"/>
      <c r="AI154" s="32"/>
      <c r="AK154" s="32"/>
      <c r="AM154" s="32"/>
      <c r="AO154" s="44"/>
      <c r="AQ154" s="32"/>
      <c r="AS154" s="32"/>
      <c r="AU154" s="32"/>
      <c r="AW154" s="44"/>
      <c r="AY154" s="32"/>
      <c r="BA154" s="32"/>
      <c r="BC154" s="32"/>
      <c r="BE154" s="44"/>
      <c r="BG154" s="32"/>
      <c r="BI154" s="32"/>
      <c r="BK154" s="32"/>
      <c r="BM154" s="44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B154" s="32"/>
      <c r="DC154" s="32"/>
      <c r="DD154" s="32"/>
      <c r="DE154" s="32"/>
      <c r="DF154" s="32"/>
      <c r="DG154" s="32"/>
      <c r="DH154" s="32"/>
      <c r="DI154" s="32"/>
      <c r="DJ154" s="32"/>
      <c r="DK154" s="32"/>
      <c r="DL154" s="32"/>
      <c r="DM154" s="32"/>
      <c r="DO154" s="32"/>
      <c r="DP154" s="32"/>
      <c r="DQ154" s="32"/>
      <c r="DR154" s="32"/>
      <c r="DS154" s="32"/>
      <c r="DT154" s="32"/>
      <c r="DU154" s="32"/>
      <c r="DV154" s="32"/>
      <c r="DW154" s="32"/>
      <c r="DX154" s="32"/>
      <c r="DY154" s="32"/>
      <c r="DZ154" s="32"/>
      <c r="EB154" s="32"/>
      <c r="EC154" s="32"/>
      <c r="ED154" s="32"/>
      <c r="EE154" s="32"/>
      <c r="EF154" s="32"/>
      <c r="EG154" s="32"/>
      <c r="EH154" s="32"/>
      <c r="EI154" s="32"/>
      <c r="EJ154" s="32"/>
      <c r="EK154" s="32"/>
      <c r="EL154" s="32"/>
      <c r="EM154" s="32"/>
    </row>
    <row r="155" spans="1:143" x14ac:dyDescent="0.25">
      <c r="A155" s="30"/>
      <c r="C155" s="329"/>
      <c r="E155" s="329"/>
      <c r="G155" s="32"/>
      <c r="I155" s="44"/>
      <c r="K155" s="32"/>
      <c r="M155" s="32"/>
      <c r="O155" s="32"/>
      <c r="Q155" s="44"/>
      <c r="S155" s="32"/>
      <c r="U155" s="32"/>
      <c r="W155" s="32"/>
      <c r="Y155" s="44"/>
      <c r="AA155" s="32"/>
      <c r="AC155" s="32"/>
      <c r="AE155" s="32"/>
      <c r="AG155" s="44"/>
      <c r="AI155" s="32"/>
      <c r="AK155" s="32"/>
      <c r="AM155" s="32"/>
      <c r="AO155" s="44"/>
      <c r="AQ155" s="32"/>
      <c r="AS155" s="32"/>
      <c r="AU155" s="32"/>
      <c r="AW155" s="44"/>
      <c r="AY155" s="32"/>
      <c r="BA155" s="32"/>
      <c r="BC155" s="32"/>
      <c r="BE155" s="44"/>
      <c r="BG155" s="32"/>
      <c r="BI155" s="32"/>
      <c r="BK155" s="32"/>
      <c r="BM155" s="44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CA155" s="32"/>
      <c r="CC155" s="44"/>
      <c r="CE155" s="32"/>
      <c r="CG155" s="32"/>
      <c r="CI155" s="32"/>
      <c r="CK155" s="44"/>
      <c r="CM155" s="32"/>
      <c r="CO155" s="32"/>
      <c r="CQ155" s="32"/>
      <c r="CS155" s="44"/>
      <c r="CU155" s="32"/>
      <c r="CW155" s="32"/>
      <c r="CY155" s="32"/>
      <c r="DA155" s="44"/>
      <c r="DC155" s="32"/>
      <c r="DE155" s="32"/>
      <c r="DG155" s="32"/>
      <c r="DI155" s="44"/>
      <c r="DK155" s="32"/>
      <c r="DM155" s="32"/>
      <c r="DO155" s="32"/>
    </row>
    <row r="156" spans="1:143" x14ac:dyDescent="0.25">
      <c r="A156" s="30"/>
      <c r="C156" s="329"/>
      <c r="E156" s="329"/>
      <c r="G156" s="32"/>
      <c r="I156" s="44"/>
      <c r="K156" s="32"/>
      <c r="M156" s="32"/>
      <c r="O156" s="32"/>
      <c r="Q156" s="44"/>
      <c r="S156" s="32"/>
      <c r="U156" s="32"/>
      <c r="W156" s="32"/>
      <c r="Y156" s="44"/>
      <c r="AA156" s="32"/>
      <c r="AC156" s="32"/>
      <c r="AE156" s="32"/>
      <c r="AG156" s="44"/>
      <c r="AI156" s="32"/>
      <c r="AK156" s="32"/>
      <c r="AM156" s="32"/>
      <c r="AO156" s="44"/>
      <c r="AQ156" s="32"/>
      <c r="AS156" s="32"/>
      <c r="AU156" s="32"/>
      <c r="AW156" s="44"/>
      <c r="AY156" s="32"/>
      <c r="BA156" s="32"/>
      <c r="BC156" s="32"/>
      <c r="BE156" s="44"/>
      <c r="BG156" s="32"/>
      <c r="BI156" s="32"/>
      <c r="BK156" s="32"/>
      <c r="BM156" s="44"/>
      <c r="BO156" s="32"/>
      <c r="BQ156" s="32"/>
      <c r="BS156" s="32"/>
      <c r="BU156" s="44"/>
      <c r="BW156" s="32"/>
      <c r="BY156" s="32"/>
      <c r="CA156" s="32"/>
      <c r="CC156" s="44"/>
      <c r="CE156" s="32"/>
      <c r="CG156" s="32"/>
      <c r="CI156" s="32"/>
      <c r="CK156" s="44"/>
      <c r="CM156" s="32"/>
      <c r="CO156" s="32"/>
      <c r="CQ156" s="32"/>
      <c r="CS156" s="44"/>
      <c r="CU156" s="32"/>
      <c r="CW156" s="32"/>
      <c r="CY156" s="32"/>
      <c r="DA156" s="44"/>
      <c r="DC156" s="32"/>
      <c r="DE156" s="32"/>
      <c r="DG156" s="32"/>
      <c r="DI156" s="44"/>
      <c r="DK156" s="32"/>
      <c r="DM156" s="32"/>
      <c r="DO156" s="32"/>
    </row>
    <row r="157" spans="1:143" x14ac:dyDescent="0.25">
      <c r="A157" s="30"/>
      <c r="C157" s="329"/>
      <c r="E157" s="329"/>
      <c r="G157" s="32"/>
      <c r="I157" s="44"/>
      <c r="K157" s="32"/>
      <c r="M157" s="32"/>
      <c r="O157" s="32"/>
      <c r="Q157" s="44"/>
      <c r="S157" s="32"/>
      <c r="U157" s="32"/>
      <c r="W157" s="32"/>
      <c r="Y157" s="44"/>
      <c r="AA157" s="32"/>
      <c r="AC157" s="32"/>
      <c r="AE157" s="32"/>
      <c r="AG157" s="44"/>
      <c r="AI157" s="32"/>
      <c r="AK157" s="32"/>
      <c r="AM157" s="32"/>
      <c r="AO157" s="44"/>
      <c r="AQ157" s="32"/>
      <c r="AS157" s="32"/>
      <c r="AU157" s="32"/>
      <c r="AW157" s="44"/>
      <c r="AY157" s="32"/>
      <c r="BA157" s="32"/>
      <c r="BC157" s="32"/>
      <c r="BE157" s="44"/>
      <c r="BG157" s="32"/>
      <c r="BI157" s="32"/>
      <c r="BK157" s="32"/>
      <c r="BM157" s="44"/>
      <c r="BO157" s="32"/>
      <c r="BQ157" s="32"/>
      <c r="BS157" s="32"/>
      <c r="BU157" s="44"/>
      <c r="BW157" s="32"/>
      <c r="BY157" s="32"/>
      <c r="CA157" s="32"/>
      <c r="CC157" s="44"/>
      <c r="CE157" s="32"/>
      <c r="CG157" s="32"/>
      <c r="CI157" s="32"/>
      <c r="CK157" s="44"/>
      <c r="CM157" s="32"/>
      <c r="CO157" s="32"/>
      <c r="CQ157" s="32"/>
      <c r="CS157" s="44"/>
      <c r="CU157" s="32"/>
      <c r="CW157" s="32"/>
      <c r="CY157" s="32"/>
      <c r="DA157" s="44"/>
      <c r="DC157" s="32"/>
      <c r="DE157" s="32"/>
      <c r="DG157" s="32"/>
      <c r="DI157" s="44"/>
      <c r="DK157" s="32"/>
      <c r="DM157" s="32"/>
      <c r="DO157" s="32"/>
    </row>
    <row r="158" spans="1:143" x14ac:dyDescent="0.25">
      <c r="A158" s="30"/>
      <c r="C158" s="329"/>
      <c r="E158" s="329"/>
      <c r="G158" s="32"/>
      <c r="I158" s="44"/>
      <c r="K158" s="32"/>
      <c r="M158" s="32"/>
      <c r="O158" s="32"/>
      <c r="Q158" s="44"/>
      <c r="S158" s="32"/>
      <c r="U158" s="32"/>
      <c r="W158" s="32"/>
      <c r="Y158" s="44"/>
      <c r="AA158" s="32"/>
      <c r="AC158" s="32"/>
      <c r="AE158" s="32"/>
      <c r="AG158" s="44"/>
      <c r="AI158" s="32"/>
      <c r="AK158" s="32"/>
      <c r="AM158" s="32"/>
      <c r="AO158" s="44"/>
      <c r="AQ158" s="32"/>
      <c r="AS158" s="32"/>
      <c r="AU158" s="32"/>
      <c r="AW158" s="44"/>
      <c r="AY158" s="32"/>
      <c r="BA158" s="32"/>
      <c r="BC158" s="32"/>
      <c r="BE158" s="44"/>
      <c r="BG158" s="32"/>
      <c r="BI158" s="32"/>
      <c r="BK158" s="32"/>
      <c r="BM158" s="44"/>
      <c r="BO158" s="32"/>
      <c r="BQ158" s="32"/>
      <c r="BS158" s="32"/>
      <c r="BU158" s="44"/>
      <c r="BW158" s="32"/>
      <c r="BY158" s="32"/>
      <c r="CA158" s="32"/>
      <c r="CC158" s="44"/>
      <c r="CE158" s="32"/>
      <c r="CG158" s="32"/>
      <c r="CI158" s="32"/>
      <c r="CK158" s="44"/>
      <c r="CM158" s="32"/>
      <c r="CO158" s="32"/>
      <c r="CQ158" s="32"/>
      <c r="CS158" s="44"/>
      <c r="CU158" s="32"/>
      <c r="CW158" s="32"/>
      <c r="CY158" s="32"/>
      <c r="DA158" s="44"/>
      <c r="DC158" s="32"/>
      <c r="DE158" s="32"/>
      <c r="DG158" s="32"/>
      <c r="DI158" s="44"/>
      <c r="DK158" s="32"/>
      <c r="DM158" s="32"/>
      <c r="DO158" s="32"/>
    </row>
    <row r="159" spans="1:143" x14ac:dyDescent="0.25">
      <c r="A159" s="30"/>
      <c r="C159" s="329"/>
      <c r="E159" s="329"/>
      <c r="G159" s="32"/>
      <c r="I159" s="44"/>
      <c r="K159" s="32"/>
      <c r="M159" s="32"/>
      <c r="O159" s="32"/>
      <c r="Q159" s="44"/>
      <c r="S159" s="32"/>
      <c r="U159" s="32"/>
      <c r="W159" s="32"/>
      <c r="Y159" s="44"/>
      <c r="AA159" s="32"/>
      <c r="AC159" s="32"/>
      <c r="AE159" s="32"/>
      <c r="AG159" s="44"/>
      <c r="AI159" s="32"/>
      <c r="AK159" s="32"/>
      <c r="AM159" s="32"/>
      <c r="AO159" s="44"/>
      <c r="AQ159" s="32"/>
      <c r="AS159" s="32"/>
      <c r="AU159" s="32"/>
      <c r="AW159" s="44"/>
      <c r="AY159" s="32"/>
      <c r="BA159" s="32"/>
      <c r="BC159" s="32"/>
      <c r="BE159" s="44"/>
      <c r="BG159" s="32"/>
      <c r="BI159" s="32"/>
      <c r="BK159" s="32"/>
      <c r="BM159" s="44"/>
      <c r="BO159" s="32"/>
      <c r="BQ159" s="32"/>
      <c r="BS159" s="32"/>
      <c r="BU159" s="44"/>
      <c r="BW159" s="32"/>
      <c r="BY159" s="32"/>
      <c r="CA159" s="32"/>
      <c r="CC159" s="44"/>
      <c r="CE159" s="32"/>
      <c r="CG159" s="32"/>
      <c r="CI159" s="32"/>
      <c r="CK159" s="44"/>
      <c r="CM159" s="32"/>
      <c r="CO159" s="32"/>
      <c r="CQ159" s="32"/>
      <c r="CS159" s="44"/>
      <c r="CU159" s="32"/>
      <c r="CW159" s="32"/>
      <c r="CY159" s="32"/>
      <c r="DA159" s="44"/>
      <c r="DC159" s="32"/>
      <c r="DE159" s="32"/>
      <c r="DG159" s="32"/>
      <c r="DI159" s="44"/>
      <c r="DK159" s="32"/>
      <c r="DM159" s="32"/>
      <c r="DO159" s="32"/>
    </row>
    <row r="160" spans="1:143" x14ac:dyDescent="0.25">
      <c r="A160" s="30"/>
      <c r="G160" s="32"/>
      <c r="I160" s="44"/>
      <c r="K160" s="32"/>
      <c r="M160" s="32"/>
      <c r="O160" s="32"/>
      <c r="Q160" s="44"/>
      <c r="S160" s="32"/>
      <c r="U160" s="32"/>
      <c r="W160" s="32"/>
      <c r="Y160" s="44"/>
      <c r="AA160" s="32"/>
      <c r="AC160" s="32"/>
      <c r="AE160" s="32"/>
      <c r="AG160" s="44"/>
      <c r="AI160" s="32"/>
      <c r="AK160" s="32"/>
      <c r="AM160" s="32"/>
      <c r="AO160" s="44"/>
      <c r="AQ160" s="32"/>
      <c r="AS160" s="32"/>
      <c r="AU160" s="32"/>
      <c r="AW160" s="44"/>
      <c r="AY160" s="32"/>
      <c r="BA160" s="32"/>
      <c r="BC160" s="32"/>
      <c r="BE160" s="44"/>
      <c r="BG160" s="32"/>
      <c r="BI160" s="32"/>
      <c r="BK160" s="32"/>
      <c r="BM160" s="44"/>
      <c r="BO160" s="32"/>
      <c r="BQ160" s="32"/>
      <c r="BS160" s="32"/>
      <c r="BU160" s="44"/>
      <c r="BW160" s="32"/>
      <c r="BY160" s="32"/>
      <c r="CA160" s="32"/>
      <c r="CC160" s="44"/>
      <c r="CE160" s="32"/>
      <c r="CG160" s="32"/>
      <c r="CI160" s="32"/>
      <c r="CK160" s="44"/>
      <c r="CM160" s="32"/>
      <c r="CO160" s="32"/>
      <c r="CQ160" s="32"/>
      <c r="CS160" s="44"/>
      <c r="CU160" s="32"/>
      <c r="CW160" s="32"/>
      <c r="CY160" s="32"/>
      <c r="DA160" s="44"/>
      <c r="DC160" s="32"/>
      <c r="DE160" s="32"/>
      <c r="DG160" s="32"/>
      <c r="DI160" s="44"/>
      <c r="DK160" s="32"/>
      <c r="DM160" s="32"/>
      <c r="DO160" s="32"/>
    </row>
    <row r="161" spans="1:351" x14ac:dyDescent="0.25">
      <c r="A161" s="30"/>
      <c r="C161" s="213"/>
      <c r="E161" s="213"/>
    </row>
    <row r="162" spans="1:351" x14ac:dyDescent="0.25">
      <c r="A162" s="30"/>
      <c r="C162" s="213"/>
      <c r="E162" s="213"/>
      <c r="G162" s="31"/>
      <c r="K162" s="31"/>
      <c r="M162" s="31"/>
      <c r="O162" s="31"/>
      <c r="S162" s="31"/>
      <c r="U162" s="31"/>
      <c r="W162" s="31"/>
      <c r="AA162" s="31"/>
      <c r="AC162" s="31"/>
      <c r="AE162" s="31"/>
      <c r="AI162" s="31"/>
      <c r="AK162" s="31"/>
      <c r="AM162" s="31"/>
      <c r="AQ162" s="31"/>
      <c r="AS162" s="31"/>
      <c r="AU162" s="31"/>
      <c r="AY162" s="31"/>
      <c r="BA162" s="31"/>
      <c r="BB162" s="47"/>
      <c r="BC162" s="31"/>
      <c r="BG162" s="31"/>
      <c r="BI162" s="31"/>
      <c r="BK162" s="31"/>
      <c r="BO162" s="31"/>
      <c r="BQ162" s="31"/>
      <c r="BS162" s="31"/>
      <c r="BW162" s="31"/>
      <c r="BY162" s="31"/>
      <c r="CA162" s="31"/>
      <c r="CE162" s="31"/>
      <c r="CG162" s="31"/>
      <c r="CI162" s="31"/>
      <c r="CM162" s="31"/>
      <c r="CO162" s="31"/>
      <c r="CQ162" s="31"/>
      <c r="CU162" s="31"/>
      <c r="CW162" s="31"/>
      <c r="CY162" s="31"/>
      <c r="DC162" s="31"/>
      <c r="DE162" s="31"/>
      <c r="DG162" s="31"/>
      <c r="DK162" s="31"/>
      <c r="DM162" s="31"/>
      <c r="DO162" s="31"/>
      <c r="DP162" s="47"/>
      <c r="DQ162" s="49"/>
      <c r="DR162" s="49"/>
      <c r="DS162" s="31"/>
      <c r="DT162" s="47"/>
      <c r="DU162" s="31"/>
      <c r="DV162" s="47"/>
      <c r="DW162" s="31"/>
      <c r="DX162" s="47"/>
      <c r="DY162" s="49"/>
      <c r="DZ162" s="49"/>
      <c r="EA162" s="31"/>
      <c r="EB162" s="47"/>
      <c r="EC162" s="31"/>
      <c r="ED162" s="47"/>
      <c r="EE162" s="31"/>
      <c r="EF162" s="47"/>
      <c r="EG162" s="49"/>
      <c r="EH162" s="49"/>
      <c r="EI162" s="31"/>
      <c r="EJ162" s="47"/>
      <c r="EK162" s="31"/>
      <c r="EL162" s="47"/>
      <c r="EM162" s="31"/>
      <c r="EN162" s="47"/>
      <c r="EO162" s="49"/>
      <c r="EP162" s="49"/>
      <c r="EQ162" s="31"/>
      <c r="ER162" s="47"/>
      <c r="ES162" s="31"/>
      <c r="ET162" s="47"/>
      <c r="EU162" s="31"/>
      <c r="EV162" s="47"/>
      <c r="EW162" s="49"/>
      <c r="EX162" s="49"/>
      <c r="EY162" s="31"/>
      <c r="EZ162" s="47"/>
      <c r="FA162" s="31"/>
      <c r="FB162" s="47"/>
      <c r="FC162" s="31"/>
      <c r="FD162" s="47"/>
      <c r="FE162" s="49"/>
      <c r="FF162" s="49"/>
      <c r="FG162" s="31"/>
      <c r="FH162" s="47"/>
      <c r="FI162" s="31"/>
      <c r="FJ162" s="47"/>
      <c r="FK162" s="31"/>
      <c r="FL162" s="47"/>
      <c r="FM162" s="49"/>
      <c r="FN162" s="49"/>
      <c r="FO162" s="31"/>
      <c r="FP162" s="47"/>
      <c r="FQ162" s="31"/>
      <c r="FR162" s="47"/>
      <c r="FS162" s="31"/>
      <c r="FT162" s="47"/>
      <c r="FU162" s="49"/>
      <c r="FV162" s="49"/>
      <c r="FW162" s="31"/>
      <c r="FX162" s="47"/>
      <c r="FY162" s="31"/>
      <c r="FZ162" s="47"/>
      <c r="GA162" s="31"/>
      <c r="GB162" s="47"/>
      <c r="GC162" s="49"/>
      <c r="GD162" s="49"/>
      <c r="GE162" s="31"/>
      <c r="GF162" s="47"/>
      <c r="GG162" s="31"/>
      <c r="GH162" s="47"/>
      <c r="GI162" s="31"/>
      <c r="GJ162" s="47"/>
      <c r="GK162" s="49"/>
      <c r="GL162" s="49"/>
      <c r="GM162" s="31"/>
      <c r="GN162" s="47"/>
      <c r="GO162" s="31"/>
      <c r="GP162" s="47"/>
      <c r="GQ162" s="31"/>
      <c r="GR162" s="47"/>
      <c r="GS162" s="49"/>
      <c r="GT162" s="49"/>
      <c r="GU162" s="31"/>
      <c r="GV162" s="47"/>
      <c r="GW162" s="31"/>
      <c r="GX162" s="47"/>
      <c r="GY162" s="31"/>
      <c r="GZ162" s="47"/>
      <c r="HA162" s="49"/>
      <c r="HB162" s="49"/>
      <c r="HC162" s="31"/>
      <c r="HD162" s="47"/>
      <c r="HE162" s="31"/>
      <c r="HF162" s="47"/>
      <c r="HG162" s="31"/>
      <c r="HH162" s="47"/>
      <c r="HI162" s="49"/>
      <c r="HJ162" s="49"/>
      <c r="HK162" s="31"/>
      <c r="HL162" s="47"/>
      <c r="HM162" s="31"/>
      <c r="HN162" s="47"/>
      <c r="HO162" s="31"/>
      <c r="HP162" s="47"/>
      <c r="HQ162" s="49"/>
      <c r="HR162" s="49"/>
      <c r="HS162" s="31"/>
      <c r="HT162" s="47"/>
      <c r="HU162" s="31"/>
      <c r="HV162" s="47"/>
      <c r="HW162" s="31"/>
      <c r="HX162" s="47"/>
      <c r="HY162" s="49"/>
      <c r="HZ162" s="49"/>
      <c r="IA162" s="31"/>
      <c r="IB162" s="47"/>
      <c r="IC162" s="31"/>
      <c r="ID162" s="47"/>
      <c r="IE162" s="31"/>
      <c r="IF162" s="47"/>
      <c r="IG162" s="49"/>
      <c r="IH162" s="49"/>
      <c r="II162" s="31"/>
      <c r="IJ162" s="47"/>
      <c r="IK162" s="31"/>
      <c r="IL162" s="47"/>
      <c r="IM162" s="31"/>
      <c r="IN162" s="47"/>
      <c r="IO162" s="49"/>
      <c r="IP162" s="49"/>
      <c r="IQ162" s="31"/>
      <c r="IR162" s="47"/>
      <c r="IS162" s="31"/>
      <c r="IT162" s="47"/>
      <c r="IU162" s="31"/>
      <c r="IV162" s="47"/>
      <c r="IW162" s="49"/>
      <c r="IX162" s="49"/>
      <c r="IY162" s="31"/>
      <c r="IZ162" s="47"/>
      <c r="JA162" s="31"/>
      <c r="JB162" s="47"/>
      <c r="JC162" s="31"/>
      <c r="JD162" s="47"/>
      <c r="JE162" s="49"/>
      <c r="JF162" s="49"/>
      <c r="JG162" s="31"/>
      <c r="JH162" s="47"/>
      <c r="JI162" s="31"/>
      <c r="JJ162" s="47"/>
      <c r="JK162" s="31"/>
      <c r="JL162" s="47"/>
      <c r="JM162" s="49"/>
      <c r="JN162" s="49"/>
      <c r="JO162" s="31"/>
      <c r="JP162" s="47"/>
      <c r="JQ162" s="31"/>
      <c r="JR162" s="47"/>
      <c r="JS162" s="31"/>
      <c r="JT162" s="47"/>
      <c r="JU162" s="49"/>
      <c r="JV162" s="49"/>
      <c r="JW162" s="31"/>
      <c r="JX162" s="47"/>
      <c r="JY162" s="31"/>
      <c r="JZ162" s="47"/>
      <c r="KA162" s="31"/>
      <c r="KB162" s="47"/>
      <c r="KC162" s="49"/>
      <c r="KD162" s="49"/>
      <c r="KE162" s="31"/>
      <c r="KF162" s="47"/>
      <c r="KG162" s="31"/>
      <c r="KH162" s="47"/>
      <c r="KI162" s="31"/>
      <c r="KJ162" s="47"/>
      <c r="KK162" s="49"/>
      <c r="KL162" s="49"/>
      <c r="KM162" s="31"/>
      <c r="KN162" s="47"/>
      <c r="KO162" s="31"/>
      <c r="KP162" s="47"/>
      <c r="KQ162" s="31"/>
      <c r="KR162" s="47"/>
      <c r="KS162" s="49"/>
      <c r="KT162" s="49"/>
      <c r="KU162" s="31"/>
      <c r="KV162" s="47"/>
      <c r="KW162" s="31"/>
      <c r="KX162" s="47"/>
      <c r="KY162" s="31"/>
      <c r="KZ162" s="47"/>
      <c r="LA162" s="49"/>
      <c r="LB162" s="49"/>
      <c r="LC162" s="31"/>
      <c r="LD162" s="47"/>
      <c r="LE162" s="31"/>
      <c r="LF162" s="47"/>
      <c r="LG162" s="31"/>
      <c r="LH162" s="47"/>
      <c r="LI162" s="49"/>
      <c r="LJ162" s="49"/>
      <c r="LK162" s="31"/>
      <c r="LM162" s="31"/>
      <c r="LN162" s="47"/>
      <c r="LO162" s="31"/>
      <c r="LP162" s="47"/>
      <c r="LQ162" s="49"/>
      <c r="LR162" s="49"/>
      <c r="LS162" s="31"/>
      <c r="LT162" s="47"/>
      <c r="LU162" s="31"/>
      <c r="LV162" s="47"/>
      <c r="LW162" s="31"/>
      <c r="LX162" s="47"/>
      <c r="LY162" s="49"/>
      <c r="LZ162" s="49"/>
      <c r="MA162" s="31"/>
      <c r="MB162" s="47"/>
      <c r="MC162" s="31"/>
      <c r="MD162" s="47"/>
      <c r="ME162" s="31"/>
      <c r="MF162" s="47"/>
      <c r="MG162" s="49"/>
      <c r="MH162" s="49"/>
      <c r="MI162" s="31"/>
      <c r="MJ162" s="47"/>
      <c r="MK162" s="31"/>
      <c r="ML162" s="47"/>
      <c r="MM162" s="31"/>
    </row>
    <row r="163" spans="1:351" x14ac:dyDescent="0.25">
      <c r="A163" s="30"/>
      <c r="C163" s="213"/>
      <c r="E163" s="213"/>
      <c r="G163" s="31"/>
      <c r="K163" s="31"/>
      <c r="M163" s="31"/>
      <c r="O163" s="31"/>
      <c r="Q163" s="44"/>
      <c r="S163" s="31"/>
      <c r="U163" s="31"/>
      <c r="W163" s="31"/>
      <c r="Y163" s="44"/>
      <c r="AA163" s="31"/>
      <c r="AC163" s="31"/>
      <c r="AE163" s="31"/>
      <c r="AG163" s="44"/>
      <c r="AI163" s="31"/>
      <c r="AK163" s="31"/>
      <c r="AM163" s="31"/>
      <c r="AO163" s="44"/>
      <c r="AQ163" s="31"/>
      <c r="AS163" s="31"/>
      <c r="AU163" s="31"/>
      <c r="AW163" s="44"/>
      <c r="AY163" s="31"/>
      <c r="BA163" s="31"/>
      <c r="BB163" s="47"/>
      <c r="BC163" s="31"/>
      <c r="BE163" s="44"/>
      <c r="BG163" s="31"/>
      <c r="BI163" s="31"/>
      <c r="BK163" s="31"/>
      <c r="BM163" s="44"/>
      <c r="BO163" s="31"/>
      <c r="BQ163" s="31"/>
      <c r="BS163" s="31"/>
      <c r="BU163" s="44"/>
      <c r="BW163" s="31"/>
      <c r="BY163" s="31"/>
      <c r="CA163" s="31"/>
      <c r="CC163" s="44"/>
      <c r="CE163" s="31"/>
      <c r="CG163" s="31"/>
      <c r="CI163" s="31"/>
      <c r="CK163" s="44"/>
      <c r="CM163" s="31"/>
      <c r="CO163" s="31"/>
      <c r="CQ163" s="31"/>
      <c r="CS163" s="44"/>
      <c r="CU163" s="31"/>
      <c r="CW163" s="31"/>
      <c r="CY163" s="31"/>
      <c r="DA163" s="44"/>
      <c r="DC163" s="31"/>
      <c r="DE163" s="31"/>
      <c r="DG163" s="31"/>
      <c r="DI163" s="44"/>
      <c r="DK163" s="31"/>
      <c r="DM163" s="31"/>
      <c r="DO163" s="31"/>
      <c r="DP163" s="47"/>
      <c r="DR163" s="49"/>
      <c r="DS163" s="31"/>
      <c r="DT163" s="47"/>
      <c r="DU163" s="31"/>
      <c r="DV163" s="47"/>
      <c r="DW163" s="31"/>
      <c r="DX163" s="47"/>
      <c r="DZ163" s="49"/>
      <c r="EA163" s="31"/>
      <c r="EB163" s="47"/>
      <c r="EC163" s="31"/>
      <c r="ED163" s="47"/>
      <c r="EE163" s="31"/>
      <c r="EF163" s="47"/>
      <c r="EH163" s="49"/>
      <c r="EI163" s="31"/>
      <c r="EJ163" s="47"/>
      <c r="EK163" s="31"/>
      <c r="EL163" s="47"/>
      <c r="EM163" s="31"/>
      <c r="EN163" s="47"/>
      <c r="EP163" s="49"/>
      <c r="EQ163" s="31"/>
      <c r="ER163" s="47"/>
      <c r="ES163" s="31"/>
      <c r="ET163" s="47"/>
      <c r="EU163" s="31"/>
      <c r="EV163" s="47"/>
      <c r="EX163" s="49"/>
      <c r="EY163" s="31"/>
      <c r="EZ163" s="47"/>
      <c r="FA163" s="31"/>
      <c r="FB163" s="47"/>
      <c r="FC163" s="31"/>
      <c r="FD163" s="47"/>
      <c r="FF163" s="49"/>
      <c r="FG163" s="31"/>
      <c r="FH163" s="47"/>
      <c r="FI163" s="31"/>
      <c r="FJ163" s="47"/>
      <c r="FK163" s="31"/>
      <c r="FL163" s="47"/>
      <c r="FN163" s="49"/>
      <c r="FO163" s="31"/>
      <c r="FP163" s="47"/>
      <c r="FQ163" s="31"/>
      <c r="FR163" s="47"/>
      <c r="FS163" s="31"/>
      <c r="FT163" s="47"/>
      <c r="FV163" s="49"/>
      <c r="FW163" s="31"/>
      <c r="FX163" s="47"/>
      <c r="FY163" s="31"/>
      <c r="FZ163" s="47"/>
      <c r="GA163" s="31"/>
      <c r="GB163" s="47"/>
      <c r="GD163" s="49"/>
      <c r="GE163" s="31"/>
      <c r="GF163" s="47"/>
      <c r="GG163" s="31"/>
      <c r="GH163" s="47"/>
      <c r="GI163" s="31"/>
      <c r="GJ163" s="47"/>
      <c r="GL163" s="49"/>
      <c r="GM163" s="31"/>
      <c r="GN163" s="47"/>
      <c r="GO163" s="31"/>
      <c r="GP163" s="47"/>
      <c r="GQ163" s="31"/>
      <c r="GR163" s="47"/>
      <c r="GT163" s="49"/>
      <c r="GU163" s="31"/>
      <c r="GV163" s="47"/>
      <c r="GW163" s="31"/>
      <c r="GX163" s="47"/>
      <c r="GY163" s="31"/>
      <c r="GZ163" s="47"/>
      <c r="HB163" s="49"/>
      <c r="HC163" s="31"/>
      <c r="HD163" s="47"/>
      <c r="HE163" s="31"/>
      <c r="HF163" s="47"/>
      <c r="HG163" s="31"/>
      <c r="HH163" s="47"/>
      <c r="HJ163" s="49"/>
      <c r="HK163" s="31"/>
      <c r="HL163" s="47"/>
      <c r="HM163" s="31"/>
      <c r="HN163" s="47"/>
      <c r="HO163" s="31"/>
      <c r="HP163" s="47"/>
      <c r="HR163" s="49"/>
      <c r="HS163" s="31"/>
      <c r="HT163" s="47"/>
      <c r="HU163" s="31"/>
      <c r="HV163" s="47"/>
      <c r="HW163" s="31"/>
      <c r="HX163" s="47"/>
      <c r="HZ163" s="49"/>
      <c r="IA163" s="31"/>
      <c r="IB163" s="47"/>
      <c r="IC163" s="31"/>
      <c r="ID163" s="47"/>
      <c r="IE163" s="31"/>
      <c r="IF163" s="47"/>
      <c r="IH163" s="49"/>
      <c r="II163" s="31"/>
      <c r="IJ163" s="47"/>
      <c r="IK163" s="31"/>
      <c r="IL163" s="47"/>
      <c r="IM163" s="31"/>
      <c r="IN163" s="47"/>
      <c r="IP163" s="49"/>
      <c r="IQ163" s="31"/>
      <c r="IR163" s="47"/>
      <c r="IS163" s="31"/>
      <c r="IT163" s="47"/>
      <c r="IU163" s="31"/>
      <c r="IV163" s="47"/>
      <c r="IX163" s="49"/>
      <c r="IY163" s="31"/>
      <c r="IZ163" s="47"/>
      <c r="JA163" s="31"/>
      <c r="JB163" s="47"/>
      <c r="JC163" s="31"/>
      <c r="JD163" s="47"/>
      <c r="JF163" s="49"/>
      <c r="JG163" s="31"/>
      <c r="JH163" s="47"/>
      <c r="JI163" s="31"/>
      <c r="JJ163" s="47"/>
      <c r="JK163" s="31"/>
      <c r="JL163" s="47"/>
      <c r="JN163" s="49"/>
      <c r="JO163" s="31"/>
      <c r="JP163" s="47"/>
      <c r="JQ163" s="31"/>
      <c r="JR163" s="47"/>
      <c r="JS163" s="31"/>
      <c r="JT163" s="47"/>
      <c r="JV163" s="49"/>
      <c r="JW163" s="31"/>
      <c r="JX163" s="47"/>
      <c r="JY163" s="31"/>
      <c r="JZ163" s="47"/>
      <c r="KA163" s="31"/>
      <c r="KB163" s="47"/>
      <c r="KD163" s="49"/>
      <c r="KE163" s="31"/>
      <c r="KF163" s="47"/>
      <c r="KG163" s="31"/>
      <c r="KH163" s="47"/>
      <c r="KI163" s="31"/>
      <c r="KJ163" s="47"/>
      <c r="KL163" s="49"/>
      <c r="KM163" s="31"/>
      <c r="KN163" s="47"/>
      <c r="KO163" s="31"/>
      <c r="KP163" s="47"/>
      <c r="KQ163" s="31"/>
      <c r="KR163" s="47"/>
      <c r="KT163" s="49"/>
      <c r="KU163" s="31"/>
      <c r="KV163" s="47"/>
      <c r="KW163" s="31"/>
      <c r="KX163" s="47"/>
      <c r="KY163" s="31"/>
      <c r="KZ163" s="47"/>
      <c r="LB163" s="49"/>
      <c r="LC163" s="31"/>
      <c r="LD163" s="47"/>
      <c r="LE163" s="31"/>
      <c r="LF163" s="47"/>
      <c r="LG163" s="31"/>
      <c r="LH163" s="47"/>
      <c r="LJ163" s="49"/>
      <c r="LK163" s="31"/>
      <c r="LM163" s="31"/>
      <c r="LN163" s="47"/>
      <c r="LO163" s="31"/>
      <c r="LP163" s="47"/>
      <c r="LR163" s="49"/>
      <c r="LS163" s="31"/>
      <c r="LT163" s="47"/>
      <c r="LU163" s="31"/>
      <c r="LV163" s="47"/>
      <c r="LW163" s="31"/>
      <c r="LX163" s="47"/>
      <c r="LZ163" s="49"/>
      <c r="MA163" s="31"/>
      <c r="MB163" s="47"/>
      <c r="MC163" s="31"/>
      <c r="MD163" s="47"/>
      <c r="ME163" s="31"/>
      <c r="MF163" s="47"/>
      <c r="MH163" s="49"/>
      <c r="MI163" s="31"/>
      <c r="MJ163" s="47"/>
      <c r="MK163" s="31"/>
      <c r="ML163" s="47"/>
      <c r="MM163" s="31"/>
    </row>
    <row r="164" spans="1:351" x14ac:dyDescent="0.25">
      <c r="A164" s="30"/>
      <c r="C164" s="213"/>
      <c r="E164" s="213"/>
      <c r="G164" s="31"/>
      <c r="K164" s="31"/>
      <c r="M164" s="31"/>
      <c r="O164" s="31"/>
      <c r="Q164" s="44"/>
      <c r="S164" s="31"/>
      <c r="U164" s="31"/>
      <c r="W164" s="31"/>
      <c r="Y164" s="44"/>
      <c r="AA164" s="31"/>
      <c r="AC164" s="31"/>
      <c r="AE164" s="31"/>
      <c r="AG164" s="44"/>
      <c r="AI164" s="31"/>
      <c r="AK164" s="31"/>
      <c r="AM164" s="31"/>
      <c r="AO164" s="44"/>
      <c r="AQ164" s="31"/>
      <c r="AS164" s="31"/>
      <c r="AU164" s="31"/>
      <c r="AW164" s="44"/>
      <c r="AY164" s="31"/>
      <c r="BA164" s="31"/>
      <c r="BB164" s="47"/>
      <c r="BC164" s="31"/>
      <c r="BE164" s="44"/>
      <c r="BG164" s="31"/>
      <c r="BI164" s="31"/>
      <c r="BK164" s="31"/>
      <c r="BM164" s="44"/>
      <c r="BO164" s="31"/>
      <c r="BQ164" s="31"/>
      <c r="BS164" s="31"/>
      <c r="BU164" s="44"/>
      <c r="BW164" s="31"/>
      <c r="BY164" s="31"/>
      <c r="CA164" s="31"/>
      <c r="CC164" s="44"/>
      <c r="CE164" s="31"/>
      <c r="CG164" s="31"/>
      <c r="CI164" s="31"/>
      <c r="CK164" s="44"/>
      <c r="CM164" s="31"/>
      <c r="CO164" s="31"/>
      <c r="CQ164" s="31"/>
      <c r="CS164" s="44"/>
      <c r="CU164" s="31"/>
      <c r="CW164" s="31"/>
      <c r="CY164" s="31"/>
      <c r="DA164" s="44"/>
      <c r="DC164" s="31"/>
      <c r="DE164" s="31"/>
      <c r="DG164" s="31"/>
      <c r="DI164" s="44"/>
      <c r="DK164" s="31"/>
      <c r="DM164" s="31"/>
      <c r="DO164" s="31"/>
      <c r="DP164" s="47"/>
      <c r="DR164" s="49"/>
      <c r="DS164" s="31"/>
      <c r="DT164" s="47"/>
      <c r="DU164" s="31"/>
      <c r="DV164" s="47"/>
      <c r="DW164" s="31"/>
      <c r="DX164" s="47"/>
      <c r="DZ164" s="49"/>
      <c r="EA164" s="31"/>
      <c r="EB164" s="47"/>
      <c r="EC164" s="31"/>
      <c r="ED164" s="47"/>
      <c r="EE164" s="31"/>
      <c r="EF164" s="47"/>
      <c r="EH164" s="49"/>
      <c r="EI164" s="31"/>
      <c r="EJ164" s="47"/>
      <c r="EK164" s="31"/>
      <c r="EL164" s="47"/>
      <c r="EM164" s="31"/>
      <c r="EN164" s="47"/>
      <c r="EP164" s="49"/>
      <c r="EQ164" s="31"/>
      <c r="ER164" s="47"/>
      <c r="ES164" s="31"/>
      <c r="ET164" s="47"/>
      <c r="EU164" s="31"/>
      <c r="EV164" s="47"/>
      <c r="EX164" s="49"/>
      <c r="EY164" s="31"/>
      <c r="EZ164" s="47"/>
      <c r="FA164" s="31"/>
      <c r="FB164" s="47"/>
      <c r="FC164" s="31"/>
      <c r="FD164" s="47"/>
      <c r="FF164" s="49"/>
      <c r="FG164" s="31"/>
      <c r="FH164" s="47"/>
      <c r="FI164" s="31"/>
      <c r="FJ164" s="47"/>
      <c r="FK164" s="31"/>
      <c r="FL164" s="47"/>
      <c r="FN164" s="49"/>
      <c r="FO164" s="31"/>
      <c r="FP164" s="47"/>
      <c r="FQ164" s="31"/>
      <c r="FR164" s="47"/>
      <c r="FS164" s="31"/>
      <c r="FT164" s="47"/>
      <c r="FV164" s="49"/>
      <c r="FW164" s="31"/>
      <c r="FX164" s="47"/>
      <c r="FY164" s="31"/>
      <c r="FZ164" s="47"/>
      <c r="GA164" s="31"/>
      <c r="GB164" s="47"/>
      <c r="GD164" s="49"/>
      <c r="GE164" s="31"/>
      <c r="GF164" s="47"/>
      <c r="GG164" s="31"/>
      <c r="GH164" s="47"/>
      <c r="GI164" s="31"/>
      <c r="GJ164" s="47"/>
      <c r="GL164" s="49"/>
      <c r="GM164" s="31"/>
      <c r="GN164" s="47"/>
      <c r="GO164" s="31"/>
      <c r="GP164" s="47"/>
      <c r="GQ164" s="31"/>
      <c r="GR164" s="47"/>
      <c r="GT164" s="49"/>
      <c r="GU164" s="31"/>
      <c r="GV164" s="47"/>
      <c r="GW164" s="31"/>
      <c r="GX164" s="47"/>
      <c r="GY164" s="31"/>
      <c r="GZ164" s="47"/>
      <c r="HB164" s="49"/>
      <c r="HC164" s="31"/>
      <c r="HD164" s="47"/>
      <c r="HE164" s="31"/>
      <c r="HF164" s="47"/>
      <c r="HG164" s="31"/>
      <c r="HH164" s="47"/>
      <c r="HJ164" s="49"/>
      <c r="HK164" s="31"/>
      <c r="HL164" s="47"/>
      <c r="HM164" s="31"/>
      <c r="HN164" s="47"/>
      <c r="HO164" s="31"/>
      <c r="HP164" s="47"/>
      <c r="HR164" s="49"/>
      <c r="HS164" s="31"/>
      <c r="HT164" s="47"/>
      <c r="HU164" s="31"/>
      <c r="HV164" s="47"/>
      <c r="HW164" s="31"/>
      <c r="HX164" s="47"/>
      <c r="HZ164" s="49"/>
      <c r="IA164" s="31"/>
      <c r="IB164" s="47"/>
      <c r="IC164" s="31"/>
      <c r="ID164" s="47"/>
      <c r="IE164" s="31"/>
      <c r="IF164" s="47"/>
      <c r="IH164" s="49"/>
      <c r="II164" s="31"/>
      <c r="IJ164" s="47"/>
      <c r="IK164" s="31"/>
      <c r="IL164" s="47"/>
      <c r="IM164" s="31"/>
      <c r="IN164" s="47"/>
      <c r="IP164" s="49"/>
      <c r="IQ164" s="31"/>
      <c r="IR164" s="47"/>
      <c r="IS164" s="31"/>
      <c r="IT164" s="47"/>
      <c r="IU164" s="31"/>
      <c r="IV164" s="47"/>
      <c r="IX164" s="49"/>
      <c r="IY164" s="31"/>
      <c r="IZ164" s="47"/>
      <c r="JA164" s="31"/>
      <c r="JB164" s="47"/>
      <c r="JC164" s="31"/>
      <c r="JD164" s="47"/>
      <c r="JF164" s="49"/>
      <c r="JG164" s="31"/>
      <c r="JH164" s="47"/>
      <c r="JI164" s="31"/>
      <c r="JJ164" s="47"/>
      <c r="JK164" s="31"/>
      <c r="JL164" s="47"/>
      <c r="JN164" s="49"/>
      <c r="JO164" s="31"/>
      <c r="JP164" s="47"/>
      <c r="JQ164" s="31"/>
      <c r="JR164" s="47"/>
      <c r="JS164" s="31"/>
      <c r="JT164" s="47"/>
      <c r="JV164" s="49"/>
      <c r="JW164" s="31"/>
      <c r="JX164" s="47"/>
      <c r="JY164" s="31"/>
      <c r="JZ164" s="47"/>
      <c r="KA164" s="31"/>
      <c r="KB164" s="47"/>
      <c r="KD164" s="49"/>
      <c r="KE164" s="31"/>
      <c r="KF164" s="47"/>
      <c r="KG164" s="31"/>
      <c r="KH164" s="47"/>
      <c r="KI164" s="31"/>
      <c r="KJ164" s="47"/>
      <c r="KL164" s="49"/>
      <c r="KM164" s="31"/>
      <c r="KN164" s="47"/>
      <c r="KO164" s="31"/>
      <c r="KP164" s="47"/>
      <c r="KQ164" s="31"/>
      <c r="KR164" s="47"/>
      <c r="KT164" s="49"/>
      <c r="KU164" s="31"/>
      <c r="KV164" s="47"/>
      <c r="KW164" s="31"/>
      <c r="KX164" s="47"/>
      <c r="KY164" s="31"/>
      <c r="KZ164" s="47"/>
      <c r="LB164" s="49"/>
      <c r="LC164" s="31"/>
      <c r="LD164" s="47"/>
      <c r="LE164" s="31"/>
      <c r="LF164" s="47"/>
      <c r="LG164" s="31"/>
      <c r="LH164" s="47"/>
      <c r="LJ164" s="49"/>
      <c r="LK164" s="31"/>
      <c r="LM164" s="31"/>
      <c r="LN164" s="47"/>
      <c r="LO164" s="31"/>
      <c r="LP164" s="47"/>
      <c r="LR164" s="49"/>
      <c r="LS164" s="31"/>
      <c r="LT164" s="47"/>
      <c r="LU164" s="31"/>
      <c r="LV164" s="47"/>
      <c r="LW164" s="31"/>
      <c r="LX164" s="47"/>
      <c r="LZ164" s="49"/>
      <c r="MA164" s="31"/>
      <c r="MB164" s="47"/>
      <c r="MC164" s="31"/>
      <c r="MD164" s="47"/>
      <c r="ME164" s="31"/>
      <c r="MF164" s="47"/>
      <c r="MH164" s="49"/>
      <c r="MI164" s="31"/>
      <c r="MJ164" s="47"/>
      <c r="MK164" s="31"/>
      <c r="ML164" s="47"/>
      <c r="MM164" s="31"/>
    </row>
    <row r="165" spans="1:351" x14ac:dyDescent="0.25">
      <c r="A165" s="30"/>
      <c r="G165" s="31"/>
      <c r="K165" s="31"/>
      <c r="M165" s="31"/>
      <c r="O165" s="31"/>
      <c r="Q165" s="44"/>
      <c r="S165" s="31"/>
      <c r="U165" s="31"/>
      <c r="W165" s="31"/>
      <c r="Y165" s="44"/>
      <c r="AA165" s="31"/>
      <c r="AC165" s="31"/>
      <c r="AE165" s="31"/>
      <c r="AG165" s="44"/>
      <c r="AI165" s="31"/>
      <c r="AK165" s="31"/>
      <c r="AM165" s="31"/>
      <c r="AO165" s="44"/>
      <c r="AQ165" s="31"/>
      <c r="AS165" s="31"/>
      <c r="AU165" s="31"/>
      <c r="AW165" s="44"/>
      <c r="AY165" s="31"/>
      <c r="BA165" s="31"/>
      <c r="BB165" s="47"/>
      <c r="BC165" s="31"/>
      <c r="BE165" s="44"/>
      <c r="BG165" s="31"/>
      <c r="BI165" s="31"/>
      <c r="BK165" s="31"/>
      <c r="BM165" s="44"/>
      <c r="BO165" s="31"/>
      <c r="BQ165" s="31"/>
      <c r="BS165" s="31"/>
      <c r="BU165" s="44"/>
      <c r="BW165" s="31"/>
      <c r="BY165" s="31"/>
      <c r="CA165" s="31"/>
      <c r="CC165" s="44"/>
      <c r="CE165" s="31"/>
      <c r="CG165" s="31"/>
      <c r="CI165" s="31"/>
      <c r="CK165" s="44"/>
      <c r="CM165" s="31"/>
      <c r="CO165" s="31"/>
      <c r="CQ165" s="31"/>
      <c r="CS165" s="44"/>
      <c r="CU165" s="31"/>
      <c r="CW165" s="31"/>
      <c r="CY165" s="31"/>
      <c r="DA165" s="44"/>
      <c r="DC165" s="31"/>
      <c r="DE165" s="31"/>
      <c r="DG165" s="31"/>
      <c r="DI165" s="44"/>
      <c r="DK165" s="31"/>
      <c r="DM165" s="31"/>
      <c r="DO165" s="31"/>
      <c r="DP165" s="47"/>
      <c r="DR165" s="49"/>
      <c r="DS165" s="31"/>
      <c r="DT165" s="47"/>
      <c r="DU165" s="31"/>
      <c r="DV165" s="47"/>
      <c r="DW165" s="31"/>
      <c r="DX165" s="47"/>
      <c r="DZ165" s="49"/>
      <c r="EA165" s="31"/>
      <c r="EB165" s="47"/>
      <c r="EC165" s="31"/>
      <c r="ED165" s="47"/>
      <c r="EE165" s="31"/>
      <c r="EF165" s="47"/>
      <c r="EH165" s="49"/>
      <c r="EI165" s="31"/>
      <c r="EJ165" s="47"/>
      <c r="EK165" s="31"/>
      <c r="EL165" s="47"/>
      <c r="EM165" s="31"/>
      <c r="EN165" s="47"/>
      <c r="EP165" s="49"/>
      <c r="EQ165" s="31"/>
      <c r="ER165" s="47"/>
      <c r="ES165" s="31"/>
      <c r="ET165" s="47"/>
      <c r="EU165" s="31"/>
      <c r="EV165" s="47"/>
      <c r="EX165" s="49"/>
      <c r="EY165" s="31"/>
      <c r="EZ165" s="47"/>
      <c r="FA165" s="31"/>
      <c r="FB165" s="47"/>
      <c r="FC165" s="31"/>
      <c r="FD165" s="47"/>
      <c r="FF165" s="49"/>
      <c r="FG165" s="31"/>
      <c r="FH165" s="47"/>
      <c r="FI165" s="31"/>
      <c r="FJ165" s="47"/>
      <c r="FK165" s="31"/>
      <c r="FL165" s="47"/>
      <c r="FN165" s="49"/>
      <c r="FO165" s="31"/>
      <c r="FP165" s="47"/>
      <c r="FQ165" s="31"/>
      <c r="FR165" s="47"/>
      <c r="FS165" s="31"/>
      <c r="FT165" s="47"/>
      <c r="FV165" s="49"/>
      <c r="FW165" s="31"/>
      <c r="FX165" s="47"/>
      <c r="FY165" s="31"/>
      <c r="FZ165" s="47"/>
      <c r="GA165" s="31"/>
      <c r="GB165" s="47"/>
      <c r="GD165" s="49"/>
      <c r="GE165" s="31"/>
      <c r="GF165" s="47"/>
      <c r="GG165" s="31"/>
      <c r="GH165" s="47"/>
      <c r="GI165" s="31"/>
      <c r="GJ165" s="47"/>
      <c r="GL165" s="49"/>
      <c r="GM165" s="31"/>
      <c r="GN165" s="47"/>
      <c r="GO165" s="31"/>
      <c r="GP165" s="47"/>
      <c r="GQ165" s="31"/>
      <c r="GR165" s="47"/>
      <c r="GT165" s="49"/>
      <c r="GU165" s="31"/>
      <c r="GV165" s="47"/>
      <c r="GW165" s="31"/>
      <c r="GX165" s="47"/>
      <c r="GY165" s="31"/>
      <c r="GZ165" s="47"/>
      <c r="HB165" s="49"/>
      <c r="HC165" s="31"/>
      <c r="HD165" s="47"/>
      <c r="HE165" s="31"/>
      <c r="HF165" s="47"/>
      <c r="HG165" s="31"/>
      <c r="HH165" s="47"/>
      <c r="HJ165" s="49"/>
      <c r="HK165" s="31"/>
      <c r="HL165" s="47"/>
      <c r="HM165" s="31"/>
      <c r="HN165" s="47"/>
      <c r="HO165" s="31"/>
      <c r="HP165" s="47"/>
      <c r="HR165" s="49"/>
      <c r="HS165" s="31"/>
      <c r="HT165" s="47"/>
      <c r="HU165" s="31"/>
      <c r="HV165" s="47"/>
      <c r="HW165" s="31"/>
      <c r="HX165" s="47"/>
      <c r="HZ165" s="49"/>
      <c r="IA165" s="31"/>
      <c r="IB165" s="47"/>
      <c r="IC165" s="31"/>
      <c r="ID165" s="47"/>
      <c r="IE165" s="31"/>
      <c r="IF165" s="47"/>
      <c r="IH165" s="49"/>
      <c r="II165" s="31"/>
      <c r="IJ165" s="47"/>
      <c r="IK165" s="31"/>
      <c r="IL165" s="47"/>
      <c r="IM165" s="31"/>
      <c r="IN165" s="47"/>
      <c r="IP165" s="49"/>
      <c r="IQ165" s="31"/>
      <c r="IR165" s="47"/>
      <c r="IS165" s="31"/>
      <c r="IT165" s="47"/>
      <c r="IU165" s="31"/>
      <c r="IV165" s="47"/>
      <c r="IX165" s="49"/>
      <c r="IY165" s="31"/>
      <c r="IZ165" s="47"/>
      <c r="JA165" s="31"/>
      <c r="JB165" s="47"/>
      <c r="JC165" s="31"/>
      <c r="JD165" s="47"/>
      <c r="JF165" s="49"/>
      <c r="JG165" s="31"/>
      <c r="JH165" s="47"/>
      <c r="JI165" s="31"/>
      <c r="JJ165" s="47"/>
      <c r="JK165" s="31"/>
      <c r="JL165" s="47"/>
      <c r="JN165" s="49"/>
      <c r="JO165" s="31"/>
      <c r="JP165" s="47"/>
      <c r="JQ165" s="31"/>
      <c r="JR165" s="47"/>
      <c r="JS165" s="31"/>
      <c r="JT165" s="47"/>
      <c r="JV165" s="49"/>
      <c r="JW165" s="31"/>
      <c r="JX165" s="47"/>
      <c r="JY165" s="31"/>
      <c r="JZ165" s="47"/>
      <c r="KA165" s="31"/>
      <c r="KB165" s="47"/>
      <c r="KD165" s="49"/>
      <c r="KE165" s="31"/>
      <c r="KF165" s="47"/>
      <c r="KG165" s="31"/>
      <c r="KH165" s="47"/>
      <c r="KI165" s="31"/>
      <c r="KJ165" s="47"/>
      <c r="KL165" s="49"/>
      <c r="KM165" s="31"/>
      <c r="KN165" s="47"/>
      <c r="KO165" s="31"/>
      <c r="KP165" s="47"/>
      <c r="KQ165" s="31"/>
      <c r="KR165" s="47"/>
      <c r="KT165" s="49"/>
      <c r="KU165" s="31"/>
      <c r="KV165" s="47"/>
      <c r="KW165" s="31"/>
      <c r="KX165" s="47"/>
      <c r="KY165" s="31"/>
      <c r="KZ165" s="47"/>
      <c r="LB165" s="49"/>
      <c r="LC165" s="31"/>
      <c r="LD165" s="47"/>
      <c r="LE165" s="31"/>
      <c r="LF165" s="47"/>
      <c r="LG165" s="31"/>
      <c r="LH165" s="47"/>
      <c r="LJ165" s="49"/>
      <c r="LK165" s="31"/>
      <c r="LL165" s="47"/>
      <c r="LM165" s="31"/>
      <c r="LN165" s="47"/>
      <c r="LO165" s="31"/>
      <c r="LP165" s="47"/>
      <c r="LR165" s="49"/>
      <c r="LS165" s="31"/>
      <c r="LT165" s="47"/>
      <c r="LU165" s="31"/>
      <c r="LV165" s="47"/>
      <c r="LW165" s="31"/>
      <c r="LX165" s="47"/>
      <c r="LZ165" s="49"/>
      <c r="MA165" s="31"/>
      <c r="MB165" s="47"/>
      <c r="MC165" s="31"/>
      <c r="MD165" s="47"/>
      <c r="ME165" s="31"/>
      <c r="MF165" s="47"/>
      <c r="MH165" s="49"/>
      <c r="MI165" s="31"/>
      <c r="MJ165" s="47"/>
      <c r="MK165" s="31"/>
      <c r="ML165" s="47"/>
      <c r="MM165" s="31"/>
    </row>
    <row r="166" spans="1:351" x14ac:dyDescent="0.25">
      <c r="A166" s="30"/>
      <c r="LL166" s="47"/>
    </row>
    <row r="167" spans="1:351" x14ac:dyDescent="0.25">
      <c r="A167" s="30"/>
      <c r="LL167" s="47"/>
    </row>
    <row r="168" spans="1:351" x14ac:dyDescent="0.25">
      <c r="A168" s="30"/>
      <c r="I168" s="44"/>
      <c r="Q168" s="44"/>
      <c r="Y168" s="44"/>
      <c r="AG168" s="44"/>
      <c r="AO168" s="44"/>
      <c r="AW168" s="44"/>
      <c r="BE168" s="44"/>
      <c r="BM168" s="44"/>
      <c r="BU168" s="44"/>
      <c r="CC168" s="44"/>
      <c r="CK168" s="44"/>
      <c r="CS168" s="44"/>
      <c r="DA168" s="44"/>
      <c r="DI168" s="44"/>
      <c r="LL168" s="47"/>
    </row>
    <row r="169" spans="1:351" x14ac:dyDescent="0.25">
      <c r="A169" s="30"/>
      <c r="I169" s="44"/>
      <c r="Q169" s="44"/>
      <c r="Y169" s="44"/>
      <c r="AG169" s="44"/>
      <c r="AO169" s="44"/>
      <c r="AW169" s="44"/>
      <c r="BE169" s="44"/>
      <c r="BM169" s="44"/>
      <c r="BU169" s="44"/>
      <c r="CC169" s="44"/>
      <c r="CK169" s="44"/>
      <c r="CS169" s="44"/>
      <c r="DA169" s="44"/>
      <c r="DI169" s="44"/>
    </row>
    <row r="170" spans="1:351" x14ac:dyDescent="0.25">
      <c r="A170" s="30"/>
      <c r="I170" s="44"/>
      <c r="Q170" s="44"/>
      <c r="Y170" s="44"/>
      <c r="AG170" s="44"/>
      <c r="AO170" s="44"/>
      <c r="AW170" s="44"/>
      <c r="BE170" s="44"/>
      <c r="BM170" s="44"/>
      <c r="BU170" s="44"/>
      <c r="CC170" s="44"/>
      <c r="CK170" s="44"/>
      <c r="CS170" s="44"/>
      <c r="DA170" s="44"/>
      <c r="DI170" s="44"/>
    </row>
    <row r="171" spans="1:351" x14ac:dyDescent="0.25">
      <c r="A171" s="30"/>
      <c r="I171" s="44"/>
      <c r="Q171" s="44"/>
      <c r="Y171" s="44"/>
      <c r="AG171" s="44"/>
      <c r="AO171" s="44"/>
      <c r="AW171" s="44"/>
      <c r="BE171" s="44"/>
      <c r="BM171" s="44"/>
      <c r="BU171" s="44"/>
      <c r="CC171" s="44"/>
      <c r="CK171" s="44"/>
      <c r="CS171" s="44"/>
      <c r="DA171" s="44"/>
      <c r="DI171" s="44"/>
    </row>
    <row r="172" spans="1:351" x14ac:dyDescent="0.25">
      <c r="A172" s="30"/>
      <c r="I172" s="44"/>
      <c r="Q172" s="44"/>
      <c r="Y172" s="44"/>
      <c r="AG172" s="44"/>
      <c r="AO172" s="44"/>
      <c r="AW172" s="44"/>
      <c r="BE172" s="44"/>
      <c r="BM172" s="44"/>
      <c r="BU172" s="44"/>
      <c r="CC172" s="44"/>
      <c r="CK172" s="44"/>
      <c r="CS172" s="44"/>
      <c r="DA172" s="44"/>
      <c r="DI172" s="44"/>
    </row>
    <row r="173" spans="1:351" x14ac:dyDescent="0.25">
      <c r="A173" s="30"/>
      <c r="I173" s="44"/>
      <c r="Q173" s="44"/>
      <c r="Y173" s="44"/>
      <c r="AG173" s="44"/>
      <c r="AO173" s="44"/>
      <c r="AW173" s="44"/>
      <c r="BE173" s="44"/>
      <c r="BM173" s="44"/>
      <c r="BU173" s="44"/>
      <c r="CC173" s="44"/>
      <c r="CK173" s="44"/>
      <c r="CS173" s="44"/>
      <c r="DA173" s="44"/>
      <c r="DI173" s="44"/>
    </row>
    <row r="174" spans="1:351" x14ac:dyDescent="0.25">
      <c r="A174" s="30"/>
      <c r="I174" s="44"/>
      <c r="Q174" s="44"/>
      <c r="Y174" s="44"/>
      <c r="AG174" s="44"/>
      <c r="AO174" s="44"/>
      <c r="AW174" s="44"/>
      <c r="BE174" s="44"/>
      <c r="BM174" s="44"/>
      <c r="BU174" s="44"/>
      <c r="CC174" s="44"/>
      <c r="CK174" s="44"/>
      <c r="CS174" s="44"/>
      <c r="DA174" s="44"/>
      <c r="DI174" s="44"/>
    </row>
    <row r="175" spans="1:351" x14ac:dyDescent="0.25">
      <c r="A175" s="30"/>
      <c r="I175" s="44"/>
      <c r="Q175" s="44"/>
      <c r="Y175" s="44"/>
      <c r="AG175" s="44"/>
      <c r="AO175" s="44"/>
      <c r="AW175" s="44"/>
      <c r="BE175" s="44"/>
      <c r="BM175" s="44"/>
      <c r="BU175" s="44"/>
      <c r="CC175" s="44"/>
      <c r="CK175" s="44"/>
      <c r="CS175" s="44"/>
      <c r="DA175" s="44"/>
      <c r="DI175" s="44"/>
    </row>
    <row r="176" spans="1:351" x14ac:dyDescent="0.25">
      <c r="A176" s="30"/>
      <c r="I176" s="44"/>
      <c r="Q176" s="44"/>
      <c r="Y176" s="44"/>
      <c r="AG176" s="44"/>
      <c r="AO176" s="44"/>
      <c r="AW176" s="44"/>
      <c r="BE176" s="44"/>
      <c r="BM176" s="44"/>
      <c r="BU176" s="44"/>
      <c r="CC176" s="44"/>
      <c r="CK176" s="44"/>
      <c r="CS176" s="44"/>
      <c r="DA176" s="44"/>
      <c r="DI176" s="44"/>
    </row>
    <row r="177" spans="1:351" x14ac:dyDescent="0.25">
      <c r="A177" s="30"/>
      <c r="I177" s="44"/>
      <c r="Q177" s="44"/>
      <c r="Y177" s="44"/>
      <c r="AG177" s="44"/>
      <c r="AO177" s="44"/>
      <c r="AW177" s="44"/>
      <c r="BE177" s="44"/>
      <c r="BM177" s="44"/>
      <c r="BU177" s="44"/>
      <c r="CC177" s="44"/>
      <c r="CK177" s="44"/>
      <c r="CS177" s="44"/>
      <c r="DA177" s="44"/>
      <c r="DI177" s="44"/>
    </row>
    <row r="178" spans="1:351" x14ac:dyDescent="0.25">
      <c r="A178" s="30"/>
      <c r="I178" s="44"/>
      <c r="Q178" s="44"/>
      <c r="Y178" s="44"/>
      <c r="AG178" s="44"/>
      <c r="AO178" s="44"/>
      <c r="AW178" s="44"/>
      <c r="BE178" s="44"/>
      <c r="BM178" s="44"/>
      <c r="BU178" s="44"/>
      <c r="CC178" s="44"/>
      <c r="CK178" s="44"/>
      <c r="CS178" s="44"/>
      <c r="DA178" s="44"/>
      <c r="DI178" s="44"/>
    </row>
    <row r="179" spans="1:351" x14ac:dyDescent="0.25">
      <c r="A179" s="30"/>
      <c r="C179" s="213"/>
      <c r="E179" s="213"/>
    </row>
    <row r="180" spans="1:351" x14ac:dyDescent="0.25">
      <c r="A180" s="30"/>
      <c r="C180" s="213"/>
      <c r="E180" s="213"/>
      <c r="G180" s="31"/>
      <c r="K180" s="31"/>
      <c r="M180" s="31"/>
      <c r="O180" s="31"/>
      <c r="S180" s="31"/>
      <c r="U180" s="31"/>
      <c r="W180" s="31"/>
      <c r="AA180" s="31"/>
      <c r="AC180" s="31"/>
      <c r="AE180" s="31"/>
      <c r="AI180" s="31"/>
      <c r="AK180" s="31"/>
      <c r="AM180" s="31"/>
      <c r="AQ180" s="31"/>
      <c r="AS180" s="31"/>
      <c r="AU180" s="31"/>
      <c r="AY180" s="31"/>
      <c r="BA180" s="31"/>
      <c r="BB180" s="47"/>
      <c r="BC180" s="31"/>
      <c r="BG180" s="31"/>
      <c r="BI180" s="31"/>
      <c r="BK180" s="31"/>
      <c r="BO180" s="31"/>
      <c r="BQ180" s="31"/>
      <c r="BS180" s="31"/>
      <c r="BW180" s="31"/>
      <c r="BY180" s="31"/>
      <c r="CA180" s="31"/>
      <c r="CE180" s="31"/>
      <c r="CG180" s="31"/>
      <c r="CI180" s="31"/>
      <c r="CM180" s="31"/>
      <c r="CO180" s="31"/>
      <c r="CQ180" s="31"/>
      <c r="CU180" s="31"/>
      <c r="CW180" s="31"/>
      <c r="CY180" s="31"/>
      <c r="DC180" s="31"/>
      <c r="DE180" s="31"/>
      <c r="DG180" s="31"/>
      <c r="DK180" s="31"/>
      <c r="DM180" s="31"/>
      <c r="DO180" s="31"/>
      <c r="DP180" s="47"/>
      <c r="DQ180" s="49"/>
      <c r="DR180" s="49"/>
      <c r="DS180" s="31"/>
      <c r="DT180" s="47"/>
      <c r="DU180" s="31"/>
      <c r="DV180" s="47"/>
      <c r="DW180" s="31"/>
      <c r="DX180" s="47"/>
      <c r="DY180" s="49"/>
      <c r="DZ180" s="49"/>
      <c r="EA180" s="31"/>
      <c r="EB180" s="47"/>
      <c r="EC180" s="31"/>
      <c r="ED180" s="47"/>
      <c r="EE180" s="31"/>
      <c r="EF180" s="47"/>
      <c r="EG180" s="49"/>
      <c r="EH180" s="49"/>
      <c r="EI180" s="31"/>
      <c r="EJ180" s="47"/>
      <c r="EK180" s="31"/>
      <c r="EL180" s="47"/>
      <c r="EM180" s="31"/>
      <c r="EN180" s="47"/>
      <c r="EO180" s="49"/>
      <c r="EP180" s="49"/>
      <c r="EQ180" s="31"/>
      <c r="ER180" s="47"/>
      <c r="ES180" s="31"/>
      <c r="ET180" s="47"/>
      <c r="EU180" s="31"/>
      <c r="EV180" s="47"/>
      <c r="EW180" s="49"/>
      <c r="EX180" s="49"/>
      <c r="EY180" s="31"/>
      <c r="EZ180" s="47"/>
      <c r="FA180" s="31"/>
      <c r="FB180" s="47"/>
      <c r="FC180" s="31"/>
      <c r="FD180" s="47"/>
      <c r="FE180" s="49"/>
      <c r="FF180" s="49"/>
      <c r="FG180" s="31"/>
      <c r="FH180" s="47"/>
      <c r="FI180" s="31"/>
      <c r="FJ180" s="47"/>
      <c r="FK180" s="31"/>
      <c r="FL180" s="47"/>
      <c r="FM180" s="49"/>
      <c r="FN180" s="49"/>
      <c r="FO180" s="31"/>
      <c r="FP180" s="47"/>
      <c r="FQ180" s="31"/>
      <c r="FR180" s="47"/>
      <c r="FS180" s="31"/>
      <c r="FT180" s="47"/>
      <c r="FU180" s="49"/>
      <c r="FV180" s="49"/>
      <c r="FW180" s="31"/>
      <c r="FX180" s="47"/>
      <c r="FY180" s="31"/>
      <c r="FZ180" s="47"/>
      <c r="GA180" s="31"/>
      <c r="GB180" s="47"/>
      <c r="GC180" s="49"/>
      <c r="GD180" s="49"/>
      <c r="GE180" s="31"/>
      <c r="GF180" s="47"/>
      <c r="GG180" s="31"/>
      <c r="GH180" s="47"/>
      <c r="GI180" s="31"/>
      <c r="GJ180" s="47"/>
      <c r="GK180" s="49"/>
      <c r="GL180" s="49"/>
      <c r="GM180" s="31"/>
      <c r="GN180" s="47"/>
      <c r="GO180" s="31"/>
      <c r="GP180" s="47"/>
      <c r="GQ180" s="31"/>
      <c r="GR180" s="47"/>
      <c r="GS180" s="49"/>
      <c r="GT180" s="49"/>
      <c r="GU180" s="31"/>
      <c r="GV180" s="47"/>
      <c r="GW180" s="31"/>
      <c r="GX180" s="47"/>
      <c r="GY180" s="31"/>
      <c r="GZ180" s="47"/>
      <c r="HA180" s="49"/>
      <c r="HB180" s="49"/>
      <c r="HC180" s="31"/>
      <c r="HD180" s="47"/>
      <c r="HE180" s="31"/>
      <c r="HF180" s="47"/>
      <c r="HG180" s="31"/>
      <c r="HH180" s="47"/>
      <c r="HI180" s="49"/>
      <c r="HJ180" s="49"/>
      <c r="HK180" s="31"/>
      <c r="HL180" s="47"/>
      <c r="HM180" s="31"/>
      <c r="HN180" s="47"/>
      <c r="HO180" s="31"/>
      <c r="HP180" s="47"/>
      <c r="HQ180" s="49"/>
      <c r="HR180" s="49"/>
      <c r="HS180" s="31"/>
      <c r="HT180" s="47"/>
      <c r="HU180" s="31"/>
      <c r="HV180" s="47"/>
      <c r="HW180" s="31"/>
      <c r="HX180" s="47"/>
      <c r="HY180" s="49"/>
      <c r="HZ180" s="49"/>
      <c r="IA180" s="31"/>
      <c r="IB180" s="47"/>
      <c r="IC180" s="31"/>
      <c r="ID180" s="47"/>
      <c r="IE180" s="31"/>
      <c r="IF180" s="47"/>
      <c r="IG180" s="49"/>
      <c r="IH180" s="49"/>
      <c r="II180" s="31"/>
      <c r="IJ180" s="47"/>
      <c r="IK180" s="31"/>
      <c r="IL180" s="47"/>
      <c r="IM180" s="31"/>
      <c r="IN180" s="47"/>
      <c r="IO180" s="49"/>
      <c r="IP180" s="49"/>
      <c r="IQ180" s="31"/>
      <c r="IR180" s="47"/>
      <c r="IS180" s="31"/>
      <c r="IT180" s="47"/>
      <c r="IU180" s="31"/>
      <c r="IV180" s="47"/>
      <c r="IW180" s="49"/>
      <c r="IX180" s="49"/>
      <c r="IY180" s="31"/>
      <c r="IZ180" s="47"/>
      <c r="JA180" s="31"/>
      <c r="JB180" s="47"/>
      <c r="JC180" s="31"/>
      <c r="JD180" s="47"/>
      <c r="JE180" s="49"/>
      <c r="JF180" s="49"/>
      <c r="JG180" s="31"/>
      <c r="JH180" s="47"/>
      <c r="JI180" s="31"/>
      <c r="JJ180" s="47"/>
      <c r="JK180" s="31"/>
      <c r="JL180" s="47"/>
      <c r="JM180" s="49"/>
      <c r="JN180" s="49"/>
      <c r="JO180" s="31"/>
      <c r="JP180" s="47"/>
      <c r="JQ180" s="31"/>
      <c r="JR180" s="47"/>
      <c r="JS180" s="31"/>
      <c r="JT180" s="47"/>
      <c r="JU180" s="49"/>
      <c r="JV180" s="49"/>
      <c r="JW180" s="31"/>
      <c r="JX180" s="47"/>
      <c r="JY180" s="31"/>
      <c r="JZ180" s="47"/>
      <c r="KA180" s="31"/>
      <c r="KB180" s="47"/>
      <c r="KC180" s="49"/>
      <c r="KD180" s="49"/>
      <c r="KE180" s="31"/>
      <c r="KF180" s="47"/>
      <c r="KG180" s="31"/>
      <c r="KH180" s="47"/>
      <c r="KI180" s="31"/>
      <c r="KJ180" s="47"/>
      <c r="KK180" s="49"/>
      <c r="KL180" s="49"/>
      <c r="KM180" s="31"/>
      <c r="KN180" s="47"/>
      <c r="KO180" s="31"/>
      <c r="KP180" s="47"/>
      <c r="KQ180" s="31"/>
      <c r="KR180" s="47"/>
      <c r="KS180" s="49"/>
      <c r="KT180" s="49"/>
      <c r="KU180" s="31"/>
      <c r="KV180" s="47"/>
      <c r="KW180" s="31"/>
      <c r="KX180" s="47"/>
      <c r="KY180" s="31"/>
      <c r="KZ180" s="47"/>
      <c r="LA180" s="49"/>
      <c r="LB180" s="49"/>
      <c r="LC180" s="31"/>
      <c r="LD180" s="47"/>
      <c r="LE180" s="31"/>
      <c r="LF180" s="47"/>
      <c r="LG180" s="31"/>
      <c r="LH180" s="47"/>
      <c r="LI180" s="49"/>
      <c r="LJ180" s="49"/>
      <c r="LK180" s="31"/>
      <c r="LM180" s="31"/>
      <c r="LN180" s="47"/>
      <c r="LO180" s="31"/>
      <c r="LP180" s="47"/>
      <c r="LQ180" s="49"/>
      <c r="LR180" s="49"/>
      <c r="LS180" s="31"/>
      <c r="LT180" s="47"/>
      <c r="LU180" s="31"/>
      <c r="LV180" s="47"/>
      <c r="LW180" s="31"/>
      <c r="LX180" s="47"/>
      <c r="LY180" s="49"/>
      <c r="LZ180" s="49"/>
      <c r="MA180" s="31"/>
      <c r="MB180" s="47"/>
      <c r="MC180" s="31"/>
      <c r="MD180" s="47"/>
      <c r="ME180" s="31"/>
      <c r="MF180" s="47"/>
      <c r="MG180" s="49"/>
      <c r="MH180" s="49"/>
      <c r="MI180" s="31"/>
      <c r="MJ180" s="47"/>
      <c r="MK180" s="31"/>
      <c r="ML180" s="47"/>
      <c r="MM180" s="31"/>
    </row>
    <row r="181" spans="1:351" x14ac:dyDescent="0.25">
      <c r="A181" s="30"/>
      <c r="C181" s="213"/>
      <c r="E181" s="213"/>
      <c r="G181" s="31"/>
      <c r="K181" s="31"/>
      <c r="M181" s="31"/>
      <c r="O181" s="31"/>
      <c r="Q181" s="44"/>
      <c r="S181" s="31"/>
      <c r="U181" s="31"/>
      <c r="W181" s="31"/>
      <c r="Y181" s="44"/>
      <c r="AA181" s="31"/>
      <c r="AC181" s="31"/>
      <c r="AE181" s="31"/>
      <c r="AG181" s="44"/>
      <c r="AI181" s="31"/>
      <c r="AK181" s="31"/>
      <c r="AM181" s="31"/>
      <c r="AO181" s="44"/>
      <c r="AQ181" s="31"/>
      <c r="AS181" s="31"/>
      <c r="AU181" s="31"/>
      <c r="AW181" s="44"/>
      <c r="AY181" s="31"/>
      <c r="BA181" s="31"/>
      <c r="BB181" s="47"/>
      <c r="BC181" s="31"/>
      <c r="BE181" s="44"/>
      <c r="BG181" s="31"/>
      <c r="BI181" s="31"/>
      <c r="BK181" s="31"/>
      <c r="BM181" s="44"/>
      <c r="BO181" s="31"/>
      <c r="BQ181" s="31"/>
      <c r="BS181" s="31"/>
      <c r="BU181" s="44"/>
      <c r="BW181" s="31"/>
      <c r="BY181" s="31"/>
      <c r="CA181" s="31"/>
      <c r="CC181" s="44"/>
      <c r="CE181" s="31"/>
      <c r="CG181" s="31"/>
      <c r="CI181" s="31"/>
      <c r="CK181" s="44"/>
      <c r="CM181" s="31"/>
      <c r="CO181" s="31"/>
      <c r="CQ181" s="31"/>
      <c r="CS181" s="44"/>
      <c r="CU181" s="31"/>
      <c r="CW181" s="31"/>
      <c r="CY181" s="31"/>
      <c r="DA181" s="44"/>
      <c r="DC181" s="31"/>
      <c r="DE181" s="31"/>
      <c r="DG181" s="31"/>
      <c r="DI181" s="44"/>
      <c r="DK181" s="31"/>
      <c r="DM181" s="31"/>
      <c r="DO181" s="31"/>
      <c r="DP181" s="47"/>
      <c r="DR181" s="49"/>
      <c r="DS181" s="31"/>
      <c r="DT181" s="47"/>
      <c r="DU181" s="31"/>
      <c r="DV181" s="47"/>
      <c r="DW181" s="31"/>
      <c r="DX181" s="47"/>
      <c r="DZ181" s="49"/>
      <c r="EA181" s="31"/>
      <c r="EB181" s="47"/>
      <c r="EC181" s="31"/>
      <c r="ED181" s="47"/>
      <c r="EE181" s="31"/>
      <c r="EF181" s="47"/>
      <c r="EH181" s="49"/>
      <c r="EI181" s="31"/>
      <c r="EJ181" s="47"/>
      <c r="EK181" s="31"/>
      <c r="EL181" s="47"/>
      <c r="EM181" s="31"/>
      <c r="EN181" s="47"/>
      <c r="EP181" s="49"/>
      <c r="EQ181" s="31"/>
      <c r="ER181" s="47"/>
      <c r="ES181" s="31"/>
      <c r="ET181" s="47"/>
      <c r="EU181" s="31"/>
      <c r="EV181" s="47"/>
      <c r="EX181" s="49"/>
      <c r="EY181" s="31"/>
      <c r="EZ181" s="47"/>
      <c r="FA181" s="31"/>
      <c r="FB181" s="47"/>
      <c r="FC181" s="31"/>
      <c r="FD181" s="47"/>
      <c r="FF181" s="49"/>
      <c r="FG181" s="31"/>
      <c r="FH181" s="47"/>
      <c r="FI181" s="31"/>
      <c r="FJ181" s="47"/>
      <c r="FK181" s="31"/>
      <c r="FL181" s="47"/>
      <c r="FN181" s="49"/>
      <c r="FO181" s="31"/>
      <c r="FP181" s="47"/>
      <c r="FQ181" s="31"/>
      <c r="FR181" s="47"/>
      <c r="FS181" s="31"/>
      <c r="FT181" s="47"/>
      <c r="FV181" s="49"/>
      <c r="FW181" s="31"/>
      <c r="FX181" s="47"/>
      <c r="FY181" s="31"/>
      <c r="FZ181" s="47"/>
      <c r="GA181" s="31"/>
      <c r="GB181" s="47"/>
      <c r="GD181" s="49"/>
      <c r="GE181" s="31"/>
      <c r="GF181" s="47"/>
      <c r="GG181" s="31"/>
      <c r="GH181" s="47"/>
      <c r="GI181" s="31"/>
      <c r="GJ181" s="47"/>
      <c r="GL181" s="49"/>
      <c r="GM181" s="31"/>
      <c r="GN181" s="47"/>
      <c r="GO181" s="31"/>
      <c r="GP181" s="47"/>
      <c r="GQ181" s="31"/>
      <c r="GR181" s="47"/>
      <c r="GT181" s="49"/>
      <c r="GU181" s="31"/>
      <c r="GV181" s="47"/>
      <c r="GW181" s="31"/>
      <c r="GX181" s="47"/>
      <c r="GY181" s="31"/>
      <c r="GZ181" s="47"/>
      <c r="HB181" s="49"/>
      <c r="HC181" s="31"/>
      <c r="HD181" s="47"/>
      <c r="HE181" s="31"/>
      <c r="HF181" s="47"/>
      <c r="HG181" s="31"/>
      <c r="HH181" s="47"/>
      <c r="HJ181" s="49"/>
      <c r="HK181" s="31"/>
      <c r="HL181" s="47"/>
      <c r="HM181" s="31"/>
      <c r="HN181" s="47"/>
      <c r="HO181" s="31"/>
      <c r="HP181" s="47"/>
      <c r="HR181" s="49"/>
      <c r="HS181" s="31"/>
      <c r="HT181" s="47"/>
      <c r="HU181" s="31"/>
      <c r="HV181" s="47"/>
      <c r="HW181" s="31"/>
      <c r="HX181" s="47"/>
      <c r="HZ181" s="49"/>
      <c r="IA181" s="31"/>
      <c r="IB181" s="47"/>
      <c r="IC181" s="31"/>
      <c r="ID181" s="47"/>
      <c r="IE181" s="31"/>
      <c r="IF181" s="47"/>
      <c r="IH181" s="49"/>
      <c r="II181" s="31"/>
      <c r="IJ181" s="47"/>
      <c r="IK181" s="31"/>
      <c r="IL181" s="47"/>
      <c r="IM181" s="31"/>
      <c r="IN181" s="47"/>
      <c r="IP181" s="49"/>
      <c r="IQ181" s="31"/>
      <c r="IR181" s="47"/>
      <c r="IS181" s="31"/>
      <c r="IT181" s="47"/>
      <c r="IU181" s="31"/>
      <c r="IV181" s="47"/>
      <c r="IX181" s="49"/>
      <c r="IY181" s="31"/>
      <c r="IZ181" s="47"/>
      <c r="JA181" s="31"/>
      <c r="JB181" s="47"/>
      <c r="JC181" s="31"/>
      <c r="JD181" s="47"/>
      <c r="JF181" s="49"/>
      <c r="JG181" s="31"/>
      <c r="JH181" s="47"/>
      <c r="JI181" s="31"/>
      <c r="JJ181" s="47"/>
      <c r="JK181" s="31"/>
      <c r="JL181" s="47"/>
      <c r="JN181" s="49"/>
      <c r="JO181" s="31"/>
      <c r="JP181" s="47"/>
      <c r="JQ181" s="31"/>
      <c r="JR181" s="47"/>
      <c r="JS181" s="31"/>
      <c r="JT181" s="47"/>
      <c r="JV181" s="49"/>
      <c r="JW181" s="31"/>
      <c r="JX181" s="47"/>
      <c r="JY181" s="31"/>
      <c r="JZ181" s="47"/>
      <c r="KA181" s="31"/>
      <c r="KB181" s="47"/>
      <c r="KD181" s="49"/>
      <c r="KE181" s="31"/>
      <c r="KF181" s="47"/>
      <c r="KG181" s="31"/>
      <c r="KH181" s="47"/>
      <c r="KI181" s="31"/>
      <c r="KJ181" s="47"/>
      <c r="KL181" s="49"/>
      <c r="KM181" s="31"/>
      <c r="KN181" s="47"/>
      <c r="KO181" s="31"/>
      <c r="KP181" s="47"/>
      <c r="KQ181" s="31"/>
      <c r="KR181" s="47"/>
      <c r="KT181" s="49"/>
      <c r="KU181" s="31"/>
      <c r="KV181" s="47"/>
      <c r="KW181" s="31"/>
      <c r="KX181" s="47"/>
      <c r="KY181" s="31"/>
      <c r="KZ181" s="47"/>
      <c r="LB181" s="49"/>
      <c r="LC181" s="31"/>
      <c r="LD181" s="47"/>
      <c r="LE181" s="31"/>
      <c r="LF181" s="47"/>
      <c r="LG181" s="31"/>
      <c r="LH181" s="47"/>
      <c r="LJ181" s="49"/>
      <c r="LK181" s="31"/>
      <c r="LM181" s="31"/>
      <c r="LN181" s="47"/>
      <c r="LO181" s="31"/>
      <c r="LP181" s="47"/>
      <c r="LR181" s="49"/>
      <c r="LS181" s="31"/>
      <c r="LT181" s="47"/>
      <c r="LU181" s="31"/>
      <c r="LV181" s="47"/>
      <c r="LW181" s="31"/>
      <c r="LX181" s="47"/>
      <c r="LZ181" s="49"/>
      <c r="MA181" s="31"/>
      <c r="MB181" s="47"/>
      <c r="MC181" s="31"/>
      <c r="MD181" s="47"/>
      <c r="ME181" s="31"/>
      <c r="MF181" s="47"/>
      <c r="MH181" s="49"/>
      <c r="MI181" s="31"/>
      <c r="MJ181" s="47"/>
      <c r="MK181" s="31"/>
      <c r="ML181" s="47"/>
      <c r="MM181" s="31"/>
    </row>
    <row r="182" spans="1:351" x14ac:dyDescent="0.25">
      <c r="A182" s="30"/>
      <c r="C182" s="213"/>
      <c r="E182" s="213"/>
      <c r="G182" s="31"/>
      <c r="K182" s="31"/>
      <c r="M182" s="31"/>
      <c r="O182" s="31"/>
      <c r="Q182" s="44"/>
      <c r="S182" s="31"/>
      <c r="U182" s="31"/>
      <c r="W182" s="31"/>
      <c r="Y182" s="44"/>
      <c r="AA182" s="31"/>
      <c r="AC182" s="31"/>
      <c r="AE182" s="31"/>
      <c r="AG182" s="44"/>
      <c r="AI182" s="31"/>
      <c r="AK182" s="31"/>
      <c r="AM182" s="31"/>
      <c r="AO182" s="44"/>
      <c r="AQ182" s="31"/>
      <c r="AS182" s="31"/>
      <c r="AU182" s="31"/>
      <c r="AW182" s="44"/>
      <c r="AY182" s="31"/>
      <c r="BA182" s="31"/>
      <c r="BB182" s="47"/>
      <c r="BC182" s="31"/>
      <c r="BE182" s="44"/>
      <c r="BG182" s="31"/>
      <c r="BI182" s="31"/>
      <c r="BK182" s="31"/>
      <c r="BM182" s="44"/>
      <c r="BO182" s="31"/>
      <c r="BQ182" s="31"/>
      <c r="BS182" s="31"/>
      <c r="BU182" s="44"/>
      <c r="BW182" s="31"/>
      <c r="BY182" s="31"/>
      <c r="CA182" s="31"/>
      <c r="CC182" s="44"/>
      <c r="CE182" s="31"/>
      <c r="CG182" s="31"/>
      <c r="CI182" s="31"/>
      <c r="CK182" s="44"/>
      <c r="CM182" s="31"/>
      <c r="CO182" s="31"/>
      <c r="CQ182" s="31"/>
      <c r="CS182" s="44"/>
      <c r="CU182" s="31"/>
      <c r="CW182" s="31"/>
      <c r="CY182" s="31"/>
      <c r="DA182" s="44"/>
      <c r="DC182" s="31"/>
      <c r="DE182" s="31"/>
      <c r="DG182" s="31"/>
      <c r="DI182" s="44"/>
      <c r="DK182" s="31"/>
      <c r="DM182" s="31"/>
      <c r="DO182" s="31"/>
      <c r="DP182" s="47"/>
      <c r="DR182" s="49"/>
      <c r="DS182" s="31"/>
      <c r="DT182" s="47"/>
      <c r="DU182" s="31"/>
      <c r="DV182" s="47"/>
      <c r="DW182" s="31"/>
      <c r="DX182" s="47"/>
      <c r="DZ182" s="49"/>
      <c r="EA182" s="31"/>
      <c r="EB182" s="47"/>
      <c r="EC182" s="31"/>
      <c r="ED182" s="47"/>
      <c r="EE182" s="31"/>
      <c r="EF182" s="47"/>
      <c r="EH182" s="49"/>
      <c r="EI182" s="31"/>
      <c r="EJ182" s="47"/>
      <c r="EK182" s="31"/>
      <c r="EL182" s="47"/>
      <c r="EM182" s="31"/>
      <c r="EN182" s="47"/>
      <c r="EP182" s="49"/>
      <c r="EQ182" s="31"/>
      <c r="ER182" s="47"/>
      <c r="ES182" s="31"/>
      <c r="ET182" s="47"/>
      <c r="EU182" s="31"/>
      <c r="EV182" s="47"/>
      <c r="EX182" s="49"/>
      <c r="EY182" s="31"/>
      <c r="EZ182" s="47"/>
      <c r="FA182" s="31"/>
      <c r="FB182" s="47"/>
      <c r="FC182" s="31"/>
      <c r="FD182" s="47"/>
      <c r="FF182" s="49"/>
      <c r="FG182" s="31"/>
      <c r="FH182" s="47"/>
      <c r="FI182" s="31"/>
      <c r="FJ182" s="47"/>
      <c r="FK182" s="31"/>
      <c r="FL182" s="47"/>
      <c r="FN182" s="49"/>
      <c r="FO182" s="31"/>
      <c r="FP182" s="47"/>
      <c r="FQ182" s="31"/>
      <c r="FR182" s="47"/>
      <c r="FS182" s="31"/>
      <c r="FT182" s="47"/>
      <c r="FV182" s="49"/>
      <c r="FW182" s="31"/>
      <c r="FX182" s="47"/>
      <c r="FY182" s="31"/>
      <c r="FZ182" s="47"/>
      <c r="GA182" s="31"/>
      <c r="GB182" s="47"/>
      <c r="GD182" s="49"/>
      <c r="GE182" s="31"/>
      <c r="GF182" s="47"/>
      <c r="GG182" s="31"/>
      <c r="GH182" s="47"/>
      <c r="GI182" s="31"/>
      <c r="GJ182" s="47"/>
      <c r="GL182" s="49"/>
      <c r="GM182" s="31"/>
      <c r="GN182" s="47"/>
      <c r="GO182" s="31"/>
      <c r="GP182" s="47"/>
      <c r="GQ182" s="31"/>
      <c r="GR182" s="47"/>
      <c r="GT182" s="49"/>
      <c r="GU182" s="31"/>
      <c r="GV182" s="47"/>
      <c r="GW182" s="31"/>
      <c r="GX182" s="47"/>
      <c r="GY182" s="31"/>
      <c r="GZ182" s="47"/>
      <c r="HB182" s="49"/>
      <c r="HC182" s="31"/>
      <c r="HD182" s="47"/>
      <c r="HE182" s="31"/>
      <c r="HF182" s="47"/>
      <c r="HG182" s="31"/>
      <c r="HH182" s="47"/>
      <c r="HJ182" s="49"/>
      <c r="HK182" s="31"/>
      <c r="HL182" s="47"/>
      <c r="HM182" s="31"/>
      <c r="HN182" s="47"/>
      <c r="HO182" s="31"/>
      <c r="HP182" s="47"/>
      <c r="HR182" s="49"/>
      <c r="HS182" s="31"/>
      <c r="HT182" s="47"/>
      <c r="HU182" s="31"/>
      <c r="HV182" s="47"/>
      <c r="HW182" s="31"/>
      <c r="HX182" s="47"/>
      <c r="HZ182" s="49"/>
      <c r="IA182" s="31"/>
      <c r="IB182" s="47"/>
      <c r="IC182" s="31"/>
      <c r="ID182" s="47"/>
      <c r="IE182" s="31"/>
      <c r="IF182" s="47"/>
      <c r="IH182" s="49"/>
      <c r="II182" s="31"/>
      <c r="IJ182" s="47"/>
      <c r="IK182" s="31"/>
      <c r="IL182" s="47"/>
      <c r="IM182" s="31"/>
      <c r="IN182" s="47"/>
      <c r="IP182" s="49"/>
      <c r="IQ182" s="31"/>
      <c r="IR182" s="47"/>
      <c r="IS182" s="31"/>
      <c r="IT182" s="47"/>
      <c r="IU182" s="31"/>
      <c r="IV182" s="47"/>
      <c r="IX182" s="49"/>
      <c r="IY182" s="31"/>
      <c r="IZ182" s="47"/>
      <c r="JA182" s="31"/>
      <c r="JB182" s="47"/>
      <c r="JC182" s="31"/>
      <c r="JD182" s="47"/>
      <c r="JF182" s="49"/>
      <c r="JG182" s="31"/>
      <c r="JH182" s="47"/>
      <c r="JI182" s="31"/>
      <c r="JJ182" s="47"/>
      <c r="JK182" s="31"/>
      <c r="JL182" s="47"/>
      <c r="JN182" s="49"/>
      <c r="JO182" s="31"/>
      <c r="JP182" s="47"/>
      <c r="JQ182" s="31"/>
      <c r="JR182" s="47"/>
      <c r="JS182" s="31"/>
      <c r="JT182" s="47"/>
      <c r="JV182" s="49"/>
      <c r="JW182" s="31"/>
      <c r="JX182" s="47"/>
      <c r="JY182" s="31"/>
      <c r="JZ182" s="47"/>
      <c r="KA182" s="31"/>
      <c r="KB182" s="47"/>
      <c r="KD182" s="49"/>
      <c r="KE182" s="31"/>
      <c r="KF182" s="47"/>
      <c r="KG182" s="31"/>
      <c r="KH182" s="47"/>
      <c r="KI182" s="31"/>
      <c r="KJ182" s="47"/>
      <c r="KL182" s="49"/>
      <c r="KM182" s="31"/>
      <c r="KN182" s="47"/>
      <c r="KO182" s="31"/>
      <c r="KP182" s="47"/>
      <c r="KQ182" s="31"/>
      <c r="KR182" s="47"/>
      <c r="KT182" s="49"/>
      <c r="KU182" s="31"/>
      <c r="KV182" s="47"/>
      <c r="KW182" s="31"/>
      <c r="KX182" s="47"/>
      <c r="KY182" s="31"/>
      <c r="KZ182" s="47"/>
      <c r="LB182" s="49"/>
      <c r="LC182" s="31"/>
      <c r="LD182" s="47"/>
      <c r="LE182" s="31"/>
      <c r="LF182" s="47"/>
      <c r="LG182" s="31"/>
      <c r="LH182" s="47"/>
      <c r="LJ182" s="49"/>
      <c r="LK182" s="31"/>
      <c r="LM182" s="31"/>
      <c r="LN182" s="47"/>
      <c r="LO182" s="31"/>
      <c r="LP182" s="47"/>
      <c r="LR182" s="49"/>
      <c r="LS182" s="31"/>
      <c r="LT182" s="47"/>
      <c r="LU182" s="31"/>
      <c r="LV182" s="47"/>
      <c r="LW182" s="31"/>
      <c r="LX182" s="47"/>
      <c r="LZ182" s="49"/>
      <c r="MA182" s="31"/>
      <c r="MB182" s="47"/>
      <c r="MC182" s="31"/>
      <c r="MD182" s="47"/>
      <c r="ME182" s="31"/>
      <c r="MF182" s="47"/>
      <c r="MH182" s="49"/>
      <c r="MI182" s="31"/>
      <c r="MJ182" s="47"/>
      <c r="MK182" s="31"/>
      <c r="ML182" s="47"/>
      <c r="MM182" s="31"/>
    </row>
    <row r="183" spans="1:351" x14ac:dyDescent="0.25">
      <c r="A183" s="30"/>
      <c r="G183" s="31"/>
      <c r="K183" s="31"/>
      <c r="M183" s="31"/>
      <c r="O183" s="31"/>
      <c r="Q183" s="44"/>
      <c r="S183" s="31"/>
      <c r="U183" s="31"/>
      <c r="W183" s="31"/>
      <c r="Y183" s="44"/>
      <c r="AA183" s="31"/>
      <c r="AC183" s="31"/>
      <c r="AE183" s="31"/>
      <c r="AG183" s="44"/>
      <c r="AI183" s="31"/>
      <c r="AK183" s="31"/>
      <c r="AM183" s="31"/>
      <c r="AO183" s="44"/>
      <c r="AQ183" s="31"/>
      <c r="AS183" s="31"/>
      <c r="AU183" s="31"/>
      <c r="AW183" s="44"/>
      <c r="AY183" s="31"/>
      <c r="BA183" s="31"/>
      <c r="BB183" s="47"/>
      <c r="BC183" s="31"/>
      <c r="BE183" s="44"/>
      <c r="BG183" s="31"/>
      <c r="BI183" s="31"/>
      <c r="BK183" s="31"/>
      <c r="BM183" s="44"/>
      <c r="BO183" s="31"/>
      <c r="BQ183" s="31"/>
      <c r="BS183" s="31"/>
      <c r="BU183" s="44"/>
      <c r="BW183" s="31"/>
      <c r="BY183" s="31"/>
      <c r="CA183" s="31"/>
      <c r="CC183" s="44"/>
      <c r="CE183" s="31"/>
      <c r="CG183" s="31"/>
      <c r="CI183" s="31"/>
      <c r="CK183" s="44"/>
      <c r="CM183" s="31"/>
      <c r="CO183" s="31"/>
      <c r="CQ183" s="31"/>
      <c r="CS183" s="44"/>
      <c r="CU183" s="31"/>
      <c r="CW183" s="31"/>
      <c r="CY183" s="31"/>
      <c r="DA183" s="44"/>
      <c r="DC183" s="31"/>
      <c r="DE183" s="31"/>
      <c r="DG183" s="31"/>
      <c r="DI183" s="44"/>
      <c r="DK183" s="31"/>
      <c r="DM183" s="31"/>
      <c r="DO183" s="31"/>
      <c r="DP183" s="47"/>
      <c r="DR183" s="49"/>
      <c r="DS183" s="31"/>
      <c r="DT183" s="47"/>
      <c r="DU183" s="31"/>
      <c r="DV183" s="47"/>
      <c r="DW183" s="31"/>
      <c r="DX183" s="47"/>
      <c r="DZ183" s="49"/>
      <c r="EA183" s="31"/>
      <c r="EB183" s="47"/>
      <c r="EC183" s="31"/>
      <c r="ED183" s="47"/>
      <c r="EE183" s="31"/>
      <c r="EF183" s="47"/>
      <c r="EH183" s="49"/>
      <c r="EI183" s="31"/>
      <c r="EJ183" s="47"/>
      <c r="EK183" s="31"/>
      <c r="EL183" s="47"/>
      <c r="EM183" s="31"/>
      <c r="EN183" s="47"/>
      <c r="EP183" s="49"/>
      <c r="EQ183" s="31"/>
      <c r="ER183" s="47"/>
      <c r="ES183" s="31"/>
      <c r="ET183" s="47"/>
      <c r="EU183" s="31"/>
      <c r="EV183" s="47"/>
      <c r="EX183" s="49"/>
      <c r="EY183" s="31"/>
      <c r="EZ183" s="47"/>
      <c r="FA183" s="31"/>
      <c r="FB183" s="47"/>
      <c r="FC183" s="31"/>
      <c r="FD183" s="47"/>
      <c r="FF183" s="49"/>
      <c r="FG183" s="31"/>
      <c r="FH183" s="47"/>
      <c r="FI183" s="31"/>
      <c r="FJ183" s="47"/>
      <c r="FK183" s="31"/>
      <c r="FL183" s="47"/>
      <c r="FN183" s="49"/>
      <c r="FO183" s="31"/>
      <c r="FP183" s="47"/>
      <c r="FQ183" s="31"/>
      <c r="FR183" s="47"/>
      <c r="FS183" s="31"/>
      <c r="FT183" s="47"/>
      <c r="FV183" s="49"/>
      <c r="FW183" s="31"/>
      <c r="FX183" s="47"/>
      <c r="FY183" s="31"/>
      <c r="FZ183" s="47"/>
      <c r="GA183" s="31"/>
      <c r="GB183" s="47"/>
      <c r="GD183" s="49"/>
      <c r="GE183" s="31"/>
      <c r="GF183" s="47"/>
      <c r="GG183" s="31"/>
      <c r="GH183" s="47"/>
      <c r="GI183" s="31"/>
      <c r="GJ183" s="47"/>
      <c r="GL183" s="49"/>
      <c r="GM183" s="31"/>
      <c r="GN183" s="47"/>
      <c r="GO183" s="31"/>
      <c r="GP183" s="47"/>
      <c r="GQ183" s="31"/>
      <c r="GR183" s="47"/>
      <c r="GT183" s="49"/>
      <c r="GU183" s="31"/>
      <c r="GV183" s="47"/>
      <c r="GW183" s="31"/>
      <c r="GX183" s="47"/>
      <c r="GY183" s="31"/>
      <c r="GZ183" s="47"/>
      <c r="HB183" s="49"/>
      <c r="HC183" s="31"/>
      <c r="HD183" s="47"/>
      <c r="HE183" s="31"/>
      <c r="HF183" s="47"/>
      <c r="HG183" s="31"/>
      <c r="HH183" s="47"/>
      <c r="HJ183" s="49"/>
      <c r="HK183" s="31"/>
      <c r="HL183" s="47"/>
      <c r="HM183" s="31"/>
      <c r="HN183" s="47"/>
      <c r="HO183" s="31"/>
      <c r="HP183" s="47"/>
      <c r="HR183" s="49"/>
      <c r="HS183" s="31"/>
      <c r="HT183" s="47"/>
      <c r="HU183" s="31"/>
      <c r="HV183" s="47"/>
      <c r="HW183" s="31"/>
      <c r="HX183" s="47"/>
      <c r="HZ183" s="49"/>
      <c r="IA183" s="31"/>
      <c r="IB183" s="47"/>
      <c r="IC183" s="31"/>
      <c r="ID183" s="47"/>
      <c r="IE183" s="31"/>
      <c r="IF183" s="47"/>
      <c r="IH183" s="49"/>
      <c r="II183" s="31"/>
      <c r="IJ183" s="47"/>
      <c r="IK183" s="31"/>
      <c r="IL183" s="47"/>
      <c r="IM183" s="31"/>
      <c r="IN183" s="47"/>
      <c r="IP183" s="49"/>
      <c r="IQ183" s="31"/>
      <c r="IR183" s="47"/>
      <c r="IS183" s="31"/>
      <c r="IT183" s="47"/>
      <c r="IU183" s="31"/>
      <c r="IV183" s="47"/>
      <c r="IX183" s="49"/>
      <c r="IY183" s="31"/>
      <c r="IZ183" s="47"/>
      <c r="JA183" s="31"/>
      <c r="JB183" s="47"/>
      <c r="JC183" s="31"/>
      <c r="JD183" s="47"/>
      <c r="JF183" s="49"/>
      <c r="JG183" s="31"/>
      <c r="JH183" s="47"/>
      <c r="JI183" s="31"/>
      <c r="JJ183" s="47"/>
      <c r="JK183" s="31"/>
      <c r="JL183" s="47"/>
      <c r="JN183" s="49"/>
      <c r="JO183" s="31"/>
      <c r="JP183" s="47"/>
      <c r="JQ183" s="31"/>
      <c r="JR183" s="47"/>
      <c r="JS183" s="31"/>
      <c r="JT183" s="47"/>
      <c r="JV183" s="49"/>
      <c r="JW183" s="31"/>
      <c r="JX183" s="47"/>
      <c r="JY183" s="31"/>
      <c r="JZ183" s="47"/>
      <c r="KA183" s="31"/>
      <c r="KB183" s="47"/>
      <c r="KD183" s="49"/>
      <c r="KE183" s="31"/>
      <c r="KF183" s="47"/>
      <c r="KG183" s="31"/>
      <c r="KH183" s="47"/>
      <c r="KI183" s="31"/>
      <c r="KJ183" s="47"/>
      <c r="KL183" s="49"/>
      <c r="KM183" s="31"/>
      <c r="KN183" s="47"/>
      <c r="KO183" s="31"/>
      <c r="KP183" s="47"/>
      <c r="KQ183" s="31"/>
      <c r="KR183" s="47"/>
      <c r="KT183" s="49"/>
      <c r="KU183" s="31"/>
      <c r="KV183" s="47"/>
      <c r="KW183" s="31"/>
      <c r="KX183" s="47"/>
      <c r="KY183" s="31"/>
      <c r="KZ183" s="47"/>
      <c r="LB183" s="49"/>
      <c r="LC183" s="31"/>
      <c r="LD183" s="47"/>
      <c r="LE183" s="31"/>
      <c r="LF183" s="47"/>
      <c r="LG183" s="31"/>
      <c r="LH183" s="47"/>
      <c r="LJ183" s="49"/>
      <c r="LK183" s="31"/>
      <c r="LL183" s="47"/>
      <c r="LM183" s="31"/>
      <c r="LN183" s="47"/>
      <c r="LO183" s="31"/>
      <c r="LP183" s="47"/>
      <c r="LR183" s="49"/>
      <c r="LS183" s="31"/>
      <c r="LT183" s="47"/>
      <c r="LU183" s="31"/>
      <c r="LV183" s="47"/>
      <c r="LW183" s="31"/>
      <c r="LX183" s="47"/>
      <c r="LZ183" s="49"/>
      <c r="MA183" s="31"/>
      <c r="MB183" s="47"/>
      <c r="MC183" s="31"/>
      <c r="MD183" s="47"/>
      <c r="ME183" s="31"/>
      <c r="MF183" s="47"/>
      <c r="MH183" s="49"/>
      <c r="MI183" s="31"/>
      <c r="MJ183" s="47"/>
      <c r="MK183" s="31"/>
      <c r="ML183" s="47"/>
      <c r="MM183" s="31"/>
    </row>
    <row r="184" spans="1:351" x14ac:dyDescent="0.25">
      <c r="A184" s="30"/>
      <c r="LL184" s="47"/>
    </row>
    <row r="185" spans="1:351" x14ac:dyDescent="0.25">
      <c r="A185" s="30"/>
      <c r="LL185" s="47"/>
    </row>
    <row r="186" spans="1:351" x14ac:dyDescent="0.25">
      <c r="A186" s="30"/>
      <c r="I186" s="44"/>
      <c r="Q186" s="44"/>
      <c r="Y186" s="44"/>
      <c r="AG186" s="44"/>
      <c r="AO186" s="44"/>
      <c r="AW186" s="44"/>
      <c r="BE186" s="44"/>
      <c r="BM186" s="44"/>
      <c r="BU186" s="44"/>
      <c r="CC186" s="44"/>
      <c r="CK186" s="44"/>
      <c r="CS186" s="44"/>
      <c r="DA186" s="44"/>
      <c r="DI186" s="44"/>
      <c r="LL186" s="47"/>
    </row>
    <row r="187" spans="1:351" x14ac:dyDescent="0.25">
      <c r="A187" s="30"/>
      <c r="I187" s="44"/>
      <c r="Q187" s="44"/>
      <c r="Y187" s="44"/>
      <c r="AG187" s="44"/>
      <c r="AO187" s="44"/>
      <c r="AW187" s="44"/>
      <c r="BE187" s="44"/>
      <c r="BM187" s="44"/>
      <c r="BU187" s="44"/>
      <c r="CC187" s="44"/>
      <c r="CK187" s="44"/>
      <c r="CS187" s="44"/>
      <c r="DA187" s="44"/>
      <c r="DI187" s="44"/>
    </row>
    <row r="188" spans="1:351" x14ac:dyDescent="0.25">
      <c r="A188" s="30"/>
      <c r="I188" s="44"/>
      <c r="Q188" s="44"/>
      <c r="Y188" s="44"/>
      <c r="AG188" s="44"/>
      <c r="AO188" s="44"/>
      <c r="AW188" s="44"/>
      <c r="BE188" s="44"/>
      <c r="BM188" s="44"/>
      <c r="BU188" s="44"/>
      <c r="CC188" s="44"/>
      <c r="CK188" s="44"/>
      <c r="CS188" s="44"/>
      <c r="DA188" s="44"/>
      <c r="DI188" s="44"/>
    </row>
    <row r="189" spans="1:351" x14ac:dyDescent="0.25">
      <c r="A189" s="30"/>
      <c r="I189" s="44"/>
      <c r="Q189" s="44"/>
      <c r="Y189" s="44"/>
      <c r="AG189" s="44"/>
      <c r="AO189" s="44"/>
      <c r="AW189" s="44"/>
      <c r="BE189" s="44"/>
      <c r="BM189" s="44"/>
      <c r="BU189" s="44"/>
      <c r="CC189" s="44"/>
      <c r="CK189" s="44"/>
      <c r="CS189" s="44"/>
      <c r="DA189" s="44"/>
      <c r="DI189" s="44"/>
    </row>
    <row r="190" spans="1:351" x14ac:dyDescent="0.25">
      <c r="A190" s="30"/>
      <c r="I190" s="44"/>
      <c r="Q190" s="44"/>
      <c r="Y190" s="44"/>
      <c r="AG190" s="44"/>
      <c r="AO190" s="44"/>
      <c r="AW190" s="44"/>
      <c r="BE190" s="44"/>
      <c r="BM190" s="44"/>
      <c r="BU190" s="44"/>
      <c r="CC190" s="44"/>
      <c r="CK190" s="44"/>
      <c r="CS190" s="44"/>
      <c r="DA190" s="44"/>
      <c r="DI190" s="44"/>
    </row>
    <row r="191" spans="1:351" x14ac:dyDescent="0.25">
      <c r="A191" s="30"/>
      <c r="I191" s="44"/>
      <c r="Q191" s="44"/>
      <c r="Y191" s="44"/>
      <c r="AG191" s="44"/>
      <c r="AO191" s="44"/>
      <c r="AW191" s="44"/>
      <c r="BE191" s="44"/>
      <c r="BM191" s="44"/>
      <c r="BU191" s="44"/>
      <c r="CC191" s="44"/>
      <c r="CK191" s="44"/>
      <c r="CS191" s="44"/>
      <c r="DA191" s="44"/>
      <c r="DI191" s="44"/>
    </row>
    <row r="192" spans="1:351" x14ac:dyDescent="0.25">
      <c r="A192" s="30"/>
      <c r="I192" s="44"/>
      <c r="Q192" s="44"/>
      <c r="Y192" s="44"/>
      <c r="AG192" s="44"/>
      <c r="AO192" s="44"/>
      <c r="AW192" s="44"/>
      <c r="BE192" s="44"/>
      <c r="BM192" s="44"/>
      <c r="BU192" s="44"/>
      <c r="CC192" s="44"/>
      <c r="CK192" s="44"/>
      <c r="CS192" s="44"/>
      <c r="DA192" s="44"/>
      <c r="DI192" s="44"/>
    </row>
    <row r="193" spans="1:351" x14ac:dyDescent="0.25">
      <c r="A193" s="30"/>
      <c r="I193" s="44"/>
      <c r="Q193" s="44"/>
      <c r="Y193" s="44"/>
      <c r="AG193" s="44"/>
      <c r="AO193" s="44"/>
      <c r="AW193" s="44"/>
      <c r="BE193" s="44"/>
      <c r="BM193" s="44"/>
      <c r="BU193" s="44"/>
      <c r="CC193" s="44"/>
      <c r="CK193" s="44"/>
      <c r="CS193" s="44"/>
      <c r="DA193" s="44"/>
      <c r="DI193" s="44"/>
    </row>
    <row r="194" spans="1:351" x14ac:dyDescent="0.25">
      <c r="A194" s="30"/>
      <c r="I194" s="44"/>
      <c r="Q194" s="44"/>
      <c r="Y194" s="44"/>
      <c r="AG194" s="44"/>
      <c r="AO194" s="44"/>
      <c r="AW194" s="44"/>
      <c r="BE194" s="44"/>
      <c r="BM194" s="44"/>
      <c r="BU194" s="44"/>
      <c r="CC194" s="44"/>
      <c r="CK194" s="44"/>
      <c r="CS194" s="44"/>
      <c r="DA194" s="44"/>
      <c r="DI194" s="44"/>
    </row>
    <row r="195" spans="1:351" x14ac:dyDescent="0.25">
      <c r="A195" s="30"/>
      <c r="I195" s="44"/>
      <c r="Q195" s="44"/>
      <c r="Y195" s="44"/>
      <c r="AG195" s="44"/>
      <c r="AO195" s="44"/>
      <c r="AW195" s="44"/>
      <c r="BE195" s="44"/>
      <c r="BM195" s="44"/>
      <c r="BU195" s="44"/>
      <c r="CC195" s="44"/>
      <c r="CK195" s="44"/>
      <c r="CS195" s="44"/>
      <c r="DA195" s="44"/>
      <c r="DI195" s="44"/>
    </row>
    <row r="196" spans="1:351" x14ac:dyDescent="0.25">
      <c r="A196" s="30"/>
      <c r="I196" s="44"/>
      <c r="Q196" s="44"/>
      <c r="Y196" s="44"/>
      <c r="AG196" s="44"/>
      <c r="AO196" s="44"/>
      <c r="AW196" s="44"/>
      <c r="BE196" s="44"/>
      <c r="BM196" s="44"/>
      <c r="BU196" s="44"/>
      <c r="CC196" s="44"/>
      <c r="CK196" s="44"/>
      <c r="CS196" s="44"/>
      <c r="DA196" s="44"/>
      <c r="DI196" s="44"/>
    </row>
    <row r="197" spans="1:351" x14ac:dyDescent="0.25">
      <c r="A197" s="30"/>
      <c r="C197" s="213"/>
      <c r="E197" s="213"/>
    </row>
    <row r="198" spans="1:351" x14ac:dyDescent="0.25">
      <c r="A198" s="30"/>
      <c r="C198" s="213"/>
      <c r="E198" s="213"/>
      <c r="G198" s="31"/>
      <c r="K198" s="31"/>
      <c r="M198" s="31"/>
      <c r="O198" s="31"/>
      <c r="S198" s="31"/>
      <c r="U198" s="31"/>
      <c r="W198" s="31"/>
      <c r="AA198" s="31"/>
      <c r="AC198" s="31"/>
      <c r="AE198" s="31"/>
      <c r="AI198" s="31"/>
      <c r="AK198" s="31"/>
      <c r="AM198" s="31"/>
      <c r="AQ198" s="31"/>
      <c r="AS198" s="31"/>
      <c r="AU198" s="31"/>
      <c r="AY198" s="31"/>
      <c r="BA198" s="31"/>
      <c r="BB198" s="47"/>
      <c r="BC198" s="31"/>
      <c r="BG198" s="31"/>
      <c r="BI198" s="31"/>
      <c r="BK198" s="31"/>
      <c r="BO198" s="31"/>
      <c r="BQ198" s="31"/>
      <c r="BS198" s="31"/>
      <c r="BW198" s="31"/>
      <c r="BY198" s="31"/>
      <c r="CA198" s="31"/>
      <c r="CE198" s="31"/>
      <c r="CG198" s="31"/>
      <c r="CI198" s="31"/>
      <c r="CM198" s="31"/>
      <c r="CO198" s="31"/>
      <c r="CQ198" s="31"/>
      <c r="CU198" s="31"/>
      <c r="CW198" s="31"/>
      <c r="CY198" s="31"/>
      <c r="DC198" s="31"/>
      <c r="DE198" s="31"/>
      <c r="DG198" s="31"/>
      <c r="DK198" s="31"/>
      <c r="DM198" s="31"/>
      <c r="DO198" s="31"/>
      <c r="DP198" s="47"/>
      <c r="DQ198" s="49"/>
      <c r="DR198" s="49"/>
      <c r="DS198" s="31"/>
      <c r="DT198" s="47"/>
      <c r="DU198" s="31"/>
      <c r="DV198" s="47"/>
      <c r="DW198" s="31"/>
      <c r="DX198" s="47"/>
      <c r="DY198" s="49"/>
      <c r="DZ198" s="49"/>
      <c r="EA198" s="31"/>
      <c r="EB198" s="47"/>
      <c r="EC198" s="31"/>
      <c r="ED198" s="47"/>
      <c r="EE198" s="31"/>
      <c r="EF198" s="47"/>
      <c r="EG198" s="49"/>
      <c r="EH198" s="49"/>
      <c r="EI198" s="31"/>
      <c r="EJ198" s="47"/>
      <c r="EK198" s="31"/>
      <c r="EL198" s="47"/>
      <c r="EM198" s="31"/>
      <c r="EN198" s="47"/>
      <c r="EO198" s="49"/>
      <c r="EP198" s="49"/>
      <c r="EQ198" s="31"/>
      <c r="ER198" s="47"/>
      <c r="ES198" s="31"/>
      <c r="ET198" s="47"/>
      <c r="EU198" s="31"/>
      <c r="EV198" s="47"/>
      <c r="EW198" s="49"/>
      <c r="EX198" s="49"/>
      <c r="EY198" s="31"/>
      <c r="EZ198" s="47"/>
      <c r="FA198" s="31"/>
      <c r="FB198" s="47"/>
      <c r="FC198" s="31"/>
      <c r="FD198" s="47"/>
      <c r="FE198" s="49"/>
      <c r="FF198" s="49"/>
      <c r="FG198" s="31"/>
      <c r="FH198" s="47"/>
      <c r="FI198" s="31"/>
      <c r="FJ198" s="47"/>
      <c r="FK198" s="31"/>
      <c r="FL198" s="47"/>
      <c r="FM198" s="49"/>
      <c r="FN198" s="49"/>
      <c r="FO198" s="31"/>
      <c r="FP198" s="47"/>
      <c r="FQ198" s="31"/>
      <c r="FR198" s="47"/>
      <c r="FS198" s="31"/>
      <c r="FT198" s="47"/>
      <c r="FU198" s="49"/>
      <c r="FV198" s="49"/>
      <c r="FW198" s="31"/>
      <c r="FX198" s="47"/>
      <c r="FY198" s="31"/>
      <c r="FZ198" s="47"/>
      <c r="GA198" s="31"/>
      <c r="GB198" s="47"/>
      <c r="GC198" s="49"/>
      <c r="GD198" s="49"/>
      <c r="GE198" s="31"/>
      <c r="GF198" s="47"/>
      <c r="GG198" s="31"/>
      <c r="GH198" s="47"/>
      <c r="GI198" s="31"/>
      <c r="GJ198" s="47"/>
      <c r="GK198" s="49"/>
      <c r="GL198" s="49"/>
      <c r="GM198" s="31"/>
      <c r="GN198" s="47"/>
      <c r="GO198" s="31"/>
      <c r="GP198" s="47"/>
      <c r="GQ198" s="31"/>
      <c r="GR198" s="47"/>
      <c r="GS198" s="49"/>
      <c r="GT198" s="49"/>
      <c r="GU198" s="31"/>
      <c r="GV198" s="47"/>
      <c r="GW198" s="31"/>
      <c r="GX198" s="47"/>
      <c r="GY198" s="31"/>
      <c r="GZ198" s="47"/>
      <c r="HA198" s="49"/>
      <c r="HB198" s="49"/>
      <c r="HC198" s="31"/>
      <c r="HD198" s="47"/>
      <c r="HE198" s="31"/>
      <c r="HF198" s="47"/>
      <c r="HG198" s="31"/>
      <c r="HH198" s="47"/>
      <c r="HI198" s="49"/>
      <c r="HJ198" s="49"/>
      <c r="HK198" s="31"/>
      <c r="HL198" s="47"/>
      <c r="HM198" s="31"/>
      <c r="HN198" s="47"/>
      <c r="HO198" s="31"/>
      <c r="HP198" s="47"/>
      <c r="HQ198" s="49"/>
      <c r="HR198" s="49"/>
      <c r="HS198" s="31"/>
      <c r="HT198" s="47"/>
      <c r="HU198" s="31"/>
      <c r="HV198" s="47"/>
      <c r="HW198" s="31"/>
      <c r="HX198" s="47"/>
      <c r="HY198" s="49"/>
      <c r="HZ198" s="49"/>
      <c r="IA198" s="31"/>
      <c r="IB198" s="47"/>
      <c r="IC198" s="31"/>
      <c r="ID198" s="47"/>
      <c r="IE198" s="31"/>
      <c r="IF198" s="47"/>
      <c r="IG198" s="49"/>
      <c r="IH198" s="49"/>
      <c r="II198" s="31"/>
      <c r="IJ198" s="47"/>
      <c r="IK198" s="31"/>
      <c r="IL198" s="47"/>
      <c r="IM198" s="31"/>
      <c r="IN198" s="47"/>
      <c r="IO198" s="49"/>
      <c r="IP198" s="49"/>
      <c r="IQ198" s="31"/>
      <c r="IR198" s="47"/>
      <c r="IS198" s="31"/>
      <c r="IT198" s="47"/>
      <c r="IU198" s="31"/>
      <c r="IV198" s="47"/>
      <c r="IW198" s="49"/>
      <c r="IX198" s="49"/>
      <c r="IY198" s="31"/>
      <c r="IZ198" s="47"/>
      <c r="JA198" s="31"/>
      <c r="JB198" s="47"/>
      <c r="JC198" s="31"/>
      <c r="JD198" s="47"/>
      <c r="JE198" s="49"/>
      <c r="JF198" s="49"/>
      <c r="JG198" s="31"/>
      <c r="JH198" s="47"/>
      <c r="JI198" s="31"/>
      <c r="JJ198" s="47"/>
      <c r="JK198" s="31"/>
      <c r="JL198" s="47"/>
      <c r="JM198" s="49"/>
      <c r="JN198" s="49"/>
      <c r="JO198" s="31"/>
      <c r="JP198" s="47"/>
      <c r="JQ198" s="31"/>
      <c r="JR198" s="47"/>
      <c r="JS198" s="31"/>
      <c r="JT198" s="47"/>
      <c r="JU198" s="49"/>
      <c r="JV198" s="49"/>
      <c r="JW198" s="31"/>
      <c r="JX198" s="47"/>
      <c r="JY198" s="31"/>
      <c r="JZ198" s="47"/>
      <c r="KA198" s="31"/>
      <c r="KB198" s="47"/>
      <c r="KC198" s="49"/>
      <c r="KD198" s="49"/>
      <c r="KE198" s="31"/>
      <c r="KF198" s="47"/>
      <c r="KG198" s="31"/>
      <c r="KH198" s="47"/>
      <c r="KI198" s="31"/>
      <c r="KJ198" s="47"/>
      <c r="KK198" s="49"/>
      <c r="KL198" s="49"/>
      <c r="KM198" s="31"/>
      <c r="KN198" s="47"/>
      <c r="KO198" s="31"/>
      <c r="KP198" s="47"/>
      <c r="KQ198" s="31"/>
      <c r="KR198" s="47"/>
      <c r="KS198" s="49"/>
      <c r="KT198" s="49"/>
      <c r="KU198" s="31"/>
      <c r="KV198" s="47"/>
      <c r="KW198" s="31"/>
      <c r="KX198" s="47"/>
      <c r="KY198" s="31"/>
      <c r="KZ198" s="47"/>
      <c r="LA198" s="49"/>
      <c r="LB198" s="49"/>
      <c r="LC198" s="31"/>
      <c r="LD198" s="47"/>
      <c r="LE198" s="31"/>
      <c r="LF198" s="47"/>
      <c r="LG198" s="31"/>
      <c r="LH198" s="47"/>
      <c r="LI198" s="49"/>
      <c r="LJ198" s="49"/>
      <c r="LK198" s="31"/>
      <c r="LM198" s="31"/>
      <c r="LN198" s="47"/>
      <c r="LO198" s="31"/>
      <c r="LP198" s="47"/>
      <c r="LQ198" s="49"/>
      <c r="LR198" s="49"/>
      <c r="LS198" s="31"/>
      <c r="LT198" s="47"/>
      <c r="LU198" s="31"/>
      <c r="LV198" s="47"/>
      <c r="LW198" s="31"/>
      <c r="LX198" s="47"/>
      <c r="LY198" s="49"/>
      <c r="LZ198" s="49"/>
      <c r="MA198" s="31"/>
      <c r="MB198" s="47"/>
      <c r="MC198" s="31"/>
      <c r="MD198" s="47"/>
      <c r="ME198" s="31"/>
      <c r="MF198" s="47"/>
      <c r="MG198" s="49"/>
      <c r="MH198" s="49"/>
      <c r="MI198" s="31"/>
      <c r="MJ198" s="47"/>
      <c r="MK198" s="31"/>
      <c r="ML198" s="47"/>
      <c r="MM198" s="31"/>
    </row>
    <row r="199" spans="1:351" x14ac:dyDescent="0.25">
      <c r="A199" s="30"/>
      <c r="C199" s="213"/>
      <c r="E199" s="213"/>
      <c r="G199" s="31"/>
      <c r="K199" s="31"/>
      <c r="M199" s="31"/>
      <c r="O199" s="31"/>
      <c r="Q199" s="44"/>
      <c r="S199" s="31"/>
      <c r="U199" s="31"/>
      <c r="W199" s="31"/>
      <c r="Y199" s="44"/>
      <c r="AA199" s="31"/>
      <c r="AC199" s="31"/>
      <c r="AE199" s="31"/>
      <c r="AG199" s="44"/>
      <c r="AI199" s="31"/>
      <c r="AK199" s="31"/>
      <c r="AM199" s="31"/>
      <c r="AO199" s="44"/>
      <c r="AQ199" s="31"/>
      <c r="AS199" s="31"/>
      <c r="AU199" s="31"/>
      <c r="AW199" s="44"/>
      <c r="AY199" s="31"/>
      <c r="BA199" s="31"/>
      <c r="BB199" s="47"/>
      <c r="BC199" s="31"/>
      <c r="BE199" s="44"/>
      <c r="BG199" s="31"/>
      <c r="BI199" s="31"/>
      <c r="BK199" s="31"/>
      <c r="BM199" s="44"/>
      <c r="BO199" s="31"/>
      <c r="BQ199" s="31"/>
      <c r="BS199" s="31"/>
      <c r="BU199" s="44"/>
      <c r="BW199" s="31"/>
      <c r="BY199" s="31"/>
      <c r="CA199" s="31"/>
      <c r="CC199" s="44"/>
      <c r="CE199" s="31"/>
      <c r="CG199" s="31"/>
      <c r="CI199" s="31"/>
      <c r="CK199" s="44"/>
      <c r="CM199" s="31"/>
      <c r="CO199" s="31"/>
      <c r="CQ199" s="31"/>
      <c r="CS199" s="44"/>
      <c r="CU199" s="31"/>
      <c r="CW199" s="31"/>
      <c r="CY199" s="31"/>
      <c r="DA199" s="44"/>
      <c r="DC199" s="31"/>
      <c r="DE199" s="31"/>
      <c r="DG199" s="31"/>
      <c r="DI199" s="44"/>
      <c r="DK199" s="31"/>
      <c r="DM199" s="31"/>
      <c r="DO199" s="31"/>
      <c r="DP199" s="47"/>
      <c r="DR199" s="49"/>
      <c r="DS199" s="31"/>
      <c r="DT199" s="47"/>
      <c r="DU199" s="31"/>
      <c r="DV199" s="47"/>
      <c r="DW199" s="31"/>
      <c r="DX199" s="47"/>
      <c r="DZ199" s="49"/>
      <c r="EA199" s="31"/>
      <c r="EB199" s="47"/>
      <c r="EC199" s="31"/>
      <c r="ED199" s="47"/>
      <c r="EE199" s="31"/>
      <c r="EF199" s="47"/>
      <c r="EH199" s="49"/>
      <c r="EI199" s="31"/>
      <c r="EJ199" s="47"/>
      <c r="EK199" s="31"/>
      <c r="EL199" s="47"/>
      <c r="EM199" s="31"/>
      <c r="EN199" s="47"/>
      <c r="EP199" s="49"/>
      <c r="EQ199" s="31"/>
      <c r="ER199" s="47"/>
      <c r="ES199" s="31"/>
      <c r="ET199" s="47"/>
      <c r="EU199" s="31"/>
      <c r="EV199" s="47"/>
      <c r="EX199" s="49"/>
      <c r="EY199" s="31"/>
      <c r="EZ199" s="47"/>
      <c r="FA199" s="31"/>
      <c r="FB199" s="47"/>
      <c r="FC199" s="31"/>
      <c r="FD199" s="47"/>
      <c r="FF199" s="49"/>
      <c r="FG199" s="31"/>
      <c r="FH199" s="47"/>
      <c r="FI199" s="31"/>
      <c r="FJ199" s="47"/>
      <c r="FK199" s="31"/>
      <c r="FL199" s="47"/>
      <c r="FN199" s="49"/>
      <c r="FO199" s="31"/>
      <c r="FP199" s="47"/>
      <c r="FQ199" s="31"/>
      <c r="FR199" s="47"/>
      <c r="FS199" s="31"/>
      <c r="FT199" s="47"/>
      <c r="FV199" s="49"/>
      <c r="FW199" s="31"/>
      <c r="FX199" s="47"/>
      <c r="FY199" s="31"/>
      <c r="FZ199" s="47"/>
      <c r="GA199" s="31"/>
      <c r="GB199" s="47"/>
      <c r="GD199" s="49"/>
      <c r="GE199" s="31"/>
      <c r="GF199" s="47"/>
      <c r="GG199" s="31"/>
      <c r="GH199" s="47"/>
      <c r="GI199" s="31"/>
      <c r="GJ199" s="47"/>
      <c r="GL199" s="49"/>
      <c r="GM199" s="31"/>
      <c r="GN199" s="47"/>
      <c r="GO199" s="31"/>
      <c r="GP199" s="47"/>
      <c r="GQ199" s="31"/>
      <c r="GR199" s="47"/>
      <c r="GT199" s="49"/>
      <c r="GU199" s="31"/>
      <c r="GV199" s="47"/>
      <c r="GW199" s="31"/>
      <c r="GX199" s="47"/>
      <c r="GY199" s="31"/>
      <c r="GZ199" s="47"/>
      <c r="HB199" s="49"/>
      <c r="HC199" s="31"/>
      <c r="HD199" s="47"/>
      <c r="HE199" s="31"/>
      <c r="HF199" s="47"/>
      <c r="HG199" s="31"/>
      <c r="HH199" s="47"/>
      <c r="HJ199" s="49"/>
      <c r="HK199" s="31"/>
      <c r="HL199" s="47"/>
      <c r="HM199" s="31"/>
      <c r="HN199" s="47"/>
      <c r="HO199" s="31"/>
      <c r="HP199" s="47"/>
      <c r="HR199" s="49"/>
      <c r="HS199" s="31"/>
      <c r="HT199" s="47"/>
      <c r="HU199" s="31"/>
      <c r="HV199" s="47"/>
      <c r="HW199" s="31"/>
      <c r="HX199" s="47"/>
      <c r="HZ199" s="49"/>
      <c r="IA199" s="31"/>
      <c r="IB199" s="47"/>
      <c r="IC199" s="31"/>
      <c r="ID199" s="47"/>
      <c r="IE199" s="31"/>
      <c r="IF199" s="47"/>
      <c r="IH199" s="49"/>
      <c r="II199" s="31"/>
      <c r="IJ199" s="47"/>
      <c r="IK199" s="31"/>
      <c r="IL199" s="47"/>
      <c r="IM199" s="31"/>
      <c r="IN199" s="47"/>
      <c r="IP199" s="49"/>
      <c r="IQ199" s="31"/>
      <c r="IR199" s="47"/>
      <c r="IS199" s="31"/>
      <c r="IT199" s="47"/>
      <c r="IU199" s="31"/>
      <c r="IV199" s="47"/>
      <c r="IX199" s="49"/>
      <c r="IY199" s="31"/>
      <c r="IZ199" s="47"/>
      <c r="JA199" s="31"/>
      <c r="JB199" s="47"/>
      <c r="JC199" s="31"/>
      <c r="JD199" s="47"/>
      <c r="JF199" s="49"/>
      <c r="JG199" s="31"/>
      <c r="JH199" s="47"/>
      <c r="JI199" s="31"/>
      <c r="JJ199" s="47"/>
      <c r="JK199" s="31"/>
      <c r="JL199" s="47"/>
      <c r="JN199" s="49"/>
      <c r="JO199" s="31"/>
      <c r="JP199" s="47"/>
      <c r="JQ199" s="31"/>
      <c r="JR199" s="47"/>
      <c r="JS199" s="31"/>
      <c r="JT199" s="47"/>
      <c r="JV199" s="49"/>
      <c r="JW199" s="31"/>
      <c r="JX199" s="47"/>
      <c r="JY199" s="31"/>
      <c r="JZ199" s="47"/>
      <c r="KA199" s="31"/>
      <c r="KB199" s="47"/>
      <c r="KD199" s="49"/>
      <c r="KE199" s="31"/>
      <c r="KF199" s="47"/>
      <c r="KG199" s="31"/>
      <c r="KH199" s="47"/>
      <c r="KI199" s="31"/>
      <c r="KJ199" s="47"/>
      <c r="KL199" s="49"/>
      <c r="KM199" s="31"/>
      <c r="KN199" s="47"/>
      <c r="KO199" s="31"/>
      <c r="KP199" s="47"/>
      <c r="KQ199" s="31"/>
      <c r="KR199" s="47"/>
      <c r="KT199" s="49"/>
      <c r="KU199" s="31"/>
      <c r="KV199" s="47"/>
      <c r="KW199" s="31"/>
      <c r="KX199" s="47"/>
      <c r="KY199" s="31"/>
      <c r="KZ199" s="47"/>
      <c r="LB199" s="49"/>
      <c r="LC199" s="31"/>
      <c r="LD199" s="47"/>
      <c r="LE199" s="31"/>
      <c r="LF199" s="47"/>
      <c r="LG199" s="31"/>
      <c r="LH199" s="47"/>
      <c r="LJ199" s="49"/>
      <c r="LK199" s="31"/>
      <c r="LM199" s="31"/>
      <c r="LN199" s="47"/>
      <c r="LO199" s="31"/>
      <c r="LP199" s="47"/>
      <c r="LR199" s="49"/>
      <c r="LS199" s="31"/>
      <c r="LT199" s="47"/>
      <c r="LU199" s="31"/>
      <c r="LV199" s="47"/>
      <c r="LW199" s="31"/>
      <c r="LX199" s="47"/>
      <c r="LZ199" s="49"/>
      <c r="MA199" s="31"/>
      <c r="MB199" s="47"/>
      <c r="MC199" s="31"/>
      <c r="MD199" s="47"/>
      <c r="ME199" s="31"/>
      <c r="MF199" s="47"/>
      <c r="MH199" s="49"/>
      <c r="MI199" s="31"/>
      <c r="MJ199" s="47"/>
      <c r="MK199" s="31"/>
      <c r="ML199" s="47"/>
      <c r="MM199" s="31"/>
    </row>
    <row r="200" spans="1:351" x14ac:dyDescent="0.25">
      <c r="A200" s="30"/>
      <c r="C200" s="213"/>
      <c r="E200" s="213"/>
      <c r="G200" s="31"/>
      <c r="K200" s="31"/>
      <c r="M200" s="31"/>
      <c r="O200" s="31"/>
      <c r="Q200" s="44"/>
      <c r="S200" s="31"/>
      <c r="U200" s="31"/>
      <c r="W200" s="31"/>
      <c r="Y200" s="44"/>
      <c r="AA200" s="31"/>
      <c r="AC200" s="31"/>
      <c r="AE200" s="31"/>
      <c r="AG200" s="44"/>
      <c r="AI200" s="31"/>
      <c r="AK200" s="31"/>
      <c r="AM200" s="31"/>
      <c r="AO200" s="44"/>
      <c r="AQ200" s="31"/>
      <c r="AS200" s="31"/>
      <c r="AU200" s="31"/>
      <c r="AW200" s="44"/>
      <c r="AY200" s="31"/>
      <c r="BA200" s="31"/>
      <c r="BB200" s="47"/>
      <c r="BC200" s="31"/>
      <c r="BE200" s="44"/>
      <c r="BG200" s="31"/>
      <c r="BI200" s="31"/>
      <c r="BK200" s="31"/>
      <c r="BM200" s="44"/>
      <c r="BO200" s="31"/>
      <c r="BQ200" s="31"/>
      <c r="BS200" s="31"/>
      <c r="BU200" s="44"/>
      <c r="BW200" s="31"/>
      <c r="BY200" s="31"/>
      <c r="CA200" s="31"/>
      <c r="CC200" s="44"/>
      <c r="CE200" s="31"/>
      <c r="CG200" s="31"/>
      <c r="CI200" s="31"/>
      <c r="CK200" s="44"/>
      <c r="CM200" s="31"/>
      <c r="CO200" s="31"/>
      <c r="CQ200" s="31"/>
      <c r="CS200" s="44"/>
      <c r="CU200" s="31"/>
      <c r="CW200" s="31"/>
      <c r="CY200" s="31"/>
      <c r="DA200" s="44"/>
      <c r="DC200" s="31"/>
      <c r="DE200" s="31"/>
      <c r="DG200" s="31"/>
      <c r="DI200" s="44"/>
      <c r="DK200" s="31"/>
      <c r="DM200" s="31"/>
      <c r="DO200" s="31"/>
      <c r="DP200" s="47"/>
      <c r="DR200" s="49"/>
      <c r="DS200" s="31"/>
      <c r="DT200" s="47"/>
      <c r="DU200" s="31"/>
      <c r="DV200" s="47"/>
      <c r="DW200" s="31"/>
      <c r="DX200" s="47"/>
      <c r="DZ200" s="49"/>
      <c r="EA200" s="31"/>
      <c r="EB200" s="47"/>
      <c r="EC200" s="31"/>
      <c r="ED200" s="47"/>
      <c r="EE200" s="31"/>
      <c r="EF200" s="47"/>
      <c r="EH200" s="49"/>
      <c r="EI200" s="31"/>
      <c r="EJ200" s="47"/>
      <c r="EK200" s="31"/>
      <c r="EL200" s="47"/>
      <c r="EM200" s="31"/>
      <c r="EN200" s="47"/>
      <c r="EP200" s="49"/>
      <c r="EQ200" s="31"/>
      <c r="ER200" s="47"/>
      <c r="ES200" s="31"/>
      <c r="ET200" s="47"/>
      <c r="EU200" s="31"/>
      <c r="EV200" s="47"/>
      <c r="EX200" s="49"/>
      <c r="EY200" s="31"/>
      <c r="EZ200" s="47"/>
      <c r="FA200" s="31"/>
      <c r="FB200" s="47"/>
      <c r="FC200" s="31"/>
      <c r="FD200" s="47"/>
      <c r="FF200" s="49"/>
      <c r="FG200" s="31"/>
      <c r="FH200" s="47"/>
      <c r="FI200" s="31"/>
      <c r="FJ200" s="47"/>
      <c r="FK200" s="31"/>
      <c r="FL200" s="47"/>
      <c r="FN200" s="49"/>
      <c r="FO200" s="31"/>
      <c r="FP200" s="47"/>
      <c r="FQ200" s="31"/>
      <c r="FR200" s="47"/>
      <c r="FS200" s="31"/>
      <c r="FT200" s="47"/>
      <c r="FV200" s="49"/>
      <c r="FW200" s="31"/>
      <c r="FX200" s="47"/>
      <c r="FY200" s="31"/>
      <c r="FZ200" s="47"/>
      <c r="GA200" s="31"/>
      <c r="GB200" s="47"/>
      <c r="GD200" s="49"/>
      <c r="GE200" s="31"/>
      <c r="GF200" s="47"/>
      <c r="GG200" s="31"/>
      <c r="GH200" s="47"/>
      <c r="GI200" s="31"/>
      <c r="GJ200" s="47"/>
      <c r="GL200" s="49"/>
      <c r="GM200" s="31"/>
      <c r="GN200" s="47"/>
      <c r="GO200" s="31"/>
      <c r="GP200" s="47"/>
      <c r="GQ200" s="31"/>
      <c r="GR200" s="47"/>
      <c r="GT200" s="49"/>
      <c r="GU200" s="31"/>
      <c r="GV200" s="47"/>
      <c r="GW200" s="31"/>
      <c r="GX200" s="47"/>
      <c r="GY200" s="31"/>
      <c r="GZ200" s="47"/>
      <c r="HB200" s="49"/>
      <c r="HC200" s="31"/>
      <c r="HD200" s="47"/>
      <c r="HE200" s="31"/>
      <c r="HF200" s="47"/>
      <c r="HG200" s="31"/>
      <c r="HH200" s="47"/>
      <c r="HJ200" s="49"/>
      <c r="HK200" s="31"/>
      <c r="HL200" s="47"/>
      <c r="HM200" s="31"/>
      <c r="HN200" s="47"/>
      <c r="HO200" s="31"/>
      <c r="HP200" s="47"/>
      <c r="HR200" s="49"/>
      <c r="HS200" s="31"/>
      <c r="HT200" s="47"/>
      <c r="HU200" s="31"/>
      <c r="HV200" s="47"/>
      <c r="HW200" s="31"/>
      <c r="HX200" s="47"/>
      <c r="HZ200" s="49"/>
      <c r="IA200" s="31"/>
      <c r="IB200" s="47"/>
      <c r="IC200" s="31"/>
      <c r="ID200" s="47"/>
      <c r="IE200" s="31"/>
      <c r="IF200" s="47"/>
      <c r="IH200" s="49"/>
      <c r="II200" s="31"/>
      <c r="IJ200" s="47"/>
      <c r="IK200" s="31"/>
      <c r="IL200" s="47"/>
      <c r="IM200" s="31"/>
      <c r="IN200" s="47"/>
      <c r="IP200" s="49"/>
      <c r="IQ200" s="31"/>
      <c r="IR200" s="47"/>
      <c r="IS200" s="31"/>
      <c r="IT200" s="47"/>
      <c r="IU200" s="31"/>
      <c r="IV200" s="47"/>
      <c r="IX200" s="49"/>
      <c r="IY200" s="31"/>
      <c r="IZ200" s="47"/>
      <c r="JA200" s="31"/>
      <c r="JB200" s="47"/>
      <c r="JC200" s="31"/>
      <c r="JD200" s="47"/>
      <c r="JF200" s="49"/>
      <c r="JG200" s="31"/>
      <c r="JH200" s="47"/>
      <c r="JI200" s="31"/>
      <c r="JJ200" s="47"/>
      <c r="JK200" s="31"/>
      <c r="JL200" s="47"/>
      <c r="JN200" s="49"/>
      <c r="JO200" s="31"/>
      <c r="JP200" s="47"/>
      <c r="JQ200" s="31"/>
      <c r="JR200" s="47"/>
      <c r="JS200" s="31"/>
      <c r="JT200" s="47"/>
      <c r="JV200" s="49"/>
      <c r="JW200" s="31"/>
      <c r="JX200" s="47"/>
      <c r="JY200" s="31"/>
      <c r="JZ200" s="47"/>
      <c r="KA200" s="31"/>
      <c r="KB200" s="47"/>
      <c r="KD200" s="49"/>
      <c r="KE200" s="31"/>
      <c r="KF200" s="47"/>
      <c r="KG200" s="31"/>
      <c r="KH200" s="47"/>
      <c r="KI200" s="31"/>
      <c r="KJ200" s="47"/>
      <c r="KL200" s="49"/>
      <c r="KM200" s="31"/>
      <c r="KN200" s="47"/>
      <c r="KO200" s="31"/>
      <c r="KP200" s="47"/>
      <c r="KQ200" s="31"/>
      <c r="KR200" s="47"/>
      <c r="KT200" s="49"/>
      <c r="KU200" s="31"/>
      <c r="KV200" s="47"/>
      <c r="KW200" s="31"/>
      <c r="KX200" s="47"/>
      <c r="KY200" s="31"/>
      <c r="KZ200" s="47"/>
      <c r="LB200" s="49"/>
      <c r="LC200" s="31"/>
      <c r="LD200" s="47"/>
      <c r="LE200" s="31"/>
      <c r="LF200" s="47"/>
      <c r="LG200" s="31"/>
      <c r="LH200" s="47"/>
      <c r="LJ200" s="49"/>
      <c r="LK200" s="31"/>
      <c r="LM200" s="31"/>
      <c r="LN200" s="47"/>
      <c r="LO200" s="31"/>
      <c r="LP200" s="47"/>
      <c r="LR200" s="49"/>
      <c r="LS200" s="31"/>
      <c r="LT200" s="47"/>
      <c r="LU200" s="31"/>
      <c r="LV200" s="47"/>
      <c r="LW200" s="31"/>
      <c r="LX200" s="47"/>
      <c r="LZ200" s="49"/>
      <c r="MA200" s="31"/>
      <c r="MB200" s="47"/>
      <c r="MC200" s="31"/>
      <c r="MD200" s="47"/>
      <c r="ME200" s="31"/>
      <c r="MF200" s="47"/>
      <c r="MH200" s="49"/>
      <c r="MI200" s="31"/>
      <c r="MJ200" s="47"/>
      <c r="MK200" s="31"/>
      <c r="ML200" s="47"/>
      <c r="MM200" s="31"/>
    </row>
    <row r="201" spans="1:351" x14ac:dyDescent="0.25">
      <c r="A201" s="30"/>
      <c r="G201" s="31"/>
      <c r="K201" s="31"/>
      <c r="M201" s="31"/>
      <c r="O201" s="31"/>
      <c r="Q201" s="44"/>
      <c r="S201" s="31"/>
      <c r="U201" s="31"/>
      <c r="W201" s="31"/>
      <c r="Y201" s="44"/>
      <c r="AA201" s="31"/>
      <c r="AC201" s="31"/>
      <c r="AE201" s="31"/>
      <c r="AG201" s="44"/>
      <c r="AI201" s="31"/>
      <c r="AK201" s="31"/>
      <c r="AM201" s="31"/>
      <c r="AO201" s="44"/>
      <c r="AQ201" s="31"/>
      <c r="AS201" s="31"/>
      <c r="AU201" s="31"/>
      <c r="AW201" s="44"/>
      <c r="AY201" s="31"/>
      <c r="BA201" s="31"/>
      <c r="BB201" s="47"/>
      <c r="BC201" s="31"/>
      <c r="BE201" s="44"/>
      <c r="BG201" s="31"/>
      <c r="BI201" s="31"/>
      <c r="BK201" s="31"/>
      <c r="BM201" s="44"/>
      <c r="BO201" s="31"/>
      <c r="BQ201" s="31"/>
      <c r="BS201" s="31"/>
      <c r="BU201" s="44"/>
      <c r="BW201" s="31"/>
      <c r="BY201" s="31"/>
      <c r="CA201" s="31"/>
      <c r="CC201" s="44"/>
      <c r="CE201" s="31"/>
      <c r="CG201" s="31"/>
      <c r="CI201" s="31"/>
      <c r="CK201" s="44"/>
      <c r="CM201" s="31"/>
      <c r="CO201" s="31"/>
      <c r="CQ201" s="31"/>
      <c r="CS201" s="44"/>
      <c r="CU201" s="31"/>
      <c r="CW201" s="31"/>
      <c r="CY201" s="31"/>
      <c r="DA201" s="44"/>
      <c r="DC201" s="31"/>
      <c r="DE201" s="31"/>
      <c r="DG201" s="31"/>
      <c r="DI201" s="44"/>
      <c r="DK201" s="31"/>
      <c r="DM201" s="31"/>
      <c r="DO201" s="31"/>
      <c r="DP201" s="47"/>
      <c r="DR201" s="49"/>
      <c r="DS201" s="31"/>
      <c r="DT201" s="47"/>
      <c r="DU201" s="31"/>
      <c r="DV201" s="47"/>
      <c r="DW201" s="31"/>
      <c r="DX201" s="47"/>
      <c r="DZ201" s="49"/>
      <c r="EA201" s="31"/>
      <c r="EB201" s="47"/>
      <c r="EC201" s="31"/>
      <c r="ED201" s="47"/>
      <c r="EE201" s="31"/>
      <c r="EF201" s="47"/>
      <c r="EH201" s="49"/>
      <c r="EI201" s="31"/>
      <c r="EJ201" s="47"/>
      <c r="EK201" s="31"/>
      <c r="EL201" s="47"/>
      <c r="EM201" s="31"/>
      <c r="EN201" s="47"/>
      <c r="EP201" s="49"/>
      <c r="EQ201" s="31"/>
      <c r="ER201" s="47"/>
      <c r="ES201" s="31"/>
      <c r="ET201" s="47"/>
      <c r="EU201" s="31"/>
      <c r="EV201" s="47"/>
      <c r="EX201" s="49"/>
      <c r="EY201" s="31"/>
      <c r="EZ201" s="47"/>
      <c r="FA201" s="31"/>
      <c r="FB201" s="47"/>
      <c r="FC201" s="31"/>
      <c r="FD201" s="47"/>
      <c r="FF201" s="49"/>
      <c r="FG201" s="31"/>
      <c r="FH201" s="47"/>
      <c r="FI201" s="31"/>
      <c r="FJ201" s="47"/>
      <c r="FK201" s="31"/>
      <c r="FL201" s="47"/>
      <c r="FN201" s="49"/>
      <c r="FO201" s="31"/>
      <c r="FP201" s="47"/>
      <c r="FQ201" s="31"/>
      <c r="FR201" s="47"/>
      <c r="FS201" s="31"/>
      <c r="FT201" s="47"/>
      <c r="FV201" s="49"/>
      <c r="FW201" s="31"/>
      <c r="FX201" s="47"/>
      <c r="FY201" s="31"/>
      <c r="FZ201" s="47"/>
      <c r="GA201" s="31"/>
      <c r="GB201" s="47"/>
      <c r="GD201" s="49"/>
      <c r="GE201" s="31"/>
      <c r="GF201" s="47"/>
      <c r="GG201" s="31"/>
      <c r="GH201" s="47"/>
      <c r="GI201" s="31"/>
      <c r="GJ201" s="47"/>
      <c r="GL201" s="49"/>
      <c r="GM201" s="31"/>
      <c r="GN201" s="47"/>
      <c r="GO201" s="31"/>
      <c r="GP201" s="47"/>
      <c r="GQ201" s="31"/>
      <c r="GR201" s="47"/>
      <c r="GT201" s="49"/>
      <c r="GU201" s="31"/>
      <c r="GV201" s="47"/>
      <c r="GW201" s="31"/>
      <c r="GX201" s="47"/>
      <c r="GY201" s="31"/>
      <c r="GZ201" s="47"/>
      <c r="HB201" s="49"/>
      <c r="HC201" s="31"/>
      <c r="HD201" s="47"/>
      <c r="HE201" s="31"/>
      <c r="HF201" s="47"/>
      <c r="HG201" s="31"/>
      <c r="HH201" s="47"/>
      <c r="HJ201" s="49"/>
      <c r="HK201" s="31"/>
      <c r="HL201" s="47"/>
      <c r="HM201" s="31"/>
      <c r="HN201" s="47"/>
      <c r="HO201" s="31"/>
      <c r="HP201" s="47"/>
      <c r="HR201" s="49"/>
      <c r="HS201" s="31"/>
      <c r="HT201" s="47"/>
      <c r="HU201" s="31"/>
      <c r="HV201" s="47"/>
      <c r="HW201" s="31"/>
      <c r="HX201" s="47"/>
      <c r="HZ201" s="49"/>
      <c r="IA201" s="31"/>
      <c r="IB201" s="47"/>
      <c r="IC201" s="31"/>
      <c r="ID201" s="47"/>
      <c r="IE201" s="31"/>
      <c r="IF201" s="47"/>
      <c r="IH201" s="49"/>
      <c r="II201" s="31"/>
      <c r="IJ201" s="47"/>
      <c r="IK201" s="31"/>
      <c r="IL201" s="47"/>
      <c r="IM201" s="31"/>
      <c r="IN201" s="47"/>
      <c r="IP201" s="49"/>
      <c r="IQ201" s="31"/>
      <c r="IR201" s="47"/>
      <c r="IS201" s="31"/>
      <c r="IT201" s="47"/>
      <c r="IU201" s="31"/>
      <c r="IV201" s="47"/>
      <c r="IX201" s="49"/>
      <c r="IY201" s="31"/>
      <c r="IZ201" s="47"/>
      <c r="JA201" s="31"/>
      <c r="JB201" s="47"/>
      <c r="JC201" s="31"/>
      <c r="JD201" s="47"/>
      <c r="JF201" s="49"/>
      <c r="JG201" s="31"/>
      <c r="JH201" s="47"/>
      <c r="JI201" s="31"/>
      <c r="JJ201" s="47"/>
      <c r="JK201" s="31"/>
      <c r="JL201" s="47"/>
      <c r="JN201" s="49"/>
      <c r="JO201" s="31"/>
      <c r="JP201" s="47"/>
      <c r="JQ201" s="31"/>
      <c r="JR201" s="47"/>
      <c r="JS201" s="31"/>
      <c r="JT201" s="47"/>
      <c r="JV201" s="49"/>
      <c r="JW201" s="31"/>
      <c r="JX201" s="47"/>
      <c r="JY201" s="31"/>
      <c r="JZ201" s="47"/>
      <c r="KA201" s="31"/>
      <c r="KB201" s="47"/>
      <c r="KD201" s="49"/>
      <c r="KE201" s="31"/>
      <c r="KF201" s="47"/>
      <c r="KG201" s="31"/>
      <c r="KH201" s="47"/>
      <c r="KI201" s="31"/>
      <c r="KJ201" s="47"/>
      <c r="KL201" s="49"/>
      <c r="KM201" s="31"/>
      <c r="KN201" s="47"/>
      <c r="KO201" s="31"/>
      <c r="KP201" s="47"/>
      <c r="KQ201" s="31"/>
      <c r="KR201" s="47"/>
      <c r="KT201" s="49"/>
      <c r="KU201" s="31"/>
      <c r="KV201" s="47"/>
      <c r="KW201" s="31"/>
      <c r="KX201" s="47"/>
      <c r="KY201" s="31"/>
      <c r="KZ201" s="47"/>
      <c r="LB201" s="49"/>
      <c r="LC201" s="31"/>
      <c r="LD201" s="47"/>
      <c r="LE201" s="31"/>
      <c r="LF201" s="47"/>
      <c r="LG201" s="31"/>
      <c r="LH201" s="47"/>
      <c r="LJ201" s="49"/>
      <c r="LK201" s="31"/>
      <c r="LL201" s="47"/>
      <c r="LM201" s="31"/>
      <c r="LN201" s="47"/>
      <c r="LO201" s="31"/>
      <c r="LP201" s="47"/>
      <c r="LR201" s="49"/>
      <c r="LS201" s="31"/>
      <c r="LT201" s="47"/>
      <c r="LU201" s="31"/>
      <c r="LV201" s="47"/>
      <c r="LW201" s="31"/>
      <c r="LX201" s="47"/>
      <c r="LZ201" s="49"/>
      <c r="MA201" s="31"/>
      <c r="MB201" s="47"/>
      <c r="MC201" s="31"/>
      <c r="MD201" s="47"/>
      <c r="ME201" s="31"/>
      <c r="MF201" s="47"/>
      <c r="MH201" s="49"/>
      <c r="MI201" s="31"/>
      <c r="MJ201" s="47"/>
      <c r="MK201" s="31"/>
      <c r="ML201" s="47"/>
      <c r="MM201" s="31"/>
    </row>
    <row r="202" spans="1:351" x14ac:dyDescent="0.25">
      <c r="A202" s="30"/>
      <c r="LL202" s="47"/>
    </row>
    <row r="203" spans="1:351" x14ac:dyDescent="0.25">
      <c r="A203" s="30"/>
      <c r="LL203" s="47"/>
    </row>
    <row r="204" spans="1:351" x14ac:dyDescent="0.25">
      <c r="A204" s="30"/>
      <c r="I204" s="44"/>
      <c r="Q204" s="44"/>
      <c r="Y204" s="44"/>
      <c r="AG204" s="44"/>
      <c r="AO204" s="44"/>
      <c r="AW204" s="44"/>
      <c r="BE204" s="44"/>
      <c r="BM204" s="44"/>
      <c r="BU204" s="44"/>
      <c r="CC204" s="44"/>
      <c r="CK204" s="44"/>
      <c r="CS204" s="44"/>
      <c r="DA204" s="44"/>
      <c r="DI204" s="44"/>
      <c r="LL204" s="47"/>
    </row>
    <row r="205" spans="1:351" x14ac:dyDescent="0.25">
      <c r="A205" s="30"/>
      <c r="I205" s="44"/>
      <c r="Q205" s="44"/>
      <c r="Y205" s="44"/>
      <c r="AG205" s="44"/>
      <c r="AO205" s="44"/>
      <c r="AW205" s="44"/>
      <c r="BE205" s="44"/>
      <c r="BM205" s="44"/>
      <c r="BU205" s="44"/>
      <c r="CC205" s="44"/>
      <c r="CK205" s="44"/>
      <c r="CS205" s="44"/>
      <c r="DA205" s="44"/>
      <c r="DI205" s="44"/>
    </row>
    <row r="206" spans="1:351" x14ac:dyDescent="0.25">
      <c r="A206" s="30"/>
      <c r="I206" s="44"/>
      <c r="Q206" s="44"/>
      <c r="Y206" s="44"/>
      <c r="AG206" s="44"/>
      <c r="AO206" s="44"/>
      <c r="AW206" s="44"/>
      <c r="BE206" s="44"/>
      <c r="BM206" s="44"/>
      <c r="BU206" s="44"/>
      <c r="CC206" s="44"/>
      <c r="CK206" s="44"/>
      <c r="CS206" s="44"/>
      <c r="DA206" s="44"/>
      <c r="DI206" s="44"/>
    </row>
    <row r="207" spans="1:351" x14ac:dyDescent="0.25">
      <c r="A207" s="30"/>
      <c r="I207" s="44"/>
      <c r="Q207" s="44"/>
      <c r="Y207" s="44"/>
      <c r="AG207" s="44"/>
      <c r="AO207" s="44"/>
      <c r="AW207" s="44"/>
      <c r="BE207" s="44"/>
      <c r="BM207" s="44"/>
      <c r="BU207" s="44"/>
      <c r="CC207" s="44"/>
      <c r="CK207" s="44"/>
      <c r="CS207" s="44"/>
      <c r="DA207" s="44"/>
      <c r="DI207" s="44"/>
    </row>
    <row r="208" spans="1:351" x14ac:dyDescent="0.25">
      <c r="A208" s="30"/>
      <c r="I208" s="44"/>
      <c r="Q208" s="44"/>
      <c r="Y208" s="44"/>
      <c r="AG208" s="44"/>
      <c r="AO208" s="44"/>
      <c r="AW208" s="44"/>
      <c r="BE208" s="44"/>
      <c r="BM208" s="44"/>
      <c r="BU208" s="44"/>
      <c r="CC208" s="44"/>
      <c r="CK208" s="44"/>
      <c r="CS208" s="44"/>
      <c r="DA208" s="44"/>
      <c r="DI208" s="44"/>
    </row>
    <row r="209" spans="1:351" x14ac:dyDescent="0.25">
      <c r="A209" s="30"/>
      <c r="I209" s="44"/>
      <c r="Q209" s="44"/>
      <c r="Y209" s="44"/>
      <c r="AG209" s="44"/>
      <c r="AO209" s="44"/>
      <c r="AW209" s="44"/>
      <c r="BE209" s="44"/>
      <c r="BM209" s="44"/>
      <c r="BU209" s="44"/>
      <c r="CC209" s="44"/>
      <c r="CK209" s="44"/>
      <c r="CS209" s="44"/>
      <c r="DA209" s="44"/>
      <c r="DI209" s="44"/>
    </row>
    <row r="210" spans="1:351" x14ac:dyDescent="0.25">
      <c r="A210" s="30"/>
      <c r="I210" s="44"/>
      <c r="Q210" s="44"/>
      <c r="Y210" s="44"/>
      <c r="AG210" s="44"/>
      <c r="AO210" s="44"/>
      <c r="AW210" s="44"/>
      <c r="BE210" s="44"/>
      <c r="BM210" s="44"/>
      <c r="BU210" s="44"/>
      <c r="CC210" s="44"/>
      <c r="CK210" s="44"/>
      <c r="CS210" s="44"/>
      <c r="DA210" s="44"/>
      <c r="DI210" s="44"/>
    </row>
    <row r="211" spans="1:351" x14ac:dyDescent="0.25">
      <c r="A211" s="30"/>
      <c r="I211" s="44"/>
      <c r="Q211" s="44"/>
      <c r="Y211" s="44"/>
      <c r="AG211" s="44"/>
      <c r="AO211" s="44"/>
      <c r="AW211" s="44"/>
      <c r="BE211" s="44"/>
      <c r="BM211" s="44"/>
      <c r="BU211" s="44"/>
      <c r="CC211" s="44"/>
      <c r="CK211" s="44"/>
      <c r="CS211" s="44"/>
      <c r="DA211" s="44"/>
      <c r="DI211" s="44"/>
    </row>
    <row r="212" spans="1:351" x14ac:dyDescent="0.25">
      <c r="A212" s="30"/>
      <c r="I212" s="44"/>
      <c r="Q212" s="44"/>
      <c r="Y212" s="44"/>
      <c r="AG212" s="44"/>
      <c r="AO212" s="44"/>
      <c r="AW212" s="44"/>
      <c r="BE212" s="44"/>
      <c r="BM212" s="44"/>
      <c r="BU212" s="44"/>
      <c r="CC212" s="44"/>
      <c r="CK212" s="44"/>
      <c r="CS212" s="44"/>
      <c r="DA212" s="44"/>
      <c r="DI212" s="44"/>
    </row>
    <row r="213" spans="1:351" x14ac:dyDescent="0.25">
      <c r="A213" s="30"/>
      <c r="I213" s="44"/>
      <c r="Q213" s="44"/>
      <c r="Y213" s="44"/>
      <c r="AG213" s="44"/>
      <c r="AO213" s="44"/>
      <c r="AW213" s="44"/>
      <c r="BE213" s="44"/>
      <c r="BM213" s="44"/>
      <c r="BU213" s="44"/>
      <c r="CC213" s="44"/>
      <c r="CK213" s="44"/>
      <c r="CS213" s="44"/>
      <c r="DA213" s="44"/>
      <c r="DI213" s="44"/>
    </row>
    <row r="214" spans="1:351" x14ac:dyDescent="0.25">
      <c r="A214" s="30"/>
      <c r="I214" s="44"/>
      <c r="Q214" s="44"/>
      <c r="Y214" s="44"/>
      <c r="AG214" s="44"/>
      <c r="AO214" s="44"/>
      <c r="AW214" s="44"/>
      <c r="BE214" s="44"/>
      <c r="BM214" s="44"/>
      <c r="BU214" s="44"/>
      <c r="CC214" s="44"/>
      <c r="CK214" s="44"/>
      <c r="CS214" s="44"/>
      <c r="DA214" s="44"/>
      <c r="DI214" s="44"/>
    </row>
    <row r="215" spans="1:351" x14ac:dyDescent="0.25">
      <c r="A215" s="30"/>
      <c r="C215" s="213"/>
      <c r="E215" s="213"/>
    </row>
    <row r="216" spans="1:351" x14ac:dyDescent="0.25">
      <c r="A216" s="30"/>
      <c r="C216" s="213"/>
      <c r="E216" s="213"/>
      <c r="G216" s="31"/>
      <c r="K216" s="31"/>
      <c r="M216" s="31"/>
      <c r="O216" s="31"/>
      <c r="S216" s="31"/>
      <c r="U216" s="31"/>
      <c r="W216" s="31"/>
      <c r="AA216" s="31"/>
      <c r="AC216" s="31"/>
      <c r="AE216" s="31"/>
      <c r="AI216" s="31"/>
      <c r="AK216" s="31"/>
      <c r="AM216" s="31"/>
      <c r="AQ216" s="31"/>
      <c r="AS216" s="31"/>
      <c r="AU216" s="31"/>
      <c r="AY216" s="31"/>
      <c r="BA216" s="31"/>
      <c r="BB216" s="47"/>
      <c r="BC216" s="31"/>
      <c r="BG216" s="31"/>
      <c r="BI216" s="31"/>
      <c r="BK216" s="31"/>
      <c r="BO216" s="31"/>
      <c r="BQ216" s="31"/>
      <c r="BS216" s="31"/>
      <c r="BW216" s="31"/>
      <c r="BY216" s="31"/>
      <c r="CA216" s="31"/>
      <c r="CE216" s="31"/>
      <c r="CG216" s="31"/>
      <c r="CI216" s="31"/>
      <c r="CM216" s="31"/>
      <c r="CO216" s="31"/>
      <c r="CQ216" s="31"/>
      <c r="CU216" s="31"/>
      <c r="CW216" s="31"/>
      <c r="CY216" s="31"/>
      <c r="DC216" s="31"/>
      <c r="DE216" s="31"/>
      <c r="DG216" s="31"/>
      <c r="DK216" s="31"/>
      <c r="DM216" s="31"/>
      <c r="DO216" s="31"/>
      <c r="DP216" s="47"/>
      <c r="DQ216" s="49"/>
      <c r="DR216" s="49"/>
      <c r="DS216" s="31"/>
      <c r="DT216" s="47"/>
      <c r="DU216" s="31"/>
      <c r="DV216" s="47"/>
      <c r="DW216" s="31"/>
      <c r="DX216" s="47"/>
      <c r="DY216" s="49"/>
      <c r="DZ216" s="49"/>
      <c r="EA216" s="31"/>
      <c r="EB216" s="47"/>
      <c r="EC216" s="31"/>
      <c r="ED216" s="47"/>
      <c r="EE216" s="31"/>
      <c r="EF216" s="47"/>
      <c r="EG216" s="49"/>
      <c r="EH216" s="49"/>
      <c r="EI216" s="31"/>
      <c r="EJ216" s="47"/>
      <c r="EK216" s="31"/>
      <c r="EL216" s="47"/>
      <c r="EM216" s="31"/>
      <c r="EN216" s="47"/>
      <c r="EO216" s="49"/>
      <c r="EP216" s="49"/>
      <c r="EQ216" s="31"/>
      <c r="ER216" s="47"/>
      <c r="ES216" s="31"/>
      <c r="ET216" s="47"/>
      <c r="EU216" s="31"/>
      <c r="EV216" s="47"/>
      <c r="EW216" s="49"/>
      <c r="EX216" s="49"/>
      <c r="EY216" s="31"/>
      <c r="EZ216" s="47"/>
      <c r="FA216" s="31"/>
      <c r="FB216" s="47"/>
      <c r="FC216" s="31"/>
      <c r="FD216" s="47"/>
      <c r="FE216" s="49"/>
      <c r="FF216" s="49"/>
      <c r="FG216" s="31"/>
      <c r="FH216" s="47"/>
      <c r="FI216" s="31"/>
      <c r="FJ216" s="47"/>
      <c r="FK216" s="31"/>
      <c r="FL216" s="47"/>
      <c r="FM216" s="49"/>
      <c r="FN216" s="49"/>
      <c r="FO216" s="31"/>
      <c r="FP216" s="47"/>
      <c r="FQ216" s="31"/>
      <c r="FR216" s="47"/>
      <c r="FS216" s="31"/>
      <c r="FT216" s="47"/>
      <c r="FU216" s="49"/>
      <c r="FV216" s="49"/>
      <c r="FW216" s="31"/>
      <c r="FX216" s="47"/>
      <c r="FY216" s="31"/>
      <c r="FZ216" s="47"/>
      <c r="GA216" s="31"/>
      <c r="GB216" s="47"/>
      <c r="GC216" s="49"/>
      <c r="GD216" s="49"/>
      <c r="GE216" s="31"/>
      <c r="GF216" s="47"/>
      <c r="GG216" s="31"/>
      <c r="GH216" s="47"/>
      <c r="GI216" s="31"/>
      <c r="GJ216" s="47"/>
      <c r="GK216" s="49"/>
      <c r="GL216" s="49"/>
      <c r="GM216" s="31"/>
      <c r="GN216" s="47"/>
      <c r="GO216" s="31"/>
      <c r="GP216" s="47"/>
      <c r="GQ216" s="31"/>
      <c r="GR216" s="47"/>
      <c r="GS216" s="49"/>
      <c r="GT216" s="49"/>
      <c r="GU216" s="31"/>
      <c r="GV216" s="47"/>
      <c r="GW216" s="31"/>
      <c r="GX216" s="47"/>
      <c r="GY216" s="31"/>
      <c r="GZ216" s="47"/>
      <c r="HA216" s="49"/>
      <c r="HB216" s="49"/>
      <c r="HC216" s="31"/>
      <c r="HD216" s="47"/>
      <c r="HE216" s="31"/>
      <c r="HF216" s="47"/>
      <c r="HG216" s="31"/>
      <c r="HH216" s="47"/>
      <c r="HI216" s="49"/>
      <c r="HJ216" s="49"/>
      <c r="HK216" s="31"/>
      <c r="HL216" s="47"/>
      <c r="HM216" s="31"/>
      <c r="HN216" s="47"/>
      <c r="HO216" s="31"/>
      <c r="HP216" s="47"/>
      <c r="HQ216" s="49"/>
      <c r="HR216" s="49"/>
      <c r="HS216" s="31"/>
      <c r="HT216" s="47"/>
      <c r="HU216" s="31"/>
      <c r="HV216" s="47"/>
      <c r="HW216" s="31"/>
      <c r="HX216" s="47"/>
      <c r="HY216" s="49"/>
      <c r="HZ216" s="49"/>
      <c r="IA216" s="31"/>
      <c r="IB216" s="47"/>
      <c r="IC216" s="31"/>
      <c r="ID216" s="47"/>
      <c r="IE216" s="31"/>
      <c r="IF216" s="47"/>
      <c r="IG216" s="49"/>
      <c r="IH216" s="49"/>
      <c r="II216" s="31"/>
      <c r="IJ216" s="47"/>
      <c r="IK216" s="31"/>
      <c r="IL216" s="47"/>
      <c r="IM216" s="31"/>
      <c r="IN216" s="47"/>
      <c r="IO216" s="49"/>
      <c r="IP216" s="49"/>
      <c r="IQ216" s="31"/>
      <c r="IR216" s="47"/>
      <c r="IS216" s="31"/>
      <c r="IT216" s="47"/>
      <c r="IU216" s="31"/>
      <c r="IV216" s="47"/>
      <c r="IW216" s="49"/>
      <c r="IX216" s="49"/>
      <c r="IY216" s="31"/>
      <c r="IZ216" s="47"/>
      <c r="JA216" s="31"/>
      <c r="JB216" s="47"/>
      <c r="JC216" s="31"/>
      <c r="JD216" s="47"/>
      <c r="JE216" s="49"/>
      <c r="JF216" s="49"/>
      <c r="JG216" s="31"/>
      <c r="JH216" s="47"/>
      <c r="JI216" s="31"/>
      <c r="JJ216" s="47"/>
      <c r="JK216" s="31"/>
      <c r="JL216" s="47"/>
      <c r="JM216" s="49"/>
      <c r="JN216" s="49"/>
      <c r="JO216" s="31"/>
      <c r="JP216" s="47"/>
      <c r="JQ216" s="31"/>
      <c r="JR216" s="47"/>
      <c r="JS216" s="31"/>
      <c r="JT216" s="47"/>
      <c r="JU216" s="49"/>
      <c r="JV216" s="49"/>
      <c r="JW216" s="31"/>
      <c r="JX216" s="47"/>
      <c r="JY216" s="31"/>
      <c r="JZ216" s="47"/>
      <c r="KA216" s="31"/>
      <c r="KB216" s="47"/>
      <c r="KC216" s="49"/>
      <c r="KD216" s="49"/>
      <c r="KE216" s="31"/>
      <c r="KF216" s="47"/>
      <c r="KG216" s="31"/>
      <c r="KH216" s="47"/>
      <c r="KI216" s="31"/>
      <c r="KJ216" s="47"/>
      <c r="KK216" s="49"/>
      <c r="KL216" s="49"/>
      <c r="KM216" s="31"/>
      <c r="KN216" s="47"/>
      <c r="KO216" s="31"/>
      <c r="KP216" s="47"/>
      <c r="KQ216" s="31"/>
      <c r="KR216" s="47"/>
      <c r="KS216" s="49"/>
      <c r="KT216" s="49"/>
      <c r="KU216" s="31"/>
      <c r="KV216" s="47"/>
      <c r="KW216" s="31"/>
      <c r="KX216" s="47"/>
      <c r="KY216" s="31"/>
      <c r="KZ216" s="47"/>
      <c r="LA216" s="49"/>
      <c r="LB216" s="49"/>
      <c r="LC216" s="31"/>
      <c r="LD216" s="47"/>
      <c r="LE216" s="31"/>
      <c r="LF216" s="47"/>
      <c r="LG216" s="31"/>
      <c r="LH216" s="47"/>
      <c r="LI216" s="49"/>
      <c r="LJ216" s="49"/>
      <c r="LK216" s="31"/>
      <c r="LM216" s="31"/>
      <c r="LN216" s="47"/>
      <c r="LO216" s="31"/>
      <c r="LP216" s="47"/>
      <c r="LQ216" s="49"/>
      <c r="LR216" s="49"/>
      <c r="LS216" s="31"/>
      <c r="LT216" s="47"/>
      <c r="LU216" s="31"/>
      <c r="LV216" s="47"/>
      <c r="LW216" s="31"/>
      <c r="LX216" s="47"/>
      <c r="LY216" s="49"/>
      <c r="LZ216" s="49"/>
      <c r="MA216" s="31"/>
      <c r="MB216" s="47"/>
      <c r="MC216" s="31"/>
      <c r="MD216" s="47"/>
      <c r="ME216" s="31"/>
      <c r="MF216" s="47"/>
      <c r="MG216" s="49"/>
      <c r="MH216" s="49"/>
      <c r="MI216" s="31"/>
      <c r="MJ216" s="47"/>
      <c r="MK216" s="31"/>
      <c r="ML216" s="47"/>
      <c r="MM216" s="31"/>
    </row>
    <row r="217" spans="1:351" x14ac:dyDescent="0.25">
      <c r="A217" s="30"/>
      <c r="C217" s="213"/>
      <c r="E217" s="213"/>
      <c r="G217" s="31"/>
      <c r="K217" s="31"/>
      <c r="M217" s="31"/>
      <c r="O217" s="31"/>
      <c r="Q217" s="44"/>
      <c r="S217" s="31"/>
      <c r="U217" s="31"/>
      <c r="W217" s="31"/>
      <c r="Y217" s="44"/>
      <c r="AA217" s="31"/>
      <c r="AC217" s="31"/>
      <c r="AE217" s="31"/>
      <c r="AG217" s="44"/>
      <c r="AI217" s="31"/>
      <c r="AK217" s="31"/>
      <c r="AM217" s="31"/>
      <c r="AO217" s="44"/>
      <c r="AQ217" s="31"/>
      <c r="AS217" s="31"/>
      <c r="AU217" s="31"/>
      <c r="AW217" s="44"/>
      <c r="AY217" s="31"/>
      <c r="BA217" s="31"/>
      <c r="BB217" s="47"/>
      <c r="BC217" s="31"/>
      <c r="BE217" s="44"/>
      <c r="BG217" s="31"/>
      <c r="BI217" s="31"/>
      <c r="BK217" s="31"/>
      <c r="BM217" s="44"/>
      <c r="BO217" s="31"/>
      <c r="BQ217" s="31"/>
      <c r="BS217" s="31"/>
      <c r="BU217" s="44"/>
      <c r="BW217" s="31"/>
      <c r="BY217" s="31"/>
      <c r="CA217" s="31"/>
      <c r="CC217" s="44"/>
      <c r="CE217" s="31"/>
      <c r="CG217" s="31"/>
      <c r="CI217" s="31"/>
      <c r="CK217" s="44"/>
      <c r="CM217" s="31"/>
      <c r="CO217" s="31"/>
      <c r="CQ217" s="31"/>
      <c r="CS217" s="44"/>
      <c r="CU217" s="31"/>
      <c r="CW217" s="31"/>
      <c r="CY217" s="31"/>
      <c r="DA217" s="44"/>
      <c r="DC217" s="31"/>
      <c r="DE217" s="31"/>
      <c r="DG217" s="31"/>
      <c r="DI217" s="44"/>
      <c r="DK217" s="31"/>
      <c r="DM217" s="31"/>
      <c r="DO217" s="31"/>
      <c r="DP217" s="47"/>
      <c r="DR217" s="49"/>
      <c r="DS217" s="31"/>
      <c r="DT217" s="47"/>
      <c r="DU217" s="31"/>
      <c r="DV217" s="47"/>
      <c r="DW217" s="31"/>
      <c r="DX217" s="47"/>
      <c r="DZ217" s="49"/>
      <c r="EA217" s="31"/>
      <c r="EB217" s="47"/>
      <c r="EC217" s="31"/>
      <c r="ED217" s="47"/>
      <c r="EE217" s="31"/>
      <c r="EF217" s="47"/>
      <c r="EH217" s="49"/>
      <c r="EI217" s="31"/>
      <c r="EJ217" s="47"/>
      <c r="EK217" s="31"/>
      <c r="EL217" s="47"/>
      <c r="EM217" s="31"/>
      <c r="EN217" s="47"/>
      <c r="EP217" s="49"/>
      <c r="EQ217" s="31"/>
      <c r="ER217" s="47"/>
      <c r="ES217" s="31"/>
      <c r="ET217" s="47"/>
      <c r="EU217" s="31"/>
      <c r="EV217" s="47"/>
      <c r="EX217" s="49"/>
      <c r="EY217" s="31"/>
      <c r="EZ217" s="47"/>
      <c r="FA217" s="31"/>
      <c r="FB217" s="47"/>
      <c r="FC217" s="31"/>
      <c r="FD217" s="47"/>
      <c r="FF217" s="49"/>
      <c r="FG217" s="31"/>
      <c r="FH217" s="47"/>
      <c r="FI217" s="31"/>
      <c r="FJ217" s="47"/>
      <c r="FK217" s="31"/>
      <c r="FL217" s="47"/>
      <c r="FN217" s="49"/>
      <c r="FO217" s="31"/>
      <c r="FP217" s="47"/>
      <c r="FQ217" s="31"/>
      <c r="FR217" s="47"/>
      <c r="FS217" s="31"/>
      <c r="FT217" s="47"/>
      <c r="FV217" s="49"/>
      <c r="FW217" s="31"/>
      <c r="FX217" s="47"/>
      <c r="FY217" s="31"/>
      <c r="FZ217" s="47"/>
      <c r="GA217" s="31"/>
      <c r="GB217" s="47"/>
      <c r="GD217" s="49"/>
      <c r="GE217" s="31"/>
      <c r="GF217" s="47"/>
      <c r="GG217" s="31"/>
      <c r="GH217" s="47"/>
      <c r="GI217" s="31"/>
      <c r="GJ217" s="47"/>
      <c r="GL217" s="49"/>
      <c r="GM217" s="31"/>
      <c r="GN217" s="47"/>
      <c r="GO217" s="31"/>
      <c r="GP217" s="47"/>
      <c r="GQ217" s="31"/>
      <c r="GR217" s="47"/>
      <c r="GT217" s="49"/>
      <c r="GU217" s="31"/>
      <c r="GV217" s="47"/>
      <c r="GW217" s="31"/>
      <c r="GX217" s="47"/>
      <c r="GY217" s="31"/>
      <c r="GZ217" s="47"/>
      <c r="HB217" s="49"/>
      <c r="HC217" s="31"/>
      <c r="HD217" s="47"/>
      <c r="HE217" s="31"/>
      <c r="HF217" s="47"/>
      <c r="HG217" s="31"/>
      <c r="HH217" s="47"/>
      <c r="HJ217" s="49"/>
      <c r="HK217" s="31"/>
      <c r="HL217" s="47"/>
      <c r="HM217" s="31"/>
      <c r="HN217" s="47"/>
      <c r="HO217" s="31"/>
      <c r="HP217" s="47"/>
      <c r="HR217" s="49"/>
      <c r="HS217" s="31"/>
      <c r="HT217" s="47"/>
      <c r="HU217" s="31"/>
      <c r="HV217" s="47"/>
      <c r="HW217" s="31"/>
      <c r="HX217" s="47"/>
      <c r="HZ217" s="49"/>
      <c r="IA217" s="31"/>
      <c r="IB217" s="47"/>
      <c r="IC217" s="31"/>
      <c r="ID217" s="47"/>
      <c r="IE217" s="31"/>
      <c r="IF217" s="47"/>
      <c r="IH217" s="49"/>
      <c r="II217" s="31"/>
      <c r="IJ217" s="47"/>
      <c r="IK217" s="31"/>
      <c r="IL217" s="47"/>
      <c r="IM217" s="31"/>
      <c r="IN217" s="47"/>
      <c r="IP217" s="49"/>
      <c r="IQ217" s="31"/>
      <c r="IR217" s="47"/>
      <c r="IS217" s="31"/>
      <c r="IT217" s="47"/>
      <c r="IU217" s="31"/>
      <c r="IV217" s="47"/>
      <c r="IX217" s="49"/>
      <c r="IY217" s="31"/>
      <c r="IZ217" s="47"/>
      <c r="JA217" s="31"/>
      <c r="JB217" s="47"/>
      <c r="JC217" s="31"/>
      <c r="JD217" s="47"/>
      <c r="JF217" s="49"/>
      <c r="JG217" s="31"/>
      <c r="JH217" s="47"/>
      <c r="JI217" s="31"/>
      <c r="JJ217" s="47"/>
      <c r="JK217" s="31"/>
      <c r="JL217" s="47"/>
      <c r="JN217" s="49"/>
      <c r="JO217" s="31"/>
      <c r="JP217" s="47"/>
      <c r="JQ217" s="31"/>
      <c r="JR217" s="47"/>
      <c r="JS217" s="31"/>
      <c r="JT217" s="47"/>
      <c r="JV217" s="49"/>
      <c r="JW217" s="31"/>
      <c r="JX217" s="47"/>
      <c r="JY217" s="31"/>
      <c r="JZ217" s="47"/>
      <c r="KA217" s="31"/>
      <c r="KB217" s="47"/>
      <c r="KD217" s="49"/>
      <c r="KE217" s="31"/>
      <c r="KF217" s="47"/>
      <c r="KG217" s="31"/>
      <c r="KH217" s="47"/>
      <c r="KI217" s="31"/>
      <c r="KJ217" s="47"/>
      <c r="KL217" s="49"/>
      <c r="KM217" s="31"/>
      <c r="KN217" s="47"/>
      <c r="KO217" s="31"/>
      <c r="KP217" s="47"/>
      <c r="KQ217" s="31"/>
      <c r="KR217" s="47"/>
      <c r="KT217" s="49"/>
      <c r="KU217" s="31"/>
      <c r="KV217" s="47"/>
      <c r="KW217" s="31"/>
      <c r="KX217" s="47"/>
      <c r="KY217" s="31"/>
      <c r="KZ217" s="47"/>
      <c r="LB217" s="49"/>
      <c r="LC217" s="31"/>
      <c r="LD217" s="47"/>
      <c r="LE217" s="31"/>
      <c r="LF217" s="47"/>
      <c r="LG217" s="31"/>
      <c r="LH217" s="47"/>
      <c r="LJ217" s="49"/>
      <c r="LK217" s="31"/>
      <c r="LM217" s="31"/>
      <c r="LN217" s="47"/>
      <c r="LO217" s="31"/>
      <c r="LP217" s="47"/>
      <c r="LR217" s="49"/>
      <c r="LS217" s="31"/>
      <c r="LT217" s="47"/>
      <c r="LU217" s="31"/>
      <c r="LV217" s="47"/>
      <c r="LW217" s="31"/>
      <c r="LX217" s="47"/>
      <c r="LZ217" s="49"/>
      <c r="MA217" s="31"/>
      <c r="MB217" s="47"/>
      <c r="MC217" s="31"/>
      <c r="MD217" s="47"/>
      <c r="ME217" s="31"/>
      <c r="MF217" s="47"/>
      <c r="MH217" s="49"/>
      <c r="MI217" s="31"/>
      <c r="MJ217" s="47"/>
      <c r="MK217" s="31"/>
      <c r="ML217" s="47"/>
      <c r="MM217" s="31"/>
    </row>
    <row r="218" spans="1:351" x14ac:dyDescent="0.25">
      <c r="A218" s="30"/>
      <c r="C218" s="213"/>
      <c r="E218" s="213"/>
      <c r="G218" s="31"/>
      <c r="K218" s="31"/>
      <c r="M218" s="31"/>
      <c r="O218" s="31"/>
      <c r="Q218" s="44"/>
      <c r="S218" s="31"/>
      <c r="U218" s="31"/>
      <c r="W218" s="31"/>
      <c r="Y218" s="44"/>
      <c r="AA218" s="31"/>
      <c r="AC218" s="31"/>
      <c r="AE218" s="31"/>
      <c r="AG218" s="44"/>
      <c r="AI218" s="31"/>
      <c r="AK218" s="31"/>
      <c r="AM218" s="31"/>
      <c r="AO218" s="44"/>
      <c r="AQ218" s="31"/>
      <c r="AS218" s="31"/>
      <c r="AU218" s="31"/>
      <c r="AW218" s="44"/>
      <c r="AY218" s="31"/>
      <c r="BA218" s="31"/>
      <c r="BB218" s="47"/>
      <c r="BC218" s="31"/>
      <c r="BE218" s="44"/>
      <c r="BG218" s="31"/>
      <c r="BI218" s="31"/>
      <c r="BK218" s="31"/>
      <c r="BM218" s="44"/>
      <c r="BO218" s="31"/>
      <c r="BQ218" s="31"/>
      <c r="BS218" s="31"/>
      <c r="BU218" s="44"/>
      <c r="BW218" s="31"/>
      <c r="BY218" s="31"/>
      <c r="CA218" s="31"/>
      <c r="CC218" s="44"/>
      <c r="CE218" s="31"/>
      <c r="CG218" s="31"/>
      <c r="CI218" s="31"/>
      <c r="CK218" s="44"/>
      <c r="CM218" s="31"/>
      <c r="CO218" s="31"/>
      <c r="CQ218" s="31"/>
      <c r="CS218" s="44"/>
      <c r="CU218" s="31"/>
      <c r="CW218" s="31"/>
      <c r="CY218" s="31"/>
      <c r="DA218" s="44"/>
      <c r="DC218" s="31"/>
      <c r="DE218" s="31"/>
      <c r="DG218" s="31"/>
      <c r="DI218" s="44"/>
      <c r="DK218" s="31"/>
      <c r="DM218" s="31"/>
      <c r="DO218" s="31"/>
      <c r="DP218" s="47"/>
      <c r="DR218" s="49"/>
      <c r="DS218" s="31"/>
      <c r="DT218" s="47"/>
      <c r="DU218" s="31"/>
      <c r="DV218" s="47"/>
      <c r="DW218" s="31"/>
      <c r="DX218" s="47"/>
      <c r="DZ218" s="49"/>
      <c r="EA218" s="31"/>
      <c r="EB218" s="47"/>
      <c r="EC218" s="31"/>
      <c r="ED218" s="47"/>
      <c r="EE218" s="31"/>
      <c r="EF218" s="47"/>
      <c r="EH218" s="49"/>
      <c r="EI218" s="31"/>
      <c r="EJ218" s="47"/>
      <c r="EK218" s="31"/>
      <c r="EL218" s="47"/>
      <c r="EM218" s="31"/>
      <c r="EN218" s="47"/>
      <c r="EP218" s="49"/>
      <c r="EQ218" s="31"/>
      <c r="ER218" s="47"/>
      <c r="ES218" s="31"/>
      <c r="ET218" s="47"/>
      <c r="EU218" s="31"/>
      <c r="EV218" s="47"/>
      <c r="EX218" s="49"/>
      <c r="EY218" s="31"/>
      <c r="EZ218" s="47"/>
      <c r="FA218" s="31"/>
      <c r="FB218" s="47"/>
      <c r="FC218" s="31"/>
      <c r="FD218" s="47"/>
      <c r="FF218" s="49"/>
      <c r="FG218" s="31"/>
      <c r="FH218" s="47"/>
      <c r="FI218" s="31"/>
      <c r="FJ218" s="47"/>
      <c r="FK218" s="31"/>
      <c r="FL218" s="47"/>
      <c r="FN218" s="49"/>
      <c r="FO218" s="31"/>
      <c r="FP218" s="47"/>
      <c r="FQ218" s="31"/>
      <c r="FR218" s="47"/>
      <c r="FS218" s="31"/>
      <c r="FT218" s="47"/>
      <c r="FV218" s="49"/>
      <c r="FW218" s="31"/>
      <c r="FX218" s="47"/>
      <c r="FY218" s="31"/>
      <c r="FZ218" s="47"/>
      <c r="GA218" s="31"/>
      <c r="GB218" s="47"/>
      <c r="GD218" s="49"/>
      <c r="GE218" s="31"/>
      <c r="GF218" s="47"/>
      <c r="GG218" s="31"/>
      <c r="GH218" s="47"/>
      <c r="GI218" s="31"/>
      <c r="GJ218" s="47"/>
      <c r="GL218" s="49"/>
      <c r="GM218" s="31"/>
      <c r="GN218" s="47"/>
      <c r="GO218" s="31"/>
      <c r="GP218" s="47"/>
      <c r="GQ218" s="31"/>
      <c r="GR218" s="47"/>
      <c r="GT218" s="49"/>
      <c r="GU218" s="31"/>
      <c r="GV218" s="47"/>
      <c r="GW218" s="31"/>
      <c r="GX218" s="47"/>
      <c r="GY218" s="31"/>
      <c r="GZ218" s="47"/>
      <c r="HB218" s="49"/>
      <c r="HC218" s="31"/>
      <c r="HD218" s="47"/>
      <c r="HE218" s="31"/>
      <c r="HF218" s="47"/>
      <c r="HG218" s="31"/>
      <c r="HH218" s="47"/>
      <c r="HJ218" s="49"/>
      <c r="HK218" s="31"/>
      <c r="HL218" s="47"/>
      <c r="HM218" s="31"/>
      <c r="HN218" s="47"/>
      <c r="HO218" s="31"/>
      <c r="HP218" s="47"/>
      <c r="HR218" s="49"/>
      <c r="HS218" s="31"/>
      <c r="HT218" s="47"/>
      <c r="HU218" s="31"/>
      <c r="HV218" s="47"/>
      <c r="HW218" s="31"/>
      <c r="HX218" s="47"/>
      <c r="HZ218" s="49"/>
      <c r="IA218" s="31"/>
      <c r="IB218" s="47"/>
      <c r="IC218" s="31"/>
      <c r="ID218" s="47"/>
      <c r="IE218" s="31"/>
      <c r="IF218" s="47"/>
      <c r="IH218" s="49"/>
      <c r="II218" s="31"/>
      <c r="IJ218" s="47"/>
      <c r="IK218" s="31"/>
      <c r="IL218" s="47"/>
      <c r="IM218" s="31"/>
      <c r="IN218" s="47"/>
      <c r="IP218" s="49"/>
      <c r="IQ218" s="31"/>
      <c r="IR218" s="47"/>
      <c r="IS218" s="31"/>
      <c r="IT218" s="47"/>
      <c r="IU218" s="31"/>
      <c r="IV218" s="47"/>
      <c r="IX218" s="49"/>
      <c r="IY218" s="31"/>
      <c r="IZ218" s="47"/>
      <c r="JA218" s="31"/>
      <c r="JB218" s="47"/>
      <c r="JC218" s="31"/>
      <c r="JD218" s="47"/>
      <c r="JF218" s="49"/>
      <c r="JG218" s="31"/>
      <c r="JH218" s="47"/>
      <c r="JI218" s="31"/>
      <c r="JJ218" s="47"/>
      <c r="JK218" s="31"/>
      <c r="JL218" s="47"/>
      <c r="JN218" s="49"/>
      <c r="JO218" s="31"/>
      <c r="JP218" s="47"/>
      <c r="JQ218" s="31"/>
      <c r="JR218" s="47"/>
      <c r="JS218" s="31"/>
      <c r="JT218" s="47"/>
      <c r="JV218" s="49"/>
      <c r="JW218" s="31"/>
      <c r="JX218" s="47"/>
      <c r="JY218" s="31"/>
      <c r="JZ218" s="47"/>
      <c r="KA218" s="31"/>
      <c r="KB218" s="47"/>
      <c r="KD218" s="49"/>
      <c r="KE218" s="31"/>
      <c r="KF218" s="47"/>
      <c r="KG218" s="31"/>
      <c r="KH218" s="47"/>
      <c r="KI218" s="31"/>
      <c r="KJ218" s="47"/>
      <c r="KL218" s="49"/>
      <c r="KM218" s="31"/>
      <c r="KN218" s="47"/>
      <c r="KO218" s="31"/>
      <c r="KP218" s="47"/>
      <c r="KQ218" s="31"/>
      <c r="KR218" s="47"/>
      <c r="KT218" s="49"/>
      <c r="KU218" s="31"/>
      <c r="KV218" s="47"/>
      <c r="KW218" s="31"/>
      <c r="KX218" s="47"/>
      <c r="KY218" s="31"/>
      <c r="KZ218" s="47"/>
      <c r="LB218" s="49"/>
      <c r="LC218" s="31"/>
      <c r="LD218" s="47"/>
      <c r="LE218" s="31"/>
      <c r="LF218" s="47"/>
      <c r="LG218" s="31"/>
      <c r="LH218" s="47"/>
      <c r="LJ218" s="49"/>
      <c r="LK218" s="31"/>
      <c r="LM218" s="31"/>
      <c r="LN218" s="47"/>
      <c r="LO218" s="31"/>
      <c r="LP218" s="47"/>
      <c r="LR218" s="49"/>
      <c r="LS218" s="31"/>
      <c r="LT218" s="47"/>
      <c r="LU218" s="31"/>
      <c r="LV218" s="47"/>
      <c r="LW218" s="31"/>
      <c r="LX218" s="47"/>
      <c r="LZ218" s="49"/>
      <c r="MA218" s="31"/>
      <c r="MB218" s="47"/>
      <c r="MC218" s="31"/>
      <c r="MD218" s="47"/>
      <c r="ME218" s="31"/>
      <c r="MF218" s="47"/>
      <c r="MH218" s="49"/>
      <c r="MI218" s="31"/>
      <c r="MJ218" s="47"/>
      <c r="MK218" s="31"/>
      <c r="ML218" s="47"/>
      <c r="MM218" s="31"/>
    </row>
    <row r="219" spans="1:351" x14ac:dyDescent="0.25">
      <c r="A219" s="30"/>
      <c r="G219" s="31"/>
      <c r="K219" s="31"/>
      <c r="M219" s="31"/>
      <c r="O219" s="31"/>
      <c r="Q219" s="44"/>
      <c r="S219" s="31"/>
      <c r="U219" s="31"/>
      <c r="W219" s="31"/>
      <c r="Y219" s="44"/>
      <c r="AA219" s="31"/>
      <c r="AC219" s="31"/>
      <c r="AE219" s="31"/>
      <c r="AG219" s="44"/>
      <c r="AI219" s="31"/>
      <c r="AK219" s="31"/>
      <c r="AM219" s="31"/>
      <c r="AO219" s="44"/>
      <c r="AQ219" s="31"/>
      <c r="AS219" s="31"/>
      <c r="AU219" s="31"/>
      <c r="AW219" s="44"/>
      <c r="AY219" s="31"/>
      <c r="BA219" s="31"/>
      <c r="BB219" s="47"/>
      <c r="BC219" s="31"/>
      <c r="BE219" s="44"/>
      <c r="BG219" s="31"/>
      <c r="BI219" s="31"/>
      <c r="BK219" s="31"/>
      <c r="BM219" s="44"/>
      <c r="BO219" s="31"/>
      <c r="BQ219" s="31"/>
      <c r="BS219" s="31"/>
      <c r="BU219" s="44"/>
      <c r="BW219" s="31"/>
      <c r="BY219" s="31"/>
      <c r="CA219" s="31"/>
      <c r="CC219" s="44"/>
      <c r="CE219" s="31"/>
      <c r="CG219" s="31"/>
      <c r="CI219" s="31"/>
      <c r="CK219" s="44"/>
      <c r="CM219" s="31"/>
      <c r="CO219" s="31"/>
      <c r="CQ219" s="31"/>
      <c r="CS219" s="44"/>
      <c r="CU219" s="31"/>
      <c r="CW219" s="31"/>
      <c r="CY219" s="31"/>
      <c r="DA219" s="44"/>
      <c r="DC219" s="31"/>
      <c r="DE219" s="31"/>
      <c r="DG219" s="31"/>
      <c r="DI219" s="44"/>
      <c r="DK219" s="31"/>
      <c r="DM219" s="31"/>
      <c r="DO219" s="31"/>
      <c r="DP219" s="47"/>
      <c r="DR219" s="49"/>
      <c r="DS219" s="31"/>
      <c r="DT219" s="47"/>
      <c r="DU219" s="31"/>
      <c r="DV219" s="47"/>
      <c r="DW219" s="31"/>
      <c r="DX219" s="47"/>
      <c r="DZ219" s="49"/>
      <c r="EA219" s="31"/>
      <c r="EB219" s="47"/>
      <c r="EC219" s="31"/>
      <c r="ED219" s="47"/>
      <c r="EE219" s="31"/>
      <c r="EF219" s="47"/>
      <c r="EH219" s="49"/>
      <c r="EI219" s="31"/>
      <c r="EJ219" s="47"/>
      <c r="EK219" s="31"/>
      <c r="EL219" s="47"/>
      <c r="EM219" s="31"/>
      <c r="EN219" s="47"/>
      <c r="EP219" s="49"/>
      <c r="EQ219" s="31"/>
      <c r="ER219" s="47"/>
      <c r="ES219" s="31"/>
      <c r="ET219" s="47"/>
      <c r="EU219" s="31"/>
      <c r="EV219" s="47"/>
      <c r="EX219" s="49"/>
      <c r="EY219" s="31"/>
      <c r="EZ219" s="47"/>
      <c r="FA219" s="31"/>
      <c r="FB219" s="47"/>
      <c r="FC219" s="31"/>
      <c r="FD219" s="47"/>
      <c r="FF219" s="49"/>
      <c r="FG219" s="31"/>
      <c r="FH219" s="47"/>
      <c r="FI219" s="31"/>
      <c r="FJ219" s="47"/>
      <c r="FK219" s="31"/>
      <c r="FL219" s="47"/>
      <c r="FN219" s="49"/>
      <c r="FO219" s="31"/>
      <c r="FP219" s="47"/>
      <c r="FQ219" s="31"/>
      <c r="FR219" s="47"/>
      <c r="FS219" s="31"/>
      <c r="FT219" s="47"/>
      <c r="FV219" s="49"/>
      <c r="FW219" s="31"/>
      <c r="FX219" s="47"/>
      <c r="FY219" s="31"/>
      <c r="FZ219" s="47"/>
      <c r="GA219" s="31"/>
      <c r="GB219" s="47"/>
      <c r="GD219" s="49"/>
      <c r="GE219" s="31"/>
      <c r="GF219" s="47"/>
      <c r="GG219" s="31"/>
      <c r="GH219" s="47"/>
      <c r="GI219" s="31"/>
      <c r="GJ219" s="47"/>
      <c r="GL219" s="49"/>
      <c r="GM219" s="31"/>
      <c r="GN219" s="47"/>
      <c r="GO219" s="31"/>
      <c r="GP219" s="47"/>
      <c r="GQ219" s="31"/>
      <c r="GR219" s="47"/>
      <c r="GT219" s="49"/>
      <c r="GU219" s="31"/>
      <c r="GV219" s="47"/>
      <c r="GW219" s="31"/>
      <c r="GX219" s="47"/>
      <c r="GY219" s="31"/>
      <c r="GZ219" s="47"/>
      <c r="HB219" s="49"/>
      <c r="HC219" s="31"/>
      <c r="HD219" s="47"/>
      <c r="HE219" s="31"/>
      <c r="HF219" s="47"/>
      <c r="HG219" s="31"/>
      <c r="HH219" s="47"/>
      <c r="HJ219" s="49"/>
      <c r="HK219" s="31"/>
      <c r="HL219" s="47"/>
      <c r="HM219" s="31"/>
      <c r="HN219" s="47"/>
      <c r="HO219" s="31"/>
      <c r="HP219" s="47"/>
      <c r="HR219" s="49"/>
      <c r="HS219" s="31"/>
      <c r="HT219" s="47"/>
      <c r="HU219" s="31"/>
      <c r="HV219" s="47"/>
      <c r="HW219" s="31"/>
      <c r="HX219" s="47"/>
      <c r="HZ219" s="49"/>
      <c r="IA219" s="31"/>
      <c r="IB219" s="47"/>
      <c r="IC219" s="31"/>
      <c r="ID219" s="47"/>
      <c r="IE219" s="31"/>
      <c r="IF219" s="47"/>
      <c r="IH219" s="49"/>
      <c r="II219" s="31"/>
      <c r="IJ219" s="47"/>
      <c r="IK219" s="31"/>
      <c r="IL219" s="47"/>
      <c r="IM219" s="31"/>
      <c r="IN219" s="47"/>
      <c r="IP219" s="49"/>
      <c r="IQ219" s="31"/>
      <c r="IR219" s="47"/>
      <c r="IS219" s="31"/>
      <c r="IT219" s="47"/>
      <c r="IU219" s="31"/>
      <c r="IV219" s="47"/>
      <c r="IX219" s="49"/>
      <c r="IY219" s="31"/>
      <c r="IZ219" s="47"/>
      <c r="JA219" s="31"/>
      <c r="JB219" s="47"/>
      <c r="JC219" s="31"/>
      <c r="JD219" s="47"/>
      <c r="JF219" s="49"/>
      <c r="JG219" s="31"/>
      <c r="JH219" s="47"/>
      <c r="JI219" s="31"/>
      <c r="JJ219" s="47"/>
      <c r="JK219" s="31"/>
      <c r="JL219" s="47"/>
      <c r="JN219" s="49"/>
      <c r="JO219" s="31"/>
      <c r="JP219" s="47"/>
      <c r="JQ219" s="31"/>
      <c r="JR219" s="47"/>
      <c r="JS219" s="31"/>
      <c r="JT219" s="47"/>
      <c r="JV219" s="49"/>
      <c r="JW219" s="31"/>
      <c r="JX219" s="47"/>
      <c r="JY219" s="31"/>
      <c r="JZ219" s="47"/>
      <c r="KA219" s="31"/>
      <c r="KB219" s="47"/>
      <c r="KD219" s="49"/>
      <c r="KE219" s="31"/>
      <c r="KF219" s="47"/>
      <c r="KG219" s="31"/>
      <c r="KH219" s="47"/>
      <c r="KI219" s="31"/>
      <c r="KJ219" s="47"/>
      <c r="KL219" s="49"/>
      <c r="KM219" s="31"/>
      <c r="KN219" s="47"/>
      <c r="KO219" s="31"/>
      <c r="KP219" s="47"/>
      <c r="KQ219" s="31"/>
      <c r="KR219" s="47"/>
      <c r="KT219" s="49"/>
      <c r="KU219" s="31"/>
      <c r="KV219" s="47"/>
      <c r="KW219" s="31"/>
      <c r="KX219" s="47"/>
      <c r="KY219" s="31"/>
      <c r="KZ219" s="47"/>
      <c r="LB219" s="49"/>
      <c r="LC219" s="31"/>
      <c r="LD219" s="47"/>
      <c r="LE219" s="31"/>
      <c r="LF219" s="47"/>
      <c r="LG219" s="31"/>
      <c r="LH219" s="47"/>
      <c r="LJ219" s="49"/>
      <c r="LK219" s="31"/>
      <c r="LL219" s="47"/>
      <c r="LM219" s="31"/>
      <c r="LN219" s="47"/>
      <c r="LO219" s="31"/>
      <c r="LP219" s="47"/>
      <c r="LR219" s="49"/>
      <c r="LS219" s="31"/>
      <c r="LT219" s="47"/>
      <c r="LU219" s="31"/>
      <c r="LV219" s="47"/>
      <c r="LW219" s="31"/>
      <c r="LX219" s="47"/>
      <c r="LZ219" s="49"/>
      <c r="MA219" s="31"/>
      <c r="MB219" s="47"/>
      <c r="MC219" s="31"/>
      <c r="MD219" s="47"/>
      <c r="ME219" s="31"/>
      <c r="MF219" s="47"/>
      <c r="MH219" s="49"/>
      <c r="MI219" s="31"/>
      <c r="MJ219" s="47"/>
      <c r="MK219" s="31"/>
      <c r="ML219" s="47"/>
      <c r="MM219" s="31"/>
    </row>
    <row r="220" spans="1:351" x14ac:dyDescent="0.25">
      <c r="A220" s="30"/>
      <c r="LL220" s="47"/>
    </row>
    <row r="221" spans="1:351" x14ac:dyDescent="0.25">
      <c r="A221" s="30"/>
      <c r="LL221" s="47"/>
    </row>
    <row r="222" spans="1:351" x14ac:dyDescent="0.25">
      <c r="A222" s="30"/>
      <c r="I222" s="44"/>
      <c r="Q222" s="44"/>
      <c r="Y222" s="44"/>
      <c r="AG222" s="44"/>
      <c r="AO222" s="44"/>
      <c r="AW222" s="44"/>
      <c r="BE222" s="44"/>
      <c r="BM222" s="44"/>
      <c r="BU222" s="44"/>
      <c r="CC222" s="44"/>
      <c r="CK222" s="44"/>
      <c r="CS222" s="44"/>
      <c r="DA222" s="44"/>
      <c r="DI222" s="44"/>
      <c r="LL222" s="47"/>
    </row>
    <row r="223" spans="1:351" x14ac:dyDescent="0.25">
      <c r="A223" s="30"/>
      <c r="I223" s="44"/>
      <c r="Q223" s="44"/>
      <c r="Y223" s="44"/>
      <c r="AG223" s="44"/>
      <c r="AO223" s="44"/>
      <c r="AW223" s="44"/>
      <c r="BE223" s="44"/>
      <c r="BM223" s="44"/>
      <c r="BU223" s="44"/>
      <c r="CC223" s="44"/>
      <c r="CK223" s="44"/>
      <c r="CS223" s="44"/>
      <c r="DA223" s="44"/>
      <c r="DI223" s="44"/>
    </row>
    <row r="224" spans="1:351" x14ac:dyDescent="0.25">
      <c r="A224" s="30"/>
      <c r="I224" s="44"/>
      <c r="Q224" s="44"/>
      <c r="Y224" s="44"/>
      <c r="AG224" s="44"/>
      <c r="AO224" s="44"/>
      <c r="AW224" s="44"/>
      <c r="BE224" s="44"/>
      <c r="BM224" s="44"/>
      <c r="BU224" s="44"/>
      <c r="CC224" s="44"/>
      <c r="CK224" s="44"/>
      <c r="CS224" s="44"/>
      <c r="DA224" s="44"/>
      <c r="DI224" s="44"/>
    </row>
    <row r="225" spans="1:351" x14ac:dyDescent="0.25">
      <c r="A225" s="30"/>
      <c r="I225" s="44"/>
      <c r="Q225" s="44"/>
      <c r="Y225" s="44"/>
      <c r="AG225" s="44"/>
      <c r="AO225" s="44"/>
      <c r="AW225" s="44"/>
      <c r="BE225" s="44"/>
      <c r="BM225" s="44"/>
      <c r="BU225" s="44"/>
      <c r="CC225" s="44"/>
      <c r="CK225" s="44"/>
      <c r="CS225" s="44"/>
      <c r="DA225" s="44"/>
      <c r="DI225" s="44"/>
    </row>
    <row r="226" spans="1:351" x14ac:dyDescent="0.25">
      <c r="A226" s="30"/>
      <c r="I226" s="44"/>
      <c r="Q226" s="44"/>
      <c r="Y226" s="44"/>
      <c r="AG226" s="44"/>
      <c r="AO226" s="44"/>
      <c r="AW226" s="44"/>
      <c r="BE226" s="44"/>
      <c r="BM226" s="44"/>
      <c r="BU226" s="44"/>
      <c r="CC226" s="44"/>
      <c r="CK226" s="44"/>
      <c r="CS226" s="44"/>
      <c r="DA226" s="44"/>
      <c r="DI226" s="44"/>
    </row>
    <row r="227" spans="1:351" x14ac:dyDescent="0.25">
      <c r="A227" s="30"/>
      <c r="I227" s="44"/>
      <c r="Q227" s="44"/>
      <c r="Y227" s="44"/>
      <c r="AG227" s="44"/>
      <c r="AO227" s="44"/>
      <c r="AW227" s="44"/>
      <c r="BE227" s="44"/>
      <c r="BM227" s="44"/>
      <c r="BU227" s="44"/>
      <c r="CC227" s="44"/>
      <c r="CK227" s="44"/>
      <c r="CS227" s="44"/>
      <c r="DA227" s="44"/>
      <c r="DI227" s="44"/>
    </row>
    <row r="228" spans="1:351" x14ac:dyDescent="0.25">
      <c r="A228" s="30"/>
      <c r="I228" s="44"/>
      <c r="Q228" s="44"/>
      <c r="Y228" s="44"/>
      <c r="AG228" s="44"/>
      <c r="AO228" s="44"/>
      <c r="AW228" s="44"/>
      <c r="BE228" s="44"/>
      <c r="BM228" s="44"/>
      <c r="BU228" s="44"/>
      <c r="CC228" s="44"/>
      <c r="CK228" s="44"/>
      <c r="CS228" s="44"/>
      <c r="DA228" s="44"/>
      <c r="DI228" s="44"/>
    </row>
    <row r="229" spans="1:351" x14ac:dyDescent="0.25">
      <c r="A229" s="30"/>
      <c r="I229" s="44"/>
      <c r="Q229" s="44"/>
      <c r="Y229" s="44"/>
      <c r="AG229" s="44"/>
      <c r="AO229" s="44"/>
      <c r="AW229" s="44"/>
      <c r="BE229" s="44"/>
      <c r="BM229" s="44"/>
      <c r="BU229" s="44"/>
      <c r="CC229" s="44"/>
      <c r="CK229" s="44"/>
      <c r="CS229" s="44"/>
      <c r="DA229" s="44"/>
      <c r="DI229" s="44"/>
    </row>
    <row r="230" spans="1:351" x14ac:dyDescent="0.25">
      <c r="A230" s="30"/>
      <c r="I230" s="44"/>
      <c r="Q230" s="44"/>
      <c r="Y230" s="44"/>
      <c r="AG230" s="44"/>
      <c r="AO230" s="44"/>
      <c r="AW230" s="44"/>
      <c r="BE230" s="44"/>
      <c r="BM230" s="44"/>
      <c r="BU230" s="44"/>
      <c r="CC230" s="44"/>
      <c r="CK230" s="44"/>
      <c r="CS230" s="44"/>
      <c r="DA230" s="44"/>
      <c r="DI230" s="44"/>
    </row>
    <row r="231" spans="1:351" x14ac:dyDescent="0.25">
      <c r="A231" s="30"/>
      <c r="I231" s="44"/>
      <c r="Q231" s="44"/>
      <c r="Y231" s="44"/>
      <c r="AG231" s="44"/>
      <c r="AO231" s="44"/>
      <c r="AW231" s="44"/>
      <c r="BE231" s="44"/>
      <c r="BM231" s="44"/>
      <c r="BU231" s="44"/>
      <c r="CC231" s="44"/>
      <c r="CK231" s="44"/>
      <c r="CS231" s="44"/>
      <c r="DA231" s="44"/>
      <c r="DI231" s="44"/>
    </row>
    <row r="232" spans="1:351" x14ac:dyDescent="0.25">
      <c r="A232" s="30"/>
      <c r="I232" s="44"/>
      <c r="Q232" s="44"/>
      <c r="Y232" s="44"/>
      <c r="AG232" s="44"/>
      <c r="AO232" s="44"/>
      <c r="AW232" s="44"/>
      <c r="BE232" s="44"/>
      <c r="BM232" s="44"/>
      <c r="BU232" s="44"/>
      <c r="CC232" s="44"/>
      <c r="CK232" s="44"/>
      <c r="CS232" s="44"/>
      <c r="DA232" s="44"/>
      <c r="DI232" s="44"/>
    </row>
    <row r="233" spans="1:351" x14ac:dyDescent="0.25">
      <c r="A233" s="30"/>
      <c r="C233" s="213"/>
      <c r="E233" s="213"/>
    </row>
    <row r="234" spans="1:351" x14ac:dyDescent="0.25">
      <c r="A234" s="30"/>
      <c r="C234" s="213"/>
      <c r="E234" s="213"/>
      <c r="G234" s="31"/>
      <c r="K234" s="31"/>
      <c r="M234" s="31"/>
      <c r="O234" s="31"/>
      <c r="S234" s="31"/>
      <c r="U234" s="31"/>
      <c r="W234" s="31"/>
      <c r="AA234" s="31"/>
      <c r="AC234" s="31"/>
      <c r="AE234" s="31"/>
      <c r="AI234" s="31"/>
      <c r="AK234" s="31"/>
      <c r="AM234" s="31"/>
      <c r="AQ234" s="31"/>
      <c r="AS234" s="31"/>
      <c r="AU234" s="31"/>
      <c r="AY234" s="31"/>
      <c r="BA234" s="31"/>
      <c r="BB234" s="47"/>
      <c r="BC234" s="31"/>
      <c r="BG234" s="31"/>
      <c r="BI234" s="31"/>
      <c r="BK234" s="31"/>
      <c r="BO234" s="31"/>
      <c r="BQ234" s="31"/>
      <c r="BS234" s="31"/>
      <c r="BW234" s="31"/>
      <c r="BY234" s="31"/>
      <c r="CA234" s="31"/>
      <c r="CE234" s="31"/>
      <c r="CG234" s="31"/>
      <c r="CI234" s="31"/>
      <c r="CM234" s="31"/>
      <c r="CO234" s="31"/>
      <c r="CQ234" s="31"/>
      <c r="CU234" s="31"/>
      <c r="CW234" s="31"/>
      <c r="CY234" s="31"/>
      <c r="DC234" s="31"/>
      <c r="DE234" s="31"/>
      <c r="DG234" s="31"/>
      <c r="DK234" s="31"/>
      <c r="DM234" s="31"/>
      <c r="DO234" s="31"/>
      <c r="DP234" s="47"/>
      <c r="DQ234" s="49"/>
      <c r="DR234" s="49"/>
      <c r="DS234" s="31"/>
      <c r="DT234" s="47"/>
      <c r="DU234" s="31"/>
      <c r="DV234" s="47"/>
      <c r="DW234" s="31"/>
      <c r="DX234" s="47"/>
      <c r="DY234" s="49"/>
      <c r="DZ234" s="49"/>
      <c r="EA234" s="31"/>
      <c r="EB234" s="47"/>
      <c r="EC234" s="31"/>
      <c r="ED234" s="47"/>
      <c r="EE234" s="31"/>
      <c r="EF234" s="47"/>
      <c r="EG234" s="49"/>
      <c r="EH234" s="49"/>
      <c r="EI234" s="31"/>
      <c r="EJ234" s="47"/>
      <c r="EK234" s="31"/>
      <c r="EL234" s="47"/>
      <c r="EM234" s="31"/>
      <c r="EN234" s="47"/>
      <c r="EO234" s="49"/>
      <c r="EP234" s="49"/>
      <c r="EQ234" s="31"/>
      <c r="ER234" s="47"/>
      <c r="ES234" s="31"/>
      <c r="ET234" s="47"/>
      <c r="EU234" s="31"/>
      <c r="EV234" s="47"/>
      <c r="EW234" s="49"/>
      <c r="EX234" s="49"/>
      <c r="EY234" s="31"/>
      <c r="EZ234" s="47"/>
      <c r="FA234" s="31"/>
      <c r="FB234" s="47"/>
      <c r="FC234" s="31"/>
      <c r="FD234" s="47"/>
      <c r="FE234" s="49"/>
      <c r="FF234" s="49"/>
      <c r="FG234" s="31"/>
      <c r="FH234" s="47"/>
      <c r="FI234" s="31"/>
      <c r="FJ234" s="47"/>
      <c r="FK234" s="31"/>
      <c r="FL234" s="47"/>
      <c r="FM234" s="49"/>
      <c r="FN234" s="49"/>
      <c r="FO234" s="31"/>
      <c r="FP234" s="47"/>
      <c r="FQ234" s="31"/>
      <c r="FR234" s="47"/>
      <c r="FS234" s="31"/>
      <c r="FT234" s="47"/>
      <c r="FU234" s="49"/>
      <c r="FV234" s="49"/>
      <c r="FW234" s="31"/>
      <c r="FX234" s="47"/>
      <c r="FY234" s="31"/>
      <c r="FZ234" s="47"/>
      <c r="GA234" s="31"/>
      <c r="GB234" s="47"/>
      <c r="GC234" s="49"/>
      <c r="GD234" s="49"/>
      <c r="GE234" s="31"/>
      <c r="GF234" s="47"/>
      <c r="GG234" s="31"/>
      <c r="GH234" s="47"/>
      <c r="GI234" s="31"/>
      <c r="GJ234" s="47"/>
      <c r="GK234" s="49"/>
      <c r="GL234" s="49"/>
      <c r="GM234" s="31"/>
      <c r="GN234" s="47"/>
      <c r="GO234" s="31"/>
      <c r="GP234" s="47"/>
      <c r="GQ234" s="31"/>
      <c r="GR234" s="47"/>
      <c r="GS234" s="49"/>
      <c r="GT234" s="49"/>
      <c r="GU234" s="31"/>
      <c r="GV234" s="47"/>
      <c r="GW234" s="31"/>
      <c r="GX234" s="47"/>
      <c r="GY234" s="31"/>
      <c r="GZ234" s="47"/>
      <c r="HA234" s="49"/>
      <c r="HB234" s="49"/>
      <c r="HC234" s="31"/>
      <c r="HD234" s="47"/>
      <c r="HE234" s="31"/>
      <c r="HF234" s="47"/>
      <c r="HG234" s="31"/>
      <c r="HH234" s="47"/>
      <c r="HI234" s="49"/>
      <c r="HJ234" s="49"/>
      <c r="HK234" s="31"/>
      <c r="HL234" s="47"/>
      <c r="HM234" s="31"/>
      <c r="HN234" s="47"/>
      <c r="HO234" s="31"/>
      <c r="HP234" s="47"/>
      <c r="HQ234" s="49"/>
      <c r="HR234" s="49"/>
      <c r="HS234" s="31"/>
      <c r="HT234" s="47"/>
      <c r="HU234" s="31"/>
      <c r="HV234" s="47"/>
      <c r="HW234" s="31"/>
      <c r="HX234" s="47"/>
      <c r="HY234" s="49"/>
      <c r="HZ234" s="49"/>
      <c r="IA234" s="31"/>
      <c r="IB234" s="47"/>
      <c r="IC234" s="31"/>
      <c r="ID234" s="47"/>
      <c r="IE234" s="31"/>
      <c r="IF234" s="47"/>
      <c r="IG234" s="49"/>
      <c r="IH234" s="49"/>
      <c r="II234" s="31"/>
      <c r="IJ234" s="47"/>
      <c r="IK234" s="31"/>
      <c r="IL234" s="47"/>
      <c r="IM234" s="31"/>
      <c r="IN234" s="47"/>
      <c r="IO234" s="49"/>
      <c r="IP234" s="49"/>
      <c r="IQ234" s="31"/>
      <c r="IR234" s="47"/>
      <c r="IS234" s="31"/>
      <c r="IT234" s="47"/>
      <c r="IU234" s="31"/>
      <c r="IV234" s="47"/>
      <c r="IW234" s="49"/>
      <c r="IX234" s="49"/>
      <c r="IY234" s="31"/>
      <c r="IZ234" s="47"/>
      <c r="JA234" s="31"/>
      <c r="JB234" s="47"/>
      <c r="JC234" s="31"/>
      <c r="JD234" s="47"/>
      <c r="JE234" s="49"/>
      <c r="JF234" s="49"/>
      <c r="JG234" s="31"/>
      <c r="JH234" s="47"/>
      <c r="JI234" s="31"/>
      <c r="JJ234" s="47"/>
      <c r="JK234" s="31"/>
      <c r="JL234" s="47"/>
      <c r="JM234" s="49"/>
      <c r="JN234" s="49"/>
      <c r="JO234" s="31"/>
      <c r="JP234" s="47"/>
      <c r="JQ234" s="31"/>
      <c r="JR234" s="47"/>
      <c r="JS234" s="31"/>
      <c r="JT234" s="47"/>
      <c r="JU234" s="49"/>
      <c r="JV234" s="49"/>
      <c r="JW234" s="31"/>
      <c r="JX234" s="47"/>
      <c r="JY234" s="31"/>
      <c r="JZ234" s="47"/>
      <c r="KA234" s="31"/>
      <c r="KB234" s="47"/>
      <c r="KC234" s="49"/>
      <c r="KD234" s="49"/>
      <c r="KE234" s="31"/>
      <c r="KF234" s="47"/>
      <c r="KG234" s="31"/>
      <c r="KH234" s="47"/>
      <c r="KI234" s="31"/>
      <c r="KJ234" s="47"/>
      <c r="KK234" s="49"/>
      <c r="KL234" s="49"/>
      <c r="KM234" s="31"/>
      <c r="KN234" s="47"/>
      <c r="KO234" s="31"/>
      <c r="KP234" s="47"/>
      <c r="KQ234" s="31"/>
      <c r="KR234" s="47"/>
      <c r="KS234" s="49"/>
      <c r="KT234" s="49"/>
      <c r="KU234" s="31"/>
      <c r="KV234" s="47"/>
      <c r="KW234" s="31"/>
      <c r="KX234" s="47"/>
      <c r="KY234" s="31"/>
      <c r="KZ234" s="47"/>
      <c r="LA234" s="49"/>
      <c r="LB234" s="49"/>
      <c r="LC234" s="31"/>
      <c r="LD234" s="47"/>
      <c r="LE234" s="31"/>
      <c r="LF234" s="47"/>
      <c r="LG234" s="31"/>
      <c r="LH234" s="47"/>
      <c r="LI234" s="49"/>
      <c r="LJ234" s="49"/>
      <c r="LK234" s="31"/>
      <c r="LM234" s="31"/>
      <c r="LN234" s="47"/>
      <c r="LO234" s="31"/>
      <c r="LP234" s="47"/>
      <c r="LQ234" s="49"/>
      <c r="LR234" s="49"/>
      <c r="LS234" s="31"/>
      <c r="LT234" s="47"/>
      <c r="LU234" s="31"/>
      <c r="LV234" s="47"/>
      <c r="LW234" s="31"/>
      <c r="LX234" s="47"/>
      <c r="LY234" s="49"/>
      <c r="LZ234" s="49"/>
      <c r="MA234" s="31"/>
      <c r="MB234" s="47"/>
      <c r="MC234" s="31"/>
      <c r="MD234" s="47"/>
      <c r="ME234" s="31"/>
      <c r="MF234" s="47"/>
      <c r="MG234" s="49"/>
      <c r="MH234" s="49"/>
      <c r="MI234" s="31"/>
      <c r="MJ234" s="47"/>
      <c r="MK234" s="31"/>
      <c r="ML234" s="47"/>
      <c r="MM234" s="31"/>
    </row>
    <row r="235" spans="1:351" x14ac:dyDescent="0.25">
      <c r="A235" s="30"/>
      <c r="C235" s="213"/>
      <c r="E235" s="213"/>
      <c r="G235" s="31"/>
      <c r="K235" s="31"/>
      <c r="M235" s="31"/>
      <c r="O235" s="31"/>
      <c r="Q235" s="44"/>
      <c r="S235" s="31"/>
      <c r="U235" s="31"/>
      <c r="W235" s="31"/>
      <c r="Y235" s="44"/>
      <c r="AA235" s="31"/>
      <c r="AC235" s="31"/>
      <c r="AE235" s="31"/>
      <c r="AG235" s="44"/>
      <c r="AI235" s="31"/>
      <c r="AK235" s="31"/>
      <c r="AM235" s="31"/>
      <c r="AO235" s="44"/>
      <c r="AQ235" s="31"/>
      <c r="AS235" s="31"/>
      <c r="AU235" s="31"/>
      <c r="AW235" s="44"/>
      <c r="AY235" s="31"/>
      <c r="BA235" s="31"/>
      <c r="BB235" s="47"/>
      <c r="BC235" s="31"/>
      <c r="BE235" s="44"/>
      <c r="BG235" s="31"/>
      <c r="BI235" s="31"/>
      <c r="BK235" s="31"/>
      <c r="BM235" s="44"/>
      <c r="BO235" s="31"/>
      <c r="BQ235" s="31"/>
      <c r="BS235" s="31"/>
      <c r="BU235" s="44"/>
      <c r="BW235" s="31"/>
      <c r="BY235" s="31"/>
      <c r="CA235" s="31"/>
      <c r="CC235" s="44"/>
      <c r="CE235" s="31"/>
      <c r="CG235" s="31"/>
      <c r="CI235" s="31"/>
      <c r="CK235" s="44"/>
      <c r="CM235" s="31"/>
      <c r="CO235" s="31"/>
      <c r="CQ235" s="31"/>
      <c r="CS235" s="44"/>
      <c r="CU235" s="31"/>
      <c r="CW235" s="31"/>
      <c r="CY235" s="31"/>
      <c r="DA235" s="44"/>
      <c r="DC235" s="31"/>
      <c r="DE235" s="31"/>
      <c r="DG235" s="31"/>
      <c r="DI235" s="44"/>
      <c r="DK235" s="31"/>
      <c r="DM235" s="31"/>
      <c r="DO235" s="31"/>
      <c r="DP235" s="47"/>
      <c r="DR235" s="49"/>
      <c r="DS235" s="31"/>
      <c r="DT235" s="47"/>
      <c r="DU235" s="31"/>
      <c r="DV235" s="47"/>
      <c r="DW235" s="31"/>
      <c r="DX235" s="47"/>
      <c r="DZ235" s="49"/>
      <c r="EA235" s="31"/>
      <c r="EB235" s="47"/>
      <c r="EC235" s="31"/>
      <c r="ED235" s="47"/>
      <c r="EE235" s="31"/>
      <c r="EF235" s="47"/>
      <c r="EH235" s="49"/>
      <c r="EI235" s="31"/>
      <c r="EJ235" s="47"/>
      <c r="EK235" s="31"/>
      <c r="EL235" s="47"/>
      <c r="EM235" s="31"/>
      <c r="EN235" s="47"/>
      <c r="EP235" s="49"/>
      <c r="EQ235" s="31"/>
      <c r="ER235" s="47"/>
      <c r="ES235" s="31"/>
      <c r="ET235" s="47"/>
      <c r="EU235" s="31"/>
      <c r="EV235" s="47"/>
      <c r="EX235" s="49"/>
      <c r="EY235" s="31"/>
      <c r="EZ235" s="47"/>
      <c r="FA235" s="31"/>
      <c r="FB235" s="47"/>
      <c r="FC235" s="31"/>
      <c r="FD235" s="47"/>
      <c r="FF235" s="49"/>
      <c r="FG235" s="31"/>
      <c r="FH235" s="47"/>
      <c r="FI235" s="31"/>
      <c r="FJ235" s="47"/>
      <c r="FK235" s="31"/>
      <c r="FL235" s="47"/>
      <c r="FN235" s="49"/>
      <c r="FO235" s="31"/>
      <c r="FP235" s="47"/>
      <c r="FQ235" s="31"/>
      <c r="FR235" s="47"/>
      <c r="FS235" s="31"/>
      <c r="FT235" s="47"/>
      <c r="FV235" s="49"/>
      <c r="FW235" s="31"/>
      <c r="FX235" s="47"/>
      <c r="FY235" s="31"/>
      <c r="FZ235" s="47"/>
      <c r="GA235" s="31"/>
      <c r="GB235" s="47"/>
      <c r="GD235" s="49"/>
      <c r="GE235" s="31"/>
      <c r="GF235" s="47"/>
      <c r="GG235" s="31"/>
      <c r="GH235" s="47"/>
      <c r="GI235" s="31"/>
      <c r="GJ235" s="47"/>
      <c r="GL235" s="49"/>
      <c r="GM235" s="31"/>
      <c r="GN235" s="47"/>
      <c r="GO235" s="31"/>
      <c r="GP235" s="47"/>
      <c r="GQ235" s="31"/>
      <c r="GR235" s="47"/>
      <c r="GT235" s="49"/>
      <c r="GU235" s="31"/>
      <c r="GV235" s="47"/>
      <c r="GW235" s="31"/>
      <c r="GX235" s="47"/>
      <c r="GY235" s="31"/>
      <c r="GZ235" s="47"/>
      <c r="HB235" s="49"/>
      <c r="HC235" s="31"/>
      <c r="HD235" s="47"/>
      <c r="HE235" s="31"/>
      <c r="HF235" s="47"/>
      <c r="HG235" s="31"/>
      <c r="HH235" s="47"/>
      <c r="HJ235" s="49"/>
      <c r="HK235" s="31"/>
      <c r="HL235" s="47"/>
      <c r="HM235" s="31"/>
      <c r="HN235" s="47"/>
      <c r="HO235" s="31"/>
      <c r="HP235" s="47"/>
      <c r="HR235" s="49"/>
      <c r="HS235" s="31"/>
      <c r="HT235" s="47"/>
      <c r="HU235" s="31"/>
      <c r="HV235" s="47"/>
      <c r="HW235" s="31"/>
      <c r="HX235" s="47"/>
      <c r="HZ235" s="49"/>
      <c r="IA235" s="31"/>
      <c r="IB235" s="47"/>
      <c r="IC235" s="31"/>
      <c r="ID235" s="47"/>
      <c r="IE235" s="31"/>
      <c r="IF235" s="47"/>
      <c r="IH235" s="49"/>
      <c r="II235" s="31"/>
      <c r="IJ235" s="47"/>
      <c r="IK235" s="31"/>
      <c r="IL235" s="47"/>
      <c r="IM235" s="31"/>
      <c r="IN235" s="47"/>
      <c r="IP235" s="49"/>
      <c r="IQ235" s="31"/>
      <c r="IR235" s="47"/>
      <c r="IS235" s="31"/>
      <c r="IT235" s="47"/>
      <c r="IU235" s="31"/>
      <c r="IV235" s="47"/>
      <c r="IX235" s="49"/>
      <c r="IY235" s="31"/>
      <c r="IZ235" s="47"/>
      <c r="JA235" s="31"/>
      <c r="JB235" s="47"/>
      <c r="JC235" s="31"/>
      <c r="JD235" s="47"/>
      <c r="JF235" s="49"/>
      <c r="JG235" s="31"/>
      <c r="JH235" s="47"/>
      <c r="JI235" s="31"/>
      <c r="JJ235" s="47"/>
      <c r="JK235" s="31"/>
      <c r="JL235" s="47"/>
      <c r="JN235" s="49"/>
      <c r="JO235" s="31"/>
      <c r="JP235" s="47"/>
      <c r="JQ235" s="31"/>
      <c r="JR235" s="47"/>
      <c r="JS235" s="31"/>
      <c r="JT235" s="47"/>
      <c r="JV235" s="49"/>
      <c r="JW235" s="31"/>
      <c r="JX235" s="47"/>
      <c r="JY235" s="31"/>
      <c r="JZ235" s="47"/>
      <c r="KA235" s="31"/>
      <c r="KB235" s="47"/>
      <c r="KD235" s="49"/>
      <c r="KE235" s="31"/>
      <c r="KF235" s="47"/>
      <c r="KG235" s="31"/>
      <c r="KH235" s="47"/>
      <c r="KI235" s="31"/>
      <c r="KJ235" s="47"/>
      <c r="KL235" s="49"/>
      <c r="KM235" s="31"/>
      <c r="KN235" s="47"/>
      <c r="KO235" s="31"/>
      <c r="KP235" s="47"/>
      <c r="KQ235" s="31"/>
      <c r="KR235" s="47"/>
      <c r="KT235" s="49"/>
      <c r="KU235" s="31"/>
      <c r="KV235" s="47"/>
      <c r="KW235" s="31"/>
      <c r="KX235" s="47"/>
      <c r="KY235" s="31"/>
      <c r="KZ235" s="47"/>
      <c r="LB235" s="49"/>
      <c r="LC235" s="31"/>
      <c r="LD235" s="47"/>
      <c r="LE235" s="31"/>
      <c r="LF235" s="47"/>
      <c r="LG235" s="31"/>
      <c r="LH235" s="47"/>
      <c r="LJ235" s="49"/>
      <c r="LK235" s="31"/>
      <c r="LM235" s="31"/>
      <c r="LN235" s="47"/>
      <c r="LO235" s="31"/>
      <c r="LP235" s="47"/>
      <c r="LR235" s="49"/>
      <c r="LS235" s="31"/>
      <c r="LT235" s="47"/>
      <c r="LU235" s="31"/>
      <c r="LV235" s="47"/>
      <c r="LW235" s="31"/>
      <c r="LX235" s="47"/>
      <c r="LZ235" s="49"/>
      <c r="MA235" s="31"/>
      <c r="MB235" s="47"/>
      <c r="MC235" s="31"/>
      <c r="MD235" s="47"/>
      <c r="ME235" s="31"/>
      <c r="MF235" s="47"/>
      <c r="MH235" s="49"/>
      <c r="MI235" s="31"/>
      <c r="MJ235" s="47"/>
      <c r="MK235" s="31"/>
      <c r="ML235" s="47"/>
      <c r="MM235" s="31"/>
    </row>
    <row r="236" spans="1:351" x14ac:dyDescent="0.25">
      <c r="A236" s="30"/>
      <c r="C236" s="213"/>
      <c r="E236" s="213"/>
      <c r="G236" s="31"/>
      <c r="K236" s="31"/>
      <c r="M236" s="31"/>
      <c r="O236" s="31"/>
      <c r="Q236" s="44"/>
      <c r="S236" s="31"/>
      <c r="U236" s="31"/>
      <c r="W236" s="31"/>
      <c r="Y236" s="44"/>
      <c r="AA236" s="31"/>
      <c r="AC236" s="31"/>
      <c r="AE236" s="31"/>
      <c r="AG236" s="44"/>
      <c r="AI236" s="31"/>
      <c r="AK236" s="31"/>
      <c r="AM236" s="31"/>
      <c r="AO236" s="44"/>
      <c r="AQ236" s="31"/>
      <c r="AS236" s="31"/>
      <c r="AU236" s="31"/>
      <c r="AW236" s="44"/>
      <c r="AY236" s="31"/>
      <c r="BA236" s="31"/>
      <c r="BB236" s="47"/>
      <c r="BC236" s="31"/>
      <c r="BE236" s="44"/>
      <c r="BG236" s="31"/>
      <c r="BI236" s="31"/>
      <c r="BK236" s="31"/>
      <c r="BM236" s="44"/>
      <c r="BO236" s="31"/>
      <c r="BQ236" s="31"/>
      <c r="BS236" s="31"/>
      <c r="BU236" s="44"/>
      <c r="BW236" s="31"/>
      <c r="BY236" s="31"/>
      <c r="CA236" s="31"/>
      <c r="CC236" s="44"/>
      <c r="CE236" s="31"/>
      <c r="CG236" s="31"/>
      <c r="CI236" s="31"/>
      <c r="CK236" s="44"/>
      <c r="CM236" s="31"/>
      <c r="CO236" s="31"/>
      <c r="CQ236" s="31"/>
      <c r="CS236" s="44"/>
      <c r="CU236" s="31"/>
      <c r="CW236" s="31"/>
      <c r="CY236" s="31"/>
      <c r="DA236" s="44"/>
      <c r="DC236" s="31"/>
      <c r="DE236" s="31"/>
      <c r="DG236" s="31"/>
      <c r="DI236" s="44"/>
      <c r="DK236" s="31"/>
      <c r="DM236" s="31"/>
      <c r="DO236" s="31"/>
      <c r="DP236" s="47"/>
      <c r="DR236" s="49"/>
      <c r="DS236" s="31"/>
      <c r="DT236" s="47"/>
      <c r="DU236" s="31"/>
      <c r="DV236" s="47"/>
      <c r="DW236" s="31"/>
      <c r="DX236" s="47"/>
      <c r="DZ236" s="49"/>
      <c r="EA236" s="31"/>
      <c r="EB236" s="47"/>
      <c r="EC236" s="31"/>
      <c r="ED236" s="47"/>
      <c r="EE236" s="31"/>
      <c r="EF236" s="47"/>
      <c r="EH236" s="49"/>
      <c r="EI236" s="31"/>
      <c r="EJ236" s="47"/>
      <c r="EK236" s="31"/>
      <c r="EL236" s="47"/>
      <c r="EM236" s="31"/>
      <c r="EN236" s="47"/>
      <c r="EP236" s="49"/>
      <c r="EQ236" s="31"/>
      <c r="ER236" s="47"/>
      <c r="ES236" s="31"/>
      <c r="ET236" s="47"/>
      <c r="EU236" s="31"/>
      <c r="EV236" s="47"/>
      <c r="EX236" s="49"/>
      <c r="EY236" s="31"/>
      <c r="EZ236" s="47"/>
      <c r="FA236" s="31"/>
      <c r="FB236" s="47"/>
      <c r="FC236" s="31"/>
      <c r="FD236" s="47"/>
      <c r="FF236" s="49"/>
      <c r="FG236" s="31"/>
      <c r="FH236" s="47"/>
      <c r="FI236" s="31"/>
      <c r="FJ236" s="47"/>
      <c r="FK236" s="31"/>
      <c r="FL236" s="47"/>
      <c r="FN236" s="49"/>
      <c r="FO236" s="31"/>
      <c r="FP236" s="47"/>
      <c r="FQ236" s="31"/>
      <c r="FR236" s="47"/>
      <c r="FS236" s="31"/>
      <c r="FT236" s="47"/>
      <c r="FV236" s="49"/>
      <c r="FW236" s="31"/>
      <c r="FX236" s="47"/>
      <c r="FY236" s="31"/>
      <c r="FZ236" s="47"/>
      <c r="GA236" s="31"/>
      <c r="GB236" s="47"/>
      <c r="GD236" s="49"/>
      <c r="GE236" s="31"/>
      <c r="GF236" s="47"/>
      <c r="GG236" s="31"/>
      <c r="GH236" s="47"/>
      <c r="GI236" s="31"/>
      <c r="GJ236" s="47"/>
      <c r="GL236" s="49"/>
      <c r="GM236" s="31"/>
      <c r="GN236" s="47"/>
      <c r="GO236" s="31"/>
      <c r="GP236" s="47"/>
      <c r="GQ236" s="31"/>
      <c r="GR236" s="47"/>
      <c r="GT236" s="49"/>
      <c r="GU236" s="31"/>
      <c r="GV236" s="47"/>
      <c r="GW236" s="31"/>
      <c r="GX236" s="47"/>
      <c r="GY236" s="31"/>
      <c r="GZ236" s="47"/>
      <c r="HB236" s="49"/>
      <c r="HC236" s="31"/>
      <c r="HD236" s="47"/>
      <c r="HE236" s="31"/>
      <c r="HF236" s="47"/>
      <c r="HG236" s="31"/>
      <c r="HH236" s="47"/>
      <c r="HJ236" s="49"/>
      <c r="HK236" s="31"/>
      <c r="HL236" s="47"/>
      <c r="HM236" s="31"/>
      <c r="HN236" s="47"/>
      <c r="HO236" s="31"/>
      <c r="HP236" s="47"/>
      <c r="HR236" s="49"/>
      <c r="HS236" s="31"/>
      <c r="HT236" s="47"/>
      <c r="HU236" s="31"/>
      <c r="HV236" s="47"/>
      <c r="HW236" s="31"/>
      <c r="HX236" s="47"/>
      <c r="HZ236" s="49"/>
      <c r="IA236" s="31"/>
      <c r="IB236" s="47"/>
      <c r="IC236" s="31"/>
      <c r="ID236" s="47"/>
      <c r="IE236" s="31"/>
      <c r="IF236" s="47"/>
      <c r="IH236" s="49"/>
      <c r="II236" s="31"/>
      <c r="IJ236" s="47"/>
      <c r="IK236" s="31"/>
      <c r="IL236" s="47"/>
      <c r="IM236" s="31"/>
      <c r="IN236" s="47"/>
      <c r="IP236" s="49"/>
      <c r="IQ236" s="31"/>
      <c r="IR236" s="47"/>
      <c r="IS236" s="31"/>
      <c r="IT236" s="47"/>
      <c r="IU236" s="31"/>
      <c r="IV236" s="47"/>
      <c r="IX236" s="49"/>
      <c r="IY236" s="31"/>
      <c r="IZ236" s="47"/>
      <c r="JA236" s="31"/>
      <c r="JB236" s="47"/>
      <c r="JC236" s="31"/>
      <c r="JD236" s="47"/>
      <c r="JF236" s="49"/>
      <c r="JG236" s="31"/>
      <c r="JH236" s="47"/>
      <c r="JI236" s="31"/>
      <c r="JJ236" s="47"/>
      <c r="JK236" s="31"/>
      <c r="JL236" s="47"/>
      <c r="JN236" s="49"/>
      <c r="JO236" s="31"/>
      <c r="JP236" s="47"/>
      <c r="JQ236" s="31"/>
      <c r="JR236" s="47"/>
      <c r="JS236" s="31"/>
      <c r="JT236" s="47"/>
      <c r="JV236" s="49"/>
      <c r="JW236" s="31"/>
      <c r="JX236" s="47"/>
      <c r="JY236" s="31"/>
      <c r="JZ236" s="47"/>
      <c r="KA236" s="31"/>
      <c r="KB236" s="47"/>
      <c r="KD236" s="49"/>
      <c r="KE236" s="31"/>
      <c r="KF236" s="47"/>
      <c r="KG236" s="31"/>
      <c r="KH236" s="47"/>
      <c r="KI236" s="31"/>
      <c r="KJ236" s="47"/>
      <c r="KL236" s="49"/>
      <c r="KM236" s="31"/>
      <c r="KN236" s="47"/>
      <c r="KO236" s="31"/>
      <c r="KP236" s="47"/>
      <c r="KQ236" s="31"/>
      <c r="KR236" s="47"/>
      <c r="KT236" s="49"/>
      <c r="KU236" s="31"/>
      <c r="KV236" s="47"/>
      <c r="KW236" s="31"/>
      <c r="KX236" s="47"/>
      <c r="KY236" s="31"/>
      <c r="KZ236" s="47"/>
      <c r="LB236" s="49"/>
      <c r="LC236" s="31"/>
      <c r="LD236" s="47"/>
      <c r="LE236" s="31"/>
      <c r="LF236" s="47"/>
      <c r="LG236" s="31"/>
      <c r="LH236" s="47"/>
      <c r="LJ236" s="49"/>
      <c r="LK236" s="31"/>
      <c r="LM236" s="31"/>
      <c r="LN236" s="47"/>
      <c r="LO236" s="31"/>
      <c r="LP236" s="47"/>
      <c r="LR236" s="49"/>
      <c r="LS236" s="31"/>
      <c r="LT236" s="47"/>
      <c r="LU236" s="31"/>
      <c r="LV236" s="47"/>
      <c r="LW236" s="31"/>
      <c r="LX236" s="47"/>
      <c r="LZ236" s="49"/>
      <c r="MA236" s="31"/>
      <c r="MB236" s="47"/>
      <c r="MC236" s="31"/>
      <c r="MD236" s="47"/>
      <c r="ME236" s="31"/>
      <c r="MF236" s="47"/>
      <c r="MH236" s="49"/>
      <c r="MI236" s="31"/>
      <c r="MJ236" s="47"/>
      <c r="MK236" s="31"/>
      <c r="ML236" s="47"/>
      <c r="MM236" s="31"/>
    </row>
    <row r="237" spans="1:351" x14ac:dyDescent="0.25">
      <c r="A237" s="30"/>
      <c r="G237" s="31"/>
      <c r="K237" s="31"/>
      <c r="M237" s="31"/>
      <c r="O237" s="31"/>
      <c r="Q237" s="44"/>
      <c r="S237" s="31"/>
      <c r="U237" s="31"/>
      <c r="W237" s="31"/>
      <c r="Y237" s="44"/>
      <c r="AA237" s="31"/>
      <c r="AC237" s="31"/>
      <c r="AE237" s="31"/>
      <c r="AG237" s="44"/>
      <c r="AI237" s="31"/>
      <c r="AK237" s="31"/>
      <c r="AM237" s="31"/>
      <c r="AO237" s="44"/>
      <c r="AQ237" s="31"/>
      <c r="AS237" s="31"/>
      <c r="AU237" s="31"/>
      <c r="AW237" s="44"/>
      <c r="AY237" s="31"/>
      <c r="BA237" s="31"/>
      <c r="BB237" s="47"/>
      <c r="BC237" s="31"/>
      <c r="BE237" s="44"/>
      <c r="BG237" s="31"/>
      <c r="BI237" s="31"/>
      <c r="BK237" s="31"/>
      <c r="BM237" s="44"/>
      <c r="BO237" s="31"/>
      <c r="BQ237" s="31"/>
      <c r="BS237" s="31"/>
      <c r="BU237" s="44"/>
      <c r="BW237" s="31"/>
      <c r="BY237" s="31"/>
      <c r="CA237" s="31"/>
      <c r="CC237" s="44"/>
      <c r="CE237" s="31"/>
      <c r="CG237" s="31"/>
      <c r="CI237" s="31"/>
      <c r="CK237" s="44"/>
      <c r="CM237" s="31"/>
      <c r="CO237" s="31"/>
      <c r="CQ237" s="31"/>
      <c r="CS237" s="44"/>
      <c r="CU237" s="31"/>
      <c r="CW237" s="31"/>
      <c r="CY237" s="31"/>
      <c r="DA237" s="44"/>
      <c r="DC237" s="31"/>
      <c r="DE237" s="31"/>
      <c r="DG237" s="31"/>
      <c r="DI237" s="44"/>
      <c r="DK237" s="31"/>
      <c r="DM237" s="31"/>
      <c r="DO237" s="31"/>
      <c r="DP237" s="47"/>
      <c r="DR237" s="49"/>
      <c r="DS237" s="31"/>
      <c r="DT237" s="47"/>
      <c r="DU237" s="31"/>
      <c r="DV237" s="47"/>
      <c r="DW237" s="31"/>
      <c r="DX237" s="47"/>
      <c r="DZ237" s="49"/>
      <c r="EA237" s="31"/>
      <c r="EB237" s="47"/>
      <c r="EC237" s="31"/>
      <c r="ED237" s="47"/>
      <c r="EE237" s="31"/>
      <c r="EF237" s="47"/>
      <c r="EH237" s="49"/>
      <c r="EI237" s="31"/>
      <c r="EJ237" s="47"/>
      <c r="EK237" s="31"/>
      <c r="EL237" s="47"/>
      <c r="EM237" s="31"/>
      <c r="EN237" s="47"/>
      <c r="EP237" s="49"/>
      <c r="EQ237" s="31"/>
      <c r="ER237" s="47"/>
      <c r="ES237" s="31"/>
      <c r="ET237" s="47"/>
      <c r="EU237" s="31"/>
      <c r="EV237" s="47"/>
      <c r="EX237" s="49"/>
      <c r="EY237" s="31"/>
      <c r="EZ237" s="47"/>
      <c r="FA237" s="31"/>
      <c r="FB237" s="47"/>
      <c r="FC237" s="31"/>
      <c r="FD237" s="47"/>
      <c r="FF237" s="49"/>
      <c r="FG237" s="31"/>
      <c r="FH237" s="47"/>
      <c r="FI237" s="31"/>
      <c r="FJ237" s="47"/>
      <c r="FK237" s="31"/>
      <c r="FL237" s="47"/>
      <c r="FN237" s="49"/>
      <c r="FO237" s="31"/>
      <c r="FP237" s="47"/>
      <c r="FQ237" s="31"/>
      <c r="FR237" s="47"/>
      <c r="FS237" s="31"/>
      <c r="FT237" s="47"/>
      <c r="FV237" s="49"/>
      <c r="FW237" s="31"/>
      <c r="FX237" s="47"/>
      <c r="FY237" s="31"/>
      <c r="FZ237" s="47"/>
      <c r="GA237" s="31"/>
      <c r="GB237" s="47"/>
      <c r="GD237" s="49"/>
      <c r="GE237" s="31"/>
      <c r="GF237" s="47"/>
      <c r="GG237" s="31"/>
      <c r="GH237" s="47"/>
      <c r="GI237" s="31"/>
      <c r="GJ237" s="47"/>
      <c r="GL237" s="49"/>
      <c r="GM237" s="31"/>
      <c r="GN237" s="47"/>
      <c r="GO237" s="31"/>
      <c r="GP237" s="47"/>
      <c r="GQ237" s="31"/>
      <c r="GR237" s="47"/>
      <c r="GT237" s="49"/>
      <c r="GU237" s="31"/>
      <c r="GV237" s="47"/>
      <c r="GW237" s="31"/>
      <c r="GX237" s="47"/>
      <c r="GY237" s="31"/>
      <c r="GZ237" s="47"/>
      <c r="HB237" s="49"/>
      <c r="HC237" s="31"/>
      <c r="HD237" s="47"/>
      <c r="HE237" s="31"/>
      <c r="HF237" s="47"/>
      <c r="HG237" s="31"/>
      <c r="HH237" s="47"/>
      <c r="HJ237" s="49"/>
      <c r="HK237" s="31"/>
      <c r="HL237" s="47"/>
      <c r="HM237" s="31"/>
      <c r="HN237" s="47"/>
      <c r="HO237" s="31"/>
      <c r="HP237" s="47"/>
      <c r="HR237" s="49"/>
      <c r="HS237" s="31"/>
      <c r="HT237" s="47"/>
      <c r="HU237" s="31"/>
      <c r="HV237" s="47"/>
      <c r="HW237" s="31"/>
      <c r="HX237" s="47"/>
      <c r="HZ237" s="49"/>
      <c r="IA237" s="31"/>
      <c r="IB237" s="47"/>
      <c r="IC237" s="31"/>
      <c r="ID237" s="47"/>
      <c r="IE237" s="31"/>
      <c r="IF237" s="47"/>
      <c r="IH237" s="49"/>
      <c r="II237" s="31"/>
      <c r="IJ237" s="47"/>
      <c r="IK237" s="31"/>
      <c r="IL237" s="47"/>
      <c r="IM237" s="31"/>
      <c r="IN237" s="47"/>
      <c r="IP237" s="49"/>
      <c r="IQ237" s="31"/>
      <c r="IR237" s="47"/>
      <c r="IS237" s="31"/>
      <c r="IT237" s="47"/>
      <c r="IU237" s="31"/>
      <c r="IV237" s="47"/>
      <c r="IX237" s="49"/>
      <c r="IY237" s="31"/>
      <c r="IZ237" s="47"/>
      <c r="JA237" s="31"/>
      <c r="JB237" s="47"/>
      <c r="JC237" s="31"/>
      <c r="JD237" s="47"/>
      <c r="JF237" s="49"/>
      <c r="JG237" s="31"/>
      <c r="JH237" s="47"/>
      <c r="JI237" s="31"/>
      <c r="JJ237" s="47"/>
      <c r="JK237" s="31"/>
      <c r="JL237" s="47"/>
      <c r="JN237" s="49"/>
      <c r="JO237" s="31"/>
      <c r="JP237" s="47"/>
      <c r="JQ237" s="31"/>
      <c r="JR237" s="47"/>
      <c r="JS237" s="31"/>
      <c r="JT237" s="47"/>
      <c r="JV237" s="49"/>
      <c r="JW237" s="31"/>
      <c r="JX237" s="47"/>
      <c r="JY237" s="31"/>
      <c r="JZ237" s="47"/>
      <c r="KA237" s="31"/>
      <c r="KB237" s="47"/>
      <c r="KD237" s="49"/>
      <c r="KE237" s="31"/>
      <c r="KF237" s="47"/>
      <c r="KG237" s="31"/>
      <c r="KH237" s="47"/>
      <c r="KI237" s="31"/>
      <c r="KJ237" s="47"/>
      <c r="KL237" s="49"/>
      <c r="KM237" s="31"/>
      <c r="KN237" s="47"/>
      <c r="KO237" s="31"/>
      <c r="KP237" s="47"/>
      <c r="KQ237" s="31"/>
      <c r="KR237" s="47"/>
      <c r="KT237" s="49"/>
      <c r="KU237" s="31"/>
      <c r="KV237" s="47"/>
      <c r="KW237" s="31"/>
      <c r="KX237" s="47"/>
      <c r="KY237" s="31"/>
      <c r="KZ237" s="47"/>
      <c r="LB237" s="49"/>
      <c r="LC237" s="31"/>
      <c r="LD237" s="47"/>
      <c r="LE237" s="31"/>
      <c r="LF237" s="47"/>
      <c r="LG237" s="31"/>
      <c r="LH237" s="47"/>
      <c r="LJ237" s="49"/>
      <c r="LK237" s="31"/>
      <c r="LL237" s="47"/>
      <c r="LM237" s="31"/>
      <c r="LN237" s="47"/>
      <c r="LO237" s="31"/>
      <c r="LP237" s="47"/>
      <c r="LR237" s="49"/>
      <c r="LS237" s="31"/>
      <c r="LT237" s="47"/>
      <c r="LU237" s="31"/>
      <c r="LV237" s="47"/>
      <c r="LW237" s="31"/>
      <c r="LX237" s="47"/>
      <c r="LZ237" s="49"/>
      <c r="MA237" s="31"/>
      <c r="MB237" s="47"/>
      <c r="MC237" s="31"/>
      <c r="MD237" s="47"/>
      <c r="ME237" s="31"/>
      <c r="MF237" s="47"/>
      <c r="MH237" s="49"/>
      <c r="MI237" s="31"/>
      <c r="MJ237" s="47"/>
      <c r="MK237" s="31"/>
      <c r="ML237" s="47"/>
      <c r="MM237" s="31"/>
    </row>
    <row r="238" spans="1:351" x14ac:dyDescent="0.25">
      <c r="A238" s="30"/>
      <c r="I238" s="44"/>
      <c r="J238" s="44"/>
      <c r="Q238" s="44"/>
      <c r="R238" s="44"/>
      <c r="Y238" s="44"/>
      <c r="Z238" s="44"/>
      <c r="AG238" s="44"/>
      <c r="AH238" s="44"/>
      <c r="AO238" s="44"/>
      <c r="AP238" s="44"/>
      <c r="AW238" s="44"/>
      <c r="AX238" s="44"/>
      <c r="BE238" s="44"/>
      <c r="BF238" s="44"/>
      <c r="BM238" s="44"/>
      <c r="BN238" s="44"/>
      <c r="BU238" s="44"/>
      <c r="BV238" s="44"/>
      <c r="CC238" s="44"/>
      <c r="CD238" s="44"/>
      <c r="CK238" s="44"/>
      <c r="CL238" s="44"/>
      <c r="CS238" s="44"/>
      <c r="CT238" s="44"/>
      <c r="DA238" s="44"/>
      <c r="DB238" s="44"/>
      <c r="DI238" s="44"/>
      <c r="DJ238" s="44"/>
      <c r="LL238" s="47"/>
    </row>
    <row r="239" spans="1:351" x14ac:dyDescent="0.25">
      <c r="A239" s="30"/>
      <c r="LL239" s="47"/>
    </row>
    <row r="240" spans="1:351" x14ac:dyDescent="0.25">
      <c r="A240" s="30"/>
      <c r="I240" s="44"/>
      <c r="Q240" s="44"/>
      <c r="Y240" s="44"/>
      <c r="AG240" s="44"/>
      <c r="AO240" s="44"/>
      <c r="AW240" s="44"/>
      <c r="BE240" s="44"/>
      <c r="BM240" s="44"/>
      <c r="BU240" s="44"/>
      <c r="CC240" s="44"/>
      <c r="CK240" s="44"/>
      <c r="CS240" s="44"/>
      <c r="DA240" s="44"/>
      <c r="DI240" s="44"/>
      <c r="LL240" s="47"/>
    </row>
    <row r="241" spans="1:351" x14ac:dyDescent="0.25">
      <c r="A241" s="30"/>
      <c r="I241" s="44"/>
      <c r="Q241" s="44"/>
      <c r="Y241" s="44"/>
      <c r="AG241" s="44"/>
      <c r="AO241" s="44"/>
      <c r="AW241" s="44"/>
      <c r="BE241" s="44"/>
      <c r="BM241" s="44"/>
      <c r="BU241" s="44"/>
      <c r="CC241" s="44"/>
      <c r="CK241" s="44"/>
      <c r="CS241" s="44"/>
      <c r="DA241" s="44"/>
      <c r="DI241" s="44"/>
    </row>
    <row r="242" spans="1:351" x14ac:dyDescent="0.25">
      <c r="A242" s="30"/>
      <c r="I242" s="44"/>
      <c r="Q242" s="44"/>
      <c r="Y242" s="44"/>
      <c r="AG242" s="44"/>
      <c r="AO242" s="44"/>
      <c r="AW242" s="44"/>
      <c r="BE242" s="44"/>
      <c r="BM242" s="44"/>
      <c r="BU242" s="44"/>
      <c r="CC242" s="44"/>
      <c r="CK242" s="44"/>
      <c r="CS242" s="44"/>
      <c r="DA242" s="44"/>
      <c r="DI242" s="44"/>
    </row>
    <row r="243" spans="1:351" x14ac:dyDescent="0.25">
      <c r="A243" s="30"/>
      <c r="I243" s="44"/>
      <c r="Q243" s="44"/>
      <c r="Y243" s="44"/>
      <c r="AG243" s="44"/>
      <c r="AO243" s="44"/>
      <c r="AW243" s="44"/>
      <c r="BE243" s="44"/>
      <c r="BM243" s="44"/>
      <c r="BU243" s="44"/>
      <c r="CC243" s="44"/>
      <c r="CK243" s="44"/>
      <c r="CS243" s="44"/>
      <c r="DA243" s="44"/>
      <c r="DI243" s="44"/>
    </row>
    <row r="244" spans="1:351" x14ac:dyDescent="0.25">
      <c r="A244" s="30"/>
      <c r="I244" s="44"/>
      <c r="Q244" s="44"/>
      <c r="Y244" s="44"/>
      <c r="AG244" s="44"/>
      <c r="AO244" s="44"/>
      <c r="AW244" s="44"/>
      <c r="BE244" s="44"/>
      <c r="BM244" s="44"/>
      <c r="BU244" s="44"/>
      <c r="CC244" s="44"/>
      <c r="CK244" s="44"/>
      <c r="CS244" s="44"/>
      <c r="DA244" s="44"/>
      <c r="DI244" s="44"/>
    </row>
    <row r="245" spans="1:351" x14ac:dyDescent="0.25">
      <c r="A245" s="30"/>
      <c r="I245" s="44"/>
      <c r="Q245" s="44"/>
      <c r="Y245" s="44"/>
      <c r="AG245" s="44"/>
      <c r="AO245" s="44"/>
      <c r="AW245" s="44"/>
      <c r="BE245" s="44"/>
      <c r="BM245" s="44"/>
      <c r="BU245" s="44"/>
      <c r="CC245" s="44"/>
      <c r="CK245" s="44"/>
      <c r="CS245" s="44"/>
      <c r="DA245" s="44"/>
      <c r="DI245" s="44"/>
    </row>
    <row r="246" spans="1:351" x14ac:dyDescent="0.25">
      <c r="A246" s="30"/>
      <c r="I246" s="44"/>
      <c r="Q246" s="44"/>
      <c r="Y246" s="44"/>
      <c r="AG246" s="44"/>
      <c r="AO246" s="44"/>
      <c r="AW246" s="44"/>
      <c r="BE246" s="44"/>
      <c r="BM246" s="44"/>
      <c r="BU246" s="44"/>
      <c r="CC246" s="44"/>
      <c r="CK246" s="44"/>
      <c r="CS246" s="44"/>
      <c r="DA246" s="44"/>
      <c r="DI246" s="44"/>
    </row>
    <row r="247" spans="1:351" x14ac:dyDescent="0.25">
      <c r="A247" s="30"/>
      <c r="I247" s="44"/>
      <c r="Q247" s="44"/>
      <c r="Y247" s="44"/>
      <c r="AG247" s="44"/>
      <c r="AO247" s="44"/>
      <c r="AW247" s="44"/>
      <c r="BE247" s="44"/>
      <c r="BM247" s="44"/>
      <c r="BU247" s="44"/>
      <c r="CC247" s="44"/>
      <c r="CK247" s="44"/>
      <c r="CS247" s="44"/>
      <c r="DA247" s="44"/>
      <c r="DI247" s="44"/>
    </row>
    <row r="248" spans="1:351" x14ac:dyDescent="0.25">
      <c r="A248" s="30"/>
      <c r="I248" s="44"/>
      <c r="Q248" s="44"/>
      <c r="Y248" s="44"/>
      <c r="AG248" s="44"/>
      <c r="AO248" s="44"/>
      <c r="AW248" s="44"/>
      <c r="BE248" s="44"/>
      <c r="BM248" s="44"/>
      <c r="BU248" s="44"/>
      <c r="CC248" s="44"/>
      <c r="CK248" s="44"/>
      <c r="CS248" s="44"/>
      <c r="DA248" s="44"/>
      <c r="DI248" s="44"/>
    </row>
    <row r="249" spans="1:351" x14ac:dyDescent="0.25">
      <c r="A249" s="30"/>
      <c r="I249" s="44"/>
      <c r="Q249" s="44"/>
      <c r="Y249" s="44"/>
      <c r="AG249" s="44"/>
      <c r="AO249" s="44"/>
      <c r="AW249" s="44"/>
      <c r="BE249" s="44"/>
      <c r="BM249" s="44"/>
      <c r="BU249" s="44"/>
      <c r="CC249" s="44"/>
      <c r="CK249" s="44"/>
      <c r="CS249" s="44"/>
      <c r="DA249" s="44"/>
      <c r="DI249" s="44"/>
    </row>
    <row r="250" spans="1:351" x14ac:dyDescent="0.25">
      <c r="A250" s="30"/>
      <c r="I250" s="44"/>
      <c r="Q250" s="44"/>
      <c r="Y250" s="44"/>
      <c r="AG250" s="44"/>
      <c r="AO250" s="44"/>
      <c r="AW250" s="44"/>
      <c r="BE250" s="44"/>
      <c r="BM250" s="44"/>
      <c r="BU250" s="44"/>
      <c r="CC250" s="44"/>
      <c r="CK250" s="44"/>
      <c r="CS250" s="44"/>
      <c r="DA250" s="44"/>
      <c r="DI250" s="44"/>
    </row>
    <row r="251" spans="1:351" x14ac:dyDescent="0.25">
      <c r="A251" s="30"/>
      <c r="C251" s="213"/>
      <c r="E251" s="213"/>
    </row>
    <row r="252" spans="1:351" x14ac:dyDescent="0.25">
      <c r="A252" s="30"/>
      <c r="C252" s="213"/>
      <c r="E252" s="213"/>
      <c r="G252" s="31"/>
      <c r="K252" s="31"/>
      <c r="M252" s="31"/>
      <c r="O252" s="31"/>
      <c r="S252" s="31"/>
      <c r="U252" s="31"/>
      <c r="W252" s="31"/>
      <c r="AA252" s="31"/>
      <c r="AC252" s="31"/>
      <c r="AE252" s="31"/>
      <c r="AI252" s="31"/>
      <c r="AK252" s="31"/>
      <c r="AM252" s="31"/>
      <c r="AQ252" s="31"/>
      <c r="AS252" s="31"/>
      <c r="AU252" s="31"/>
      <c r="AY252" s="31"/>
      <c r="BA252" s="31"/>
      <c r="BB252" s="47"/>
      <c r="BC252" s="31"/>
      <c r="BG252" s="31"/>
      <c r="BI252" s="31"/>
      <c r="BK252" s="31"/>
      <c r="BO252" s="31"/>
      <c r="BQ252" s="31"/>
      <c r="BS252" s="31"/>
      <c r="BW252" s="31"/>
      <c r="BY252" s="31"/>
      <c r="CA252" s="31"/>
      <c r="CE252" s="31"/>
      <c r="CG252" s="31"/>
      <c r="CI252" s="31"/>
      <c r="CM252" s="31"/>
      <c r="CO252" s="31"/>
      <c r="CQ252" s="31"/>
      <c r="CU252" s="31"/>
      <c r="CW252" s="31"/>
      <c r="CY252" s="31"/>
      <c r="DC252" s="31"/>
      <c r="DE252" s="31"/>
      <c r="DG252" s="31"/>
      <c r="DK252" s="31"/>
      <c r="DM252" s="31"/>
      <c r="DO252" s="31"/>
      <c r="DP252" s="47"/>
      <c r="DQ252" s="49"/>
      <c r="DR252" s="49"/>
      <c r="DS252" s="31"/>
      <c r="DT252" s="47"/>
      <c r="DU252" s="31"/>
      <c r="DV252" s="47"/>
      <c r="DW252" s="31"/>
      <c r="DX252" s="47"/>
      <c r="DY252" s="49"/>
      <c r="DZ252" s="49"/>
      <c r="EA252" s="31"/>
      <c r="EB252" s="47"/>
      <c r="EC252" s="31"/>
      <c r="ED252" s="47"/>
      <c r="EE252" s="31"/>
      <c r="EF252" s="47"/>
      <c r="EG252" s="49"/>
      <c r="EH252" s="49"/>
      <c r="EI252" s="31"/>
      <c r="EJ252" s="47"/>
      <c r="EK252" s="31"/>
      <c r="EL252" s="47"/>
      <c r="EM252" s="31"/>
      <c r="EN252" s="47"/>
      <c r="EO252" s="49"/>
      <c r="EP252" s="49"/>
      <c r="EQ252" s="31"/>
      <c r="ER252" s="47"/>
      <c r="ES252" s="31"/>
      <c r="ET252" s="47"/>
      <c r="EU252" s="31"/>
      <c r="EV252" s="47"/>
      <c r="EW252" s="49"/>
      <c r="EX252" s="49"/>
      <c r="EY252" s="31"/>
      <c r="EZ252" s="47"/>
      <c r="FA252" s="31"/>
      <c r="FB252" s="47"/>
      <c r="FC252" s="31"/>
      <c r="FD252" s="47"/>
      <c r="FE252" s="49"/>
      <c r="FF252" s="49"/>
      <c r="FG252" s="31"/>
      <c r="FH252" s="47"/>
      <c r="FI252" s="31"/>
      <c r="FJ252" s="47"/>
      <c r="FK252" s="31"/>
      <c r="FL252" s="47"/>
      <c r="FM252" s="49"/>
      <c r="FN252" s="49"/>
      <c r="FO252" s="31"/>
      <c r="FP252" s="47"/>
      <c r="FQ252" s="31"/>
      <c r="FR252" s="47"/>
      <c r="FS252" s="31"/>
      <c r="FT252" s="47"/>
      <c r="FU252" s="49"/>
      <c r="FV252" s="49"/>
      <c r="FW252" s="31"/>
      <c r="FX252" s="47"/>
      <c r="FY252" s="31"/>
      <c r="FZ252" s="47"/>
      <c r="GA252" s="31"/>
      <c r="GB252" s="47"/>
      <c r="GC252" s="49"/>
      <c r="GD252" s="49"/>
      <c r="GE252" s="31"/>
      <c r="GF252" s="47"/>
      <c r="GG252" s="31"/>
      <c r="GH252" s="47"/>
      <c r="GI252" s="31"/>
      <c r="GJ252" s="47"/>
      <c r="GK252" s="49"/>
      <c r="GL252" s="49"/>
      <c r="GM252" s="31"/>
      <c r="GN252" s="47"/>
      <c r="GO252" s="31"/>
      <c r="GP252" s="47"/>
      <c r="GQ252" s="31"/>
      <c r="GR252" s="47"/>
      <c r="GS252" s="49"/>
      <c r="GT252" s="49"/>
      <c r="GU252" s="31"/>
      <c r="GV252" s="47"/>
      <c r="GW252" s="31"/>
      <c r="GX252" s="47"/>
      <c r="GY252" s="31"/>
      <c r="GZ252" s="47"/>
      <c r="HA252" s="49"/>
      <c r="HB252" s="49"/>
      <c r="HC252" s="31"/>
      <c r="HD252" s="47"/>
      <c r="HE252" s="31"/>
      <c r="HF252" s="47"/>
      <c r="HG252" s="31"/>
      <c r="HH252" s="47"/>
      <c r="HI252" s="49"/>
      <c r="HJ252" s="49"/>
      <c r="HK252" s="31"/>
      <c r="HL252" s="47"/>
      <c r="HM252" s="31"/>
      <c r="HN252" s="47"/>
      <c r="HO252" s="31"/>
      <c r="HP252" s="47"/>
      <c r="HQ252" s="49"/>
      <c r="HR252" s="49"/>
      <c r="HS252" s="31"/>
      <c r="HT252" s="47"/>
      <c r="HU252" s="31"/>
      <c r="HV252" s="47"/>
      <c r="HW252" s="31"/>
      <c r="HX252" s="47"/>
      <c r="HY252" s="49"/>
      <c r="HZ252" s="49"/>
      <c r="IA252" s="31"/>
      <c r="IB252" s="47"/>
      <c r="IC252" s="31"/>
      <c r="ID252" s="47"/>
      <c r="IE252" s="31"/>
      <c r="IF252" s="47"/>
      <c r="IG252" s="49"/>
      <c r="IH252" s="49"/>
      <c r="II252" s="31"/>
      <c r="IJ252" s="47"/>
      <c r="IK252" s="31"/>
      <c r="IL252" s="47"/>
      <c r="IM252" s="31"/>
      <c r="IN252" s="47"/>
      <c r="IO252" s="49"/>
      <c r="IP252" s="49"/>
      <c r="IQ252" s="31"/>
      <c r="IR252" s="47"/>
      <c r="IS252" s="31"/>
      <c r="IT252" s="47"/>
      <c r="IU252" s="31"/>
      <c r="IV252" s="47"/>
      <c r="IW252" s="49"/>
      <c r="IX252" s="49"/>
      <c r="IY252" s="31"/>
      <c r="IZ252" s="47"/>
      <c r="JA252" s="31"/>
      <c r="JB252" s="47"/>
      <c r="JC252" s="31"/>
      <c r="JD252" s="47"/>
      <c r="JE252" s="49"/>
      <c r="JF252" s="49"/>
      <c r="JG252" s="31"/>
      <c r="JH252" s="47"/>
      <c r="JI252" s="31"/>
      <c r="JJ252" s="47"/>
      <c r="JK252" s="31"/>
      <c r="JL252" s="47"/>
      <c r="JM252" s="49"/>
      <c r="JN252" s="49"/>
      <c r="JO252" s="31"/>
      <c r="JP252" s="47"/>
      <c r="JQ252" s="31"/>
      <c r="JR252" s="47"/>
      <c r="JS252" s="31"/>
      <c r="JT252" s="47"/>
      <c r="JU252" s="49"/>
      <c r="JV252" s="49"/>
      <c r="JW252" s="31"/>
      <c r="JX252" s="47"/>
      <c r="JY252" s="31"/>
      <c r="JZ252" s="47"/>
      <c r="KA252" s="31"/>
      <c r="KB252" s="47"/>
      <c r="KC252" s="49"/>
      <c r="KD252" s="49"/>
      <c r="KE252" s="31"/>
      <c r="KF252" s="47"/>
      <c r="KG252" s="31"/>
      <c r="KH252" s="47"/>
      <c r="KI252" s="31"/>
      <c r="KJ252" s="47"/>
      <c r="KK252" s="49"/>
      <c r="KL252" s="49"/>
      <c r="KM252" s="31"/>
      <c r="KN252" s="47"/>
      <c r="KO252" s="31"/>
      <c r="KP252" s="47"/>
      <c r="KQ252" s="31"/>
      <c r="KR252" s="47"/>
      <c r="KS252" s="49"/>
      <c r="KT252" s="49"/>
      <c r="KU252" s="31"/>
      <c r="KV252" s="47"/>
      <c r="KW252" s="31"/>
      <c r="KX252" s="47"/>
      <c r="KY252" s="31"/>
      <c r="KZ252" s="47"/>
      <c r="LA252" s="49"/>
      <c r="LB252" s="49"/>
      <c r="LC252" s="31"/>
      <c r="LD252" s="47"/>
      <c r="LE252" s="31"/>
      <c r="LF252" s="47"/>
      <c r="LG252" s="31"/>
      <c r="LH252" s="47"/>
      <c r="LI252" s="49"/>
      <c r="LJ252" s="49"/>
      <c r="LK252" s="31"/>
      <c r="LM252" s="31"/>
      <c r="LN252" s="47"/>
      <c r="LO252" s="31"/>
      <c r="LP252" s="47"/>
      <c r="LQ252" s="49"/>
      <c r="LR252" s="49"/>
      <c r="LS252" s="31"/>
      <c r="LT252" s="47"/>
      <c r="LU252" s="31"/>
      <c r="LV252" s="47"/>
      <c r="LW252" s="31"/>
      <c r="LX252" s="47"/>
      <c r="LY252" s="49"/>
      <c r="LZ252" s="49"/>
      <c r="MA252" s="31"/>
      <c r="MB252" s="47"/>
      <c r="MC252" s="31"/>
      <c r="MD252" s="47"/>
      <c r="ME252" s="31"/>
      <c r="MF252" s="47"/>
      <c r="MG252" s="49"/>
      <c r="MH252" s="49"/>
      <c r="MI252" s="31"/>
      <c r="MJ252" s="47"/>
      <c r="MK252" s="31"/>
      <c r="ML252" s="47"/>
      <c r="MM252" s="31"/>
    </row>
    <row r="253" spans="1:351" x14ac:dyDescent="0.25">
      <c r="A253" s="30"/>
      <c r="C253" s="213"/>
      <c r="E253" s="213"/>
      <c r="G253" s="31"/>
      <c r="K253" s="31"/>
      <c r="M253" s="31"/>
      <c r="O253" s="31"/>
      <c r="Q253" s="44"/>
      <c r="S253" s="31"/>
      <c r="U253" s="31"/>
      <c r="W253" s="31"/>
      <c r="Y253" s="44"/>
      <c r="AA253" s="31"/>
      <c r="AC253" s="31"/>
      <c r="AE253" s="31"/>
      <c r="AG253" s="44"/>
      <c r="AI253" s="31"/>
      <c r="AK253" s="31"/>
      <c r="AM253" s="31"/>
      <c r="AO253" s="44"/>
      <c r="AQ253" s="31"/>
      <c r="AS253" s="31"/>
      <c r="AU253" s="31"/>
      <c r="AW253" s="44"/>
      <c r="AY253" s="31"/>
      <c r="BA253" s="31"/>
      <c r="BB253" s="47"/>
      <c r="BC253" s="31"/>
      <c r="BE253" s="44"/>
      <c r="BG253" s="31"/>
      <c r="BI253" s="31"/>
      <c r="BK253" s="31"/>
      <c r="BM253" s="44"/>
      <c r="BO253" s="31"/>
      <c r="BQ253" s="31"/>
      <c r="BS253" s="31"/>
      <c r="BU253" s="44"/>
      <c r="BW253" s="31"/>
      <c r="BY253" s="31"/>
      <c r="CA253" s="31"/>
      <c r="CC253" s="44"/>
      <c r="CE253" s="31"/>
      <c r="CG253" s="31"/>
      <c r="CI253" s="31"/>
      <c r="CK253" s="44"/>
      <c r="CM253" s="31"/>
      <c r="CO253" s="31"/>
      <c r="CQ253" s="31"/>
      <c r="CS253" s="44"/>
      <c r="CU253" s="31"/>
      <c r="CW253" s="31"/>
      <c r="CY253" s="31"/>
      <c r="DA253" s="44"/>
      <c r="DC253" s="31"/>
      <c r="DE253" s="31"/>
      <c r="DG253" s="31"/>
      <c r="DI253" s="44"/>
      <c r="DK253" s="31"/>
      <c r="DM253" s="31"/>
      <c r="DO253" s="31"/>
      <c r="DP253" s="47"/>
      <c r="DR253" s="49"/>
      <c r="DS253" s="31"/>
      <c r="DT253" s="47"/>
      <c r="DU253" s="31"/>
      <c r="DV253" s="47"/>
      <c r="DW253" s="31"/>
      <c r="DX253" s="47"/>
      <c r="DZ253" s="49"/>
      <c r="EA253" s="31"/>
      <c r="EB253" s="47"/>
      <c r="EC253" s="31"/>
      <c r="ED253" s="47"/>
      <c r="EE253" s="31"/>
      <c r="EF253" s="47"/>
      <c r="EH253" s="49"/>
      <c r="EI253" s="31"/>
      <c r="EJ253" s="47"/>
      <c r="EK253" s="31"/>
      <c r="EL253" s="47"/>
      <c r="EM253" s="31"/>
      <c r="EN253" s="47"/>
      <c r="EP253" s="49"/>
      <c r="EQ253" s="31"/>
      <c r="ER253" s="47"/>
      <c r="ES253" s="31"/>
      <c r="ET253" s="47"/>
      <c r="EU253" s="31"/>
      <c r="EV253" s="47"/>
      <c r="EX253" s="49"/>
      <c r="EY253" s="31"/>
      <c r="EZ253" s="47"/>
      <c r="FA253" s="31"/>
      <c r="FB253" s="47"/>
      <c r="FC253" s="31"/>
      <c r="FD253" s="47"/>
      <c r="FF253" s="49"/>
      <c r="FG253" s="31"/>
      <c r="FH253" s="47"/>
      <c r="FI253" s="31"/>
      <c r="FJ253" s="47"/>
      <c r="FK253" s="31"/>
      <c r="FL253" s="47"/>
      <c r="FN253" s="49"/>
      <c r="FO253" s="31"/>
      <c r="FP253" s="47"/>
      <c r="FQ253" s="31"/>
      <c r="FR253" s="47"/>
      <c r="FS253" s="31"/>
      <c r="FT253" s="47"/>
      <c r="FV253" s="49"/>
      <c r="FW253" s="31"/>
      <c r="FX253" s="47"/>
      <c r="FY253" s="31"/>
      <c r="FZ253" s="47"/>
      <c r="GA253" s="31"/>
      <c r="GB253" s="47"/>
      <c r="GD253" s="49"/>
      <c r="GE253" s="31"/>
      <c r="GF253" s="47"/>
      <c r="GG253" s="31"/>
      <c r="GH253" s="47"/>
      <c r="GI253" s="31"/>
      <c r="GJ253" s="47"/>
      <c r="GL253" s="49"/>
      <c r="GM253" s="31"/>
      <c r="GN253" s="47"/>
      <c r="GO253" s="31"/>
      <c r="GP253" s="47"/>
      <c r="GQ253" s="31"/>
      <c r="GR253" s="47"/>
      <c r="GT253" s="49"/>
      <c r="GU253" s="31"/>
      <c r="GV253" s="47"/>
      <c r="GW253" s="31"/>
      <c r="GX253" s="47"/>
      <c r="GY253" s="31"/>
      <c r="GZ253" s="47"/>
      <c r="HB253" s="49"/>
      <c r="HC253" s="31"/>
      <c r="HD253" s="47"/>
      <c r="HE253" s="31"/>
      <c r="HF253" s="47"/>
      <c r="HG253" s="31"/>
      <c r="HH253" s="47"/>
      <c r="HJ253" s="49"/>
      <c r="HK253" s="31"/>
      <c r="HL253" s="47"/>
      <c r="HM253" s="31"/>
      <c r="HN253" s="47"/>
      <c r="HO253" s="31"/>
      <c r="HP253" s="47"/>
      <c r="HR253" s="49"/>
      <c r="HS253" s="31"/>
      <c r="HT253" s="47"/>
      <c r="HU253" s="31"/>
      <c r="HV253" s="47"/>
      <c r="HW253" s="31"/>
      <c r="HX253" s="47"/>
      <c r="HZ253" s="49"/>
      <c r="IA253" s="31"/>
      <c r="IB253" s="47"/>
      <c r="IC253" s="31"/>
      <c r="ID253" s="47"/>
      <c r="IE253" s="31"/>
      <c r="IF253" s="47"/>
      <c r="IH253" s="49"/>
      <c r="II253" s="31"/>
      <c r="IJ253" s="47"/>
      <c r="IK253" s="31"/>
      <c r="IL253" s="47"/>
      <c r="IM253" s="31"/>
      <c r="IN253" s="47"/>
      <c r="IP253" s="49"/>
      <c r="IQ253" s="31"/>
      <c r="IR253" s="47"/>
      <c r="IS253" s="31"/>
      <c r="IT253" s="47"/>
      <c r="IU253" s="31"/>
      <c r="IV253" s="47"/>
      <c r="IX253" s="49"/>
      <c r="IY253" s="31"/>
      <c r="IZ253" s="47"/>
      <c r="JA253" s="31"/>
      <c r="JB253" s="47"/>
      <c r="JC253" s="31"/>
      <c r="JD253" s="47"/>
      <c r="JF253" s="49"/>
      <c r="JG253" s="31"/>
      <c r="JH253" s="47"/>
      <c r="JI253" s="31"/>
      <c r="JJ253" s="47"/>
      <c r="JK253" s="31"/>
      <c r="JL253" s="47"/>
      <c r="JN253" s="49"/>
      <c r="JO253" s="31"/>
      <c r="JP253" s="47"/>
      <c r="JQ253" s="31"/>
      <c r="JR253" s="47"/>
      <c r="JS253" s="31"/>
      <c r="JT253" s="47"/>
      <c r="JV253" s="49"/>
      <c r="JW253" s="31"/>
      <c r="JX253" s="47"/>
      <c r="JY253" s="31"/>
      <c r="JZ253" s="47"/>
      <c r="KA253" s="31"/>
      <c r="KB253" s="47"/>
      <c r="KD253" s="49"/>
      <c r="KE253" s="31"/>
      <c r="KF253" s="47"/>
      <c r="KG253" s="31"/>
      <c r="KH253" s="47"/>
      <c r="KI253" s="31"/>
      <c r="KJ253" s="47"/>
      <c r="KL253" s="49"/>
      <c r="KM253" s="31"/>
      <c r="KN253" s="47"/>
      <c r="KO253" s="31"/>
      <c r="KP253" s="47"/>
      <c r="KQ253" s="31"/>
      <c r="KR253" s="47"/>
      <c r="KT253" s="49"/>
      <c r="KU253" s="31"/>
      <c r="KV253" s="47"/>
      <c r="KW253" s="31"/>
      <c r="KX253" s="47"/>
      <c r="KY253" s="31"/>
      <c r="KZ253" s="47"/>
      <c r="LB253" s="49"/>
      <c r="LC253" s="31"/>
      <c r="LD253" s="47"/>
      <c r="LE253" s="31"/>
      <c r="LF253" s="47"/>
      <c r="LG253" s="31"/>
      <c r="LH253" s="47"/>
      <c r="LJ253" s="49"/>
      <c r="LK253" s="31"/>
      <c r="LM253" s="31"/>
      <c r="LN253" s="47"/>
      <c r="LO253" s="31"/>
      <c r="LP253" s="47"/>
      <c r="LR253" s="49"/>
      <c r="LS253" s="31"/>
      <c r="LT253" s="47"/>
      <c r="LU253" s="31"/>
      <c r="LV253" s="47"/>
      <c r="LW253" s="31"/>
      <c r="LX253" s="47"/>
      <c r="LZ253" s="49"/>
      <c r="MA253" s="31"/>
      <c r="MB253" s="47"/>
      <c r="MC253" s="31"/>
      <c r="MD253" s="47"/>
      <c r="ME253" s="31"/>
      <c r="MF253" s="47"/>
      <c r="MH253" s="49"/>
      <c r="MI253" s="31"/>
      <c r="MJ253" s="47"/>
      <c r="MK253" s="31"/>
      <c r="ML253" s="47"/>
      <c r="MM253" s="31"/>
    </row>
    <row r="254" spans="1:351" x14ac:dyDescent="0.25">
      <c r="A254" s="30"/>
      <c r="C254" s="213"/>
      <c r="E254" s="213"/>
      <c r="G254" s="31"/>
      <c r="K254" s="31"/>
      <c r="M254" s="31"/>
      <c r="O254" s="31"/>
      <c r="Q254" s="44"/>
      <c r="S254" s="31"/>
      <c r="U254" s="31"/>
      <c r="W254" s="31"/>
      <c r="Y254" s="44"/>
      <c r="AA254" s="31"/>
      <c r="AC254" s="31"/>
      <c r="AE254" s="31"/>
      <c r="AG254" s="44"/>
      <c r="AI254" s="31"/>
      <c r="AK254" s="31"/>
      <c r="AM254" s="31"/>
      <c r="AO254" s="44"/>
      <c r="AQ254" s="31"/>
      <c r="AS254" s="31"/>
      <c r="AU254" s="31"/>
      <c r="AW254" s="44"/>
      <c r="AY254" s="31"/>
      <c r="BA254" s="31"/>
      <c r="BB254" s="47"/>
      <c r="BC254" s="31"/>
      <c r="BE254" s="44"/>
      <c r="BG254" s="31"/>
      <c r="BI254" s="31"/>
      <c r="BK254" s="31"/>
      <c r="BM254" s="44"/>
      <c r="BO254" s="31"/>
      <c r="BQ254" s="31"/>
      <c r="BS254" s="31"/>
      <c r="BU254" s="44"/>
      <c r="BW254" s="31"/>
      <c r="BY254" s="31"/>
      <c r="CA254" s="31"/>
      <c r="CC254" s="44"/>
      <c r="CE254" s="31"/>
      <c r="CG254" s="31"/>
      <c r="CI254" s="31"/>
      <c r="CK254" s="44"/>
      <c r="CM254" s="31"/>
      <c r="CO254" s="31"/>
      <c r="CQ254" s="31"/>
      <c r="CS254" s="44"/>
      <c r="CU254" s="31"/>
      <c r="CW254" s="31"/>
      <c r="CY254" s="31"/>
      <c r="DA254" s="44"/>
      <c r="DC254" s="31"/>
      <c r="DE254" s="31"/>
      <c r="DG254" s="31"/>
      <c r="DI254" s="44"/>
      <c r="DK254" s="31"/>
      <c r="DM254" s="31"/>
      <c r="DO254" s="31"/>
      <c r="DP254" s="47"/>
      <c r="DR254" s="49"/>
      <c r="DS254" s="31"/>
      <c r="DT254" s="47"/>
      <c r="DU254" s="31"/>
      <c r="DV254" s="47"/>
      <c r="DW254" s="31"/>
      <c r="DX254" s="47"/>
      <c r="DZ254" s="49"/>
      <c r="EA254" s="31"/>
      <c r="EB254" s="47"/>
      <c r="EC254" s="31"/>
      <c r="ED254" s="47"/>
      <c r="EE254" s="31"/>
      <c r="EF254" s="47"/>
      <c r="EH254" s="49"/>
      <c r="EI254" s="31"/>
      <c r="EJ254" s="47"/>
      <c r="EK254" s="31"/>
      <c r="EL254" s="47"/>
      <c r="EM254" s="31"/>
      <c r="EN254" s="47"/>
      <c r="EP254" s="49"/>
      <c r="EQ254" s="31"/>
      <c r="ER254" s="47"/>
      <c r="ES254" s="31"/>
      <c r="ET254" s="47"/>
      <c r="EU254" s="31"/>
      <c r="EV254" s="47"/>
      <c r="EX254" s="49"/>
      <c r="EY254" s="31"/>
      <c r="EZ254" s="47"/>
      <c r="FA254" s="31"/>
      <c r="FB254" s="47"/>
      <c r="FC254" s="31"/>
      <c r="FD254" s="47"/>
      <c r="FF254" s="49"/>
      <c r="FG254" s="31"/>
      <c r="FH254" s="47"/>
      <c r="FI254" s="31"/>
      <c r="FJ254" s="47"/>
      <c r="FK254" s="31"/>
      <c r="FL254" s="47"/>
      <c r="FN254" s="49"/>
      <c r="FO254" s="31"/>
      <c r="FP254" s="47"/>
      <c r="FQ254" s="31"/>
      <c r="FR254" s="47"/>
      <c r="FS254" s="31"/>
      <c r="FT254" s="47"/>
      <c r="FV254" s="49"/>
      <c r="FW254" s="31"/>
      <c r="FX254" s="47"/>
      <c r="FY254" s="31"/>
      <c r="FZ254" s="47"/>
      <c r="GA254" s="31"/>
      <c r="GB254" s="47"/>
      <c r="GD254" s="49"/>
      <c r="GE254" s="31"/>
      <c r="GF254" s="47"/>
      <c r="GG254" s="31"/>
      <c r="GH254" s="47"/>
      <c r="GI254" s="31"/>
      <c r="GJ254" s="47"/>
      <c r="GL254" s="49"/>
      <c r="GM254" s="31"/>
      <c r="GN254" s="47"/>
      <c r="GO254" s="31"/>
      <c r="GP254" s="47"/>
      <c r="GQ254" s="31"/>
      <c r="GR254" s="47"/>
      <c r="GT254" s="49"/>
      <c r="GU254" s="31"/>
      <c r="GV254" s="47"/>
      <c r="GW254" s="31"/>
      <c r="GX254" s="47"/>
      <c r="GY254" s="31"/>
      <c r="GZ254" s="47"/>
      <c r="HB254" s="49"/>
      <c r="HC254" s="31"/>
      <c r="HD254" s="47"/>
      <c r="HE254" s="31"/>
      <c r="HF254" s="47"/>
      <c r="HG254" s="31"/>
      <c r="HH254" s="47"/>
      <c r="HJ254" s="49"/>
      <c r="HK254" s="31"/>
      <c r="HL254" s="47"/>
      <c r="HM254" s="31"/>
      <c r="HN254" s="47"/>
      <c r="HO254" s="31"/>
      <c r="HP254" s="47"/>
      <c r="HR254" s="49"/>
      <c r="HS254" s="31"/>
      <c r="HT254" s="47"/>
      <c r="HU254" s="31"/>
      <c r="HV254" s="47"/>
      <c r="HW254" s="31"/>
      <c r="HX254" s="47"/>
      <c r="HZ254" s="49"/>
      <c r="IA254" s="31"/>
      <c r="IB254" s="47"/>
      <c r="IC254" s="31"/>
      <c r="ID254" s="47"/>
      <c r="IE254" s="31"/>
      <c r="IF254" s="47"/>
      <c r="IH254" s="49"/>
      <c r="II254" s="31"/>
      <c r="IJ254" s="47"/>
      <c r="IK254" s="31"/>
      <c r="IL254" s="47"/>
      <c r="IM254" s="31"/>
      <c r="IN254" s="47"/>
      <c r="IP254" s="49"/>
      <c r="IQ254" s="31"/>
      <c r="IR254" s="47"/>
      <c r="IS254" s="31"/>
      <c r="IT254" s="47"/>
      <c r="IU254" s="31"/>
      <c r="IV254" s="47"/>
      <c r="IX254" s="49"/>
      <c r="IY254" s="31"/>
      <c r="IZ254" s="47"/>
      <c r="JA254" s="31"/>
      <c r="JB254" s="47"/>
      <c r="JC254" s="31"/>
      <c r="JD254" s="47"/>
      <c r="JF254" s="49"/>
      <c r="JG254" s="31"/>
      <c r="JH254" s="47"/>
      <c r="JI254" s="31"/>
      <c r="JJ254" s="47"/>
      <c r="JK254" s="31"/>
      <c r="JL254" s="47"/>
      <c r="JN254" s="49"/>
      <c r="JO254" s="31"/>
      <c r="JP254" s="47"/>
      <c r="JQ254" s="31"/>
      <c r="JR254" s="47"/>
      <c r="JS254" s="31"/>
      <c r="JT254" s="47"/>
      <c r="JV254" s="49"/>
      <c r="JW254" s="31"/>
      <c r="JX254" s="47"/>
      <c r="JY254" s="31"/>
      <c r="JZ254" s="47"/>
      <c r="KA254" s="31"/>
      <c r="KB254" s="47"/>
      <c r="KD254" s="49"/>
      <c r="KE254" s="31"/>
      <c r="KF254" s="47"/>
      <c r="KG254" s="31"/>
      <c r="KH254" s="47"/>
      <c r="KI254" s="31"/>
      <c r="KJ254" s="47"/>
      <c r="KL254" s="49"/>
      <c r="KM254" s="31"/>
      <c r="KN254" s="47"/>
      <c r="KO254" s="31"/>
      <c r="KP254" s="47"/>
      <c r="KQ254" s="31"/>
      <c r="KR254" s="47"/>
      <c r="KT254" s="49"/>
      <c r="KU254" s="31"/>
      <c r="KV254" s="47"/>
      <c r="KW254" s="31"/>
      <c r="KX254" s="47"/>
      <c r="KY254" s="31"/>
      <c r="KZ254" s="47"/>
      <c r="LB254" s="49"/>
      <c r="LC254" s="31"/>
      <c r="LD254" s="47"/>
      <c r="LE254" s="31"/>
      <c r="LF254" s="47"/>
      <c r="LG254" s="31"/>
      <c r="LH254" s="47"/>
      <c r="LJ254" s="49"/>
      <c r="LK254" s="31"/>
      <c r="LM254" s="31"/>
      <c r="LN254" s="47"/>
      <c r="LO254" s="31"/>
      <c r="LP254" s="47"/>
      <c r="LR254" s="49"/>
      <c r="LS254" s="31"/>
      <c r="LT254" s="47"/>
      <c r="LU254" s="31"/>
      <c r="LV254" s="47"/>
      <c r="LW254" s="31"/>
      <c r="LX254" s="47"/>
      <c r="LZ254" s="49"/>
      <c r="MA254" s="31"/>
      <c r="MB254" s="47"/>
      <c r="MC254" s="31"/>
      <c r="MD254" s="47"/>
      <c r="ME254" s="31"/>
      <c r="MF254" s="47"/>
      <c r="MH254" s="49"/>
      <c r="MI254" s="31"/>
      <c r="MJ254" s="47"/>
      <c r="MK254" s="31"/>
      <c r="ML254" s="47"/>
      <c r="MM254" s="31"/>
    </row>
    <row r="255" spans="1:351" x14ac:dyDescent="0.25">
      <c r="A255" s="30"/>
      <c r="G255" s="31"/>
      <c r="K255" s="31"/>
      <c r="M255" s="31"/>
      <c r="O255" s="31"/>
      <c r="Q255" s="44"/>
      <c r="S255" s="31"/>
      <c r="U255" s="31"/>
      <c r="W255" s="31"/>
      <c r="Y255" s="44"/>
      <c r="AA255" s="31"/>
      <c r="AC255" s="31"/>
      <c r="AE255" s="31"/>
      <c r="AG255" s="44"/>
      <c r="AI255" s="31"/>
      <c r="AK255" s="31"/>
      <c r="AM255" s="31"/>
      <c r="AO255" s="44"/>
      <c r="AQ255" s="31"/>
      <c r="AS255" s="31"/>
      <c r="AU255" s="31"/>
      <c r="AW255" s="44"/>
      <c r="AY255" s="31"/>
      <c r="BA255" s="31"/>
      <c r="BB255" s="47"/>
      <c r="BC255" s="31"/>
      <c r="BE255" s="44"/>
      <c r="BG255" s="31"/>
      <c r="BI255" s="31"/>
      <c r="BK255" s="31"/>
      <c r="BM255" s="44"/>
      <c r="BO255" s="31"/>
      <c r="BQ255" s="31"/>
      <c r="BS255" s="31"/>
      <c r="BU255" s="44"/>
      <c r="BW255" s="31"/>
      <c r="BY255" s="31"/>
      <c r="CA255" s="31"/>
      <c r="CC255" s="44"/>
      <c r="CE255" s="31"/>
      <c r="CG255" s="31"/>
      <c r="CI255" s="31"/>
      <c r="CK255" s="44"/>
      <c r="CM255" s="31"/>
      <c r="CO255" s="31"/>
      <c r="CQ255" s="31"/>
      <c r="CS255" s="44"/>
      <c r="CU255" s="31"/>
      <c r="CW255" s="31"/>
      <c r="CY255" s="31"/>
      <c r="DA255" s="44"/>
      <c r="DC255" s="31"/>
      <c r="DE255" s="31"/>
      <c r="DG255" s="31"/>
      <c r="DI255" s="44"/>
      <c r="DK255" s="31"/>
      <c r="DM255" s="31"/>
      <c r="DO255" s="31"/>
      <c r="DP255" s="47"/>
      <c r="DR255" s="49"/>
      <c r="DS255" s="31"/>
      <c r="DT255" s="47"/>
      <c r="DU255" s="31"/>
      <c r="DV255" s="47"/>
      <c r="DW255" s="31"/>
      <c r="DX255" s="47"/>
      <c r="DZ255" s="49"/>
      <c r="EA255" s="31"/>
      <c r="EB255" s="47"/>
      <c r="EC255" s="31"/>
      <c r="ED255" s="47"/>
      <c r="EE255" s="31"/>
      <c r="EF255" s="47"/>
      <c r="EH255" s="49"/>
      <c r="EI255" s="31"/>
      <c r="EJ255" s="47"/>
      <c r="EK255" s="31"/>
      <c r="EL255" s="47"/>
      <c r="EM255" s="31"/>
      <c r="EN255" s="47"/>
      <c r="EP255" s="49"/>
      <c r="EQ255" s="31"/>
      <c r="ER255" s="47"/>
      <c r="ES255" s="31"/>
      <c r="ET255" s="47"/>
      <c r="EU255" s="31"/>
      <c r="EV255" s="47"/>
      <c r="EX255" s="49"/>
      <c r="EY255" s="31"/>
      <c r="EZ255" s="47"/>
      <c r="FA255" s="31"/>
      <c r="FB255" s="47"/>
      <c r="FC255" s="31"/>
      <c r="FD255" s="47"/>
      <c r="FF255" s="49"/>
      <c r="FG255" s="31"/>
      <c r="FH255" s="47"/>
      <c r="FI255" s="31"/>
      <c r="FJ255" s="47"/>
      <c r="FK255" s="31"/>
      <c r="FL255" s="47"/>
      <c r="FN255" s="49"/>
      <c r="FO255" s="31"/>
      <c r="FP255" s="47"/>
      <c r="FQ255" s="31"/>
      <c r="FR255" s="47"/>
      <c r="FS255" s="31"/>
      <c r="FT255" s="47"/>
      <c r="FV255" s="49"/>
      <c r="FW255" s="31"/>
      <c r="FX255" s="47"/>
      <c r="FY255" s="31"/>
      <c r="FZ255" s="47"/>
      <c r="GA255" s="31"/>
      <c r="GB255" s="47"/>
      <c r="GD255" s="49"/>
      <c r="GE255" s="31"/>
      <c r="GF255" s="47"/>
      <c r="GG255" s="31"/>
      <c r="GH255" s="47"/>
      <c r="GI255" s="31"/>
      <c r="GJ255" s="47"/>
      <c r="GL255" s="49"/>
      <c r="GM255" s="31"/>
      <c r="GN255" s="47"/>
      <c r="GO255" s="31"/>
      <c r="GP255" s="47"/>
      <c r="GQ255" s="31"/>
      <c r="GR255" s="47"/>
      <c r="GT255" s="49"/>
      <c r="GU255" s="31"/>
      <c r="GV255" s="47"/>
      <c r="GW255" s="31"/>
      <c r="GX255" s="47"/>
      <c r="GY255" s="31"/>
      <c r="GZ255" s="47"/>
      <c r="HB255" s="49"/>
      <c r="HC255" s="31"/>
      <c r="HD255" s="47"/>
      <c r="HE255" s="31"/>
      <c r="HF255" s="47"/>
      <c r="HG255" s="31"/>
      <c r="HH255" s="47"/>
      <c r="HJ255" s="49"/>
      <c r="HK255" s="31"/>
      <c r="HL255" s="47"/>
      <c r="HM255" s="31"/>
      <c r="HN255" s="47"/>
      <c r="HO255" s="31"/>
      <c r="HP255" s="47"/>
      <c r="HR255" s="49"/>
      <c r="HS255" s="31"/>
      <c r="HT255" s="47"/>
      <c r="HU255" s="31"/>
      <c r="HV255" s="47"/>
      <c r="HW255" s="31"/>
      <c r="HX255" s="47"/>
      <c r="HZ255" s="49"/>
      <c r="IA255" s="31"/>
      <c r="IB255" s="47"/>
      <c r="IC255" s="31"/>
      <c r="ID255" s="47"/>
      <c r="IE255" s="31"/>
      <c r="IF255" s="47"/>
      <c r="IH255" s="49"/>
      <c r="II255" s="31"/>
      <c r="IJ255" s="47"/>
      <c r="IK255" s="31"/>
      <c r="IL255" s="47"/>
      <c r="IM255" s="31"/>
      <c r="IN255" s="47"/>
      <c r="IP255" s="49"/>
      <c r="IQ255" s="31"/>
      <c r="IR255" s="47"/>
      <c r="IS255" s="31"/>
      <c r="IT255" s="47"/>
      <c r="IU255" s="31"/>
      <c r="IV255" s="47"/>
      <c r="IX255" s="49"/>
      <c r="IY255" s="31"/>
      <c r="IZ255" s="47"/>
      <c r="JA255" s="31"/>
      <c r="JB255" s="47"/>
      <c r="JC255" s="31"/>
      <c r="JD255" s="47"/>
      <c r="JF255" s="49"/>
      <c r="JG255" s="31"/>
      <c r="JH255" s="47"/>
      <c r="JI255" s="31"/>
      <c r="JJ255" s="47"/>
      <c r="JK255" s="31"/>
      <c r="JL255" s="47"/>
      <c r="JN255" s="49"/>
      <c r="JO255" s="31"/>
      <c r="JP255" s="47"/>
      <c r="JQ255" s="31"/>
      <c r="JR255" s="47"/>
      <c r="JS255" s="31"/>
      <c r="JT255" s="47"/>
      <c r="JV255" s="49"/>
      <c r="JW255" s="31"/>
      <c r="JX255" s="47"/>
      <c r="JY255" s="31"/>
      <c r="JZ255" s="47"/>
      <c r="KA255" s="31"/>
      <c r="KB255" s="47"/>
      <c r="KD255" s="49"/>
      <c r="KE255" s="31"/>
      <c r="KF255" s="47"/>
      <c r="KG255" s="31"/>
      <c r="KH255" s="47"/>
      <c r="KI255" s="31"/>
      <c r="KJ255" s="47"/>
      <c r="KL255" s="49"/>
      <c r="KM255" s="31"/>
      <c r="KN255" s="47"/>
      <c r="KO255" s="31"/>
      <c r="KP255" s="47"/>
      <c r="KQ255" s="31"/>
      <c r="KR255" s="47"/>
      <c r="KT255" s="49"/>
      <c r="KU255" s="31"/>
      <c r="KV255" s="47"/>
      <c r="KW255" s="31"/>
      <c r="KX255" s="47"/>
      <c r="KY255" s="31"/>
      <c r="KZ255" s="47"/>
      <c r="LB255" s="49"/>
      <c r="LC255" s="31"/>
      <c r="LD255" s="47"/>
      <c r="LE255" s="31"/>
      <c r="LF255" s="47"/>
      <c r="LG255" s="31"/>
      <c r="LH255" s="47"/>
      <c r="LJ255" s="49"/>
      <c r="LK255" s="31"/>
      <c r="LL255" s="47"/>
      <c r="LM255" s="31"/>
      <c r="LN255" s="47"/>
      <c r="LO255" s="31"/>
      <c r="LP255" s="47"/>
      <c r="LR255" s="49"/>
      <c r="LS255" s="31"/>
      <c r="LT255" s="47"/>
      <c r="LU255" s="31"/>
      <c r="LV255" s="47"/>
      <c r="LW255" s="31"/>
      <c r="LX255" s="47"/>
      <c r="LZ255" s="49"/>
      <c r="MA255" s="31"/>
      <c r="MB255" s="47"/>
      <c r="MC255" s="31"/>
      <c r="MD255" s="47"/>
      <c r="ME255" s="31"/>
      <c r="MF255" s="47"/>
      <c r="MH255" s="49"/>
      <c r="MI255" s="31"/>
      <c r="MJ255" s="47"/>
      <c r="MK255" s="31"/>
      <c r="ML255" s="47"/>
      <c r="MM255" s="31"/>
    </row>
    <row r="256" spans="1:351" x14ac:dyDescent="0.25">
      <c r="A256" s="30"/>
      <c r="LL256" s="47"/>
    </row>
    <row r="257" spans="1:324" x14ac:dyDescent="0.25">
      <c r="A257" s="30"/>
      <c r="LL257" s="47"/>
    </row>
    <row r="258" spans="1:324" x14ac:dyDescent="0.25">
      <c r="A258" s="30"/>
      <c r="LL258" s="47"/>
    </row>
    <row r="259" spans="1:324" x14ac:dyDescent="0.25">
      <c r="A259" s="30"/>
    </row>
    <row r="260" spans="1:324" x14ac:dyDescent="0.25">
      <c r="A260" s="30"/>
    </row>
    <row r="261" spans="1:324" x14ac:dyDescent="0.25">
      <c r="A261" s="30"/>
    </row>
    <row r="262" spans="1:324" x14ac:dyDescent="0.25">
      <c r="A262" s="30"/>
    </row>
    <row r="263" spans="1:324" x14ac:dyDescent="0.25">
      <c r="A263" s="30"/>
    </row>
    <row r="264" spans="1:324" x14ac:dyDescent="0.25">
      <c r="A264" s="30"/>
    </row>
    <row r="265" spans="1:324" x14ac:dyDescent="0.25">
      <c r="A265" s="30"/>
    </row>
    <row r="266" spans="1:324" x14ac:dyDescent="0.25">
      <c r="A266" s="30"/>
    </row>
    <row r="267" spans="1:324" x14ac:dyDescent="0.25">
      <c r="A267" s="30"/>
    </row>
    <row r="268" spans="1:324" x14ac:dyDescent="0.25">
      <c r="A268" s="30"/>
    </row>
    <row r="269" spans="1:324" x14ac:dyDescent="0.25">
      <c r="A269" s="30"/>
    </row>
    <row r="270" spans="1:324" x14ac:dyDescent="0.25">
      <c r="A270" s="30"/>
    </row>
    <row r="271" spans="1:324" x14ac:dyDescent="0.25">
      <c r="A271" s="30"/>
    </row>
    <row r="272" spans="1:324" x14ac:dyDescent="0.25">
      <c r="A272" s="30"/>
    </row>
    <row r="273" spans="1:1" x14ac:dyDescent="0.25">
      <c r="A273" s="30"/>
    </row>
    <row r="274" spans="1:1" x14ac:dyDescent="0.25">
      <c r="A274" s="30"/>
    </row>
    <row r="275" spans="1:1" x14ac:dyDescent="0.25">
      <c r="A275" s="30"/>
    </row>
    <row r="276" spans="1:1" x14ac:dyDescent="0.25">
      <c r="A276" s="30"/>
    </row>
    <row r="277" spans="1:1" x14ac:dyDescent="0.25">
      <c r="A277" s="30"/>
    </row>
    <row r="278" spans="1:1" x14ac:dyDescent="0.25">
      <c r="A278" s="30"/>
    </row>
    <row r="279" spans="1:1" x14ac:dyDescent="0.25">
      <c r="A279" s="30"/>
    </row>
    <row r="280" spans="1:1" x14ac:dyDescent="0.25">
      <c r="A280" s="30"/>
    </row>
    <row r="281" spans="1:1" x14ac:dyDescent="0.25">
      <c r="A281" s="30"/>
    </row>
    <row r="282" spans="1:1" x14ac:dyDescent="0.25">
      <c r="A282" s="30"/>
    </row>
    <row r="283" spans="1:1" x14ac:dyDescent="0.25">
      <c r="A283" s="30"/>
    </row>
    <row r="284" spans="1:1" x14ac:dyDescent="0.25">
      <c r="A284" s="30"/>
    </row>
    <row r="285" spans="1:1" x14ac:dyDescent="0.25">
      <c r="A285" s="30"/>
    </row>
    <row r="286" spans="1:1" x14ac:dyDescent="0.25">
      <c r="A286" s="30"/>
    </row>
    <row r="287" spans="1:1" x14ac:dyDescent="0.25">
      <c r="A287" s="30"/>
    </row>
    <row r="288" spans="1:1" x14ac:dyDescent="0.25">
      <c r="A288" s="30"/>
    </row>
    <row r="289" spans="1:1" x14ac:dyDescent="0.25">
      <c r="A289" s="30"/>
    </row>
    <row r="290" spans="1:1" x14ac:dyDescent="0.25">
      <c r="A290" s="30"/>
    </row>
    <row r="291" spans="1:1" x14ac:dyDescent="0.25">
      <c r="A291" s="30"/>
    </row>
    <row r="292" spans="1:1" x14ac:dyDescent="0.25">
      <c r="A292" s="30"/>
    </row>
    <row r="293" spans="1:1" x14ac:dyDescent="0.25">
      <c r="A293" s="30"/>
    </row>
    <row r="294" spans="1:1" x14ac:dyDescent="0.25">
      <c r="A294" s="30"/>
    </row>
    <row r="295" spans="1:1" x14ac:dyDescent="0.25">
      <c r="A295" s="30"/>
    </row>
    <row r="296" spans="1:1" x14ac:dyDescent="0.25">
      <c r="A296" s="30"/>
    </row>
    <row r="297" spans="1:1" x14ac:dyDescent="0.25">
      <c r="A297" s="30"/>
    </row>
    <row r="298" spans="1:1" x14ac:dyDescent="0.25">
      <c r="A298" s="30"/>
    </row>
    <row r="299" spans="1:1" x14ac:dyDescent="0.25">
      <c r="A299" s="30"/>
    </row>
    <row r="300" spans="1:1" x14ac:dyDescent="0.25">
      <c r="A300" s="30"/>
    </row>
    <row r="301" spans="1:1" x14ac:dyDescent="0.25">
      <c r="A301" s="30"/>
    </row>
    <row r="302" spans="1:1" x14ac:dyDescent="0.25">
      <c r="A302" s="30"/>
    </row>
    <row r="303" spans="1:1" x14ac:dyDescent="0.25">
      <c r="A303" s="30"/>
    </row>
    <row r="304" spans="1:1" x14ac:dyDescent="0.25">
      <c r="A304" s="30"/>
    </row>
    <row r="305" spans="1:1" x14ac:dyDescent="0.25">
      <c r="A305" s="30"/>
    </row>
    <row r="306" spans="1:1" x14ac:dyDescent="0.25">
      <c r="A306" s="30"/>
    </row>
    <row r="307" spans="1:1" x14ac:dyDescent="0.25">
      <c r="A307" s="30"/>
    </row>
    <row r="308" spans="1:1" x14ac:dyDescent="0.25">
      <c r="A308" s="30"/>
    </row>
    <row r="309" spans="1:1" x14ac:dyDescent="0.25">
      <c r="A309" s="30"/>
    </row>
    <row r="310" spans="1:1" x14ac:dyDescent="0.25">
      <c r="A310" s="30"/>
    </row>
    <row r="311" spans="1:1" x14ac:dyDescent="0.25">
      <c r="A311" s="30"/>
    </row>
    <row r="312" spans="1:1" x14ac:dyDescent="0.25">
      <c r="A312" s="30"/>
    </row>
    <row r="313" spans="1:1" x14ac:dyDescent="0.25">
      <c r="A313" s="30"/>
    </row>
    <row r="314" spans="1:1" x14ac:dyDescent="0.25">
      <c r="A314" s="30"/>
    </row>
    <row r="315" spans="1:1" x14ac:dyDescent="0.25">
      <c r="A315" s="30"/>
    </row>
    <row r="316" spans="1:1" x14ac:dyDescent="0.25">
      <c r="A316" s="30"/>
    </row>
    <row r="317" spans="1:1" x14ac:dyDescent="0.25">
      <c r="A317" s="30"/>
    </row>
    <row r="318" spans="1:1" x14ac:dyDescent="0.25">
      <c r="A318" s="30"/>
    </row>
    <row r="319" spans="1:1" x14ac:dyDescent="0.25">
      <c r="A319" s="30"/>
    </row>
    <row r="320" spans="1:1" x14ac:dyDescent="0.25">
      <c r="A320" s="30"/>
    </row>
    <row r="321" spans="1:1" x14ac:dyDescent="0.25">
      <c r="A321" s="30"/>
    </row>
    <row r="322" spans="1:1" x14ac:dyDescent="0.25">
      <c r="A322" s="30"/>
    </row>
    <row r="323" spans="1:1" x14ac:dyDescent="0.25">
      <c r="A323" s="30"/>
    </row>
    <row r="324" spans="1:1" x14ac:dyDescent="0.25">
      <c r="A324" s="30"/>
    </row>
    <row r="325" spans="1:1" x14ac:dyDescent="0.25">
      <c r="A325" s="30"/>
    </row>
    <row r="326" spans="1:1" x14ac:dyDescent="0.25">
      <c r="A326" s="30"/>
    </row>
    <row r="327" spans="1:1" x14ac:dyDescent="0.25">
      <c r="A327" s="30"/>
    </row>
    <row r="328" spans="1:1" x14ac:dyDescent="0.25">
      <c r="A328" s="30"/>
    </row>
    <row r="329" spans="1:1" x14ac:dyDescent="0.25">
      <c r="A329" s="30"/>
    </row>
    <row r="330" spans="1:1" x14ac:dyDescent="0.25">
      <c r="A330" s="30"/>
    </row>
    <row r="331" spans="1:1" x14ac:dyDescent="0.25">
      <c r="A331" s="30"/>
    </row>
    <row r="332" spans="1:1" x14ac:dyDescent="0.25">
      <c r="A332" s="30"/>
    </row>
    <row r="333" spans="1:1" x14ac:dyDescent="0.25">
      <c r="A333" s="30"/>
    </row>
    <row r="334" spans="1:1" x14ac:dyDescent="0.25">
      <c r="A334" s="30"/>
    </row>
    <row r="335" spans="1:1" x14ac:dyDescent="0.25">
      <c r="A335" s="30"/>
    </row>
    <row r="336" spans="1:1" x14ac:dyDescent="0.25">
      <c r="A336" s="30"/>
    </row>
    <row r="337" spans="1:1" x14ac:dyDescent="0.25">
      <c r="A337" s="30"/>
    </row>
    <row r="338" spans="1:1" x14ac:dyDescent="0.25">
      <c r="A338" s="30"/>
    </row>
    <row r="339" spans="1:1" x14ac:dyDescent="0.25">
      <c r="A339" s="30"/>
    </row>
    <row r="340" spans="1:1" x14ac:dyDescent="0.25">
      <c r="A340" s="30"/>
    </row>
    <row r="341" spans="1:1" x14ac:dyDescent="0.25">
      <c r="A341" s="30"/>
    </row>
    <row r="342" spans="1:1" x14ac:dyDescent="0.25">
      <c r="A342" s="30"/>
    </row>
    <row r="343" spans="1:1" x14ac:dyDescent="0.25">
      <c r="A343" s="30"/>
    </row>
    <row r="344" spans="1:1" x14ac:dyDescent="0.25">
      <c r="A344" s="30"/>
    </row>
    <row r="345" spans="1:1" x14ac:dyDescent="0.25">
      <c r="A345" s="30"/>
    </row>
    <row r="346" spans="1:1" x14ac:dyDescent="0.25">
      <c r="A346" s="30"/>
    </row>
    <row r="347" spans="1:1" x14ac:dyDescent="0.25">
      <c r="A347" s="30"/>
    </row>
    <row r="348" spans="1:1" x14ac:dyDescent="0.25">
      <c r="A348" s="30"/>
    </row>
    <row r="349" spans="1:1" x14ac:dyDescent="0.25">
      <c r="A349" s="30"/>
    </row>
    <row r="350" spans="1:1" x14ac:dyDescent="0.25">
      <c r="A350" s="30"/>
    </row>
    <row r="351" spans="1:1" x14ac:dyDescent="0.25">
      <c r="A351" s="30"/>
    </row>
    <row r="352" spans="1:1" x14ac:dyDescent="0.25">
      <c r="A352" s="30"/>
    </row>
    <row r="353" spans="1:1" x14ac:dyDescent="0.25">
      <c r="A353" s="30"/>
    </row>
    <row r="354" spans="1:1" x14ac:dyDescent="0.25">
      <c r="A354" s="30"/>
    </row>
    <row r="355" spans="1:1" x14ac:dyDescent="0.25">
      <c r="A355" s="30"/>
    </row>
    <row r="356" spans="1:1" x14ac:dyDescent="0.25">
      <c r="A356" s="30"/>
    </row>
    <row r="357" spans="1:1" x14ac:dyDescent="0.25">
      <c r="A357" s="30"/>
    </row>
    <row r="358" spans="1:1" x14ac:dyDescent="0.25">
      <c r="A358" s="30"/>
    </row>
    <row r="359" spans="1:1" x14ac:dyDescent="0.25">
      <c r="A359" s="30"/>
    </row>
    <row r="360" spans="1:1" x14ac:dyDescent="0.25">
      <c r="A360" s="30"/>
    </row>
    <row r="361" spans="1:1" x14ac:dyDescent="0.25">
      <c r="A361" s="30"/>
    </row>
    <row r="362" spans="1:1" x14ac:dyDescent="0.25">
      <c r="A362" s="30"/>
    </row>
    <row r="363" spans="1:1" x14ac:dyDescent="0.25">
      <c r="A363" s="30"/>
    </row>
    <row r="364" spans="1:1" x14ac:dyDescent="0.25">
      <c r="A364" s="30"/>
    </row>
    <row r="365" spans="1:1" x14ac:dyDescent="0.25">
      <c r="A365" s="30"/>
    </row>
    <row r="366" spans="1:1" x14ac:dyDescent="0.25">
      <c r="A366" s="30"/>
    </row>
    <row r="367" spans="1:1" x14ac:dyDescent="0.25">
      <c r="A367" s="30"/>
    </row>
    <row r="368" spans="1:1" x14ac:dyDescent="0.25">
      <c r="A368" s="30"/>
    </row>
    <row r="369" spans="1:1" x14ac:dyDescent="0.25">
      <c r="A369" s="30"/>
    </row>
    <row r="370" spans="1:1" x14ac:dyDescent="0.25">
      <c r="A370" s="30"/>
    </row>
    <row r="371" spans="1:1" x14ac:dyDescent="0.25">
      <c r="A371" s="30"/>
    </row>
    <row r="372" spans="1:1" x14ac:dyDescent="0.25">
      <c r="A372" s="30"/>
    </row>
    <row r="373" spans="1:1" x14ac:dyDescent="0.25">
      <c r="A373" s="30"/>
    </row>
    <row r="374" spans="1:1" x14ac:dyDescent="0.25">
      <c r="A374" s="30"/>
    </row>
    <row r="375" spans="1:1" x14ac:dyDescent="0.25">
      <c r="A375" s="30"/>
    </row>
    <row r="376" spans="1:1" x14ac:dyDescent="0.25">
      <c r="A376" s="30"/>
    </row>
    <row r="377" spans="1:1" x14ac:dyDescent="0.25">
      <c r="A377" s="30"/>
    </row>
    <row r="378" spans="1:1" x14ac:dyDescent="0.25">
      <c r="A378" s="30"/>
    </row>
    <row r="379" spans="1:1" x14ac:dyDescent="0.25">
      <c r="A379" s="30"/>
    </row>
    <row r="380" spans="1:1" x14ac:dyDescent="0.25">
      <c r="A380" s="30"/>
    </row>
    <row r="381" spans="1:1" x14ac:dyDescent="0.25">
      <c r="A381" s="30"/>
    </row>
    <row r="382" spans="1:1" x14ac:dyDescent="0.25">
      <c r="A382" s="30"/>
    </row>
    <row r="383" spans="1:1" x14ac:dyDescent="0.25">
      <c r="A383" s="30"/>
    </row>
    <row r="384" spans="1:1" x14ac:dyDescent="0.25">
      <c r="A384" s="30"/>
    </row>
    <row r="385" spans="1:1" x14ac:dyDescent="0.25">
      <c r="A385" s="30"/>
    </row>
    <row r="386" spans="1:1" x14ac:dyDescent="0.25">
      <c r="A386" s="30"/>
    </row>
    <row r="387" spans="1:1" x14ac:dyDescent="0.25">
      <c r="A387" s="30"/>
    </row>
    <row r="388" spans="1:1" x14ac:dyDescent="0.25">
      <c r="A388" s="30"/>
    </row>
    <row r="389" spans="1:1" x14ac:dyDescent="0.25">
      <c r="A389" s="30"/>
    </row>
    <row r="390" spans="1:1" x14ac:dyDescent="0.25">
      <c r="A390" s="30"/>
    </row>
    <row r="391" spans="1:1" x14ac:dyDescent="0.25">
      <c r="A391" s="30"/>
    </row>
    <row r="392" spans="1:1" x14ac:dyDescent="0.25">
      <c r="A392" s="30"/>
    </row>
    <row r="393" spans="1:1" x14ac:dyDescent="0.25">
      <c r="A393" s="30"/>
    </row>
    <row r="394" spans="1:1" x14ac:dyDescent="0.25">
      <c r="A394" s="30"/>
    </row>
    <row r="395" spans="1:1" x14ac:dyDescent="0.25">
      <c r="A395" s="30"/>
    </row>
    <row r="396" spans="1:1" x14ac:dyDescent="0.25">
      <c r="A396" s="30"/>
    </row>
    <row r="397" spans="1:1" x14ac:dyDescent="0.25">
      <c r="A397" s="30"/>
    </row>
    <row r="398" spans="1:1" x14ac:dyDescent="0.25">
      <c r="A398" s="30"/>
    </row>
    <row r="399" spans="1:1" x14ac:dyDescent="0.25">
      <c r="A399" s="30"/>
    </row>
    <row r="400" spans="1:1" x14ac:dyDescent="0.25">
      <c r="A400" s="30"/>
    </row>
    <row r="401" spans="1:1" x14ac:dyDescent="0.25">
      <c r="A401" s="30"/>
    </row>
    <row r="402" spans="1:1" x14ac:dyDescent="0.25">
      <c r="A402" s="30"/>
    </row>
    <row r="403" spans="1:1" x14ac:dyDescent="0.25">
      <c r="A403" s="30"/>
    </row>
    <row r="404" spans="1:1" x14ac:dyDescent="0.25">
      <c r="A404" s="30"/>
    </row>
    <row r="405" spans="1:1" x14ac:dyDescent="0.25">
      <c r="A405" s="30"/>
    </row>
    <row r="406" spans="1:1" x14ac:dyDescent="0.25">
      <c r="A406" s="30"/>
    </row>
    <row r="407" spans="1:1" x14ac:dyDescent="0.25">
      <c r="A407" s="30"/>
    </row>
    <row r="408" spans="1:1" x14ac:dyDescent="0.25">
      <c r="A408" s="30"/>
    </row>
    <row r="409" spans="1:1" x14ac:dyDescent="0.25">
      <c r="A409" s="30"/>
    </row>
    <row r="410" spans="1:1" x14ac:dyDescent="0.25">
      <c r="A410" s="30"/>
    </row>
    <row r="411" spans="1:1" x14ac:dyDescent="0.25">
      <c r="A411" s="30"/>
    </row>
    <row r="412" spans="1:1" x14ac:dyDescent="0.25">
      <c r="A412" s="30"/>
    </row>
    <row r="413" spans="1:1" x14ac:dyDescent="0.25">
      <c r="A413" s="30"/>
    </row>
    <row r="414" spans="1:1" x14ac:dyDescent="0.25">
      <c r="A414" s="30"/>
    </row>
    <row r="415" spans="1:1" x14ac:dyDescent="0.25">
      <c r="A415" s="30"/>
    </row>
    <row r="416" spans="1:1" x14ac:dyDescent="0.25">
      <c r="A416" s="30"/>
    </row>
  </sheetData>
  <mergeCells count="420">
    <mergeCell ref="DA2:DH2"/>
    <mergeCell ref="DI2:DP2"/>
    <mergeCell ref="CC3:CJ3"/>
    <mergeCell ref="CK3:CR3"/>
    <mergeCell ref="CS3:CZ3"/>
    <mergeCell ref="DA3:DH3"/>
    <mergeCell ref="DI3:DP3"/>
    <mergeCell ref="BV5:BV8"/>
    <mergeCell ref="AO5:AO8"/>
    <mergeCell ref="AP5:AP8"/>
    <mergeCell ref="BH5:BH6"/>
    <mergeCell ref="BI5:BI6"/>
    <mergeCell ref="BJ5:BJ6"/>
    <mergeCell ref="BK5:BK6"/>
    <mergeCell ref="BL5:BL6"/>
    <mergeCell ref="AY5:AY6"/>
    <mergeCell ref="AZ5:AZ6"/>
    <mergeCell ref="DN5:DN6"/>
    <mergeCell ref="CA7:CB7"/>
    <mergeCell ref="CA8:CB8"/>
    <mergeCell ref="CG5:CG6"/>
    <mergeCell ref="CH5:CH6"/>
    <mergeCell ref="CI5:CI6"/>
    <mergeCell ref="CJ5:CJ6"/>
    <mergeCell ref="AK5:AK6"/>
    <mergeCell ref="AL5:AL6"/>
    <mergeCell ref="AM5:AM6"/>
    <mergeCell ref="AN5:AN6"/>
    <mergeCell ref="CC2:CJ2"/>
    <mergeCell ref="CK2:CR2"/>
    <mergeCell ref="CS2:CZ2"/>
    <mergeCell ref="I5:I8"/>
    <mergeCell ref="J5:J8"/>
    <mergeCell ref="CR5:CR6"/>
    <mergeCell ref="BA5:BA6"/>
    <mergeCell ref="BB5:BB6"/>
    <mergeCell ref="BP5:BP6"/>
    <mergeCell ref="BQ5:BQ6"/>
    <mergeCell ref="BR5:BR6"/>
    <mergeCell ref="BS5:BS6"/>
    <mergeCell ref="BT5:BT6"/>
    <mergeCell ref="BG5:BG6"/>
    <mergeCell ref="BU5:BU8"/>
    <mergeCell ref="BX5:BX6"/>
    <mergeCell ref="BY5:BY6"/>
    <mergeCell ref="AC5:AC6"/>
    <mergeCell ref="AD5:AD6"/>
    <mergeCell ref="U5:U6"/>
    <mergeCell ref="DA9:DB9"/>
    <mergeCell ref="DA10:DB10"/>
    <mergeCell ref="DI5:DI8"/>
    <mergeCell ref="DI9:DJ9"/>
    <mergeCell ref="DI10:DJ10"/>
    <mergeCell ref="CK5:CK8"/>
    <mergeCell ref="CL5:CL8"/>
    <mergeCell ref="CK9:CL9"/>
    <mergeCell ref="CK10:CL10"/>
    <mergeCell ref="CS5:CS8"/>
    <mergeCell ref="CT5:CT8"/>
    <mergeCell ref="CS9:CT9"/>
    <mergeCell ref="CS10:CT10"/>
    <mergeCell ref="DC7:DD7"/>
    <mergeCell ref="DC8:DD8"/>
    <mergeCell ref="DC9:DD9"/>
    <mergeCell ref="DC10:DD10"/>
    <mergeCell ref="DE7:DF7"/>
    <mergeCell ref="CM5:CM6"/>
    <mergeCell ref="CN5:CN6"/>
    <mergeCell ref="CO5:CO6"/>
    <mergeCell ref="CP5:CP6"/>
    <mergeCell ref="CQ5:CQ6"/>
    <mergeCell ref="CY10:CZ10"/>
    <mergeCell ref="AO10:AP10"/>
    <mergeCell ref="AW5:AW8"/>
    <mergeCell ref="AX5:AX8"/>
    <mergeCell ref="AW9:AX9"/>
    <mergeCell ref="AW10:AX10"/>
    <mergeCell ref="AU7:AV7"/>
    <mergeCell ref="AU8:AV8"/>
    <mergeCell ref="AU9:AV9"/>
    <mergeCell ref="AU10:AV10"/>
    <mergeCell ref="AO9:AP9"/>
    <mergeCell ref="AV5:AV6"/>
    <mergeCell ref="BU9:BV9"/>
    <mergeCell ref="BU10:BV10"/>
    <mergeCell ref="BE5:BE8"/>
    <mergeCell ref="BF5:BF8"/>
    <mergeCell ref="BE9:BF9"/>
    <mergeCell ref="BE10:BF10"/>
    <mergeCell ref="BM5:BM8"/>
    <mergeCell ref="BN5:BN8"/>
    <mergeCell ref="BM9:BN9"/>
    <mergeCell ref="BM10:BN10"/>
    <mergeCell ref="BO5:BO6"/>
    <mergeCell ref="BQ7:BR7"/>
    <mergeCell ref="BQ9:BR9"/>
    <mergeCell ref="BQ10:BR10"/>
    <mergeCell ref="BS7:BT7"/>
    <mergeCell ref="BS8:BT8"/>
    <mergeCell ref="BS9:BT9"/>
    <mergeCell ref="BS10:BT10"/>
    <mergeCell ref="BK7:BL7"/>
    <mergeCell ref="BK8:BL8"/>
    <mergeCell ref="BK9:BL9"/>
    <mergeCell ref="BK10:BL10"/>
    <mergeCell ref="BO7:BP7"/>
    <mergeCell ref="BO8:BP8"/>
    <mergeCell ref="CY7:CZ7"/>
    <mergeCell ref="CY8:CZ8"/>
    <mergeCell ref="CM7:CN7"/>
    <mergeCell ref="W5:W6"/>
    <mergeCell ref="X5:X6"/>
    <mergeCell ref="DO8:DP8"/>
    <mergeCell ref="DO5:DO6"/>
    <mergeCell ref="DP5:DP6"/>
    <mergeCell ref="DC5:DC6"/>
    <mergeCell ref="DD5:DD6"/>
    <mergeCell ref="DE5:DE6"/>
    <mergeCell ref="DF5:DF6"/>
    <mergeCell ref="DG5:DG6"/>
    <mergeCell ref="DH5:DH6"/>
    <mergeCell ref="CU5:CU6"/>
    <mergeCell ref="CV5:CV6"/>
    <mergeCell ref="CW5:CW6"/>
    <mergeCell ref="CX5:CX6"/>
    <mergeCell ref="CY5:CY6"/>
    <mergeCell ref="CZ5:CZ6"/>
    <mergeCell ref="DK5:DK6"/>
    <mergeCell ref="DL5:DL6"/>
    <mergeCell ref="DM5:DM6"/>
    <mergeCell ref="CQ8:CR8"/>
    <mergeCell ref="M5:M6"/>
    <mergeCell ref="N5:N6"/>
    <mergeCell ref="O5:O6"/>
    <mergeCell ref="P5:P6"/>
    <mergeCell ref="Q5:Q8"/>
    <mergeCell ref="M7:N7"/>
    <mergeCell ref="M8:N8"/>
    <mergeCell ref="V5:V6"/>
    <mergeCell ref="DO7:DP7"/>
    <mergeCell ref="AA7:AB7"/>
    <mergeCell ref="AA8:AB8"/>
    <mergeCell ref="DJ5:DJ8"/>
    <mergeCell ref="DE8:DF8"/>
    <mergeCell ref="CW7:CX7"/>
    <mergeCell ref="CW8:CX8"/>
    <mergeCell ref="DA5:DA8"/>
    <mergeCell ref="DB5:DB8"/>
    <mergeCell ref="BC5:BC6"/>
    <mergeCell ref="BD5:BD6"/>
    <mergeCell ref="AQ5:AQ6"/>
    <mergeCell ref="AR5:AR6"/>
    <mergeCell ref="AS5:AS6"/>
    <mergeCell ref="AT5:AT6"/>
    <mergeCell ref="AU5:AU6"/>
    <mergeCell ref="DO9:DP9"/>
    <mergeCell ref="DO10:DP10"/>
    <mergeCell ref="C5:C6"/>
    <mergeCell ref="D5:D6"/>
    <mergeCell ref="E5:E6"/>
    <mergeCell ref="F5:F6"/>
    <mergeCell ref="G5:G6"/>
    <mergeCell ref="H5:H6"/>
    <mergeCell ref="DK7:DL7"/>
    <mergeCell ref="DK8:DL8"/>
    <mergeCell ref="DK9:DL9"/>
    <mergeCell ref="DK10:DL10"/>
    <mergeCell ref="DM7:DN7"/>
    <mergeCell ref="DM8:DN8"/>
    <mergeCell ref="DM9:DN9"/>
    <mergeCell ref="DM10:DN10"/>
    <mergeCell ref="DE9:DF9"/>
    <mergeCell ref="DE10:DF10"/>
    <mergeCell ref="DG7:DH7"/>
    <mergeCell ref="DG8:DH8"/>
    <mergeCell ref="DG9:DH9"/>
    <mergeCell ref="DG10:DH10"/>
    <mergeCell ref="CY9:CZ9"/>
    <mergeCell ref="CQ7:CR7"/>
    <mergeCell ref="CQ9:CR9"/>
    <mergeCell ref="CQ10:CR10"/>
    <mergeCell ref="CU7:CV7"/>
    <mergeCell ref="CU8:CV8"/>
    <mergeCell ref="CU9:CV9"/>
    <mergeCell ref="CU10:CV10"/>
    <mergeCell ref="CW9:CX9"/>
    <mergeCell ref="CW10:CX10"/>
    <mergeCell ref="CM9:CN9"/>
    <mergeCell ref="CM10:CN10"/>
    <mergeCell ref="CO7:CP7"/>
    <mergeCell ref="CO8:CP8"/>
    <mergeCell ref="CO9:CP9"/>
    <mergeCell ref="CO10:CP10"/>
    <mergeCell ref="CG7:CH7"/>
    <mergeCell ref="CG8:CH8"/>
    <mergeCell ref="CG9:CH9"/>
    <mergeCell ref="CG10:CH10"/>
    <mergeCell ref="CI7:CJ7"/>
    <mergeCell ref="CI8:CJ8"/>
    <mergeCell ref="CI9:CJ9"/>
    <mergeCell ref="CI10:CJ10"/>
    <mergeCell ref="CM8:CN8"/>
    <mergeCell ref="CA9:CB9"/>
    <mergeCell ref="CA10:CB10"/>
    <mergeCell ref="CE7:CF7"/>
    <mergeCell ref="CE8:CF8"/>
    <mergeCell ref="CE9:CF9"/>
    <mergeCell ref="CE10:CF10"/>
    <mergeCell ref="BW7:BX7"/>
    <mergeCell ref="BW8:BX8"/>
    <mergeCell ref="BW9:BX9"/>
    <mergeCell ref="BW10:BX10"/>
    <mergeCell ref="BY7:BZ7"/>
    <mergeCell ref="BY8:BZ8"/>
    <mergeCell ref="BY9:BZ9"/>
    <mergeCell ref="BY10:BZ10"/>
    <mergeCell ref="CC5:CC8"/>
    <mergeCell ref="CD5:CD8"/>
    <mergeCell ref="CC9:CD9"/>
    <mergeCell ref="CC10:CD10"/>
    <mergeCell ref="BZ5:BZ6"/>
    <mergeCell ref="CA5:CA6"/>
    <mergeCell ref="CB5:CB6"/>
    <mergeCell ref="CE5:CE6"/>
    <mergeCell ref="CF5:CF6"/>
    <mergeCell ref="BW5:BW6"/>
    <mergeCell ref="BO9:BP9"/>
    <mergeCell ref="BO10:BP10"/>
    <mergeCell ref="BQ8:BR8"/>
    <mergeCell ref="BG9:BH9"/>
    <mergeCell ref="BG10:BH10"/>
    <mergeCell ref="BI7:BJ7"/>
    <mergeCell ref="BI8:BJ8"/>
    <mergeCell ref="BI9:BJ9"/>
    <mergeCell ref="BI10:BJ10"/>
    <mergeCell ref="BA7:BB7"/>
    <mergeCell ref="BA8:BB8"/>
    <mergeCell ref="BA9:BB9"/>
    <mergeCell ref="BA10:BB10"/>
    <mergeCell ref="BC7:BD7"/>
    <mergeCell ref="BC8:BD8"/>
    <mergeCell ref="BC9:BD9"/>
    <mergeCell ref="BC10:BD10"/>
    <mergeCell ref="BG7:BH7"/>
    <mergeCell ref="BG8:BH8"/>
    <mergeCell ref="AY9:AZ9"/>
    <mergeCell ref="AY10:AZ10"/>
    <mergeCell ref="AQ7:AR7"/>
    <mergeCell ref="AQ8:AR8"/>
    <mergeCell ref="AQ9:AR9"/>
    <mergeCell ref="AQ10:AR10"/>
    <mergeCell ref="AS7:AT7"/>
    <mergeCell ref="AS8:AT8"/>
    <mergeCell ref="AS9:AT9"/>
    <mergeCell ref="AS10:AT10"/>
    <mergeCell ref="AY7:AZ7"/>
    <mergeCell ref="AY8:AZ8"/>
    <mergeCell ref="AK9:AL9"/>
    <mergeCell ref="AK10:AL10"/>
    <mergeCell ref="AM7:AN7"/>
    <mergeCell ref="AM8:AN8"/>
    <mergeCell ref="AM9:AN9"/>
    <mergeCell ref="AM10:AN10"/>
    <mergeCell ref="AE7:AF7"/>
    <mergeCell ref="AE8:AF8"/>
    <mergeCell ref="AE9:AF9"/>
    <mergeCell ref="AE10:AF10"/>
    <mergeCell ref="AI7:AJ7"/>
    <mergeCell ref="AI8:AJ8"/>
    <mergeCell ref="AI9:AJ9"/>
    <mergeCell ref="AI10:AJ10"/>
    <mergeCell ref="AG5:AG8"/>
    <mergeCell ref="AH5:AH8"/>
    <mergeCell ref="AG9:AH9"/>
    <mergeCell ref="AG10:AH10"/>
    <mergeCell ref="AE5:AE6"/>
    <mergeCell ref="AF5:AF6"/>
    <mergeCell ref="AK7:AL7"/>
    <mergeCell ref="AK8:AL8"/>
    <mergeCell ref="AI5:AI6"/>
    <mergeCell ref="AJ5:AJ6"/>
    <mergeCell ref="M9:N9"/>
    <mergeCell ref="M10:N10"/>
    <mergeCell ref="AA9:AB9"/>
    <mergeCell ref="AA10:AB10"/>
    <mergeCell ref="AC7:AD7"/>
    <mergeCell ref="AC8:AD8"/>
    <mergeCell ref="AC9:AD9"/>
    <mergeCell ref="AC10:AD10"/>
    <mergeCell ref="U7:V7"/>
    <mergeCell ref="U8:V8"/>
    <mergeCell ref="U9:V9"/>
    <mergeCell ref="U10:V10"/>
    <mergeCell ref="W7:X7"/>
    <mergeCell ref="W8:X8"/>
    <mergeCell ref="W9:X9"/>
    <mergeCell ref="W10:X10"/>
    <mergeCell ref="Y5:Y8"/>
    <mergeCell ref="Z5:Z8"/>
    <mergeCell ref="Y9:Z9"/>
    <mergeCell ref="Y10:Z10"/>
    <mergeCell ref="AA5:AA6"/>
    <mergeCell ref="AB5:AB6"/>
    <mergeCell ref="O7:P7"/>
    <mergeCell ref="O8:P8"/>
    <mergeCell ref="O9:P9"/>
    <mergeCell ref="O10:P10"/>
    <mergeCell ref="S7:T7"/>
    <mergeCell ref="S8:T8"/>
    <mergeCell ref="S9:T9"/>
    <mergeCell ref="S10:T10"/>
    <mergeCell ref="R5:R8"/>
    <mergeCell ref="S5:S6"/>
    <mergeCell ref="T5:T6"/>
    <mergeCell ref="Q9:R9"/>
    <mergeCell ref="Q10:R10"/>
    <mergeCell ref="B5:B8"/>
    <mergeCell ref="A5:A8"/>
    <mergeCell ref="A9:B9"/>
    <mergeCell ref="A10:B10"/>
    <mergeCell ref="C10:D10"/>
    <mergeCell ref="C7:D7"/>
    <mergeCell ref="C8:D8"/>
    <mergeCell ref="C9:D9"/>
    <mergeCell ref="K7:L7"/>
    <mergeCell ref="K8:L8"/>
    <mergeCell ref="K9:L9"/>
    <mergeCell ref="K10:L10"/>
    <mergeCell ref="E7:F7"/>
    <mergeCell ref="E8:F8"/>
    <mergeCell ref="E9:F9"/>
    <mergeCell ref="E10:F10"/>
    <mergeCell ref="G7:H7"/>
    <mergeCell ref="G8:H8"/>
    <mergeCell ref="G9:H9"/>
    <mergeCell ref="G10:H10"/>
    <mergeCell ref="I9:J9"/>
    <mergeCell ref="I10:J10"/>
    <mergeCell ref="K5:K6"/>
    <mergeCell ref="L5:L6"/>
    <mergeCell ref="A2:H2"/>
    <mergeCell ref="AO3:AV3"/>
    <mergeCell ref="AW3:BD3"/>
    <mergeCell ref="BE3:BL3"/>
    <mergeCell ref="BM3:BT3"/>
    <mergeCell ref="BU3:CB3"/>
    <mergeCell ref="AG3:AN3"/>
    <mergeCell ref="AO2:AV2"/>
    <mergeCell ref="AW2:BD2"/>
    <mergeCell ref="AG2:AN2"/>
    <mergeCell ref="BE2:BL2"/>
    <mergeCell ref="BM2:BT2"/>
    <mergeCell ref="BU2:CB2"/>
    <mergeCell ref="A3:H3"/>
    <mergeCell ref="I2:P2"/>
    <mergeCell ref="I3:P3"/>
    <mergeCell ref="Q2:X2"/>
    <mergeCell ref="Q3:X3"/>
    <mergeCell ref="Y2:AF2"/>
    <mergeCell ref="Y3:AF3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DE11:DF11"/>
    <mergeCell ref="DG11:DH11"/>
    <mergeCell ref="DI11:DJ11"/>
    <mergeCell ref="DK11:DL11"/>
    <mergeCell ref="DM11:DN11"/>
    <mergeCell ref="DO11:DP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57" orientation="portrait" useFirstPageNumber="1" r:id="rId1"/>
  <headerFooter>
    <oddFooter>&amp;C&amp;P</oddFooter>
  </headerFooter>
  <colBreaks count="14" manualBreakCount="14">
    <brk id="8" max="127" man="1"/>
    <brk id="16" max="127" man="1"/>
    <brk id="24" max="127" man="1"/>
    <brk id="32" max="127" man="1"/>
    <brk id="40" max="127" man="1"/>
    <brk id="48" max="127" man="1"/>
    <brk id="56" max="127" man="1"/>
    <brk id="64" max="127" man="1"/>
    <brk id="72" max="127" man="1"/>
    <brk id="80" max="127" man="1"/>
    <brk id="88" max="127" man="1"/>
    <brk id="96" max="127" man="1"/>
    <brk id="104" max="127" man="1"/>
    <brk id="112" max="12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337"/>
  <sheetViews>
    <sheetView view="pageBreakPreview" zoomScale="85" zoomScaleSheetLayoutView="85" workbookViewId="0">
      <selection activeCell="G46" sqref="G46"/>
    </sheetView>
  </sheetViews>
  <sheetFormatPr defaultColWidth="13.5703125" defaultRowHeight="15" x14ac:dyDescent="0.25"/>
  <cols>
    <col min="1" max="1" width="7.85546875" style="49" customWidth="1"/>
    <col min="2" max="2" width="10.7109375" style="49" customWidth="1"/>
    <col min="3" max="3" width="11" style="328" customWidth="1"/>
    <col min="4" max="4" width="13.42578125" style="47" customWidth="1"/>
    <col min="5" max="5" width="11" style="328" customWidth="1"/>
    <col min="6" max="6" width="13.42578125" style="47" customWidth="1"/>
    <col min="7" max="7" width="11" style="47" customWidth="1"/>
    <col min="8" max="8" width="13.42578125" style="47" customWidth="1"/>
    <col min="9" max="9" width="11" style="47" customWidth="1"/>
    <col min="10" max="10" width="13.42578125" style="47" customWidth="1"/>
    <col min="11" max="11" width="9.140625" style="49" customWidth="1"/>
    <col min="12" max="12" width="11.140625" style="49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12.140625" style="47" customWidth="1"/>
    <col min="18" max="18" width="14.5703125" style="47" customWidth="1"/>
    <col min="19" max="19" width="9.140625" style="49" customWidth="1"/>
    <col min="20" max="20" width="11.140625" style="49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12.140625" style="47" customWidth="1"/>
    <col min="26" max="26" width="14.5703125" style="47" customWidth="1"/>
    <col min="27" max="27" width="9.140625" style="49" customWidth="1"/>
    <col min="28" max="28" width="11.140625" style="49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12.140625" style="47" customWidth="1"/>
    <col min="34" max="34" width="14.5703125" style="47" customWidth="1"/>
    <col min="35" max="35" width="9.140625" style="49" customWidth="1"/>
    <col min="36" max="36" width="11.140625" style="49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12.140625" style="47" customWidth="1"/>
    <col min="42" max="42" width="14.5703125" style="47" customWidth="1"/>
    <col min="43" max="43" width="9.140625" style="49" customWidth="1"/>
    <col min="44" max="44" width="11.140625" style="49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12.140625" style="46" customWidth="1"/>
    <col min="50" max="50" width="14.5703125" style="46" customWidth="1"/>
    <col min="51" max="51" width="7.85546875" style="49" customWidth="1"/>
    <col min="52" max="52" width="10.7109375" style="49" customWidth="1"/>
    <col min="53" max="53" width="11" style="47" customWidth="1"/>
    <col min="54" max="54" width="13.42578125" style="47" customWidth="1"/>
    <col min="55" max="55" width="11" style="47" customWidth="1"/>
    <col min="56" max="56" width="13.42578125" style="47" customWidth="1"/>
    <col min="57" max="57" width="11" style="47" customWidth="1"/>
    <col min="58" max="58" width="13.42578125" style="47" customWidth="1"/>
    <col min="59" max="59" width="11" style="47" customWidth="1"/>
    <col min="60" max="60" width="13.42578125" style="47" customWidth="1"/>
    <col min="61" max="16384" width="13.5703125" style="44"/>
  </cols>
  <sheetData>
    <row r="1" spans="1:368" ht="15" customHeight="1" x14ac:dyDescent="0.25">
      <c r="A1" s="18"/>
      <c r="B1" s="18"/>
      <c r="C1" s="326"/>
      <c r="D1" s="46"/>
      <c r="E1" s="326"/>
      <c r="F1" s="46"/>
      <c r="G1" s="46"/>
      <c r="H1" s="46"/>
      <c r="I1" s="46"/>
      <c r="J1" s="46"/>
      <c r="K1" s="18"/>
      <c r="L1" s="18"/>
      <c r="M1" s="46"/>
      <c r="N1" s="46"/>
      <c r="O1" s="46"/>
      <c r="P1" s="46"/>
      <c r="Q1" s="46"/>
      <c r="R1" s="46"/>
      <c r="S1" s="18"/>
      <c r="T1" s="18"/>
      <c r="U1" s="46"/>
      <c r="V1" s="46"/>
      <c r="W1" s="46"/>
      <c r="X1" s="46"/>
      <c r="Y1" s="46"/>
      <c r="Z1" s="46"/>
      <c r="AA1" s="18"/>
      <c r="AB1" s="18"/>
      <c r="AC1" s="46"/>
      <c r="AD1" s="46"/>
      <c r="AE1" s="46"/>
      <c r="AF1" s="46"/>
      <c r="AG1" s="46"/>
      <c r="AH1" s="46"/>
      <c r="AI1" s="18"/>
      <c r="AJ1" s="18"/>
      <c r="AK1" s="46"/>
      <c r="AL1" s="46"/>
      <c r="AM1" s="46"/>
      <c r="AN1" s="46"/>
      <c r="AO1" s="46"/>
      <c r="AP1" s="46"/>
      <c r="AQ1" s="18"/>
      <c r="AR1" s="18"/>
      <c r="AS1" s="46"/>
      <c r="AT1" s="46"/>
      <c r="AU1" s="46"/>
      <c r="AV1" s="46"/>
      <c r="AY1" s="18"/>
      <c r="AZ1" s="18"/>
      <c r="BA1" s="46"/>
      <c r="BB1" s="46"/>
      <c r="BC1" s="46"/>
      <c r="BD1" s="46"/>
      <c r="BE1" s="46"/>
      <c r="BF1" s="46"/>
      <c r="BG1" s="46"/>
      <c r="BH1" s="46"/>
    </row>
    <row r="2" spans="1:368" ht="15" customHeight="1" x14ac:dyDescent="0.25">
      <c r="A2" s="553" t="s">
        <v>650</v>
      </c>
      <c r="B2" s="553"/>
      <c r="C2" s="553"/>
      <c r="D2" s="553"/>
      <c r="E2" s="553"/>
      <c r="F2" s="553"/>
      <c r="G2" s="553"/>
      <c r="H2" s="553"/>
      <c r="I2" s="553"/>
      <c r="J2" s="553"/>
      <c r="K2" s="553" t="s">
        <v>650</v>
      </c>
      <c r="L2" s="553"/>
      <c r="M2" s="553"/>
      <c r="N2" s="553"/>
      <c r="O2" s="553"/>
      <c r="P2" s="553"/>
      <c r="Q2" s="553"/>
      <c r="R2" s="553"/>
      <c r="S2" s="553" t="s">
        <v>650</v>
      </c>
      <c r="T2" s="553"/>
      <c r="U2" s="553"/>
      <c r="V2" s="553"/>
      <c r="W2" s="553"/>
      <c r="X2" s="553"/>
      <c r="Y2" s="553"/>
      <c r="Z2" s="553"/>
      <c r="AA2" s="553" t="s">
        <v>650</v>
      </c>
      <c r="AB2" s="553"/>
      <c r="AC2" s="553"/>
      <c r="AD2" s="553"/>
      <c r="AE2" s="553"/>
      <c r="AF2" s="553"/>
      <c r="AG2" s="553"/>
      <c r="AH2" s="553"/>
      <c r="AI2" s="553" t="s">
        <v>650</v>
      </c>
      <c r="AJ2" s="553"/>
      <c r="AK2" s="553"/>
      <c r="AL2" s="553"/>
      <c r="AM2" s="553"/>
      <c r="AN2" s="553"/>
      <c r="AO2" s="553"/>
      <c r="AP2" s="553"/>
      <c r="AQ2" s="553" t="s">
        <v>650</v>
      </c>
      <c r="AR2" s="553"/>
      <c r="AS2" s="553"/>
      <c r="AT2" s="553"/>
      <c r="AU2" s="553"/>
      <c r="AV2" s="553"/>
      <c r="AW2" s="553"/>
      <c r="AX2" s="553"/>
      <c r="AY2" s="553" t="s">
        <v>650</v>
      </c>
      <c r="AZ2" s="553"/>
      <c r="BA2" s="553"/>
      <c r="BB2" s="553"/>
      <c r="BC2" s="553"/>
      <c r="BD2" s="553"/>
      <c r="BE2" s="553"/>
      <c r="BF2" s="553"/>
      <c r="BG2" s="553"/>
      <c r="BH2" s="553"/>
    </row>
    <row r="3" spans="1:368" ht="15" customHeight="1" x14ac:dyDescent="0.25">
      <c r="A3" s="590" t="s">
        <v>651</v>
      </c>
      <c r="B3" s="590"/>
      <c r="C3" s="590"/>
      <c r="D3" s="590"/>
      <c r="E3" s="590"/>
      <c r="F3" s="590"/>
      <c r="G3" s="590"/>
      <c r="H3" s="590"/>
      <c r="I3" s="590"/>
      <c r="J3" s="590"/>
      <c r="K3" s="590" t="s">
        <v>651</v>
      </c>
      <c r="L3" s="590"/>
      <c r="M3" s="590"/>
      <c r="N3" s="590"/>
      <c r="O3" s="590"/>
      <c r="P3" s="590"/>
      <c r="Q3" s="590"/>
      <c r="R3" s="590"/>
      <c r="S3" s="590" t="s">
        <v>651</v>
      </c>
      <c r="T3" s="590"/>
      <c r="U3" s="590"/>
      <c r="V3" s="590"/>
      <c r="W3" s="590"/>
      <c r="X3" s="590"/>
      <c r="Y3" s="590"/>
      <c r="Z3" s="590"/>
      <c r="AA3" s="590" t="s">
        <v>651</v>
      </c>
      <c r="AB3" s="590"/>
      <c r="AC3" s="590"/>
      <c r="AD3" s="590"/>
      <c r="AE3" s="590"/>
      <c r="AF3" s="590"/>
      <c r="AG3" s="590"/>
      <c r="AH3" s="590"/>
      <c r="AI3" s="590" t="s">
        <v>651</v>
      </c>
      <c r="AJ3" s="590"/>
      <c r="AK3" s="590"/>
      <c r="AL3" s="590"/>
      <c r="AM3" s="590"/>
      <c r="AN3" s="590"/>
      <c r="AO3" s="590"/>
      <c r="AP3" s="590"/>
      <c r="AQ3" s="590" t="s">
        <v>651</v>
      </c>
      <c r="AR3" s="590"/>
      <c r="AS3" s="590"/>
      <c r="AT3" s="590"/>
      <c r="AU3" s="590"/>
      <c r="AV3" s="590"/>
      <c r="AW3" s="590"/>
      <c r="AX3" s="590"/>
      <c r="AY3" s="590" t="s">
        <v>651</v>
      </c>
      <c r="AZ3" s="590"/>
      <c r="BA3" s="590"/>
      <c r="BB3" s="590"/>
      <c r="BC3" s="590"/>
      <c r="BD3" s="590"/>
      <c r="BE3" s="590"/>
      <c r="BF3" s="590"/>
      <c r="BG3" s="590"/>
      <c r="BH3" s="590"/>
    </row>
    <row r="4" spans="1:368" ht="15" customHeight="1" thickBot="1" x14ac:dyDescent="0.3">
      <c r="A4" s="20"/>
      <c r="B4" s="20"/>
      <c r="C4" s="327"/>
      <c r="D4" s="21"/>
      <c r="E4" s="327"/>
      <c r="F4" s="21"/>
      <c r="G4" s="21"/>
      <c r="H4" s="21"/>
      <c r="I4" s="21"/>
      <c r="J4" s="21"/>
      <c r="K4" s="20"/>
      <c r="L4" s="20"/>
      <c r="M4" s="21"/>
      <c r="N4" s="21"/>
      <c r="O4" s="21"/>
      <c r="P4" s="21"/>
      <c r="Q4" s="21"/>
      <c r="R4" s="21"/>
      <c r="S4" s="20"/>
      <c r="T4" s="20"/>
      <c r="U4" s="21"/>
      <c r="V4" s="21"/>
      <c r="W4" s="21"/>
      <c r="X4" s="21"/>
      <c r="Y4" s="21"/>
      <c r="Z4" s="21"/>
      <c r="AA4" s="20"/>
      <c r="AB4" s="20"/>
      <c r="AC4" s="21"/>
      <c r="AD4" s="21"/>
      <c r="AE4" s="21"/>
      <c r="AF4" s="21"/>
      <c r="AG4" s="21"/>
      <c r="AH4" s="21"/>
      <c r="AI4" s="20"/>
      <c r="AJ4" s="20"/>
      <c r="AK4" s="21"/>
      <c r="AL4" s="21"/>
      <c r="AM4" s="21"/>
      <c r="AN4" s="21"/>
      <c r="AO4" s="21"/>
      <c r="AP4" s="21"/>
      <c r="AQ4" s="20"/>
      <c r="AR4" s="20"/>
      <c r="AS4" s="21"/>
      <c r="AT4" s="21"/>
      <c r="AU4" s="21"/>
      <c r="AV4" s="21"/>
      <c r="AW4" s="21"/>
      <c r="AX4" s="21"/>
      <c r="AY4" s="20"/>
      <c r="AZ4" s="20"/>
      <c r="BA4" s="21"/>
      <c r="BB4" s="21"/>
      <c r="BC4" s="21"/>
      <c r="BD4" s="21"/>
      <c r="BE4" s="21"/>
      <c r="BF4" s="21"/>
      <c r="BG4" s="21"/>
      <c r="BH4" s="21"/>
    </row>
    <row r="5" spans="1:368" ht="33.75" customHeight="1" thickTop="1" x14ac:dyDescent="0.25">
      <c r="A5" s="560" t="s">
        <v>2</v>
      </c>
      <c r="B5" s="560" t="s">
        <v>3</v>
      </c>
      <c r="C5" s="556" t="s">
        <v>36</v>
      </c>
      <c r="D5" s="556" t="s">
        <v>37</v>
      </c>
      <c r="E5" s="556" t="s">
        <v>36</v>
      </c>
      <c r="F5" s="556" t="s">
        <v>37</v>
      </c>
      <c r="G5" s="556" t="s">
        <v>36</v>
      </c>
      <c r="H5" s="556" t="s">
        <v>37</v>
      </c>
      <c r="I5" s="556" t="s">
        <v>36</v>
      </c>
      <c r="J5" s="556" t="s">
        <v>37</v>
      </c>
      <c r="K5" s="560" t="s">
        <v>2</v>
      </c>
      <c r="L5" s="560" t="s">
        <v>3</v>
      </c>
      <c r="M5" s="556" t="s">
        <v>36</v>
      </c>
      <c r="N5" s="556" t="s">
        <v>37</v>
      </c>
      <c r="O5" s="556" t="s">
        <v>36</v>
      </c>
      <c r="P5" s="556" t="s">
        <v>37</v>
      </c>
      <c r="Q5" s="556" t="s">
        <v>36</v>
      </c>
      <c r="R5" s="556" t="s">
        <v>37</v>
      </c>
      <c r="S5" s="560" t="s">
        <v>2</v>
      </c>
      <c r="T5" s="560" t="s">
        <v>3</v>
      </c>
      <c r="U5" s="556" t="s">
        <v>36</v>
      </c>
      <c r="V5" s="556" t="s">
        <v>37</v>
      </c>
      <c r="W5" s="556" t="s">
        <v>36</v>
      </c>
      <c r="X5" s="556" t="s">
        <v>37</v>
      </c>
      <c r="Y5" s="556" t="s">
        <v>36</v>
      </c>
      <c r="Z5" s="556" t="s">
        <v>37</v>
      </c>
      <c r="AA5" s="560" t="s">
        <v>2</v>
      </c>
      <c r="AB5" s="560" t="s">
        <v>3</v>
      </c>
      <c r="AC5" s="556" t="s">
        <v>36</v>
      </c>
      <c r="AD5" s="556" t="s">
        <v>37</v>
      </c>
      <c r="AE5" s="556" t="s">
        <v>36</v>
      </c>
      <c r="AF5" s="556" t="s">
        <v>37</v>
      </c>
      <c r="AG5" s="556" t="s">
        <v>36</v>
      </c>
      <c r="AH5" s="556" t="s">
        <v>37</v>
      </c>
      <c r="AI5" s="560" t="s">
        <v>2</v>
      </c>
      <c r="AJ5" s="560" t="s">
        <v>3</v>
      </c>
      <c r="AK5" s="556" t="s">
        <v>36</v>
      </c>
      <c r="AL5" s="556" t="s">
        <v>37</v>
      </c>
      <c r="AM5" s="556" t="s">
        <v>36</v>
      </c>
      <c r="AN5" s="556" t="s">
        <v>37</v>
      </c>
      <c r="AO5" s="556" t="s">
        <v>36</v>
      </c>
      <c r="AP5" s="556" t="s">
        <v>37</v>
      </c>
      <c r="AQ5" s="560" t="s">
        <v>2</v>
      </c>
      <c r="AR5" s="560" t="s">
        <v>3</v>
      </c>
      <c r="AS5" s="556" t="s">
        <v>36</v>
      </c>
      <c r="AT5" s="556" t="s">
        <v>37</v>
      </c>
      <c r="AU5" s="556" t="s">
        <v>36</v>
      </c>
      <c r="AV5" s="556" t="s">
        <v>37</v>
      </c>
      <c r="AW5" s="556" t="s">
        <v>36</v>
      </c>
      <c r="AX5" s="556" t="s">
        <v>37</v>
      </c>
      <c r="AY5" s="560" t="s">
        <v>2</v>
      </c>
      <c r="AZ5" s="560" t="s">
        <v>3</v>
      </c>
      <c r="BA5" s="556" t="s">
        <v>36</v>
      </c>
      <c r="BB5" s="556" t="s">
        <v>37</v>
      </c>
      <c r="BC5" s="556" t="s">
        <v>36</v>
      </c>
      <c r="BD5" s="556" t="s">
        <v>37</v>
      </c>
      <c r="BE5" s="556" t="s">
        <v>36</v>
      </c>
      <c r="BF5" s="556" t="s">
        <v>37</v>
      </c>
      <c r="BG5" s="556" t="s">
        <v>36</v>
      </c>
      <c r="BH5" s="556" t="s">
        <v>37</v>
      </c>
    </row>
    <row r="6" spans="1:368" ht="33.75" customHeight="1" x14ac:dyDescent="0.25">
      <c r="A6" s="551"/>
      <c r="B6" s="551"/>
      <c r="C6" s="565"/>
      <c r="D6" s="565"/>
      <c r="E6" s="565"/>
      <c r="F6" s="565"/>
      <c r="G6" s="565"/>
      <c r="H6" s="565"/>
      <c r="I6" s="565"/>
      <c r="J6" s="565"/>
      <c r="K6" s="551"/>
      <c r="L6" s="551"/>
      <c r="M6" s="565"/>
      <c r="N6" s="565"/>
      <c r="O6" s="565"/>
      <c r="P6" s="565"/>
      <c r="Q6" s="565"/>
      <c r="R6" s="565"/>
      <c r="S6" s="551"/>
      <c r="T6" s="551"/>
      <c r="U6" s="565"/>
      <c r="V6" s="565"/>
      <c r="W6" s="565"/>
      <c r="X6" s="565"/>
      <c r="Y6" s="565"/>
      <c r="Z6" s="565"/>
      <c r="AA6" s="551"/>
      <c r="AB6" s="551"/>
      <c r="AC6" s="565"/>
      <c r="AD6" s="565"/>
      <c r="AE6" s="565"/>
      <c r="AF6" s="565"/>
      <c r="AG6" s="565"/>
      <c r="AH6" s="565"/>
      <c r="AI6" s="551"/>
      <c r="AJ6" s="551"/>
      <c r="AK6" s="565"/>
      <c r="AL6" s="565"/>
      <c r="AM6" s="565"/>
      <c r="AN6" s="565"/>
      <c r="AO6" s="565"/>
      <c r="AP6" s="565"/>
      <c r="AQ6" s="551"/>
      <c r="AR6" s="551"/>
      <c r="AS6" s="565"/>
      <c r="AT6" s="565"/>
      <c r="AU6" s="565"/>
      <c r="AV6" s="565"/>
      <c r="AW6" s="565"/>
      <c r="AX6" s="565"/>
      <c r="AY6" s="551"/>
      <c r="AZ6" s="551"/>
      <c r="BA6" s="565"/>
      <c r="BB6" s="565"/>
      <c r="BC6" s="565"/>
      <c r="BD6" s="565"/>
      <c r="BE6" s="565"/>
      <c r="BF6" s="565"/>
      <c r="BG6" s="565"/>
      <c r="BH6" s="565"/>
      <c r="BL6" s="10"/>
    </row>
    <row r="7" spans="1:368" s="69" customFormat="1" ht="64.5" customHeight="1" x14ac:dyDescent="0.25">
      <c r="A7" s="551"/>
      <c r="B7" s="551"/>
      <c r="C7" s="585" t="s">
        <v>596</v>
      </c>
      <c r="D7" s="585"/>
      <c r="E7" s="585" t="s">
        <v>597</v>
      </c>
      <c r="F7" s="585"/>
      <c r="G7" s="585" t="s">
        <v>598</v>
      </c>
      <c r="H7" s="585"/>
      <c r="I7" s="585" t="s">
        <v>599</v>
      </c>
      <c r="J7" s="585"/>
      <c r="K7" s="551"/>
      <c r="L7" s="551"/>
      <c r="M7" s="585" t="s">
        <v>600</v>
      </c>
      <c r="N7" s="585"/>
      <c r="O7" s="585" t="s">
        <v>601</v>
      </c>
      <c r="P7" s="585"/>
      <c r="Q7" s="585" t="s">
        <v>602</v>
      </c>
      <c r="R7" s="585"/>
      <c r="S7" s="551"/>
      <c r="T7" s="551"/>
      <c r="U7" s="585" t="s">
        <v>603</v>
      </c>
      <c r="V7" s="585"/>
      <c r="W7" s="585" t="s">
        <v>604</v>
      </c>
      <c r="X7" s="585"/>
      <c r="Y7" s="585" t="s">
        <v>605</v>
      </c>
      <c r="Z7" s="585"/>
      <c r="AA7" s="551"/>
      <c r="AB7" s="551"/>
      <c r="AC7" s="585" t="s">
        <v>606</v>
      </c>
      <c r="AD7" s="585"/>
      <c r="AE7" s="585" t="s">
        <v>607</v>
      </c>
      <c r="AF7" s="585"/>
      <c r="AG7" s="585" t="s">
        <v>608</v>
      </c>
      <c r="AH7" s="585"/>
      <c r="AI7" s="551"/>
      <c r="AJ7" s="551"/>
      <c r="AK7" s="585" t="s">
        <v>609</v>
      </c>
      <c r="AL7" s="585"/>
      <c r="AM7" s="585" t="s">
        <v>610</v>
      </c>
      <c r="AN7" s="585"/>
      <c r="AO7" s="585" t="s">
        <v>611</v>
      </c>
      <c r="AP7" s="585"/>
      <c r="AQ7" s="551"/>
      <c r="AR7" s="551"/>
      <c r="AS7" s="585" t="s">
        <v>612</v>
      </c>
      <c r="AT7" s="585"/>
      <c r="AU7" s="585" t="s">
        <v>613</v>
      </c>
      <c r="AV7" s="585"/>
      <c r="AW7" s="585" t="s">
        <v>614</v>
      </c>
      <c r="AX7" s="585"/>
      <c r="AY7" s="551"/>
      <c r="AZ7" s="551"/>
      <c r="BA7" s="585" t="s">
        <v>615</v>
      </c>
      <c r="BB7" s="585"/>
      <c r="BC7" s="585" t="s">
        <v>616</v>
      </c>
      <c r="BD7" s="585"/>
      <c r="BE7" s="585" t="s">
        <v>617</v>
      </c>
      <c r="BF7" s="585"/>
      <c r="BG7" s="585" t="s">
        <v>618</v>
      </c>
      <c r="BH7" s="585"/>
    </row>
    <row r="8" spans="1:368" ht="55.5" customHeight="1" x14ac:dyDescent="0.25">
      <c r="A8" s="552"/>
      <c r="B8" s="552"/>
      <c r="C8" s="587" t="s">
        <v>619</v>
      </c>
      <c r="D8" s="587"/>
      <c r="E8" s="587" t="s">
        <v>620</v>
      </c>
      <c r="F8" s="587"/>
      <c r="G8" s="587" t="s">
        <v>621</v>
      </c>
      <c r="H8" s="587"/>
      <c r="I8" s="587" t="s">
        <v>622</v>
      </c>
      <c r="J8" s="587"/>
      <c r="K8" s="552"/>
      <c r="L8" s="552"/>
      <c r="M8" s="587" t="s">
        <v>623</v>
      </c>
      <c r="N8" s="587"/>
      <c r="O8" s="587" t="s">
        <v>624</v>
      </c>
      <c r="P8" s="587"/>
      <c r="Q8" s="587" t="s">
        <v>625</v>
      </c>
      <c r="R8" s="587"/>
      <c r="S8" s="552"/>
      <c r="T8" s="552"/>
      <c r="U8" s="587" t="s">
        <v>626</v>
      </c>
      <c r="V8" s="587"/>
      <c r="W8" s="587" t="s">
        <v>627</v>
      </c>
      <c r="X8" s="587"/>
      <c r="Y8" s="587" t="s">
        <v>628</v>
      </c>
      <c r="Z8" s="587"/>
      <c r="AA8" s="552"/>
      <c r="AB8" s="552"/>
      <c r="AC8" s="587" t="s">
        <v>629</v>
      </c>
      <c r="AD8" s="587"/>
      <c r="AE8" s="587" t="s">
        <v>630</v>
      </c>
      <c r="AF8" s="587"/>
      <c r="AG8" s="587" t="s">
        <v>631</v>
      </c>
      <c r="AH8" s="587"/>
      <c r="AI8" s="552"/>
      <c r="AJ8" s="552"/>
      <c r="AK8" s="587" t="s">
        <v>632</v>
      </c>
      <c r="AL8" s="587"/>
      <c r="AM8" s="587" t="s">
        <v>633</v>
      </c>
      <c r="AN8" s="587"/>
      <c r="AO8" s="587" t="s">
        <v>634</v>
      </c>
      <c r="AP8" s="587"/>
      <c r="AQ8" s="552"/>
      <c r="AR8" s="552"/>
      <c r="AS8" s="587" t="s">
        <v>635</v>
      </c>
      <c r="AT8" s="587"/>
      <c r="AU8" s="587" t="s">
        <v>636</v>
      </c>
      <c r="AV8" s="587"/>
      <c r="AW8" s="587" t="s">
        <v>637</v>
      </c>
      <c r="AX8" s="587"/>
      <c r="AY8" s="552"/>
      <c r="AZ8" s="552"/>
      <c r="BA8" s="587" t="s">
        <v>638</v>
      </c>
      <c r="BB8" s="587"/>
      <c r="BC8" s="587" t="s">
        <v>639</v>
      </c>
      <c r="BD8" s="587"/>
      <c r="BE8" s="587" t="s">
        <v>640</v>
      </c>
      <c r="BF8" s="587"/>
      <c r="BG8" s="587" t="s">
        <v>641</v>
      </c>
      <c r="BH8" s="587"/>
    </row>
    <row r="9" spans="1:368" s="221" customFormat="1" ht="15" customHeight="1" x14ac:dyDescent="0.25">
      <c r="A9" s="592" t="s">
        <v>720</v>
      </c>
      <c r="B9" s="592"/>
      <c r="C9" s="583">
        <v>101</v>
      </c>
      <c r="D9" s="583"/>
      <c r="E9" s="583">
        <v>102</v>
      </c>
      <c r="F9" s="583"/>
      <c r="G9" s="583">
        <v>103</v>
      </c>
      <c r="H9" s="583"/>
      <c r="I9" s="583">
        <v>108</v>
      </c>
      <c r="J9" s="583"/>
      <c r="K9" s="592" t="s">
        <v>720</v>
      </c>
      <c r="L9" s="592"/>
      <c r="M9" s="583">
        <v>139</v>
      </c>
      <c r="N9" s="583"/>
      <c r="O9" s="583">
        <v>142</v>
      </c>
      <c r="P9" s="583"/>
      <c r="Q9" s="583">
        <v>143</v>
      </c>
      <c r="R9" s="583"/>
      <c r="S9" s="592" t="s">
        <v>720</v>
      </c>
      <c r="T9" s="592"/>
      <c r="U9" s="583">
        <v>182</v>
      </c>
      <c r="V9" s="583"/>
      <c r="W9" s="583">
        <v>203</v>
      </c>
      <c r="X9" s="583"/>
      <c r="Y9" s="583">
        <v>243</v>
      </c>
      <c r="Z9" s="583"/>
      <c r="AA9" s="592" t="s">
        <v>720</v>
      </c>
      <c r="AB9" s="592"/>
      <c r="AC9" s="583">
        <v>268</v>
      </c>
      <c r="AD9" s="583"/>
      <c r="AE9" s="583">
        <v>272</v>
      </c>
      <c r="AF9" s="583"/>
      <c r="AG9" s="583">
        <v>274</v>
      </c>
      <c r="AH9" s="583"/>
      <c r="AI9" s="592" t="s">
        <v>720</v>
      </c>
      <c r="AJ9" s="592"/>
      <c r="AK9" s="583">
        <v>279</v>
      </c>
      <c r="AL9" s="583"/>
      <c r="AM9" s="583">
        <v>292</v>
      </c>
      <c r="AN9" s="583"/>
      <c r="AO9" s="583" t="s">
        <v>594</v>
      </c>
      <c r="AP9" s="583"/>
      <c r="AQ9" s="592" t="s">
        <v>720</v>
      </c>
      <c r="AR9" s="592"/>
      <c r="AS9" s="583">
        <v>321</v>
      </c>
      <c r="AT9" s="583"/>
      <c r="AU9" s="583">
        <v>322</v>
      </c>
      <c r="AV9" s="583"/>
      <c r="AW9" s="583">
        <v>323</v>
      </c>
      <c r="AX9" s="583"/>
      <c r="AY9" s="592" t="s">
        <v>720</v>
      </c>
      <c r="AZ9" s="592"/>
      <c r="BA9" s="583">
        <v>324</v>
      </c>
      <c r="BB9" s="583"/>
      <c r="BC9" s="583">
        <v>325</v>
      </c>
      <c r="BD9" s="583"/>
      <c r="BE9" s="583">
        <v>329</v>
      </c>
      <c r="BF9" s="583"/>
      <c r="BG9" s="583">
        <v>332</v>
      </c>
      <c r="BH9" s="583"/>
      <c r="BI9" s="220"/>
      <c r="BJ9" s="220"/>
      <c r="BK9" s="220"/>
      <c r="BL9" s="220"/>
      <c r="BM9" s="220"/>
      <c r="BN9" s="220"/>
      <c r="BO9" s="220"/>
      <c r="BP9" s="220"/>
      <c r="BQ9" s="220"/>
      <c r="BR9" s="220"/>
      <c r="BS9" s="220"/>
      <c r="BT9" s="220"/>
      <c r="BU9" s="220"/>
      <c r="BV9" s="220"/>
      <c r="BW9" s="220"/>
      <c r="BX9" s="220"/>
      <c r="BY9" s="220"/>
      <c r="BZ9" s="220"/>
      <c r="CA9" s="220"/>
      <c r="CB9" s="220"/>
      <c r="CC9" s="220"/>
      <c r="CD9" s="220"/>
      <c r="CE9" s="220"/>
      <c r="CF9" s="220"/>
      <c r="CG9" s="220"/>
      <c r="CH9" s="220"/>
      <c r="CI9" s="220"/>
      <c r="CJ9" s="220"/>
      <c r="CK9" s="220"/>
      <c r="CL9" s="220"/>
      <c r="CM9" s="220"/>
      <c r="CN9" s="220"/>
      <c r="CO9" s="220"/>
      <c r="CP9" s="220"/>
      <c r="CQ9" s="220"/>
      <c r="CR9" s="220"/>
      <c r="CS9" s="220"/>
      <c r="CT9" s="220"/>
      <c r="CU9" s="220"/>
      <c r="CV9" s="220"/>
      <c r="CW9" s="220"/>
      <c r="CX9" s="220"/>
      <c r="CY9" s="220"/>
      <c r="CZ9" s="220"/>
      <c r="DA9" s="220"/>
      <c r="DB9" s="220"/>
      <c r="DC9" s="220"/>
      <c r="DD9" s="220"/>
      <c r="DE9" s="220"/>
      <c r="DF9" s="220"/>
      <c r="DG9" s="220"/>
      <c r="DH9" s="220"/>
      <c r="DI9" s="220"/>
      <c r="DJ9" s="220"/>
      <c r="DK9" s="220"/>
      <c r="DL9" s="220"/>
      <c r="DM9" s="220"/>
      <c r="DN9" s="220"/>
      <c r="DO9" s="220"/>
      <c r="DP9" s="220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0"/>
      <c r="EB9" s="220"/>
      <c r="EC9" s="220"/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0"/>
      <c r="EO9" s="220"/>
      <c r="EP9" s="220"/>
      <c r="EQ9" s="220"/>
      <c r="ER9" s="220"/>
      <c r="ES9" s="220"/>
      <c r="ET9" s="220"/>
      <c r="EU9" s="220"/>
      <c r="EV9" s="220"/>
      <c r="EW9" s="220"/>
      <c r="EX9" s="220"/>
      <c r="EY9" s="220"/>
      <c r="EZ9" s="220"/>
      <c r="FA9" s="220"/>
      <c r="FB9" s="220"/>
      <c r="FC9" s="220"/>
      <c r="FD9" s="220"/>
      <c r="FE9" s="220"/>
      <c r="FF9" s="220"/>
      <c r="FG9" s="220"/>
      <c r="FH9" s="220"/>
      <c r="FI9" s="220"/>
      <c r="FJ9" s="220"/>
      <c r="FK9" s="220"/>
      <c r="FL9" s="220"/>
      <c r="FM9" s="220"/>
      <c r="FN9" s="220"/>
      <c r="FO9" s="220"/>
      <c r="FP9" s="220"/>
      <c r="FQ9" s="220"/>
      <c r="FR9" s="220"/>
      <c r="FS9" s="220"/>
      <c r="FT9" s="220"/>
      <c r="FU9" s="220"/>
      <c r="FV9" s="220"/>
      <c r="FW9" s="220"/>
      <c r="FX9" s="220"/>
      <c r="FY9" s="220"/>
      <c r="FZ9" s="220"/>
      <c r="GA9" s="220"/>
      <c r="GB9" s="220"/>
      <c r="GC9" s="220"/>
      <c r="GD9" s="220"/>
      <c r="GE9" s="220"/>
      <c r="GF9" s="220"/>
      <c r="GG9" s="220"/>
      <c r="GH9" s="220"/>
      <c r="GI9" s="220"/>
      <c r="GJ9" s="220"/>
      <c r="GK9" s="220"/>
      <c r="GL9" s="220"/>
      <c r="GM9" s="220"/>
      <c r="GN9" s="220"/>
      <c r="GO9" s="220"/>
      <c r="GP9" s="220"/>
      <c r="GQ9" s="220"/>
      <c r="GR9" s="220"/>
      <c r="GS9" s="220"/>
      <c r="GT9" s="220"/>
      <c r="GU9" s="220"/>
      <c r="GV9" s="220"/>
      <c r="GW9" s="220"/>
      <c r="GX9" s="220"/>
      <c r="GY9" s="220"/>
      <c r="GZ9" s="220"/>
      <c r="HA9" s="220"/>
      <c r="HB9" s="220"/>
      <c r="HC9" s="220"/>
      <c r="HD9" s="220"/>
      <c r="HE9" s="220"/>
      <c r="HF9" s="220"/>
      <c r="HG9" s="220"/>
      <c r="HH9" s="220"/>
      <c r="HI9" s="220"/>
      <c r="HJ9" s="220"/>
      <c r="HK9" s="220"/>
      <c r="HL9" s="220"/>
      <c r="HM9" s="220"/>
      <c r="HN9" s="220"/>
      <c r="HO9" s="220"/>
      <c r="HP9" s="220"/>
      <c r="HQ9" s="220"/>
      <c r="HR9" s="220"/>
      <c r="HS9" s="220"/>
      <c r="HT9" s="220"/>
      <c r="HU9" s="220"/>
      <c r="HV9" s="220"/>
      <c r="HW9" s="220"/>
      <c r="HX9" s="220"/>
      <c r="HY9" s="220"/>
      <c r="HZ9" s="220"/>
      <c r="IA9" s="220"/>
      <c r="IB9" s="220"/>
      <c r="IC9" s="220"/>
      <c r="ID9" s="220"/>
      <c r="IE9" s="220"/>
      <c r="IF9" s="220"/>
      <c r="IG9" s="220"/>
      <c r="IH9" s="220"/>
      <c r="II9" s="220"/>
      <c r="IJ9" s="220"/>
      <c r="IK9" s="220"/>
      <c r="IL9" s="220"/>
      <c r="IM9" s="220"/>
      <c r="IN9" s="220"/>
      <c r="IO9" s="220"/>
      <c r="IP9" s="220"/>
      <c r="IQ9" s="220"/>
      <c r="IR9" s="220"/>
      <c r="IS9" s="220"/>
      <c r="IT9" s="220"/>
      <c r="IU9" s="220"/>
      <c r="IV9" s="220"/>
      <c r="IW9" s="220"/>
      <c r="IX9" s="220"/>
      <c r="IY9" s="220"/>
      <c r="IZ9" s="220"/>
      <c r="JA9" s="220"/>
      <c r="JB9" s="220"/>
      <c r="JC9" s="220"/>
      <c r="JD9" s="220"/>
      <c r="JE9" s="220"/>
      <c r="JF9" s="220"/>
      <c r="JG9" s="220"/>
      <c r="JH9" s="220"/>
      <c r="JI9" s="220"/>
      <c r="JJ9" s="220"/>
      <c r="JK9" s="220"/>
      <c r="JL9" s="220"/>
      <c r="JM9" s="220"/>
      <c r="JN9" s="220"/>
      <c r="JO9" s="220"/>
      <c r="JP9" s="220"/>
      <c r="JQ9" s="220"/>
      <c r="JR9" s="220"/>
      <c r="JS9" s="220"/>
      <c r="JT9" s="220"/>
      <c r="JU9" s="220"/>
      <c r="JV9" s="220"/>
      <c r="JW9" s="220"/>
      <c r="JX9" s="220"/>
      <c r="JY9" s="220"/>
      <c r="JZ9" s="220"/>
      <c r="KA9" s="220"/>
      <c r="KB9" s="220"/>
      <c r="KC9" s="220"/>
      <c r="KD9" s="220"/>
      <c r="KE9" s="220"/>
      <c r="KF9" s="220"/>
      <c r="KG9" s="220"/>
      <c r="KH9" s="220"/>
      <c r="KI9" s="220"/>
      <c r="KJ9" s="220"/>
      <c r="KK9" s="220"/>
      <c r="KL9" s="220"/>
      <c r="KM9" s="220"/>
      <c r="KN9" s="220"/>
      <c r="KO9" s="220"/>
      <c r="KP9" s="220"/>
      <c r="KQ9" s="220"/>
      <c r="KR9" s="220"/>
      <c r="KS9" s="220"/>
      <c r="KT9" s="220"/>
      <c r="KU9" s="220"/>
      <c r="KV9" s="220"/>
      <c r="KW9" s="220"/>
      <c r="KX9" s="220"/>
      <c r="KY9" s="220"/>
      <c r="KZ9" s="220"/>
      <c r="LA9" s="220"/>
      <c r="LB9" s="220"/>
      <c r="LC9" s="220"/>
      <c r="LD9" s="220"/>
      <c r="LE9" s="220"/>
      <c r="LF9" s="220"/>
      <c r="LG9" s="220"/>
      <c r="LH9" s="220"/>
      <c r="LI9" s="220"/>
      <c r="LJ9" s="220"/>
      <c r="LK9" s="220"/>
      <c r="LL9" s="220"/>
      <c r="LM9" s="220"/>
      <c r="LN9" s="220"/>
      <c r="LO9" s="220"/>
      <c r="LP9" s="220"/>
      <c r="LQ9" s="220"/>
      <c r="LR9" s="220"/>
      <c r="LS9" s="220"/>
      <c r="LT9" s="220"/>
      <c r="LU9" s="220"/>
      <c r="LV9" s="220"/>
      <c r="LW9" s="220"/>
      <c r="LX9" s="220"/>
      <c r="LY9" s="220"/>
      <c r="LZ9" s="220"/>
      <c r="MA9" s="220"/>
      <c r="MB9" s="220"/>
      <c r="MC9" s="220"/>
      <c r="MD9" s="220"/>
      <c r="ME9" s="220"/>
      <c r="MF9" s="220"/>
      <c r="MG9" s="220"/>
      <c r="MH9" s="220"/>
      <c r="MI9" s="220"/>
      <c r="MJ9" s="220"/>
      <c r="MK9" s="220"/>
      <c r="ML9" s="220"/>
      <c r="MM9" s="220"/>
      <c r="MN9" s="220"/>
      <c r="MO9" s="220"/>
      <c r="MP9" s="220"/>
      <c r="MQ9" s="220"/>
      <c r="MR9" s="220"/>
      <c r="MS9" s="220"/>
      <c r="MT9" s="220"/>
      <c r="MU9" s="220"/>
      <c r="MV9" s="220"/>
      <c r="MW9" s="220"/>
      <c r="MX9" s="220"/>
      <c r="MY9" s="220"/>
      <c r="MZ9" s="220"/>
      <c r="NA9" s="220"/>
      <c r="NB9" s="220"/>
      <c r="NC9" s="220"/>
      <c r="ND9" s="220"/>
    </row>
    <row r="10" spans="1:368" s="37" customFormat="1" ht="15" hidden="1" customHeight="1" x14ac:dyDescent="0.25">
      <c r="A10" s="568" t="s">
        <v>585</v>
      </c>
      <c r="B10" s="568"/>
      <c r="C10" s="582"/>
      <c r="D10" s="582"/>
      <c r="E10" s="582"/>
      <c r="F10" s="582"/>
      <c r="G10" s="582"/>
      <c r="H10" s="582"/>
      <c r="I10" s="582"/>
      <c r="J10" s="582"/>
      <c r="K10" s="568" t="s">
        <v>585</v>
      </c>
      <c r="L10" s="568"/>
      <c r="M10" s="582"/>
      <c r="N10" s="582"/>
      <c r="O10" s="582"/>
      <c r="P10" s="582"/>
      <c r="Q10" s="582"/>
      <c r="R10" s="582"/>
      <c r="S10" s="568" t="s">
        <v>585</v>
      </c>
      <c r="T10" s="568"/>
      <c r="U10" s="582"/>
      <c r="V10" s="582"/>
      <c r="W10" s="582"/>
      <c r="X10" s="582"/>
      <c r="Y10" s="582"/>
      <c r="Z10" s="582"/>
      <c r="AA10" s="568" t="s">
        <v>585</v>
      </c>
      <c r="AB10" s="568"/>
      <c r="AC10" s="582"/>
      <c r="AD10" s="582"/>
      <c r="AE10" s="582"/>
      <c r="AF10" s="582"/>
      <c r="AG10" s="582"/>
      <c r="AH10" s="582"/>
      <c r="AI10" s="568" t="s">
        <v>585</v>
      </c>
      <c r="AJ10" s="568"/>
      <c r="AK10" s="582"/>
      <c r="AL10" s="582"/>
      <c r="AM10" s="582"/>
      <c r="AN10" s="582"/>
      <c r="AO10" s="582"/>
      <c r="AP10" s="582"/>
      <c r="AQ10" s="568" t="s">
        <v>585</v>
      </c>
      <c r="AR10" s="568"/>
      <c r="AS10" s="582"/>
      <c r="AT10" s="582"/>
      <c r="AU10" s="582"/>
      <c r="AV10" s="582"/>
      <c r="AW10" s="582"/>
      <c r="AX10" s="582"/>
      <c r="AY10" s="568" t="s">
        <v>585</v>
      </c>
      <c r="AZ10" s="568"/>
      <c r="BA10" s="582"/>
      <c r="BB10" s="582"/>
      <c r="BC10" s="582"/>
      <c r="BD10" s="582"/>
      <c r="BE10" s="582"/>
      <c r="BF10" s="582"/>
      <c r="BG10" s="582"/>
      <c r="BH10" s="582"/>
      <c r="FD10" s="10"/>
    </row>
    <row r="11" spans="1:368" s="37" customFormat="1" ht="15" customHeight="1" x14ac:dyDescent="0.25">
      <c r="A11" s="568" t="s">
        <v>586</v>
      </c>
      <c r="B11" s="568"/>
      <c r="C11" s="582">
        <v>0.3415836753586563</v>
      </c>
      <c r="D11" s="582"/>
      <c r="E11" s="582">
        <v>0.19966980949257435</v>
      </c>
      <c r="F11" s="582"/>
      <c r="G11" s="582">
        <v>0.1007001742370103</v>
      </c>
      <c r="H11" s="582"/>
      <c r="I11" s="582">
        <v>0.47199720375431681</v>
      </c>
      <c r="J11" s="582"/>
      <c r="K11" s="568" t="s">
        <v>586</v>
      </c>
      <c r="L11" s="568"/>
      <c r="M11" s="582">
        <v>0.17288050840360039</v>
      </c>
      <c r="N11" s="582"/>
      <c r="O11" s="582">
        <v>4.1401536759824919E-3</v>
      </c>
      <c r="P11" s="582"/>
      <c r="Q11" s="582">
        <v>1.3937181789059516E-2</v>
      </c>
      <c r="R11" s="582"/>
      <c r="S11" s="568" t="s">
        <v>586</v>
      </c>
      <c r="T11" s="568"/>
      <c r="U11" s="582">
        <v>3.8563874494977161E-3</v>
      </c>
      <c r="V11" s="582"/>
      <c r="W11" s="582">
        <v>2.4097017115518791E-2</v>
      </c>
      <c r="X11" s="582"/>
      <c r="Y11" s="582">
        <v>0.16862760071435651</v>
      </c>
      <c r="Z11" s="582"/>
      <c r="AA11" s="568" t="s">
        <v>586</v>
      </c>
      <c r="AB11" s="568"/>
      <c r="AC11" s="582">
        <v>6.6825008156078869E-3</v>
      </c>
      <c r="AD11" s="582"/>
      <c r="AE11" s="582">
        <v>0.1768252092820525</v>
      </c>
      <c r="AF11" s="582"/>
      <c r="AG11" s="582">
        <v>6.3907583325848019E-2</v>
      </c>
      <c r="AH11" s="582"/>
      <c r="AI11" s="568" t="s">
        <v>586</v>
      </c>
      <c r="AJ11" s="568"/>
      <c r="AK11" s="582">
        <v>0.3352708612040059</v>
      </c>
      <c r="AL11" s="582"/>
      <c r="AM11" s="582">
        <v>9.3474198865861058E-2</v>
      </c>
      <c r="AN11" s="582"/>
      <c r="AO11" s="582">
        <v>0.127448923753123</v>
      </c>
      <c r="AP11" s="582"/>
      <c r="AQ11" s="568" t="s">
        <v>586</v>
      </c>
      <c r="AR11" s="568"/>
      <c r="AS11" s="582">
        <v>0.21572841960285699</v>
      </c>
      <c r="AT11" s="582"/>
      <c r="AU11" s="582">
        <v>1.6512814291323101E-4</v>
      </c>
      <c r="AV11" s="582"/>
      <c r="AW11" s="582">
        <v>1.8891168130964399E-2</v>
      </c>
      <c r="AX11" s="582"/>
      <c r="AY11" s="568" t="s">
        <v>586</v>
      </c>
      <c r="AZ11" s="568"/>
      <c r="BA11" s="582">
        <v>7.0639437748845596E-2</v>
      </c>
      <c r="BB11" s="582"/>
      <c r="BC11" s="582">
        <v>0.13246838939029401</v>
      </c>
      <c r="BD11" s="582"/>
      <c r="BE11" s="582">
        <v>0.305947242719317</v>
      </c>
      <c r="BF11" s="582"/>
      <c r="BG11" s="582">
        <v>7.6862024801177306E-2</v>
      </c>
      <c r="BH11" s="582"/>
    </row>
    <row r="12" spans="1:36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5"/>
      <c r="J12" s="25"/>
      <c r="K12" s="23"/>
      <c r="L12" s="24"/>
      <c r="M12" s="25"/>
      <c r="N12" s="25"/>
      <c r="O12" s="25"/>
      <c r="P12" s="25"/>
      <c r="Q12" s="25"/>
      <c r="R12" s="25"/>
      <c r="S12" s="23"/>
      <c r="T12" s="24"/>
      <c r="U12" s="25"/>
      <c r="V12" s="25"/>
      <c r="W12" s="25"/>
      <c r="X12" s="25"/>
      <c r="Y12" s="25"/>
      <c r="Z12" s="25"/>
      <c r="AA12" s="23"/>
      <c r="AB12" s="24"/>
      <c r="AC12" s="25"/>
      <c r="AD12" s="25"/>
      <c r="AE12" s="25"/>
      <c r="AF12" s="25"/>
      <c r="AG12" s="25"/>
      <c r="AH12" s="25"/>
      <c r="AI12" s="23"/>
      <c r="AJ12" s="24"/>
      <c r="AK12" s="25"/>
      <c r="AL12" s="25"/>
      <c r="AM12" s="25"/>
      <c r="AN12" s="25"/>
      <c r="AO12" s="25"/>
      <c r="AP12" s="25"/>
      <c r="AQ12" s="23"/>
      <c r="AR12" s="24"/>
      <c r="AS12" s="25"/>
      <c r="AT12" s="25"/>
      <c r="AU12" s="25"/>
      <c r="AV12" s="25"/>
      <c r="AW12" s="25"/>
      <c r="AX12" s="25"/>
      <c r="AY12" s="23"/>
      <c r="AZ12" s="24"/>
      <c r="BA12" s="25"/>
      <c r="BB12" s="25"/>
      <c r="BC12" s="25"/>
      <c r="BD12" s="25"/>
      <c r="BE12" s="25"/>
      <c r="BF12" s="25"/>
      <c r="BG12" s="25"/>
      <c r="BH12" s="25"/>
    </row>
    <row r="13" spans="1:368" ht="15" hidden="1" customHeight="1" x14ac:dyDescent="0.25">
      <c r="A13" s="23">
        <v>2015</v>
      </c>
      <c r="B13" s="24"/>
      <c r="C13" s="25">
        <v>100</v>
      </c>
      <c r="D13" s="48"/>
      <c r="E13" s="25">
        <v>100</v>
      </c>
      <c r="F13" s="25"/>
      <c r="G13" s="25">
        <v>100</v>
      </c>
      <c r="H13" s="25"/>
      <c r="I13" s="25">
        <v>100</v>
      </c>
      <c r="J13" s="48"/>
      <c r="K13" s="23">
        <v>2015</v>
      </c>
      <c r="L13" s="24"/>
      <c r="M13" s="25">
        <v>100</v>
      </c>
      <c r="N13" s="25"/>
      <c r="O13" s="25">
        <v>100</v>
      </c>
      <c r="P13" s="25"/>
      <c r="Q13" s="25">
        <v>100</v>
      </c>
      <c r="R13" s="48"/>
      <c r="S13" s="23">
        <v>2015</v>
      </c>
      <c r="T13" s="24"/>
      <c r="U13" s="25">
        <v>100</v>
      </c>
      <c r="V13" s="25"/>
      <c r="W13" s="25">
        <v>100</v>
      </c>
      <c r="X13" s="25"/>
      <c r="Y13" s="25">
        <v>100</v>
      </c>
      <c r="Z13" s="48"/>
      <c r="AA13" s="23">
        <v>2015</v>
      </c>
      <c r="AB13" s="24"/>
      <c r="AC13" s="25">
        <v>100</v>
      </c>
      <c r="AD13" s="25"/>
      <c r="AE13" s="25">
        <v>100</v>
      </c>
      <c r="AF13" s="48"/>
      <c r="AG13" s="25">
        <v>100</v>
      </c>
      <c r="AH13" s="25"/>
      <c r="AI13" s="23">
        <v>2015</v>
      </c>
      <c r="AJ13" s="24"/>
      <c r="AK13" s="25">
        <v>100</v>
      </c>
      <c r="AL13" s="25"/>
      <c r="AM13" s="25">
        <v>100</v>
      </c>
      <c r="AN13" s="48"/>
      <c r="AO13" s="25">
        <v>100</v>
      </c>
      <c r="AP13" s="25"/>
      <c r="AQ13" s="23">
        <v>2015</v>
      </c>
      <c r="AR13" s="24"/>
      <c r="AS13" s="25">
        <v>100</v>
      </c>
      <c r="AT13" s="25"/>
      <c r="AU13" s="25">
        <v>100</v>
      </c>
      <c r="AV13" s="48"/>
      <c r="AW13" s="25">
        <v>100</v>
      </c>
      <c r="AX13" s="25"/>
      <c r="AY13" s="23">
        <v>2015</v>
      </c>
      <c r="AZ13" s="24"/>
      <c r="BA13" s="25">
        <v>100</v>
      </c>
      <c r="BB13" s="25"/>
      <c r="BC13" s="25">
        <v>100</v>
      </c>
      <c r="BD13" s="48"/>
      <c r="BE13" s="25">
        <v>100</v>
      </c>
      <c r="BF13" s="25"/>
      <c r="BG13" s="25">
        <v>100</v>
      </c>
      <c r="BH13" s="25"/>
      <c r="BI13" s="43"/>
    </row>
    <row r="14" spans="1:368" ht="15" hidden="1" customHeight="1" x14ac:dyDescent="0.25">
      <c r="A14" s="23">
        <v>2016</v>
      </c>
      <c r="B14" s="24"/>
      <c r="C14" s="25">
        <v>100.711</v>
      </c>
      <c r="D14" s="48">
        <v>0.71099999999999997</v>
      </c>
      <c r="E14" s="25">
        <v>99.888999999999996</v>
      </c>
      <c r="F14" s="48">
        <v>-0.111</v>
      </c>
      <c r="G14" s="25">
        <v>100.848</v>
      </c>
      <c r="H14" s="48">
        <v>0.84799999999999998</v>
      </c>
      <c r="I14" s="25">
        <v>100.045</v>
      </c>
      <c r="J14" s="48">
        <v>4.4999999999999998E-2</v>
      </c>
      <c r="K14" s="23">
        <v>2016</v>
      </c>
      <c r="L14" s="24"/>
      <c r="M14" s="25">
        <v>104.285</v>
      </c>
      <c r="N14" s="48">
        <v>4.2850000000000001</v>
      </c>
      <c r="O14" s="25">
        <v>108.86799999999999</v>
      </c>
      <c r="P14" s="48">
        <v>8.8680000000000003</v>
      </c>
      <c r="Q14" s="25">
        <v>108.337</v>
      </c>
      <c r="R14" s="48">
        <v>8.3369999999999997</v>
      </c>
      <c r="S14" s="23">
        <v>2016</v>
      </c>
      <c r="T14" s="24"/>
      <c r="U14" s="25">
        <v>105.51600000000001</v>
      </c>
      <c r="V14" s="48">
        <v>5.516</v>
      </c>
      <c r="W14" s="25">
        <v>105.88</v>
      </c>
      <c r="X14" s="48">
        <v>5.88</v>
      </c>
      <c r="Y14" s="25">
        <v>102.21599999999999</v>
      </c>
      <c r="Z14" s="48">
        <v>2.2160000000000002</v>
      </c>
      <c r="AA14" s="23">
        <v>2016</v>
      </c>
      <c r="AB14" s="24"/>
      <c r="AC14" s="25">
        <v>107.148</v>
      </c>
      <c r="AD14" s="48">
        <v>7.1479999999999997</v>
      </c>
      <c r="AE14" s="25">
        <v>106.178</v>
      </c>
      <c r="AF14" s="48">
        <v>6.1779999999999999</v>
      </c>
      <c r="AG14" s="25">
        <v>106.2</v>
      </c>
      <c r="AH14" s="48">
        <v>6.2</v>
      </c>
      <c r="AI14" s="23">
        <v>2016</v>
      </c>
      <c r="AJ14" s="24"/>
      <c r="AK14" s="25">
        <v>106.13500000000001</v>
      </c>
      <c r="AL14" s="48">
        <v>6.1349999999999998</v>
      </c>
      <c r="AM14" s="25">
        <v>79.55</v>
      </c>
      <c r="AN14" s="48">
        <v>-20.45</v>
      </c>
      <c r="AO14" s="25">
        <v>97.432000000000002</v>
      </c>
      <c r="AP14" s="48">
        <v>-2.5680000000000001</v>
      </c>
      <c r="AQ14" s="23">
        <v>2016</v>
      </c>
      <c r="AR14" s="24"/>
      <c r="AS14" s="25">
        <v>97.100999999999999</v>
      </c>
      <c r="AT14" s="48">
        <v>-2.899</v>
      </c>
      <c r="AU14" s="25">
        <v>96.933000000000007</v>
      </c>
      <c r="AV14" s="48">
        <v>-3.0670000000000002</v>
      </c>
      <c r="AW14" s="25">
        <v>97.262</v>
      </c>
      <c r="AX14" s="48">
        <v>-2.738</v>
      </c>
      <c r="AY14" s="23">
        <v>2016</v>
      </c>
      <c r="AZ14" s="24"/>
      <c r="BA14" s="25">
        <v>97.200999999999993</v>
      </c>
      <c r="BB14" s="48">
        <v>-2.7989999999999999</v>
      </c>
      <c r="BC14" s="25">
        <v>97.227999999999994</v>
      </c>
      <c r="BD14" s="48">
        <v>-2.7719999999999998</v>
      </c>
      <c r="BE14" s="25">
        <v>97.143000000000001</v>
      </c>
      <c r="BF14" s="48">
        <v>-2.8570000000000002</v>
      </c>
      <c r="BG14" s="25">
        <v>97.07</v>
      </c>
      <c r="BH14" s="48">
        <v>-2.93</v>
      </c>
      <c r="BI14" s="43"/>
    </row>
    <row r="15" spans="1:368" ht="15" hidden="1" customHeight="1" x14ac:dyDescent="0.25">
      <c r="A15" s="23">
        <v>2017</v>
      </c>
      <c r="B15" s="24"/>
      <c r="C15" s="25">
        <v>112.63</v>
      </c>
      <c r="D15" s="48">
        <v>11.834</v>
      </c>
      <c r="E15" s="25">
        <v>111.905</v>
      </c>
      <c r="F15" s="48">
        <v>12.029</v>
      </c>
      <c r="G15" s="25">
        <v>112.595</v>
      </c>
      <c r="H15" s="48">
        <v>11.648999999999999</v>
      </c>
      <c r="I15" s="25">
        <v>111.42400000000001</v>
      </c>
      <c r="J15" s="48">
        <v>11.374000000000001</v>
      </c>
      <c r="K15" s="23">
        <v>2017</v>
      </c>
      <c r="L15" s="24"/>
      <c r="M15" s="25">
        <v>108.361</v>
      </c>
      <c r="N15" s="48">
        <v>3.9089999999999998</v>
      </c>
      <c r="O15" s="25">
        <v>121.581</v>
      </c>
      <c r="P15" s="48">
        <v>11.677</v>
      </c>
      <c r="Q15" s="25">
        <v>120.97199999999999</v>
      </c>
      <c r="R15" s="48">
        <v>11.663</v>
      </c>
      <c r="S15" s="23">
        <v>2017</v>
      </c>
      <c r="T15" s="24"/>
      <c r="U15" s="25">
        <v>110.429</v>
      </c>
      <c r="V15" s="48">
        <v>4.6559999999999997</v>
      </c>
      <c r="W15" s="25">
        <v>110.473</v>
      </c>
      <c r="X15" s="48">
        <v>4.3380000000000001</v>
      </c>
      <c r="Y15" s="25">
        <v>106.327</v>
      </c>
      <c r="Z15" s="48">
        <v>4.0220000000000002</v>
      </c>
      <c r="AA15" s="23">
        <v>2017</v>
      </c>
      <c r="AB15" s="24"/>
      <c r="AC15" s="25">
        <v>116.07299999999999</v>
      </c>
      <c r="AD15" s="48">
        <v>8.33</v>
      </c>
      <c r="AE15" s="25">
        <v>113.709</v>
      </c>
      <c r="AF15" s="48">
        <v>7.093</v>
      </c>
      <c r="AG15" s="25">
        <v>113.69799999999999</v>
      </c>
      <c r="AH15" s="48">
        <v>7.06</v>
      </c>
      <c r="AI15" s="23">
        <v>2017</v>
      </c>
      <c r="AJ15" s="24"/>
      <c r="AK15" s="25">
        <v>113.812</v>
      </c>
      <c r="AL15" s="48">
        <v>7.234</v>
      </c>
      <c r="AM15" s="25">
        <v>75.991</v>
      </c>
      <c r="AN15" s="48">
        <v>-4.4740000000000002</v>
      </c>
      <c r="AO15" s="25">
        <v>102.548</v>
      </c>
      <c r="AP15" s="48">
        <v>5.2510000000000003</v>
      </c>
      <c r="AQ15" s="23">
        <v>2017</v>
      </c>
      <c r="AR15" s="24"/>
      <c r="AS15" s="25">
        <v>102.17</v>
      </c>
      <c r="AT15" s="48">
        <v>5.22</v>
      </c>
      <c r="AU15" s="25">
        <v>102.15600000000001</v>
      </c>
      <c r="AV15" s="48">
        <v>5.3879999999999999</v>
      </c>
      <c r="AW15" s="25">
        <v>102.44499999999999</v>
      </c>
      <c r="AX15" s="48">
        <v>5.3289999999999997</v>
      </c>
      <c r="AY15" s="23">
        <v>2017</v>
      </c>
      <c r="AZ15" s="24"/>
      <c r="BA15" s="25">
        <v>102.36</v>
      </c>
      <c r="BB15" s="48">
        <v>5.3070000000000004</v>
      </c>
      <c r="BC15" s="25">
        <v>102.399</v>
      </c>
      <c r="BD15" s="48">
        <v>5.319</v>
      </c>
      <c r="BE15" s="25">
        <v>102.254</v>
      </c>
      <c r="BF15" s="48">
        <v>5.2619999999999996</v>
      </c>
      <c r="BG15" s="25">
        <v>102.23</v>
      </c>
      <c r="BH15" s="48">
        <v>5.3159999999999998</v>
      </c>
      <c r="BI15" s="43"/>
    </row>
    <row r="16" spans="1:368" ht="15" hidden="1" customHeight="1" x14ac:dyDescent="0.25">
      <c r="A16" s="23">
        <v>2018</v>
      </c>
      <c r="B16" s="24"/>
      <c r="C16" s="25">
        <v>124.694</v>
      </c>
      <c r="D16" s="48">
        <v>10.711</v>
      </c>
      <c r="E16" s="25">
        <v>119.596</v>
      </c>
      <c r="F16" s="48">
        <v>6.8730000000000002</v>
      </c>
      <c r="G16" s="25">
        <v>118.776</v>
      </c>
      <c r="H16" s="48">
        <v>5.4889999999999999</v>
      </c>
      <c r="I16" s="25">
        <v>128.68899999999999</v>
      </c>
      <c r="J16" s="48">
        <v>15.494999999999999</v>
      </c>
      <c r="K16" s="23">
        <v>2018</v>
      </c>
      <c r="L16" s="24"/>
      <c r="M16" s="25">
        <v>115.108</v>
      </c>
      <c r="N16" s="48">
        <v>6.226</v>
      </c>
      <c r="O16" s="25">
        <v>135.88300000000001</v>
      </c>
      <c r="P16" s="48">
        <v>11.763</v>
      </c>
      <c r="Q16" s="25">
        <v>132.964</v>
      </c>
      <c r="R16" s="48">
        <v>9.9130000000000003</v>
      </c>
      <c r="S16" s="23">
        <v>2018</v>
      </c>
      <c r="T16" s="24"/>
      <c r="U16" s="25">
        <v>113.99</v>
      </c>
      <c r="V16" s="48">
        <v>3.2240000000000002</v>
      </c>
      <c r="W16" s="25">
        <v>118.764</v>
      </c>
      <c r="X16" s="48">
        <v>7.5049999999999999</v>
      </c>
      <c r="Y16" s="25">
        <v>116.47</v>
      </c>
      <c r="Z16" s="48">
        <v>9.5389999999999997</v>
      </c>
      <c r="AA16" s="23">
        <v>2018</v>
      </c>
      <c r="AB16" s="24"/>
      <c r="AC16" s="25">
        <v>118.998</v>
      </c>
      <c r="AD16" s="48">
        <v>2.5190000000000001</v>
      </c>
      <c r="AE16" s="25">
        <v>114.184</v>
      </c>
      <c r="AF16" s="48">
        <v>0.41799999999999998</v>
      </c>
      <c r="AG16" s="25">
        <v>123.42700000000001</v>
      </c>
      <c r="AH16" s="48">
        <v>8.5570000000000004</v>
      </c>
      <c r="AI16" s="23">
        <v>2018</v>
      </c>
      <c r="AJ16" s="24"/>
      <c r="AK16" s="25">
        <v>112.27500000000001</v>
      </c>
      <c r="AL16" s="48">
        <v>-1.351</v>
      </c>
      <c r="AM16" s="25">
        <v>75.614999999999995</v>
      </c>
      <c r="AN16" s="48">
        <v>-0.495</v>
      </c>
      <c r="AO16" s="25">
        <v>113.238</v>
      </c>
      <c r="AP16" s="48">
        <v>10.425000000000001</v>
      </c>
      <c r="AQ16" s="23">
        <v>2018</v>
      </c>
      <c r="AR16" s="24"/>
      <c r="AS16" s="25">
        <v>109.17</v>
      </c>
      <c r="AT16" s="48">
        <v>6.851</v>
      </c>
      <c r="AU16" s="25">
        <v>106.78100000000001</v>
      </c>
      <c r="AV16" s="48">
        <v>4.5270000000000001</v>
      </c>
      <c r="AW16" s="25">
        <v>108.233</v>
      </c>
      <c r="AX16" s="48">
        <v>5.649</v>
      </c>
      <c r="AY16" s="23">
        <v>2018</v>
      </c>
      <c r="AZ16" s="24"/>
      <c r="BA16" s="25">
        <v>105.928</v>
      </c>
      <c r="BB16" s="48">
        <v>3.4860000000000002</v>
      </c>
      <c r="BC16" s="25">
        <v>108.995</v>
      </c>
      <c r="BD16" s="48">
        <v>6.4420000000000002</v>
      </c>
      <c r="BE16" s="25">
        <v>106.21899999999999</v>
      </c>
      <c r="BF16" s="48">
        <v>3.8769999999999998</v>
      </c>
      <c r="BG16" s="25">
        <v>112.70399999999999</v>
      </c>
      <c r="BH16" s="48">
        <v>10.246</v>
      </c>
      <c r="BI16" s="43"/>
    </row>
    <row r="17" spans="1:61" ht="15" customHeight="1" x14ac:dyDescent="0.25">
      <c r="A17" s="23">
        <v>2019</v>
      </c>
      <c r="B17" s="24"/>
      <c r="C17" s="25">
        <v>136.03</v>
      </c>
      <c r="D17" s="48">
        <v>9.0909999999999993</v>
      </c>
      <c r="E17" s="25">
        <v>125.371</v>
      </c>
      <c r="F17" s="48">
        <v>4.8289999999999997</v>
      </c>
      <c r="G17" s="25">
        <v>126.596</v>
      </c>
      <c r="H17" s="48">
        <v>6.5839999999999996</v>
      </c>
      <c r="I17" s="25">
        <v>140.934</v>
      </c>
      <c r="J17" s="48">
        <v>9.5150000000000006</v>
      </c>
      <c r="K17" s="23">
        <v>2019</v>
      </c>
      <c r="L17" s="24"/>
      <c r="M17" s="25">
        <v>119.694</v>
      </c>
      <c r="N17" s="48">
        <v>3.984</v>
      </c>
      <c r="O17" s="25">
        <v>143.12100000000001</v>
      </c>
      <c r="P17" s="48">
        <v>5.327</v>
      </c>
      <c r="Q17" s="25">
        <v>142.31100000000001</v>
      </c>
      <c r="R17" s="48">
        <v>7.03</v>
      </c>
      <c r="S17" s="23">
        <v>2019</v>
      </c>
      <c r="T17" s="24"/>
      <c r="U17" s="25">
        <v>125.074</v>
      </c>
      <c r="V17" s="48">
        <v>9.7240000000000002</v>
      </c>
      <c r="W17" s="25">
        <v>124.062</v>
      </c>
      <c r="X17" s="48">
        <v>4.4610000000000003</v>
      </c>
      <c r="Y17" s="25">
        <v>118.363</v>
      </c>
      <c r="Z17" s="48">
        <v>1.625</v>
      </c>
      <c r="AA17" s="23">
        <v>2019</v>
      </c>
      <c r="AB17" s="24"/>
      <c r="AC17" s="25">
        <v>116.898</v>
      </c>
      <c r="AD17" s="48">
        <v>-1.7649999999999999</v>
      </c>
      <c r="AE17" s="25">
        <v>118.45</v>
      </c>
      <c r="AF17" s="48">
        <v>3.7360000000000002</v>
      </c>
      <c r="AG17" s="25">
        <v>109.52500000000001</v>
      </c>
      <c r="AH17" s="48">
        <v>-11.263</v>
      </c>
      <c r="AI17" s="23">
        <v>2019</v>
      </c>
      <c r="AJ17" s="24"/>
      <c r="AK17" s="25">
        <v>128.62700000000001</v>
      </c>
      <c r="AL17" s="48">
        <v>14.565</v>
      </c>
      <c r="AM17" s="25">
        <v>71.67</v>
      </c>
      <c r="AN17" s="48">
        <v>-5.218</v>
      </c>
      <c r="AO17" s="25">
        <v>109.824</v>
      </c>
      <c r="AP17" s="48">
        <v>-3.0150000000000001</v>
      </c>
      <c r="AQ17" s="23">
        <v>2019</v>
      </c>
      <c r="AR17" s="24"/>
      <c r="AS17" s="25">
        <v>117.66200000000001</v>
      </c>
      <c r="AT17" s="48">
        <v>7.7789999999999999</v>
      </c>
      <c r="AU17" s="25">
        <v>99.853999999999999</v>
      </c>
      <c r="AV17" s="48">
        <v>-6.4870000000000001</v>
      </c>
      <c r="AW17" s="25">
        <v>107.483</v>
      </c>
      <c r="AX17" s="48">
        <v>-0.69199999999999995</v>
      </c>
      <c r="AY17" s="23">
        <v>2019</v>
      </c>
      <c r="AZ17" s="24"/>
      <c r="BA17" s="25">
        <v>101.468</v>
      </c>
      <c r="BB17" s="48">
        <v>-4.2110000000000003</v>
      </c>
      <c r="BC17" s="25">
        <v>119.238</v>
      </c>
      <c r="BD17" s="48">
        <v>9.3970000000000002</v>
      </c>
      <c r="BE17" s="25">
        <v>110.84</v>
      </c>
      <c r="BF17" s="48">
        <v>4.3499999999999996</v>
      </c>
      <c r="BG17" s="25">
        <v>103.92700000000001</v>
      </c>
      <c r="BH17" s="48">
        <v>-7.7880000000000003</v>
      </c>
      <c r="BI17" s="43"/>
    </row>
    <row r="18" spans="1:61" ht="15" customHeight="1" x14ac:dyDescent="0.25">
      <c r="A18" s="23">
        <v>2020</v>
      </c>
      <c r="B18" s="24"/>
      <c r="C18" s="25">
        <v>149.916</v>
      </c>
      <c r="D18" s="48">
        <v>10.208</v>
      </c>
      <c r="E18" s="25">
        <v>131.90899999999999</v>
      </c>
      <c r="F18" s="48">
        <v>5.2149999999999999</v>
      </c>
      <c r="G18" s="25">
        <v>111.848</v>
      </c>
      <c r="H18" s="48">
        <v>-11.65</v>
      </c>
      <c r="I18" s="25">
        <v>153.64699999999999</v>
      </c>
      <c r="J18" s="48">
        <v>9.0210000000000008</v>
      </c>
      <c r="K18" s="23">
        <v>2020</v>
      </c>
      <c r="L18" s="24"/>
      <c r="M18" s="25">
        <v>113.70099999999999</v>
      </c>
      <c r="N18" s="48">
        <v>-5.0069999999999997</v>
      </c>
      <c r="O18" s="25">
        <v>130.27799999999999</v>
      </c>
      <c r="P18" s="48">
        <v>-8.9730000000000008</v>
      </c>
      <c r="Q18" s="25">
        <v>123.932</v>
      </c>
      <c r="R18" s="48">
        <v>-12.914</v>
      </c>
      <c r="S18" s="23">
        <v>2020</v>
      </c>
      <c r="T18" s="24"/>
      <c r="U18" s="25">
        <v>115.35899999999999</v>
      </c>
      <c r="V18" s="48">
        <v>-7.7670000000000003</v>
      </c>
      <c r="W18" s="25">
        <v>74.465000000000003</v>
      </c>
      <c r="X18" s="48">
        <v>-39.978000000000002</v>
      </c>
      <c r="Y18" s="25">
        <v>109.503</v>
      </c>
      <c r="Z18" s="48">
        <v>-7.4859999999999998</v>
      </c>
      <c r="AA18" s="23">
        <v>2020</v>
      </c>
      <c r="AB18" s="24"/>
      <c r="AC18" s="25">
        <v>94.33</v>
      </c>
      <c r="AD18" s="48">
        <v>-19.305</v>
      </c>
      <c r="AE18" s="25">
        <v>119.773</v>
      </c>
      <c r="AF18" s="48">
        <v>1.1160000000000001</v>
      </c>
      <c r="AG18" s="25">
        <v>96.855999999999995</v>
      </c>
      <c r="AH18" s="48">
        <v>-11.567</v>
      </c>
      <c r="AI18" s="23">
        <v>2020</v>
      </c>
      <c r="AJ18" s="24"/>
      <c r="AK18" s="25">
        <v>119.917</v>
      </c>
      <c r="AL18" s="48">
        <v>-6.7720000000000002</v>
      </c>
      <c r="AM18" s="25">
        <v>59.564999999999998</v>
      </c>
      <c r="AN18" s="48">
        <v>-16.888999999999999</v>
      </c>
      <c r="AO18" s="25">
        <v>108.687</v>
      </c>
      <c r="AP18" s="48">
        <v>-1.036</v>
      </c>
      <c r="AQ18" s="23">
        <v>2020</v>
      </c>
      <c r="AR18" s="24"/>
      <c r="AS18" s="25">
        <v>125.005</v>
      </c>
      <c r="AT18" s="48">
        <v>6.2409999999999997</v>
      </c>
      <c r="AU18" s="25">
        <v>99.14</v>
      </c>
      <c r="AV18" s="48">
        <v>-0.71599999999999997</v>
      </c>
      <c r="AW18" s="25">
        <v>104.937</v>
      </c>
      <c r="AX18" s="48">
        <v>-2.3690000000000002</v>
      </c>
      <c r="AY18" s="23">
        <v>2020</v>
      </c>
      <c r="AZ18" s="24"/>
      <c r="BA18" s="25">
        <v>86.546000000000006</v>
      </c>
      <c r="BB18" s="48">
        <v>-14.706</v>
      </c>
      <c r="BC18" s="25">
        <v>114.191</v>
      </c>
      <c r="BD18" s="48">
        <v>-4.2329999999999997</v>
      </c>
      <c r="BE18" s="25">
        <v>90.488</v>
      </c>
      <c r="BF18" s="48">
        <v>-18.361000000000001</v>
      </c>
      <c r="BG18" s="25">
        <v>100.509</v>
      </c>
      <c r="BH18" s="48">
        <v>-3.2890000000000001</v>
      </c>
      <c r="BI18" s="43"/>
    </row>
    <row r="19" spans="1:61" ht="15" customHeight="1" x14ac:dyDescent="0.25">
      <c r="A19" s="23"/>
      <c r="B19" s="24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43"/>
    </row>
    <row r="20" spans="1:61" ht="15" hidden="1" customHeight="1" x14ac:dyDescent="0.25">
      <c r="A20" s="23">
        <v>2015</v>
      </c>
      <c r="B20" s="24" t="s">
        <v>13</v>
      </c>
      <c r="C20" s="28">
        <v>109.682</v>
      </c>
      <c r="D20" s="48"/>
      <c r="E20" s="28">
        <v>90.296000000000006</v>
      </c>
      <c r="F20" s="48"/>
      <c r="G20" s="28">
        <v>104.73099999999999</v>
      </c>
      <c r="H20" s="48"/>
      <c r="I20" s="28">
        <v>94.340999999999994</v>
      </c>
      <c r="J20" s="48"/>
      <c r="K20" s="23">
        <v>2015</v>
      </c>
      <c r="L20" s="24" t="s">
        <v>13</v>
      </c>
      <c r="M20" s="28">
        <v>98.320999999999998</v>
      </c>
      <c r="N20" s="48"/>
      <c r="O20" s="28">
        <v>104.255</v>
      </c>
      <c r="P20" s="48"/>
      <c r="Q20" s="28">
        <v>100.337</v>
      </c>
      <c r="R20" s="48"/>
      <c r="S20" s="23">
        <v>2015</v>
      </c>
      <c r="T20" s="24" t="s">
        <v>13</v>
      </c>
      <c r="U20" s="28">
        <v>92.477000000000004</v>
      </c>
      <c r="V20" s="48"/>
      <c r="W20" s="28">
        <v>102.9</v>
      </c>
      <c r="X20" s="48"/>
      <c r="Y20" s="28">
        <v>102.69799999999999</v>
      </c>
      <c r="Z20" s="48"/>
      <c r="AA20" s="23">
        <v>2015</v>
      </c>
      <c r="AB20" s="24" t="s">
        <v>13</v>
      </c>
      <c r="AC20" s="28">
        <v>98.858000000000004</v>
      </c>
      <c r="AD20" s="48"/>
      <c r="AE20" s="28">
        <v>92.528999999999996</v>
      </c>
      <c r="AF20" s="48"/>
      <c r="AG20" s="28">
        <v>103.417</v>
      </c>
      <c r="AH20" s="48"/>
      <c r="AI20" s="23">
        <v>2015</v>
      </c>
      <c r="AJ20" s="24" t="s">
        <v>13</v>
      </c>
      <c r="AK20" s="28">
        <v>96.088999999999999</v>
      </c>
      <c r="AL20" s="48"/>
      <c r="AM20" s="28">
        <v>97.254000000000005</v>
      </c>
      <c r="AN20" s="48"/>
      <c r="AO20" s="28">
        <v>121.786</v>
      </c>
      <c r="AP20" s="48"/>
      <c r="AQ20" s="23">
        <v>2015</v>
      </c>
      <c r="AR20" s="24" t="s">
        <v>13</v>
      </c>
      <c r="AS20" s="28">
        <v>93.772000000000006</v>
      </c>
      <c r="AT20" s="48"/>
      <c r="AU20" s="28">
        <v>87.742000000000004</v>
      </c>
      <c r="AV20" s="48"/>
      <c r="AW20" s="28">
        <v>103.038</v>
      </c>
      <c r="AX20" s="48"/>
      <c r="AY20" s="23">
        <v>2015</v>
      </c>
      <c r="AZ20" s="24" t="s">
        <v>13</v>
      </c>
      <c r="BA20" s="28">
        <v>98.79</v>
      </c>
      <c r="BB20" s="48"/>
      <c r="BC20" s="28">
        <v>103.01600000000001</v>
      </c>
      <c r="BD20" s="48"/>
      <c r="BE20" s="28">
        <v>101.203</v>
      </c>
      <c r="BF20" s="48"/>
      <c r="BG20" s="28">
        <v>98.019000000000005</v>
      </c>
      <c r="BH20" s="48"/>
      <c r="BI20" s="43"/>
    </row>
    <row r="21" spans="1:61" ht="15" hidden="1" customHeight="1" x14ac:dyDescent="0.25">
      <c r="A21" s="23"/>
      <c r="B21" s="24" t="s">
        <v>14</v>
      </c>
      <c r="C21" s="28">
        <v>93.028000000000006</v>
      </c>
      <c r="D21" s="48"/>
      <c r="E21" s="28">
        <v>115.16500000000001</v>
      </c>
      <c r="F21" s="48"/>
      <c r="G21" s="28">
        <v>92.042000000000002</v>
      </c>
      <c r="H21" s="48"/>
      <c r="I21" s="28">
        <v>107.59699999999999</v>
      </c>
      <c r="J21" s="48"/>
      <c r="K21" s="23"/>
      <c r="L21" s="24" t="s">
        <v>14</v>
      </c>
      <c r="M21" s="28">
        <v>99.611999999999995</v>
      </c>
      <c r="N21" s="48"/>
      <c r="O21" s="28">
        <v>114.004</v>
      </c>
      <c r="P21" s="48"/>
      <c r="Q21" s="28">
        <v>92.994</v>
      </c>
      <c r="R21" s="48"/>
      <c r="S21" s="23"/>
      <c r="T21" s="24" t="s">
        <v>14</v>
      </c>
      <c r="U21" s="28">
        <v>99.102000000000004</v>
      </c>
      <c r="V21" s="48"/>
      <c r="W21" s="28">
        <v>95.641000000000005</v>
      </c>
      <c r="X21" s="48"/>
      <c r="Y21" s="28">
        <v>100.012</v>
      </c>
      <c r="Z21" s="48"/>
      <c r="AA21" s="23"/>
      <c r="AB21" s="24" t="s">
        <v>14</v>
      </c>
      <c r="AC21" s="28">
        <v>88.067999999999998</v>
      </c>
      <c r="AD21" s="48"/>
      <c r="AE21" s="28">
        <v>100.81100000000001</v>
      </c>
      <c r="AF21" s="48"/>
      <c r="AG21" s="28">
        <v>87.816000000000003</v>
      </c>
      <c r="AH21" s="48"/>
      <c r="AI21" s="23"/>
      <c r="AJ21" s="24" t="s">
        <v>14</v>
      </c>
      <c r="AK21" s="28">
        <v>105.57299999999999</v>
      </c>
      <c r="AL21" s="48"/>
      <c r="AM21" s="28">
        <v>95.96</v>
      </c>
      <c r="AN21" s="48"/>
      <c r="AO21" s="28">
        <v>103.03100000000001</v>
      </c>
      <c r="AP21" s="48"/>
      <c r="AQ21" s="23"/>
      <c r="AR21" s="24" t="s">
        <v>14</v>
      </c>
      <c r="AS21" s="28">
        <v>105.075</v>
      </c>
      <c r="AT21" s="48"/>
      <c r="AU21" s="28">
        <v>110.968</v>
      </c>
      <c r="AV21" s="48"/>
      <c r="AW21" s="28">
        <v>105.182</v>
      </c>
      <c r="AX21" s="48"/>
      <c r="AY21" s="23"/>
      <c r="AZ21" s="24" t="s">
        <v>14</v>
      </c>
      <c r="BA21" s="28">
        <v>100.22199999999999</v>
      </c>
      <c r="BB21" s="48"/>
      <c r="BC21" s="28">
        <v>94.8</v>
      </c>
      <c r="BD21" s="48"/>
      <c r="BE21" s="28">
        <v>101.17100000000001</v>
      </c>
      <c r="BF21" s="48"/>
      <c r="BG21" s="28">
        <v>98.783000000000001</v>
      </c>
      <c r="BH21" s="48"/>
      <c r="BI21" s="43"/>
    </row>
    <row r="22" spans="1:61" ht="15" hidden="1" customHeight="1" x14ac:dyDescent="0.25">
      <c r="A22" s="23"/>
      <c r="B22" s="24" t="s">
        <v>15</v>
      </c>
      <c r="C22" s="28">
        <v>97.950999999999993</v>
      </c>
      <c r="D22" s="48"/>
      <c r="E22" s="28">
        <v>103.54900000000001</v>
      </c>
      <c r="F22" s="48"/>
      <c r="G22" s="28">
        <v>103.253</v>
      </c>
      <c r="H22" s="48"/>
      <c r="I22" s="28">
        <v>103.71299999999999</v>
      </c>
      <c r="J22" s="48"/>
      <c r="K22" s="23"/>
      <c r="L22" s="24" t="s">
        <v>15</v>
      </c>
      <c r="M22" s="28">
        <v>103.03100000000001</v>
      </c>
      <c r="N22" s="48"/>
      <c r="O22" s="28">
        <v>89.763000000000005</v>
      </c>
      <c r="P22" s="48"/>
      <c r="Q22" s="28">
        <v>91.932000000000002</v>
      </c>
      <c r="R22" s="48"/>
      <c r="S22" s="23"/>
      <c r="T22" s="24" t="s">
        <v>15</v>
      </c>
      <c r="U22" s="28">
        <v>112.599</v>
      </c>
      <c r="V22" s="48"/>
      <c r="W22" s="28">
        <v>99.043000000000006</v>
      </c>
      <c r="X22" s="48"/>
      <c r="Y22" s="28">
        <v>98.692999999999998</v>
      </c>
      <c r="Z22" s="48"/>
      <c r="AA22" s="23"/>
      <c r="AB22" s="24" t="s">
        <v>15</v>
      </c>
      <c r="AC22" s="28">
        <v>139.637</v>
      </c>
      <c r="AD22" s="48"/>
      <c r="AE22" s="28">
        <v>104.72</v>
      </c>
      <c r="AF22" s="48"/>
      <c r="AG22" s="28">
        <v>110.291</v>
      </c>
      <c r="AH22" s="48"/>
      <c r="AI22" s="23"/>
      <c r="AJ22" s="24" t="s">
        <v>15</v>
      </c>
      <c r="AK22" s="28">
        <v>103.75</v>
      </c>
      <c r="AL22" s="48"/>
      <c r="AM22" s="28">
        <v>109.474</v>
      </c>
      <c r="AN22" s="48"/>
      <c r="AO22" s="28">
        <v>89.045000000000002</v>
      </c>
      <c r="AP22" s="48"/>
      <c r="AQ22" s="23"/>
      <c r="AR22" s="24" t="s">
        <v>15</v>
      </c>
      <c r="AS22" s="28">
        <v>99.248999999999995</v>
      </c>
      <c r="AT22" s="48"/>
      <c r="AU22" s="28">
        <v>109.67700000000001</v>
      </c>
      <c r="AV22" s="48"/>
      <c r="AW22" s="28">
        <v>101.86</v>
      </c>
      <c r="AX22" s="48"/>
      <c r="AY22" s="23"/>
      <c r="AZ22" s="24" t="s">
        <v>15</v>
      </c>
      <c r="BA22" s="28">
        <v>101.71</v>
      </c>
      <c r="BB22" s="48"/>
      <c r="BC22" s="28">
        <v>97.584999999999994</v>
      </c>
      <c r="BD22" s="48"/>
      <c r="BE22" s="28">
        <v>102.64700000000001</v>
      </c>
      <c r="BF22" s="48"/>
      <c r="BG22" s="28">
        <v>102.85599999999999</v>
      </c>
      <c r="BH22" s="48"/>
      <c r="BI22" s="43"/>
    </row>
    <row r="23" spans="1:61" ht="15" hidden="1" customHeight="1" x14ac:dyDescent="0.25">
      <c r="A23" s="23"/>
      <c r="B23" s="24" t="s">
        <v>16</v>
      </c>
      <c r="C23" s="28">
        <v>99.34</v>
      </c>
      <c r="D23" s="48"/>
      <c r="E23" s="28">
        <v>90.991</v>
      </c>
      <c r="F23" s="48"/>
      <c r="G23" s="28">
        <v>99.974000000000004</v>
      </c>
      <c r="H23" s="48"/>
      <c r="I23" s="28">
        <v>94.347999999999999</v>
      </c>
      <c r="J23" s="48"/>
      <c r="K23" s="23"/>
      <c r="L23" s="24" t="s">
        <v>16</v>
      </c>
      <c r="M23" s="28">
        <v>99.037000000000006</v>
      </c>
      <c r="N23" s="48"/>
      <c r="O23" s="28">
        <v>91.977999999999994</v>
      </c>
      <c r="P23" s="48"/>
      <c r="Q23" s="28">
        <v>114.738</v>
      </c>
      <c r="R23" s="48"/>
      <c r="S23" s="23"/>
      <c r="T23" s="24" t="s">
        <v>16</v>
      </c>
      <c r="U23" s="28">
        <v>95.822000000000003</v>
      </c>
      <c r="V23" s="48"/>
      <c r="W23" s="28">
        <v>102.416</v>
      </c>
      <c r="X23" s="48"/>
      <c r="Y23" s="28">
        <v>98.597999999999999</v>
      </c>
      <c r="Z23" s="48"/>
      <c r="AA23" s="23"/>
      <c r="AB23" s="24" t="s">
        <v>16</v>
      </c>
      <c r="AC23" s="28">
        <v>73.436999999999998</v>
      </c>
      <c r="AD23" s="48"/>
      <c r="AE23" s="28">
        <v>101.941</v>
      </c>
      <c r="AF23" s="48"/>
      <c r="AG23" s="28">
        <v>98.475999999999999</v>
      </c>
      <c r="AH23" s="48"/>
      <c r="AI23" s="23"/>
      <c r="AJ23" s="24" t="s">
        <v>16</v>
      </c>
      <c r="AK23" s="28">
        <v>94.588999999999999</v>
      </c>
      <c r="AL23" s="48"/>
      <c r="AM23" s="28">
        <v>97.311999999999998</v>
      </c>
      <c r="AN23" s="48"/>
      <c r="AO23" s="28">
        <v>86.137</v>
      </c>
      <c r="AP23" s="48"/>
      <c r="AQ23" s="23"/>
      <c r="AR23" s="24" t="s">
        <v>16</v>
      </c>
      <c r="AS23" s="28">
        <v>101.904</v>
      </c>
      <c r="AT23" s="48"/>
      <c r="AU23" s="28">
        <v>91.613</v>
      </c>
      <c r="AV23" s="48"/>
      <c r="AW23" s="28">
        <v>89.92</v>
      </c>
      <c r="AX23" s="48"/>
      <c r="AY23" s="23"/>
      <c r="AZ23" s="24" t="s">
        <v>16</v>
      </c>
      <c r="BA23" s="28">
        <v>99.278000000000006</v>
      </c>
      <c r="BB23" s="48"/>
      <c r="BC23" s="28">
        <v>104.599</v>
      </c>
      <c r="BD23" s="48"/>
      <c r="BE23" s="28">
        <v>94.978999999999999</v>
      </c>
      <c r="BF23" s="48"/>
      <c r="BG23" s="28">
        <v>100.342</v>
      </c>
      <c r="BH23" s="48"/>
      <c r="BI23" s="43"/>
    </row>
    <row r="24" spans="1:61" s="172" customFormat="1" ht="15" hidden="1" customHeight="1" x14ac:dyDescent="0.25">
      <c r="A24" s="222"/>
      <c r="B24" s="212"/>
      <c r="C24" s="48"/>
      <c r="D24" s="223"/>
      <c r="E24" s="48"/>
      <c r="F24" s="223"/>
      <c r="G24" s="48"/>
      <c r="H24" s="223"/>
      <c r="I24" s="48"/>
      <c r="J24" s="223"/>
      <c r="K24" s="222"/>
      <c r="L24" s="212"/>
      <c r="M24" s="48"/>
      <c r="N24" s="223"/>
      <c r="O24" s="48"/>
      <c r="P24" s="223"/>
      <c r="Q24" s="48"/>
      <c r="R24" s="223"/>
      <c r="S24" s="222"/>
      <c r="T24" s="212"/>
      <c r="U24" s="48"/>
      <c r="V24" s="223"/>
      <c r="W24" s="48"/>
      <c r="X24" s="223"/>
      <c r="Y24" s="48"/>
      <c r="Z24" s="223"/>
      <c r="AA24" s="222"/>
      <c r="AB24" s="212"/>
      <c r="AC24" s="48"/>
      <c r="AD24" s="223"/>
      <c r="AE24" s="48"/>
      <c r="AF24" s="223"/>
      <c r="AG24" s="48"/>
      <c r="AH24" s="223"/>
      <c r="AI24" s="222"/>
      <c r="AJ24" s="212"/>
      <c r="AK24" s="48"/>
      <c r="AL24" s="223"/>
      <c r="AM24" s="48"/>
      <c r="AN24" s="223"/>
      <c r="AO24" s="48"/>
      <c r="AP24" s="223"/>
      <c r="AQ24" s="222"/>
      <c r="AR24" s="212"/>
      <c r="AS24" s="48"/>
      <c r="AT24" s="223"/>
      <c r="AU24" s="48"/>
      <c r="AV24" s="223"/>
      <c r="AW24" s="48"/>
      <c r="AX24" s="223"/>
      <c r="AY24" s="222"/>
      <c r="AZ24" s="212"/>
      <c r="BA24" s="48"/>
      <c r="BB24" s="223"/>
      <c r="BC24" s="48"/>
      <c r="BD24" s="223"/>
      <c r="BE24" s="48"/>
      <c r="BF24" s="223"/>
      <c r="BG24" s="48"/>
      <c r="BH24" s="223"/>
      <c r="BI24" s="224"/>
    </row>
    <row r="25" spans="1:61" ht="15" hidden="1" customHeight="1" x14ac:dyDescent="0.25">
      <c r="A25" s="23">
        <v>2016</v>
      </c>
      <c r="B25" s="24" t="s">
        <v>13</v>
      </c>
      <c r="C25" s="28">
        <v>114.77200000000001</v>
      </c>
      <c r="D25" s="48">
        <v>4.641</v>
      </c>
      <c r="E25" s="28">
        <v>94.549000000000007</v>
      </c>
      <c r="F25" s="48">
        <v>4.71</v>
      </c>
      <c r="G25" s="28">
        <v>109.807</v>
      </c>
      <c r="H25" s="48">
        <v>4.8470000000000004</v>
      </c>
      <c r="I25" s="28">
        <v>98.757000000000005</v>
      </c>
      <c r="J25" s="48">
        <v>4.68</v>
      </c>
      <c r="K25" s="23">
        <v>2016</v>
      </c>
      <c r="L25" s="24" t="s">
        <v>13</v>
      </c>
      <c r="M25" s="28">
        <v>101.941</v>
      </c>
      <c r="N25" s="48">
        <v>3.6819999999999999</v>
      </c>
      <c r="O25" s="28">
        <v>114.134</v>
      </c>
      <c r="P25" s="48">
        <v>9.4760000000000009</v>
      </c>
      <c r="Q25" s="28">
        <v>109.227</v>
      </c>
      <c r="R25" s="48">
        <v>8.8610000000000007</v>
      </c>
      <c r="S25" s="23">
        <v>2016</v>
      </c>
      <c r="T25" s="24" t="s">
        <v>13</v>
      </c>
      <c r="U25" s="28">
        <v>98.474999999999994</v>
      </c>
      <c r="V25" s="48">
        <v>6.4859999999999998</v>
      </c>
      <c r="W25" s="28">
        <v>106.596</v>
      </c>
      <c r="X25" s="48">
        <v>3.5920000000000001</v>
      </c>
      <c r="Y25" s="28">
        <v>104.642</v>
      </c>
      <c r="Z25" s="48">
        <v>1.893</v>
      </c>
      <c r="AA25" s="23">
        <v>2016</v>
      </c>
      <c r="AB25" s="24" t="s">
        <v>13</v>
      </c>
      <c r="AC25" s="28">
        <v>105.128</v>
      </c>
      <c r="AD25" s="48">
        <v>6.343</v>
      </c>
      <c r="AE25" s="28">
        <v>95.956000000000003</v>
      </c>
      <c r="AF25" s="48">
        <v>3.7040000000000002</v>
      </c>
      <c r="AG25" s="28">
        <v>107.2</v>
      </c>
      <c r="AH25" s="48">
        <v>3.6589999999999998</v>
      </c>
      <c r="AI25" s="23">
        <v>2016</v>
      </c>
      <c r="AJ25" s="24" t="s">
        <v>13</v>
      </c>
      <c r="AK25" s="28">
        <v>99.653000000000006</v>
      </c>
      <c r="AL25" s="48">
        <v>3.7090000000000001</v>
      </c>
      <c r="AM25" s="28">
        <v>77.688999999999993</v>
      </c>
      <c r="AN25" s="48">
        <v>-20.117000000000001</v>
      </c>
      <c r="AO25" s="28">
        <v>124.14100000000001</v>
      </c>
      <c r="AP25" s="48">
        <v>1.9339999999999999</v>
      </c>
      <c r="AQ25" s="23">
        <v>2016</v>
      </c>
      <c r="AR25" s="24" t="s">
        <v>13</v>
      </c>
      <c r="AS25" s="28">
        <v>95.590999999999994</v>
      </c>
      <c r="AT25" s="48">
        <v>1.94</v>
      </c>
      <c r="AU25" s="28">
        <v>89.43</v>
      </c>
      <c r="AV25" s="48">
        <v>1.9239999999999999</v>
      </c>
      <c r="AW25" s="28">
        <v>105.124</v>
      </c>
      <c r="AX25" s="48">
        <v>2.0249999999999999</v>
      </c>
      <c r="AY25" s="23">
        <v>2016</v>
      </c>
      <c r="AZ25" s="24" t="s">
        <v>13</v>
      </c>
      <c r="BA25" s="28">
        <v>100.735</v>
      </c>
      <c r="BB25" s="48">
        <v>1.9690000000000001</v>
      </c>
      <c r="BC25" s="28">
        <v>104.997</v>
      </c>
      <c r="BD25" s="48">
        <v>1.923</v>
      </c>
      <c r="BE25" s="28">
        <v>103.065</v>
      </c>
      <c r="BF25" s="48">
        <v>1.839</v>
      </c>
      <c r="BG25" s="28">
        <v>99.878</v>
      </c>
      <c r="BH25" s="48">
        <v>1.897</v>
      </c>
      <c r="BI25" s="43"/>
    </row>
    <row r="26" spans="1:61" ht="15" hidden="1" customHeight="1" x14ac:dyDescent="0.25">
      <c r="A26" s="23"/>
      <c r="B26" s="24" t="s">
        <v>14</v>
      </c>
      <c r="C26" s="28">
        <v>85.146000000000001</v>
      </c>
      <c r="D26" s="48">
        <v>-8.4719999999999995</v>
      </c>
      <c r="E26" s="28">
        <v>105.398</v>
      </c>
      <c r="F26" s="48">
        <v>-8.4809999999999999</v>
      </c>
      <c r="G26" s="28">
        <v>84.176000000000002</v>
      </c>
      <c r="H26" s="48">
        <v>-8.5459999999999994</v>
      </c>
      <c r="I26" s="28">
        <v>98.465000000000003</v>
      </c>
      <c r="J26" s="48">
        <v>-8.4870000000000001</v>
      </c>
      <c r="K26" s="23"/>
      <c r="L26" s="24" t="s">
        <v>14</v>
      </c>
      <c r="M26" s="28">
        <v>103.61799999999999</v>
      </c>
      <c r="N26" s="48">
        <v>4.0220000000000002</v>
      </c>
      <c r="O26" s="28">
        <v>126.324</v>
      </c>
      <c r="P26" s="48">
        <v>10.807</v>
      </c>
      <c r="Q26" s="28">
        <v>102.387</v>
      </c>
      <c r="R26" s="48">
        <v>10.101000000000001</v>
      </c>
      <c r="S26" s="23"/>
      <c r="T26" s="24" t="s">
        <v>14</v>
      </c>
      <c r="U26" s="28">
        <v>102.123</v>
      </c>
      <c r="V26" s="48">
        <v>3.048</v>
      </c>
      <c r="W26" s="28">
        <v>100.794</v>
      </c>
      <c r="X26" s="48">
        <v>5.3879999999999999</v>
      </c>
      <c r="Y26" s="28">
        <v>102.601</v>
      </c>
      <c r="Z26" s="48">
        <v>2.589</v>
      </c>
      <c r="AA26" s="23"/>
      <c r="AB26" s="24" t="s">
        <v>14</v>
      </c>
      <c r="AC26" s="28">
        <v>96.037999999999997</v>
      </c>
      <c r="AD26" s="48">
        <v>9.0489999999999995</v>
      </c>
      <c r="AE26" s="28">
        <v>107.131</v>
      </c>
      <c r="AF26" s="48">
        <v>6.2690000000000001</v>
      </c>
      <c r="AG26" s="28">
        <v>93.754000000000005</v>
      </c>
      <c r="AH26" s="48">
        <v>6.7619999999999996</v>
      </c>
      <c r="AI26" s="23"/>
      <c r="AJ26" s="24" t="s">
        <v>14</v>
      </c>
      <c r="AK26" s="28">
        <v>112.158</v>
      </c>
      <c r="AL26" s="48">
        <v>6.2370000000000001</v>
      </c>
      <c r="AM26" s="28">
        <v>72.662999999999997</v>
      </c>
      <c r="AN26" s="48">
        <v>-24.277999999999999</v>
      </c>
      <c r="AO26" s="28">
        <v>95.248999999999995</v>
      </c>
      <c r="AP26" s="48">
        <v>-7.5529999999999999</v>
      </c>
      <c r="AQ26" s="23"/>
      <c r="AR26" s="24" t="s">
        <v>14</v>
      </c>
      <c r="AS26" s="28">
        <v>97.581999999999994</v>
      </c>
      <c r="AT26" s="48">
        <v>-7.1319999999999997</v>
      </c>
      <c r="AU26" s="28">
        <v>102.71</v>
      </c>
      <c r="AV26" s="48">
        <v>-7.4420000000000002</v>
      </c>
      <c r="AW26" s="28">
        <v>97.563000000000002</v>
      </c>
      <c r="AX26" s="48">
        <v>-7.2430000000000003</v>
      </c>
      <c r="AY26" s="23"/>
      <c r="AZ26" s="24" t="s">
        <v>14</v>
      </c>
      <c r="BA26" s="28">
        <v>93.015000000000001</v>
      </c>
      <c r="BB26" s="48">
        <v>-7.1909999999999998</v>
      </c>
      <c r="BC26" s="28">
        <v>87.694000000000003</v>
      </c>
      <c r="BD26" s="48">
        <v>-7.4960000000000004</v>
      </c>
      <c r="BE26" s="28">
        <v>93.822999999999993</v>
      </c>
      <c r="BF26" s="48">
        <v>-7.2629999999999999</v>
      </c>
      <c r="BG26" s="28">
        <v>91.521000000000001</v>
      </c>
      <c r="BH26" s="48">
        <v>-7.351</v>
      </c>
      <c r="BI26" s="43"/>
    </row>
    <row r="27" spans="1:61" ht="15" hidden="1" customHeight="1" x14ac:dyDescent="0.25">
      <c r="A27" s="23"/>
      <c r="B27" s="24" t="s">
        <v>15</v>
      </c>
      <c r="C27" s="28">
        <v>96.683999999999997</v>
      </c>
      <c r="D27" s="48">
        <v>-1.294</v>
      </c>
      <c r="E27" s="28">
        <v>102.17</v>
      </c>
      <c r="F27" s="48">
        <v>-1.3320000000000001</v>
      </c>
      <c r="G27" s="28">
        <v>101.911</v>
      </c>
      <c r="H27" s="48">
        <v>-1.3</v>
      </c>
      <c r="I27" s="28">
        <v>102.324</v>
      </c>
      <c r="J27" s="48">
        <v>-1.34</v>
      </c>
      <c r="K27" s="23"/>
      <c r="L27" s="24" t="s">
        <v>15</v>
      </c>
      <c r="M27" s="28">
        <v>107.54</v>
      </c>
      <c r="N27" s="48">
        <v>4.3760000000000003</v>
      </c>
      <c r="O27" s="28">
        <v>97.040999999999997</v>
      </c>
      <c r="P27" s="48">
        <v>8.1080000000000005</v>
      </c>
      <c r="Q27" s="28">
        <v>99.414000000000001</v>
      </c>
      <c r="R27" s="48">
        <v>8.1379999999999999</v>
      </c>
      <c r="S27" s="23"/>
      <c r="T27" s="24" t="s">
        <v>15</v>
      </c>
      <c r="U27" s="28">
        <v>119.01300000000001</v>
      </c>
      <c r="V27" s="48">
        <v>5.6959999999999997</v>
      </c>
      <c r="W27" s="28">
        <v>105.98099999999999</v>
      </c>
      <c r="X27" s="48">
        <v>7.0039999999999996</v>
      </c>
      <c r="Y27" s="28">
        <v>99.408000000000001</v>
      </c>
      <c r="Z27" s="48">
        <v>0.72499999999999998</v>
      </c>
      <c r="AA27" s="23"/>
      <c r="AB27" s="24" t="s">
        <v>15</v>
      </c>
      <c r="AC27" s="28">
        <v>148.41999999999999</v>
      </c>
      <c r="AD27" s="48">
        <v>6.29</v>
      </c>
      <c r="AE27" s="28">
        <v>111.964</v>
      </c>
      <c r="AF27" s="48">
        <v>6.9180000000000001</v>
      </c>
      <c r="AG27" s="28">
        <v>118.004</v>
      </c>
      <c r="AH27" s="48">
        <v>6.9930000000000003</v>
      </c>
      <c r="AI27" s="23"/>
      <c r="AJ27" s="24" t="s">
        <v>15</v>
      </c>
      <c r="AK27" s="28">
        <v>110.988</v>
      </c>
      <c r="AL27" s="48">
        <v>6.9770000000000003</v>
      </c>
      <c r="AM27" s="28">
        <v>89.412000000000006</v>
      </c>
      <c r="AN27" s="48">
        <v>-18.326000000000001</v>
      </c>
      <c r="AO27" s="28">
        <v>87.682000000000002</v>
      </c>
      <c r="AP27" s="48">
        <v>-1.5309999999999999</v>
      </c>
      <c r="AQ27" s="23"/>
      <c r="AR27" s="24" t="s">
        <v>15</v>
      </c>
      <c r="AS27" s="28">
        <v>97.38</v>
      </c>
      <c r="AT27" s="48">
        <v>-1.883</v>
      </c>
      <c r="AU27" s="28">
        <v>107.845</v>
      </c>
      <c r="AV27" s="48">
        <v>-1.671</v>
      </c>
      <c r="AW27" s="28">
        <v>100.152</v>
      </c>
      <c r="AX27" s="48">
        <v>-1.6779999999999999</v>
      </c>
      <c r="AY27" s="23"/>
      <c r="AZ27" s="24" t="s">
        <v>15</v>
      </c>
      <c r="BA27" s="28">
        <v>99.918999999999997</v>
      </c>
      <c r="BB27" s="48">
        <v>-1.762</v>
      </c>
      <c r="BC27" s="28">
        <v>95.927999999999997</v>
      </c>
      <c r="BD27" s="48">
        <v>-1.698</v>
      </c>
      <c r="BE27" s="28">
        <v>100.78</v>
      </c>
      <c r="BF27" s="48">
        <v>-1.819</v>
      </c>
      <c r="BG27" s="28">
        <v>100.786</v>
      </c>
      <c r="BH27" s="48">
        <v>-2.0129999999999999</v>
      </c>
      <c r="BI27" s="43"/>
    </row>
    <row r="28" spans="1:61" ht="15" hidden="1" customHeight="1" x14ac:dyDescent="0.25">
      <c r="A28" s="23"/>
      <c r="B28" s="24" t="s">
        <v>16</v>
      </c>
      <c r="C28" s="28">
        <v>106.24299999999999</v>
      </c>
      <c r="D28" s="48">
        <v>6.9489999999999998</v>
      </c>
      <c r="E28" s="28">
        <v>97.438000000000002</v>
      </c>
      <c r="F28" s="48">
        <v>7.0860000000000003</v>
      </c>
      <c r="G28" s="28">
        <v>107.498</v>
      </c>
      <c r="H28" s="48">
        <v>7.5259999999999998</v>
      </c>
      <c r="I28" s="28">
        <v>100.633</v>
      </c>
      <c r="J28" s="48">
        <v>6.6619999999999999</v>
      </c>
      <c r="K28" s="23"/>
      <c r="L28" s="24" t="s">
        <v>16</v>
      </c>
      <c r="M28" s="28">
        <v>104.042</v>
      </c>
      <c r="N28" s="48">
        <v>5.0540000000000003</v>
      </c>
      <c r="O28" s="28">
        <v>97.972999999999999</v>
      </c>
      <c r="P28" s="48">
        <v>6.5170000000000003</v>
      </c>
      <c r="Q28" s="28">
        <v>122.321</v>
      </c>
      <c r="R28" s="48">
        <v>6.609</v>
      </c>
      <c r="S28" s="23"/>
      <c r="T28" s="24" t="s">
        <v>16</v>
      </c>
      <c r="U28" s="28">
        <v>102.452</v>
      </c>
      <c r="V28" s="48">
        <v>6.92</v>
      </c>
      <c r="W28" s="28">
        <v>110.149</v>
      </c>
      <c r="X28" s="48">
        <v>7.5510000000000002</v>
      </c>
      <c r="Y28" s="28">
        <v>102.21299999999999</v>
      </c>
      <c r="Z28" s="48">
        <v>3.6669999999999998</v>
      </c>
      <c r="AA28" s="23"/>
      <c r="AB28" s="24" t="s">
        <v>16</v>
      </c>
      <c r="AC28" s="28">
        <v>79.004999999999995</v>
      </c>
      <c r="AD28" s="48">
        <v>7.5810000000000004</v>
      </c>
      <c r="AE28" s="28">
        <v>109.65900000000001</v>
      </c>
      <c r="AF28" s="48">
        <v>7.5720000000000001</v>
      </c>
      <c r="AG28" s="28">
        <v>105.84</v>
      </c>
      <c r="AH28" s="48">
        <v>7.4779999999999998</v>
      </c>
      <c r="AI28" s="23"/>
      <c r="AJ28" s="24" t="s">
        <v>16</v>
      </c>
      <c r="AK28" s="28">
        <v>101.74</v>
      </c>
      <c r="AL28" s="48">
        <v>7.56</v>
      </c>
      <c r="AM28" s="28">
        <v>78.435000000000002</v>
      </c>
      <c r="AN28" s="48">
        <v>-19.398</v>
      </c>
      <c r="AO28" s="28">
        <v>82.656000000000006</v>
      </c>
      <c r="AP28" s="48">
        <v>-4.0410000000000004</v>
      </c>
      <c r="AQ28" s="23"/>
      <c r="AR28" s="24" t="s">
        <v>16</v>
      </c>
      <c r="AS28" s="28">
        <v>97.852999999999994</v>
      </c>
      <c r="AT28" s="48">
        <v>-3.9750000000000001</v>
      </c>
      <c r="AU28" s="28">
        <v>87.748000000000005</v>
      </c>
      <c r="AV28" s="48">
        <v>-4.2190000000000003</v>
      </c>
      <c r="AW28" s="28">
        <v>86.209000000000003</v>
      </c>
      <c r="AX28" s="48">
        <v>-4.1269999999999998</v>
      </c>
      <c r="AY28" s="23"/>
      <c r="AZ28" s="24" t="s">
        <v>16</v>
      </c>
      <c r="BA28" s="28">
        <v>95.135999999999996</v>
      </c>
      <c r="BB28" s="48">
        <v>-4.1719999999999997</v>
      </c>
      <c r="BC28" s="28">
        <v>100.292</v>
      </c>
      <c r="BD28" s="48">
        <v>-4.1180000000000003</v>
      </c>
      <c r="BE28" s="28">
        <v>90.903999999999996</v>
      </c>
      <c r="BF28" s="48">
        <v>-4.29</v>
      </c>
      <c r="BG28" s="28">
        <v>96.093000000000004</v>
      </c>
      <c r="BH28" s="48">
        <v>-4.2350000000000003</v>
      </c>
      <c r="BI28" s="43"/>
    </row>
    <row r="29" spans="1:61" ht="15" hidden="1" customHeight="1" x14ac:dyDescent="0.25">
      <c r="A29" s="23"/>
      <c r="B29" s="24"/>
      <c r="C29" s="28"/>
      <c r="D29" s="48"/>
      <c r="E29" s="28"/>
      <c r="F29" s="48"/>
      <c r="G29" s="28"/>
      <c r="H29" s="48"/>
      <c r="I29" s="28"/>
      <c r="J29" s="48"/>
      <c r="K29" s="48"/>
      <c r="L29" s="48"/>
      <c r="M29" s="28"/>
      <c r="N29" s="48"/>
      <c r="O29" s="28"/>
      <c r="P29" s="48"/>
      <c r="Q29" s="28"/>
      <c r="R29" s="48"/>
      <c r="S29" s="48"/>
      <c r="T29" s="48"/>
      <c r="U29" s="28"/>
      <c r="V29" s="48"/>
      <c r="W29" s="28"/>
      <c r="X29" s="48"/>
      <c r="Y29" s="28"/>
      <c r="Z29" s="48"/>
      <c r="AA29" s="48"/>
      <c r="AB29" s="48"/>
      <c r="AC29" s="28"/>
      <c r="AD29" s="48"/>
      <c r="AE29" s="28"/>
      <c r="AF29" s="48"/>
      <c r="AG29" s="28"/>
      <c r="AH29" s="48"/>
      <c r="AI29" s="48"/>
      <c r="AJ29" s="48"/>
      <c r="AK29" s="28"/>
      <c r="AL29" s="48"/>
      <c r="AM29" s="28"/>
      <c r="AN29" s="48"/>
      <c r="AO29" s="28"/>
      <c r="AP29" s="48"/>
      <c r="AQ29" s="48"/>
      <c r="AR29" s="48"/>
      <c r="AS29" s="28"/>
      <c r="AT29" s="48"/>
      <c r="AU29" s="28"/>
      <c r="AV29" s="48"/>
      <c r="AW29" s="28"/>
      <c r="AX29" s="48"/>
      <c r="AY29" s="48"/>
      <c r="AZ29" s="48"/>
      <c r="BA29" s="28"/>
      <c r="BB29" s="48"/>
      <c r="BC29" s="28"/>
      <c r="BD29" s="48"/>
      <c r="BE29" s="28"/>
      <c r="BF29" s="48"/>
      <c r="BG29" s="28"/>
      <c r="BH29" s="48"/>
      <c r="BI29" s="43"/>
    </row>
    <row r="30" spans="1:61" ht="15" hidden="1" customHeight="1" x14ac:dyDescent="0.25">
      <c r="A30" s="23">
        <v>2017</v>
      </c>
      <c r="B30" s="24" t="s">
        <v>13</v>
      </c>
      <c r="C30" s="28">
        <v>125.723</v>
      </c>
      <c r="D30" s="48">
        <v>9.5410000000000004</v>
      </c>
      <c r="E30" s="28">
        <v>103.84699999999999</v>
      </c>
      <c r="F30" s="48">
        <v>9.8350000000000009</v>
      </c>
      <c r="G30" s="28">
        <v>119.768</v>
      </c>
      <c r="H30" s="48">
        <v>9.0709999999999997</v>
      </c>
      <c r="I30" s="28">
        <v>110.61199999999999</v>
      </c>
      <c r="J30" s="48">
        <v>12.004</v>
      </c>
      <c r="K30" s="23">
        <v>2017</v>
      </c>
      <c r="L30" s="24" t="s">
        <v>13</v>
      </c>
      <c r="M30" s="28">
        <v>106.256</v>
      </c>
      <c r="N30" s="48">
        <v>4.2329999999999997</v>
      </c>
      <c r="O30" s="28">
        <v>124.91200000000001</v>
      </c>
      <c r="P30" s="48">
        <v>9.4440000000000008</v>
      </c>
      <c r="Q30" s="28">
        <v>119.312</v>
      </c>
      <c r="R30" s="48">
        <v>9.2330000000000005</v>
      </c>
      <c r="S30" s="23">
        <v>2017</v>
      </c>
      <c r="T30" s="24" t="s">
        <v>13</v>
      </c>
      <c r="U30" s="28">
        <v>113.047</v>
      </c>
      <c r="V30" s="48">
        <v>14.798</v>
      </c>
      <c r="W30" s="28">
        <v>110.538</v>
      </c>
      <c r="X30" s="48">
        <v>3.6989999999999998</v>
      </c>
      <c r="Y30" s="28">
        <v>107.84399999999999</v>
      </c>
      <c r="Z30" s="48">
        <v>3.06</v>
      </c>
      <c r="AA30" s="23">
        <v>2017</v>
      </c>
      <c r="AB30" s="24" t="s">
        <v>13</v>
      </c>
      <c r="AC30" s="28">
        <v>113.03</v>
      </c>
      <c r="AD30" s="48">
        <v>7.516</v>
      </c>
      <c r="AE30" s="28">
        <v>105.26900000000001</v>
      </c>
      <c r="AF30" s="48">
        <v>9.7059999999999995</v>
      </c>
      <c r="AG30" s="28">
        <v>117.47199999999999</v>
      </c>
      <c r="AH30" s="48">
        <v>9.5820000000000007</v>
      </c>
      <c r="AI30" s="23">
        <v>2017</v>
      </c>
      <c r="AJ30" s="24" t="s">
        <v>13</v>
      </c>
      <c r="AK30" s="28">
        <v>109.325</v>
      </c>
      <c r="AL30" s="48">
        <v>9.7059999999999995</v>
      </c>
      <c r="AM30" s="28">
        <v>81.945999999999998</v>
      </c>
      <c r="AN30" s="48">
        <v>5.48</v>
      </c>
      <c r="AO30" s="28">
        <v>128.87299999999999</v>
      </c>
      <c r="AP30" s="48">
        <v>3.8109999999999999</v>
      </c>
      <c r="AQ30" s="23">
        <v>2017</v>
      </c>
      <c r="AR30" s="24" t="s">
        <v>13</v>
      </c>
      <c r="AS30" s="28">
        <v>99.177000000000007</v>
      </c>
      <c r="AT30" s="48">
        <v>3.7509999999999999</v>
      </c>
      <c r="AU30" s="28">
        <v>92.725999999999999</v>
      </c>
      <c r="AV30" s="48">
        <v>3.6850000000000001</v>
      </c>
      <c r="AW30" s="28">
        <v>109.17100000000001</v>
      </c>
      <c r="AX30" s="48">
        <v>3.8490000000000002</v>
      </c>
      <c r="AY30" s="23">
        <v>2017</v>
      </c>
      <c r="AZ30" s="24" t="s">
        <v>13</v>
      </c>
      <c r="BA30" s="28">
        <v>104.548</v>
      </c>
      <c r="BB30" s="48">
        <v>3.7839999999999998</v>
      </c>
      <c r="BC30" s="28">
        <v>108.822</v>
      </c>
      <c r="BD30" s="48">
        <v>3.6429999999999998</v>
      </c>
      <c r="BE30" s="28">
        <v>106.776</v>
      </c>
      <c r="BF30" s="48">
        <v>3.601</v>
      </c>
      <c r="BG30" s="28">
        <v>103.488</v>
      </c>
      <c r="BH30" s="48">
        <v>3.6139999999999999</v>
      </c>
      <c r="BI30" s="43"/>
    </row>
    <row r="31" spans="1:61" ht="15" hidden="1" customHeight="1" x14ac:dyDescent="0.25">
      <c r="A31" s="23"/>
      <c r="B31" s="24" t="s">
        <v>14</v>
      </c>
      <c r="C31" s="28">
        <v>96.063000000000002</v>
      </c>
      <c r="D31" s="48">
        <v>12.821</v>
      </c>
      <c r="E31" s="28">
        <v>118.881</v>
      </c>
      <c r="F31" s="48">
        <v>12.792999999999999</v>
      </c>
      <c r="G31" s="28">
        <v>94.635000000000005</v>
      </c>
      <c r="H31" s="48">
        <v>12.426</v>
      </c>
      <c r="I31" s="28">
        <v>110.38200000000001</v>
      </c>
      <c r="J31" s="48">
        <v>12.102</v>
      </c>
      <c r="K31" s="23"/>
      <c r="L31" s="24" t="s">
        <v>14</v>
      </c>
      <c r="M31" s="28">
        <v>107.694</v>
      </c>
      <c r="N31" s="48">
        <v>3.9329999999999998</v>
      </c>
      <c r="O31" s="28">
        <v>140.25899999999999</v>
      </c>
      <c r="P31" s="48">
        <v>11.031000000000001</v>
      </c>
      <c r="Q31" s="28">
        <v>113.277</v>
      </c>
      <c r="R31" s="48">
        <v>10.637</v>
      </c>
      <c r="S31" s="23"/>
      <c r="T31" s="24" t="s">
        <v>14</v>
      </c>
      <c r="U31" s="28">
        <v>104.54300000000001</v>
      </c>
      <c r="V31" s="48">
        <v>2.37</v>
      </c>
      <c r="W31" s="28">
        <v>104.71</v>
      </c>
      <c r="X31" s="48">
        <v>3.8849999999999998</v>
      </c>
      <c r="Y31" s="28">
        <v>106.404</v>
      </c>
      <c r="Z31" s="48">
        <v>3.7069999999999999</v>
      </c>
      <c r="AA31" s="23"/>
      <c r="AB31" s="24" t="s">
        <v>14</v>
      </c>
      <c r="AC31" s="28">
        <v>105.87</v>
      </c>
      <c r="AD31" s="48">
        <v>10.238</v>
      </c>
      <c r="AE31" s="28">
        <v>116.699</v>
      </c>
      <c r="AF31" s="48">
        <v>8.9309999999999992</v>
      </c>
      <c r="AG31" s="28">
        <v>101.952</v>
      </c>
      <c r="AH31" s="48">
        <v>8.7439999999999998</v>
      </c>
      <c r="AI31" s="23"/>
      <c r="AJ31" s="24" t="s">
        <v>14</v>
      </c>
      <c r="AK31" s="28">
        <v>122.08199999999999</v>
      </c>
      <c r="AL31" s="48">
        <v>8.8490000000000002</v>
      </c>
      <c r="AM31" s="28">
        <v>65.105000000000004</v>
      </c>
      <c r="AN31" s="48">
        <v>-10.401</v>
      </c>
      <c r="AO31" s="28">
        <v>98.864000000000004</v>
      </c>
      <c r="AP31" s="48">
        <v>3.7949999999999999</v>
      </c>
      <c r="AQ31" s="23"/>
      <c r="AR31" s="24" t="s">
        <v>14</v>
      </c>
      <c r="AS31" s="28">
        <v>100.77500000000001</v>
      </c>
      <c r="AT31" s="48">
        <v>3.2719999999999998</v>
      </c>
      <c r="AU31" s="28">
        <v>106.32</v>
      </c>
      <c r="AV31" s="48">
        <v>3.5150000000000001</v>
      </c>
      <c r="AW31" s="28">
        <v>100.953</v>
      </c>
      <c r="AX31" s="48">
        <v>3.4750000000000001</v>
      </c>
      <c r="AY31" s="23"/>
      <c r="AZ31" s="24" t="s">
        <v>14</v>
      </c>
      <c r="BA31" s="28">
        <v>96.103999999999999</v>
      </c>
      <c r="BB31" s="48">
        <v>3.3210000000000002</v>
      </c>
      <c r="BC31" s="28">
        <v>90.893000000000001</v>
      </c>
      <c r="BD31" s="48">
        <v>3.6469999999999998</v>
      </c>
      <c r="BE31" s="28">
        <v>97.012</v>
      </c>
      <c r="BF31" s="48">
        <v>3.399</v>
      </c>
      <c r="BG31" s="28">
        <v>94.632999999999996</v>
      </c>
      <c r="BH31" s="48">
        <v>3.4</v>
      </c>
      <c r="BI31" s="43"/>
    </row>
    <row r="32" spans="1:61" ht="15" hidden="1" customHeight="1" x14ac:dyDescent="0.25">
      <c r="A32" s="23"/>
      <c r="B32" s="24" t="s">
        <v>15</v>
      </c>
      <c r="C32" s="28">
        <v>109.871</v>
      </c>
      <c r="D32" s="48">
        <v>13.638999999999999</v>
      </c>
      <c r="E32" s="28">
        <v>115.96</v>
      </c>
      <c r="F32" s="48">
        <v>13.497</v>
      </c>
      <c r="G32" s="28">
        <v>115.747</v>
      </c>
      <c r="H32" s="48">
        <v>13.577</v>
      </c>
      <c r="I32" s="28">
        <v>116.116</v>
      </c>
      <c r="J32" s="48">
        <v>13.478999999999999</v>
      </c>
      <c r="K32" s="23"/>
      <c r="L32" s="24" t="s">
        <v>15</v>
      </c>
      <c r="M32" s="28">
        <v>112.036</v>
      </c>
      <c r="N32" s="48">
        <v>4.181</v>
      </c>
      <c r="O32" s="28">
        <v>110.453</v>
      </c>
      <c r="P32" s="48">
        <v>13.821</v>
      </c>
      <c r="Q32" s="28">
        <v>113.13800000000001</v>
      </c>
      <c r="R32" s="48">
        <v>13.805</v>
      </c>
      <c r="S32" s="23"/>
      <c r="T32" s="24" t="s">
        <v>15</v>
      </c>
      <c r="U32" s="28">
        <v>120.919</v>
      </c>
      <c r="V32" s="48">
        <v>1.601</v>
      </c>
      <c r="W32" s="28">
        <v>110.291</v>
      </c>
      <c r="X32" s="48">
        <v>4.0670000000000002</v>
      </c>
      <c r="Y32" s="28">
        <v>104.79600000000001</v>
      </c>
      <c r="Z32" s="48">
        <v>5.42</v>
      </c>
      <c r="AA32" s="23"/>
      <c r="AB32" s="24" t="s">
        <v>15</v>
      </c>
      <c r="AC32" s="28">
        <v>161.58699999999999</v>
      </c>
      <c r="AD32" s="48">
        <v>8.8719999999999999</v>
      </c>
      <c r="AE32" s="28">
        <v>120.181</v>
      </c>
      <c r="AF32" s="48">
        <v>7.3390000000000004</v>
      </c>
      <c r="AG32" s="28">
        <v>126.55500000000001</v>
      </c>
      <c r="AH32" s="48">
        <v>7.2460000000000004</v>
      </c>
      <c r="AI32" s="23"/>
      <c r="AJ32" s="24" t="s">
        <v>15</v>
      </c>
      <c r="AK32" s="28">
        <v>119.301</v>
      </c>
      <c r="AL32" s="48">
        <v>7.49</v>
      </c>
      <c r="AM32" s="28">
        <v>86.497</v>
      </c>
      <c r="AN32" s="48">
        <v>-3.26</v>
      </c>
      <c r="AO32" s="28">
        <v>95.122</v>
      </c>
      <c r="AP32" s="48">
        <v>8.4849999999999994</v>
      </c>
      <c r="AQ32" s="23"/>
      <c r="AR32" s="24" t="s">
        <v>15</v>
      </c>
      <c r="AS32" s="28">
        <v>105.386</v>
      </c>
      <c r="AT32" s="48">
        <v>8.2219999999999995</v>
      </c>
      <c r="AU32" s="28">
        <v>116.867</v>
      </c>
      <c r="AV32" s="48">
        <v>8.3659999999999997</v>
      </c>
      <c r="AW32" s="28">
        <v>108.54900000000001</v>
      </c>
      <c r="AX32" s="48">
        <v>8.3840000000000003</v>
      </c>
      <c r="AY32" s="23"/>
      <c r="AZ32" s="24" t="s">
        <v>15</v>
      </c>
      <c r="BA32" s="28">
        <v>108.22</v>
      </c>
      <c r="BB32" s="48">
        <v>8.3079999999999998</v>
      </c>
      <c r="BC32" s="28">
        <v>103.834</v>
      </c>
      <c r="BD32" s="48">
        <v>8.2420000000000009</v>
      </c>
      <c r="BE32" s="28">
        <v>109.126</v>
      </c>
      <c r="BF32" s="48">
        <v>8.282</v>
      </c>
      <c r="BG32" s="28">
        <v>109.11799999999999</v>
      </c>
      <c r="BH32" s="48">
        <v>8.2669999999999995</v>
      </c>
      <c r="BI32" s="43"/>
    </row>
    <row r="33" spans="1:61" ht="15" hidden="1" customHeight="1" x14ac:dyDescent="0.25">
      <c r="A33" s="23"/>
      <c r="B33" s="24" t="s">
        <v>16</v>
      </c>
      <c r="C33" s="28">
        <v>118.863</v>
      </c>
      <c r="D33" s="48">
        <v>11.879</v>
      </c>
      <c r="E33" s="28">
        <v>108.931</v>
      </c>
      <c r="F33" s="48">
        <v>11.795</v>
      </c>
      <c r="G33" s="28">
        <v>120.23099999999999</v>
      </c>
      <c r="H33" s="48">
        <v>11.845000000000001</v>
      </c>
      <c r="I33" s="28">
        <v>108.58499999999999</v>
      </c>
      <c r="J33" s="48">
        <v>7.9020000000000001</v>
      </c>
      <c r="K33" s="23"/>
      <c r="L33" s="24" t="s">
        <v>16</v>
      </c>
      <c r="M33" s="28">
        <v>107.459</v>
      </c>
      <c r="N33" s="48">
        <v>3.2850000000000001</v>
      </c>
      <c r="O33" s="28">
        <v>110.699</v>
      </c>
      <c r="P33" s="48">
        <v>12.989000000000001</v>
      </c>
      <c r="Q33" s="28">
        <v>138.161</v>
      </c>
      <c r="R33" s="48">
        <v>12.95</v>
      </c>
      <c r="S33" s="23"/>
      <c r="T33" s="24" t="s">
        <v>16</v>
      </c>
      <c r="U33" s="28">
        <v>103.206</v>
      </c>
      <c r="V33" s="48">
        <v>0.73599999999999999</v>
      </c>
      <c r="W33" s="28">
        <v>116.352</v>
      </c>
      <c r="X33" s="48">
        <v>5.6319999999999997</v>
      </c>
      <c r="Y33" s="28">
        <v>106.265</v>
      </c>
      <c r="Z33" s="48">
        <v>3.964</v>
      </c>
      <c r="AA33" s="23"/>
      <c r="AB33" s="24" t="s">
        <v>16</v>
      </c>
      <c r="AC33" s="28">
        <v>83.805000000000007</v>
      </c>
      <c r="AD33" s="48">
        <v>6.0759999999999996</v>
      </c>
      <c r="AE33" s="28">
        <v>112.687</v>
      </c>
      <c r="AF33" s="48">
        <v>2.7610000000000001</v>
      </c>
      <c r="AG33" s="28">
        <v>108.812</v>
      </c>
      <c r="AH33" s="48">
        <v>2.8079999999999998</v>
      </c>
      <c r="AI33" s="23"/>
      <c r="AJ33" s="24" t="s">
        <v>16</v>
      </c>
      <c r="AK33" s="28">
        <v>104.542</v>
      </c>
      <c r="AL33" s="48">
        <v>2.754</v>
      </c>
      <c r="AM33" s="28">
        <v>70.415999999999997</v>
      </c>
      <c r="AN33" s="48">
        <v>-10.224</v>
      </c>
      <c r="AO33" s="28">
        <v>87.332999999999998</v>
      </c>
      <c r="AP33" s="48">
        <v>5.6580000000000004</v>
      </c>
      <c r="AQ33" s="23"/>
      <c r="AR33" s="24" t="s">
        <v>16</v>
      </c>
      <c r="AS33" s="28">
        <v>103.343</v>
      </c>
      <c r="AT33" s="48">
        <v>5.61</v>
      </c>
      <c r="AU33" s="28">
        <v>92.712000000000003</v>
      </c>
      <c r="AV33" s="48">
        <v>5.657</v>
      </c>
      <c r="AW33" s="28">
        <v>91.108000000000004</v>
      </c>
      <c r="AX33" s="48">
        <v>5.6829999999999998</v>
      </c>
      <c r="AY33" s="23"/>
      <c r="AZ33" s="24" t="s">
        <v>16</v>
      </c>
      <c r="BA33" s="28">
        <v>100.568</v>
      </c>
      <c r="BB33" s="48">
        <v>5.71</v>
      </c>
      <c r="BC33" s="28">
        <v>106.047</v>
      </c>
      <c r="BD33" s="48">
        <v>5.7389999999999999</v>
      </c>
      <c r="BE33" s="28">
        <v>96.102999999999994</v>
      </c>
      <c r="BF33" s="48">
        <v>5.7190000000000003</v>
      </c>
      <c r="BG33" s="28">
        <v>101.679</v>
      </c>
      <c r="BH33" s="48">
        <v>5.8140000000000001</v>
      </c>
      <c r="BI33" s="43"/>
    </row>
    <row r="34" spans="1:61" ht="15" hidden="1" customHeight="1" x14ac:dyDescent="0.25">
      <c r="A34" s="23"/>
      <c r="B34" s="24"/>
      <c r="C34" s="48"/>
      <c r="D34" s="48"/>
      <c r="E34" s="48"/>
      <c r="F34" s="48"/>
      <c r="G34" s="48"/>
      <c r="H34" s="48"/>
      <c r="I34" s="48"/>
      <c r="J34" s="48"/>
      <c r="K34" s="23"/>
      <c r="L34" s="24"/>
      <c r="M34" s="48"/>
      <c r="N34" s="48"/>
      <c r="O34" s="48"/>
      <c r="P34" s="48"/>
      <c r="Q34" s="48"/>
      <c r="R34" s="48"/>
      <c r="S34" s="23"/>
      <c r="T34" s="24"/>
      <c r="U34" s="48"/>
      <c r="V34" s="48"/>
      <c r="W34" s="48"/>
      <c r="X34" s="48"/>
      <c r="Y34" s="48"/>
      <c r="Z34" s="48"/>
      <c r="AA34" s="23"/>
      <c r="AB34" s="24"/>
      <c r="AC34" s="48"/>
      <c r="AD34" s="48"/>
      <c r="AE34" s="48"/>
      <c r="AF34" s="48"/>
      <c r="AG34" s="48"/>
      <c r="AH34" s="48"/>
      <c r="AI34" s="23"/>
      <c r="AJ34" s="24"/>
      <c r="AK34" s="48"/>
      <c r="AL34" s="48"/>
      <c r="AM34" s="48"/>
      <c r="AN34" s="48"/>
      <c r="AO34" s="48"/>
      <c r="AP34" s="48"/>
      <c r="AQ34" s="23"/>
      <c r="AR34" s="24"/>
      <c r="AS34" s="48"/>
      <c r="AT34" s="48"/>
      <c r="AU34" s="48"/>
      <c r="AV34" s="48"/>
      <c r="AW34" s="48"/>
      <c r="AX34" s="48"/>
      <c r="AY34" s="23"/>
      <c r="AZ34" s="24"/>
      <c r="BA34" s="48"/>
      <c r="BB34" s="48"/>
      <c r="BC34" s="48"/>
      <c r="BD34" s="48"/>
      <c r="BE34" s="48"/>
      <c r="BF34" s="48"/>
      <c r="BG34" s="48"/>
      <c r="BH34" s="48"/>
      <c r="BI34" s="43"/>
    </row>
    <row r="35" spans="1:61" ht="15" hidden="1" customHeight="1" x14ac:dyDescent="0.25">
      <c r="A35" s="23">
        <v>2018</v>
      </c>
      <c r="B35" s="24" t="s">
        <v>13</v>
      </c>
      <c r="C35" s="28">
        <v>133.95099999999999</v>
      </c>
      <c r="D35" s="48">
        <v>6.5439999999999996</v>
      </c>
      <c r="E35" s="28">
        <v>108.932</v>
      </c>
      <c r="F35" s="48">
        <v>4.8970000000000002</v>
      </c>
      <c r="G35" s="28">
        <v>119.889</v>
      </c>
      <c r="H35" s="48">
        <v>0.10100000000000001</v>
      </c>
      <c r="I35" s="28">
        <v>118.95099999999999</v>
      </c>
      <c r="J35" s="48">
        <v>7.5389999999999997</v>
      </c>
      <c r="K35" s="23">
        <v>2018</v>
      </c>
      <c r="L35" s="24" t="s">
        <v>13</v>
      </c>
      <c r="M35" s="28">
        <v>111.566</v>
      </c>
      <c r="N35" s="48">
        <v>4.9969999999999999</v>
      </c>
      <c r="O35" s="28">
        <v>136.327</v>
      </c>
      <c r="P35" s="48">
        <v>9.1379999999999999</v>
      </c>
      <c r="Q35" s="28">
        <v>132.20400000000001</v>
      </c>
      <c r="R35" s="48">
        <v>10.805999999999999</v>
      </c>
      <c r="S35" s="23">
        <v>2018</v>
      </c>
      <c r="T35" s="24" t="s">
        <v>13</v>
      </c>
      <c r="U35" s="28">
        <v>110.322</v>
      </c>
      <c r="V35" s="48">
        <v>-2.411</v>
      </c>
      <c r="W35" s="28">
        <v>119.651</v>
      </c>
      <c r="X35" s="48">
        <v>8.2439999999999998</v>
      </c>
      <c r="Y35" s="28">
        <v>110.861</v>
      </c>
      <c r="Z35" s="48">
        <v>2.798</v>
      </c>
      <c r="AA35" s="23">
        <v>2018</v>
      </c>
      <c r="AB35" s="24" t="s">
        <v>13</v>
      </c>
      <c r="AC35" s="28">
        <v>113.413</v>
      </c>
      <c r="AD35" s="48">
        <v>0.33900000000000002</v>
      </c>
      <c r="AE35" s="28">
        <v>102.675</v>
      </c>
      <c r="AF35" s="48">
        <v>-2.4649999999999999</v>
      </c>
      <c r="AG35" s="28">
        <v>118.044</v>
      </c>
      <c r="AH35" s="48">
        <v>0.48699999999999999</v>
      </c>
      <c r="AI35" s="23">
        <v>2018</v>
      </c>
      <c r="AJ35" s="24" t="s">
        <v>13</v>
      </c>
      <c r="AK35" s="28">
        <v>110.709</v>
      </c>
      <c r="AL35" s="48">
        <v>1.266</v>
      </c>
      <c r="AM35" s="28">
        <v>82.86</v>
      </c>
      <c r="AN35" s="48">
        <v>1.115</v>
      </c>
      <c r="AO35" s="28">
        <v>122.489</v>
      </c>
      <c r="AP35" s="48">
        <v>-4.9530000000000003</v>
      </c>
      <c r="AQ35" s="23">
        <v>2018</v>
      </c>
      <c r="AR35" s="24" t="s">
        <v>13</v>
      </c>
      <c r="AS35" s="28">
        <v>107.94799999999999</v>
      </c>
      <c r="AT35" s="48">
        <v>8.8439999999999994</v>
      </c>
      <c r="AU35" s="28">
        <v>92.911000000000001</v>
      </c>
      <c r="AV35" s="48">
        <v>0.19900000000000001</v>
      </c>
      <c r="AW35" s="28">
        <v>105.193</v>
      </c>
      <c r="AX35" s="48">
        <v>-3.6440000000000001</v>
      </c>
      <c r="AY35" s="23">
        <v>2018</v>
      </c>
      <c r="AZ35" s="24" t="s">
        <v>13</v>
      </c>
      <c r="BA35" s="28">
        <v>107.464</v>
      </c>
      <c r="BB35" s="48">
        <v>2.79</v>
      </c>
      <c r="BC35" s="28">
        <v>107.49299999999999</v>
      </c>
      <c r="BD35" s="48">
        <v>-1.222</v>
      </c>
      <c r="BE35" s="28">
        <v>108.274</v>
      </c>
      <c r="BF35" s="48">
        <v>1.403</v>
      </c>
      <c r="BG35" s="28">
        <v>106.018</v>
      </c>
      <c r="BH35" s="48">
        <v>2.4460000000000002</v>
      </c>
      <c r="BI35" s="43"/>
    </row>
    <row r="36" spans="1:61" ht="15" hidden="1" customHeight="1" x14ac:dyDescent="0.25">
      <c r="A36" s="23"/>
      <c r="B36" s="24" t="s">
        <v>14</v>
      </c>
      <c r="C36" s="28">
        <v>120.836</v>
      </c>
      <c r="D36" s="48">
        <v>25.788</v>
      </c>
      <c r="E36" s="28">
        <v>120.708</v>
      </c>
      <c r="F36" s="48">
        <v>1.5369999999999999</v>
      </c>
      <c r="G36" s="28">
        <v>105.223</v>
      </c>
      <c r="H36" s="48">
        <v>11.188000000000001</v>
      </c>
      <c r="I36" s="28">
        <v>129.64500000000001</v>
      </c>
      <c r="J36" s="48">
        <v>17.451000000000001</v>
      </c>
      <c r="K36" s="23"/>
      <c r="L36" s="24" t="s">
        <v>14</v>
      </c>
      <c r="M36" s="28">
        <v>113.129</v>
      </c>
      <c r="N36" s="48">
        <v>5.0469999999999997</v>
      </c>
      <c r="O36" s="28">
        <v>168.392</v>
      </c>
      <c r="P36" s="48">
        <v>20.058</v>
      </c>
      <c r="Q36" s="28">
        <v>129.73400000000001</v>
      </c>
      <c r="R36" s="48">
        <v>14.528</v>
      </c>
      <c r="S36" s="23"/>
      <c r="T36" s="24" t="s">
        <v>14</v>
      </c>
      <c r="U36" s="28">
        <v>111.4</v>
      </c>
      <c r="V36" s="48">
        <v>6.5590000000000002</v>
      </c>
      <c r="W36" s="28">
        <v>116.54300000000001</v>
      </c>
      <c r="X36" s="48">
        <v>11.301</v>
      </c>
      <c r="Y36" s="28">
        <v>127.26600000000001</v>
      </c>
      <c r="Z36" s="48">
        <v>19.606000000000002</v>
      </c>
      <c r="AA36" s="23"/>
      <c r="AB36" s="24" t="s">
        <v>14</v>
      </c>
      <c r="AC36" s="28">
        <v>110.749</v>
      </c>
      <c r="AD36" s="48">
        <v>4.609</v>
      </c>
      <c r="AE36" s="28">
        <v>116.081</v>
      </c>
      <c r="AF36" s="48">
        <v>-0.53</v>
      </c>
      <c r="AG36" s="28">
        <v>112.54600000000001</v>
      </c>
      <c r="AH36" s="48">
        <v>10.391999999999999</v>
      </c>
      <c r="AI36" s="23"/>
      <c r="AJ36" s="24" t="s">
        <v>14</v>
      </c>
      <c r="AK36" s="28">
        <v>117.42700000000001</v>
      </c>
      <c r="AL36" s="48">
        <v>-3.8130000000000002</v>
      </c>
      <c r="AM36" s="28">
        <v>68.037000000000006</v>
      </c>
      <c r="AN36" s="48">
        <v>4.5039999999999996</v>
      </c>
      <c r="AO36" s="28">
        <v>123.527</v>
      </c>
      <c r="AP36" s="48">
        <v>24.946999999999999</v>
      </c>
      <c r="AQ36" s="23"/>
      <c r="AR36" s="24" t="s">
        <v>14</v>
      </c>
      <c r="AS36" s="28">
        <v>98.156000000000006</v>
      </c>
      <c r="AT36" s="48">
        <v>-2.5979999999999999</v>
      </c>
      <c r="AU36" s="28">
        <v>112.81</v>
      </c>
      <c r="AV36" s="48">
        <v>6.1040000000000001</v>
      </c>
      <c r="AW36" s="28">
        <v>117.337</v>
      </c>
      <c r="AX36" s="48">
        <v>16.228999999999999</v>
      </c>
      <c r="AY36" s="23"/>
      <c r="AZ36" s="24" t="s">
        <v>14</v>
      </c>
      <c r="BA36" s="28">
        <v>99.722999999999999</v>
      </c>
      <c r="BB36" s="48">
        <v>3.766</v>
      </c>
      <c r="BC36" s="28">
        <v>101.34399999999999</v>
      </c>
      <c r="BD36" s="48">
        <v>11.499000000000001</v>
      </c>
      <c r="BE36" s="28">
        <v>104.571</v>
      </c>
      <c r="BF36" s="48">
        <v>7.7919999999999998</v>
      </c>
      <c r="BG36" s="28">
        <v>120.6</v>
      </c>
      <c r="BH36" s="48">
        <v>27.44</v>
      </c>
      <c r="BI36" s="43"/>
    </row>
    <row r="37" spans="1:61" ht="15" hidden="1" customHeight="1" x14ac:dyDescent="0.25">
      <c r="A37" s="23"/>
      <c r="B37" s="24" t="s">
        <v>15</v>
      </c>
      <c r="C37" s="28">
        <v>122.83</v>
      </c>
      <c r="D37" s="48">
        <v>11.795</v>
      </c>
      <c r="E37" s="28">
        <v>126.50700000000001</v>
      </c>
      <c r="F37" s="48">
        <v>9.0950000000000006</v>
      </c>
      <c r="G37" s="28">
        <v>122.666</v>
      </c>
      <c r="H37" s="48">
        <v>5.9779999999999998</v>
      </c>
      <c r="I37" s="28">
        <v>141.149</v>
      </c>
      <c r="J37" s="48">
        <v>21.559000000000001</v>
      </c>
      <c r="K37" s="23"/>
      <c r="L37" s="24" t="s">
        <v>15</v>
      </c>
      <c r="M37" s="28">
        <v>116.848</v>
      </c>
      <c r="N37" s="48">
        <v>4.2949999999999999</v>
      </c>
      <c r="O37" s="28">
        <v>102.099</v>
      </c>
      <c r="P37" s="48">
        <v>-7.5629999999999997</v>
      </c>
      <c r="Q37" s="28">
        <v>128.273</v>
      </c>
      <c r="R37" s="48">
        <v>13.377000000000001</v>
      </c>
      <c r="S37" s="23"/>
      <c r="T37" s="24" t="s">
        <v>15</v>
      </c>
      <c r="U37" s="28">
        <v>119.104</v>
      </c>
      <c r="V37" s="48">
        <v>-1.5009999999999999</v>
      </c>
      <c r="W37" s="28">
        <v>117.97199999999999</v>
      </c>
      <c r="X37" s="48">
        <v>6.9640000000000004</v>
      </c>
      <c r="Y37" s="28">
        <v>120.41200000000001</v>
      </c>
      <c r="Z37" s="48">
        <v>14.901999999999999</v>
      </c>
      <c r="AA37" s="23"/>
      <c r="AB37" s="24" t="s">
        <v>15</v>
      </c>
      <c r="AC37" s="28">
        <v>156.82599999999999</v>
      </c>
      <c r="AD37" s="48">
        <v>-2.9470000000000001</v>
      </c>
      <c r="AE37" s="28">
        <v>120.08499999999999</v>
      </c>
      <c r="AF37" s="48">
        <v>-0.08</v>
      </c>
      <c r="AG37" s="28">
        <v>134.52199999999999</v>
      </c>
      <c r="AH37" s="48">
        <v>6.2949999999999999</v>
      </c>
      <c r="AI37" s="23"/>
      <c r="AJ37" s="24" t="s">
        <v>15</v>
      </c>
      <c r="AK37" s="28">
        <v>113.006</v>
      </c>
      <c r="AL37" s="48">
        <v>-5.2770000000000001</v>
      </c>
      <c r="AM37" s="28">
        <v>74.59</v>
      </c>
      <c r="AN37" s="48">
        <v>-13.765000000000001</v>
      </c>
      <c r="AO37" s="28">
        <v>105.133</v>
      </c>
      <c r="AP37" s="48">
        <v>10.525</v>
      </c>
      <c r="AQ37" s="23"/>
      <c r="AR37" s="24" t="s">
        <v>15</v>
      </c>
      <c r="AS37" s="28">
        <v>114.253</v>
      </c>
      <c r="AT37" s="48">
        <v>8.4139999999999997</v>
      </c>
      <c r="AU37" s="28">
        <v>114.307</v>
      </c>
      <c r="AV37" s="48">
        <v>-2.1909999999999998</v>
      </c>
      <c r="AW37" s="28">
        <v>114.994</v>
      </c>
      <c r="AX37" s="48">
        <v>5.9379999999999997</v>
      </c>
      <c r="AY37" s="23"/>
      <c r="AZ37" s="24" t="s">
        <v>15</v>
      </c>
      <c r="BA37" s="28">
        <v>115.27</v>
      </c>
      <c r="BB37" s="48">
        <v>6.5140000000000002</v>
      </c>
      <c r="BC37" s="28">
        <v>116.25</v>
      </c>
      <c r="BD37" s="48">
        <v>11.958</v>
      </c>
      <c r="BE37" s="28">
        <v>112.79900000000001</v>
      </c>
      <c r="BF37" s="48">
        <v>3.3650000000000002</v>
      </c>
      <c r="BG37" s="28">
        <v>117.02200000000001</v>
      </c>
      <c r="BH37" s="48">
        <v>7.2430000000000003</v>
      </c>
      <c r="BI37" s="43"/>
    </row>
    <row r="38" spans="1:61" ht="15" hidden="1" customHeight="1" x14ac:dyDescent="0.25">
      <c r="A38" s="23"/>
      <c r="B38" s="24" t="s">
        <v>16</v>
      </c>
      <c r="C38" s="28">
        <v>121.15900000000001</v>
      </c>
      <c r="D38" s="48">
        <v>1.9319999999999999</v>
      </c>
      <c r="E38" s="28">
        <v>122.235</v>
      </c>
      <c r="F38" s="48">
        <v>12.212999999999999</v>
      </c>
      <c r="G38" s="28">
        <v>127.32599999999999</v>
      </c>
      <c r="H38" s="48">
        <v>5.9009999999999998</v>
      </c>
      <c r="I38" s="28">
        <v>125.01300000000001</v>
      </c>
      <c r="J38" s="48">
        <v>15.128</v>
      </c>
      <c r="K38" s="23"/>
      <c r="L38" s="24" t="s">
        <v>16</v>
      </c>
      <c r="M38" s="28">
        <v>118.89</v>
      </c>
      <c r="N38" s="48">
        <v>10.637</v>
      </c>
      <c r="O38" s="28">
        <v>136.714</v>
      </c>
      <c r="P38" s="48">
        <v>23.501000000000001</v>
      </c>
      <c r="Q38" s="28">
        <v>141.64500000000001</v>
      </c>
      <c r="R38" s="48">
        <v>2.5209999999999999</v>
      </c>
      <c r="S38" s="23"/>
      <c r="T38" s="24" t="s">
        <v>16</v>
      </c>
      <c r="U38" s="28">
        <v>115.133</v>
      </c>
      <c r="V38" s="48">
        <v>11.555999999999999</v>
      </c>
      <c r="W38" s="28">
        <v>120.89100000000001</v>
      </c>
      <c r="X38" s="48">
        <v>3.9009999999999998</v>
      </c>
      <c r="Y38" s="28">
        <v>107.34</v>
      </c>
      <c r="Z38" s="48">
        <v>1.0109999999999999</v>
      </c>
      <c r="AA38" s="23"/>
      <c r="AB38" s="24" t="s">
        <v>16</v>
      </c>
      <c r="AC38" s="28">
        <v>95.001000000000005</v>
      </c>
      <c r="AD38" s="48">
        <v>13.36</v>
      </c>
      <c r="AE38" s="28">
        <v>117.898</v>
      </c>
      <c r="AF38" s="48">
        <v>4.6239999999999997</v>
      </c>
      <c r="AG38" s="28">
        <v>128.59700000000001</v>
      </c>
      <c r="AH38" s="48">
        <v>18.183</v>
      </c>
      <c r="AI38" s="23"/>
      <c r="AJ38" s="24" t="s">
        <v>16</v>
      </c>
      <c r="AK38" s="28">
        <v>107.956</v>
      </c>
      <c r="AL38" s="48">
        <v>3.266</v>
      </c>
      <c r="AM38" s="28">
        <v>76.972999999999999</v>
      </c>
      <c r="AN38" s="48">
        <v>9.3119999999999994</v>
      </c>
      <c r="AO38" s="28">
        <v>101.803</v>
      </c>
      <c r="AP38" s="48">
        <v>16.568999999999999</v>
      </c>
      <c r="AQ38" s="23"/>
      <c r="AR38" s="24" t="s">
        <v>16</v>
      </c>
      <c r="AS38" s="28">
        <v>116.322</v>
      </c>
      <c r="AT38" s="48">
        <v>12.56</v>
      </c>
      <c r="AU38" s="28">
        <v>107.09699999999999</v>
      </c>
      <c r="AV38" s="48">
        <v>15.516</v>
      </c>
      <c r="AW38" s="28">
        <v>95.406999999999996</v>
      </c>
      <c r="AX38" s="48">
        <v>4.718</v>
      </c>
      <c r="AY38" s="23"/>
      <c r="AZ38" s="24" t="s">
        <v>16</v>
      </c>
      <c r="BA38" s="28">
        <v>101.255</v>
      </c>
      <c r="BB38" s="48">
        <v>0.68300000000000005</v>
      </c>
      <c r="BC38" s="28">
        <v>110.895</v>
      </c>
      <c r="BD38" s="48">
        <v>4.5720000000000001</v>
      </c>
      <c r="BE38" s="28">
        <v>99.233000000000004</v>
      </c>
      <c r="BF38" s="48">
        <v>3.2570000000000001</v>
      </c>
      <c r="BG38" s="28">
        <v>107.176</v>
      </c>
      <c r="BH38" s="48">
        <v>5.4059999999999997</v>
      </c>
      <c r="BI38" s="43"/>
    </row>
    <row r="39" spans="1:61" ht="15" hidden="1" customHeight="1" x14ac:dyDescent="0.25">
      <c r="A39" s="23"/>
      <c r="B39" s="24"/>
      <c r="C39" s="28"/>
      <c r="D39" s="48"/>
      <c r="E39" s="28"/>
      <c r="F39" s="48"/>
      <c r="G39" s="28"/>
      <c r="H39" s="48"/>
      <c r="I39" s="28"/>
      <c r="J39" s="48"/>
      <c r="K39" s="23"/>
      <c r="L39" s="24"/>
      <c r="M39" s="28"/>
      <c r="N39" s="48"/>
      <c r="O39" s="28"/>
      <c r="P39" s="48"/>
      <c r="Q39" s="28"/>
      <c r="R39" s="48"/>
      <c r="S39" s="23"/>
      <c r="T39" s="24"/>
      <c r="U39" s="28"/>
      <c r="V39" s="48"/>
      <c r="W39" s="28"/>
      <c r="X39" s="48"/>
      <c r="Y39" s="28"/>
      <c r="Z39" s="48"/>
      <c r="AA39" s="23"/>
      <c r="AB39" s="24"/>
      <c r="AC39" s="28"/>
      <c r="AD39" s="48"/>
      <c r="AE39" s="28"/>
      <c r="AF39" s="48"/>
      <c r="AG39" s="28"/>
      <c r="AH39" s="48"/>
      <c r="AI39" s="23"/>
      <c r="AJ39" s="24"/>
      <c r="AK39" s="28"/>
      <c r="AL39" s="48"/>
      <c r="AM39" s="28"/>
      <c r="AN39" s="48"/>
      <c r="AO39" s="28"/>
      <c r="AP39" s="48"/>
      <c r="AQ39" s="23"/>
      <c r="AR39" s="24"/>
      <c r="AS39" s="28"/>
      <c r="AT39" s="48"/>
      <c r="AU39" s="28"/>
      <c r="AV39" s="48"/>
      <c r="AW39" s="28"/>
      <c r="AX39" s="48"/>
      <c r="AY39" s="23"/>
      <c r="AZ39" s="24"/>
      <c r="BA39" s="28"/>
      <c r="BB39" s="48"/>
      <c r="BC39" s="28"/>
      <c r="BD39" s="48"/>
      <c r="BE39" s="28"/>
      <c r="BF39" s="48"/>
      <c r="BG39" s="28"/>
      <c r="BH39" s="48"/>
      <c r="BI39" s="43"/>
    </row>
    <row r="40" spans="1:61" ht="15" hidden="1" customHeight="1" x14ac:dyDescent="0.25">
      <c r="A40" s="23">
        <v>2019</v>
      </c>
      <c r="B40" s="24" t="s">
        <v>13</v>
      </c>
      <c r="C40" s="28">
        <v>122.571</v>
      </c>
      <c r="D40" s="48">
        <v>-8.4960000000000004</v>
      </c>
      <c r="E40" s="28">
        <v>117.1</v>
      </c>
      <c r="F40" s="48">
        <v>7.4980000000000002</v>
      </c>
      <c r="G40" s="28">
        <v>113.851</v>
      </c>
      <c r="H40" s="48">
        <v>-5.0359999999999996</v>
      </c>
      <c r="I40" s="28">
        <v>126.27</v>
      </c>
      <c r="J40" s="48">
        <v>6.1529999999999996</v>
      </c>
      <c r="K40" s="23">
        <v>2019</v>
      </c>
      <c r="L40" s="24" t="s">
        <v>13</v>
      </c>
      <c r="M40" s="28">
        <v>116.271</v>
      </c>
      <c r="N40" s="48">
        <v>4.218</v>
      </c>
      <c r="O40" s="28">
        <v>127.74299999999999</v>
      </c>
      <c r="P40" s="48">
        <v>-6.2960000000000003</v>
      </c>
      <c r="Q40" s="28">
        <v>140.489</v>
      </c>
      <c r="R40" s="48">
        <v>6.2670000000000003</v>
      </c>
      <c r="S40" s="23">
        <v>2019</v>
      </c>
      <c r="T40" s="24" t="s">
        <v>13</v>
      </c>
      <c r="U40" s="28">
        <v>112.307</v>
      </c>
      <c r="V40" s="48">
        <v>1.8</v>
      </c>
      <c r="W40" s="28">
        <v>122.51</v>
      </c>
      <c r="X40" s="48">
        <v>2.39</v>
      </c>
      <c r="Y40" s="28">
        <v>113.315</v>
      </c>
      <c r="Z40" s="48">
        <v>2.2130000000000001</v>
      </c>
      <c r="AA40" s="23">
        <v>2019</v>
      </c>
      <c r="AB40" s="24" t="s">
        <v>13</v>
      </c>
      <c r="AC40" s="28">
        <v>120.54300000000001</v>
      </c>
      <c r="AD40" s="48">
        <v>6.2869999999999999</v>
      </c>
      <c r="AE40" s="28">
        <v>103.246</v>
      </c>
      <c r="AF40" s="48">
        <v>0.55600000000000005</v>
      </c>
      <c r="AG40" s="28">
        <v>131.20400000000001</v>
      </c>
      <c r="AH40" s="48">
        <v>11.148999999999999</v>
      </c>
      <c r="AI40" s="23">
        <v>2019</v>
      </c>
      <c r="AJ40" s="24" t="s">
        <v>13</v>
      </c>
      <c r="AK40" s="28">
        <v>118.117</v>
      </c>
      <c r="AL40" s="48">
        <v>6.6920000000000002</v>
      </c>
      <c r="AM40" s="28">
        <v>81.710999999999999</v>
      </c>
      <c r="AN40" s="48">
        <v>-1.387</v>
      </c>
      <c r="AO40" s="28">
        <v>111.306</v>
      </c>
      <c r="AP40" s="48">
        <v>-9.1300000000000008</v>
      </c>
      <c r="AQ40" s="23">
        <v>2019</v>
      </c>
      <c r="AR40" s="24" t="s">
        <v>13</v>
      </c>
      <c r="AS40" s="28">
        <v>119.017</v>
      </c>
      <c r="AT40" s="48">
        <v>10.254</v>
      </c>
      <c r="AU40" s="28">
        <v>96.150999999999996</v>
      </c>
      <c r="AV40" s="48">
        <v>3.488</v>
      </c>
      <c r="AW40" s="28">
        <v>95.894999999999996</v>
      </c>
      <c r="AX40" s="48">
        <v>-8.8390000000000004</v>
      </c>
      <c r="AY40" s="23">
        <v>2019</v>
      </c>
      <c r="AZ40" s="24" t="s">
        <v>13</v>
      </c>
      <c r="BA40" s="28">
        <v>111.82</v>
      </c>
      <c r="BB40" s="48">
        <v>4.0529999999999999</v>
      </c>
      <c r="BC40" s="28">
        <v>114.696</v>
      </c>
      <c r="BD40" s="48">
        <v>6.7009999999999996</v>
      </c>
      <c r="BE40" s="28">
        <v>109.91500000000001</v>
      </c>
      <c r="BF40" s="48">
        <v>1.5149999999999999</v>
      </c>
      <c r="BG40" s="28">
        <v>109.203</v>
      </c>
      <c r="BH40" s="48">
        <v>3.004</v>
      </c>
      <c r="BI40" s="43"/>
    </row>
    <row r="41" spans="1:61" ht="15" hidden="1" customHeight="1" x14ac:dyDescent="0.25">
      <c r="A41" s="23"/>
      <c r="B41" s="24" t="s">
        <v>14</v>
      </c>
      <c r="C41" s="28">
        <v>142.96700000000001</v>
      </c>
      <c r="D41" s="48">
        <v>18.315000000000001</v>
      </c>
      <c r="E41" s="28">
        <v>122.407</v>
      </c>
      <c r="F41" s="48">
        <v>1.4079999999999999</v>
      </c>
      <c r="G41" s="28">
        <v>117.828</v>
      </c>
      <c r="H41" s="48">
        <v>11.978</v>
      </c>
      <c r="I41" s="28">
        <v>145.99299999999999</v>
      </c>
      <c r="J41" s="48">
        <v>12.61</v>
      </c>
      <c r="K41" s="23"/>
      <c r="L41" s="24" t="s">
        <v>14</v>
      </c>
      <c r="M41" s="28">
        <v>118.309</v>
      </c>
      <c r="N41" s="48">
        <v>4.5789999999999997</v>
      </c>
      <c r="O41" s="28">
        <v>153.78399999999999</v>
      </c>
      <c r="P41" s="48">
        <v>-8.6750000000000007</v>
      </c>
      <c r="Q41" s="28">
        <v>143.035</v>
      </c>
      <c r="R41" s="48">
        <v>10.252000000000001</v>
      </c>
      <c r="S41" s="28"/>
      <c r="T41" s="24" t="s">
        <v>14</v>
      </c>
      <c r="U41" s="28">
        <v>128.52799999999999</v>
      </c>
      <c r="V41" s="48">
        <v>15.375999999999999</v>
      </c>
      <c r="W41" s="28">
        <v>125.33799999999999</v>
      </c>
      <c r="X41" s="48">
        <v>7.5460000000000003</v>
      </c>
      <c r="Y41" s="28">
        <v>127.79900000000001</v>
      </c>
      <c r="Z41" s="48">
        <v>0.41799999999999998</v>
      </c>
      <c r="AA41" s="28"/>
      <c r="AB41" s="24" t="s">
        <v>14</v>
      </c>
      <c r="AC41" s="28">
        <v>117.279</v>
      </c>
      <c r="AD41" s="48">
        <v>5.8959999999999999</v>
      </c>
      <c r="AE41" s="28">
        <v>109.453</v>
      </c>
      <c r="AF41" s="48">
        <v>-5.7089999999999996</v>
      </c>
      <c r="AG41" s="28">
        <v>135.68700000000001</v>
      </c>
      <c r="AH41" s="48">
        <v>20.561</v>
      </c>
      <c r="AI41" s="28"/>
      <c r="AJ41" s="24" t="s">
        <v>14</v>
      </c>
      <c r="AK41" s="28">
        <v>130.41999999999999</v>
      </c>
      <c r="AL41" s="48">
        <v>11.065</v>
      </c>
      <c r="AM41" s="28">
        <v>69.665000000000006</v>
      </c>
      <c r="AN41" s="48">
        <v>2.3919999999999999</v>
      </c>
      <c r="AO41" s="28">
        <v>113.76900000000001</v>
      </c>
      <c r="AP41" s="48">
        <v>-7.9</v>
      </c>
      <c r="AQ41" s="28"/>
      <c r="AR41" s="24" t="s">
        <v>14</v>
      </c>
      <c r="AS41" s="28">
        <v>97.753</v>
      </c>
      <c r="AT41" s="48">
        <v>-0.41</v>
      </c>
      <c r="AU41" s="28">
        <v>92.468000000000004</v>
      </c>
      <c r="AV41" s="48">
        <v>-18.032</v>
      </c>
      <c r="AW41" s="28">
        <v>114.98</v>
      </c>
      <c r="AX41" s="48">
        <v>-2.0089999999999999</v>
      </c>
      <c r="AY41" s="28"/>
      <c r="AZ41" s="24" t="s">
        <v>14</v>
      </c>
      <c r="BA41" s="28">
        <v>88.563000000000002</v>
      </c>
      <c r="BB41" s="48">
        <v>-11.191000000000001</v>
      </c>
      <c r="BC41" s="28">
        <v>132.935</v>
      </c>
      <c r="BD41" s="48">
        <v>31.172000000000001</v>
      </c>
      <c r="BE41" s="28">
        <v>104.92400000000001</v>
      </c>
      <c r="BF41" s="48">
        <v>0.33700000000000002</v>
      </c>
      <c r="BG41" s="28">
        <v>116.092</v>
      </c>
      <c r="BH41" s="48">
        <v>-3.738</v>
      </c>
      <c r="BI41" s="43"/>
    </row>
    <row r="42" spans="1:61" ht="15" hidden="1" customHeight="1" x14ac:dyDescent="0.25">
      <c r="A42" s="23"/>
      <c r="B42" s="24" t="s">
        <v>15</v>
      </c>
      <c r="C42" s="28">
        <v>141.95099999999999</v>
      </c>
      <c r="D42" s="48">
        <v>15.567</v>
      </c>
      <c r="E42" s="28">
        <v>137.29</v>
      </c>
      <c r="F42" s="48">
        <v>8.5239999999999991</v>
      </c>
      <c r="G42" s="28">
        <v>134.14400000000001</v>
      </c>
      <c r="H42" s="48">
        <v>9.3569999999999993</v>
      </c>
      <c r="I42" s="28">
        <v>157.93100000000001</v>
      </c>
      <c r="J42" s="48">
        <v>11.888999999999999</v>
      </c>
      <c r="K42" s="23"/>
      <c r="L42" s="24" t="s">
        <v>15</v>
      </c>
      <c r="M42" s="28">
        <v>122.149</v>
      </c>
      <c r="N42" s="48">
        <v>4.5359999999999996</v>
      </c>
      <c r="O42" s="28">
        <v>130.29499999999999</v>
      </c>
      <c r="P42" s="48">
        <v>27.617000000000001</v>
      </c>
      <c r="Q42" s="28">
        <v>142.035</v>
      </c>
      <c r="R42" s="48">
        <v>10.728999999999999</v>
      </c>
      <c r="S42" s="23"/>
      <c r="T42" s="24" t="s">
        <v>15</v>
      </c>
      <c r="U42" s="28">
        <v>129.02699999999999</v>
      </c>
      <c r="V42" s="48">
        <v>8.3309999999999995</v>
      </c>
      <c r="W42" s="28">
        <v>123.87</v>
      </c>
      <c r="X42" s="48">
        <v>5</v>
      </c>
      <c r="Y42" s="28">
        <v>122.81</v>
      </c>
      <c r="Z42" s="48">
        <v>1.9910000000000001</v>
      </c>
      <c r="AA42" s="23"/>
      <c r="AB42" s="24" t="s">
        <v>15</v>
      </c>
      <c r="AC42" s="28">
        <v>117.58799999999999</v>
      </c>
      <c r="AD42" s="48">
        <v>-25.02</v>
      </c>
      <c r="AE42" s="28">
        <v>132.78800000000001</v>
      </c>
      <c r="AF42" s="48">
        <v>10.577999999999999</v>
      </c>
      <c r="AG42" s="28">
        <v>83.06</v>
      </c>
      <c r="AH42" s="48">
        <v>-38.255000000000003</v>
      </c>
      <c r="AI42" s="23"/>
      <c r="AJ42" s="24" t="s">
        <v>15</v>
      </c>
      <c r="AK42" s="28">
        <v>142.24700000000001</v>
      </c>
      <c r="AL42" s="48">
        <v>25.876000000000001</v>
      </c>
      <c r="AM42" s="28">
        <v>70.566999999999993</v>
      </c>
      <c r="AN42" s="48">
        <v>-5.3929999999999998</v>
      </c>
      <c r="AO42" s="28">
        <v>109.539</v>
      </c>
      <c r="AP42" s="48">
        <v>4.1900000000000004</v>
      </c>
      <c r="AQ42" s="23"/>
      <c r="AR42" s="24" t="s">
        <v>15</v>
      </c>
      <c r="AS42" s="28">
        <v>129.66399999999999</v>
      </c>
      <c r="AT42" s="48">
        <v>13.488</v>
      </c>
      <c r="AU42" s="28">
        <v>99.861000000000004</v>
      </c>
      <c r="AV42" s="48">
        <v>-12.638</v>
      </c>
      <c r="AW42" s="28">
        <v>112.866</v>
      </c>
      <c r="AX42" s="48">
        <v>-1.851</v>
      </c>
      <c r="AY42" s="23"/>
      <c r="AZ42" s="24" t="s">
        <v>15</v>
      </c>
      <c r="BA42" s="28">
        <v>107.45099999999999</v>
      </c>
      <c r="BB42" s="48">
        <v>-6.7830000000000004</v>
      </c>
      <c r="BC42" s="28">
        <v>125.59</v>
      </c>
      <c r="BD42" s="48">
        <v>8.0340000000000007</v>
      </c>
      <c r="BE42" s="28">
        <v>110.32899999999999</v>
      </c>
      <c r="BF42" s="48">
        <v>-2.1890000000000001</v>
      </c>
      <c r="BG42" s="28">
        <v>102.541</v>
      </c>
      <c r="BH42" s="48">
        <v>-12.374000000000001</v>
      </c>
      <c r="BI42" s="43"/>
    </row>
    <row r="43" spans="1:61" ht="15" hidden="1" customHeight="1" x14ac:dyDescent="0.25">
      <c r="A43" s="23"/>
      <c r="B43" s="24" t="s">
        <v>16</v>
      </c>
      <c r="C43" s="28">
        <v>136.63399999999999</v>
      </c>
      <c r="D43" s="48">
        <v>12.772</v>
      </c>
      <c r="E43" s="28">
        <v>124.68600000000001</v>
      </c>
      <c r="F43" s="48">
        <v>2.0049999999999999</v>
      </c>
      <c r="G43" s="28">
        <v>140.56200000000001</v>
      </c>
      <c r="H43" s="48">
        <v>10.396000000000001</v>
      </c>
      <c r="I43" s="28">
        <v>133.541</v>
      </c>
      <c r="J43" s="48">
        <v>6.8220000000000001</v>
      </c>
      <c r="K43" s="23"/>
      <c r="L43" s="24" t="s">
        <v>16</v>
      </c>
      <c r="M43" s="28">
        <v>122.047</v>
      </c>
      <c r="N43" s="48">
        <v>2.6560000000000001</v>
      </c>
      <c r="O43" s="28">
        <v>160.66300000000001</v>
      </c>
      <c r="P43" s="48">
        <v>17.518000000000001</v>
      </c>
      <c r="Q43" s="28">
        <v>143.684</v>
      </c>
      <c r="R43" s="48">
        <v>1.44</v>
      </c>
      <c r="S43" s="23"/>
      <c r="T43" s="24" t="s">
        <v>16</v>
      </c>
      <c r="U43" s="28">
        <v>130.43199999999999</v>
      </c>
      <c r="V43" s="48">
        <v>13.288</v>
      </c>
      <c r="W43" s="28">
        <v>124.529</v>
      </c>
      <c r="X43" s="48">
        <v>3.0089999999999999</v>
      </c>
      <c r="Y43" s="28">
        <v>109.529</v>
      </c>
      <c r="Z43" s="48">
        <v>2.0390000000000001</v>
      </c>
      <c r="AA43" s="23"/>
      <c r="AB43" s="24" t="s">
        <v>16</v>
      </c>
      <c r="AC43" s="28">
        <v>112.18</v>
      </c>
      <c r="AD43" s="48">
        <v>18.082999999999998</v>
      </c>
      <c r="AE43" s="28">
        <v>128.315</v>
      </c>
      <c r="AF43" s="48">
        <v>8.8360000000000003</v>
      </c>
      <c r="AG43" s="28">
        <v>88.149000000000001</v>
      </c>
      <c r="AH43" s="48">
        <v>-31.452999999999999</v>
      </c>
      <c r="AI43" s="23"/>
      <c r="AJ43" s="24" t="s">
        <v>16</v>
      </c>
      <c r="AK43" s="28">
        <v>123.72499999999999</v>
      </c>
      <c r="AL43" s="48">
        <v>14.606999999999999</v>
      </c>
      <c r="AM43" s="28">
        <v>64.736000000000004</v>
      </c>
      <c r="AN43" s="48">
        <v>-15.898</v>
      </c>
      <c r="AO43" s="28">
        <v>104.684</v>
      </c>
      <c r="AP43" s="48">
        <v>2.83</v>
      </c>
      <c r="AQ43" s="23"/>
      <c r="AR43" s="24" t="s">
        <v>16</v>
      </c>
      <c r="AS43" s="28">
        <v>124.215</v>
      </c>
      <c r="AT43" s="48">
        <v>6.7850000000000001</v>
      </c>
      <c r="AU43" s="28">
        <v>110.937</v>
      </c>
      <c r="AV43" s="48">
        <v>3.5859999999999999</v>
      </c>
      <c r="AW43" s="28">
        <v>106.193</v>
      </c>
      <c r="AX43" s="48">
        <v>11.305</v>
      </c>
      <c r="AY43" s="23"/>
      <c r="AZ43" s="24" t="s">
        <v>16</v>
      </c>
      <c r="BA43" s="28">
        <v>98.036000000000001</v>
      </c>
      <c r="BB43" s="48">
        <v>-3.1789999999999998</v>
      </c>
      <c r="BC43" s="28">
        <v>103.73</v>
      </c>
      <c r="BD43" s="48">
        <v>-6.4610000000000003</v>
      </c>
      <c r="BE43" s="28">
        <v>118.19</v>
      </c>
      <c r="BF43" s="48">
        <v>19.103999999999999</v>
      </c>
      <c r="BG43" s="28">
        <v>87.872</v>
      </c>
      <c r="BH43" s="48">
        <v>-18.010999999999999</v>
      </c>
      <c r="BI43" s="43"/>
    </row>
    <row r="44" spans="1:61" ht="15" hidden="1" customHeight="1" x14ac:dyDescent="0.25">
      <c r="A44" s="23"/>
      <c r="B44" s="24"/>
      <c r="C44" s="28"/>
      <c r="D44" s="48"/>
      <c r="E44" s="28"/>
      <c r="F44" s="48"/>
      <c r="G44" s="28"/>
      <c r="H44" s="48"/>
      <c r="I44" s="28"/>
      <c r="J44" s="48"/>
      <c r="K44" s="23"/>
      <c r="L44" s="24"/>
      <c r="M44" s="28"/>
      <c r="N44" s="48"/>
      <c r="O44" s="28"/>
      <c r="P44" s="48"/>
      <c r="Q44" s="28"/>
      <c r="R44" s="48"/>
      <c r="S44" s="23"/>
      <c r="T44" s="24"/>
      <c r="U44" s="28"/>
      <c r="V44" s="48"/>
      <c r="W44" s="28"/>
      <c r="X44" s="48"/>
      <c r="Y44" s="28"/>
      <c r="Z44" s="48"/>
      <c r="AA44" s="23"/>
      <c r="AB44" s="24"/>
      <c r="AC44" s="28"/>
      <c r="AD44" s="48"/>
      <c r="AE44" s="28"/>
      <c r="AF44" s="48"/>
      <c r="AG44" s="28"/>
      <c r="AH44" s="48"/>
      <c r="AI44" s="23"/>
      <c r="AJ44" s="24"/>
      <c r="AK44" s="28"/>
      <c r="AL44" s="48"/>
      <c r="AM44" s="28"/>
      <c r="AN44" s="48"/>
      <c r="AO44" s="28"/>
      <c r="AP44" s="48"/>
      <c r="AQ44" s="23"/>
      <c r="AR44" s="24"/>
      <c r="AS44" s="28"/>
      <c r="AT44" s="48"/>
      <c r="AU44" s="28"/>
      <c r="AV44" s="48"/>
      <c r="AW44" s="28"/>
      <c r="AX44" s="48"/>
      <c r="AY44" s="23"/>
      <c r="AZ44" s="24"/>
      <c r="BA44" s="28"/>
      <c r="BB44" s="48"/>
      <c r="BC44" s="28"/>
      <c r="BD44" s="48"/>
      <c r="BE44" s="28"/>
      <c r="BF44" s="48"/>
      <c r="BG44" s="28"/>
      <c r="BH44" s="48"/>
      <c r="BI44" s="43"/>
    </row>
    <row r="45" spans="1:61" ht="15" customHeight="1" x14ac:dyDescent="0.25">
      <c r="A45" s="23">
        <v>2020</v>
      </c>
      <c r="B45" s="24" t="s">
        <v>13</v>
      </c>
      <c r="C45" s="28">
        <v>127.185</v>
      </c>
      <c r="D45" s="48">
        <v>3.7650000000000001</v>
      </c>
      <c r="E45" s="28">
        <v>134.80500000000001</v>
      </c>
      <c r="F45" s="48">
        <v>15.119</v>
      </c>
      <c r="G45" s="28">
        <v>121.623</v>
      </c>
      <c r="H45" s="48">
        <v>6.8259999999999996</v>
      </c>
      <c r="I45" s="28">
        <v>125.96</v>
      </c>
      <c r="J45" s="48">
        <v>-0.246</v>
      </c>
      <c r="K45" s="23">
        <v>2020</v>
      </c>
      <c r="L45" s="24" t="s">
        <v>13</v>
      </c>
      <c r="M45" s="28">
        <v>116.64100000000001</v>
      </c>
      <c r="N45" s="48">
        <v>0.318</v>
      </c>
      <c r="O45" s="28">
        <v>132.13200000000001</v>
      </c>
      <c r="P45" s="48">
        <v>3.4359999999999999</v>
      </c>
      <c r="Q45" s="28">
        <v>144.38200000000001</v>
      </c>
      <c r="R45" s="48">
        <v>2.77</v>
      </c>
      <c r="S45" s="23">
        <v>2020</v>
      </c>
      <c r="T45" s="24" t="s">
        <v>13</v>
      </c>
      <c r="U45" s="28">
        <v>114.705</v>
      </c>
      <c r="V45" s="48">
        <v>2.1349999999999998</v>
      </c>
      <c r="W45" s="28">
        <v>127.455</v>
      </c>
      <c r="X45" s="48">
        <v>4.0359999999999996</v>
      </c>
      <c r="Y45" s="28">
        <v>117.23</v>
      </c>
      <c r="Z45" s="48">
        <v>3.4540000000000002</v>
      </c>
      <c r="AA45" s="23">
        <v>2020</v>
      </c>
      <c r="AB45" s="24" t="s">
        <v>13</v>
      </c>
      <c r="AC45" s="28">
        <v>112.672</v>
      </c>
      <c r="AD45" s="48">
        <v>-6.53</v>
      </c>
      <c r="AE45" s="28">
        <v>109.83</v>
      </c>
      <c r="AF45" s="48">
        <v>6.3769999999999998</v>
      </c>
      <c r="AG45" s="28">
        <v>119.172</v>
      </c>
      <c r="AH45" s="48">
        <v>-9.1709999999999994</v>
      </c>
      <c r="AI45" s="23">
        <v>2020</v>
      </c>
      <c r="AJ45" s="24" t="s">
        <v>13</v>
      </c>
      <c r="AK45" s="28">
        <v>121.099</v>
      </c>
      <c r="AL45" s="48">
        <v>2.524</v>
      </c>
      <c r="AM45" s="28">
        <v>73.682000000000002</v>
      </c>
      <c r="AN45" s="48">
        <v>-9.827</v>
      </c>
      <c r="AO45" s="28">
        <v>109.11199999999999</v>
      </c>
      <c r="AP45" s="48">
        <v>-1.972</v>
      </c>
      <c r="AQ45" s="23">
        <v>2020</v>
      </c>
      <c r="AR45" s="24" t="s">
        <v>13</v>
      </c>
      <c r="AS45" s="28">
        <v>146.04499999999999</v>
      </c>
      <c r="AT45" s="48">
        <v>22.709</v>
      </c>
      <c r="AU45" s="28">
        <v>98.381</v>
      </c>
      <c r="AV45" s="48">
        <v>2.3180000000000001</v>
      </c>
      <c r="AW45" s="28">
        <v>97.052000000000007</v>
      </c>
      <c r="AX45" s="48">
        <v>1.2070000000000001</v>
      </c>
      <c r="AY45" s="23">
        <v>2020</v>
      </c>
      <c r="AZ45" s="24" t="s">
        <v>13</v>
      </c>
      <c r="BA45" s="28">
        <v>94.122</v>
      </c>
      <c r="BB45" s="48">
        <v>-15.827</v>
      </c>
      <c r="BC45" s="28">
        <v>106.31</v>
      </c>
      <c r="BD45" s="48">
        <v>-7.3109999999999999</v>
      </c>
      <c r="BE45" s="28">
        <v>99.644000000000005</v>
      </c>
      <c r="BF45" s="48">
        <v>-9.3450000000000006</v>
      </c>
      <c r="BG45" s="28">
        <v>112.203</v>
      </c>
      <c r="BH45" s="48">
        <v>2.7469999999999999</v>
      </c>
      <c r="BI45" s="43"/>
    </row>
    <row r="46" spans="1:61" ht="15" customHeight="1" x14ac:dyDescent="0.25">
      <c r="A46" s="23"/>
      <c r="B46" s="24" t="s">
        <v>14</v>
      </c>
      <c r="C46" s="28">
        <v>156.83799999999999</v>
      </c>
      <c r="D46" s="48">
        <v>9.702</v>
      </c>
      <c r="E46" s="28">
        <v>136.44999999999999</v>
      </c>
      <c r="F46" s="48">
        <v>11.472</v>
      </c>
      <c r="G46" s="28">
        <v>100.56</v>
      </c>
      <c r="H46" s="48">
        <v>-14.654999999999999</v>
      </c>
      <c r="I46" s="28">
        <v>138.28700000000001</v>
      </c>
      <c r="J46" s="48">
        <v>-5.2779999999999996</v>
      </c>
      <c r="K46" s="23"/>
      <c r="L46" s="24" t="s">
        <v>14</v>
      </c>
      <c r="M46" s="28">
        <v>83.456000000000003</v>
      </c>
      <c r="N46" s="48">
        <v>-29.46</v>
      </c>
      <c r="O46" s="28">
        <v>112.304</v>
      </c>
      <c r="P46" s="48">
        <v>-26.972999999999999</v>
      </c>
      <c r="Q46" s="28">
        <v>102.977</v>
      </c>
      <c r="R46" s="48">
        <v>-28.006</v>
      </c>
      <c r="S46" s="23"/>
      <c r="T46" s="24" t="s">
        <v>14</v>
      </c>
      <c r="U46" s="28">
        <v>93.905000000000001</v>
      </c>
      <c r="V46" s="48">
        <v>-26.937999999999999</v>
      </c>
      <c r="W46" s="28">
        <v>37.037999999999997</v>
      </c>
      <c r="X46" s="48">
        <v>-70.448999999999998</v>
      </c>
      <c r="Y46" s="28">
        <v>71.361999999999995</v>
      </c>
      <c r="Z46" s="48">
        <v>-44.161000000000001</v>
      </c>
      <c r="AA46" s="23"/>
      <c r="AB46" s="24" t="s">
        <v>14</v>
      </c>
      <c r="AC46" s="28">
        <v>46.536999999999999</v>
      </c>
      <c r="AD46" s="48">
        <v>-60.319000000000003</v>
      </c>
      <c r="AE46" s="28">
        <v>81.918999999999997</v>
      </c>
      <c r="AF46" s="48">
        <v>-25.155999999999999</v>
      </c>
      <c r="AG46" s="28">
        <v>113.622</v>
      </c>
      <c r="AH46" s="48">
        <v>-16.262</v>
      </c>
      <c r="AI46" s="23"/>
      <c r="AJ46" s="24" t="s">
        <v>14</v>
      </c>
      <c r="AK46" s="28">
        <v>105.08</v>
      </c>
      <c r="AL46" s="48">
        <v>-19.43</v>
      </c>
      <c r="AM46" s="28">
        <v>41.246000000000002</v>
      </c>
      <c r="AN46" s="48">
        <v>-40.793999999999997</v>
      </c>
      <c r="AO46" s="28">
        <v>69.608000000000004</v>
      </c>
      <c r="AP46" s="48">
        <v>-38.816000000000003</v>
      </c>
      <c r="AQ46" s="23"/>
      <c r="AR46" s="24" t="s">
        <v>14</v>
      </c>
      <c r="AS46" s="28">
        <v>51.837000000000003</v>
      </c>
      <c r="AT46" s="48">
        <v>-46.970999999999997</v>
      </c>
      <c r="AU46" s="28">
        <v>97.929000000000002</v>
      </c>
      <c r="AV46" s="48">
        <v>5.907</v>
      </c>
      <c r="AW46" s="28">
        <v>63.581000000000003</v>
      </c>
      <c r="AX46" s="48">
        <v>-44.701999999999998</v>
      </c>
      <c r="AY46" s="23"/>
      <c r="AZ46" s="24" t="s">
        <v>14</v>
      </c>
      <c r="BA46" s="28">
        <v>48.287999999999997</v>
      </c>
      <c r="BB46" s="48">
        <v>-45.475999999999999</v>
      </c>
      <c r="BC46" s="28">
        <v>123.754</v>
      </c>
      <c r="BD46" s="48">
        <v>-6.907</v>
      </c>
      <c r="BE46" s="28">
        <v>48.488999999999997</v>
      </c>
      <c r="BF46" s="48">
        <v>-53.786000000000001</v>
      </c>
      <c r="BG46" s="28">
        <v>98.736999999999995</v>
      </c>
      <c r="BH46" s="48">
        <v>-14.949</v>
      </c>
      <c r="BI46" s="43"/>
    </row>
    <row r="47" spans="1:61" ht="15" customHeight="1" x14ac:dyDescent="0.25">
      <c r="A47" s="23"/>
      <c r="B47" s="24" t="s">
        <v>15</v>
      </c>
      <c r="C47" s="28">
        <v>161.50200000000001</v>
      </c>
      <c r="D47" s="48">
        <v>13.773999999999999</v>
      </c>
      <c r="E47" s="28">
        <v>129.245</v>
      </c>
      <c r="F47" s="48">
        <v>-5.86</v>
      </c>
      <c r="G47" s="28">
        <v>105.194</v>
      </c>
      <c r="H47" s="48">
        <v>-21.581</v>
      </c>
      <c r="I47" s="28">
        <v>190.042</v>
      </c>
      <c r="J47" s="48">
        <v>20.332000000000001</v>
      </c>
      <c r="K47" s="23"/>
      <c r="L47" s="24" t="s">
        <v>15</v>
      </c>
      <c r="M47" s="28">
        <v>125.3</v>
      </c>
      <c r="N47" s="48">
        <v>2.58</v>
      </c>
      <c r="O47" s="28">
        <v>153.505</v>
      </c>
      <c r="P47" s="48">
        <v>17.812999999999999</v>
      </c>
      <c r="Q47" s="28">
        <v>122.268</v>
      </c>
      <c r="R47" s="48">
        <v>-13.917</v>
      </c>
      <c r="S47" s="23"/>
      <c r="T47" s="24" t="s">
        <v>15</v>
      </c>
      <c r="U47" s="28">
        <v>121.79900000000001</v>
      </c>
      <c r="V47" s="48">
        <v>-5.6020000000000003</v>
      </c>
      <c r="W47" s="28">
        <v>62.878</v>
      </c>
      <c r="X47" s="48">
        <v>-49.238999999999997</v>
      </c>
      <c r="Y47" s="28">
        <v>132.28899999999999</v>
      </c>
      <c r="Z47" s="48">
        <v>7.718</v>
      </c>
      <c r="AA47" s="23"/>
      <c r="AB47" s="24" t="s">
        <v>15</v>
      </c>
      <c r="AC47" s="28">
        <v>102.78</v>
      </c>
      <c r="AD47" s="48">
        <v>-12.593</v>
      </c>
      <c r="AE47" s="28">
        <v>141.54599999999999</v>
      </c>
      <c r="AF47" s="48">
        <v>6.5960000000000001</v>
      </c>
      <c r="AG47" s="28">
        <v>76.212999999999994</v>
      </c>
      <c r="AH47" s="48">
        <v>-8.2439999999999998</v>
      </c>
      <c r="AI47" s="23"/>
      <c r="AJ47" s="24" t="s">
        <v>15</v>
      </c>
      <c r="AK47" s="28">
        <v>148.66499999999999</v>
      </c>
      <c r="AL47" s="48">
        <v>4.5119999999999996</v>
      </c>
      <c r="AM47" s="28">
        <v>69.159000000000006</v>
      </c>
      <c r="AN47" s="48">
        <v>-1.996</v>
      </c>
      <c r="AO47" s="28">
        <v>119.551</v>
      </c>
      <c r="AP47" s="48">
        <v>9.141</v>
      </c>
      <c r="AQ47" s="23"/>
      <c r="AR47" s="24" t="s">
        <v>15</v>
      </c>
      <c r="AS47" s="28">
        <v>157.02699999999999</v>
      </c>
      <c r="AT47" s="48">
        <v>21.103000000000002</v>
      </c>
      <c r="AU47" s="28">
        <v>98.793000000000006</v>
      </c>
      <c r="AV47" s="48">
        <v>-1.07</v>
      </c>
      <c r="AW47" s="28">
        <v>133.285</v>
      </c>
      <c r="AX47" s="48">
        <v>18.091000000000001</v>
      </c>
      <c r="AY47" s="23"/>
      <c r="AZ47" s="24" t="s">
        <v>15</v>
      </c>
      <c r="BA47" s="28">
        <v>107.611</v>
      </c>
      <c r="BB47" s="48">
        <v>0.14799999999999999</v>
      </c>
      <c r="BC47" s="28">
        <v>128.60499999999999</v>
      </c>
      <c r="BD47" s="48">
        <v>2.4009999999999998</v>
      </c>
      <c r="BE47" s="28">
        <v>105.56399999999999</v>
      </c>
      <c r="BF47" s="48">
        <v>-4.319</v>
      </c>
      <c r="BG47" s="28">
        <v>106.86799999999999</v>
      </c>
      <c r="BH47" s="48">
        <v>4.22</v>
      </c>
      <c r="BI47" s="43"/>
    </row>
    <row r="48" spans="1:61" ht="15" customHeight="1" x14ac:dyDescent="0.25">
      <c r="A48" s="23"/>
      <c r="B48" s="24" t="s">
        <v>16</v>
      </c>
      <c r="C48" s="28">
        <v>154.13999999999999</v>
      </c>
      <c r="D48" s="48">
        <v>12.813000000000001</v>
      </c>
      <c r="E48" s="28">
        <v>127.134</v>
      </c>
      <c r="F48" s="48">
        <v>1.964</v>
      </c>
      <c r="G48" s="28">
        <v>120.015</v>
      </c>
      <c r="H48" s="48">
        <v>-14.618</v>
      </c>
      <c r="I48" s="28">
        <v>160.30099999999999</v>
      </c>
      <c r="J48" s="48">
        <v>20.039000000000001</v>
      </c>
      <c r="K48" s="23"/>
      <c r="L48" s="24" t="s">
        <v>16</v>
      </c>
      <c r="M48" s="28">
        <v>129.40700000000001</v>
      </c>
      <c r="N48" s="48">
        <v>6.03</v>
      </c>
      <c r="O48" s="28">
        <v>123.173</v>
      </c>
      <c r="P48" s="48">
        <v>-23.335000000000001</v>
      </c>
      <c r="Q48" s="28">
        <v>126.10299999999999</v>
      </c>
      <c r="R48" s="48">
        <v>-12.236000000000001</v>
      </c>
      <c r="S48" s="23"/>
      <c r="T48" s="24" t="s">
        <v>16</v>
      </c>
      <c r="U48" s="28">
        <v>131.02500000000001</v>
      </c>
      <c r="V48" s="48">
        <v>0.45500000000000002</v>
      </c>
      <c r="W48" s="28">
        <v>70.486999999999995</v>
      </c>
      <c r="X48" s="48">
        <v>-43.396999999999998</v>
      </c>
      <c r="Y48" s="28">
        <v>117.131</v>
      </c>
      <c r="Z48" s="48">
        <v>6.9409999999999998</v>
      </c>
      <c r="AA48" s="23"/>
      <c r="AB48" s="24" t="s">
        <v>16</v>
      </c>
      <c r="AC48" s="28">
        <v>115.33199999999999</v>
      </c>
      <c r="AD48" s="48">
        <v>2.81</v>
      </c>
      <c r="AE48" s="28">
        <v>145.79499999999999</v>
      </c>
      <c r="AF48" s="48">
        <v>13.622999999999999</v>
      </c>
      <c r="AG48" s="28">
        <v>78.417000000000002</v>
      </c>
      <c r="AH48" s="48">
        <v>-11.04</v>
      </c>
      <c r="AI48" s="23"/>
      <c r="AJ48" s="24" t="s">
        <v>16</v>
      </c>
      <c r="AK48" s="28">
        <v>104.82299999999999</v>
      </c>
      <c r="AL48" s="48">
        <v>-15.278</v>
      </c>
      <c r="AM48" s="28">
        <v>54.173999999999999</v>
      </c>
      <c r="AN48" s="48">
        <v>-16.315000000000001</v>
      </c>
      <c r="AO48" s="28">
        <v>136.47499999999999</v>
      </c>
      <c r="AP48" s="48">
        <v>30.369</v>
      </c>
      <c r="AQ48" s="23"/>
      <c r="AR48" s="24" t="s">
        <v>16</v>
      </c>
      <c r="AS48" s="28">
        <v>145.11199999999999</v>
      </c>
      <c r="AT48" s="48">
        <v>16.823</v>
      </c>
      <c r="AU48" s="28">
        <v>101.45699999999999</v>
      </c>
      <c r="AV48" s="48">
        <v>-8.5459999999999994</v>
      </c>
      <c r="AW48" s="28">
        <v>125.82899999999999</v>
      </c>
      <c r="AX48" s="48">
        <v>18.489999999999998</v>
      </c>
      <c r="AY48" s="23"/>
      <c r="AZ48" s="24" t="s">
        <v>16</v>
      </c>
      <c r="BA48" s="28">
        <v>96.164000000000001</v>
      </c>
      <c r="BB48" s="48">
        <v>-1.91</v>
      </c>
      <c r="BC48" s="28">
        <v>98.094999999999999</v>
      </c>
      <c r="BD48" s="48">
        <v>-5.4329999999999998</v>
      </c>
      <c r="BE48" s="28">
        <v>108.25700000000001</v>
      </c>
      <c r="BF48" s="48">
        <v>-8.4049999999999994</v>
      </c>
      <c r="BG48" s="28">
        <v>84.227999999999994</v>
      </c>
      <c r="BH48" s="48">
        <v>-4.1470000000000002</v>
      </c>
      <c r="BI48" s="43"/>
    </row>
    <row r="49" spans="1:300" ht="15" customHeight="1" x14ac:dyDescent="0.25">
      <c r="A49" s="23"/>
      <c r="B49" s="24"/>
      <c r="C49" s="28"/>
      <c r="D49" s="48"/>
      <c r="E49" s="28"/>
      <c r="F49" s="48"/>
      <c r="G49" s="28"/>
      <c r="H49" s="48"/>
      <c r="I49" s="28"/>
      <c r="J49" s="48"/>
      <c r="K49" s="23"/>
      <c r="L49" s="24"/>
      <c r="M49" s="28"/>
      <c r="N49" s="48"/>
      <c r="O49" s="28"/>
      <c r="P49" s="48"/>
      <c r="Q49" s="28"/>
      <c r="R49" s="48"/>
      <c r="S49" s="23"/>
      <c r="T49" s="24"/>
      <c r="U49" s="28"/>
      <c r="V49" s="48"/>
      <c r="W49" s="28"/>
      <c r="X49" s="48"/>
      <c r="Y49" s="28"/>
      <c r="Z49" s="48"/>
      <c r="AA49" s="23"/>
      <c r="AB49" s="24"/>
      <c r="AC49" s="28"/>
      <c r="AD49" s="48"/>
      <c r="AE49" s="28"/>
      <c r="AF49" s="48"/>
      <c r="AG49" s="28"/>
      <c r="AH49" s="48"/>
      <c r="AI49" s="23"/>
      <c r="AJ49" s="24"/>
      <c r="AK49" s="28"/>
      <c r="AL49" s="48"/>
      <c r="AM49" s="28"/>
      <c r="AN49" s="48"/>
      <c r="AO49" s="28"/>
      <c r="AP49" s="48"/>
      <c r="AQ49" s="23"/>
      <c r="AR49" s="24"/>
      <c r="AS49" s="28"/>
      <c r="AT49" s="48"/>
      <c r="AU49" s="28"/>
      <c r="AV49" s="48"/>
      <c r="AW49" s="28"/>
      <c r="AX49" s="48"/>
      <c r="AY49" s="23"/>
      <c r="AZ49" s="24"/>
      <c r="BA49" s="28"/>
      <c r="BB49" s="48"/>
      <c r="BC49" s="28"/>
      <c r="BD49" s="48"/>
      <c r="BE49" s="28"/>
      <c r="BF49" s="48"/>
      <c r="BG49" s="28"/>
      <c r="BH49" s="48"/>
      <c r="BI49" s="43"/>
    </row>
    <row r="50" spans="1:300" ht="15" customHeight="1" x14ac:dyDescent="0.25">
      <c r="A50" s="23">
        <v>2021</v>
      </c>
      <c r="B50" s="24" t="s">
        <v>13</v>
      </c>
      <c r="C50" s="28">
        <v>147.554</v>
      </c>
      <c r="D50" s="48">
        <v>16.015999999999998</v>
      </c>
      <c r="E50" s="28">
        <v>129.70500000000001</v>
      </c>
      <c r="F50" s="48">
        <v>-3.7839999999999998</v>
      </c>
      <c r="G50" s="28">
        <v>121.093</v>
      </c>
      <c r="H50" s="48">
        <v>-0.436</v>
      </c>
      <c r="I50" s="28">
        <v>161.97399999999999</v>
      </c>
      <c r="J50" s="48">
        <v>28.591999999999999</v>
      </c>
      <c r="K50" s="23">
        <v>2021</v>
      </c>
      <c r="L50" s="24" t="s">
        <v>13</v>
      </c>
      <c r="M50" s="28">
        <v>120.863</v>
      </c>
      <c r="N50" s="48">
        <v>3.62</v>
      </c>
      <c r="O50" s="28">
        <v>114.608</v>
      </c>
      <c r="P50" s="48">
        <v>-13.262</v>
      </c>
      <c r="Q50" s="28">
        <v>132.71299999999999</v>
      </c>
      <c r="R50" s="48">
        <v>-8.0820000000000007</v>
      </c>
      <c r="S50" s="23">
        <v>2021</v>
      </c>
      <c r="T50" s="24" t="s">
        <v>13</v>
      </c>
      <c r="U50" s="28">
        <v>128.416</v>
      </c>
      <c r="V50" s="48">
        <v>11.952999999999999</v>
      </c>
      <c r="W50" s="28">
        <v>92.611000000000004</v>
      </c>
      <c r="X50" s="48">
        <v>-27.338000000000001</v>
      </c>
      <c r="Y50" s="28">
        <v>118.01300000000001</v>
      </c>
      <c r="Z50" s="48">
        <v>0.66800000000000004</v>
      </c>
      <c r="AA50" s="23">
        <v>2021</v>
      </c>
      <c r="AB50" s="24" t="s">
        <v>13</v>
      </c>
      <c r="AC50" s="28">
        <v>120.782</v>
      </c>
      <c r="AD50" s="48">
        <v>7.1980000000000004</v>
      </c>
      <c r="AE50" s="28">
        <v>130.58000000000001</v>
      </c>
      <c r="AF50" s="48">
        <v>18.893000000000001</v>
      </c>
      <c r="AG50" s="28">
        <v>121.758</v>
      </c>
      <c r="AH50" s="48">
        <v>2.17</v>
      </c>
      <c r="AI50" s="23">
        <v>2021</v>
      </c>
      <c r="AJ50" s="24" t="s">
        <v>13</v>
      </c>
      <c r="AK50" s="28">
        <v>135.303</v>
      </c>
      <c r="AL50" s="48">
        <v>11.728999999999999</v>
      </c>
      <c r="AM50" s="28">
        <v>54.881</v>
      </c>
      <c r="AN50" s="48">
        <v>-25.515999999999998</v>
      </c>
      <c r="AO50" s="28">
        <v>124.047</v>
      </c>
      <c r="AP50" s="48">
        <v>13.688000000000001</v>
      </c>
      <c r="AQ50" s="23">
        <v>2021</v>
      </c>
      <c r="AR50" s="24" t="s">
        <v>13</v>
      </c>
      <c r="AS50" s="28">
        <v>149.56800000000001</v>
      </c>
      <c r="AT50" s="48">
        <v>2.4119999999999999</v>
      </c>
      <c r="AU50" s="28">
        <v>104.31</v>
      </c>
      <c r="AV50" s="48">
        <v>6.0270000000000001</v>
      </c>
      <c r="AW50" s="28">
        <v>107.06</v>
      </c>
      <c r="AX50" s="48">
        <v>10.311999999999999</v>
      </c>
      <c r="AY50" s="23">
        <v>2021</v>
      </c>
      <c r="AZ50" s="24" t="s">
        <v>13</v>
      </c>
      <c r="BA50" s="28">
        <v>99.858000000000004</v>
      </c>
      <c r="BB50" s="48">
        <v>6.0940000000000003</v>
      </c>
      <c r="BC50" s="28">
        <v>108.068</v>
      </c>
      <c r="BD50" s="48">
        <v>1.6539999999999999</v>
      </c>
      <c r="BE50" s="28">
        <v>97.864999999999995</v>
      </c>
      <c r="BF50" s="48">
        <v>-1.7849999999999999</v>
      </c>
      <c r="BG50" s="28">
        <v>77.234999999999999</v>
      </c>
      <c r="BH50" s="48">
        <v>-31.164999999999999</v>
      </c>
      <c r="BI50" s="43"/>
    </row>
    <row r="51" spans="1:300" ht="15" customHeight="1" x14ac:dyDescent="0.25">
      <c r="A51" s="23"/>
      <c r="B51" s="24" t="s">
        <v>14</v>
      </c>
      <c r="C51" s="28">
        <v>192.785</v>
      </c>
      <c r="D51" s="48">
        <v>22.92</v>
      </c>
      <c r="E51" s="28">
        <v>120.288</v>
      </c>
      <c r="F51" s="48">
        <v>-11.845000000000001</v>
      </c>
      <c r="G51" s="28">
        <v>118.34399999999999</v>
      </c>
      <c r="H51" s="48">
        <v>17.686</v>
      </c>
      <c r="I51" s="28">
        <v>169.089</v>
      </c>
      <c r="J51" s="48">
        <v>22.274000000000001</v>
      </c>
      <c r="K51" s="23"/>
      <c r="L51" s="24" t="s">
        <v>14</v>
      </c>
      <c r="M51" s="28">
        <v>100.078</v>
      </c>
      <c r="N51" s="48">
        <v>19.917000000000002</v>
      </c>
      <c r="O51" s="28">
        <v>123.026</v>
      </c>
      <c r="P51" s="48">
        <v>9.548</v>
      </c>
      <c r="Q51" s="28">
        <v>140.69900000000001</v>
      </c>
      <c r="R51" s="48">
        <v>36.631</v>
      </c>
      <c r="S51" s="23"/>
      <c r="T51" s="24" t="s">
        <v>14</v>
      </c>
      <c r="U51" s="28">
        <v>120.175</v>
      </c>
      <c r="V51" s="48">
        <v>27.975000000000001</v>
      </c>
      <c r="W51" s="28">
        <v>94.29</v>
      </c>
      <c r="X51" s="48">
        <v>154.57599999999999</v>
      </c>
      <c r="Y51" s="28">
        <v>107.35</v>
      </c>
      <c r="Z51" s="48">
        <v>50.43</v>
      </c>
      <c r="AA51" s="23"/>
      <c r="AB51" s="24" t="s">
        <v>14</v>
      </c>
      <c r="AC51" s="28">
        <v>130.732</v>
      </c>
      <c r="AD51" s="48">
        <v>180.91800000000001</v>
      </c>
      <c r="AE51" s="28">
        <v>131.97399999999999</v>
      </c>
      <c r="AF51" s="48">
        <v>61.103000000000002</v>
      </c>
      <c r="AG51" s="28">
        <v>104.657</v>
      </c>
      <c r="AH51" s="48">
        <v>-7.89</v>
      </c>
      <c r="AI51" s="23"/>
      <c r="AJ51" s="24" t="s">
        <v>14</v>
      </c>
      <c r="AK51" s="28">
        <v>209.07</v>
      </c>
      <c r="AL51" s="48">
        <v>98.962999999999994</v>
      </c>
      <c r="AM51" s="28">
        <v>49.869</v>
      </c>
      <c r="AN51" s="48">
        <v>20.908000000000001</v>
      </c>
      <c r="AO51" s="28">
        <v>109.482</v>
      </c>
      <c r="AP51" s="48">
        <v>57.283000000000001</v>
      </c>
      <c r="AQ51" s="23"/>
      <c r="AR51" s="24" t="s">
        <v>14</v>
      </c>
      <c r="AS51" s="28">
        <v>142.96299999999999</v>
      </c>
      <c r="AT51" s="48">
        <v>175.79300000000001</v>
      </c>
      <c r="AU51" s="28">
        <v>94.039000000000001</v>
      </c>
      <c r="AV51" s="48">
        <v>-3.9729999999999999</v>
      </c>
      <c r="AW51" s="28">
        <v>95.847999999999999</v>
      </c>
      <c r="AX51" s="48">
        <v>50.749000000000002</v>
      </c>
      <c r="AY51" s="23"/>
      <c r="AZ51" s="24" t="s">
        <v>14</v>
      </c>
      <c r="BA51" s="28">
        <v>80.097999999999999</v>
      </c>
      <c r="BB51" s="48">
        <v>65.873999999999995</v>
      </c>
      <c r="BC51" s="28">
        <v>92.995000000000005</v>
      </c>
      <c r="BD51" s="48">
        <v>-24.855</v>
      </c>
      <c r="BE51" s="28">
        <v>76.631</v>
      </c>
      <c r="BF51" s="48">
        <v>58.039000000000001</v>
      </c>
      <c r="BG51" s="28">
        <v>93.96</v>
      </c>
      <c r="BH51" s="48">
        <v>-4.8380000000000001</v>
      </c>
      <c r="BI51" s="43"/>
    </row>
    <row r="52" spans="1:300" ht="15" customHeight="1" x14ac:dyDescent="0.25">
      <c r="A52" s="23"/>
      <c r="B52" s="24" t="s">
        <v>15</v>
      </c>
      <c r="C52" s="28">
        <v>206.26300000000001</v>
      </c>
      <c r="D52" s="48">
        <v>27.715</v>
      </c>
      <c r="E52" s="28">
        <v>109.771</v>
      </c>
      <c r="F52" s="48">
        <v>-15.068</v>
      </c>
      <c r="G52" s="28">
        <v>114.98</v>
      </c>
      <c r="H52" s="48">
        <v>9.3030000000000008</v>
      </c>
      <c r="I52" s="28">
        <v>228.767</v>
      </c>
      <c r="J52" s="48">
        <v>20.376999999999999</v>
      </c>
      <c r="K52" s="23"/>
      <c r="L52" s="24" t="s">
        <v>15</v>
      </c>
      <c r="M52" s="28">
        <v>111.83799999999999</v>
      </c>
      <c r="N52" s="48">
        <v>-10.744</v>
      </c>
      <c r="O52" s="28">
        <v>98.891999999999996</v>
      </c>
      <c r="P52" s="48">
        <v>-35.576999999999998</v>
      </c>
      <c r="Q52" s="28">
        <v>137.833</v>
      </c>
      <c r="R52" s="48">
        <v>12.73</v>
      </c>
      <c r="S52" s="23"/>
      <c r="T52" s="24" t="s">
        <v>15</v>
      </c>
      <c r="U52" s="28">
        <v>113.233</v>
      </c>
      <c r="V52" s="48">
        <v>-7.0330000000000004</v>
      </c>
      <c r="W52" s="28">
        <v>99.385999999999996</v>
      </c>
      <c r="X52" s="48">
        <v>58.06</v>
      </c>
      <c r="Y52" s="28">
        <v>115.991</v>
      </c>
      <c r="Z52" s="48">
        <v>-12.32</v>
      </c>
      <c r="AA52" s="23"/>
      <c r="AB52" s="24" t="s">
        <v>15</v>
      </c>
      <c r="AC52" s="28">
        <v>136.71600000000001</v>
      </c>
      <c r="AD52" s="48">
        <v>33.018000000000001</v>
      </c>
      <c r="AE52" s="28">
        <v>147.15799999999999</v>
      </c>
      <c r="AF52" s="48">
        <v>3.964</v>
      </c>
      <c r="AG52" s="28">
        <v>78.540999999999997</v>
      </c>
      <c r="AH52" s="48">
        <v>3.0550000000000002</v>
      </c>
      <c r="AI52" s="23"/>
      <c r="AJ52" s="24" t="s">
        <v>15</v>
      </c>
      <c r="AK52" s="28">
        <v>147.804</v>
      </c>
      <c r="AL52" s="48">
        <v>-0.57899999999999996</v>
      </c>
      <c r="AM52" s="28">
        <v>70.391999999999996</v>
      </c>
      <c r="AN52" s="48">
        <v>1.782</v>
      </c>
      <c r="AO52" s="28">
        <v>127.09399999999999</v>
      </c>
      <c r="AP52" s="48">
        <v>6.3090000000000002</v>
      </c>
      <c r="AQ52" s="23"/>
      <c r="AR52" s="24" t="s">
        <v>15</v>
      </c>
      <c r="AS52" s="28">
        <v>113.536</v>
      </c>
      <c r="AT52" s="48">
        <v>-27.696999999999999</v>
      </c>
      <c r="AU52" s="28">
        <v>81.67</v>
      </c>
      <c r="AV52" s="48">
        <v>-17.332999999999998</v>
      </c>
      <c r="AW52" s="28">
        <v>112.343</v>
      </c>
      <c r="AX52" s="48">
        <v>-15.712</v>
      </c>
      <c r="AY52" s="23"/>
      <c r="AZ52" s="24" t="s">
        <v>15</v>
      </c>
      <c r="BA52" s="28">
        <v>69.016999999999996</v>
      </c>
      <c r="BB52" s="48">
        <v>-35.863999999999997</v>
      </c>
      <c r="BC52" s="28">
        <v>117.643</v>
      </c>
      <c r="BD52" s="48">
        <v>-8.5239999999999991</v>
      </c>
      <c r="BE52" s="28">
        <v>71.519000000000005</v>
      </c>
      <c r="BF52" s="48">
        <v>-32.250999999999998</v>
      </c>
      <c r="BG52" s="28">
        <v>109.85299999999999</v>
      </c>
      <c r="BH52" s="48">
        <v>2.7930000000000001</v>
      </c>
      <c r="BI52" s="43"/>
    </row>
    <row r="53" spans="1:300" ht="15" customHeight="1" x14ac:dyDescent="0.25">
      <c r="A53" s="23"/>
      <c r="B53" s="24"/>
      <c r="C53" s="28"/>
      <c r="D53" s="48"/>
      <c r="E53" s="28"/>
      <c r="F53" s="48"/>
      <c r="G53" s="28"/>
      <c r="H53" s="48"/>
      <c r="I53" s="28"/>
      <c r="J53" s="48"/>
      <c r="K53" s="23"/>
      <c r="L53" s="24"/>
      <c r="M53" s="28"/>
      <c r="N53" s="48"/>
      <c r="O53" s="28"/>
      <c r="P53" s="48"/>
      <c r="Q53" s="28"/>
      <c r="R53" s="48"/>
      <c r="S53" s="23"/>
      <c r="T53" s="24"/>
      <c r="U53" s="28"/>
      <c r="V53" s="48"/>
      <c r="W53" s="28"/>
      <c r="X53" s="48"/>
      <c r="Y53" s="28"/>
      <c r="Z53" s="48"/>
      <c r="AA53" s="23"/>
      <c r="AB53" s="24"/>
      <c r="AC53" s="28"/>
      <c r="AD53" s="48"/>
      <c r="AE53" s="28"/>
      <c r="AF53" s="48"/>
      <c r="AG53" s="28"/>
      <c r="AH53" s="48"/>
      <c r="AI53" s="23"/>
      <c r="AJ53" s="24"/>
      <c r="AK53" s="28"/>
      <c r="AL53" s="48"/>
      <c r="AM53" s="28"/>
      <c r="AN53" s="48"/>
      <c r="AO53" s="28"/>
      <c r="AP53" s="48"/>
      <c r="AQ53" s="23"/>
      <c r="AR53" s="24"/>
      <c r="AS53" s="28"/>
      <c r="AT53" s="48"/>
      <c r="AU53" s="28"/>
      <c r="AV53" s="48"/>
      <c r="AW53" s="28"/>
      <c r="AX53" s="48"/>
      <c r="AY53" s="23"/>
      <c r="AZ53" s="24"/>
      <c r="BA53" s="28"/>
      <c r="BB53" s="48"/>
      <c r="BC53" s="28"/>
      <c r="BD53" s="48"/>
      <c r="BE53" s="28"/>
      <c r="BF53" s="48"/>
      <c r="BG53" s="28"/>
      <c r="BH53" s="48"/>
      <c r="BI53" s="43"/>
    </row>
    <row r="54" spans="1:300" ht="15" hidden="1" customHeight="1" x14ac:dyDescent="0.25">
      <c r="A54" s="23">
        <v>2015</v>
      </c>
      <c r="B54" s="138" t="s">
        <v>819</v>
      </c>
      <c r="C54" s="28">
        <v>99.409000000000006</v>
      </c>
      <c r="D54" s="48"/>
      <c r="E54" s="28">
        <v>100.73699999999999</v>
      </c>
      <c r="F54" s="48"/>
      <c r="G54" s="28">
        <v>99.852999999999994</v>
      </c>
      <c r="H54" s="48"/>
      <c r="I54" s="28">
        <v>100.017</v>
      </c>
      <c r="J54" s="48"/>
      <c r="K54" s="23">
        <v>2015</v>
      </c>
      <c r="L54" s="24" t="s">
        <v>819</v>
      </c>
      <c r="M54" s="28">
        <v>100.741</v>
      </c>
      <c r="N54" s="48"/>
      <c r="O54" s="28">
        <v>100.212</v>
      </c>
      <c r="P54" s="48"/>
      <c r="Q54" s="28">
        <v>97.828000000000003</v>
      </c>
      <c r="R54" s="48"/>
      <c r="S54" s="23">
        <v>2015</v>
      </c>
      <c r="T54" s="24" t="s">
        <v>819</v>
      </c>
      <c r="U54" s="28">
        <v>100.509</v>
      </c>
      <c r="V54" s="48"/>
      <c r="W54" s="28">
        <v>99.891999999999996</v>
      </c>
      <c r="X54" s="48"/>
      <c r="Y54" s="28">
        <v>99.703999999999994</v>
      </c>
      <c r="Z54" s="48"/>
      <c r="AA54" s="23">
        <v>2015</v>
      </c>
      <c r="AB54" s="24" t="s">
        <v>819</v>
      </c>
      <c r="AC54" s="28">
        <v>102.502</v>
      </c>
      <c r="AD54" s="48"/>
      <c r="AE54" s="28">
        <v>100.774</v>
      </c>
      <c r="AF54" s="48"/>
      <c r="AG54" s="28">
        <v>101.18</v>
      </c>
      <c r="AH54" s="48"/>
      <c r="AI54" s="23">
        <v>2015</v>
      </c>
      <c r="AJ54" s="24" t="s">
        <v>819</v>
      </c>
      <c r="AK54" s="28">
        <v>101.28100000000001</v>
      </c>
      <c r="AL54" s="48"/>
      <c r="AM54" s="28">
        <v>98.287000000000006</v>
      </c>
      <c r="AN54" s="48"/>
      <c r="AO54" s="28">
        <v>100.91500000000001</v>
      </c>
      <c r="AP54" s="48"/>
      <c r="AQ54" s="23">
        <v>2015</v>
      </c>
      <c r="AR54" s="24" t="s">
        <v>819</v>
      </c>
      <c r="AS54" s="28">
        <v>99.125</v>
      </c>
      <c r="AT54" s="48"/>
      <c r="AU54" s="28">
        <v>101.349</v>
      </c>
      <c r="AV54" s="48"/>
      <c r="AW54" s="28">
        <v>100.962</v>
      </c>
      <c r="AX54" s="48"/>
      <c r="AY54" s="23">
        <v>2015</v>
      </c>
      <c r="AZ54" s="24" t="s">
        <v>819</v>
      </c>
      <c r="BA54" s="28">
        <v>100.319</v>
      </c>
      <c r="BB54" s="48"/>
      <c r="BC54" s="28">
        <v>99.460999999999999</v>
      </c>
      <c r="BD54" s="48"/>
      <c r="BE54" s="28">
        <v>101.34</v>
      </c>
      <c r="BF54" s="48"/>
      <c r="BG54" s="28">
        <v>100.386</v>
      </c>
      <c r="BH54" s="48"/>
      <c r="BI54" s="43"/>
      <c r="BJ54" s="24"/>
      <c r="BK54" s="28"/>
      <c r="BL54" s="48"/>
      <c r="BM54" s="28"/>
      <c r="BN54" s="48"/>
      <c r="BO54" s="28"/>
      <c r="BP54" s="48"/>
      <c r="BQ54" s="23"/>
      <c r="BR54" s="24"/>
      <c r="BS54" s="28"/>
      <c r="BT54" s="48"/>
      <c r="BU54" s="28"/>
      <c r="BV54" s="48"/>
      <c r="BW54" s="28"/>
      <c r="BX54" s="48"/>
      <c r="BY54" s="23"/>
      <c r="BZ54" s="24"/>
      <c r="CA54" s="28"/>
      <c r="CB54" s="48"/>
      <c r="CC54" s="28"/>
      <c r="CD54" s="48"/>
      <c r="CE54" s="28"/>
      <c r="CF54" s="48"/>
      <c r="CG54" s="23"/>
      <c r="CH54" s="24"/>
      <c r="CI54" s="28"/>
      <c r="CJ54" s="48"/>
      <c r="CK54" s="28"/>
      <c r="CL54" s="48"/>
      <c r="CM54" s="28"/>
      <c r="CN54" s="48"/>
      <c r="CO54" s="23"/>
      <c r="CP54" s="24"/>
      <c r="CQ54" s="28"/>
      <c r="CR54" s="48"/>
      <c r="CS54" s="28"/>
      <c r="CT54" s="48"/>
      <c r="CU54" s="28"/>
      <c r="CV54" s="48"/>
      <c r="CW54" s="23"/>
      <c r="CX54" s="24"/>
      <c r="CY54" s="28"/>
      <c r="CZ54" s="48"/>
      <c r="DA54" s="28"/>
      <c r="DB54" s="48"/>
      <c r="DC54" s="28"/>
      <c r="DD54" s="48"/>
      <c r="DE54" s="23"/>
      <c r="DF54" s="24"/>
      <c r="DG54" s="28"/>
      <c r="DH54" s="48"/>
      <c r="DI54" s="28"/>
      <c r="DJ54" s="48"/>
      <c r="DK54" s="28"/>
      <c r="DL54" s="48"/>
      <c r="DM54" s="23"/>
      <c r="DN54" s="24"/>
      <c r="DO54" s="28"/>
      <c r="DP54" s="48"/>
      <c r="DQ54" s="28"/>
      <c r="DR54" s="48"/>
      <c r="DS54" s="28"/>
      <c r="DT54" s="48"/>
      <c r="DU54" s="23"/>
      <c r="DV54" s="24"/>
      <c r="DW54" s="28"/>
      <c r="DX54" s="48"/>
      <c r="DY54" s="28"/>
      <c r="DZ54" s="48"/>
      <c r="EA54" s="28"/>
      <c r="EB54" s="48"/>
      <c r="EC54" s="23"/>
      <c r="ED54" s="24"/>
      <c r="EE54" s="28"/>
      <c r="EF54" s="48"/>
      <c r="EG54" s="28"/>
      <c r="EH54" s="48"/>
      <c r="EI54" s="28"/>
      <c r="EJ54" s="48"/>
      <c r="EK54" s="23"/>
      <c r="EL54" s="24"/>
      <c r="EM54" s="28"/>
      <c r="EN54" s="48"/>
      <c r="EO54" s="28"/>
      <c r="EP54" s="48"/>
      <c r="EQ54" s="28"/>
      <c r="ER54" s="48"/>
      <c r="ES54" s="23"/>
      <c r="ET54" s="24"/>
      <c r="EU54" s="28"/>
      <c r="EV54" s="48"/>
      <c r="EW54" s="28"/>
      <c r="EX54" s="48"/>
      <c r="EY54" s="28"/>
      <c r="EZ54" s="48"/>
      <c r="FA54" s="23"/>
      <c r="FB54" s="24"/>
      <c r="FC54" s="28"/>
      <c r="FD54" s="48"/>
      <c r="FE54" s="28"/>
      <c r="FF54" s="48"/>
      <c r="FG54" s="28"/>
      <c r="FH54" s="48"/>
      <c r="FI54" s="23"/>
      <c r="FJ54" s="24"/>
      <c r="FK54" s="28"/>
      <c r="FL54" s="48"/>
      <c r="FM54" s="28"/>
      <c r="FN54" s="48"/>
      <c r="FO54" s="28"/>
      <c r="FP54" s="48"/>
      <c r="FQ54" s="23"/>
      <c r="FR54" s="24"/>
      <c r="FS54" s="28"/>
      <c r="FT54" s="48"/>
      <c r="FU54" s="28"/>
      <c r="FV54" s="48"/>
      <c r="FW54" s="28"/>
      <c r="FX54" s="48"/>
      <c r="FY54" s="23"/>
      <c r="FZ54" s="24"/>
      <c r="GA54" s="28"/>
      <c r="GB54" s="48"/>
      <c r="GC54" s="28"/>
      <c r="GD54" s="48"/>
      <c r="GE54" s="28"/>
      <c r="GF54" s="48"/>
      <c r="GG54" s="28"/>
      <c r="GH54" s="48"/>
      <c r="GI54" s="23"/>
      <c r="GJ54" s="24"/>
      <c r="GK54" s="28"/>
      <c r="GL54" s="48"/>
      <c r="GM54" s="28"/>
      <c r="GN54" s="48"/>
      <c r="GO54" s="28"/>
      <c r="GP54" s="48"/>
      <c r="GQ54" s="23"/>
      <c r="GR54" s="24"/>
      <c r="GS54" s="28"/>
      <c r="GT54" s="48"/>
      <c r="GU54" s="28"/>
      <c r="GV54" s="48"/>
      <c r="GW54" s="28"/>
      <c r="GX54" s="48"/>
      <c r="GY54" s="23"/>
      <c r="GZ54" s="24"/>
      <c r="HA54" s="28"/>
      <c r="HB54" s="48"/>
      <c r="HC54" s="28"/>
      <c r="HD54" s="48"/>
      <c r="HE54" s="28"/>
      <c r="HF54" s="48"/>
      <c r="HG54" s="23"/>
      <c r="HH54" s="24"/>
      <c r="HI54" s="28"/>
      <c r="HJ54" s="48"/>
      <c r="HK54" s="28"/>
      <c r="HL54" s="48"/>
      <c r="HM54" s="28"/>
      <c r="HN54" s="48"/>
      <c r="HO54" s="23"/>
      <c r="HP54" s="24"/>
      <c r="HQ54" s="28"/>
      <c r="HR54" s="48"/>
      <c r="HS54" s="28"/>
      <c r="HT54" s="48"/>
      <c r="HU54" s="28"/>
      <c r="HV54" s="48"/>
      <c r="HW54" s="23"/>
      <c r="HX54" s="24"/>
      <c r="HY54" s="28"/>
      <c r="HZ54" s="48"/>
      <c r="IA54" s="28"/>
      <c r="IB54" s="48"/>
      <c r="IC54" s="28"/>
      <c r="ID54" s="48"/>
      <c r="IE54" s="23"/>
      <c r="IF54" s="24"/>
      <c r="IG54" s="28"/>
      <c r="IH54" s="48"/>
      <c r="II54" s="28"/>
      <c r="IJ54" s="48"/>
      <c r="IK54" s="28"/>
      <c r="IL54" s="48"/>
      <c r="IM54" s="23"/>
      <c r="IN54" s="24"/>
      <c r="IO54" s="28"/>
      <c r="IP54" s="48"/>
      <c r="IQ54" s="28"/>
      <c r="IR54" s="48"/>
      <c r="IS54" s="28"/>
      <c r="IT54" s="48"/>
      <c r="IU54" s="23"/>
      <c r="IV54" s="24"/>
      <c r="IW54" s="28"/>
      <c r="IX54" s="48"/>
      <c r="IY54" s="28"/>
      <c r="IZ54" s="48"/>
      <c r="JA54" s="28"/>
      <c r="JB54" s="48"/>
      <c r="JC54" s="23"/>
      <c r="JD54" s="24"/>
      <c r="JE54" s="28"/>
      <c r="JF54" s="48"/>
      <c r="JG54" s="28"/>
      <c r="JH54" s="48"/>
      <c r="JI54" s="28"/>
      <c r="JJ54" s="48"/>
      <c r="JK54" s="23"/>
      <c r="JL54" s="24"/>
      <c r="JM54" s="28"/>
      <c r="JN54" s="48"/>
      <c r="JO54" s="28"/>
      <c r="JP54" s="48"/>
      <c r="JQ54" s="28"/>
      <c r="JR54" s="48"/>
      <c r="JS54" s="23"/>
      <c r="JT54" s="24"/>
      <c r="JU54" s="28"/>
      <c r="JV54" s="48"/>
      <c r="JW54" s="28"/>
      <c r="JX54" s="48"/>
      <c r="JY54" s="28"/>
      <c r="JZ54" s="48"/>
      <c r="KA54" s="23"/>
      <c r="KB54" s="24"/>
      <c r="KC54" s="28"/>
      <c r="KD54" s="48"/>
      <c r="KE54" s="28"/>
      <c r="KF54" s="48"/>
      <c r="KG54" s="28"/>
      <c r="KH54" s="48"/>
      <c r="KI54" s="23"/>
      <c r="KJ54" s="24"/>
      <c r="KL54" s="10"/>
      <c r="KM54" s="10"/>
      <c r="KN54" s="50"/>
    </row>
    <row r="55" spans="1:300" ht="15" hidden="1" customHeight="1" x14ac:dyDescent="0.25">
      <c r="A55" s="23">
        <v>2016</v>
      </c>
      <c r="B55" s="138" t="s">
        <v>819</v>
      </c>
      <c r="C55" s="28">
        <v>99.438000000000002</v>
      </c>
      <c r="D55" s="48">
        <v>2.9000000000000001E-2</v>
      </c>
      <c r="E55" s="28">
        <v>99.853999999999999</v>
      </c>
      <c r="F55" s="48">
        <v>-0.876</v>
      </c>
      <c r="G55" s="28">
        <v>99.936999999999998</v>
      </c>
      <c r="H55" s="48">
        <v>8.4000000000000005E-2</v>
      </c>
      <c r="I55" s="28">
        <v>99.441000000000003</v>
      </c>
      <c r="J55" s="48">
        <v>-0.57499999999999996</v>
      </c>
      <c r="K55" s="23">
        <v>2016</v>
      </c>
      <c r="L55" s="24" t="s">
        <v>819</v>
      </c>
      <c r="M55" s="28">
        <v>105.08</v>
      </c>
      <c r="N55" s="48">
        <v>4.3079999999999998</v>
      </c>
      <c r="O55" s="28">
        <v>109.24</v>
      </c>
      <c r="P55" s="48">
        <v>9.0079999999999991</v>
      </c>
      <c r="Q55" s="28">
        <v>106.10299999999999</v>
      </c>
      <c r="R55" s="48">
        <v>8.4589999999999996</v>
      </c>
      <c r="S55" s="23">
        <v>2016</v>
      </c>
      <c r="T55" s="24" t="s">
        <v>819</v>
      </c>
      <c r="U55" s="28">
        <v>105.595</v>
      </c>
      <c r="V55" s="48">
        <v>5.0599999999999996</v>
      </c>
      <c r="W55" s="28">
        <v>105.747</v>
      </c>
      <c r="X55" s="48">
        <v>5.8609999999999998</v>
      </c>
      <c r="Y55" s="28">
        <v>101.813</v>
      </c>
      <c r="Z55" s="48">
        <v>2.1150000000000002</v>
      </c>
      <c r="AA55" s="23">
        <v>2016</v>
      </c>
      <c r="AB55" s="24" t="s">
        <v>819</v>
      </c>
      <c r="AC55" s="28">
        <v>109.952</v>
      </c>
      <c r="AD55" s="48">
        <v>7.2679999999999998</v>
      </c>
      <c r="AE55" s="28">
        <v>106.977</v>
      </c>
      <c r="AF55" s="48">
        <v>6.1559999999999997</v>
      </c>
      <c r="AG55" s="28">
        <v>107.43300000000001</v>
      </c>
      <c r="AH55" s="48">
        <v>6.18</v>
      </c>
      <c r="AI55" s="23">
        <v>2016</v>
      </c>
      <c r="AJ55" s="24" t="s">
        <v>819</v>
      </c>
      <c r="AK55" s="28">
        <v>107.47</v>
      </c>
      <c r="AL55" s="48">
        <v>6.1109999999999998</v>
      </c>
      <c r="AM55" s="28">
        <v>77.537000000000006</v>
      </c>
      <c r="AN55" s="48">
        <v>-21.111999999999998</v>
      </c>
      <c r="AO55" s="28">
        <v>98.186999999999998</v>
      </c>
      <c r="AP55" s="48">
        <v>-2.7040000000000002</v>
      </c>
      <c r="AQ55" s="23">
        <v>2016</v>
      </c>
      <c r="AR55" s="24" t="s">
        <v>819</v>
      </c>
      <c r="AS55" s="28">
        <v>96.052000000000007</v>
      </c>
      <c r="AT55" s="48">
        <v>-3.1</v>
      </c>
      <c r="AU55" s="28">
        <v>98.072000000000003</v>
      </c>
      <c r="AV55" s="48">
        <v>-3.2330000000000001</v>
      </c>
      <c r="AW55" s="28">
        <v>98.048000000000002</v>
      </c>
      <c r="AX55" s="48">
        <v>-2.887</v>
      </c>
      <c r="AY55" s="23">
        <v>2016</v>
      </c>
      <c r="AZ55" s="24" t="s">
        <v>819</v>
      </c>
      <c r="BA55" s="28">
        <v>97.343999999999994</v>
      </c>
      <c r="BB55" s="48">
        <v>-2.9649999999999999</v>
      </c>
      <c r="BC55" s="28">
        <v>96.522999999999996</v>
      </c>
      <c r="BD55" s="48">
        <v>-2.9540000000000002</v>
      </c>
      <c r="BE55" s="28">
        <v>98.292000000000002</v>
      </c>
      <c r="BF55" s="48">
        <v>-3.0070000000000001</v>
      </c>
      <c r="BG55" s="28">
        <v>97.266000000000005</v>
      </c>
      <c r="BH55" s="48">
        <v>-3.1070000000000002</v>
      </c>
      <c r="BI55" s="43"/>
      <c r="BJ55" s="24"/>
      <c r="BK55" s="28"/>
      <c r="BL55" s="48"/>
      <c r="BM55" s="28"/>
      <c r="BN55" s="48"/>
      <c r="BO55" s="28"/>
      <c r="BP55" s="48"/>
      <c r="BQ55" s="23"/>
      <c r="BR55" s="24"/>
      <c r="BS55" s="28"/>
      <c r="BT55" s="48"/>
      <c r="BU55" s="28"/>
      <c r="BV55" s="48"/>
      <c r="BW55" s="28"/>
      <c r="BX55" s="48"/>
      <c r="BY55" s="23"/>
      <c r="BZ55" s="24"/>
      <c r="CA55" s="28"/>
      <c r="CB55" s="48"/>
      <c r="CC55" s="28"/>
      <c r="CD55" s="48"/>
      <c r="CE55" s="28"/>
      <c r="CF55" s="48"/>
      <c r="CG55" s="23"/>
      <c r="CH55" s="24"/>
      <c r="CI55" s="28"/>
      <c r="CJ55" s="48"/>
      <c r="CK55" s="28"/>
      <c r="CL55" s="48"/>
      <c r="CM55" s="28"/>
      <c r="CN55" s="48"/>
      <c r="CO55" s="23"/>
      <c r="CP55" s="24"/>
      <c r="CQ55" s="28"/>
      <c r="CR55" s="48"/>
      <c r="CS55" s="28"/>
      <c r="CT55" s="48"/>
      <c r="CU55" s="28"/>
      <c r="CV55" s="48"/>
      <c r="CW55" s="23"/>
      <c r="CX55" s="24"/>
      <c r="CY55" s="28"/>
      <c r="CZ55" s="48"/>
      <c r="DA55" s="28"/>
      <c r="DB55" s="48"/>
      <c r="DC55" s="28"/>
      <c r="DD55" s="48"/>
      <c r="DE55" s="23"/>
      <c r="DF55" s="24"/>
      <c r="DG55" s="28"/>
      <c r="DH55" s="48"/>
      <c r="DI55" s="28"/>
      <c r="DJ55" s="48"/>
      <c r="DK55" s="28"/>
      <c r="DL55" s="48"/>
      <c r="DM55" s="23"/>
      <c r="DN55" s="24"/>
      <c r="DO55" s="28"/>
      <c r="DP55" s="48"/>
      <c r="DQ55" s="28"/>
      <c r="DR55" s="48"/>
      <c r="DS55" s="28"/>
      <c r="DT55" s="48"/>
      <c r="DU55" s="23"/>
      <c r="DV55" s="24"/>
      <c r="DW55" s="28"/>
      <c r="DX55" s="48"/>
      <c r="DY55" s="28"/>
      <c r="DZ55" s="48"/>
      <c r="EA55" s="28"/>
      <c r="EB55" s="48"/>
      <c r="EC55" s="23"/>
      <c r="ED55" s="24"/>
      <c r="EE55" s="28"/>
      <c r="EF55" s="48"/>
      <c r="EG55" s="28"/>
      <c r="EH55" s="48"/>
      <c r="EI55" s="28"/>
      <c r="EJ55" s="48"/>
      <c r="EK55" s="23"/>
      <c r="EL55" s="24"/>
      <c r="EM55" s="28"/>
      <c r="EN55" s="48"/>
      <c r="EO55" s="28"/>
      <c r="EP55" s="48"/>
      <c r="EQ55" s="28"/>
      <c r="ER55" s="48"/>
      <c r="ES55" s="23"/>
      <c r="ET55" s="24"/>
      <c r="EU55" s="28"/>
      <c r="EV55" s="48"/>
      <c r="EW55" s="28"/>
      <c r="EX55" s="48"/>
      <c r="EY55" s="28"/>
      <c r="EZ55" s="48"/>
      <c r="FA55" s="23"/>
      <c r="FB55" s="24"/>
      <c r="FC55" s="28"/>
      <c r="FD55" s="48"/>
      <c r="FE55" s="28"/>
      <c r="FF55" s="48"/>
      <c r="FG55" s="28"/>
      <c r="FH55" s="48"/>
      <c r="FI55" s="23"/>
      <c r="FJ55" s="24"/>
      <c r="FK55" s="28"/>
      <c r="FL55" s="48"/>
      <c r="FM55" s="28"/>
      <c r="FN55" s="48"/>
      <c r="FO55" s="28"/>
      <c r="FP55" s="48"/>
      <c r="FQ55" s="23"/>
      <c r="FR55" s="24"/>
      <c r="FS55" s="28"/>
      <c r="FT55" s="48"/>
      <c r="FU55" s="28"/>
      <c r="FV55" s="48"/>
      <c r="FW55" s="28"/>
      <c r="FX55" s="48"/>
      <c r="FY55" s="23"/>
      <c r="FZ55" s="24"/>
      <c r="GA55" s="28"/>
      <c r="GB55" s="48"/>
      <c r="GC55" s="28"/>
      <c r="GD55" s="48"/>
      <c r="GE55" s="28"/>
      <c r="GF55" s="48"/>
      <c r="GG55" s="28"/>
      <c r="GH55" s="48"/>
      <c r="GI55" s="23"/>
      <c r="GJ55" s="24"/>
      <c r="GK55" s="28"/>
      <c r="GL55" s="48"/>
      <c r="GM55" s="28"/>
      <c r="GN55" s="48"/>
      <c r="GO55" s="28"/>
      <c r="GP55" s="48"/>
      <c r="GQ55" s="23"/>
      <c r="GR55" s="24"/>
      <c r="GS55" s="28"/>
      <c r="GT55" s="48"/>
      <c r="GU55" s="28"/>
      <c r="GV55" s="48"/>
      <c r="GW55" s="28"/>
      <c r="GX55" s="48"/>
      <c r="GY55" s="23"/>
      <c r="GZ55" s="24"/>
      <c r="HA55" s="28"/>
      <c r="HB55" s="48"/>
      <c r="HC55" s="28"/>
      <c r="HD55" s="48"/>
      <c r="HE55" s="28"/>
      <c r="HF55" s="48"/>
      <c r="HG55" s="23"/>
      <c r="HH55" s="24"/>
      <c r="HI55" s="28"/>
      <c r="HJ55" s="48"/>
      <c r="HK55" s="28"/>
      <c r="HL55" s="48"/>
      <c r="HM55" s="28"/>
      <c r="HN55" s="48"/>
      <c r="HO55" s="23"/>
      <c r="HP55" s="24"/>
      <c r="HQ55" s="28"/>
      <c r="HR55" s="48"/>
      <c r="HS55" s="28"/>
      <c r="HT55" s="48"/>
      <c r="HU55" s="28"/>
      <c r="HV55" s="48"/>
      <c r="HW55" s="23"/>
      <c r="HX55" s="24"/>
      <c r="HY55" s="28"/>
      <c r="HZ55" s="48"/>
      <c r="IA55" s="28"/>
      <c r="IB55" s="48"/>
      <c r="IC55" s="28"/>
      <c r="ID55" s="48"/>
      <c r="IE55" s="23"/>
      <c r="IF55" s="24"/>
      <c r="IG55" s="28"/>
      <c r="IH55" s="48"/>
      <c r="II55" s="28"/>
      <c r="IJ55" s="48"/>
      <c r="IK55" s="28"/>
      <c r="IL55" s="48"/>
      <c r="IM55" s="23"/>
      <c r="IN55" s="24"/>
      <c r="IO55" s="28"/>
      <c r="IP55" s="48"/>
      <c r="IQ55" s="28"/>
      <c r="IR55" s="48"/>
      <c r="IS55" s="28"/>
      <c r="IT55" s="48"/>
      <c r="IU55" s="23"/>
      <c r="IV55" s="24"/>
      <c r="IW55" s="28"/>
      <c r="IX55" s="48"/>
      <c r="IY55" s="28"/>
      <c r="IZ55" s="48"/>
      <c r="JA55" s="28"/>
      <c r="JB55" s="48"/>
      <c r="JC55" s="23"/>
      <c r="JD55" s="24"/>
      <c r="JE55" s="28"/>
      <c r="JF55" s="48"/>
      <c r="JG55" s="28"/>
      <c r="JH55" s="48"/>
      <c r="JI55" s="28"/>
      <c r="JJ55" s="48"/>
      <c r="JK55" s="23"/>
      <c r="JL55" s="24"/>
      <c r="JM55" s="28"/>
      <c r="JN55" s="48"/>
      <c r="JO55" s="28"/>
      <c r="JP55" s="48"/>
      <c r="JQ55" s="28"/>
      <c r="JR55" s="48"/>
      <c r="JS55" s="23"/>
      <c r="JT55" s="24"/>
      <c r="JU55" s="28"/>
      <c r="JV55" s="48"/>
      <c r="JW55" s="28"/>
      <c r="JX55" s="48"/>
      <c r="JY55" s="28"/>
      <c r="JZ55" s="48"/>
      <c r="KA55" s="23"/>
      <c r="KB55" s="24"/>
      <c r="KC55" s="28"/>
      <c r="KD55" s="48"/>
      <c r="KE55" s="28"/>
      <c r="KF55" s="48"/>
      <c r="KG55" s="28"/>
      <c r="KH55" s="48"/>
      <c r="KI55" s="23"/>
      <c r="KJ55" s="24"/>
      <c r="KL55" s="10"/>
      <c r="KM55" s="10"/>
      <c r="KN55" s="50"/>
    </row>
    <row r="56" spans="1:300" ht="15" hidden="1" customHeight="1" x14ac:dyDescent="0.25">
      <c r="A56" s="23">
        <v>2017</v>
      </c>
      <c r="B56" s="138" t="s">
        <v>819</v>
      </c>
      <c r="C56" s="28">
        <v>110.453</v>
      </c>
      <c r="D56" s="48">
        <v>11.077</v>
      </c>
      <c r="E56" s="28">
        <v>111.19</v>
      </c>
      <c r="F56" s="48">
        <v>11.352</v>
      </c>
      <c r="G56" s="28">
        <v>110.792</v>
      </c>
      <c r="H56" s="48">
        <v>10.862</v>
      </c>
      <c r="I56" s="28">
        <v>111.078</v>
      </c>
      <c r="J56" s="48">
        <v>11.702</v>
      </c>
      <c r="K56" s="23">
        <v>2017</v>
      </c>
      <c r="L56" s="24" t="s">
        <v>819</v>
      </c>
      <c r="M56" s="28">
        <v>109.30800000000001</v>
      </c>
      <c r="N56" s="48">
        <v>4.0229999999999997</v>
      </c>
      <c r="O56" s="28">
        <v>121.938</v>
      </c>
      <c r="P56" s="48">
        <v>11.624000000000001</v>
      </c>
      <c r="Q56" s="28">
        <v>118.402</v>
      </c>
      <c r="R56" s="48">
        <v>11.592000000000001</v>
      </c>
      <c r="S56" s="23">
        <v>2017</v>
      </c>
      <c r="T56" s="24" t="s">
        <v>819</v>
      </c>
      <c r="U56" s="28">
        <v>110.72499999999999</v>
      </c>
      <c r="V56" s="48">
        <v>4.8579999999999997</v>
      </c>
      <c r="W56" s="28">
        <v>110.038</v>
      </c>
      <c r="X56" s="48">
        <v>4.0570000000000004</v>
      </c>
      <c r="Y56" s="28">
        <v>105.913</v>
      </c>
      <c r="Z56" s="48">
        <v>4.0270000000000001</v>
      </c>
      <c r="AA56" s="23">
        <v>2017</v>
      </c>
      <c r="AB56" s="24" t="s">
        <v>819</v>
      </c>
      <c r="AC56" s="28">
        <v>119.38</v>
      </c>
      <c r="AD56" s="48">
        <v>8.5739999999999998</v>
      </c>
      <c r="AE56" s="28">
        <v>115.099</v>
      </c>
      <c r="AF56" s="48">
        <v>7.593</v>
      </c>
      <c r="AG56" s="28">
        <v>115.524</v>
      </c>
      <c r="AH56" s="48">
        <v>7.5309999999999997</v>
      </c>
      <c r="AI56" s="23">
        <v>2017</v>
      </c>
      <c r="AJ56" s="24" t="s">
        <v>819</v>
      </c>
      <c r="AK56" s="28">
        <v>115.758</v>
      </c>
      <c r="AL56" s="48">
        <v>7.7119999999999997</v>
      </c>
      <c r="AM56" s="28">
        <v>74.798000000000002</v>
      </c>
      <c r="AN56" s="48">
        <v>-3.532</v>
      </c>
      <c r="AO56" s="28">
        <v>103.333</v>
      </c>
      <c r="AP56" s="48">
        <v>5.2409999999999997</v>
      </c>
      <c r="AQ56" s="23">
        <v>2017</v>
      </c>
      <c r="AR56" s="24" t="s">
        <v>819</v>
      </c>
      <c r="AS56" s="28">
        <v>101.051</v>
      </c>
      <c r="AT56" s="48">
        <v>5.2050000000000001</v>
      </c>
      <c r="AU56" s="28">
        <v>103.35899999999999</v>
      </c>
      <c r="AV56" s="48">
        <v>5.39</v>
      </c>
      <c r="AW56" s="28">
        <v>103.27</v>
      </c>
      <c r="AX56" s="48">
        <v>5.3259999999999996</v>
      </c>
      <c r="AY56" s="23">
        <v>2017</v>
      </c>
      <c r="AZ56" s="24" t="s">
        <v>819</v>
      </c>
      <c r="BA56" s="28">
        <v>102.505</v>
      </c>
      <c r="BB56" s="48">
        <v>5.3019999999999996</v>
      </c>
      <c r="BC56" s="28">
        <v>101.652</v>
      </c>
      <c r="BD56" s="48">
        <v>5.3140000000000001</v>
      </c>
      <c r="BE56" s="28">
        <v>103.456</v>
      </c>
      <c r="BF56" s="48">
        <v>5.2539999999999996</v>
      </c>
      <c r="BG56" s="28">
        <v>102.43300000000001</v>
      </c>
      <c r="BH56" s="48">
        <v>5.3120000000000003</v>
      </c>
      <c r="BI56" s="43"/>
      <c r="BJ56" s="24"/>
      <c r="BK56" s="28"/>
      <c r="BL56" s="48"/>
      <c r="BM56" s="28"/>
      <c r="BN56" s="48"/>
      <c r="BO56" s="28"/>
      <c r="BP56" s="48"/>
      <c r="BQ56" s="23"/>
      <c r="BR56" s="24"/>
      <c r="BS56" s="28"/>
      <c r="BT56" s="48"/>
      <c r="BU56" s="28"/>
      <c r="BV56" s="48"/>
      <c r="BW56" s="28"/>
      <c r="BX56" s="48"/>
      <c r="BY56" s="23"/>
      <c r="BZ56" s="24"/>
      <c r="CA56" s="28"/>
      <c r="CB56" s="48"/>
      <c r="CC56" s="28"/>
      <c r="CD56" s="48"/>
      <c r="CE56" s="28"/>
      <c r="CF56" s="48"/>
      <c r="CG56" s="23"/>
      <c r="CH56" s="24"/>
      <c r="CI56" s="28"/>
      <c r="CJ56" s="48"/>
      <c r="CK56" s="28"/>
      <c r="CL56" s="48"/>
      <c r="CM56" s="28"/>
      <c r="CN56" s="48"/>
      <c r="CO56" s="23"/>
      <c r="CP56" s="24"/>
      <c r="CQ56" s="28"/>
      <c r="CR56" s="48"/>
      <c r="CS56" s="28"/>
      <c r="CT56" s="48"/>
      <c r="CU56" s="28"/>
      <c r="CV56" s="48"/>
      <c r="CW56" s="23"/>
      <c r="CX56" s="24"/>
      <c r="CY56" s="28"/>
      <c r="CZ56" s="48"/>
      <c r="DA56" s="28"/>
      <c r="DB56" s="48"/>
      <c r="DC56" s="28"/>
      <c r="DD56" s="48"/>
      <c r="DE56" s="23"/>
      <c r="DF56" s="24"/>
      <c r="DG56" s="28"/>
      <c r="DH56" s="48"/>
      <c r="DI56" s="28"/>
      <c r="DJ56" s="48"/>
      <c r="DK56" s="28"/>
      <c r="DL56" s="48"/>
      <c r="DM56" s="23"/>
      <c r="DN56" s="24"/>
      <c r="DO56" s="28"/>
      <c r="DP56" s="48"/>
      <c r="DQ56" s="28"/>
      <c r="DR56" s="48"/>
      <c r="DS56" s="28"/>
      <c r="DT56" s="48"/>
      <c r="DU56" s="23"/>
      <c r="DV56" s="24"/>
      <c r="DW56" s="28"/>
      <c r="DX56" s="48"/>
      <c r="DY56" s="28"/>
      <c r="DZ56" s="48"/>
      <c r="EA56" s="28"/>
      <c r="EB56" s="48"/>
      <c r="EC56" s="23"/>
      <c r="ED56" s="24"/>
      <c r="EE56" s="28"/>
      <c r="EF56" s="48"/>
      <c r="EG56" s="28"/>
      <c r="EH56" s="48"/>
      <c r="EI56" s="28"/>
      <c r="EJ56" s="48"/>
      <c r="EK56" s="23"/>
      <c r="EL56" s="24"/>
      <c r="EM56" s="28"/>
      <c r="EN56" s="48"/>
      <c r="EO56" s="28"/>
      <c r="EP56" s="48"/>
      <c r="EQ56" s="28"/>
      <c r="ER56" s="48"/>
      <c r="ES56" s="23"/>
      <c r="ET56" s="24"/>
      <c r="EU56" s="28"/>
      <c r="EV56" s="48"/>
      <c r="EW56" s="28"/>
      <c r="EX56" s="48"/>
      <c r="EY56" s="28"/>
      <c r="EZ56" s="48"/>
      <c r="FA56" s="23"/>
      <c r="FB56" s="24"/>
      <c r="FC56" s="28"/>
      <c r="FD56" s="48"/>
      <c r="FE56" s="28"/>
      <c r="FF56" s="48"/>
      <c r="FG56" s="28"/>
      <c r="FH56" s="48"/>
      <c r="FI56" s="23"/>
      <c r="FJ56" s="24"/>
      <c r="FK56" s="28"/>
      <c r="FL56" s="48"/>
      <c r="FM56" s="28"/>
      <c r="FN56" s="48"/>
      <c r="FO56" s="28"/>
      <c r="FP56" s="48"/>
      <c r="FQ56" s="23"/>
      <c r="FR56" s="24"/>
      <c r="FS56" s="28"/>
      <c r="FT56" s="48"/>
      <c r="FU56" s="28"/>
      <c r="FV56" s="48"/>
      <c r="FW56" s="28"/>
      <c r="FX56" s="48"/>
      <c r="FY56" s="23"/>
      <c r="FZ56" s="24"/>
      <c r="GA56" s="28"/>
      <c r="GB56" s="48"/>
      <c r="GC56" s="28"/>
      <c r="GD56" s="48"/>
      <c r="GE56" s="28"/>
      <c r="GF56" s="48"/>
      <c r="GG56" s="28"/>
      <c r="GH56" s="48"/>
      <c r="GI56" s="23"/>
      <c r="GJ56" s="24"/>
      <c r="GK56" s="28"/>
      <c r="GL56" s="48"/>
      <c r="GM56" s="28"/>
      <c r="GN56" s="48"/>
      <c r="GO56" s="28"/>
      <c r="GP56" s="48"/>
      <c r="GQ56" s="23"/>
      <c r="GR56" s="24"/>
      <c r="GS56" s="28"/>
      <c r="GT56" s="48"/>
      <c r="GU56" s="28"/>
      <c r="GV56" s="48"/>
      <c r="GW56" s="28"/>
      <c r="GX56" s="48"/>
      <c r="GY56" s="23"/>
      <c r="GZ56" s="24"/>
      <c r="HA56" s="28"/>
      <c r="HB56" s="48"/>
      <c r="HC56" s="28"/>
      <c r="HD56" s="48"/>
      <c r="HE56" s="28"/>
      <c r="HF56" s="48"/>
      <c r="HG56" s="23"/>
      <c r="HH56" s="24"/>
      <c r="HI56" s="28"/>
      <c r="HJ56" s="48"/>
      <c r="HK56" s="28"/>
      <c r="HL56" s="48"/>
      <c r="HM56" s="28"/>
      <c r="HN56" s="48"/>
      <c r="HO56" s="23"/>
      <c r="HP56" s="24"/>
      <c r="HQ56" s="28"/>
      <c r="HR56" s="48"/>
      <c r="HS56" s="28"/>
      <c r="HT56" s="48"/>
      <c r="HU56" s="28"/>
      <c r="HV56" s="48"/>
      <c r="HW56" s="23"/>
      <c r="HX56" s="24"/>
      <c r="HY56" s="28"/>
      <c r="HZ56" s="48"/>
      <c r="IA56" s="28"/>
      <c r="IB56" s="48"/>
      <c r="IC56" s="28"/>
      <c r="ID56" s="48"/>
      <c r="IE56" s="23"/>
      <c r="IF56" s="24"/>
      <c r="IG56" s="28"/>
      <c r="IH56" s="48"/>
      <c r="II56" s="28"/>
      <c r="IJ56" s="48"/>
      <c r="IK56" s="28"/>
      <c r="IL56" s="48"/>
      <c r="IM56" s="23"/>
      <c r="IN56" s="24"/>
      <c r="IO56" s="28"/>
      <c r="IP56" s="48"/>
      <c r="IQ56" s="28"/>
      <c r="IR56" s="48"/>
      <c r="IS56" s="28"/>
      <c r="IT56" s="48"/>
      <c r="IU56" s="23"/>
      <c r="IV56" s="24"/>
      <c r="IW56" s="28"/>
      <c r="IX56" s="48"/>
      <c r="IY56" s="28"/>
      <c r="IZ56" s="48"/>
      <c r="JA56" s="28"/>
      <c r="JB56" s="48"/>
      <c r="JC56" s="23"/>
      <c r="JD56" s="24"/>
      <c r="JE56" s="28"/>
      <c r="JF56" s="48"/>
      <c r="JG56" s="28"/>
      <c r="JH56" s="48"/>
      <c r="JI56" s="28"/>
      <c r="JJ56" s="48"/>
      <c r="JK56" s="23"/>
      <c r="JL56" s="24"/>
      <c r="JM56" s="28"/>
      <c r="JN56" s="48"/>
      <c r="JO56" s="28"/>
      <c r="JP56" s="48"/>
      <c r="JQ56" s="28"/>
      <c r="JR56" s="48"/>
      <c r="JS56" s="23"/>
      <c r="JT56" s="24"/>
      <c r="JU56" s="28"/>
      <c r="JV56" s="48"/>
      <c r="JW56" s="28"/>
      <c r="JX56" s="48"/>
      <c r="JY56" s="28"/>
      <c r="JZ56" s="48"/>
      <c r="KA56" s="23"/>
      <c r="KB56" s="24"/>
      <c r="KC56" s="28"/>
      <c r="KD56" s="48"/>
      <c r="KE56" s="28"/>
      <c r="KF56" s="48"/>
      <c r="KG56" s="28"/>
      <c r="KH56" s="48"/>
      <c r="KI56" s="23"/>
      <c r="KJ56" s="24"/>
      <c r="KL56" s="10"/>
      <c r="KM56" s="10"/>
      <c r="KN56" s="50"/>
    </row>
    <row r="57" spans="1:300" ht="15" hidden="1" customHeight="1" x14ac:dyDescent="0.25">
      <c r="A57" s="23">
        <v>2018</v>
      </c>
      <c r="B57" s="138" t="s">
        <v>819</v>
      </c>
      <c r="C57" s="28">
        <v>123.121</v>
      </c>
      <c r="D57" s="48">
        <v>11.47</v>
      </c>
      <c r="E57" s="28">
        <v>118.538</v>
      </c>
      <c r="F57" s="48">
        <v>6.609</v>
      </c>
      <c r="G57" s="28">
        <v>116.241</v>
      </c>
      <c r="H57" s="48">
        <v>4.9180000000000001</v>
      </c>
      <c r="I57" s="28">
        <v>128.256</v>
      </c>
      <c r="J57" s="48">
        <v>15.465</v>
      </c>
      <c r="K57" s="23">
        <v>2018</v>
      </c>
      <c r="L57" s="24" t="s">
        <v>819</v>
      </c>
      <c r="M57" s="28">
        <v>115.81699999999999</v>
      </c>
      <c r="N57" s="48">
        <v>5.9550000000000001</v>
      </c>
      <c r="O57" s="28">
        <v>134.833</v>
      </c>
      <c r="P57" s="48">
        <v>10.574999999999999</v>
      </c>
      <c r="Q57" s="28">
        <v>132.964</v>
      </c>
      <c r="R57" s="48">
        <v>12.298999999999999</v>
      </c>
      <c r="S57" s="23">
        <v>2018</v>
      </c>
      <c r="T57" s="24" t="s">
        <v>819</v>
      </c>
      <c r="U57" s="28">
        <v>114.608</v>
      </c>
      <c r="V57" s="48">
        <v>3.508</v>
      </c>
      <c r="W57" s="28">
        <v>118.631</v>
      </c>
      <c r="X57" s="48">
        <v>7.8090000000000002</v>
      </c>
      <c r="Y57" s="28">
        <v>117.197</v>
      </c>
      <c r="Z57" s="48">
        <v>10.654</v>
      </c>
      <c r="AA57" s="23">
        <v>2018</v>
      </c>
      <c r="AB57" s="24" t="s">
        <v>819</v>
      </c>
      <c r="AC57" s="28">
        <v>121.51</v>
      </c>
      <c r="AD57" s="48">
        <v>1.784</v>
      </c>
      <c r="AE57" s="28">
        <v>114.533</v>
      </c>
      <c r="AF57" s="48">
        <v>-0.49199999999999999</v>
      </c>
      <c r="AG57" s="28">
        <v>124.729</v>
      </c>
      <c r="AH57" s="48">
        <v>7.968</v>
      </c>
      <c r="AI57" s="23">
        <v>2018</v>
      </c>
      <c r="AJ57" s="24" t="s">
        <v>819</v>
      </c>
      <c r="AK57" s="28">
        <v>112.967</v>
      </c>
      <c r="AL57" s="48">
        <v>-2.41</v>
      </c>
      <c r="AM57" s="28">
        <v>74.328999999999994</v>
      </c>
      <c r="AN57" s="48">
        <v>-0.627</v>
      </c>
      <c r="AO57" s="28">
        <v>114.864</v>
      </c>
      <c r="AP57" s="48">
        <v>11.159000000000001</v>
      </c>
      <c r="AQ57" s="23">
        <v>2018</v>
      </c>
      <c r="AR57" s="24" t="s">
        <v>819</v>
      </c>
      <c r="AS57" s="28">
        <v>108.431</v>
      </c>
      <c r="AT57" s="48">
        <v>7.3029999999999999</v>
      </c>
      <c r="AU57" s="28">
        <v>108.04300000000001</v>
      </c>
      <c r="AV57" s="48">
        <v>4.532</v>
      </c>
      <c r="AW57" s="28">
        <v>109.958</v>
      </c>
      <c r="AX57" s="48">
        <v>6.476</v>
      </c>
      <c r="AY57" s="23">
        <v>2018</v>
      </c>
      <c r="AZ57" s="24" t="s">
        <v>819</v>
      </c>
      <c r="BA57" s="28">
        <v>106.58</v>
      </c>
      <c r="BB57" s="48">
        <v>3.9750000000000001</v>
      </c>
      <c r="BC57" s="28">
        <v>108.004</v>
      </c>
      <c r="BD57" s="48">
        <v>6.2489999999999997</v>
      </c>
      <c r="BE57" s="28">
        <v>107.197</v>
      </c>
      <c r="BF57" s="48">
        <v>3.6160000000000001</v>
      </c>
      <c r="BG57" s="28">
        <v>114.126</v>
      </c>
      <c r="BH57" s="48">
        <v>11.414999999999999</v>
      </c>
      <c r="BI57" s="43"/>
      <c r="BJ57" s="24"/>
      <c r="BK57" s="28"/>
      <c r="BL57" s="48"/>
      <c r="BM57" s="28"/>
      <c r="BN57" s="48"/>
      <c r="BO57" s="28"/>
      <c r="BP57" s="48"/>
      <c r="BQ57" s="23"/>
      <c r="BR57" s="24"/>
      <c r="BS57" s="28"/>
      <c r="BT57" s="48"/>
      <c r="BU57" s="28"/>
      <c r="BV57" s="48"/>
      <c r="BW57" s="28"/>
      <c r="BX57" s="48"/>
      <c r="BY57" s="23"/>
      <c r="BZ57" s="24"/>
      <c r="CA57" s="28"/>
      <c r="CB57" s="48"/>
      <c r="CC57" s="28"/>
      <c r="CD57" s="48"/>
      <c r="CE57" s="28"/>
      <c r="CF57" s="48"/>
      <c r="CG57" s="23"/>
      <c r="CH57" s="24"/>
      <c r="CI57" s="28"/>
      <c r="CJ57" s="48"/>
      <c r="CK57" s="28"/>
      <c r="CL57" s="48"/>
      <c r="CM57" s="28"/>
      <c r="CN57" s="48"/>
      <c r="CO57" s="23"/>
      <c r="CP57" s="24"/>
      <c r="CQ57" s="28"/>
      <c r="CR57" s="48"/>
      <c r="CS57" s="28"/>
      <c r="CT57" s="48"/>
      <c r="CU57" s="28"/>
      <c r="CV57" s="48"/>
      <c r="CW57" s="23"/>
      <c r="CX57" s="24"/>
      <c r="CY57" s="28"/>
      <c r="CZ57" s="48"/>
      <c r="DA57" s="28"/>
      <c r="DB57" s="48"/>
      <c r="DC57" s="28"/>
      <c r="DD57" s="48"/>
      <c r="DE57" s="23"/>
      <c r="DF57" s="24"/>
      <c r="DG57" s="28"/>
      <c r="DH57" s="48"/>
      <c r="DI57" s="28"/>
      <c r="DJ57" s="48"/>
      <c r="DK57" s="28"/>
      <c r="DL57" s="48"/>
      <c r="DM57" s="23"/>
      <c r="DN57" s="24"/>
      <c r="DO57" s="28"/>
      <c r="DP57" s="48"/>
      <c r="DQ57" s="28"/>
      <c r="DR57" s="48"/>
      <c r="DS57" s="28"/>
      <c r="DT57" s="48"/>
      <c r="DU57" s="23"/>
      <c r="DV57" s="24"/>
      <c r="DW57" s="28"/>
      <c r="DX57" s="48"/>
      <c r="DY57" s="28"/>
      <c r="DZ57" s="48"/>
      <c r="EA57" s="28"/>
      <c r="EB57" s="48"/>
      <c r="EC57" s="23"/>
      <c r="ED57" s="24"/>
      <c r="EE57" s="28"/>
      <c r="EF57" s="48"/>
      <c r="EG57" s="28"/>
      <c r="EH57" s="48"/>
      <c r="EI57" s="28"/>
      <c r="EJ57" s="48"/>
      <c r="EK57" s="23"/>
      <c r="EL57" s="24"/>
      <c r="EM57" s="28"/>
      <c r="EN57" s="48"/>
      <c r="EO57" s="28"/>
      <c r="EP57" s="48"/>
      <c r="EQ57" s="28"/>
      <c r="ER57" s="48"/>
      <c r="ES57" s="23"/>
      <c r="ET57" s="24"/>
      <c r="EU57" s="28"/>
      <c r="EV57" s="48"/>
      <c r="EW57" s="28"/>
      <c r="EX57" s="48"/>
      <c r="EY57" s="28"/>
      <c r="EZ57" s="48"/>
      <c r="FA57" s="23"/>
      <c r="FB57" s="24"/>
      <c r="FC57" s="28"/>
      <c r="FD57" s="48"/>
      <c r="FE57" s="28"/>
      <c r="FF57" s="48"/>
      <c r="FG57" s="28"/>
      <c r="FH57" s="48"/>
      <c r="FI57" s="23"/>
      <c r="FJ57" s="24"/>
      <c r="FK57" s="28"/>
      <c r="FL57" s="48"/>
      <c r="FM57" s="28"/>
      <c r="FN57" s="48"/>
      <c r="FO57" s="28"/>
      <c r="FP57" s="48"/>
      <c r="FQ57" s="23"/>
      <c r="FR57" s="24"/>
      <c r="FS57" s="28"/>
      <c r="FT57" s="48"/>
      <c r="FU57" s="28"/>
      <c r="FV57" s="48"/>
      <c r="FW57" s="28"/>
      <c r="FX57" s="48"/>
      <c r="FY57" s="23"/>
      <c r="FZ57" s="24"/>
      <c r="GA57" s="28"/>
      <c r="GB57" s="48"/>
      <c r="GC57" s="28"/>
      <c r="GD57" s="48"/>
      <c r="GE57" s="28"/>
      <c r="GF57" s="48"/>
      <c r="GG57" s="28"/>
      <c r="GH57" s="48"/>
      <c r="GI57" s="23"/>
      <c r="GJ57" s="24"/>
      <c r="GK57" s="28"/>
      <c r="GL57" s="48"/>
      <c r="GM57" s="28"/>
      <c r="GN57" s="48"/>
      <c r="GO57" s="28"/>
      <c r="GP57" s="48"/>
      <c r="GQ57" s="23"/>
      <c r="GR57" s="24"/>
      <c r="GS57" s="28"/>
      <c r="GT57" s="48"/>
      <c r="GU57" s="28"/>
      <c r="GV57" s="48"/>
      <c r="GW57" s="28"/>
      <c r="GX57" s="48"/>
      <c r="GY57" s="23"/>
      <c r="GZ57" s="24"/>
      <c r="HA57" s="28"/>
      <c r="HB57" s="48"/>
      <c r="HC57" s="28"/>
      <c r="HD57" s="48"/>
      <c r="HE57" s="28"/>
      <c r="HF57" s="48"/>
      <c r="HG57" s="23"/>
      <c r="HH57" s="24"/>
      <c r="HI57" s="28"/>
      <c r="HJ57" s="48"/>
      <c r="HK57" s="28"/>
      <c r="HL57" s="48"/>
      <c r="HM57" s="28"/>
      <c r="HN57" s="48"/>
      <c r="HO57" s="23"/>
      <c r="HP57" s="24"/>
      <c r="HQ57" s="28"/>
      <c r="HR57" s="48"/>
      <c r="HS57" s="28"/>
      <c r="HT57" s="48"/>
      <c r="HU57" s="28"/>
      <c r="HV57" s="48"/>
      <c r="HW57" s="23"/>
      <c r="HX57" s="24"/>
      <c r="HY57" s="28"/>
      <c r="HZ57" s="48"/>
      <c r="IA57" s="28"/>
      <c r="IB57" s="48"/>
      <c r="IC57" s="28"/>
      <c r="ID57" s="48"/>
      <c r="IE57" s="23"/>
      <c r="IF57" s="24"/>
      <c r="IG57" s="28"/>
      <c r="IH57" s="48"/>
      <c r="II57" s="28"/>
      <c r="IJ57" s="48"/>
      <c r="IK57" s="28"/>
      <c r="IL57" s="48"/>
      <c r="IM57" s="23"/>
      <c r="IN57" s="24"/>
      <c r="IO57" s="28"/>
      <c r="IP57" s="48"/>
      <c r="IQ57" s="28"/>
      <c r="IR57" s="48"/>
      <c r="IS57" s="28"/>
      <c r="IT57" s="48"/>
      <c r="IU57" s="23"/>
      <c r="IV57" s="24"/>
      <c r="IW57" s="28"/>
      <c r="IX57" s="48"/>
      <c r="IY57" s="28"/>
      <c r="IZ57" s="48"/>
      <c r="JA57" s="28"/>
      <c r="JB57" s="48"/>
      <c r="JC57" s="23"/>
      <c r="JD57" s="24"/>
      <c r="JE57" s="28"/>
      <c r="JF57" s="48"/>
      <c r="JG57" s="28"/>
      <c r="JH57" s="48"/>
      <c r="JI57" s="28"/>
      <c r="JJ57" s="48"/>
      <c r="JK57" s="23"/>
      <c r="JL57" s="24"/>
      <c r="JM57" s="28"/>
      <c r="JN57" s="48"/>
      <c r="JO57" s="28"/>
      <c r="JP57" s="48"/>
      <c r="JQ57" s="28"/>
      <c r="JR57" s="48"/>
      <c r="JS57" s="23"/>
      <c r="JT57" s="24"/>
      <c r="JU57" s="28"/>
      <c r="JV57" s="48"/>
      <c r="JW57" s="28"/>
      <c r="JX57" s="48"/>
      <c r="JY57" s="28"/>
      <c r="JZ57" s="48"/>
      <c r="KA57" s="23"/>
      <c r="KB57" s="24"/>
      <c r="KC57" s="28"/>
      <c r="KD57" s="48"/>
      <c r="KE57" s="28"/>
      <c r="KF57" s="48"/>
      <c r="KG57" s="28"/>
      <c r="KH57" s="48"/>
      <c r="KI57" s="23"/>
      <c r="KJ57" s="24"/>
      <c r="KL57" s="10"/>
      <c r="KM57" s="10"/>
      <c r="KN57" s="50"/>
    </row>
    <row r="58" spans="1:300" ht="15" hidden="1" customHeight="1" x14ac:dyDescent="0.25">
      <c r="A58" s="23">
        <v>2019</v>
      </c>
      <c r="B58" s="138" t="s">
        <v>819</v>
      </c>
      <c r="C58" s="28">
        <v>133.81299999999999</v>
      </c>
      <c r="D58" s="48">
        <v>8.6839999999999993</v>
      </c>
      <c r="E58" s="28">
        <v>124.56399999999999</v>
      </c>
      <c r="F58" s="48">
        <v>5.0830000000000002</v>
      </c>
      <c r="G58" s="28">
        <v>122.934</v>
      </c>
      <c r="H58" s="48">
        <v>5.758</v>
      </c>
      <c r="I58" s="28">
        <v>141.19200000000001</v>
      </c>
      <c r="J58" s="48">
        <v>10.086</v>
      </c>
      <c r="K58" s="23">
        <v>2019</v>
      </c>
      <c r="L58" s="24" t="s">
        <v>819</v>
      </c>
      <c r="M58" s="28">
        <v>120.471</v>
      </c>
      <c r="N58" s="48">
        <v>4.0179999999999998</v>
      </c>
      <c r="O58" s="28">
        <v>142.31899999999999</v>
      </c>
      <c r="P58" s="48">
        <v>5.5519999999999996</v>
      </c>
      <c r="Q58" s="28">
        <v>142.345</v>
      </c>
      <c r="R58" s="48">
        <v>7.0549999999999997</v>
      </c>
      <c r="S58" s="23">
        <v>2019</v>
      </c>
      <c r="T58" s="24" t="s">
        <v>819</v>
      </c>
      <c r="U58" s="28">
        <v>124.65</v>
      </c>
      <c r="V58" s="48">
        <v>8.7620000000000005</v>
      </c>
      <c r="W58" s="28">
        <v>123.90600000000001</v>
      </c>
      <c r="X58" s="48">
        <v>4.4459999999999997</v>
      </c>
      <c r="Y58" s="28">
        <v>119.369</v>
      </c>
      <c r="Z58" s="48">
        <v>1.853</v>
      </c>
      <c r="AA58" s="23">
        <v>2019</v>
      </c>
      <c r="AB58" s="24" t="s">
        <v>819</v>
      </c>
      <c r="AC58" s="28">
        <v>117.614</v>
      </c>
      <c r="AD58" s="48">
        <v>-3.206</v>
      </c>
      <c r="AE58" s="28">
        <v>117.113</v>
      </c>
      <c r="AF58" s="48">
        <v>2.2530000000000001</v>
      </c>
      <c r="AG58" s="28">
        <v>112.258</v>
      </c>
      <c r="AH58" s="48">
        <v>-9.9979999999999993</v>
      </c>
      <c r="AI58" s="23">
        <v>2019</v>
      </c>
      <c r="AJ58" s="24" t="s">
        <v>819</v>
      </c>
      <c r="AK58" s="28">
        <v>129.38200000000001</v>
      </c>
      <c r="AL58" s="48">
        <v>14.53</v>
      </c>
      <c r="AM58" s="28">
        <v>71.275000000000006</v>
      </c>
      <c r="AN58" s="48">
        <v>-4.109</v>
      </c>
      <c r="AO58" s="28">
        <v>110.49299999999999</v>
      </c>
      <c r="AP58" s="48">
        <v>-3.8050000000000002</v>
      </c>
      <c r="AQ58" s="23">
        <v>2019</v>
      </c>
      <c r="AR58" s="24" t="s">
        <v>819</v>
      </c>
      <c r="AS58" s="28">
        <v>115.785</v>
      </c>
      <c r="AT58" s="48">
        <v>6.782</v>
      </c>
      <c r="AU58" s="28">
        <v>99.35</v>
      </c>
      <c r="AV58" s="48">
        <v>-8.0449999999999999</v>
      </c>
      <c r="AW58" s="28">
        <v>107.92400000000001</v>
      </c>
      <c r="AX58" s="48">
        <v>-1.849</v>
      </c>
      <c r="AY58" s="23">
        <v>2019</v>
      </c>
      <c r="AZ58" s="24" t="s">
        <v>819</v>
      </c>
      <c r="BA58" s="28">
        <v>103.048</v>
      </c>
      <c r="BB58" s="48">
        <v>-3.3140000000000001</v>
      </c>
      <c r="BC58" s="28">
        <v>120.73399999999999</v>
      </c>
      <c r="BD58" s="48">
        <v>11.786</v>
      </c>
      <c r="BE58" s="28">
        <v>110.917</v>
      </c>
      <c r="BF58" s="48">
        <v>3.47</v>
      </c>
      <c r="BG58" s="28">
        <v>105.33799999999999</v>
      </c>
      <c r="BH58" s="48">
        <v>-7.7</v>
      </c>
      <c r="BI58" s="43"/>
      <c r="BJ58" s="24"/>
      <c r="BK58" s="28"/>
      <c r="BL58" s="48"/>
      <c r="BM58" s="28"/>
      <c r="BN58" s="48"/>
      <c r="BO58" s="28"/>
      <c r="BP58" s="48"/>
      <c r="BQ58" s="23"/>
      <c r="BR58" s="24"/>
      <c r="BS58" s="28"/>
      <c r="BT58" s="48"/>
      <c r="BU58" s="28"/>
      <c r="BV58" s="48"/>
      <c r="BW58" s="28"/>
      <c r="BX58" s="48"/>
      <c r="BY58" s="23"/>
      <c r="BZ58" s="24"/>
      <c r="CA58" s="28"/>
      <c r="CB58" s="48"/>
      <c r="CC58" s="28"/>
      <c r="CD58" s="48"/>
      <c r="CE58" s="28"/>
      <c r="CF58" s="48"/>
      <c r="CG58" s="23"/>
      <c r="CH58" s="24"/>
      <c r="CI58" s="28"/>
      <c r="CJ58" s="48"/>
      <c r="CK58" s="28"/>
      <c r="CL58" s="48"/>
      <c r="CM58" s="28"/>
      <c r="CN58" s="48"/>
      <c r="CO58" s="23"/>
      <c r="CP58" s="24"/>
      <c r="CQ58" s="28"/>
      <c r="CR58" s="48"/>
      <c r="CS58" s="28"/>
      <c r="CT58" s="48"/>
      <c r="CU58" s="28"/>
      <c r="CV58" s="48"/>
      <c r="CW58" s="23"/>
      <c r="CX58" s="24"/>
      <c r="CY58" s="28"/>
      <c r="CZ58" s="48"/>
      <c r="DA58" s="28"/>
      <c r="DB58" s="48"/>
      <c r="DC58" s="28"/>
      <c r="DD58" s="48"/>
      <c r="DE58" s="23"/>
      <c r="DF58" s="24"/>
      <c r="DG58" s="28"/>
      <c r="DH58" s="48"/>
      <c r="DI58" s="28"/>
      <c r="DJ58" s="48"/>
      <c r="DK58" s="28"/>
      <c r="DL58" s="48"/>
      <c r="DM58" s="23"/>
      <c r="DN58" s="24"/>
      <c r="DO58" s="28"/>
      <c r="DP58" s="48"/>
      <c r="DQ58" s="28"/>
      <c r="DR58" s="48"/>
      <c r="DS58" s="28"/>
      <c r="DT58" s="48"/>
      <c r="DU58" s="23"/>
      <c r="DV58" s="24"/>
      <c r="DW58" s="28"/>
      <c r="DX58" s="48"/>
      <c r="DY58" s="28"/>
      <c r="DZ58" s="48"/>
      <c r="EA58" s="28"/>
      <c r="EB58" s="48"/>
      <c r="EC58" s="23"/>
      <c r="ED58" s="24"/>
      <c r="EE58" s="28"/>
      <c r="EF58" s="48"/>
      <c r="EG58" s="28"/>
      <c r="EH58" s="48"/>
      <c r="EI58" s="28"/>
      <c r="EJ58" s="48"/>
      <c r="EK58" s="23"/>
      <c r="EL58" s="24"/>
      <c r="EM58" s="28"/>
      <c r="EN58" s="48"/>
      <c r="EO58" s="28"/>
      <c r="EP58" s="48"/>
      <c r="EQ58" s="28"/>
      <c r="ER58" s="48"/>
      <c r="ES58" s="23"/>
      <c r="ET58" s="24"/>
      <c r="EU58" s="28"/>
      <c r="EV58" s="48"/>
      <c r="EW58" s="28"/>
      <c r="EX58" s="48"/>
      <c r="EY58" s="28"/>
      <c r="EZ58" s="48"/>
      <c r="FA58" s="23"/>
      <c r="FB58" s="24"/>
      <c r="FC58" s="28"/>
      <c r="FD58" s="48"/>
      <c r="FE58" s="28"/>
      <c r="FF58" s="48"/>
      <c r="FG58" s="28"/>
      <c r="FH58" s="48"/>
      <c r="FI58" s="23"/>
      <c r="FJ58" s="24"/>
      <c r="FK58" s="28"/>
      <c r="FL58" s="48"/>
      <c r="FM58" s="28"/>
      <c r="FN58" s="48"/>
      <c r="FO58" s="28"/>
      <c r="FP58" s="48"/>
      <c r="FQ58" s="23"/>
      <c r="FR58" s="24"/>
      <c r="FS58" s="28"/>
      <c r="FT58" s="48"/>
      <c r="FU58" s="28"/>
      <c r="FV58" s="48"/>
      <c r="FW58" s="28"/>
      <c r="FX58" s="48"/>
      <c r="FY58" s="23"/>
      <c r="FZ58" s="24"/>
      <c r="GA58" s="28"/>
      <c r="GB58" s="48"/>
      <c r="GC58" s="28"/>
      <c r="GD58" s="48"/>
      <c r="GE58" s="28"/>
      <c r="GF58" s="48"/>
      <c r="GG58" s="28"/>
      <c r="GH58" s="48"/>
      <c r="GI58" s="23"/>
      <c r="GJ58" s="24"/>
      <c r="GK58" s="28"/>
      <c r="GL58" s="48"/>
      <c r="GM58" s="28"/>
      <c r="GN58" s="48"/>
      <c r="GO58" s="28"/>
      <c r="GP58" s="48"/>
      <c r="GQ58" s="23"/>
      <c r="GR58" s="24"/>
      <c r="GS58" s="28"/>
      <c r="GT58" s="48"/>
      <c r="GU58" s="28"/>
      <c r="GV58" s="48"/>
      <c r="GW58" s="28"/>
      <c r="GX58" s="48"/>
      <c r="GY58" s="23"/>
      <c r="GZ58" s="24"/>
      <c r="HA58" s="28"/>
      <c r="HB58" s="48"/>
      <c r="HC58" s="28"/>
      <c r="HD58" s="48"/>
      <c r="HE58" s="28"/>
      <c r="HF58" s="48"/>
      <c r="HG58" s="23"/>
      <c r="HH58" s="24"/>
      <c r="HI58" s="28"/>
      <c r="HJ58" s="48"/>
      <c r="HK58" s="28"/>
      <c r="HL58" s="48"/>
      <c r="HM58" s="28"/>
      <c r="HN58" s="48"/>
      <c r="HO58" s="23"/>
      <c r="HP58" s="24"/>
      <c r="HQ58" s="28"/>
      <c r="HR58" s="48"/>
      <c r="HS58" s="28"/>
      <c r="HT58" s="48"/>
      <c r="HU58" s="28"/>
      <c r="HV58" s="48"/>
      <c r="HW58" s="23"/>
      <c r="HX58" s="24"/>
      <c r="HY58" s="28"/>
      <c r="HZ58" s="48"/>
      <c r="IA58" s="28"/>
      <c r="IB58" s="48"/>
      <c r="IC58" s="28"/>
      <c r="ID58" s="48"/>
      <c r="IE58" s="23"/>
      <c r="IF58" s="24"/>
      <c r="IG58" s="28"/>
      <c r="IH58" s="48"/>
      <c r="II58" s="28"/>
      <c r="IJ58" s="48"/>
      <c r="IK58" s="28"/>
      <c r="IL58" s="48"/>
      <c r="IM58" s="23"/>
      <c r="IN58" s="24"/>
      <c r="IO58" s="28"/>
      <c r="IP58" s="48"/>
      <c r="IQ58" s="28"/>
      <c r="IR58" s="48"/>
      <c r="IS58" s="28"/>
      <c r="IT58" s="48"/>
      <c r="IU58" s="23"/>
      <c r="IV58" s="24"/>
      <c r="IW58" s="28"/>
      <c r="IX58" s="48"/>
      <c r="IY58" s="28"/>
      <c r="IZ58" s="48"/>
      <c r="JA58" s="28"/>
      <c r="JB58" s="48"/>
      <c r="JC58" s="23"/>
      <c r="JD58" s="24"/>
      <c r="JE58" s="28"/>
      <c r="JF58" s="48"/>
      <c r="JG58" s="28"/>
      <c r="JH58" s="48"/>
      <c r="JI58" s="28"/>
      <c r="JJ58" s="48"/>
      <c r="JK58" s="23"/>
      <c r="JL58" s="24"/>
      <c r="JM58" s="28"/>
      <c r="JN58" s="48"/>
      <c r="JO58" s="28"/>
      <c r="JP58" s="48"/>
      <c r="JQ58" s="28"/>
      <c r="JR58" s="48"/>
      <c r="JS58" s="23"/>
      <c r="JT58" s="24"/>
      <c r="JU58" s="28"/>
      <c r="JV58" s="48"/>
      <c r="JW58" s="28"/>
      <c r="JX58" s="48"/>
      <c r="JY58" s="28"/>
      <c r="JZ58" s="48"/>
      <c r="KA58" s="23"/>
      <c r="KB58" s="24"/>
      <c r="KC58" s="28"/>
      <c r="KD58" s="48"/>
      <c r="KE58" s="28"/>
      <c r="KF58" s="48"/>
      <c r="KG58" s="28"/>
      <c r="KH58" s="48"/>
      <c r="KI58" s="23"/>
      <c r="KJ58" s="24"/>
      <c r="KL58" s="10"/>
      <c r="KM58" s="10"/>
      <c r="KN58" s="50"/>
    </row>
    <row r="59" spans="1:300" ht="15" customHeight="1" x14ac:dyDescent="0.25">
      <c r="A59" s="23">
        <v>2020</v>
      </c>
      <c r="B59" s="138" t="s">
        <v>819</v>
      </c>
      <c r="C59" s="28">
        <v>146.33699999999999</v>
      </c>
      <c r="D59" s="48">
        <v>9.36</v>
      </c>
      <c r="E59" s="28">
        <v>131.04300000000001</v>
      </c>
      <c r="F59" s="48">
        <v>5.2009999999999996</v>
      </c>
      <c r="G59" s="28">
        <v>110.035</v>
      </c>
      <c r="H59" s="48">
        <v>-10.492000000000001</v>
      </c>
      <c r="I59" s="28">
        <v>150.797</v>
      </c>
      <c r="J59" s="48">
        <v>6.8029999999999999</v>
      </c>
      <c r="K59" s="23">
        <v>2020</v>
      </c>
      <c r="L59" s="24" t="s">
        <v>819</v>
      </c>
      <c r="M59" s="28">
        <v>112.902</v>
      </c>
      <c r="N59" s="48">
        <v>-6.2830000000000004</v>
      </c>
      <c r="O59" s="28">
        <v>131.59299999999999</v>
      </c>
      <c r="P59" s="48">
        <v>-7.5359999999999996</v>
      </c>
      <c r="Q59" s="28">
        <v>123.267</v>
      </c>
      <c r="R59" s="48">
        <v>-13.403</v>
      </c>
      <c r="S59" s="23">
        <v>2020</v>
      </c>
      <c r="T59" s="24" t="s">
        <v>819</v>
      </c>
      <c r="U59" s="28">
        <v>113.866</v>
      </c>
      <c r="V59" s="48">
        <v>-8.6509999999999998</v>
      </c>
      <c r="W59" s="28">
        <v>74.56</v>
      </c>
      <c r="X59" s="48">
        <v>-39.825000000000003</v>
      </c>
      <c r="Y59" s="28">
        <v>109.51900000000001</v>
      </c>
      <c r="Z59" s="48">
        <v>-8.2509999999999994</v>
      </c>
      <c r="AA59" s="23">
        <v>2020</v>
      </c>
      <c r="AB59" s="24" t="s">
        <v>819</v>
      </c>
      <c r="AC59" s="28">
        <v>92.176000000000002</v>
      </c>
      <c r="AD59" s="48">
        <v>-21.629000000000001</v>
      </c>
      <c r="AE59" s="28">
        <v>117.13500000000001</v>
      </c>
      <c r="AF59" s="48">
        <v>1.9E-2</v>
      </c>
      <c r="AG59" s="28">
        <v>98.600999999999999</v>
      </c>
      <c r="AH59" s="48">
        <v>-12.166</v>
      </c>
      <c r="AI59" s="23">
        <v>2020</v>
      </c>
      <c r="AJ59" s="24" t="s">
        <v>819</v>
      </c>
      <c r="AK59" s="28">
        <v>122.98399999999999</v>
      </c>
      <c r="AL59" s="48">
        <v>-4.9450000000000003</v>
      </c>
      <c r="AM59" s="28">
        <v>59.899000000000001</v>
      </c>
      <c r="AN59" s="48">
        <v>-15.96</v>
      </c>
      <c r="AO59" s="28">
        <v>106.85299999999999</v>
      </c>
      <c r="AP59" s="48">
        <v>-3.2949999999999999</v>
      </c>
      <c r="AQ59" s="23">
        <v>2020</v>
      </c>
      <c r="AR59" s="24" t="s">
        <v>819</v>
      </c>
      <c r="AS59" s="28">
        <v>123.23099999999999</v>
      </c>
      <c r="AT59" s="48">
        <v>6.431</v>
      </c>
      <c r="AU59" s="28">
        <v>98.822999999999993</v>
      </c>
      <c r="AV59" s="48">
        <v>-0.53100000000000003</v>
      </c>
      <c r="AW59" s="28">
        <v>103.795</v>
      </c>
      <c r="AX59" s="48">
        <v>-3.8260000000000001</v>
      </c>
      <c r="AY59" s="23">
        <v>2020</v>
      </c>
      <c r="AZ59" s="24" t="s">
        <v>819</v>
      </c>
      <c r="BA59" s="28">
        <v>86.221000000000004</v>
      </c>
      <c r="BB59" s="48">
        <v>-16.329000000000001</v>
      </c>
      <c r="BC59" s="28">
        <v>116.19</v>
      </c>
      <c r="BD59" s="48">
        <v>-3.7639999999999998</v>
      </c>
      <c r="BE59" s="28">
        <v>89.5</v>
      </c>
      <c r="BF59" s="48">
        <v>-19.309000000000001</v>
      </c>
      <c r="BG59" s="28">
        <v>102.55200000000001</v>
      </c>
      <c r="BH59" s="48">
        <v>-2.645</v>
      </c>
      <c r="BI59" s="43"/>
      <c r="BJ59" s="24"/>
      <c r="BK59" s="28"/>
      <c r="BL59" s="48"/>
      <c r="BM59" s="28"/>
      <c r="BN59" s="48"/>
      <c r="BO59" s="28"/>
      <c r="BP59" s="48"/>
      <c r="BQ59" s="23"/>
      <c r="BR59" s="24"/>
      <c r="BS59" s="28"/>
      <c r="BT59" s="48"/>
      <c r="BU59" s="28"/>
      <c r="BV59" s="48"/>
      <c r="BW59" s="28"/>
      <c r="BX59" s="48"/>
      <c r="BY59" s="23"/>
      <c r="BZ59" s="24"/>
      <c r="CA59" s="28"/>
      <c r="CB59" s="48"/>
      <c r="CC59" s="28"/>
      <c r="CD59" s="48"/>
      <c r="CE59" s="28"/>
      <c r="CF59" s="48"/>
      <c r="CG59" s="23"/>
      <c r="CH59" s="24"/>
      <c r="CI59" s="28"/>
      <c r="CJ59" s="48"/>
      <c r="CK59" s="28"/>
      <c r="CL59" s="48"/>
      <c r="CM59" s="28"/>
      <c r="CN59" s="48"/>
      <c r="CO59" s="23"/>
      <c r="CP59" s="24"/>
      <c r="CQ59" s="28"/>
      <c r="CR59" s="48"/>
      <c r="CS59" s="28"/>
      <c r="CT59" s="48"/>
      <c r="CU59" s="28"/>
      <c r="CV59" s="48"/>
      <c r="CW59" s="23"/>
      <c r="CX59" s="24"/>
      <c r="CY59" s="28"/>
      <c r="CZ59" s="48"/>
      <c r="DA59" s="28"/>
      <c r="DB59" s="48"/>
      <c r="DC59" s="28"/>
      <c r="DD59" s="48"/>
      <c r="DE59" s="23"/>
      <c r="DF59" s="24"/>
      <c r="DG59" s="28"/>
      <c r="DH59" s="48"/>
      <c r="DI59" s="28"/>
      <c r="DJ59" s="48"/>
      <c r="DK59" s="28"/>
      <c r="DL59" s="48"/>
      <c r="DM59" s="23"/>
      <c r="DN59" s="24"/>
      <c r="DO59" s="28"/>
      <c r="DP59" s="48"/>
      <c r="DQ59" s="28"/>
      <c r="DR59" s="48"/>
      <c r="DS59" s="28"/>
      <c r="DT59" s="48"/>
      <c r="DU59" s="23"/>
      <c r="DV59" s="24"/>
      <c r="DW59" s="28"/>
      <c r="DX59" s="48"/>
      <c r="DY59" s="28"/>
      <c r="DZ59" s="48"/>
      <c r="EA59" s="28"/>
      <c r="EB59" s="48"/>
      <c r="EC59" s="23"/>
      <c r="ED59" s="24"/>
      <c r="EE59" s="28"/>
      <c r="EF59" s="48"/>
      <c r="EG59" s="28"/>
      <c r="EH59" s="48"/>
      <c r="EI59" s="28"/>
      <c r="EJ59" s="48"/>
      <c r="EK59" s="23"/>
      <c r="EL59" s="24"/>
      <c r="EM59" s="28"/>
      <c r="EN59" s="48"/>
      <c r="EO59" s="28"/>
      <c r="EP59" s="48"/>
      <c r="EQ59" s="28"/>
      <c r="ER59" s="48"/>
      <c r="ES59" s="23"/>
      <c r="ET59" s="24"/>
      <c r="EU59" s="28"/>
      <c r="EV59" s="48"/>
      <c r="EW59" s="28"/>
      <c r="EX59" s="48"/>
      <c r="EY59" s="28"/>
      <c r="EZ59" s="48"/>
      <c r="FA59" s="23"/>
      <c r="FB59" s="24"/>
      <c r="FC59" s="28"/>
      <c r="FD59" s="48"/>
      <c r="FE59" s="28"/>
      <c r="FF59" s="48"/>
      <c r="FG59" s="28"/>
      <c r="FH59" s="48"/>
      <c r="FI59" s="23"/>
      <c r="FJ59" s="24"/>
      <c r="FK59" s="28"/>
      <c r="FL59" s="48"/>
      <c r="FM59" s="28"/>
      <c r="FN59" s="48"/>
      <c r="FO59" s="28"/>
      <c r="FP59" s="48"/>
      <c r="FQ59" s="23"/>
      <c r="FR59" s="24"/>
      <c r="FS59" s="28"/>
      <c r="FT59" s="48"/>
      <c r="FU59" s="28"/>
      <c r="FV59" s="48"/>
      <c r="FW59" s="28"/>
      <c r="FX59" s="48"/>
      <c r="FY59" s="23"/>
      <c r="FZ59" s="24"/>
      <c r="GA59" s="28"/>
      <c r="GB59" s="48"/>
      <c r="GC59" s="28"/>
      <c r="GD59" s="48"/>
      <c r="GE59" s="28"/>
      <c r="GF59" s="48"/>
      <c r="GG59" s="28"/>
      <c r="GH59" s="48"/>
      <c r="GI59" s="23"/>
      <c r="GJ59" s="24"/>
      <c r="GK59" s="28"/>
      <c r="GL59" s="48"/>
      <c r="GM59" s="28"/>
      <c r="GN59" s="48"/>
      <c r="GO59" s="28"/>
      <c r="GP59" s="48"/>
      <c r="GQ59" s="23"/>
      <c r="GR59" s="24"/>
      <c r="GS59" s="28"/>
      <c r="GT59" s="48"/>
      <c r="GU59" s="28"/>
      <c r="GV59" s="48"/>
      <c r="GW59" s="28"/>
      <c r="GX59" s="48"/>
      <c r="GY59" s="23"/>
      <c r="GZ59" s="24"/>
      <c r="HA59" s="28"/>
      <c r="HB59" s="48"/>
      <c r="HC59" s="28"/>
      <c r="HD59" s="48"/>
      <c r="HE59" s="28"/>
      <c r="HF59" s="48"/>
      <c r="HG59" s="23"/>
      <c r="HH59" s="24"/>
      <c r="HI59" s="28"/>
      <c r="HJ59" s="48"/>
      <c r="HK59" s="28"/>
      <c r="HL59" s="48"/>
      <c r="HM59" s="28"/>
      <c r="HN59" s="48"/>
      <c r="HO59" s="23"/>
      <c r="HP59" s="24"/>
      <c r="HQ59" s="28"/>
      <c r="HR59" s="48"/>
      <c r="HS59" s="28"/>
      <c r="HT59" s="48"/>
      <c r="HU59" s="28"/>
      <c r="HV59" s="48"/>
      <c r="HW59" s="23"/>
      <c r="HX59" s="24"/>
      <c r="HY59" s="28"/>
      <c r="HZ59" s="48"/>
      <c r="IA59" s="28"/>
      <c r="IB59" s="48"/>
      <c r="IC59" s="28"/>
      <c r="ID59" s="48"/>
      <c r="IE59" s="23"/>
      <c r="IF59" s="24"/>
      <c r="IG59" s="28"/>
      <c r="IH59" s="48"/>
      <c r="II59" s="28"/>
      <c r="IJ59" s="48"/>
      <c r="IK59" s="28"/>
      <c r="IL59" s="48"/>
      <c r="IM59" s="23"/>
      <c r="IN59" s="24"/>
      <c r="IO59" s="28"/>
      <c r="IP59" s="48"/>
      <c r="IQ59" s="28"/>
      <c r="IR59" s="48"/>
      <c r="IS59" s="28"/>
      <c r="IT59" s="48"/>
      <c r="IU59" s="23"/>
      <c r="IV59" s="24"/>
      <c r="IW59" s="28"/>
      <c r="IX59" s="48"/>
      <c r="IY59" s="28"/>
      <c r="IZ59" s="48"/>
      <c r="JA59" s="28"/>
      <c r="JB59" s="48"/>
      <c r="JC59" s="23"/>
      <c r="JD59" s="24"/>
      <c r="JE59" s="28"/>
      <c r="JF59" s="48"/>
      <c r="JG59" s="28"/>
      <c r="JH59" s="48"/>
      <c r="JI59" s="28"/>
      <c r="JJ59" s="48"/>
      <c r="JK59" s="23"/>
      <c r="JL59" s="24"/>
      <c r="JM59" s="28"/>
      <c r="JN59" s="48"/>
      <c r="JO59" s="28"/>
      <c r="JP59" s="48"/>
      <c r="JQ59" s="28"/>
      <c r="JR59" s="48"/>
      <c r="JS59" s="23"/>
      <c r="JT59" s="24"/>
      <c r="JU59" s="28"/>
      <c r="JV59" s="48"/>
      <c r="JW59" s="28"/>
      <c r="JX59" s="48"/>
      <c r="JY59" s="28"/>
      <c r="JZ59" s="48"/>
      <c r="KA59" s="23"/>
      <c r="KB59" s="24"/>
      <c r="KC59" s="28"/>
      <c r="KD59" s="48"/>
      <c r="KE59" s="28"/>
      <c r="KF59" s="48"/>
      <c r="KG59" s="28"/>
      <c r="KH59" s="48"/>
      <c r="KI59" s="23"/>
      <c r="KJ59" s="24"/>
      <c r="KL59" s="10"/>
      <c r="KM59" s="10"/>
      <c r="KN59" s="50"/>
    </row>
    <row r="60" spans="1:300" ht="15" customHeight="1" x14ac:dyDescent="0.25">
      <c r="A60" s="23">
        <v>2021</v>
      </c>
      <c r="B60" s="138" t="s">
        <v>819</v>
      </c>
      <c r="C60" s="28">
        <v>182.48699999999999</v>
      </c>
      <c r="D60" s="48">
        <v>24.702999999999999</v>
      </c>
      <c r="E60" s="28">
        <v>117.355</v>
      </c>
      <c r="F60" s="48">
        <v>-10.446</v>
      </c>
      <c r="G60" s="28">
        <v>117.95399999999999</v>
      </c>
      <c r="H60" s="48">
        <v>7.1959999999999997</v>
      </c>
      <c r="I60" s="28">
        <v>185.65899999999999</v>
      </c>
      <c r="J60" s="48">
        <v>23.117999999999999</v>
      </c>
      <c r="K60" s="23">
        <v>2021</v>
      </c>
      <c r="L60" s="24" t="s">
        <v>819</v>
      </c>
      <c r="M60" s="28">
        <v>117.88800000000001</v>
      </c>
      <c r="N60" s="48">
        <v>4.4160000000000004</v>
      </c>
      <c r="O60" s="28">
        <v>116.122</v>
      </c>
      <c r="P60" s="48">
        <v>-11.757</v>
      </c>
      <c r="Q60" s="28">
        <v>138.28</v>
      </c>
      <c r="R60" s="48">
        <v>12.18</v>
      </c>
      <c r="S60" s="23">
        <v>2021</v>
      </c>
      <c r="T60" s="24" t="s">
        <v>819</v>
      </c>
      <c r="U60" s="28">
        <v>118.86199999999999</v>
      </c>
      <c r="V60" s="48">
        <v>4.3869999999999996</v>
      </c>
      <c r="W60" s="28">
        <v>95.072000000000003</v>
      </c>
      <c r="X60" s="48">
        <v>27.510999999999999</v>
      </c>
      <c r="Y60" s="28">
        <v>116.744</v>
      </c>
      <c r="Z60" s="48">
        <v>6.5970000000000004</v>
      </c>
      <c r="AA60" s="23">
        <v>2021</v>
      </c>
      <c r="AB60" s="24" t="s">
        <v>819</v>
      </c>
      <c r="AC60" s="28">
        <v>130.40899999999999</v>
      </c>
      <c r="AD60" s="48">
        <v>41.478999999999999</v>
      </c>
      <c r="AE60" s="28">
        <v>143.82</v>
      </c>
      <c r="AF60" s="48">
        <v>22.780999999999999</v>
      </c>
      <c r="AG60" s="28">
        <v>97.230999999999995</v>
      </c>
      <c r="AH60" s="48">
        <v>-1.389</v>
      </c>
      <c r="AI60" s="23">
        <v>2021</v>
      </c>
      <c r="AJ60" s="24" t="s">
        <v>819</v>
      </c>
      <c r="AK60" s="28">
        <v>159.214</v>
      </c>
      <c r="AL60" s="48">
        <v>29.46</v>
      </c>
      <c r="AM60" s="28">
        <v>62.805</v>
      </c>
      <c r="AN60" s="48">
        <v>4.851</v>
      </c>
      <c r="AO60" s="28">
        <v>121.55</v>
      </c>
      <c r="AP60" s="48">
        <v>13.754</v>
      </c>
      <c r="AQ60" s="23">
        <v>2021</v>
      </c>
      <c r="AR60" s="24" t="s">
        <v>819</v>
      </c>
      <c r="AS60" s="28">
        <v>144.126</v>
      </c>
      <c r="AT60" s="48">
        <v>16.956</v>
      </c>
      <c r="AU60" s="28">
        <v>91.825999999999993</v>
      </c>
      <c r="AV60" s="48">
        <v>-7.08</v>
      </c>
      <c r="AW60" s="28">
        <v>106.68300000000001</v>
      </c>
      <c r="AX60" s="48">
        <v>2.782</v>
      </c>
      <c r="AY60" s="23">
        <v>2021</v>
      </c>
      <c r="AZ60" s="24" t="s">
        <v>819</v>
      </c>
      <c r="BA60" s="28">
        <v>82.834999999999994</v>
      </c>
      <c r="BB60" s="48">
        <v>-3.9279999999999999</v>
      </c>
      <c r="BC60" s="28">
        <v>112.05200000000001</v>
      </c>
      <c r="BD60" s="48">
        <v>-3.5619999999999998</v>
      </c>
      <c r="BE60" s="28">
        <v>83.447999999999993</v>
      </c>
      <c r="BF60" s="48">
        <v>-6.7619999999999996</v>
      </c>
      <c r="BG60" s="28">
        <v>96.82</v>
      </c>
      <c r="BH60" s="48">
        <v>-5.5890000000000004</v>
      </c>
      <c r="BI60" s="43"/>
    </row>
    <row r="61" spans="1:300" ht="15" customHeight="1" x14ac:dyDescent="0.25">
      <c r="A61" s="23"/>
      <c r="B61" s="138"/>
      <c r="C61" s="28"/>
      <c r="D61" s="48"/>
      <c r="E61" s="28"/>
      <c r="F61" s="48"/>
      <c r="G61" s="28"/>
      <c r="H61" s="48"/>
      <c r="I61" s="28"/>
      <c r="J61" s="48"/>
      <c r="K61" s="23"/>
      <c r="L61" s="24"/>
      <c r="M61" s="28"/>
      <c r="N61" s="48"/>
      <c r="O61" s="28"/>
      <c r="P61" s="48"/>
      <c r="Q61" s="28"/>
      <c r="R61" s="48"/>
      <c r="S61" s="23"/>
      <c r="T61" s="24"/>
      <c r="U61" s="28"/>
      <c r="V61" s="48"/>
      <c r="W61" s="28"/>
      <c r="X61" s="48"/>
      <c r="Y61" s="28"/>
      <c r="Z61" s="48"/>
      <c r="AA61" s="23"/>
      <c r="AB61" s="24"/>
      <c r="AC61" s="28"/>
      <c r="AD61" s="48"/>
      <c r="AE61" s="28"/>
      <c r="AF61" s="48"/>
      <c r="AG61" s="28"/>
      <c r="AH61" s="48"/>
      <c r="AI61" s="23"/>
      <c r="AJ61" s="24"/>
      <c r="AK61" s="28"/>
      <c r="AL61" s="48"/>
      <c r="AM61" s="28"/>
      <c r="AN61" s="48"/>
      <c r="AO61" s="28"/>
      <c r="AP61" s="48"/>
      <c r="AQ61" s="23"/>
      <c r="AR61" s="24"/>
      <c r="AS61" s="28"/>
      <c r="AT61" s="48"/>
      <c r="AU61" s="28"/>
      <c r="AV61" s="48"/>
      <c r="AW61" s="28"/>
      <c r="AX61" s="48"/>
      <c r="AY61" s="23"/>
      <c r="AZ61" s="24"/>
      <c r="BA61" s="28"/>
      <c r="BB61" s="48"/>
      <c r="BC61" s="28"/>
      <c r="BD61" s="48"/>
      <c r="BE61" s="28"/>
      <c r="BF61" s="48"/>
      <c r="BG61" s="28"/>
      <c r="BH61" s="48"/>
      <c r="BI61" s="43"/>
    </row>
    <row r="62" spans="1:300" ht="15" hidden="1" customHeight="1" x14ac:dyDescent="0.25">
      <c r="A62" s="23">
        <v>2015</v>
      </c>
      <c r="B62" s="24" t="s">
        <v>17</v>
      </c>
      <c r="C62" s="5">
        <v>117.495</v>
      </c>
      <c r="D62" s="45"/>
      <c r="E62" s="5">
        <v>89.194000000000003</v>
      </c>
      <c r="F62" s="45"/>
      <c r="G62" s="5">
        <v>96.323999999999998</v>
      </c>
      <c r="H62" s="45"/>
      <c r="I62" s="5">
        <v>99.161000000000001</v>
      </c>
      <c r="J62" s="45"/>
      <c r="K62" s="23">
        <v>2015</v>
      </c>
      <c r="L62" s="24" t="s">
        <v>17</v>
      </c>
      <c r="M62" s="5">
        <v>95.63</v>
      </c>
      <c r="N62" s="45"/>
      <c r="O62" s="5">
        <v>91.344999999999999</v>
      </c>
      <c r="P62" s="45"/>
      <c r="Q62" s="5">
        <v>121.86799999999999</v>
      </c>
      <c r="R62" s="45"/>
      <c r="S62" s="23">
        <v>2015</v>
      </c>
      <c r="T62" s="24" t="s">
        <v>17</v>
      </c>
      <c r="U62" s="5">
        <v>85.805000000000007</v>
      </c>
      <c r="V62" s="45"/>
      <c r="W62" s="5">
        <v>118.123</v>
      </c>
      <c r="X62" s="45"/>
      <c r="Y62" s="5">
        <v>93.347999999999999</v>
      </c>
      <c r="Z62" s="45"/>
      <c r="AA62" s="23">
        <v>2015</v>
      </c>
      <c r="AB62" s="24" t="s">
        <v>17</v>
      </c>
      <c r="AC62" s="5">
        <v>136.40100000000001</v>
      </c>
      <c r="AD62" s="45"/>
      <c r="AE62" s="5">
        <v>100.73</v>
      </c>
      <c r="AF62" s="45"/>
      <c r="AG62" s="5">
        <v>110.22199999999999</v>
      </c>
      <c r="AH62" s="45"/>
      <c r="AI62" s="23">
        <v>2015</v>
      </c>
      <c r="AJ62" s="24" t="s">
        <v>17</v>
      </c>
      <c r="AK62" s="5">
        <v>103.72799999999999</v>
      </c>
      <c r="AL62" s="45"/>
      <c r="AM62" s="5">
        <v>94.665000000000006</v>
      </c>
      <c r="AN62" s="45"/>
      <c r="AO62" s="370">
        <v>143.541</v>
      </c>
      <c r="AP62" s="45"/>
      <c r="AQ62" s="23">
        <v>2015</v>
      </c>
      <c r="AR62" s="24" t="s">
        <v>17</v>
      </c>
      <c r="AS62" s="5">
        <v>100.075</v>
      </c>
      <c r="AT62" s="45"/>
      <c r="AU62" s="5">
        <v>89.031999999999996</v>
      </c>
      <c r="AV62" s="45"/>
      <c r="AW62" s="5">
        <v>99.319000000000003</v>
      </c>
      <c r="AX62" s="45"/>
      <c r="AY62" s="23">
        <v>2015</v>
      </c>
      <c r="AZ62" s="24" t="s">
        <v>17</v>
      </c>
      <c r="BA62" s="5">
        <v>101.724</v>
      </c>
      <c r="BB62" s="45"/>
      <c r="BC62" s="5">
        <v>98.375</v>
      </c>
      <c r="BD62" s="45"/>
      <c r="BE62" s="5">
        <v>115.092</v>
      </c>
      <c r="BF62" s="45"/>
      <c r="BG62" s="5">
        <v>96.81</v>
      </c>
      <c r="BH62" s="45"/>
      <c r="BI62" s="43"/>
    </row>
    <row r="63" spans="1:300" ht="15" hidden="1" customHeight="1" x14ac:dyDescent="0.25">
      <c r="A63" s="23"/>
      <c r="B63" s="24" t="s">
        <v>18</v>
      </c>
      <c r="C63" s="5">
        <v>110.623</v>
      </c>
      <c r="D63" s="45"/>
      <c r="E63" s="5">
        <v>99.426000000000002</v>
      </c>
      <c r="F63" s="45"/>
      <c r="G63" s="5">
        <v>112.532</v>
      </c>
      <c r="H63" s="45"/>
      <c r="I63" s="5">
        <v>94.58</v>
      </c>
      <c r="J63" s="45"/>
      <c r="K63" s="23"/>
      <c r="L63" s="24" t="s">
        <v>18</v>
      </c>
      <c r="M63" s="5">
        <v>102.7</v>
      </c>
      <c r="N63" s="45"/>
      <c r="O63" s="5">
        <v>108.25</v>
      </c>
      <c r="P63" s="45"/>
      <c r="Q63" s="5">
        <v>95.766999999999996</v>
      </c>
      <c r="R63" s="45"/>
      <c r="S63" s="23"/>
      <c r="T63" s="24" t="s">
        <v>18</v>
      </c>
      <c r="U63" s="5">
        <v>94.897000000000006</v>
      </c>
      <c r="V63" s="45"/>
      <c r="W63" s="5">
        <v>98.123999999999995</v>
      </c>
      <c r="X63" s="45"/>
      <c r="Y63" s="5">
        <v>109.08199999999999</v>
      </c>
      <c r="Z63" s="45"/>
      <c r="AA63" s="23"/>
      <c r="AB63" s="24" t="s">
        <v>18</v>
      </c>
      <c r="AC63" s="5">
        <v>80.344999999999999</v>
      </c>
      <c r="AD63" s="45"/>
      <c r="AE63" s="5">
        <v>86.126999999999995</v>
      </c>
      <c r="AF63" s="45"/>
      <c r="AG63" s="5">
        <v>83.358999999999995</v>
      </c>
      <c r="AH63" s="45"/>
      <c r="AI63" s="23"/>
      <c r="AJ63" s="24" t="s">
        <v>18</v>
      </c>
      <c r="AK63" s="5">
        <v>89.623999999999995</v>
      </c>
      <c r="AL63" s="45"/>
      <c r="AM63" s="5">
        <v>96.087999999999994</v>
      </c>
      <c r="AN63" s="45"/>
      <c r="AO63" s="370">
        <v>100.139</v>
      </c>
      <c r="AP63" s="45"/>
      <c r="AQ63" s="23"/>
      <c r="AR63" s="24" t="s">
        <v>18</v>
      </c>
      <c r="AS63" s="5">
        <v>87.781000000000006</v>
      </c>
      <c r="AT63" s="45"/>
      <c r="AU63" s="5">
        <v>89.031999999999996</v>
      </c>
      <c r="AV63" s="45"/>
      <c r="AW63" s="5">
        <v>96.730999999999995</v>
      </c>
      <c r="AX63" s="45"/>
      <c r="AY63" s="23"/>
      <c r="AZ63" s="24" t="s">
        <v>18</v>
      </c>
      <c r="BA63" s="5">
        <v>92.741</v>
      </c>
      <c r="BB63" s="45"/>
      <c r="BC63" s="5">
        <v>111.48</v>
      </c>
      <c r="BD63" s="45"/>
      <c r="BE63" s="5">
        <v>100.224</v>
      </c>
      <c r="BF63" s="45"/>
      <c r="BG63" s="5">
        <v>105.88</v>
      </c>
      <c r="BH63" s="45"/>
      <c r="BI63" s="43"/>
    </row>
    <row r="64" spans="1:300" ht="15" hidden="1" customHeight="1" x14ac:dyDescent="0.25">
      <c r="A64" s="23"/>
      <c r="B64" s="24" t="s">
        <v>19</v>
      </c>
      <c r="C64" s="5">
        <v>100.92700000000001</v>
      </c>
      <c r="D64" s="45"/>
      <c r="E64" s="5">
        <v>82.266999999999996</v>
      </c>
      <c r="F64" s="45"/>
      <c r="G64" s="5">
        <v>105.336</v>
      </c>
      <c r="H64" s="45"/>
      <c r="I64" s="5">
        <v>89.283000000000001</v>
      </c>
      <c r="J64" s="45"/>
      <c r="K64" s="23"/>
      <c r="L64" s="24" t="s">
        <v>19</v>
      </c>
      <c r="M64" s="5">
        <v>96.632999999999996</v>
      </c>
      <c r="N64" s="45"/>
      <c r="O64" s="5">
        <v>113.169</v>
      </c>
      <c r="P64" s="45"/>
      <c r="Q64" s="5">
        <v>83.373999999999995</v>
      </c>
      <c r="R64" s="45"/>
      <c r="S64" s="23"/>
      <c r="T64" s="24" t="s">
        <v>19</v>
      </c>
      <c r="U64" s="5">
        <v>96.727999999999994</v>
      </c>
      <c r="V64" s="45"/>
      <c r="W64" s="5">
        <v>92.453000000000003</v>
      </c>
      <c r="X64" s="45"/>
      <c r="Y64" s="5">
        <v>105.66200000000001</v>
      </c>
      <c r="Z64" s="45"/>
      <c r="AA64" s="23"/>
      <c r="AB64" s="24" t="s">
        <v>19</v>
      </c>
      <c r="AC64" s="5">
        <v>79.828000000000003</v>
      </c>
      <c r="AD64" s="45"/>
      <c r="AE64" s="5">
        <v>90.73</v>
      </c>
      <c r="AF64" s="45"/>
      <c r="AG64" s="5">
        <v>116.67</v>
      </c>
      <c r="AH64" s="45"/>
      <c r="AI64" s="23"/>
      <c r="AJ64" s="24" t="s">
        <v>19</v>
      </c>
      <c r="AK64" s="5">
        <v>94.914000000000001</v>
      </c>
      <c r="AL64" s="45"/>
      <c r="AM64" s="5">
        <v>101.00700000000001</v>
      </c>
      <c r="AN64" s="45"/>
      <c r="AO64" s="370">
        <v>121.678</v>
      </c>
      <c r="AP64" s="45"/>
      <c r="AQ64" s="23"/>
      <c r="AR64" s="24" t="s">
        <v>19</v>
      </c>
      <c r="AS64" s="5">
        <v>93.46</v>
      </c>
      <c r="AT64" s="45"/>
      <c r="AU64" s="5">
        <v>85.161000000000001</v>
      </c>
      <c r="AV64" s="45"/>
      <c r="AW64" s="5">
        <v>113.063</v>
      </c>
      <c r="AX64" s="45"/>
      <c r="AY64" s="23"/>
      <c r="AZ64" s="24" t="s">
        <v>19</v>
      </c>
      <c r="BA64" s="5">
        <v>101.904</v>
      </c>
      <c r="BB64" s="45"/>
      <c r="BC64" s="5">
        <v>99.191999999999993</v>
      </c>
      <c r="BD64" s="45"/>
      <c r="BE64" s="5">
        <v>88.293999999999997</v>
      </c>
      <c r="BF64" s="45"/>
      <c r="BG64" s="5">
        <v>91.367999999999995</v>
      </c>
      <c r="BH64" s="45"/>
      <c r="BI64" s="43"/>
    </row>
    <row r="65" spans="1:61" ht="15" hidden="1" customHeight="1" x14ac:dyDescent="0.25">
      <c r="A65" s="23"/>
      <c r="B65" s="24" t="s">
        <v>20</v>
      </c>
      <c r="C65" s="5">
        <v>104.41500000000001</v>
      </c>
      <c r="D65" s="45"/>
      <c r="E65" s="5">
        <v>129.00399999999999</v>
      </c>
      <c r="F65" s="45"/>
      <c r="G65" s="5">
        <v>96.968000000000004</v>
      </c>
      <c r="H65" s="45"/>
      <c r="I65" s="5">
        <v>93.213999999999999</v>
      </c>
      <c r="J65" s="45"/>
      <c r="K65" s="23"/>
      <c r="L65" s="24" t="s">
        <v>20</v>
      </c>
      <c r="M65" s="5">
        <v>101.378</v>
      </c>
      <c r="N65" s="45"/>
      <c r="O65" s="5">
        <v>101.59099999999999</v>
      </c>
      <c r="P65" s="45"/>
      <c r="Q65" s="5">
        <v>89.775000000000006</v>
      </c>
      <c r="R65" s="45"/>
      <c r="S65" s="23"/>
      <c r="T65" s="24" t="s">
        <v>20</v>
      </c>
      <c r="U65" s="5">
        <v>100.583</v>
      </c>
      <c r="V65" s="45"/>
      <c r="W65" s="5">
        <v>103.283</v>
      </c>
      <c r="X65" s="45"/>
      <c r="Y65" s="5">
        <v>96.697000000000003</v>
      </c>
      <c r="Z65" s="45"/>
      <c r="AA65" s="23"/>
      <c r="AB65" s="24" t="s">
        <v>20</v>
      </c>
      <c r="AC65" s="5">
        <v>108.843</v>
      </c>
      <c r="AD65" s="45"/>
      <c r="AE65" s="5">
        <v>105.806</v>
      </c>
      <c r="AF65" s="45"/>
      <c r="AG65" s="5">
        <v>78.771000000000001</v>
      </c>
      <c r="AH65" s="45"/>
      <c r="AI65" s="23"/>
      <c r="AJ65" s="24" t="s">
        <v>20</v>
      </c>
      <c r="AK65" s="5">
        <v>120.22499999999999</v>
      </c>
      <c r="AL65" s="45"/>
      <c r="AM65" s="5">
        <v>77.143000000000001</v>
      </c>
      <c r="AN65" s="45"/>
      <c r="AO65" s="370">
        <v>119.01900000000001</v>
      </c>
      <c r="AP65" s="45"/>
      <c r="AQ65" s="23"/>
      <c r="AR65" s="24" t="s">
        <v>20</v>
      </c>
      <c r="AS65" s="5">
        <v>100.511</v>
      </c>
      <c r="AT65" s="45"/>
      <c r="AU65" s="5">
        <v>100.645</v>
      </c>
      <c r="AV65" s="45"/>
      <c r="AW65" s="5">
        <v>115.524</v>
      </c>
      <c r="AX65" s="45"/>
      <c r="AY65" s="23"/>
      <c r="AZ65" s="24" t="s">
        <v>20</v>
      </c>
      <c r="BA65" s="5">
        <v>95.228999999999999</v>
      </c>
      <c r="BB65" s="45"/>
      <c r="BC65" s="5">
        <v>96.915000000000006</v>
      </c>
      <c r="BD65" s="45"/>
      <c r="BE65" s="5">
        <v>98.058000000000007</v>
      </c>
      <c r="BF65" s="45"/>
      <c r="BG65" s="5">
        <v>85.162000000000006</v>
      </c>
      <c r="BH65" s="45"/>
      <c r="BI65" s="43"/>
    </row>
    <row r="66" spans="1:61" ht="15" hidden="1" customHeight="1" x14ac:dyDescent="0.25">
      <c r="A66" s="23"/>
      <c r="B66" s="24" t="s">
        <v>21</v>
      </c>
      <c r="C66" s="5">
        <v>91.082999999999998</v>
      </c>
      <c r="D66" s="45"/>
      <c r="E66" s="5">
        <v>111.658</v>
      </c>
      <c r="F66" s="45"/>
      <c r="G66" s="5">
        <v>83.320999999999998</v>
      </c>
      <c r="H66" s="45"/>
      <c r="I66" s="5">
        <v>111.23699999999999</v>
      </c>
      <c r="J66" s="45"/>
      <c r="K66" s="23"/>
      <c r="L66" s="24" t="s">
        <v>21</v>
      </c>
      <c r="M66" s="5">
        <v>98.793999999999997</v>
      </c>
      <c r="N66" s="45"/>
      <c r="O66" s="5">
        <v>90.881</v>
      </c>
      <c r="P66" s="45"/>
      <c r="Q66" s="5">
        <v>89.185000000000002</v>
      </c>
      <c r="R66" s="45"/>
      <c r="S66" s="23"/>
      <c r="T66" s="24" t="s">
        <v>21</v>
      </c>
      <c r="U66" s="5">
        <v>97.983000000000004</v>
      </c>
      <c r="V66" s="45"/>
      <c r="W66" s="5">
        <v>96.105000000000004</v>
      </c>
      <c r="X66" s="45"/>
      <c r="Y66" s="5">
        <v>100.34</v>
      </c>
      <c r="Z66" s="45"/>
      <c r="AA66" s="23"/>
      <c r="AB66" s="24" t="s">
        <v>21</v>
      </c>
      <c r="AC66" s="5">
        <v>75.846000000000004</v>
      </c>
      <c r="AD66" s="45"/>
      <c r="AE66" s="5">
        <v>98.040999999999997</v>
      </c>
      <c r="AF66" s="45"/>
      <c r="AG66" s="5">
        <v>76.8</v>
      </c>
      <c r="AH66" s="45"/>
      <c r="AI66" s="23"/>
      <c r="AJ66" s="24" t="s">
        <v>21</v>
      </c>
      <c r="AK66" s="5">
        <v>93.581999999999994</v>
      </c>
      <c r="AL66" s="45"/>
      <c r="AM66" s="5">
        <v>98.188999999999993</v>
      </c>
      <c r="AN66" s="45"/>
      <c r="AO66" s="370">
        <v>102.015</v>
      </c>
      <c r="AP66" s="45"/>
      <c r="AQ66" s="23"/>
      <c r="AR66" s="24" t="s">
        <v>21</v>
      </c>
      <c r="AS66" s="5">
        <v>99.846000000000004</v>
      </c>
      <c r="AT66" s="45"/>
      <c r="AU66" s="5">
        <v>120</v>
      </c>
      <c r="AV66" s="45"/>
      <c r="AW66" s="5">
        <v>96.186000000000007</v>
      </c>
      <c r="AX66" s="45"/>
      <c r="AY66" s="23"/>
      <c r="AZ66" s="24" t="s">
        <v>21</v>
      </c>
      <c r="BA66" s="5">
        <v>97.593999999999994</v>
      </c>
      <c r="BB66" s="45"/>
      <c r="BC66" s="5">
        <v>98.581999999999994</v>
      </c>
      <c r="BD66" s="45"/>
      <c r="BE66" s="5">
        <v>99.986000000000004</v>
      </c>
      <c r="BF66" s="45"/>
      <c r="BG66" s="5">
        <v>106.07</v>
      </c>
      <c r="BH66" s="45"/>
      <c r="BI66" s="43"/>
    </row>
    <row r="67" spans="1:61" ht="15" hidden="1" customHeight="1" x14ac:dyDescent="0.25">
      <c r="A67" s="23"/>
      <c r="B67" s="24" t="s">
        <v>22</v>
      </c>
      <c r="C67" s="5">
        <v>83.585999999999999</v>
      </c>
      <c r="D67" s="45"/>
      <c r="E67" s="5">
        <v>104.831</v>
      </c>
      <c r="F67" s="45"/>
      <c r="G67" s="5">
        <v>95.837000000000003</v>
      </c>
      <c r="H67" s="45"/>
      <c r="I67" s="5">
        <v>118.34099999999999</v>
      </c>
      <c r="J67" s="45"/>
      <c r="K67" s="23"/>
      <c r="L67" s="24" t="s">
        <v>22</v>
      </c>
      <c r="M67" s="5">
        <v>98.664000000000001</v>
      </c>
      <c r="N67" s="45"/>
      <c r="O67" s="5">
        <v>149.541</v>
      </c>
      <c r="P67" s="45"/>
      <c r="Q67" s="5">
        <v>100.02200000000001</v>
      </c>
      <c r="R67" s="45"/>
      <c r="S67" s="23"/>
      <c r="T67" s="24" t="s">
        <v>22</v>
      </c>
      <c r="U67" s="5">
        <v>98.74</v>
      </c>
      <c r="V67" s="45"/>
      <c r="W67" s="5">
        <v>87.534999999999997</v>
      </c>
      <c r="X67" s="45"/>
      <c r="Y67" s="5">
        <v>102.998</v>
      </c>
      <c r="Z67" s="45"/>
      <c r="AA67" s="23"/>
      <c r="AB67" s="24" t="s">
        <v>22</v>
      </c>
      <c r="AC67" s="5">
        <v>79.516000000000005</v>
      </c>
      <c r="AD67" s="45"/>
      <c r="AE67" s="5">
        <v>98.585999999999999</v>
      </c>
      <c r="AF67" s="45"/>
      <c r="AG67" s="5">
        <v>107.875</v>
      </c>
      <c r="AH67" s="45"/>
      <c r="AI67" s="23"/>
      <c r="AJ67" s="24" t="s">
        <v>22</v>
      </c>
      <c r="AK67" s="5">
        <v>102.911</v>
      </c>
      <c r="AL67" s="45"/>
      <c r="AM67" s="5">
        <v>112.548</v>
      </c>
      <c r="AN67" s="45"/>
      <c r="AO67" s="370">
        <v>88.06</v>
      </c>
      <c r="AP67" s="45"/>
      <c r="AQ67" s="23"/>
      <c r="AR67" s="24" t="s">
        <v>22</v>
      </c>
      <c r="AS67" s="5">
        <v>114.869</v>
      </c>
      <c r="AT67" s="45"/>
      <c r="AU67" s="5">
        <v>112.258</v>
      </c>
      <c r="AV67" s="45"/>
      <c r="AW67" s="5">
        <v>103.83499999999999</v>
      </c>
      <c r="AX67" s="45"/>
      <c r="AY67" s="23"/>
      <c r="AZ67" s="24" t="s">
        <v>22</v>
      </c>
      <c r="BA67" s="5">
        <v>107.84399999999999</v>
      </c>
      <c r="BB67" s="45"/>
      <c r="BC67" s="5">
        <v>88.903999999999996</v>
      </c>
      <c r="BD67" s="45"/>
      <c r="BE67" s="5">
        <v>105.46899999999999</v>
      </c>
      <c r="BF67" s="45"/>
      <c r="BG67" s="5">
        <v>105.116</v>
      </c>
      <c r="BH67" s="45"/>
      <c r="BI67" s="43"/>
    </row>
    <row r="68" spans="1:61" ht="15" hidden="1" customHeight="1" x14ac:dyDescent="0.25">
      <c r="A68" s="23"/>
      <c r="B68" s="24" t="s">
        <v>23</v>
      </c>
      <c r="C68" s="5">
        <v>99.685000000000002</v>
      </c>
      <c r="D68" s="45"/>
      <c r="E68" s="5">
        <v>102.203</v>
      </c>
      <c r="F68" s="45"/>
      <c r="G68" s="5">
        <v>103.91</v>
      </c>
      <c r="H68" s="45"/>
      <c r="I68" s="5">
        <v>101.878</v>
      </c>
      <c r="J68" s="45"/>
      <c r="K68" s="23"/>
      <c r="L68" s="24" t="s">
        <v>23</v>
      </c>
      <c r="M68" s="5">
        <v>99.225999999999999</v>
      </c>
      <c r="N68" s="45"/>
      <c r="O68" s="5">
        <v>90.578000000000003</v>
      </c>
      <c r="P68" s="45"/>
      <c r="Q68" s="5">
        <v>88.870999999999995</v>
      </c>
      <c r="R68" s="45"/>
      <c r="S68" s="23"/>
      <c r="T68" s="24" t="s">
        <v>23</v>
      </c>
      <c r="U68" s="5">
        <v>113.008</v>
      </c>
      <c r="V68" s="45"/>
      <c r="W68" s="5">
        <v>98.981999999999999</v>
      </c>
      <c r="X68" s="45"/>
      <c r="Y68" s="5">
        <v>101.831</v>
      </c>
      <c r="Z68" s="45"/>
      <c r="AA68" s="23"/>
      <c r="AB68" s="24" t="s">
        <v>23</v>
      </c>
      <c r="AC68" s="5">
        <v>135.62</v>
      </c>
      <c r="AD68" s="45"/>
      <c r="AE68" s="5">
        <v>98.355000000000004</v>
      </c>
      <c r="AF68" s="45"/>
      <c r="AG68" s="5">
        <v>94.736999999999995</v>
      </c>
      <c r="AH68" s="45"/>
      <c r="AI68" s="23"/>
      <c r="AJ68" s="24" t="s">
        <v>23</v>
      </c>
      <c r="AK68" s="5">
        <v>99.028000000000006</v>
      </c>
      <c r="AL68" s="45"/>
      <c r="AM68" s="5">
        <v>133.03100000000001</v>
      </c>
      <c r="AN68" s="45"/>
      <c r="AO68" s="370">
        <v>73.281999999999996</v>
      </c>
      <c r="AP68" s="45"/>
      <c r="AQ68" s="23"/>
      <c r="AR68" s="24" t="s">
        <v>23</v>
      </c>
      <c r="AS68" s="5">
        <v>104.538</v>
      </c>
      <c r="AT68" s="45"/>
      <c r="AU68" s="5">
        <v>100.645</v>
      </c>
      <c r="AV68" s="45"/>
      <c r="AW68" s="5">
        <v>93.388000000000005</v>
      </c>
      <c r="AX68" s="45"/>
      <c r="AY68" s="23"/>
      <c r="AZ68" s="24" t="s">
        <v>23</v>
      </c>
      <c r="BA68" s="5">
        <v>99.156999999999996</v>
      </c>
      <c r="BB68" s="45"/>
      <c r="BC68" s="5">
        <v>93.527000000000001</v>
      </c>
      <c r="BD68" s="45"/>
      <c r="BE68" s="5">
        <v>103.512</v>
      </c>
      <c r="BF68" s="45"/>
      <c r="BG68" s="5">
        <v>113.804</v>
      </c>
      <c r="BH68" s="45"/>
      <c r="BI68" s="43"/>
    </row>
    <row r="69" spans="1:61" ht="15" hidden="1" customHeight="1" x14ac:dyDescent="0.25">
      <c r="A69" s="23"/>
      <c r="B69" s="24" t="s">
        <v>24</v>
      </c>
      <c r="C69" s="5">
        <v>101.78700000000001</v>
      </c>
      <c r="D69" s="45"/>
      <c r="E69" s="5">
        <v>104.04600000000001</v>
      </c>
      <c r="F69" s="45"/>
      <c r="G69" s="5">
        <v>102.729</v>
      </c>
      <c r="H69" s="45"/>
      <c r="I69" s="5">
        <v>104.761</v>
      </c>
      <c r="J69" s="45"/>
      <c r="K69" s="23"/>
      <c r="L69" s="24" t="s">
        <v>24</v>
      </c>
      <c r="M69" s="5">
        <v>98.247</v>
      </c>
      <c r="N69" s="45"/>
      <c r="O69" s="5">
        <v>85.605999999999995</v>
      </c>
      <c r="P69" s="45"/>
      <c r="Q69" s="5">
        <v>89.971000000000004</v>
      </c>
      <c r="R69" s="45"/>
      <c r="S69" s="23"/>
      <c r="T69" s="24" t="s">
        <v>24</v>
      </c>
      <c r="U69" s="5">
        <v>109.639</v>
      </c>
      <c r="V69" s="45"/>
      <c r="W69" s="5">
        <v>96.545000000000002</v>
      </c>
      <c r="X69" s="45"/>
      <c r="Y69" s="5">
        <v>95.006</v>
      </c>
      <c r="Z69" s="45"/>
      <c r="AA69" s="23"/>
      <c r="AB69" s="24" t="s">
        <v>24</v>
      </c>
      <c r="AC69" s="5">
        <v>140.363</v>
      </c>
      <c r="AD69" s="45"/>
      <c r="AE69" s="5">
        <v>91.22</v>
      </c>
      <c r="AF69" s="45"/>
      <c r="AG69" s="5">
        <v>99.814999999999998</v>
      </c>
      <c r="AH69" s="45"/>
      <c r="AI69" s="23"/>
      <c r="AJ69" s="24" t="s">
        <v>24</v>
      </c>
      <c r="AK69" s="5">
        <v>100.569</v>
      </c>
      <c r="AL69" s="45"/>
      <c r="AM69" s="5">
        <v>115.572</v>
      </c>
      <c r="AN69" s="45"/>
      <c r="AO69" s="370">
        <v>106.127</v>
      </c>
      <c r="AP69" s="45"/>
      <c r="AQ69" s="23"/>
      <c r="AR69" s="24" t="s">
        <v>24</v>
      </c>
      <c r="AS69" s="5">
        <v>90.528999999999996</v>
      </c>
      <c r="AT69" s="45"/>
      <c r="AU69" s="5">
        <v>116.129</v>
      </c>
      <c r="AV69" s="45"/>
      <c r="AW69" s="5">
        <v>110.867</v>
      </c>
      <c r="AX69" s="45"/>
      <c r="AY69" s="23"/>
      <c r="AZ69" s="24" t="s">
        <v>24</v>
      </c>
      <c r="BA69" s="5">
        <v>101.879</v>
      </c>
      <c r="BB69" s="45"/>
      <c r="BC69" s="5">
        <v>85.25</v>
      </c>
      <c r="BD69" s="45"/>
      <c r="BE69" s="5">
        <v>100.86199999999999</v>
      </c>
      <c r="BF69" s="45"/>
      <c r="BG69" s="5">
        <v>106.357</v>
      </c>
      <c r="BH69" s="45"/>
      <c r="BI69" s="43"/>
    </row>
    <row r="70" spans="1:61" ht="15" hidden="1" customHeight="1" x14ac:dyDescent="0.25">
      <c r="A70" s="23"/>
      <c r="B70" s="24" t="s">
        <v>25</v>
      </c>
      <c r="C70" s="5">
        <v>92.38</v>
      </c>
      <c r="D70" s="45"/>
      <c r="E70" s="5">
        <v>104.398</v>
      </c>
      <c r="F70" s="45"/>
      <c r="G70" s="5">
        <v>103.12</v>
      </c>
      <c r="H70" s="45"/>
      <c r="I70" s="5">
        <v>104.501</v>
      </c>
      <c r="J70" s="45"/>
      <c r="K70" s="23"/>
      <c r="L70" s="24" t="s">
        <v>25</v>
      </c>
      <c r="M70" s="5">
        <v>111.619</v>
      </c>
      <c r="N70" s="45"/>
      <c r="O70" s="5">
        <v>93.103999999999999</v>
      </c>
      <c r="P70" s="45"/>
      <c r="Q70" s="5">
        <v>96.953999999999994</v>
      </c>
      <c r="R70" s="45"/>
      <c r="S70" s="23"/>
      <c r="T70" s="24" t="s">
        <v>25</v>
      </c>
      <c r="U70" s="5">
        <v>115.152</v>
      </c>
      <c r="V70" s="45"/>
      <c r="W70" s="5">
        <v>101.60299999999999</v>
      </c>
      <c r="X70" s="45"/>
      <c r="Y70" s="5">
        <v>99.241</v>
      </c>
      <c r="Z70" s="45"/>
      <c r="AA70" s="23"/>
      <c r="AB70" s="24" t="s">
        <v>25</v>
      </c>
      <c r="AC70" s="5">
        <v>142.92699999999999</v>
      </c>
      <c r="AD70" s="45"/>
      <c r="AE70" s="5">
        <v>124.583</v>
      </c>
      <c r="AF70" s="45"/>
      <c r="AG70" s="5">
        <v>136.322</v>
      </c>
      <c r="AH70" s="45"/>
      <c r="AI70" s="23"/>
      <c r="AJ70" s="24" t="s">
        <v>25</v>
      </c>
      <c r="AK70" s="5">
        <v>111.65300000000001</v>
      </c>
      <c r="AL70" s="45"/>
      <c r="AM70" s="5">
        <v>79.819000000000003</v>
      </c>
      <c r="AN70" s="45"/>
      <c r="AO70" s="370">
        <v>87.727999999999994</v>
      </c>
      <c r="AP70" s="45"/>
      <c r="AQ70" s="23"/>
      <c r="AR70" s="24" t="s">
        <v>25</v>
      </c>
      <c r="AS70" s="5">
        <v>102.68</v>
      </c>
      <c r="AT70" s="45"/>
      <c r="AU70" s="5">
        <v>112.258</v>
      </c>
      <c r="AV70" s="45"/>
      <c r="AW70" s="5">
        <v>101.32599999999999</v>
      </c>
      <c r="AX70" s="45"/>
      <c r="AY70" s="23"/>
      <c r="AZ70" s="24" t="s">
        <v>25</v>
      </c>
      <c r="BA70" s="5">
        <v>104.096</v>
      </c>
      <c r="BB70" s="45"/>
      <c r="BC70" s="5">
        <v>113.976</v>
      </c>
      <c r="BD70" s="45"/>
      <c r="BE70" s="5">
        <v>103.56699999999999</v>
      </c>
      <c r="BF70" s="45"/>
      <c r="BG70" s="5">
        <v>88.408000000000001</v>
      </c>
      <c r="BH70" s="45"/>
      <c r="BI70" s="43"/>
    </row>
    <row r="71" spans="1:61" ht="15" hidden="1" customHeight="1" x14ac:dyDescent="0.25">
      <c r="A71" s="23"/>
      <c r="B71" s="24" t="s">
        <v>26</v>
      </c>
      <c r="C71" s="5">
        <v>92.74</v>
      </c>
      <c r="D71" s="45"/>
      <c r="E71" s="5">
        <v>97.191999999999993</v>
      </c>
      <c r="F71" s="45"/>
      <c r="G71" s="5">
        <v>91.777000000000001</v>
      </c>
      <c r="H71" s="45"/>
      <c r="I71" s="5">
        <v>88.287999999999997</v>
      </c>
      <c r="J71" s="45"/>
      <c r="K71" s="23"/>
      <c r="L71" s="24" t="s">
        <v>26</v>
      </c>
      <c r="M71" s="5">
        <v>97.227000000000004</v>
      </c>
      <c r="N71" s="45"/>
      <c r="O71" s="5">
        <v>84.033000000000001</v>
      </c>
      <c r="P71" s="45"/>
      <c r="Q71" s="5">
        <v>93.04</v>
      </c>
      <c r="R71" s="45"/>
      <c r="S71" s="23"/>
      <c r="T71" s="24" t="s">
        <v>26</v>
      </c>
      <c r="U71" s="5">
        <v>97.575000000000003</v>
      </c>
      <c r="V71" s="45"/>
      <c r="W71" s="5">
        <v>99.552999999999997</v>
      </c>
      <c r="X71" s="45"/>
      <c r="Y71" s="5">
        <v>96.647000000000006</v>
      </c>
      <c r="Z71" s="45"/>
      <c r="AA71" s="23"/>
      <c r="AB71" s="24" t="s">
        <v>26</v>
      </c>
      <c r="AC71" s="5">
        <v>74.316999999999993</v>
      </c>
      <c r="AD71" s="45"/>
      <c r="AE71" s="5">
        <v>117.599</v>
      </c>
      <c r="AF71" s="45"/>
      <c r="AG71" s="5">
        <v>128.68</v>
      </c>
      <c r="AH71" s="45"/>
      <c r="AI71" s="23"/>
      <c r="AJ71" s="24" t="s">
        <v>26</v>
      </c>
      <c r="AK71" s="5">
        <v>109.33199999999999</v>
      </c>
      <c r="AL71" s="45"/>
      <c r="AM71" s="5">
        <v>78.164000000000001</v>
      </c>
      <c r="AN71" s="45"/>
      <c r="AO71" s="370">
        <v>87.305999999999997</v>
      </c>
      <c r="AP71" s="45"/>
      <c r="AQ71" s="23"/>
      <c r="AR71" s="24" t="s">
        <v>26</v>
      </c>
      <c r="AS71" s="5">
        <v>107.956</v>
      </c>
      <c r="AT71" s="45"/>
      <c r="AU71" s="5">
        <v>100.645</v>
      </c>
      <c r="AV71" s="45"/>
      <c r="AW71" s="5">
        <v>91.099000000000004</v>
      </c>
      <c r="AX71" s="45"/>
      <c r="AY71" s="23"/>
      <c r="AZ71" s="24" t="s">
        <v>26</v>
      </c>
      <c r="BA71" s="5">
        <v>98.41</v>
      </c>
      <c r="BB71" s="45"/>
      <c r="BC71" s="5">
        <v>96.147000000000006</v>
      </c>
      <c r="BD71" s="45"/>
      <c r="BE71" s="5">
        <v>98.108000000000004</v>
      </c>
      <c r="BF71" s="45"/>
      <c r="BG71" s="5">
        <v>85.543999999999997</v>
      </c>
      <c r="BH71" s="45"/>
      <c r="BI71" s="43"/>
    </row>
    <row r="72" spans="1:61" ht="15" hidden="1" customHeight="1" x14ac:dyDescent="0.25">
      <c r="A72" s="23"/>
      <c r="B72" s="24" t="s">
        <v>27</v>
      </c>
      <c r="C72" s="5">
        <v>98.775000000000006</v>
      </c>
      <c r="D72" s="45"/>
      <c r="E72" s="5">
        <v>83.885999999999996</v>
      </c>
      <c r="F72" s="45"/>
      <c r="G72" s="5">
        <v>106.53100000000001</v>
      </c>
      <c r="H72" s="45"/>
      <c r="I72" s="5">
        <v>94.938000000000002</v>
      </c>
      <c r="J72" s="45"/>
      <c r="K72" s="23"/>
      <c r="L72" s="24" t="s">
        <v>27</v>
      </c>
      <c r="M72" s="5">
        <v>108.03</v>
      </c>
      <c r="N72" s="45"/>
      <c r="O72" s="5">
        <v>94.234999999999999</v>
      </c>
      <c r="P72" s="45"/>
      <c r="Q72" s="5">
        <v>127.27800000000001</v>
      </c>
      <c r="R72" s="45"/>
      <c r="S72" s="23"/>
      <c r="T72" s="24" t="s">
        <v>27</v>
      </c>
      <c r="U72" s="5">
        <v>95.491</v>
      </c>
      <c r="V72" s="45"/>
      <c r="W72" s="5">
        <v>106.509</v>
      </c>
      <c r="X72" s="45"/>
      <c r="Y72" s="5">
        <v>95.891999999999996</v>
      </c>
      <c r="Z72" s="45"/>
      <c r="AA72" s="23"/>
      <c r="AB72" s="24" t="s">
        <v>27</v>
      </c>
      <c r="AC72" s="5">
        <v>73.52</v>
      </c>
      <c r="AD72" s="45"/>
      <c r="AE72" s="5">
        <v>96.731999999999999</v>
      </c>
      <c r="AF72" s="45"/>
      <c r="AG72" s="5">
        <v>79.724000000000004</v>
      </c>
      <c r="AH72" s="45"/>
      <c r="AI72" s="23"/>
      <c r="AJ72" s="24" t="s">
        <v>27</v>
      </c>
      <c r="AK72" s="5">
        <v>88.52</v>
      </c>
      <c r="AL72" s="45"/>
      <c r="AM72" s="5">
        <v>94.933000000000007</v>
      </c>
      <c r="AN72" s="45"/>
      <c r="AO72" s="370">
        <v>81.174999999999997</v>
      </c>
      <c r="AP72" s="45"/>
      <c r="AQ72" s="23"/>
      <c r="AR72" s="24" t="s">
        <v>27</v>
      </c>
      <c r="AS72" s="5">
        <v>88.132999999999996</v>
      </c>
      <c r="AT72" s="45"/>
      <c r="AU72" s="5">
        <v>89.031999999999996</v>
      </c>
      <c r="AV72" s="45"/>
      <c r="AW72" s="5">
        <v>89.244</v>
      </c>
      <c r="AX72" s="45"/>
      <c r="AY72" s="23"/>
      <c r="AZ72" s="24" t="s">
        <v>27</v>
      </c>
      <c r="BA72" s="5">
        <v>102.93</v>
      </c>
      <c r="BB72" s="45"/>
      <c r="BC72" s="5">
        <v>111.721</v>
      </c>
      <c r="BD72" s="45"/>
      <c r="BE72" s="5">
        <v>101.565</v>
      </c>
      <c r="BF72" s="45"/>
      <c r="BG72" s="5">
        <v>119.723</v>
      </c>
      <c r="BH72" s="45"/>
      <c r="BI72" s="43"/>
    </row>
    <row r="73" spans="1:61" ht="15" hidden="1" customHeight="1" x14ac:dyDescent="0.25">
      <c r="A73" s="23"/>
      <c r="B73" s="24" t="s">
        <v>28</v>
      </c>
      <c r="C73" s="5">
        <v>106.504</v>
      </c>
      <c r="D73" s="45"/>
      <c r="E73" s="5">
        <v>91.894000000000005</v>
      </c>
      <c r="F73" s="45"/>
      <c r="G73" s="5">
        <v>101.61499999999999</v>
      </c>
      <c r="H73" s="45"/>
      <c r="I73" s="5">
        <v>99.817999999999998</v>
      </c>
      <c r="J73" s="45"/>
      <c r="K73" s="23"/>
      <c r="L73" s="24" t="s">
        <v>28</v>
      </c>
      <c r="M73" s="5">
        <v>91.852999999999994</v>
      </c>
      <c r="N73" s="45"/>
      <c r="O73" s="5">
        <v>97.667000000000002</v>
      </c>
      <c r="P73" s="45"/>
      <c r="Q73" s="5">
        <v>123.895</v>
      </c>
      <c r="R73" s="45"/>
      <c r="S73" s="23"/>
      <c r="T73" s="24" t="s">
        <v>28</v>
      </c>
      <c r="U73" s="5">
        <v>94.397999999999996</v>
      </c>
      <c r="V73" s="45"/>
      <c r="W73" s="5">
        <v>101.18600000000001</v>
      </c>
      <c r="X73" s="45"/>
      <c r="Y73" s="5">
        <v>103.254</v>
      </c>
      <c r="Z73" s="45"/>
      <c r="AA73" s="23"/>
      <c r="AB73" s="24" t="s">
        <v>28</v>
      </c>
      <c r="AC73" s="5">
        <v>72.474000000000004</v>
      </c>
      <c r="AD73" s="45"/>
      <c r="AE73" s="5">
        <v>91.491</v>
      </c>
      <c r="AF73" s="45"/>
      <c r="AG73" s="5">
        <v>87.024000000000001</v>
      </c>
      <c r="AH73" s="45"/>
      <c r="AI73" s="23"/>
      <c r="AJ73" s="24" t="s">
        <v>28</v>
      </c>
      <c r="AK73" s="5">
        <v>85.912999999999997</v>
      </c>
      <c r="AL73" s="45"/>
      <c r="AM73" s="5">
        <v>118.839</v>
      </c>
      <c r="AN73" s="45"/>
      <c r="AO73" s="370">
        <v>89.930999999999997</v>
      </c>
      <c r="AP73" s="45"/>
      <c r="AQ73" s="23"/>
      <c r="AR73" s="24" t="s">
        <v>28</v>
      </c>
      <c r="AS73" s="5">
        <v>109.622</v>
      </c>
      <c r="AT73" s="45"/>
      <c r="AU73" s="5">
        <v>85.161000000000001</v>
      </c>
      <c r="AV73" s="45"/>
      <c r="AW73" s="5">
        <v>89.417000000000002</v>
      </c>
      <c r="AX73" s="45"/>
      <c r="AY73" s="23"/>
      <c r="AZ73" s="24" t="s">
        <v>28</v>
      </c>
      <c r="BA73" s="5">
        <v>96.492000000000004</v>
      </c>
      <c r="BB73" s="45"/>
      <c r="BC73" s="5">
        <v>105.929</v>
      </c>
      <c r="BD73" s="45"/>
      <c r="BE73" s="5">
        <v>85.263000000000005</v>
      </c>
      <c r="BF73" s="45"/>
      <c r="BG73" s="5">
        <v>95.759</v>
      </c>
      <c r="BH73" s="45"/>
      <c r="BI73" s="43"/>
    </row>
    <row r="74" spans="1:61" ht="15" hidden="1" customHeight="1" x14ac:dyDescent="0.25">
      <c r="C74" s="5"/>
      <c r="D74" s="370"/>
      <c r="E74" s="5"/>
      <c r="F74" s="370"/>
      <c r="G74" s="5"/>
      <c r="H74" s="370"/>
      <c r="I74" s="5"/>
      <c r="J74" s="370"/>
      <c r="M74" s="5"/>
      <c r="N74" s="370"/>
      <c r="O74" s="5"/>
      <c r="P74" s="370"/>
      <c r="Q74" s="5"/>
      <c r="R74" s="370"/>
      <c r="U74" s="5"/>
      <c r="V74" s="370"/>
      <c r="W74" s="5"/>
      <c r="X74" s="370"/>
      <c r="Y74" s="5"/>
      <c r="Z74" s="370"/>
      <c r="AC74" s="5"/>
      <c r="AD74" s="370"/>
      <c r="AE74" s="5"/>
      <c r="AF74" s="370"/>
      <c r="AG74" s="5"/>
      <c r="AH74" s="370"/>
      <c r="AK74" s="5"/>
      <c r="AL74" s="370"/>
      <c r="AM74" s="5"/>
      <c r="AN74" s="370"/>
      <c r="AO74" s="370"/>
      <c r="AP74" s="370"/>
      <c r="AS74" s="5"/>
      <c r="AT74" s="370"/>
      <c r="AU74" s="5"/>
      <c r="AV74" s="370"/>
      <c r="AW74" s="5"/>
      <c r="AX74" s="370"/>
      <c r="BA74" s="5"/>
      <c r="BB74" s="370"/>
      <c r="BC74" s="5"/>
      <c r="BD74" s="370"/>
      <c r="BE74" s="5"/>
      <c r="BF74" s="370"/>
      <c r="BG74" s="5"/>
      <c r="BH74" s="370"/>
    </row>
    <row r="75" spans="1:61" ht="15" hidden="1" customHeight="1" x14ac:dyDescent="0.25">
      <c r="A75" s="23">
        <v>2016</v>
      </c>
      <c r="B75" s="24" t="s">
        <v>17</v>
      </c>
      <c r="C75" s="5">
        <v>120.026</v>
      </c>
      <c r="D75" s="45">
        <v>2.1539999999999999</v>
      </c>
      <c r="E75" s="5">
        <v>91.114999999999995</v>
      </c>
      <c r="F75" s="45">
        <v>2.1539999999999999</v>
      </c>
      <c r="G75" s="5">
        <v>98.397999999999996</v>
      </c>
      <c r="H75" s="45">
        <v>2.1539999999999999</v>
      </c>
      <c r="I75" s="5">
        <v>101.297</v>
      </c>
      <c r="J75" s="45">
        <v>2.1539999999999999</v>
      </c>
      <c r="K75" s="23">
        <v>2016</v>
      </c>
      <c r="L75" s="24" t="s">
        <v>17</v>
      </c>
      <c r="M75" s="5">
        <v>99.311999999999998</v>
      </c>
      <c r="N75" s="45">
        <v>3.85</v>
      </c>
      <c r="O75" s="5">
        <v>97.063000000000002</v>
      </c>
      <c r="P75" s="45">
        <v>6.2590000000000003</v>
      </c>
      <c r="Q75" s="5">
        <v>129.49600000000001</v>
      </c>
      <c r="R75" s="45">
        <v>6.2590000000000003</v>
      </c>
      <c r="S75" s="23">
        <v>2016</v>
      </c>
      <c r="T75" s="24" t="s">
        <v>17</v>
      </c>
      <c r="U75" s="5">
        <v>93.856999999999999</v>
      </c>
      <c r="V75" s="45">
        <v>9.3829999999999991</v>
      </c>
      <c r="W75" s="5">
        <v>121.57899999999999</v>
      </c>
      <c r="X75" s="45">
        <v>2.9260000000000002</v>
      </c>
      <c r="Y75" s="5">
        <v>96.688000000000002</v>
      </c>
      <c r="Z75" s="45">
        <v>3.5779999999999998</v>
      </c>
      <c r="AA75" s="23">
        <v>2016</v>
      </c>
      <c r="AB75" s="24" t="s">
        <v>17</v>
      </c>
      <c r="AC75" s="5">
        <v>145.822</v>
      </c>
      <c r="AD75" s="45">
        <v>6.907</v>
      </c>
      <c r="AE75" s="5">
        <v>103.26900000000001</v>
      </c>
      <c r="AF75" s="45">
        <v>2.52</v>
      </c>
      <c r="AG75" s="5">
        <v>112.999</v>
      </c>
      <c r="AH75" s="45">
        <v>2.52</v>
      </c>
      <c r="AI75" s="23">
        <v>2016</v>
      </c>
      <c r="AJ75" s="24" t="s">
        <v>17</v>
      </c>
      <c r="AK75" s="5">
        <v>106.343</v>
      </c>
      <c r="AL75" s="45">
        <v>2.52</v>
      </c>
      <c r="AM75" s="5">
        <v>76.364999999999995</v>
      </c>
      <c r="AN75" s="45">
        <v>-19.332000000000001</v>
      </c>
      <c r="AO75" s="370">
        <v>145.01</v>
      </c>
      <c r="AP75" s="45">
        <v>1.0229999999999999</v>
      </c>
      <c r="AQ75" s="23">
        <v>2016</v>
      </c>
      <c r="AR75" s="24" t="s">
        <v>17</v>
      </c>
      <c r="AS75" s="5">
        <v>101.099</v>
      </c>
      <c r="AT75" s="45">
        <v>1.0229999999999999</v>
      </c>
      <c r="AU75" s="5">
        <v>89.942999999999998</v>
      </c>
      <c r="AV75" s="45">
        <v>1.0229999999999999</v>
      </c>
      <c r="AW75" s="5">
        <v>100.336</v>
      </c>
      <c r="AX75" s="45">
        <v>1.0229999999999999</v>
      </c>
      <c r="AY75" s="23">
        <v>2016</v>
      </c>
      <c r="AZ75" s="24" t="s">
        <v>17</v>
      </c>
      <c r="BA75" s="5">
        <v>102.765</v>
      </c>
      <c r="BB75" s="45">
        <v>1.0229999999999999</v>
      </c>
      <c r="BC75" s="5">
        <v>99.382000000000005</v>
      </c>
      <c r="BD75" s="45">
        <v>1.0229999999999999</v>
      </c>
      <c r="BE75" s="5">
        <v>116.27</v>
      </c>
      <c r="BF75" s="45">
        <v>1.0229999999999999</v>
      </c>
      <c r="BG75" s="5">
        <v>97.8</v>
      </c>
      <c r="BH75" s="45">
        <v>1.0229999999999999</v>
      </c>
      <c r="BI75" s="43"/>
    </row>
    <row r="76" spans="1:61" ht="15" hidden="1" customHeight="1" x14ac:dyDescent="0.25">
      <c r="A76" s="23"/>
      <c r="B76" s="24" t="s">
        <v>18</v>
      </c>
      <c r="C76" s="5">
        <v>116.029</v>
      </c>
      <c r="D76" s="45">
        <v>4.8879999999999999</v>
      </c>
      <c r="E76" s="5">
        <v>104.285</v>
      </c>
      <c r="F76" s="45">
        <v>4.8869999999999996</v>
      </c>
      <c r="G76" s="5">
        <v>118.032</v>
      </c>
      <c r="H76" s="45">
        <v>4.8879999999999999</v>
      </c>
      <c r="I76" s="5">
        <v>99.201999999999998</v>
      </c>
      <c r="J76" s="45">
        <v>4.8869999999999996</v>
      </c>
      <c r="K76" s="23"/>
      <c r="L76" s="24" t="s">
        <v>18</v>
      </c>
      <c r="M76" s="5">
        <v>106.771</v>
      </c>
      <c r="N76" s="45">
        <v>3.964</v>
      </c>
      <c r="O76" s="5">
        <v>117.857</v>
      </c>
      <c r="P76" s="45">
        <v>8.875</v>
      </c>
      <c r="Q76" s="5">
        <v>104.26600000000001</v>
      </c>
      <c r="R76" s="45">
        <v>8.8740000000000006</v>
      </c>
      <c r="S76" s="23"/>
      <c r="T76" s="24" t="s">
        <v>18</v>
      </c>
      <c r="U76" s="5">
        <v>103.36199999999999</v>
      </c>
      <c r="V76" s="45">
        <v>8.92</v>
      </c>
      <c r="W76" s="5">
        <v>101.75</v>
      </c>
      <c r="X76" s="45">
        <v>3.6949999999999998</v>
      </c>
      <c r="Y76" s="5">
        <v>110.24299999999999</v>
      </c>
      <c r="Z76" s="45">
        <v>1.0640000000000001</v>
      </c>
      <c r="AA76" s="23"/>
      <c r="AB76" s="24" t="s">
        <v>18</v>
      </c>
      <c r="AC76" s="5">
        <v>84.986000000000004</v>
      </c>
      <c r="AD76" s="45">
        <v>5.7770000000000001</v>
      </c>
      <c r="AE76" s="5">
        <v>90.481999999999999</v>
      </c>
      <c r="AF76" s="45">
        <v>5.0570000000000004</v>
      </c>
      <c r="AG76" s="5">
        <v>87.575000000000003</v>
      </c>
      <c r="AH76" s="45">
        <v>5.0570000000000004</v>
      </c>
      <c r="AI76" s="23"/>
      <c r="AJ76" s="24" t="s">
        <v>18</v>
      </c>
      <c r="AK76" s="5">
        <v>94.156000000000006</v>
      </c>
      <c r="AL76" s="45">
        <v>5.0570000000000004</v>
      </c>
      <c r="AM76" s="5">
        <v>78.994</v>
      </c>
      <c r="AN76" s="45">
        <v>-17.79</v>
      </c>
      <c r="AO76" s="370">
        <v>101.411</v>
      </c>
      <c r="AP76" s="45">
        <v>1.27</v>
      </c>
      <c r="AQ76" s="23"/>
      <c r="AR76" s="24" t="s">
        <v>18</v>
      </c>
      <c r="AS76" s="5">
        <v>88.891000000000005</v>
      </c>
      <c r="AT76" s="45">
        <v>1.2649999999999999</v>
      </c>
      <c r="AU76" s="5">
        <v>90.159000000000006</v>
      </c>
      <c r="AV76" s="45">
        <v>1.266</v>
      </c>
      <c r="AW76" s="5">
        <v>97.956000000000003</v>
      </c>
      <c r="AX76" s="45">
        <v>1.266</v>
      </c>
      <c r="AY76" s="23"/>
      <c r="AZ76" s="24" t="s">
        <v>18</v>
      </c>
      <c r="BA76" s="5">
        <v>93.915000000000006</v>
      </c>
      <c r="BB76" s="45">
        <v>1.266</v>
      </c>
      <c r="BC76" s="5">
        <v>112.89100000000001</v>
      </c>
      <c r="BD76" s="45">
        <v>1.266</v>
      </c>
      <c r="BE76" s="5">
        <v>101.49299999999999</v>
      </c>
      <c r="BF76" s="45">
        <v>1.266</v>
      </c>
      <c r="BG76" s="5">
        <v>107.22</v>
      </c>
      <c r="BH76" s="45">
        <v>1.266</v>
      </c>
      <c r="BI76" s="43"/>
    </row>
    <row r="77" spans="1:61" ht="15" hidden="1" customHeight="1" x14ac:dyDescent="0.25">
      <c r="A77" s="23"/>
      <c r="B77" s="24" t="s">
        <v>19</v>
      </c>
      <c r="C77" s="5">
        <v>108.262</v>
      </c>
      <c r="D77" s="45">
        <v>7.2670000000000003</v>
      </c>
      <c r="E77" s="5">
        <v>88.245000000000005</v>
      </c>
      <c r="F77" s="45">
        <v>7.2670000000000003</v>
      </c>
      <c r="G77" s="5">
        <v>112.991</v>
      </c>
      <c r="H77" s="45">
        <v>7.2670000000000003</v>
      </c>
      <c r="I77" s="5">
        <v>95.771000000000001</v>
      </c>
      <c r="J77" s="45">
        <v>7.2670000000000003</v>
      </c>
      <c r="K77" s="23"/>
      <c r="L77" s="24" t="s">
        <v>19</v>
      </c>
      <c r="M77" s="5">
        <v>99.741</v>
      </c>
      <c r="N77" s="45">
        <v>3.2170000000000001</v>
      </c>
      <c r="O77" s="5">
        <v>127.48099999999999</v>
      </c>
      <c r="P77" s="45">
        <v>12.646000000000001</v>
      </c>
      <c r="Q77" s="5">
        <v>93.918999999999997</v>
      </c>
      <c r="R77" s="45">
        <v>12.647</v>
      </c>
      <c r="S77" s="23"/>
      <c r="T77" s="24" t="s">
        <v>19</v>
      </c>
      <c r="U77" s="5">
        <v>98.206000000000003</v>
      </c>
      <c r="V77" s="45">
        <v>1.528</v>
      </c>
      <c r="W77" s="5">
        <v>96.457999999999998</v>
      </c>
      <c r="X77" s="45">
        <v>4.3319999999999999</v>
      </c>
      <c r="Y77" s="5">
        <v>106.99299999999999</v>
      </c>
      <c r="Z77" s="45">
        <v>1.26</v>
      </c>
      <c r="AA77" s="23"/>
      <c r="AB77" s="24" t="s">
        <v>19</v>
      </c>
      <c r="AC77" s="5">
        <v>84.575999999999993</v>
      </c>
      <c r="AD77" s="45">
        <v>5.9480000000000004</v>
      </c>
      <c r="AE77" s="5">
        <v>94.117999999999995</v>
      </c>
      <c r="AF77" s="45">
        <v>3.7349999999999999</v>
      </c>
      <c r="AG77" s="5">
        <v>121.027</v>
      </c>
      <c r="AH77" s="45">
        <v>3.7349999999999999</v>
      </c>
      <c r="AI77" s="23"/>
      <c r="AJ77" s="24" t="s">
        <v>19</v>
      </c>
      <c r="AK77" s="5">
        <v>98.459000000000003</v>
      </c>
      <c r="AL77" s="45">
        <v>3.7349999999999999</v>
      </c>
      <c r="AM77" s="5">
        <v>77.706999999999994</v>
      </c>
      <c r="AN77" s="45">
        <v>-23.068000000000001</v>
      </c>
      <c r="AO77" s="370">
        <v>126.003</v>
      </c>
      <c r="AP77" s="45">
        <v>3.5539999999999998</v>
      </c>
      <c r="AQ77" s="23"/>
      <c r="AR77" s="24" t="s">
        <v>19</v>
      </c>
      <c r="AS77" s="5">
        <v>96.781999999999996</v>
      </c>
      <c r="AT77" s="45">
        <v>3.5550000000000002</v>
      </c>
      <c r="AU77" s="5">
        <v>88.188000000000002</v>
      </c>
      <c r="AV77" s="45">
        <v>3.5539999999999998</v>
      </c>
      <c r="AW77" s="5">
        <v>117.081</v>
      </c>
      <c r="AX77" s="45">
        <v>3.5539999999999998</v>
      </c>
      <c r="AY77" s="23"/>
      <c r="AZ77" s="24" t="s">
        <v>19</v>
      </c>
      <c r="BA77" s="5">
        <v>105.526</v>
      </c>
      <c r="BB77" s="45">
        <v>3.5539999999999998</v>
      </c>
      <c r="BC77" s="5">
        <v>102.718</v>
      </c>
      <c r="BD77" s="45">
        <v>3.5539999999999998</v>
      </c>
      <c r="BE77" s="5">
        <v>91.432000000000002</v>
      </c>
      <c r="BF77" s="45">
        <v>3.5539999999999998</v>
      </c>
      <c r="BG77" s="5">
        <v>94.614999999999995</v>
      </c>
      <c r="BH77" s="45">
        <v>3.5539999999999998</v>
      </c>
      <c r="BI77" s="43"/>
    </row>
    <row r="78" spans="1:61" ht="15" hidden="1" customHeight="1" x14ac:dyDescent="0.25">
      <c r="A78" s="23"/>
      <c r="B78" s="24" t="s">
        <v>20</v>
      </c>
      <c r="C78" s="5">
        <v>95.203999999999994</v>
      </c>
      <c r="D78" s="45">
        <v>-8.8209999999999997</v>
      </c>
      <c r="E78" s="5">
        <v>117.623</v>
      </c>
      <c r="F78" s="45">
        <v>-8.8219999999999992</v>
      </c>
      <c r="G78" s="5">
        <v>88.414000000000001</v>
      </c>
      <c r="H78" s="45">
        <v>-8.8219999999999992</v>
      </c>
      <c r="I78" s="5">
        <v>84.991</v>
      </c>
      <c r="J78" s="45">
        <v>-8.8219999999999992</v>
      </c>
      <c r="K78" s="23"/>
      <c r="L78" s="24" t="s">
        <v>20</v>
      </c>
      <c r="M78" s="5">
        <v>104.107</v>
      </c>
      <c r="N78" s="45">
        <v>2.6920000000000002</v>
      </c>
      <c r="O78" s="5">
        <v>108.227</v>
      </c>
      <c r="P78" s="45">
        <v>6.532</v>
      </c>
      <c r="Q78" s="5">
        <v>95.638999999999996</v>
      </c>
      <c r="R78" s="45">
        <v>6.532</v>
      </c>
      <c r="S78" s="23"/>
      <c r="T78" s="24" t="s">
        <v>20</v>
      </c>
      <c r="U78" s="5">
        <v>101.49</v>
      </c>
      <c r="V78" s="45">
        <v>0.90100000000000002</v>
      </c>
      <c r="W78" s="5">
        <v>107.51900000000001</v>
      </c>
      <c r="X78" s="45">
        <v>4.1020000000000003</v>
      </c>
      <c r="Y78" s="5">
        <v>97.741</v>
      </c>
      <c r="Z78" s="45">
        <v>1.079</v>
      </c>
      <c r="AA78" s="23"/>
      <c r="AB78" s="24" t="s">
        <v>20</v>
      </c>
      <c r="AC78" s="5">
        <v>118.352</v>
      </c>
      <c r="AD78" s="45">
        <v>8.7360000000000007</v>
      </c>
      <c r="AE78" s="5">
        <v>109.979</v>
      </c>
      <c r="AF78" s="45">
        <v>3.944</v>
      </c>
      <c r="AG78" s="5">
        <v>81.878</v>
      </c>
      <c r="AH78" s="45">
        <v>3.9449999999999998</v>
      </c>
      <c r="AI78" s="23"/>
      <c r="AJ78" s="24" t="s">
        <v>20</v>
      </c>
      <c r="AK78" s="5">
        <v>124.967</v>
      </c>
      <c r="AL78" s="45">
        <v>3.9449999999999998</v>
      </c>
      <c r="AM78" s="5">
        <v>51.134</v>
      </c>
      <c r="AN78" s="45">
        <v>-33.715000000000003</v>
      </c>
      <c r="AO78" s="370">
        <v>110.14100000000001</v>
      </c>
      <c r="AP78" s="45">
        <v>-7.46</v>
      </c>
      <c r="AQ78" s="23"/>
      <c r="AR78" s="24" t="s">
        <v>20</v>
      </c>
      <c r="AS78" s="5">
        <v>93.013999999999996</v>
      </c>
      <c r="AT78" s="45">
        <v>-7.4589999999999996</v>
      </c>
      <c r="AU78" s="5">
        <v>93.137</v>
      </c>
      <c r="AV78" s="45">
        <v>-7.46</v>
      </c>
      <c r="AW78" s="5">
        <v>106.90600000000001</v>
      </c>
      <c r="AX78" s="45">
        <v>-7.46</v>
      </c>
      <c r="AY78" s="23"/>
      <c r="AZ78" s="24" t="s">
        <v>20</v>
      </c>
      <c r="BA78" s="5">
        <v>88.125</v>
      </c>
      <c r="BB78" s="45">
        <v>-7.46</v>
      </c>
      <c r="BC78" s="5">
        <v>89.686000000000007</v>
      </c>
      <c r="BD78" s="45">
        <v>-7.4589999999999996</v>
      </c>
      <c r="BE78" s="5">
        <v>90.742999999999995</v>
      </c>
      <c r="BF78" s="45">
        <v>-7.46</v>
      </c>
      <c r="BG78" s="5">
        <v>78.808999999999997</v>
      </c>
      <c r="BH78" s="45">
        <v>-7.46</v>
      </c>
      <c r="BI78" s="43"/>
    </row>
    <row r="79" spans="1:61" ht="15" hidden="1" customHeight="1" x14ac:dyDescent="0.25">
      <c r="A79" s="23"/>
      <c r="B79" s="24" t="s">
        <v>21</v>
      </c>
      <c r="C79" s="5">
        <v>84.585999999999999</v>
      </c>
      <c r="D79" s="45">
        <v>-7.133</v>
      </c>
      <c r="E79" s="5">
        <v>103.694</v>
      </c>
      <c r="F79" s="45">
        <v>-7.133</v>
      </c>
      <c r="G79" s="5">
        <v>77.378</v>
      </c>
      <c r="H79" s="45">
        <v>-7.133</v>
      </c>
      <c r="I79" s="5">
        <v>103.303</v>
      </c>
      <c r="J79" s="45">
        <v>-7.133</v>
      </c>
      <c r="K79" s="23"/>
      <c r="L79" s="24" t="s">
        <v>21</v>
      </c>
      <c r="M79" s="5">
        <v>101.541</v>
      </c>
      <c r="N79" s="45">
        <v>2.78</v>
      </c>
      <c r="O79" s="5">
        <v>97.385999999999996</v>
      </c>
      <c r="P79" s="45">
        <v>7.1580000000000004</v>
      </c>
      <c r="Q79" s="5">
        <v>95.567999999999998</v>
      </c>
      <c r="R79" s="45">
        <v>7.157</v>
      </c>
      <c r="S79" s="23"/>
      <c r="T79" s="24" t="s">
        <v>21</v>
      </c>
      <c r="U79" s="5">
        <v>98.573999999999998</v>
      </c>
      <c r="V79" s="45">
        <v>0.60299999999999998</v>
      </c>
      <c r="W79" s="5">
        <v>102.446</v>
      </c>
      <c r="X79" s="45">
        <v>6.5979999999999999</v>
      </c>
      <c r="Y79" s="5">
        <v>103.946</v>
      </c>
      <c r="Z79" s="45">
        <v>3.5950000000000002</v>
      </c>
      <c r="AA79" s="23"/>
      <c r="AB79" s="24" t="s">
        <v>21</v>
      </c>
      <c r="AC79" s="5">
        <v>82.784000000000006</v>
      </c>
      <c r="AD79" s="45">
        <v>9.1479999999999997</v>
      </c>
      <c r="AE79" s="5">
        <v>102.779</v>
      </c>
      <c r="AF79" s="45">
        <v>4.8319999999999999</v>
      </c>
      <c r="AG79" s="5">
        <v>80.512</v>
      </c>
      <c r="AH79" s="45">
        <v>4.8330000000000002</v>
      </c>
      <c r="AI79" s="23"/>
      <c r="AJ79" s="24" t="s">
        <v>21</v>
      </c>
      <c r="AK79" s="5">
        <v>98.105000000000004</v>
      </c>
      <c r="AL79" s="45">
        <v>4.8330000000000002</v>
      </c>
      <c r="AM79" s="5">
        <v>70.802000000000007</v>
      </c>
      <c r="AN79" s="45">
        <v>-27.891999999999999</v>
      </c>
      <c r="AO79" s="370">
        <v>90.073999999999998</v>
      </c>
      <c r="AP79" s="45">
        <v>-11.705</v>
      </c>
      <c r="AQ79" s="23"/>
      <c r="AR79" s="24" t="s">
        <v>21</v>
      </c>
      <c r="AS79" s="5">
        <v>88.16</v>
      </c>
      <c r="AT79" s="45">
        <v>-11.705</v>
      </c>
      <c r="AU79" s="5">
        <v>105.955</v>
      </c>
      <c r="AV79" s="45">
        <v>-11.704000000000001</v>
      </c>
      <c r="AW79" s="5">
        <v>84.927999999999997</v>
      </c>
      <c r="AX79" s="45">
        <v>-11.704000000000001</v>
      </c>
      <c r="AY79" s="23"/>
      <c r="AZ79" s="24" t="s">
        <v>21</v>
      </c>
      <c r="BA79" s="5">
        <v>86.171000000000006</v>
      </c>
      <c r="BB79" s="45">
        <v>-11.704000000000001</v>
      </c>
      <c r="BC79" s="5">
        <v>87.043999999999997</v>
      </c>
      <c r="BD79" s="45">
        <v>-11.704000000000001</v>
      </c>
      <c r="BE79" s="5">
        <v>88.283000000000001</v>
      </c>
      <c r="BF79" s="45">
        <v>-11.704000000000001</v>
      </c>
      <c r="BG79" s="5">
        <v>93.655000000000001</v>
      </c>
      <c r="BH79" s="45">
        <v>-11.705</v>
      </c>
      <c r="BI79" s="43"/>
    </row>
    <row r="80" spans="1:61" ht="15" hidden="1" customHeight="1" x14ac:dyDescent="0.25">
      <c r="A80" s="23"/>
      <c r="B80" s="24" t="s">
        <v>22</v>
      </c>
      <c r="C80" s="5">
        <v>75.649000000000001</v>
      </c>
      <c r="D80" s="45">
        <v>-9.4960000000000004</v>
      </c>
      <c r="E80" s="5">
        <v>94.876000000000005</v>
      </c>
      <c r="F80" s="45">
        <v>-9.4969999999999999</v>
      </c>
      <c r="G80" s="5">
        <v>86.736000000000004</v>
      </c>
      <c r="H80" s="45">
        <v>-9.4960000000000004</v>
      </c>
      <c r="I80" s="5">
        <v>107.102</v>
      </c>
      <c r="J80" s="45">
        <v>-9.4969999999999999</v>
      </c>
      <c r="K80" s="23"/>
      <c r="L80" s="24" t="s">
        <v>22</v>
      </c>
      <c r="M80" s="5">
        <v>105.20699999999999</v>
      </c>
      <c r="N80" s="45">
        <v>6.6319999999999997</v>
      </c>
      <c r="O80" s="5">
        <v>173.36</v>
      </c>
      <c r="P80" s="45">
        <v>15.928000000000001</v>
      </c>
      <c r="Q80" s="5">
        <v>115.953</v>
      </c>
      <c r="R80" s="45">
        <v>15.928000000000001</v>
      </c>
      <c r="S80" s="23"/>
      <c r="T80" s="24" t="s">
        <v>22</v>
      </c>
      <c r="U80" s="5">
        <v>106.304</v>
      </c>
      <c r="V80" s="45">
        <v>7.6609999999999996</v>
      </c>
      <c r="W80" s="5">
        <v>92.418000000000006</v>
      </c>
      <c r="X80" s="45">
        <v>5.5780000000000003</v>
      </c>
      <c r="Y80" s="5">
        <v>106.11499999999999</v>
      </c>
      <c r="Z80" s="45">
        <v>3.0259999999999998</v>
      </c>
      <c r="AA80" s="23"/>
      <c r="AB80" s="24" t="s">
        <v>22</v>
      </c>
      <c r="AC80" s="5">
        <v>86.977000000000004</v>
      </c>
      <c r="AD80" s="45">
        <v>9.3829999999999991</v>
      </c>
      <c r="AE80" s="5">
        <v>108.634</v>
      </c>
      <c r="AF80" s="45">
        <v>10.193</v>
      </c>
      <c r="AG80" s="5">
        <v>118.871</v>
      </c>
      <c r="AH80" s="45">
        <v>10.193</v>
      </c>
      <c r="AI80" s="23"/>
      <c r="AJ80" s="24" t="s">
        <v>22</v>
      </c>
      <c r="AK80" s="5">
        <v>113.401</v>
      </c>
      <c r="AL80" s="45">
        <v>10.193</v>
      </c>
      <c r="AM80" s="5">
        <v>96.052999999999997</v>
      </c>
      <c r="AN80" s="45">
        <v>-14.656000000000001</v>
      </c>
      <c r="AO80" s="370">
        <v>85.533000000000001</v>
      </c>
      <c r="AP80" s="45">
        <v>-2.87</v>
      </c>
      <c r="AQ80" s="23"/>
      <c r="AR80" s="24" t="s">
        <v>22</v>
      </c>
      <c r="AS80" s="5">
        <v>111.57299999999999</v>
      </c>
      <c r="AT80" s="45">
        <v>-2.87</v>
      </c>
      <c r="AU80" s="5">
        <v>109.03700000000001</v>
      </c>
      <c r="AV80" s="45">
        <v>-2.8690000000000002</v>
      </c>
      <c r="AW80" s="5">
        <v>100.855</v>
      </c>
      <c r="AX80" s="45">
        <v>-2.87</v>
      </c>
      <c r="AY80" s="23"/>
      <c r="AZ80" s="24" t="s">
        <v>22</v>
      </c>
      <c r="BA80" s="5">
        <v>104.749</v>
      </c>
      <c r="BB80" s="45">
        <v>-2.87</v>
      </c>
      <c r="BC80" s="5">
        <v>86.352999999999994</v>
      </c>
      <c r="BD80" s="45">
        <v>-2.8690000000000002</v>
      </c>
      <c r="BE80" s="5">
        <v>102.443</v>
      </c>
      <c r="BF80" s="45">
        <v>-2.8690000000000002</v>
      </c>
      <c r="BG80" s="5">
        <v>102.1</v>
      </c>
      <c r="BH80" s="45">
        <v>-2.8690000000000002</v>
      </c>
    </row>
    <row r="81" spans="1:61" ht="15" hidden="1" customHeight="1" x14ac:dyDescent="0.25">
      <c r="A81" s="23"/>
      <c r="B81" s="24" t="s">
        <v>23</v>
      </c>
      <c r="C81" s="5">
        <v>101.63800000000001</v>
      </c>
      <c r="D81" s="45">
        <v>1.9590000000000001</v>
      </c>
      <c r="E81" s="5">
        <v>104.206</v>
      </c>
      <c r="F81" s="45">
        <v>1.9590000000000001</v>
      </c>
      <c r="G81" s="5">
        <v>105.946</v>
      </c>
      <c r="H81" s="45">
        <v>1.9590000000000001</v>
      </c>
      <c r="I81" s="5">
        <v>103.874</v>
      </c>
      <c r="J81" s="45">
        <v>1.96</v>
      </c>
      <c r="K81" s="23"/>
      <c r="L81" s="24" t="s">
        <v>23</v>
      </c>
      <c r="M81" s="5">
        <v>102.252</v>
      </c>
      <c r="N81" s="45">
        <v>3.05</v>
      </c>
      <c r="O81" s="5">
        <v>96.843999999999994</v>
      </c>
      <c r="P81" s="45">
        <v>6.9180000000000001</v>
      </c>
      <c r="Q81" s="5">
        <v>95.019000000000005</v>
      </c>
      <c r="R81" s="45">
        <v>6.9180000000000001</v>
      </c>
      <c r="S81" s="23"/>
      <c r="T81" s="24" t="s">
        <v>23</v>
      </c>
      <c r="U81" s="5">
        <v>120.604</v>
      </c>
      <c r="V81" s="45">
        <v>6.7220000000000004</v>
      </c>
      <c r="W81" s="5">
        <v>103.59399999999999</v>
      </c>
      <c r="X81" s="45">
        <v>4.6589999999999998</v>
      </c>
      <c r="Y81" s="5">
        <v>102.947</v>
      </c>
      <c r="Z81" s="45">
        <v>1.095</v>
      </c>
      <c r="AA81" s="23"/>
      <c r="AB81" s="24" t="s">
        <v>23</v>
      </c>
      <c r="AC81" s="5">
        <v>141.34899999999999</v>
      </c>
      <c r="AD81" s="45">
        <v>4.2240000000000002</v>
      </c>
      <c r="AE81" s="5">
        <v>103.256</v>
      </c>
      <c r="AF81" s="45">
        <v>4.9829999999999997</v>
      </c>
      <c r="AG81" s="5">
        <v>99.456999999999994</v>
      </c>
      <c r="AH81" s="45">
        <v>4.9820000000000002</v>
      </c>
      <c r="AI81" s="23"/>
      <c r="AJ81" s="24" t="s">
        <v>23</v>
      </c>
      <c r="AK81" s="5">
        <v>103.962</v>
      </c>
      <c r="AL81" s="45">
        <v>4.9829999999999997</v>
      </c>
      <c r="AM81" s="5">
        <v>113.259</v>
      </c>
      <c r="AN81" s="45">
        <v>-14.863</v>
      </c>
      <c r="AO81" s="370">
        <v>69.444999999999993</v>
      </c>
      <c r="AP81" s="45">
        <v>-5.2350000000000003</v>
      </c>
      <c r="AQ81" s="23"/>
      <c r="AR81" s="24" t="s">
        <v>23</v>
      </c>
      <c r="AS81" s="5">
        <v>99.064999999999998</v>
      </c>
      <c r="AT81" s="45">
        <v>-5.2350000000000003</v>
      </c>
      <c r="AU81" s="5">
        <v>95.376999999999995</v>
      </c>
      <c r="AV81" s="45">
        <v>-5.234</v>
      </c>
      <c r="AW81" s="5">
        <v>88.498999999999995</v>
      </c>
      <c r="AX81" s="45">
        <v>-5.2350000000000003</v>
      </c>
      <c r="AY81" s="23"/>
      <c r="AZ81" s="24" t="s">
        <v>23</v>
      </c>
      <c r="BA81" s="5">
        <v>93.965999999999994</v>
      </c>
      <c r="BB81" s="45">
        <v>-5.2350000000000003</v>
      </c>
      <c r="BC81" s="5">
        <v>88.631</v>
      </c>
      <c r="BD81" s="45">
        <v>-5.2350000000000003</v>
      </c>
      <c r="BE81" s="5">
        <v>98.093000000000004</v>
      </c>
      <c r="BF81" s="45">
        <v>-5.2350000000000003</v>
      </c>
      <c r="BG81" s="5">
        <v>107.846</v>
      </c>
      <c r="BH81" s="45">
        <v>-5.2350000000000003</v>
      </c>
    </row>
    <row r="82" spans="1:61" ht="15" hidden="1" customHeight="1" x14ac:dyDescent="0.25">
      <c r="A82" s="23"/>
      <c r="B82" s="24" t="s">
        <v>24</v>
      </c>
      <c r="C82" s="5">
        <v>98.409000000000006</v>
      </c>
      <c r="D82" s="45">
        <v>-3.3180000000000001</v>
      </c>
      <c r="E82" s="5">
        <v>100.59399999999999</v>
      </c>
      <c r="F82" s="45">
        <v>-3.3180000000000001</v>
      </c>
      <c r="G82" s="5">
        <v>99.320999999999998</v>
      </c>
      <c r="H82" s="45">
        <v>-3.3180000000000001</v>
      </c>
      <c r="I82" s="5">
        <v>101.285</v>
      </c>
      <c r="J82" s="45">
        <v>-3.3180000000000001</v>
      </c>
      <c r="K82" s="23"/>
      <c r="L82" s="24" t="s">
        <v>24</v>
      </c>
      <c r="M82" s="5">
        <v>103.17</v>
      </c>
      <c r="N82" s="45">
        <v>5.0110000000000001</v>
      </c>
      <c r="O82" s="5">
        <v>94.54</v>
      </c>
      <c r="P82" s="45">
        <v>10.436999999999999</v>
      </c>
      <c r="Q82" s="5">
        <v>99.361000000000004</v>
      </c>
      <c r="R82" s="45">
        <v>10.436999999999999</v>
      </c>
      <c r="S82" s="23"/>
      <c r="T82" s="24" t="s">
        <v>24</v>
      </c>
      <c r="U82" s="5">
        <v>117.44499999999999</v>
      </c>
      <c r="V82" s="45">
        <v>7.12</v>
      </c>
      <c r="W82" s="5">
        <v>105.17100000000001</v>
      </c>
      <c r="X82" s="45">
        <v>8.9350000000000005</v>
      </c>
      <c r="Y82" s="5">
        <v>95.772999999999996</v>
      </c>
      <c r="Z82" s="45">
        <v>0.80800000000000005</v>
      </c>
      <c r="AA82" s="23"/>
      <c r="AB82" s="24" t="s">
        <v>24</v>
      </c>
      <c r="AC82" s="5">
        <v>151.66999999999999</v>
      </c>
      <c r="AD82" s="45">
        <v>8.0549999999999997</v>
      </c>
      <c r="AE82" s="5">
        <v>99.436999999999998</v>
      </c>
      <c r="AF82" s="45">
        <v>9.0079999999999991</v>
      </c>
      <c r="AG82" s="5">
        <v>108.806</v>
      </c>
      <c r="AH82" s="45">
        <v>9.0069999999999997</v>
      </c>
      <c r="AI82" s="23"/>
      <c r="AJ82" s="24" t="s">
        <v>24</v>
      </c>
      <c r="AK82" s="5">
        <v>109.628</v>
      </c>
      <c r="AL82" s="45">
        <v>9.0079999999999991</v>
      </c>
      <c r="AM82" s="5">
        <v>89.325000000000003</v>
      </c>
      <c r="AN82" s="45">
        <v>-22.710999999999999</v>
      </c>
      <c r="AO82" s="370">
        <v>105.61199999999999</v>
      </c>
      <c r="AP82" s="45">
        <v>-0.48499999999999999</v>
      </c>
      <c r="AQ82" s="23"/>
      <c r="AR82" s="24" t="s">
        <v>24</v>
      </c>
      <c r="AS82" s="5">
        <v>90.09</v>
      </c>
      <c r="AT82" s="45">
        <v>-0.48499999999999999</v>
      </c>
      <c r="AU82" s="5">
        <v>115.566</v>
      </c>
      <c r="AV82" s="45">
        <v>-0.48499999999999999</v>
      </c>
      <c r="AW82" s="5">
        <v>110.32899999999999</v>
      </c>
      <c r="AX82" s="45">
        <v>-0.48499999999999999</v>
      </c>
      <c r="AY82" s="23"/>
      <c r="AZ82" s="24" t="s">
        <v>24</v>
      </c>
      <c r="BA82" s="5">
        <v>101.38500000000001</v>
      </c>
      <c r="BB82" s="45">
        <v>-0.48399999999999999</v>
      </c>
      <c r="BC82" s="5">
        <v>84.837000000000003</v>
      </c>
      <c r="BD82" s="45">
        <v>-0.48399999999999999</v>
      </c>
      <c r="BE82" s="5">
        <v>100.373</v>
      </c>
      <c r="BF82" s="45">
        <v>-0.48499999999999999</v>
      </c>
      <c r="BG82" s="5">
        <v>105.84099999999999</v>
      </c>
      <c r="BH82" s="45">
        <v>-0.48499999999999999</v>
      </c>
    </row>
    <row r="83" spans="1:61" ht="15" hidden="1" customHeight="1" x14ac:dyDescent="0.25">
      <c r="A83" s="23"/>
      <c r="B83" s="24" t="s">
        <v>25</v>
      </c>
      <c r="C83" s="5">
        <v>90.004000000000005</v>
      </c>
      <c r="D83" s="45">
        <v>-2.573</v>
      </c>
      <c r="E83" s="5">
        <v>101.711</v>
      </c>
      <c r="F83" s="45">
        <v>-2.573</v>
      </c>
      <c r="G83" s="5">
        <v>100.46599999999999</v>
      </c>
      <c r="H83" s="45">
        <v>-2.573</v>
      </c>
      <c r="I83" s="5">
        <v>101.813</v>
      </c>
      <c r="J83" s="45">
        <v>-2.573</v>
      </c>
      <c r="K83" s="23"/>
      <c r="L83" s="24" t="s">
        <v>25</v>
      </c>
      <c r="M83" s="5">
        <v>117.197</v>
      </c>
      <c r="N83" s="45">
        <v>4.9969999999999999</v>
      </c>
      <c r="O83" s="5">
        <v>99.738</v>
      </c>
      <c r="P83" s="45">
        <v>7.125</v>
      </c>
      <c r="Q83" s="5">
        <v>103.86199999999999</v>
      </c>
      <c r="R83" s="45">
        <v>7.125</v>
      </c>
      <c r="S83" s="23"/>
      <c r="T83" s="24" t="s">
        <v>25</v>
      </c>
      <c r="U83" s="5">
        <v>118.991</v>
      </c>
      <c r="V83" s="45">
        <v>3.3340000000000001</v>
      </c>
      <c r="W83" s="5">
        <v>109.17700000000001</v>
      </c>
      <c r="X83" s="45">
        <v>7.4550000000000001</v>
      </c>
      <c r="Y83" s="5">
        <v>99.504999999999995</v>
      </c>
      <c r="Z83" s="45">
        <v>0.26600000000000001</v>
      </c>
      <c r="AA83" s="23"/>
      <c r="AB83" s="24" t="s">
        <v>25</v>
      </c>
      <c r="AC83" s="5">
        <v>152.24</v>
      </c>
      <c r="AD83" s="45">
        <v>6.516</v>
      </c>
      <c r="AE83" s="5">
        <v>133.19900000000001</v>
      </c>
      <c r="AF83" s="45">
        <v>6.915</v>
      </c>
      <c r="AG83" s="5">
        <v>145.749</v>
      </c>
      <c r="AH83" s="45">
        <v>6.915</v>
      </c>
      <c r="AI83" s="23"/>
      <c r="AJ83" s="24" t="s">
        <v>25</v>
      </c>
      <c r="AK83" s="5">
        <v>119.374</v>
      </c>
      <c r="AL83" s="45">
        <v>6.915</v>
      </c>
      <c r="AM83" s="5">
        <v>65.653000000000006</v>
      </c>
      <c r="AN83" s="45">
        <v>-17.748000000000001</v>
      </c>
      <c r="AO83" s="370">
        <v>87.989000000000004</v>
      </c>
      <c r="AP83" s="45">
        <v>0.29699999999999999</v>
      </c>
      <c r="AQ83" s="23"/>
      <c r="AR83" s="24" t="s">
        <v>25</v>
      </c>
      <c r="AS83" s="5">
        <v>102.985</v>
      </c>
      <c r="AT83" s="45">
        <v>0.29699999999999999</v>
      </c>
      <c r="AU83" s="5">
        <v>112.59099999999999</v>
      </c>
      <c r="AV83" s="45">
        <v>0.29699999999999999</v>
      </c>
      <c r="AW83" s="5">
        <v>101.627</v>
      </c>
      <c r="AX83" s="45">
        <v>0.29699999999999999</v>
      </c>
      <c r="AY83" s="23"/>
      <c r="AZ83" s="24" t="s">
        <v>25</v>
      </c>
      <c r="BA83" s="5">
        <v>104.405</v>
      </c>
      <c r="BB83" s="45">
        <v>0.29699999999999999</v>
      </c>
      <c r="BC83" s="5">
        <v>114.315</v>
      </c>
      <c r="BD83" s="45">
        <v>0.29699999999999999</v>
      </c>
      <c r="BE83" s="5">
        <v>103.874</v>
      </c>
      <c r="BF83" s="45">
        <v>0.29699999999999999</v>
      </c>
      <c r="BG83" s="5">
        <v>88.67</v>
      </c>
      <c r="BH83" s="45">
        <v>0.29599999999999999</v>
      </c>
    </row>
    <row r="84" spans="1:61" ht="15" hidden="1" customHeight="1" x14ac:dyDescent="0.25">
      <c r="A84" s="23"/>
      <c r="B84" s="24" t="s">
        <v>26</v>
      </c>
      <c r="C84" s="5">
        <v>94.555999999999997</v>
      </c>
      <c r="D84" s="45">
        <v>1.958</v>
      </c>
      <c r="E84" s="5">
        <v>99.094999999999999</v>
      </c>
      <c r="F84" s="45">
        <v>1.958</v>
      </c>
      <c r="G84" s="5">
        <v>93.575000000000003</v>
      </c>
      <c r="H84" s="45">
        <v>1.9590000000000001</v>
      </c>
      <c r="I84" s="5">
        <v>90.016999999999996</v>
      </c>
      <c r="J84" s="45">
        <v>1.9590000000000001</v>
      </c>
      <c r="K84" s="23"/>
      <c r="L84" s="24" t="s">
        <v>26</v>
      </c>
      <c r="M84" s="5">
        <v>102.456</v>
      </c>
      <c r="N84" s="45">
        <v>5.3780000000000001</v>
      </c>
      <c r="O84" s="5">
        <v>87.953000000000003</v>
      </c>
      <c r="P84" s="45">
        <v>4.6639999999999997</v>
      </c>
      <c r="Q84" s="5">
        <v>97.38</v>
      </c>
      <c r="R84" s="45">
        <v>4.665</v>
      </c>
      <c r="S84" s="23"/>
      <c r="T84" s="24" t="s">
        <v>26</v>
      </c>
      <c r="U84" s="5">
        <v>99.436999999999998</v>
      </c>
      <c r="V84" s="45">
        <v>1.9079999999999999</v>
      </c>
      <c r="W84" s="5">
        <v>106.568</v>
      </c>
      <c r="X84" s="45">
        <v>7.0469999999999997</v>
      </c>
      <c r="Y84" s="5">
        <v>98.025000000000006</v>
      </c>
      <c r="Z84" s="45">
        <v>1.4259999999999999</v>
      </c>
      <c r="AA84" s="23"/>
      <c r="AB84" s="24" t="s">
        <v>26</v>
      </c>
      <c r="AC84" s="5">
        <v>80.5</v>
      </c>
      <c r="AD84" s="45">
        <v>8.3190000000000008</v>
      </c>
      <c r="AE84" s="5">
        <v>125.961</v>
      </c>
      <c r="AF84" s="45">
        <v>7.11</v>
      </c>
      <c r="AG84" s="5">
        <v>137.83000000000001</v>
      </c>
      <c r="AH84" s="45">
        <v>7.1109999999999998</v>
      </c>
      <c r="AI84" s="23"/>
      <c r="AJ84" s="24" t="s">
        <v>26</v>
      </c>
      <c r="AK84" s="5">
        <v>117.107</v>
      </c>
      <c r="AL84" s="45">
        <v>7.1109999999999998</v>
      </c>
      <c r="AM84" s="5">
        <v>61.835999999999999</v>
      </c>
      <c r="AN84" s="45">
        <v>-20.89</v>
      </c>
      <c r="AO84" s="370">
        <v>82.61</v>
      </c>
      <c r="AP84" s="45">
        <v>-5.3789999999999996</v>
      </c>
      <c r="AQ84" s="23"/>
      <c r="AR84" s="24" t="s">
        <v>26</v>
      </c>
      <c r="AS84" s="5">
        <v>102.148</v>
      </c>
      <c r="AT84" s="45">
        <v>-5.38</v>
      </c>
      <c r="AU84" s="5">
        <v>95.230999999999995</v>
      </c>
      <c r="AV84" s="45">
        <v>-5.3789999999999996</v>
      </c>
      <c r="AW84" s="5">
        <v>86.197999999999993</v>
      </c>
      <c r="AX84" s="45">
        <v>-5.3789999999999996</v>
      </c>
      <c r="AY84" s="23"/>
      <c r="AZ84" s="24" t="s">
        <v>26</v>
      </c>
      <c r="BA84" s="5">
        <v>93.116</v>
      </c>
      <c r="BB84" s="45">
        <v>-5.38</v>
      </c>
      <c r="BC84" s="5">
        <v>90.974000000000004</v>
      </c>
      <c r="BD84" s="45">
        <v>-5.38</v>
      </c>
      <c r="BE84" s="5">
        <v>92.83</v>
      </c>
      <c r="BF84" s="45">
        <v>-5.38</v>
      </c>
      <c r="BG84" s="5">
        <v>80.941999999999993</v>
      </c>
      <c r="BH84" s="45">
        <v>-5.3789999999999996</v>
      </c>
    </row>
    <row r="85" spans="1:61" ht="15" hidden="1" customHeight="1" x14ac:dyDescent="0.25">
      <c r="A85" s="23"/>
      <c r="B85" s="24" t="s">
        <v>27</v>
      </c>
      <c r="C85" s="5">
        <v>109.453</v>
      </c>
      <c r="D85" s="45">
        <v>10.81</v>
      </c>
      <c r="E85" s="5">
        <v>92.954999999999998</v>
      </c>
      <c r="F85" s="45">
        <v>10.811</v>
      </c>
      <c r="G85" s="5">
        <v>118.047</v>
      </c>
      <c r="H85" s="45">
        <v>10.811</v>
      </c>
      <c r="I85" s="5">
        <v>105.20099999999999</v>
      </c>
      <c r="J85" s="45">
        <v>10.81</v>
      </c>
      <c r="K85" s="23"/>
      <c r="L85" s="24" t="s">
        <v>27</v>
      </c>
      <c r="M85" s="5">
        <v>114.128</v>
      </c>
      <c r="N85" s="45">
        <v>5.6459999999999999</v>
      </c>
      <c r="O85" s="5">
        <v>101.188</v>
      </c>
      <c r="P85" s="45">
        <v>7.3789999999999996</v>
      </c>
      <c r="Q85" s="5">
        <v>136.66800000000001</v>
      </c>
      <c r="R85" s="45">
        <v>7.3780000000000001</v>
      </c>
      <c r="S85" s="23"/>
      <c r="T85" s="24" t="s">
        <v>27</v>
      </c>
      <c r="U85" s="5">
        <v>103.271</v>
      </c>
      <c r="V85" s="45">
        <v>8.1470000000000002</v>
      </c>
      <c r="W85" s="5">
        <v>116.54</v>
      </c>
      <c r="X85" s="45">
        <v>9.4179999999999993</v>
      </c>
      <c r="Y85" s="5">
        <v>101.967</v>
      </c>
      <c r="Z85" s="45">
        <v>6.3360000000000003</v>
      </c>
      <c r="AA85" s="23"/>
      <c r="AB85" s="24" t="s">
        <v>27</v>
      </c>
      <c r="AC85" s="5">
        <v>80.221000000000004</v>
      </c>
      <c r="AD85" s="45">
        <v>9.1140000000000008</v>
      </c>
      <c r="AE85" s="5">
        <v>105.631</v>
      </c>
      <c r="AF85" s="45">
        <v>9.1999999999999993</v>
      </c>
      <c r="AG85" s="5">
        <v>87.058999999999997</v>
      </c>
      <c r="AH85" s="45">
        <v>9.1999999999999993</v>
      </c>
      <c r="AI85" s="23"/>
      <c r="AJ85" s="24" t="s">
        <v>27</v>
      </c>
      <c r="AK85" s="5">
        <v>96.664000000000001</v>
      </c>
      <c r="AL85" s="45">
        <v>9.1999999999999993</v>
      </c>
      <c r="AM85" s="5">
        <v>71.781000000000006</v>
      </c>
      <c r="AN85" s="45">
        <v>-24.388000000000002</v>
      </c>
      <c r="AO85" s="370">
        <v>76.23</v>
      </c>
      <c r="AP85" s="45">
        <v>-6.0910000000000002</v>
      </c>
      <c r="AQ85" s="23"/>
      <c r="AR85" s="24" t="s">
        <v>27</v>
      </c>
      <c r="AS85" s="5">
        <v>82.765000000000001</v>
      </c>
      <c r="AT85" s="45">
        <v>-6.09</v>
      </c>
      <c r="AU85" s="5">
        <v>83.61</v>
      </c>
      <c r="AV85" s="45">
        <v>-6.09</v>
      </c>
      <c r="AW85" s="5">
        <v>83.808999999999997</v>
      </c>
      <c r="AX85" s="45">
        <v>-6.0910000000000002</v>
      </c>
      <c r="AY85" s="23"/>
      <c r="AZ85" s="24" t="s">
        <v>27</v>
      </c>
      <c r="BA85" s="5">
        <v>96.661000000000001</v>
      </c>
      <c r="BB85" s="45">
        <v>-6.0910000000000002</v>
      </c>
      <c r="BC85" s="5">
        <v>104.917</v>
      </c>
      <c r="BD85" s="45">
        <v>-6.0910000000000002</v>
      </c>
      <c r="BE85" s="5">
        <v>95.38</v>
      </c>
      <c r="BF85" s="45">
        <v>-6.09</v>
      </c>
      <c r="BG85" s="5">
        <v>112.431</v>
      </c>
      <c r="BH85" s="45">
        <v>-6.0910000000000002</v>
      </c>
    </row>
    <row r="86" spans="1:61" ht="15" hidden="1" customHeight="1" x14ac:dyDescent="0.25">
      <c r="A86" s="23"/>
      <c r="B86" s="24" t="s">
        <v>28</v>
      </c>
      <c r="C86" s="5">
        <v>114.72</v>
      </c>
      <c r="D86" s="45">
        <v>7.7140000000000004</v>
      </c>
      <c r="E86" s="5">
        <v>100.26600000000001</v>
      </c>
      <c r="F86" s="45">
        <v>9.11</v>
      </c>
      <c r="G86" s="5">
        <v>110.872</v>
      </c>
      <c r="H86" s="45">
        <v>9.11</v>
      </c>
      <c r="I86" s="5">
        <v>106.681</v>
      </c>
      <c r="J86" s="45">
        <v>6.875</v>
      </c>
      <c r="K86" s="23"/>
      <c r="L86" s="24" t="s">
        <v>28</v>
      </c>
      <c r="M86" s="5">
        <v>95.540999999999997</v>
      </c>
      <c r="N86" s="45">
        <v>4.0149999999999997</v>
      </c>
      <c r="O86" s="5">
        <v>104.777</v>
      </c>
      <c r="P86" s="45">
        <v>7.28</v>
      </c>
      <c r="Q86" s="5">
        <v>132.91399999999999</v>
      </c>
      <c r="R86" s="45">
        <v>7.28</v>
      </c>
      <c r="S86" s="23"/>
      <c r="T86" s="24" t="s">
        <v>28</v>
      </c>
      <c r="U86" s="5">
        <v>104.648</v>
      </c>
      <c r="V86" s="45">
        <v>10.858000000000001</v>
      </c>
      <c r="W86" s="5">
        <v>107.33799999999999</v>
      </c>
      <c r="X86" s="45">
        <v>6.08</v>
      </c>
      <c r="Y86" s="5">
        <v>106.648</v>
      </c>
      <c r="Z86" s="45">
        <v>3.286</v>
      </c>
      <c r="AA86" s="23"/>
      <c r="AB86" s="24" t="s">
        <v>28</v>
      </c>
      <c r="AC86" s="5">
        <v>76.293000000000006</v>
      </c>
      <c r="AD86" s="45">
        <v>5.2690000000000001</v>
      </c>
      <c r="AE86" s="5">
        <v>97.385999999999996</v>
      </c>
      <c r="AF86" s="45">
        <v>6.444</v>
      </c>
      <c r="AG86" s="5">
        <v>92.631</v>
      </c>
      <c r="AH86" s="45">
        <v>6.4429999999999996</v>
      </c>
      <c r="AI86" s="23"/>
      <c r="AJ86" s="24" t="s">
        <v>28</v>
      </c>
      <c r="AK86" s="5">
        <v>91.448999999999998</v>
      </c>
      <c r="AL86" s="45">
        <v>6.4429999999999996</v>
      </c>
      <c r="AM86" s="5">
        <v>101.68899999999999</v>
      </c>
      <c r="AN86" s="45">
        <v>-14.430999999999999</v>
      </c>
      <c r="AO86" s="370">
        <v>89.129000000000005</v>
      </c>
      <c r="AP86" s="45">
        <v>-0.89200000000000002</v>
      </c>
      <c r="AQ86" s="23"/>
      <c r="AR86" s="24" t="s">
        <v>28</v>
      </c>
      <c r="AS86" s="5">
        <v>108.645</v>
      </c>
      <c r="AT86" s="45">
        <v>-0.89200000000000002</v>
      </c>
      <c r="AU86" s="5">
        <v>84.402000000000001</v>
      </c>
      <c r="AV86" s="45">
        <v>-0.89200000000000002</v>
      </c>
      <c r="AW86" s="5">
        <v>88.62</v>
      </c>
      <c r="AX86" s="45">
        <v>-0.89200000000000002</v>
      </c>
      <c r="AY86" s="23"/>
      <c r="AZ86" s="24" t="s">
        <v>28</v>
      </c>
      <c r="BA86" s="5">
        <v>95.631</v>
      </c>
      <c r="BB86" s="45">
        <v>-0.89300000000000002</v>
      </c>
      <c r="BC86" s="5">
        <v>104.98399999999999</v>
      </c>
      <c r="BD86" s="45">
        <v>-0.89200000000000002</v>
      </c>
      <c r="BE86" s="5">
        <v>84.503</v>
      </c>
      <c r="BF86" s="45">
        <v>-0.89200000000000002</v>
      </c>
      <c r="BG86" s="5">
        <v>94.905000000000001</v>
      </c>
      <c r="BH86" s="45">
        <v>-0.89200000000000002</v>
      </c>
    </row>
    <row r="87" spans="1:61" ht="15" hidden="1" customHeight="1" x14ac:dyDescent="0.25">
      <c r="A87" s="23"/>
      <c r="B87" s="24"/>
      <c r="C87" s="5"/>
      <c r="D87" s="478"/>
      <c r="E87" s="5"/>
      <c r="F87" s="478"/>
      <c r="G87" s="5"/>
      <c r="H87" s="478"/>
      <c r="I87" s="5"/>
      <c r="J87" s="478"/>
      <c r="K87" s="23"/>
      <c r="L87" s="24"/>
      <c r="M87" s="5"/>
      <c r="N87" s="478"/>
      <c r="O87" s="5"/>
      <c r="P87" s="478"/>
      <c r="Q87" s="5"/>
      <c r="R87" s="478"/>
      <c r="S87" s="23"/>
      <c r="T87" s="24"/>
      <c r="U87" s="5"/>
      <c r="V87" s="478"/>
      <c r="W87" s="5"/>
      <c r="X87" s="478"/>
      <c r="Y87" s="5"/>
      <c r="Z87" s="478"/>
      <c r="AA87" s="23"/>
      <c r="AB87" s="24"/>
      <c r="AC87" s="5"/>
      <c r="AD87" s="478"/>
      <c r="AE87" s="5"/>
      <c r="AF87" s="478"/>
      <c r="AG87" s="5"/>
      <c r="AH87" s="478"/>
      <c r="AI87" s="23"/>
      <c r="AJ87" s="24"/>
      <c r="AK87" s="5"/>
      <c r="AL87" s="478"/>
      <c r="AM87" s="5"/>
      <c r="AN87" s="478"/>
      <c r="AO87" s="370"/>
      <c r="AP87" s="478"/>
      <c r="AQ87" s="23"/>
      <c r="AR87" s="24"/>
      <c r="AS87" s="5"/>
      <c r="AT87" s="478"/>
      <c r="AU87" s="5"/>
      <c r="AV87" s="478"/>
      <c r="AW87" s="5"/>
      <c r="AX87" s="478"/>
      <c r="AY87" s="23"/>
      <c r="AZ87" s="24"/>
      <c r="BA87" s="5"/>
      <c r="BB87" s="478"/>
      <c r="BC87" s="5"/>
      <c r="BD87" s="478"/>
      <c r="BE87" s="5"/>
      <c r="BF87" s="478"/>
      <c r="BG87" s="5"/>
      <c r="BH87" s="478"/>
    </row>
    <row r="88" spans="1:61" ht="15" hidden="1" customHeight="1" x14ac:dyDescent="0.25">
      <c r="A88" s="23">
        <v>2017</v>
      </c>
      <c r="B88" s="24" t="s">
        <v>17</v>
      </c>
      <c r="C88" s="5">
        <v>128.93</v>
      </c>
      <c r="D88" s="45">
        <v>7.4189999999999996</v>
      </c>
      <c r="E88" s="5">
        <v>97.873999999999995</v>
      </c>
      <c r="F88" s="45">
        <v>7.4189999999999996</v>
      </c>
      <c r="G88" s="5">
        <v>106.43</v>
      </c>
      <c r="H88" s="45">
        <v>8.1630000000000003</v>
      </c>
      <c r="I88" s="5">
        <v>116.248</v>
      </c>
      <c r="J88" s="45">
        <v>14.76</v>
      </c>
      <c r="K88" s="23">
        <v>2017</v>
      </c>
      <c r="L88" s="24" t="s">
        <v>17</v>
      </c>
      <c r="M88" s="5">
        <v>103.232</v>
      </c>
      <c r="N88" s="45">
        <v>3.9470000000000001</v>
      </c>
      <c r="O88" s="5">
        <v>104.97</v>
      </c>
      <c r="P88" s="45">
        <v>8.1470000000000002</v>
      </c>
      <c r="Q88" s="5">
        <v>140.04599999999999</v>
      </c>
      <c r="R88" s="45">
        <v>8.1470000000000002</v>
      </c>
      <c r="S88" s="23">
        <v>2017</v>
      </c>
      <c r="T88" s="24" t="s">
        <v>17</v>
      </c>
      <c r="U88" s="5">
        <v>105.232</v>
      </c>
      <c r="V88" s="45">
        <v>12.12</v>
      </c>
      <c r="W88" s="5">
        <v>124.627</v>
      </c>
      <c r="X88" s="45">
        <v>2.5070000000000001</v>
      </c>
      <c r="Y88" s="5">
        <v>99.784999999999997</v>
      </c>
      <c r="Z88" s="45">
        <v>3.2029999999999998</v>
      </c>
      <c r="AA88" s="23">
        <v>2017</v>
      </c>
      <c r="AB88" s="24" t="s">
        <v>17</v>
      </c>
      <c r="AC88" s="5">
        <v>155.49299999999999</v>
      </c>
      <c r="AD88" s="45">
        <v>6.6319999999999997</v>
      </c>
      <c r="AE88" s="5">
        <v>112.622</v>
      </c>
      <c r="AF88" s="45">
        <v>9.0570000000000004</v>
      </c>
      <c r="AG88" s="5">
        <v>123.23399999999999</v>
      </c>
      <c r="AH88" s="45">
        <v>9.0570000000000004</v>
      </c>
      <c r="AI88" s="23">
        <v>2017</v>
      </c>
      <c r="AJ88" s="24" t="s">
        <v>17</v>
      </c>
      <c r="AK88" s="5">
        <v>115.97499999999999</v>
      </c>
      <c r="AL88" s="45">
        <v>9.0579999999999998</v>
      </c>
      <c r="AM88" s="5">
        <v>77.902000000000001</v>
      </c>
      <c r="AN88" s="45">
        <v>2.0129999999999999</v>
      </c>
      <c r="AO88" s="370">
        <v>149.70400000000001</v>
      </c>
      <c r="AP88" s="45">
        <v>3.2370000000000001</v>
      </c>
      <c r="AQ88" s="23">
        <v>2017</v>
      </c>
      <c r="AR88" s="24" t="s">
        <v>17</v>
      </c>
      <c r="AS88" s="5">
        <v>104.372</v>
      </c>
      <c r="AT88" s="45">
        <v>3.238</v>
      </c>
      <c r="AU88" s="5">
        <v>92.855000000000004</v>
      </c>
      <c r="AV88" s="45">
        <v>3.2370000000000001</v>
      </c>
      <c r="AW88" s="5">
        <v>103.584</v>
      </c>
      <c r="AX88" s="45">
        <v>3.2370000000000001</v>
      </c>
      <c r="AY88" s="23">
        <v>2017</v>
      </c>
      <c r="AZ88" s="24" t="s">
        <v>17</v>
      </c>
      <c r="BA88" s="5">
        <v>106.092</v>
      </c>
      <c r="BB88" s="45">
        <v>3.2370000000000001</v>
      </c>
      <c r="BC88" s="5">
        <v>102.599</v>
      </c>
      <c r="BD88" s="45">
        <v>3.2370000000000001</v>
      </c>
      <c r="BE88" s="5">
        <v>120.03400000000001</v>
      </c>
      <c r="BF88" s="45">
        <v>3.238</v>
      </c>
      <c r="BG88" s="5">
        <v>100.96599999999999</v>
      </c>
      <c r="BH88" s="45">
        <v>3.2370000000000001</v>
      </c>
      <c r="BI88" s="43"/>
    </row>
    <row r="89" spans="1:61" ht="15" hidden="1" customHeight="1" x14ac:dyDescent="0.25">
      <c r="A89" s="23"/>
      <c r="B89" s="24" t="s">
        <v>18</v>
      </c>
      <c r="C89" s="5">
        <v>135.33600000000001</v>
      </c>
      <c r="D89" s="45">
        <v>16.64</v>
      </c>
      <c r="E89" s="5">
        <v>121.63800000000001</v>
      </c>
      <c r="F89" s="45">
        <v>16.638999999999999</v>
      </c>
      <c r="G89" s="5">
        <v>135.03800000000001</v>
      </c>
      <c r="H89" s="45">
        <v>14.407999999999999</v>
      </c>
      <c r="I89" s="5">
        <v>115.709</v>
      </c>
      <c r="J89" s="45">
        <v>16.64</v>
      </c>
      <c r="K89" s="23"/>
      <c r="L89" s="24" t="s">
        <v>18</v>
      </c>
      <c r="M89" s="5">
        <v>112.355</v>
      </c>
      <c r="N89" s="45">
        <v>5.23</v>
      </c>
      <c r="O89" s="5">
        <v>129.39699999999999</v>
      </c>
      <c r="P89" s="45">
        <v>9.7919999999999998</v>
      </c>
      <c r="Q89" s="5">
        <v>114.476</v>
      </c>
      <c r="R89" s="45">
        <v>9.7919999999999998</v>
      </c>
      <c r="S89" s="23"/>
      <c r="T89" s="24" t="s">
        <v>18</v>
      </c>
      <c r="U89" s="5">
        <v>122.46599999999999</v>
      </c>
      <c r="V89" s="45">
        <v>18.483000000000001</v>
      </c>
      <c r="W89" s="5">
        <v>106.681</v>
      </c>
      <c r="X89" s="45">
        <v>4.8460000000000001</v>
      </c>
      <c r="Y89" s="5">
        <v>112.511</v>
      </c>
      <c r="Z89" s="45">
        <v>2.0569999999999999</v>
      </c>
      <c r="AA89" s="23"/>
      <c r="AB89" s="24" t="s">
        <v>18</v>
      </c>
      <c r="AC89" s="5">
        <v>91.841999999999999</v>
      </c>
      <c r="AD89" s="45">
        <v>8.0670000000000002</v>
      </c>
      <c r="AE89" s="5">
        <v>100.91800000000001</v>
      </c>
      <c r="AF89" s="45">
        <v>11.534000000000001</v>
      </c>
      <c r="AG89" s="5">
        <v>97.674999999999997</v>
      </c>
      <c r="AH89" s="45">
        <v>11.532999999999999</v>
      </c>
      <c r="AI89" s="23"/>
      <c r="AJ89" s="24" t="s">
        <v>18</v>
      </c>
      <c r="AK89" s="5">
        <v>105.015</v>
      </c>
      <c r="AL89" s="45">
        <v>11.532999999999999</v>
      </c>
      <c r="AM89" s="5">
        <v>89.683999999999997</v>
      </c>
      <c r="AN89" s="45">
        <v>13.532999999999999</v>
      </c>
      <c r="AO89" s="370">
        <v>103.137</v>
      </c>
      <c r="AP89" s="45">
        <v>1.702</v>
      </c>
      <c r="AQ89" s="23"/>
      <c r="AR89" s="24" t="s">
        <v>18</v>
      </c>
      <c r="AS89" s="5">
        <v>90.405000000000001</v>
      </c>
      <c r="AT89" s="45">
        <v>1.7030000000000001</v>
      </c>
      <c r="AU89" s="5">
        <v>91.694000000000003</v>
      </c>
      <c r="AV89" s="45">
        <v>1.7030000000000001</v>
      </c>
      <c r="AW89" s="5">
        <v>99.623000000000005</v>
      </c>
      <c r="AX89" s="45">
        <v>1.702</v>
      </c>
      <c r="AY89" s="23"/>
      <c r="AZ89" s="24" t="s">
        <v>18</v>
      </c>
      <c r="BA89" s="5">
        <v>95.513999999999996</v>
      </c>
      <c r="BB89" s="45">
        <v>1.7030000000000001</v>
      </c>
      <c r="BC89" s="5">
        <v>114.813</v>
      </c>
      <c r="BD89" s="45">
        <v>1.7030000000000001</v>
      </c>
      <c r="BE89" s="5">
        <v>103.22</v>
      </c>
      <c r="BF89" s="45">
        <v>1.702</v>
      </c>
      <c r="BG89" s="5">
        <v>109.045</v>
      </c>
      <c r="BH89" s="45">
        <v>1.702</v>
      </c>
      <c r="BI89" s="43"/>
    </row>
    <row r="90" spans="1:61" ht="15" hidden="1" customHeight="1" x14ac:dyDescent="0.25">
      <c r="A90" s="23"/>
      <c r="B90" s="24" t="s">
        <v>19</v>
      </c>
      <c r="C90" s="5">
        <v>112.904</v>
      </c>
      <c r="D90" s="45">
        <v>4.2869999999999999</v>
      </c>
      <c r="E90" s="5">
        <v>92.028999999999996</v>
      </c>
      <c r="F90" s="45">
        <v>4.2880000000000003</v>
      </c>
      <c r="G90" s="5">
        <v>117.836</v>
      </c>
      <c r="H90" s="45">
        <v>4.2880000000000003</v>
      </c>
      <c r="I90" s="5">
        <v>99.878</v>
      </c>
      <c r="J90" s="45">
        <v>4.2880000000000003</v>
      </c>
      <c r="K90" s="23"/>
      <c r="L90" s="24" t="s">
        <v>19</v>
      </c>
      <c r="M90" s="5">
        <v>103.18300000000001</v>
      </c>
      <c r="N90" s="45">
        <v>3.4510000000000001</v>
      </c>
      <c r="O90" s="5">
        <v>140.37</v>
      </c>
      <c r="P90" s="45">
        <v>10.111000000000001</v>
      </c>
      <c r="Q90" s="5">
        <v>103.414</v>
      </c>
      <c r="R90" s="45">
        <v>10.11</v>
      </c>
      <c r="S90" s="23"/>
      <c r="T90" s="24" t="s">
        <v>19</v>
      </c>
      <c r="U90" s="5">
        <v>111.444</v>
      </c>
      <c r="V90" s="45">
        <v>13.48</v>
      </c>
      <c r="W90" s="5">
        <v>100.307</v>
      </c>
      <c r="X90" s="45">
        <v>3.99</v>
      </c>
      <c r="Y90" s="5">
        <v>111.236</v>
      </c>
      <c r="Z90" s="45">
        <v>3.9649999999999999</v>
      </c>
      <c r="AA90" s="23"/>
      <c r="AB90" s="24" t="s">
        <v>19</v>
      </c>
      <c r="AC90" s="5">
        <v>91.754000000000005</v>
      </c>
      <c r="AD90" s="45">
        <v>8.4870000000000001</v>
      </c>
      <c r="AE90" s="5">
        <v>102.268</v>
      </c>
      <c r="AF90" s="45">
        <v>8.6590000000000007</v>
      </c>
      <c r="AG90" s="5">
        <v>131.50700000000001</v>
      </c>
      <c r="AH90" s="45">
        <v>8.6590000000000007</v>
      </c>
      <c r="AI90" s="23"/>
      <c r="AJ90" s="24" t="s">
        <v>19</v>
      </c>
      <c r="AK90" s="5">
        <v>106.98399999999999</v>
      </c>
      <c r="AL90" s="45">
        <v>8.6579999999999995</v>
      </c>
      <c r="AM90" s="5">
        <v>78.253</v>
      </c>
      <c r="AN90" s="45">
        <v>0.70299999999999996</v>
      </c>
      <c r="AO90" s="370">
        <v>133.77699999999999</v>
      </c>
      <c r="AP90" s="45">
        <v>6.1689999999999996</v>
      </c>
      <c r="AQ90" s="23"/>
      <c r="AR90" s="24" t="s">
        <v>19</v>
      </c>
      <c r="AS90" s="5">
        <v>102.753</v>
      </c>
      <c r="AT90" s="45">
        <v>6.1689999999999996</v>
      </c>
      <c r="AU90" s="5">
        <v>93.629000000000005</v>
      </c>
      <c r="AV90" s="45">
        <v>6.17</v>
      </c>
      <c r="AW90" s="5">
        <v>124.30500000000001</v>
      </c>
      <c r="AX90" s="45">
        <v>6.17</v>
      </c>
      <c r="AY90" s="23"/>
      <c r="AZ90" s="24" t="s">
        <v>19</v>
      </c>
      <c r="BA90" s="5">
        <v>112.03700000000001</v>
      </c>
      <c r="BB90" s="45">
        <v>6.17</v>
      </c>
      <c r="BC90" s="5">
        <v>109.05500000000001</v>
      </c>
      <c r="BD90" s="45">
        <v>6.1689999999999996</v>
      </c>
      <c r="BE90" s="5">
        <v>97.072999999999993</v>
      </c>
      <c r="BF90" s="45">
        <v>6.17</v>
      </c>
      <c r="BG90" s="5">
        <v>100.452</v>
      </c>
      <c r="BH90" s="45">
        <v>6.1689999999999996</v>
      </c>
      <c r="BI90" s="43"/>
    </row>
    <row r="91" spans="1:61" ht="15" hidden="1" customHeight="1" x14ac:dyDescent="0.25">
      <c r="A91" s="23"/>
      <c r="B91" s="24" t="s">
        <v>20</v>
      </c>
      <c r="C91" s="5">
        <v>111.18899999999999</v>
      </c>
      <c r="D91" s="45">
        <v>16.79</v>
      </c>
      <c r="E91" s="5">
        <v>137.37299999999999</v>
      </c>
      <c r="F91" s="45">
        <v>16.791</v>
      </c>
      <c r="G91" s="5">
        <v>103.259</v>
      </c>
      <c r="H91" s="45">
        <v>16.79</v>
      </c>
      <c r="I91" s="5">
        <v>99.260999999999996</v>
      </c>
      <c r="J91" s="45">
        <v>16.79</v>
      </c>
      <c r="K91" s="23"/>
      <c r="L91" s="24" t="s">
        <v>20</v>
      </c>
      <c r="M91" s="5">
        <v>107.289</v>
      </c>
      <c r="N91" s="45">
        <v>3.0569999999999999</v>
      </c>
      <c r="O91" s="5">
        <v>117.148</v>
      </c>
      <c r="P91" s="45">
        <v>8.2430000000000003</v>
      </c>
      <c r="Q91" s="5">
        <v>103.52200000000001</v>
      </c>
      <c r="R91" s="45">
        <v>8.2420000000000009</v>
      </c>
      <c r="S91" s="23"/>
      <c r="T91" s="24" t="s">
        <v>20</v>
      </c>
      <c r="U91" s="5">
        <v>105.526</v>
      </c>
      <c r="V91" s="45">
        <v>3.9769999999999999</v>
      </c>
      <c r="W91" s="5">
        <v>112.215</v>
      </c>
      <c r="X91" s="45">
        <v>4.3680000000000003</v>
      </c>
      <c r="Y91" s="5">
        <v>101.432</v>
      </c>
      <c r="Z91" s="45">
        <v>3.7759999999999998</v>
      </c>
      <c r="AA91" s="23"/>
      <c r="AB91" s="24" t="s">
        <v>20</v>
      </c>
      <c r="AC91" s="5">
        <v>130.285</v>
      </c>
      <c r="AD91" s="45">
        <v>10.083</v>
      </c>
      <c r="AE91" s="5">
        <v>119.151</v>
      </c>
      <c r="AF91" s="45">
        <v>8.34</v>
      </c>
      <c r="AG91" s="5">
        <v>88.706000000000003</v>
      </c>
      <c r="AH91" s="45">
        <v>8.3390000000000004</v>
      </c>
      <c r="AI91" s="23"/>
      <c r="AJ91" s="24" t="s">
        <v>20</v>
      </c>
      <c r="AK91" s="5">
        <v>135.38800000000001</v>
      </c>
      <c r="AL91" s="45">
        <v>8.3390000000000004</v>
      </c>
      <c r="AM91" s="5">
        <v>47.558</v>
      </c>
      <c r="AN91" s="45">
        <v>-6.9930000000000003</v>
      </c>
      <c r="AO91" s="370">
        <v>115.702</v>
      </c>
      <c r="AP91" s="45">
        <v>5.0490000000000004</v>
      </c>
      <c r="AQ91" s="23"/>
      <c r="AR91" s="24" t="s">
        <v>20</v>
      </c>
      <c r="AS91" s="5">
        <v>97.71</v>
      </c>
      <c r="AT91" s="45">
        <v>5.0490000000000004</v>
      </c>
      <c r="AU91" s="5">
        <v>97.84</v>
      </c>
      <c r="AV91" s="45">
        <v>5.05</v>
      </c>
      <c r="AW91" s="5">
        <v>112.30500000000001</v>
      </c>
      <c r="AX91" s="45">
        <v>5.05</v>
      </c>
      <c r="AY91" s="23"/>
      <c r="AZ91" s="24" t="s">
        <v>20</v>
      </c>
      <c r="BA91" s="5">
        <v>92.575000000000003</v>
      </c>
      <c r="BB91" s="45">
        <v>5.05</v>
      </c>
      <c r="BC91" s="5">
        <v>94.213999999999999</v>
      </c>
      <c r="BD91" s="45">
        <v>5.0490000000000004</v>
      </c>
      <c r="BE91" s="5">
        <v>95.325000000000003</v>
      </c>
      <c r="BF91" s="45">
        <v>5.05</v>
      </c>
      <c r="BG91" s="5">
        <v>82.787999999999997</v>
      </c>
      <c r="BH91" s="45">
        <v>5.0490000000000004</v>
      </c>
      <c r="BI91" s="43"/>
    </row>
    <row r="92" spans="1:61" ht="15" hidden="1" customHeight="1" x14ac:dyDescent="0.25">
      <c r="A92" s="23"/>
      <c r="B92" s="24" t="s">
        <v>21</v>
      </c>
      <c r="C92" s="5">
        <v>96.186999999999998</v>
      </c>
      <c r="D92" s="45">
        <v>13.715</v>
      </c>
      <c r="E92" s="5">
        <v>117.916</v>
      </c>
      <c r="F92" s="45">
        <v>13.715</v>
      </c>
      <c r="G92" s="5">
        <v>87.99</v>
      </c>
      <c r="H92" s="45">
        <v>13.715</v>
      </c>
      <c r="I92" s="5">
        <v>117.471</v>
      </c>
      <c r="J92" s="45">
        <v>13.715</v>
      </c>
      <c r="K92" s="23"/>
      <c r="L92" s="24" t="s">
        <v>21</v>
      </c>
      <c r="M92" s="5">
        <v>106.532</v>
      </c>
      <c r="N92" s="45">
        <v>4.9160000000000004</v>
      </c>
      <c r="O92" s="5">
        <v>106.325</v>
      </c>
      <c r="P92" s="45">
        <v>9.1790000000000003</v>
      </c>
      <c r="Q92" s="5">
        <v>104.34099999999999</v>
      </c>
      <c r="R92" s="45">
        <v>9.18</v>
      </c>
      <c r="S92" s="23"/>
      <c r="T92" s="24" t="s">
        <v>21</v>
      </c>
      <c r="U92" s="5">
        <v>101.633</v>
      </c>
      <c r="V92" s="45">
        <v>3.1030000000000002</v>
      </c>
      <c r="W92" s="5">
        <v>106.012</v>
      </c>
      <c r="X92" s="45">
        <v>3.4809999999999999</v>
      </c>
      <c r="Y92" s="5">
        <v>108.14400000000001</v>
      </c>
      <c r="Z92" s="45">
        <v>4.0389999999999997</v>
      </c>
      <c r="AA92" s="23"/>
      <c r="AB92" s="24" t="s">
        <v>21</v>
      </c>
      <c r="AC92" s="5">
        <v>92.805999999999997</v>
      </c>
      <c r="AD92" s="45">
        <v>12.106</v>
      </c>
      <c r="AE92" s="5">
        <v>114.377</v>
      </c>
      <c r="AF92" s="45">
        <v>11.284000000000001</v>
      </c>
      <c r="AG92" s="5">
        <v>89.596999999999994</v>
      </c>
      <c r="AH92" s="45">
        <v>11.284000000000001</v>
      </c>
      <c r="AI92" s="23"/>
      <c r="AJ92" s="24" t="s">
        <v>21</v>
      </c>
      <c r="AK92" s="5">
        <v>109.175</v>
      </c>
      <c r="AL92" s="45">
        <v>11.284000000000001</v>
      </c>
      <c r="AM92" s="5">
        <v>69.456999999999994</v>
      </c>
      <c r="AN92" s="45">
        <v>-1.9</v>
      </c>
      <c r="AO92" s="370">
        <v>96.247</v>
      </c>
      <c r="AP92" s="45">
        <v>6.8529999999999998</v>
      </c>
      <c r="AQ92" s="23"/>
      <c r="AR92" s="24" t="s">
        <v>21</v>
      </c>
      <c r="AS92" s="5">
        <v>94.200999999999993</v>
      </c>
      <c r="AT92" s="45">
        <v>6.8529999999999998</v>
      </c>
      <c r="AU92" s="5">
        <v>113.21599999999999</v>
      </c>
      <c r="AV92" s="45">
        <v>6.8529999999999998</v>
      </c>
      <c r="AW92" s="5">
        <v>90.748000000000005</v>
      </c>
      <c r="AX92" s="45">
        <v>6.8529999999999998</v>
      </c>
      <c r="AY92" s="23"/>
      <c r="AZ92" s="24" t="s">
        <v>21</v>
      </c>
      <c r="BA92" s="5">
        <v>92.075999999999993</v>
      </c>
      <c r="BB92" s="45">
        <v>6.8529999999999998</v>
      </c>
      <c r="BC92" s="5">
        <v>93.009</v>
      </c>
      <c r="BD92" s="45">
        <v>6.8529999999999998</v>
      </c>
      <c r="BE92" s="5">
        <v>94.332999999999998</v>
      </c>
      <c r="BF92" s="45">
        <v>6.8529999999999998</v>
      </c>
      <c r="BG92" s="5">
        <v>100.074</v>
      </c>
      <c r="BH92" s="45">
        <v>6.8540000000000001</v>
      </c>
      <c r="BI92" s="43"/>
    </row>
    <row r="93" spans="1:61" ht="15" hidden="1" customHeight="1" x14ac:dyDescent="0.25">
      <c r="A93" s="23"/>
      <c r="B93" s="24" t="s">
        <v>22</v>
      </c>
      <c r="C93" s="5">
        <v>80.811999999999998</v>
      </c>
      <c r="D93" s="45">
        <v>6.8259999999999996</v>
      </c>
      <c r="E93" s="5">
        <v>101.354</v>
      </c>
      <c r="F93" s="45">
        <v>6.8280000000000003</v>
      </c>
      <c r="G93" s="5">
        <v>92.656999999999996</v>
      </c>
      <c r="H93" s="45">
        <v>6.827</v>
      </c>
      <c r="I93" s="5">
        <v>114.414</v>
      </c>
      <c r="J93" s="45">
        <v>6.827</v>
      </c>
      <c r="K93" s="23"/>
      <c r="L93" s="24" t="s">
        <v>22</v>
      </c>
      <c r="M93" s="5">
        <v>109.26</v>
      </c>
      <c r="N93" s="45">
        <v>3.8519999999999999</v>
      </c>
      <c r="O93" s="5">
        <v>197.30500000000001</v>
      </c>
      <c r="P93" s="45">
        <v>13.811999999999999</v>
      </c>
      <c r="Q93" s="5">
        <v>131.96899999999999</v>
      </c>
      <c r="R93" s="45">
        <v>13.811999999999999</v>
      </c>
      <c r="S93" s="23"/>
      <c r="T93" s="24" t="s">
        <v>22</v>
      </c>
      <c r="U93" s="5">
        <v>106.471</v>
      </c>
      <c r="V93" s="45">
        <v>0.157</v>
      </c>
      <c r="W93" s="5">
        <v>95.903999999999996</v>
      </c>
      <c r="X93" s="45">
        <v>3.7719999999999998</v>
      </c>
      <c r="Y93" s="5">
        <v>109.637</v>
      </c>
      <c r="Z93" s="45">
        <v>3.319</v>
      </c>
      <c r="AA93" s="23"/>
      <c r="AB93" s="24" t="s">
        <v>22</v>
      </c>
      <c r="AC93" s="5">
        <v>94.52</v>
      </c>
      <c r="AD93" s="45">
        <v>8.6720000000000006</v>
      </c>
      <c r="AE93" s="5">
        <v>116.568</v>
      </c>
      <c r="AF93" s="45">
        <v>7.3029999999999999</v>
      </c>
      <c r="AG93" s="5">
        <v>127.55200000000001</v>
      </c>
      <c r="AH93" s="45">
        <v>7.3029999999999999</v>
      </c>
      <c r="AI93" s="23"/>
      <c r="AJ93" s="24" t="s">
        <v>22</v>
      </c>
      <c r="AK93" s="5">
        <v>121.68300000000001</v>
      </c>
      <c r="AL93" s="45">
        <v>7.3029999999999999</v>
      </c>
      <c r="AM93" s="5">
        <v>78.3</v>
      </c>
      <c r="AN93" s="45">
        <v>-18.483000000000001</v>
      </c>
      <c r="AO93" s="370">
        <v>84.644000000000005</v>
      </c>
      <c r="AP93" s="45">
        <v>-1.0389999999999999</v>
      </c>
      <c r="AQ93" s="23"/>
      <c r="AR93" s="24" t="s">
        <v>22</v>
      </c>
      <c r="AS93" s="5">
        <v>110.41200000000001</v>
      </c>
      <c r="AT93" s="45">
        <v>-1.04</v>
      </c>
      <c r="AU93" s="5">
        <v>107.90300000000001</v>
      </c>
      <c r="AV93" s="45">
        <v>-1.04</v>
      </c>
      <c r="AW93" s="5">
        <v>99.805999999999997</v>
      </c>
      <c r="AX93" s="45">
        <v>-1.04</v>
      </c>
      <c r="AY93" s="23"/>
      <c r="AZ93" s="24" t="s">
        <v>22</v>
      </c>
      <c r="BA93" s="5">
        <v>103.66</v>
      </c>
      <c r="BB93" s="45">
        <v>-1.04</v>
      </c>
      <c r="BC93" s="5">
        <v>85.454999999999998</v>
      </c>
      <c r="BD93" s="45">
        <v>-1.04</v>
      </c>
      <c r="BE93" s="5">
        <v>101.377</v>
      </c>
      <c r="BF93" s="45">
        <v>-1.04</v>
      </c>
      <c r="BG93" s="5">
        <v>101.038</v>
      </c>
      <c r="BH93" s="45">
        <v>-1.04</v>
      </c>
    </row>
    <row r="94" spans="1:61" ht="15" hidden="1" customHeight="1" x14ac:dyDescent="0.25">
      <c r="A94" s="23"/>
      <c r="B94" s="24" t="s">
        <v>23</v>
      </c>
      <c r="C94" s="5">
        <v>123.492</v>
      </c>
      <c r="D94" s="45">
        <v>21.501000000000001</v>
      </c>
      <c r="E94" s="5">
        <v>126.611</v>
      </c>
      <c r="F94" s="45">
        <v>21.501000000000001</v>
      </c>
      <c r="G94" s="5">
        <v>128.72499999999999</v>
      </c>
      <c r="H94" s="45">
        <v>21.501000000000001</v>
      </c>
      <c r="I94" s="5">
        <v>126.208</v>
      </c>
      <c r="J94" s="45">
        <v>21.501000000000001</v>
      </c>
      <c r="K94" s="23"/>
      <c r="L94" s="24" t="s">
        <v>23</v>
      </c>
      <c r="M94" s="5">
        <v>106.57899999999999</v>
      </c>
      <c r="N94" s="45">
        <v>4.2320000000000002</v>
      </c>
      <c r="O94" s="5">
        <v>111</v>
      </c>
      <c r="P94" s="45">
        <v>14.617000000000001</v>
      </c>
      <c r="Q94" s="5">
        <v>108.908</v>
      </c>
      <c r="R94" s="45">
        <v>14.617000000000001</v>
      </c>
      <c r="S94" s="23"/>
      <c r="T94" s="24" t="s">
        <v>23</v>
      </c>
      <c r="U94" s="5">
        <v>123.45099999999999</v>
      </c>
      <c r="V94" s="45">
        <v>2.3610000000000002</v>
      </c>
      <c r="W94" s="5">
        <v>106.91800000000001</v>
      </c>
      <c r="X94" s="45">
        <v>3.2090000000000001</v>
      </c>
      <c r="Y94" s="5">
        <v>109.80500000000001</v>
      </c>
      <c r="Z94" s="45">
        <v>6.6619999999999999</v>
      </c>
      <c r="AA94" s="23"/>
      <c r="AB94" s="24" t="s">
        <v>23</v>
      </c>
      <c r="AC94" s="5">
        <v>156.68899999999999</v>
      </c>
      <c r="AD94" s="45">
        <v>10.853</v>
      </c>
      <c r="AE94" s="5">
        <v>113.363</v>
      </c>
      <c r="AF94" s="45">
        <v>9.7880000000000003</v>
      </c>
      <c r="AG94" s="5">
        <v>109.19199999999999</v>
      </c>
      <c r="AH94" s="45">
        <v>9.7880000000000003</v>
      </c>
      <c r="AI94" s="23"/>
      <c r="AJ94" s="24" t="s">
        <v>23</v>
      </c>
      <c r="AK94" s="5">
        <v>114.13800000000001</v>
      </c>
      <c r="AL94" s="45">
        <v>9.7880000000000003</v>
      </c>
      <c r="AM94" s="5">
        <v>109.4</v>
      </c>
      <c r="AN94" s="45">
        <v>-3.407</v>
      </c>
      <c r="AO94" s="370">
        <v>74.144999999999996</v>
      </c>
      <c r="AP94" s="45">
        <v>6.7679999999999998</v>
      </c>
      <c r="AQ94" s="23"/>
      <c r="AR94" s="24" t="s">
        <v>23</v>
      </c>
      <c r="AS94" s="5">
        <v>105.77</v>
      </c>
      <c r="AT94" s="45">
        <v>6.7679999999999998</v>
      </c>
      <c r="AU94" s="5">
        <v>101.83199999999999</v>
      </c>
      <c r="AV94" s="45">
        <v>6.7679999999999998</v>
      </c>
      <c r="AW94" s="5">
        <v>94.489000000000004</v>
      </c>
      <c r="AX94" s="45">
        <v>6.7679999999999998</v>
      </c>
      <c r="AY94" s="23"/>
      <c r="AZ94" s="24" t="s">
        <v>23</v>
      </c>
      <c r="BA94" s="5">
        <v>100.32599999999999</v>
      </c>
      <c r="BB94" s="45">
        <v>6.7679999999999998</v>
      </c>
      <c r="BC94" s="5">
        <v>94.63</v>
      </c>
      <c r="BD94" s="45">
        <v>6.7690000000000001</v>
      </c>
      <c r="BE94" s="5">
        <v>104.732</v>
      </c>
      <c r="BF94" s="45">
        <v>6.7679999999999998</v>
      </c>
      <c r="BG94" s="5">
        <v>115.145</v>
      </c>
      <c r="BH94" s="45">
        <v>6.7679999999999998</v>
      </c>
    </row>
    <row r="95" spans="1:61" ht="15" hidden="1" customHeight="1" x14ac:dyDescent="0.25">
      <c r="A95" s="23"/>
      <c r="B95" s="24" t="s">
        <v>24</v>
      </c>
      <c r="C95" s="5">
        <v>108.107</v>
      </c>
      <c r="D95" s="45">
        <v>9.8550000000000004</v>
      </c>
      <c r="E95" s="5">
        <v>110.50700000000001</v>
      </c>
      <c r="F95" s="45">
        <v>9.8550000000000004</v>
      </c>
      <c r="G95" s="5">
        <v>109.108</v>
      </c>
      <c r="H95" s="45">
        <v>9.8550000000000004</v>
      </c>
      <c r="I95" s="5">
        <v>111.26600000000001</v>
      </c>
      <c r="J95" s="45">
        <v>9.8539999999999992</v>
      </c>
      <c r="K95" s="23"/>
      <c r="L95" s="24" t="s">
        <v>24</v>
      </c>
      <c r="M95" s="5">
        <v>107.68899999999999</v>
      </c>
      <c r="N95" s="45">
        <v>4.38</v>
      </c>
      <c r="O95" s="5">
        <v>107.387</v>
      </c>
      <c r="P95" s="45">
        <v>13.589</v>
      </c>
      <c r="Q95" s="5">
        <v>112.863</v>
      </c>
      <c r="R95" s="45">
        <v>13.589</v>
      </c>
      <c r="S95" s="23"/>
      <c r="T95" s="24" t="s">
        <v>24</v>
      </c>
      <c r="U95" s="5">
        <v>119.063</v>
      </c>
      <c r="V95" s="45">
        <v>1.377</v>
      </c>
      <c r="W95" s="5">
        <v>108.955</v>
      </c>
      <c r="X95" s="45">
        <v>3.597</v>
      </c>
      <c r="Y95" s="5">
        <v>101.443</v>
      </c>
      <c r="Z95" s="45">
        <v>5.92</v>
      </c>
      <c r="AA95" s="23"/>
      <c r="AB95" s="24" t="s">
        <v>24</v>
      </c>
      <c r="AC95" s="5">
        <v>165.22200000000001</v>
      </c>
      <c r="AD95" s="45">
        <v>8.9359999999999999</v>
      </c>
      <c r="AE95" s="5">
        <v>107.80800000000001</v>
      </c>
      <c r="AF95" s="45">
        <v>8.4179999999999993</v>
      </c>
      <c r="AG95" s="5">
        <v>117.96599999999999</v>
      </c>
      <c r="AH95" s="45">
        <v>8.4190000000000005</v>
      </c>
      <c r="AI95" s="23"/>
      <c r="AJ95" s="24" t="s">
        <v>24</v>
      </c>
      <c r="AK95" s="5">
        <v>118.857</v>
      </c>
      <c r="AL95" s="45">
        <v>8.4179999999999993</v>
      </c>
      <c r="AM95" s="5">
        <v>88.424000000000007</v>
      </c>
      <c r="AN95" s="45">
        <v>-1.008</v>
      </c>
      <c r="AO95" s="370">
        <v>116.039</v>
      </c>
      <c r="AP95" s="45">
        <v>9.8729999999999993</v>
      </c>
      <c r="AQ95" s="23"/>
      <c r="AR95" s="24" t="s">
        <v>24</v>
      </c>
      <c r="AS95" s="5">
        <v>98.984999999999999</v>
      </c>
      <c r="AT95" s="45">
        <v>9.8740000000000006</v>
      </c>
      <c r="AU95" s="5">
        <v>126.976</v>
      </c>
      <c r="AV95" s="45">
        <v>9.8729999999999993</v>
      </c>
      <c r="AW95" s="5">
        <v>121.223</v>
      </c>
      <c r="AX95" s="45">
        <v>9.8740000000000006</v>
      </c>
      <c r="AY95" s="23"/>
      <c r="AZ95" s="24" t="s">
        <v>24</v>
      </c>
      <c r="BA95" s="5">
        <v>111.395</v>
      </c>
      <c r="BB95" s="45">
        <v>9.8729999999999993</v>
      </c>
      <c r="BC95" s="5">
        <v>93.212999999999994</v>
      </c>
      <c r="BD95" s="45">
        <v>9.8729999999999993</v>
      </c>
      <c r="BE95" s="5">
        <v>110.283</v>
      </c>
      <c r="BF95" s="45">
        <v>9.8729999999999993</v>
      </c>
      <c r="BG95" s="5">
        <v>116.291</v>
      </c>
      <c r="BH95" s="45">
        <v>9.8729999999999993</v>
      </c>
    </row>
    <row r="96" spans="1:61" ht="15" hidden="1" customHeight="1" x14ac:dyDescent="0.25">
      <c r="A96" s="23"/>
      <c r="B96" s="24" t="s">
        <v>25</v>
      </c>
      <c r="C96" s="5">
        <v>98.013999999999996</v>
      </c>
      <c r="D96" s="45">
        <v>8.9</v>
      </c>
      <c r="E96" s="5">
        <v>110.764</v>
      </c>
      <c r="F96" s="45">
        <v>8.9</v>
      </c>
      <c r="G96" s="5">
        <v>109.408</v>
      </c>
      <c r="H96" s="45">
        <v>8.9</v>
      </c>
      <c r="I96" s="5">
        <v>110.874</v>
      </c>
      <c r="J96" s="45">
        <v>8.9</v>
      </c>
      <c r="K96" s="23"/>
      <c r="L96" s="24" t="s">
        <v>25</v>
      </c>
      <c r="M96" s="5">
        <v>121.84099999999999</v>
      </c>
      <c r="N96" s="45">
        <v>3.9620000000000002</v>
      </c>
      <c r="O96" s="5">
        <v>112.97199999999999</v>
      </c>
      <c r="P96" s="45">
        <v>13.269</v>
      </c>
      <c r="Q96" s="5">
        <v>117.64400000000001</v>
      </c>
      <c r="R96" s="45">
        <v>13.27</v>
      </c>
      <c r="S96" s="23"/>
      <c r="T96" s="24" t="s">
        <v>25</v>
      </c>
      <c r="U96" s="5">
        <v>120.24299999999999</v>
      </c>
      <c r="V96" s="45">
        <v>1.052</v>
      </c>
      <c r="W96" s="5">
        <v>115.001</v>
      </c>
      <c r="X96" s="45">
        <v>5.3339999999999996</v>
      </c>
      <c r="Y96" s="5">
        <v>103.139</v>
      </c>
      <c r="Z96" s="45">
        <v>3.6520000000000001</v>
      </c>
      <c r="AA96" s="23"/>
      <c r="AB96" s="24" t="s">
        <v>25</v>
      </c>
      <c r="AC96" s="5">
        <v>162.851</v>
      </c>
      <c r="AD96" s="45">
        <v>6.97</v>
      </c>
      <c r="AE96" s="5">
        <v>139.37299999999999</v>
      </c>
      <c r="AF96" s="45">
        <v>4.6349999999999998</v>
      </c>
      <c r="AG96" s="5">
        <v>152.506</v>
      </c>
      <c r="AH96" s="45">
        <v>4.6360000000000001</v>
      </c>
      <c r="AI96" s="23"/>
      <c r="AJ96" s="24" t="s">
        <v>25</v>
      </c>
      <c r="AK96" s="5">
        <v>124.907</v>
      </c>
      <c r="AL96" s="45">
        <v>4.6349999999999998</v>
      </c>
      <c r="AM96" s="5">
        <v>61.667000000000002</v>
      </c>
      <c r="AN96" s="45">
        <v>-6.0709999999999997</v>
      </c>
      <c r="AO96" s="370">
        <v>95.180999999999997</v>
      </c>
      <c r="AP96" s="45">
        <v>8.1739999999999995</v>
      </c>
      <c r="AQ96" s="23"/>
      <c r="AR96" s="24" t="s">
        <v>25</v>
      </c>
      <c r="AS96" s="5">
        <v>111.40300000000001</v>
      </c>
      <c r="AT96" s="45">
        <v>8.1739999999999995</v>
      </c>
      <c r="AU96" s="5">
        <v>121.794</v>
      </c>
      <c r="AV96" s="45">
        <v>8.1739999999999995</v>
      </c>
      <c r="AW96" s="5">
        <v>109.934</v>
      </c>
      <c r="AX96" s="45">
        <v>8.1739999999999995</v>
      </c>
      <c r="AY96" s="23"/>
      <c r="AZ96" s="24" t="s">
        <v>25</v>
      </c>
      <c r="BA96" s="5">
        <v>112.93899999999999</v>
      </c>
      <c r="BB96" s="45">
        <v>8.1739999999999995</v>
      </c>
      <c r="BC96" s="5">
        <v>123.658</v>
      </c>
      <c r="BD96" s="45">
        <v>8.173</v>
      </c>
      <c r="BE96" s="5">
        <v>112.364</v>
      </c>
      <c r="BF96" s="45">
        <v>8.1739999999999995</v>
      </c>
      <c r="BG96" s="5">
        <v>95.918000000000006</v>
      </c>
      <c r="BH96" s="45">
        <v>8.1739999999999995</v>
      </c>
    </row>
    <row r="97" spans="1:61" ht="15" hidden="1" customHeight="1" x14ac:dyDescent="0.25">
      <c r="A97" s="23"/>
      <c r="B97" s="24" t="s">
        <v>26</v>
      </c>
      <c r="C97" s="5">
        <v>101.536</v>
      </c>
      <c r="D97" s="45">
        <v>7.383</v>
      </c>
      <c r="E97" s="5">
        <v>106.411</v>
      </c>
      <c r="F97" s="45">
        <v>7.383</v>
      </c>
      <c r="G97" s="5">
        <v>100.483</v>
      </c>
      <c r="H97" s="45">
        <v>7.3819999999999997</v>
      </c>
      <c r="I97" s="5">
        <v>96.662000000000006</v>
      </c>
      <c r="J97" s="45">
        <v>7.3819999999999997</v>
      </c>
      <c r="K97" s="23"/>
      <c r="L97" s="24" t="s">
        <v>26</v>
      </c>
      <c r="M97" s="5">
        <v>106.845</v>
      </c>
      <c r="N97" s="45">
        <v>4.2839999999999998</v>
      </c>
      <c r="O97" s="5">
        <v>100.221</v>
      </c>
      <c r="P97" s="45">
        <v>13.948</v>
      </c>
      <c r="Q97" s="5">
        <v>110.962</v>
      </c>
      <c r="R97" s="45">
        <v>13.948</v>
      </c>
      <c r="S97" s="23"/>
      <c r="T97" s="24" t="s">
        <v>26</v>
      </c>
      <c r="U97" s="5">
        <v>96.120999999999995</v>
      </c>
      <c r="V97" s="45">
        <v>-3.335</v>
      </c>
      <c r="W97" s="5">
        <v>108.53400000000001</v>
      </c>
      <c r="X97" s="45">
        <v>1.845</v>
      </c>
      <c r="Y97" s="5">
        <v>102.15</v>
      </c>
      <c r="Z97" s="45">
        <v>4.2069999999999999</v>
      </c>
      <c r="AA97" s="23"/>
      <c r="AB97" s="24" t="s">
        <v>26</v>
      </c>
      <c r="AC97" s="5">
        <v>85.504000000000005</v>
      </c>
      <c r="AD97" s="45">
        <v>6.2169999999999996</v>
      </c>
      <c r="AE97" s="5">
        <v>130.774</v>
      </c>
      <c r="AF97" s="45">
        <v>3.8210000000000002</v>
      </c>
      <c r="AG97" s="5">
        <v>143.096</v>
      </c>
      <c r="AH97" s="45">
        <v>3.8210000000000002</v>
      </c>
      <c r="AI97" s="23"/>
      <c r="AJ97" s="24" t="s">
        <v>26</v>
      </c>
      <c r="AK97" s="5">
        <v>121.581</v>
      </c>
      <c r="AL97" s="45">
        <v>3.8210000000000002</v>
      </c>
      <c r="AM97" s="5">
        <v>55.841999999999999</v>
      </c>
      <c r="AN97" s="45">
        <v>-9.6929999999999996</v>
      </c>
      <c r="AO97" s="370">
        <v>86.590999999999994</v>
      </c>
      <c r="AP97" s="45">
        <v>4.82</v>
      </c>
      <c r="AQ97" s="23"/>
      <c r="AR97" s="24" t="s">
        <v>26</v>
      </c>
      <c r="AS97" s="5">
        <v>107.072</v>
      </c>
      <c r="AT97" s="45">
        <v>4.82</v>
      </c>
      <c r="AU97" s="5">
        <v>99.820999999999998</v>
      </c>
      <c r="AV97" s="45">
        <v>4.82</v>
      </c>
      <c r="AW97" s="5">
        <v>90.352999999999994</v>
      </c>
      <c r="AX97" s="45">
        <v>4.82</v>
      </c>
      <c r="AY97" s="23"/>
      <c r="AZ97" s="24" t="s">
        <v>26</v>
      </c>
      <c r="BA97" s="5">
        <v>97.605000000000004</v>
      </c>
      <c r="BB97" s="45">
        <v>4.82</v>
      </c>
      <c r="BC97" s="5">
        <v>95.36</v>
      </c>
      <c r="BD97" s="45">
        <v>4.8209999999999997</v>
      </c>
      <c r="BE97" s="5">
        <v>97.305000000000007</v>
      </c>
      <c r="BF97" s="45">
        <v>4.8209999999999997</v>
      </c>
      <c r="BG97" s="5">
        <v>84.843999999999994</v>
      </c>
      <c r="BH97" s="45">
        <v>4.82</v>
      </c>
    </row>
    <row r="98" spans="1:61" ht="15" hidden="1" customHeight="1" x14ac:dyDescent="0.25">
      <c r="A98" s="23"/>
      <c r="B98" s="24" t="s">
        <v>27</v>
      </c>
      <c r="C98" s="5">
        <v>118.471</v>
      </c>
      <c r="D98" s="45">
        <v>8.2390000000000008</v>
      </c>
      <c r="E98" s="5">
        <v>100.613</v>
      </c>
      <c r="F98" s="45">
        <v>8.2390000000000008</v>
      </c>
      <c r="G98" s="5">
        <v>127.773</v>
      </c>
      <c r="H98" s="45">
        <v>8.2390000000000008</v>
      </c>
      <c r="I98" s="5">
        <v>113.86799999999999</v>
      </c>
      <c r="J98" s="45">
        <v>8.2390000000000008</v>
      </c>
      <c r="K98" s="23"/>
      <c r="L98" s="24" t="s">
        <v>27</v>
      </c>
      <c r="M98" s="5">
        <v>117.58199999999999</v>
      </c>
      <c r="N98" s="45">
        <v>3.0259999999999998</v>
      </c>
      <c r="O98" s="5">
        <v>114.22499999999999</v>
      </c>
      <c r="P98" s="45">
        <v>12.884</v>
      </c>
      <c r="Q98" s="5">
        <v>154.27699999999999</v>
      </c>
      <c r="R98" s="45">
        <v>12.884</v>
      </c>
      <c r="S98" s="23"/>
      <c r="T98" s="24" t="s">
        <v>27</v>
      </c>
      <c r="U98" s="5">
        <v>106.321</v>
      </c>
      <c r="V98" s="45">
        <v>2.9540000000000002</v>
      </c>
      <c r="W98" s="5">
        <v>125.26</v>
      </c>
      <c r="X98" s="45">
        <v>7.4829999999999997</v>
      </c>
      <c r="Y98" s="5">
        <v>105.762</v>
      </c>
      <c r="Z98" s="45">
        <v>3.722</v>
      </c>
      <c r="AA98" s="23"/>
      <c r="AB98" s="24" t="s">
        <v>27</v>
      </c>
      <c r="AC98" s="5">
        <v>86.209000000000003</v>
      </c>
      <c r="AD98" s="45">
        <v>7.4649999999999999</v>
      </c>
      <c r="AE98" s="5">
        <v>108.872</v>
      </c>
      <c r="AF98" s="45">
        <v>3.069</v>
      </c>
      <c r="AG98" s="5">
        <v>89.73</v>
      </c>
      <c r="AH98" s="45">
        <v>3.0680000000000001</v>
      </c>
      <c r="AI98" s="23"/>
      <c r="AJ98" s="24" t="s">
        <v>27</v>
      </c>
      <c r="AK98" s="5">
        <v>99.63</v>
      </c>
      <c r="AL98" s="45">
        <v>3.0680000000000001</v>
      </c>
      <c r="AM98" s="5">
        <v>66.293000000000006</v>
      </c>
      <c r="AN98" s="45">
        <v>-7.6449999999999996</v>
      </c>
      <c r="AO98" s="370">
        <v>81.497</v>
      </c>
      <c r="AP98" s="45">
        <v>6.9080000000000004</v>
      </c>
      <c r="AQ98" s="23"/>
      <c r="AR98" s="24" t="s">
        <v>27</v>
      </c>
      <c r="AS98" s="5">
        <v>88.481999999999999</v>
      </c>
      <c r="AT98" s="45">
        <v>6.9080000000000004</v>
      </c>
      <c r="AU98" s="5">
        <v>89.385000000000005</v>
      </c>
      <c r="AV98" s="45">
        <v>6.9080000000000004</v>
      </c>
      <c r="AW98" s="5">
        <v>89.599000000000004</v>
      </c>
      <c r="AX98" s="45">
        <v>6.9080000000000004</v>
      </c>
      <c r="AY98" s="23"/>
      <c r="AZ98" s="24" t="s">
        <v>27</v>
      </c>
      <c r="BA98" s="5">
        <v>103.339</v>
      </c>
      <c r="BB98" s="45">
        <v>6.9080000000000004</v>
      </c>
      <c r="BC98" s="5">
        <v>112.16500000000001</v>
      </c>
      <c r="BD98" s="45">
        <v>6.9080000000000004</v>
      </c>
      <c r="BE98" s="5">
        <v>101.968</v>
      </c>
      <c r="BF98" s="45">
        <v>6.9080000000000004</v>
      </c>
      <c r="BG98" s="5">
        <v>120.19799999999999</v>
      </c>
      <c r="BH98" s="45">
        <v>6.9080000000000004</v>
      </c>
    </row>
    <row r="99" spans="1:61" ht="15" hidden="1" customHeight="1" x14ac:dyDescent="0.25">
      <c r="A99" s="23"/>
      <c r="B99" s="24" t="s">
        <v>28</v>
      </c>
      <c r="C99" s="5">
        <v>136.58199999999999</v>
      </c>
      <c r="D99" s="45">
        <v>19.056999999999999</v>
      </c>
      <c r="E99" s="5">
        <v>119.76900000000001</v>
      </c>
      <c r="F99" s="45">
        <v>19.452000000000002</v>
      </c>
      <c r="G99" s="5">
        <v>132.43899999999999</v>
      </c>
      <c r="H99" s="45">
        <v>19.452000000000002</v>
      </c>
      <c r="I99" s="5">
        <v>115.226</v>
      </c>
      <c r="J99" s="45">
        <v>8.01</v>
      </c>
      <c r="K99" s="23"/>
      <c r="L99" s="24" t="s">
        <v>28</v>
      </c>
      <c r="M99" s="5">
        <v>97.950999999999993</v>
      </c>
      <c r="N99" s="45">
        <v>2.5230000000000001</v>
      </c>
      <c r="O99" s="5">
        <v>117.65</v>
      </c>
      <c r="P99" s="45">
        <v>12.286</v>
      </c>
      <c r="Q99" s="5">
        <v>149.245</v>
      </c>
      <c r="R99" s="45">
        <v>12.287000000000001</v>
      </c>
      <c r="S99" s="23"/>
      <c r="T99" s="24" t="s">
        <v>28</v>
      </c>
      <c r="U99" s="5">
        <v>107.17700000000001</v>
      </c>
      <c r="V99" s="45">
        <v>2.4169999999999998</v>
      </c>
      <c r="W99" s="5">
        <v>115.261</v>
      </c>
      <c r="X99" s="45">
        <v>7.3810000000000002</v>
      </c>
      <c r="Y99" s="5">
        <v>110.884</v>
      </c>
      <c r="Z99" s="45">
        <v>3.972</v>
      </c>
      <c r="AA99" s="23"/>
      <c r="AB99" s="24" t="s">
        <v>28</v>
      </c>
      <c r="AC99" s="5">
        <v>79.700999999999993</v>
      </c>
      <c r="AD99" s="45">
        <v>4.4669999999999996</v>
      </c>
      <c r="AE99" s="5">
        <v>98.415000000000006</v>
      </c>
      <c r="AF99" s="45">
        <v>1.0569999999999999</v>
      </c>
      <c r="AG99" s="5">
        <v>93.61</v>
      </c>
      <c r="AH99" s="45">
        <v>1.0569999999999999</v>
      </c>
      <c r="AI99" s="23"/>
      <c r="AJ99" s="24" t="s">
        <v>28</v>
      </c>
      <c r="AK99" s="5">
        <v>92.415999999999997</v>
      </c>
      <c r="AL99" s="45">
        <v>1.0569999999999999</v>
      </c>
      <c r="AM99" s="5">
        <v>89.111999999999995</v>
      </c>
      <c r="AN99" s="45">
        <v>-12.368</v>
      </c>
      <c r="AO99" s="370">
        <v>93.91</v>
      </c>
      <c r="AP99" s="45">
        <v>5.3650000000000002</v>
      </c>
      <c r="AQ99" s="23"/>
      <c r="AR99" s="24" t="s">
        <v>28</v>
      </c>
      <c r="AS99" s="5">
        <v>114.473</v>
      </c>
      <c r="AT99" s="45">
        <v>5.3650000000000002</v>
      </c>
      <c r="AU99" s="5">
        <v>88.929000000000002</v>
      </c>
      <c r="AV99" s="45">
        <v>5.3639999999999999</v>
      </c>
      <c r="AW99" s="5">
        <v>93.373000000000005</v>
      </c>
      <c r="AX99" s="45">
        <v>5.3630000000000004</v>
      </c>
      <c r="AY99" s="23"/>
      <c r="AZ99" s="24" t="s">
        <v>28</v>
      </c>
      <c r="BA99" s="5">
        <v>100.761</v>
      </c>
      <c r="BB99" s="45">
        <v>5.3639999999999999</v>
      </c>
      <c r="BC99" s="5">
        <v>110.616</v>
      </c>
      <c r="BD99" s="45">
        <v>5.3650000000000002</v>
      </c>
      <c r="BE99" s="5">
        <v>89.036000000000001</v>
      </c>
      <c r="BF99" s="45">
        <v>5.3639999999999999</v>
      </c>
      <c r="BG99" s="5">
        <v>99.995999999999995</v>
      </c>
      <c r="BH99" s="45">
        <v>5.3639999999999999</v>
      </c>
    </row>
    <row r="100" spans="1:61" ht="15" hidden="1" customHeight="1" x14ac:dyDescent="0.25">
      <c r="A100" s="23"/>
      <c r="B100" s="24"/>
      <c r="C100" s="5"/>
      <c r="D100" s="45"/>
      <c r="E100" s="5"/>
      <c r="F100" s="45"/>
      <c r="G100" s="5"/>
      <c r="H100" s="45"/>
      <c r="I100" s="5"/>
      <c r="J100" s="45"/>
      <c r="K100" s="23"/>
      <c r="L100" s="24"/>
      <c r="M100" s="5"/>
      <c r="N100" s="45"/>
      <c r="O100" s="5"/>
      <c r="P100" s="45"/>
      <c r="Q100" s="5"/>
      <c r="R100" s="45"/>
      <c r="S100" s="23"/>
      <c r="T100" s="24"/>
      <c r="U100" s="5"/>
      <c r="V100" s="45"/>
      <c r="W100" s="5"/>
      <c r="X100" s="45"/>
      <c r="Y100" s="5"/>
      <c r="Z100" s="45"/>
      <c r="AA100" s="23"/>
      <c r="AB100" s="24"/>
      <c r="AC100" s="5"/>
      <c r="AD100" s="45"/>
      <c r="AE100" s="5"/>
      <c r="AF100" s="45"/>
      <c r="AG100" s="5"/>
      <c r="AH100" s="45"/>
      <c r="AI100" s="23"/>
      <c r="AJ100" s="24"/>
      <c r="AK100" s="5"/>
      <c r="AL100" s="45"/>
      <c r="AM100" s="5"/>
      <c r="AN100" s="45"/>
      <c r="AO100" s="494"/>
      <c r="AP100" s="45"/>
      <c r="AQ100" s="23"/>
      <c r="AR100" s="24"/>
      <c r="AS100" s="5"/>
      <c r="AT100" s="45"/>
      <c r="AU100" s="5"/>
      <c r="AV100" s="45"/>
      <c r="AW100" s="5"/>
      <c r="AX100" s="45"/>
      <c r="AY100" s="23"/>
      <c r="AZ100" s="24"/>
      <c r="BA100" s="5"/>
      <c r="BB100" s="45"/>
      <c r="BC100" s="5"/>
      <c r="BD100" s="45"/>
      <c r="BE100" s="5"/>
      <c r="BF100" s="45"/>
      <c r="BG100" s="5"/>
      <c r="BH100" s="45"/>
    </row>
    <row r="101" spans="1:61" s="331" customFormat="1" ht="15" hidden="1" customHeight="1" x14ac:dyDescent="0.25">
      <c r="A101" s="445">
        <v>2018</v>
      </c>
      <c r="B101" s="24" t="s">
        <v>17</v>
      </c>
      <c r="C101" s="5">
        <v>144.767</v>
      </c>
      <c r="D101" s="45">
        <v>12.282999999999999</v>
      </c>
      <c r="E101" s="5">
        <v>108.932</v>
      </c>
      <c r="F101" s="45">
        <v>11.298</v>
      </c>
      <c r="G101" s="5">
        <v>127.667</v>
      </c>
      <c r="H101" s="45">
        <v>19.954000000000001</v>
      </c>
      <c r="I101" s="5">
        <v>121.958</v>
      </c>
      <c r="J101" s="45">
        <v>4.9119999999999999</v>
      </c>
      <c r="K101" s="445">
        <v>2018</v>
      </c>
      <c r="L101" s="24" t="s">
        <v>17</v>
      </c>
      <c r="M101" s="5">
        <v>112.40900000000001</v>
      </c>
      <c r="N101" s="45">
        <v>8.89</v>
      </c>
      <c r="O101" s="5">
        <v>136.452</v>
      </c>
      <c r="P101" s="45">
        <v>29.992000000000001</v>
      </c>
      <c r="Q101" s="5">
        <v>143.852</v>
      </c>
      <c r="R101" s="45">
        <v>2.718</v>
      </c>
      <c r="S101" s="445">
        <v>2018</v>
      </c>
      <c r="T101" s="24" t="s">
        <v>17</v>
      </c>
      <c r="U101" s="5">
        <v>113.048</v>
      </c>
      <c r="V101" s="45">
        <v>7.4269999999999996</v>
      </c>
      <c r="W101" s="5">
        <v>124.878</v>
      </c>
      <c r="X101" s="45">
        <v>0.20100000000000001</v>
      </c>
      <c r="Y101" s="5">
        <v>107.84399999999999</v>
      </c>
      <c r="Z101" s="45">
        <v>8.0760000000000005</v>
      </c>
      <c r="AA101" s="445">
        <v>2018</v>
      </c>
      <c r="AB101" s="24" t="s">
        <v>17</v>
      </c>
      <c r="AC101" s="5">
        <v>136.16</v>
      </c>
      <c r="AD101" s="45">
        <v>-12.433999999999999</v>
      </c>
      <c r="AE101" s="5">
        <v>105.26900000000001</v>
      </c>
      <c r="AF101" s="45">
        <v>-6.5289999999999999</v>
      </c>
      <c r="AG101" s="5">
        <v>127.27</v>
      </c>
      <c r="AH101" s="45">
        <v>3.2749999999999999</v>
      </c>
      <c r="AI101" s="445">
        <v>2018</v>
      </c>
      <c r="AJ101" s="24" t="s">
        <v>17</v>
      </c>
      <c r="AK101" s="5">
        <v>115.649</v>
      </c>
      <c r="AL101" s="45">
        <v>-0.28100000000000003</v>
      </c>
      <c r="AM101" s="5">
        <v>81.947000000000003</v>
      </c>
      <c r="AN101" s="45">
        <v>5.1920000000000002</v>
      </c>
      <c r="AO101" s="370">
        <v>138.04900000000001</v>
      </c>
      <c r="AP101" s="45">
        <v>-7.7850000000000001</v>
      </c>
      <c r="AQ101" s="445">
        <v>2018</v>
      </c>
      <c r="AR101" s="24" t="s">
        <v>17</v>
      </c>
      <c r="AS101" s="5">
        <v>108.297</v>
      </c>
      <c r="AT101" s="45">
        <v>3.76</v>
      </c>
      <c r="AU101" s="5">
        <v>92.725999999999999</v>
      </c>
      <c r="AV101" s="45">
        <v>-0.13900000000000001</v>
      </c>
      <c r="AW101" s="5">
        <v>114.73</v>
      </c>
      <c r="AX101" s="45">
        <v>10.76</v>
      </c>
      <c r="AY101" s="445">
        <v>2018</v>
      </c>
      <c r="AZ101" s="24" t="s">
        <v>17</v>
      </c>
      <c r="BA101" s="5">
        <v>109.372</v>
      </c>
      <c r="BB101" s="45">
        <v>3.0920000000000001</v>
      </c>
      <c r="BC101" s="5">
        <v>108.98099999999999</v>
      </c>
      <c r="BD101" s="45">
        <v>6.2210000000000001</v>
      </c>
      <c r="BE101" s="5">
        <v>121.227</v>
      </c>
      <c r="BF101" s="45">
        <v>0.99399999999999999</v>
      </c>
      <c r="BG101" s="5">
        <v>101.578</v>
      </c>
      <c r="BH101" s="45">
        <v>0.60699999999999998</v>
      </c>
      <c r="BI101" s="330"/>
    </row>
    <row r="102" spans="1:61" s="331" customFormat="1" ht="15" hidden="1" customHeight="1" x14ac:dyDescent="0.25">
      <c r="A102" s="24"/>
      <c r="B102" s="24" t="s">
        <v>18</v>
      </c>
      <c r="C102" s="5">
        <v>128.72200000000001</v>
      </c>
      <c r="D102" s="45">
        <v>-4.8869999999999996</v>
      </c>
      <c r="E102" s="5">
        <v>108.685</v>
      </c>
      <c r="F102" s="45">
        <v>-10.648</v>
      </c>
      <c r="G102" s="5">
        <v>122.22799999999999</v>
      </c>
      <c r="H102" s="45">
        <v>-9.4860000000000007</v>
      </c>
      <c r="I102" s="5">
        <v>112.613</v>
      </c>
      <c r="J102" s="45">
        <v>-2.6760000000000002</v>
      </c>
      <c r="K102" s="24"/>
      <c r="L102" s="24" t="s">
        <v>18</v>
      </c>
      <c r="M102" s="5">
        <v>108.697</v>
      </c>
      <c r="N102" s="45">
        <v>-3.2559999999999998</v>
      </c>
      <c r="O102" s="5">
        <v>128.67699999999999</v>
      </c>
      <c r="P102" s="45">
        <v>-0.55700000000000005</v>
      </c>
      <c r="Q102" s="5">
        <v>133.44900000000001</v>
      </c>
      <c r="R102" s="45">
        <v>16.574000000000002</v>
      </c>
      <c r="S102" s="24"/>
      <c r="T102" s="24" t="s">
        <v>18</v>
      </c>
      <c r="U102" s="5">
        <v>105.667</v>
      </c>
      <c r="V102" s="45">
        <v>-13.718</v>
      </c>
      <c r="W102" s="5">
        <v>118.483</v>
      </c>
      <c r="X102" s="45">
        <v>11.063000000000001</v>
      </c>
      <c r="Y102" s="5">
        <v>106.66</v>
      </c>
      <c r="Z102" s="45">
        <v>-5.2</v>
      </c>
      <c r="AA102" s="24"/>
      <c r="AB102" s="24" t="s">
        <v>18</v>
      </c>
      <c r="AC102" s="5">
        <v>96.894000000000005</v>
      </c>
      <c r="AD102" s="45">
        <v>5.5</v>
      </c>
      <c r="AE102" s="5">
        <v>100.80500000000001</v>
      </c>
      <c r="AF102" s="45">
        <v>-0.112</v>
      </c>
      <c r="AG102" s="5">
        <v>113.42700000000001</v>
      </c>
      <c r="AH102" s="45">
        <v>16.126999999999999</v>
      </c>
      <c r="AI102" s="24"/>
      <c r="AJ102" s="24" t="s">
        <v>18</v>
      </c>
      <c r="AK102" s="5">
        <v>91.509</v>
      </c>
      <c r="AL102" s="45">
        <v>-12.861000000000001</v>
      </c>
      <c r="AM102" s="5">
        <v>81.144000000000005</v>
      </c>
      <c r="AN102" s="45">
        <v>-9.5220000000000002</v>
      </c>
      <c r="AO102" s="370">
        <v>100.012</v>
      </c>
      <c r="AP102" s="45">
        <v>-3.03</v>
      </c>
      <c r="AQ102" s="24"/>
      <c r="AR102" s="24" t="s">
        <v>18</v>
      </c>
      <c r="AS102" s="5">
        <v>104.581</v>
      </c>
      <c r="AT102" s="45">
        <v>15.680999999999999</v>
      </c>
      <c r="AU102" s="5">
        <v>92.715999999999994</v>
      </c>
      <c r="AV102" s="45">
        <v>1.1140000000000001</v>
      </c>
      <c r="AW102" s="5">
        <v>97.013999999999996</v>
      </c>
      <c r="AX102" s="45">
        <v>-2.6190000000000002</v>
      </c>
      <c r="AY102" s="24"/>
      <c r="AZ102" s="24" t="s">
        <v>18</v>
      </c>
      <c r="BA102" s="5">
        <v>102.676</v>
      </c>
      <c r="BB102" s="45">
        <v>7.4980000000000002</v>
      </c>
      <c r="BC102" s="5">
        <v>106.526</v>
      </c>
      <c r="BD102" s="45">
        <v>-7.218</v>
      </c>
      <c r="BE102" s="5">
        <v>102.322</v>
      </c>
      <c r="BF102" s="45">
        <v>-0.871</v>
      </c>
      <c r="BG102" s="5">
        <v>102.131</v>
      </c>
      <c r="BH102" s="45">
        <v>-6.34</v>
      </c>
      <c r="BI102" s="330"/>
    </row>
    <row r="103" spans="1:61" s="331" customFormat="1" ht="15" hidden="1" customHeight="1" x14ac:dyDescent="0.25">
      <c r="A103" s="24"/>
      <c r="B103" s="24" t="s">
        <v>19</v>
      </c>
      <c r="C103" s="5">
        <v>128.363</v>
      </c>
      <c r="D103" s="45">
        <v>13.693</v>
      </c>
      <c r="E103" s="5">
        <v>109.18</v>
      </c>
      <c r="F103" s="45">
        <v>18.635999999999999</v>
      </c>
      <c r="G103" s="5">
        <v>109.771</v>
      </c>
      <c r="H103" s="45">
        <v>-6.8440000000000003</v>
      </c>
      <c r="I103" s="5">
        <v>122.282</v>
      </c>
      <c r="J103" s="45">
        <v>22.431999999999999</v>
      </c>
      <c r="K103" s="24"/>
      <c r="L103" s="24" t="s">
        <v>19</v>
      </c>
      <c r="M103" s="5">
        <v>113.59099999999999</v>
      </c>
      <c r="N103" s="45">
        <v>10.087</v>
      </c>
      <c r="O103" s="5">
        <v>143.851</v>
      </c>
      <c r="P103" s="45">
        <v>2.48</v>
      </c>
      <c r="Q103" s="5">
        <v>119.312</v>
      </c>
      <c r="R103" s="45">
        <v>15.372999999999999</v>
      </c>
      <c r="S103" s="24"/>
      <c r="T103" s="24" t="s">
        <v>19</v>
      </c>
      <c r="U103" s="5">
        <v>112.251</v>
      </c>
      <c r="V103" s="45">
        <v>0.72399999999999998</v>
      </c>
      <c r="W103" s="5">
        <v>115.59099999999999</v>
      </c>
      <c r="X103" s="45">
        <v>15.237</v>
      </c>
      <c r="Y103" s="5">
        <v>118.08</v>
      </c>
      <c r="Z103" s="45">
        <v>6.1529999999999996</v>
      </c>
      <c r="AA103" s="24"/>
      <c r="AB103" s="24" t="s">
        <v>19</v>
      </c>
      <c r="AC103" s="5">
        <v>107.187</v>
      </c>
      <c r="AD103" s="45">
        <v>16.82</v>
      </c>
      <c r="AE103" s="5">
        <v>101.949</v>
      </c>
      <c r="AF103" s="45">
        <v>-0.312</v>
      </c>
      <c r="AG103" s="5">
        <v>113.434</v>
      </c>
      <c r="AH103" s="45">
        <v>-13.743</v>
      </c>
      <c r="AI103" s="24"/>
      <c r="AJ103" s="24" t="s">
        <v>19</v>
      </c>
      <c r="AK103" s="5">
        <v>124.97</v>
      </c>
      <c r="AL103" s="45">
        <v>16.812000000000001</v>
      </c>
      <c r="AM103" s="5">
        <v>85.491</v>
      </c>
      <c r="AN103" s="45">
        <v>9.2490000000000006</v>
      </c>
      <c r="AO103" s="370">
        <v>129.40700000000001</v>
      </c>
      <c r="AP103" s="45">
        <v>-3.2669999999999999</v>
      </c>
      <c r="AQ103" s="24"/>
      <c r="AR103" s="24" t="s">
        <v>19</v>
      </c>
      <c r="AS103" s="5">
        <v>110.967</v>
      </c>
      <c r="AT103" s="45">
        <v>7.9939999999999998</v>
      </c>
      <c r="AU103" s="5">
        <v>93.29</v>
      </c>
      <c r="AV103" s="45">
        <v>-0.36199999999999999</v>
      </c>
      <c r="AW103" s="5">
        <v>103.83499999999999</v>
      </c>
      <c r="AX103" s="45">
        <v>-16.468</v>
      </c>
      <c r="AY103" s="24"/>
      <c r="AZ103" s="24" t="s">
        <v>19</v>
      </c>
      <c r="BA103" s="5">
        <v>110.34399999999999</v>
      </c>
      <c r="BB103" s="45">
        <v>-1.5109999999999999</v>
      </c>
      <c r="BC103" s="5">
        <v>106.97</v>
      </c>
      <c r="BD103" s="45">
        <v>-1.9119999999999999</v>
      </c>
      <c r="BE103" s="5">
        <v>101.274</v>
      </c>
      <c r="BF103" s="45">
        <v>4.3280000000000003</v>
      </c>
      <c r="BG103" s="5">
        <v>114.345</v>
      </c>
      <c r="BH103" s="45">
        <v>13.831</v>
      </c>
      <c r="BI103" s="330"/>
    </row>
    <row r="104" spans="1:61" s="331" customFormat="1" ht="15" hidden="1" customHeight="1" x14ac:dyDescent="0.25">
      <c r="A104" s="24"/>
      <c r="B104" s="24" t="s">
        <v>20</v>
      </c>
      <c r="C104" s="5">
        <v>131.16200000000001</v>
      </c>
      <c r="D104" s="45">
        <v>17.963999999999999</v>
      </c>
      <c r="E104" s="5">
        <v>126.059</v>
      </c>
      <c r="F104" s="45">
        <v>-8.2360000000000007</v>
      </c>
      <c r="G104" s="5">
        <v>109.05</v>
      </c>
      <c r="H104" s="45">
        <v>5.6079999999999997</v>
      </c>
      <c r="I104" s="5">
        <v>127.494</v>
      </c>
      <c r="J104" s="45">
        <v>28.443000000000001</v>
      </c>
      <c r="K104" s="24"/>
      <c r="L104" s="24" t="s">
        <v>20</v>
      </c>
      <c r="M104" s="5">
        <v>112.864</v>
      </c>
      <c r="N104" s="45">
        <v>5.1959999999999997</v>
      </c>
      <c r="O104" s="5">
        <v>182.363</v>
      </c>
      <c r="P104" s="45">
        <v>55.668999999999997</v>
      </c>
      <c r="Q104" s="5">
        <v>132.20400000000001</v>
      </c>
      <c r="R104" s="45">
        <v>27.707000000000001</v>
      </c>
      <c r="S104" s="24"/>
      <c r="T104" s="24" t="s">
        <v>20</v>
      </c>
      <c r="U104" s="5">
        <v>113.47</v>
      </c>
      <c r="V104" s="45">
        <v>7.5279999999999996</v>
      </c>
      <c r="W104" s="5">
        <v>116.06699999999999</v>
      </c>
      <c r="X104" s="45">
        <v>3.4329999999999998</v>
      </c>
      <c r="Y104" s="5">
        <v>119.083</v>
      </c>
      <c r="Z104" s="45">
        <v>17.402999999999999</v>
      </c>
      <c r="AA104" s="24"/>
      <c r="AB104" s="24" t="s">
        <v>20</v>
      </c>
      <c r="AC104" s="5">
        <v>113.479</v>
      </c>
      <c r="AD104" s="45">
        <v>-12.898999999999999</v>
      </c>
      <c r="AE104" s="5">
        <v>115.53</v>
      </c>
      <c r="AF104" s="45">
        <v>-3.0390000000000001</v>
      </c>
      <c r="AG104" s="5">
        <v>107.173</v>
      </c>
      <c r="AH104" s="45">
        <v>20.818000000000001</v>
      </c>
      <c r="AI104" s="24"/>
      <c r="AJ104" s="24" t="s">
        <v>20</v>
      </c>
      <c r="AK104" s="5">
        <v>124.38500000000001</v>
      </c>
      <c r="AL104" s="45">
        <v>-8.1270000000000007</v>
      </c>
      <c r="AM104" s="5">
        <v>61.701000000000001</v>
      </c>
      <c r="AN104" s="45">
        <v>29.739000000000001</v>
      </c>
      <c r="AO104" s="370">
        <v>130.714</v>
      </c>
      <c r="AP104" s="45">
        <v>12.974</v>
      </c>
      <c r="AQ104" s="24"/>
      <c r="AR104" s="24" t="s">
        <v>20</v>
      </c>
      <c r="AS104" s="5">
        <v>97.126999999999995</v>
      </c>
      <c r="AT104" s="45">
        <v>-0.59699999999999998</v>
      </c>
      <c r="AU104" s="5">
        <v>111.94799999999999</v>
      </c>
      <c r="AV104" s="45">
        <v>14.42</v>
      </c>
      <c r="AW104" s="5">
        <v>118.83799999999999</v>
      </c>
      <c r="AX104" s="45">
        <v>5.8170000000000002</v>
      </c>
      <c r="AY104" s="24"/>
      <c r="AZ104" s="24" t="s">
        <v>20</v>
      </c>
      <c r="BA104" s="5">
        <v>95.835999999999999</v>
      </c>
      <c r="BB104" s="45">
        <v>3.5230000000000001</v>
      </c>
      <c r="BC104" s="5">
        <v>102.86799999999999</v>
      </c>
      <c r="BD104" s="45">
        <v>9.1859999999999999</v>
      </c>
      <c r="BE104" s="5">
        <v>106.184</v>
      </c>
      <c r="BF104" s="45">
        <v>11.391999999999999</v>
      </c>
      <c r="BG104" s="5">
        <v>115.604</v>
      </c>
      <c r="BH104" s="45">
        <v>39.637999999999998</v>
      </c>
      <c r="BI104" s="330"/>
    </row>
    <row r="105" spans="1:61" s="331" customFormat="1" ht="15" hidden="1" customHeight="1" x14ac:dyDescent="0.25">
      <c r="A105" s="24"/>
      <c r="B105" s="24" t="s">
        <v>21</v>
      </c>
      <c r="C105" s="5">
        <v>126.892</v>
      </c>
      <c r="D105" s="45">
        <v>31.922000000000001</v>
      </c>
      <c r="E105" s="5">
        <v>124.67400000000001</v>
      </c>
      <c r="F105" s="45">
        <v>5.7309999999999999</v>
      </c>
      <c r="G105" s="5">
        <v>101.166</v>
      </c>
      <c r="H105" s="45">
        <v>14.974</v>
      </c>
      <c r="I105" s="5">
        <v>131.88499999999999</v>
      </c>
      <c r="J105" s="45">
        <v>12.27</v>
      </c>
      <c r="K105" s="24"/>
      <c r="L105" s="24" t="s">
        <v>21</v>
      </c>
      <c r="M105" s="5">
        <v>112.405</v>
      </c>
      <c r="N105" s="45">
        <v>5.5129999999999999</v>
      </c>
      <c r="O105" s="5">
        <v>143.96799999999999</v>
      </c>
      <c r="P105" s="45">
        <v>35.404000000000003</v>
      </c>
      <c r="Q105" s="5">
        <v>122.837</v>
      </c>
      <c r="R105" s="45">
        <v>17.727</v>
      </c>
      <c r="S105" s="24"/>
      <c r="T105" s="24" t="s">
        <v>21</v>
      </c>
      <c r="U105" s="5">
        <v>109.849</v>
      </c>
      <c r="V105" s="45">
        <v>8.0839999999999996</v>
      </c>
      <c r="W105" s="5">
        <v>116.54300000000001</v>
      </c>
      <c r="X105" s="45">
        <v>9.9339999999999993</v>
      </c>
      <c r="Y105" s="5">
        <v>131.232</v>
      </c>
      <c r="Z105" s="45">
        <v>21.349</v>
      </c>
      <c r="AA105" s="24"/>
      <c r="AB105" s="24" t="s">
        <v>21</v>
      </c>
      <c r="AC105" s="5">
        <v>106.68300000000001</v>
      </c>
      <c r="AD105" s="45">
        <v>14.952999999999999</v>
      </c>
      <c r="AE105" s="5">
        <v>115.836</v>
      </c>
      <c r="AF105" s="45">
        <v>1.2749999999999999</v>
      </c>
      <c r="AG105" s="5">
        <v>102.194</v>
      </c>
      <c r="AH105" s="45">
        <v>14.06</v>
      </c>
      <c r="AI105" s="24"/>
      <c r="AJ105" s="24" t="s">
        <v>21</v>
      </c>
      <c r="AK105" s="5">
        <v>113.504</v>
      </c>
      <c r="AL105" s="45">
        <v>3.9649999999999999</v>
      </c>
      <c r="AM105" s="5">
        <v>64.444000000000003</v>
      </c>
      <c r="AN105" s="45">
        <v>-7.2169999999999996</v>
      </c>
      <c r="AO105" s="370">
        <v>114.871</v>
      </c>
      <c r="AP105" s="45">
        <v>19.350999999999999</v>
      </c>
      <c r="AQ105" s="24"/>
      <c r="AR105" s="24" t="s">
        <v>21</v>
      </c>
      <c r="AS105" s="5">
        <v>94.203999999999994</v>
      </c>
      <c r="AT105" s="45">
        <v>3.0000000000000001E-3</v>
      </c>
      <c r="AU105" s="5">
        <v>118.551</v>
      </c>
      <c r="AV105" s="45">
        <v>4.7119999999999997</v>
      </c>
      <c r="AW105" s="5">
        <v>119.211</v>
      </c>
      <c r="AX105" s="45">
        <v>31.364000000000001</v>
      </c>
      <c r="AY105" s="24"/>
      <c r="AZ105" s="24" t="s">
        <v>21</v>
      </c>
      <c r="BA105" s="5">
        <v>98.067999999999998</v>
      </c>
      <c r="BB105" s="45">
        <v>6.508</v>
      </c>
      <c r="BC105" s="5">
        <v>98.414000000000001</v>
      </c>
      <c r="BD105" s="45">
        <v>5.8109999999999999</v>
      </c>
      <c r="BE105" s="5">
        <v>100.883</v>
      </c>
      <c r="BF105" s="45">
        <v>6.9429999999999996</v>
      </c>
      <c r="BG105" s="5">
        <v>121.98699999999999</v>
      </c>
      <c r="BH105" s="45">
        <v>21.896999999999998</v>
      </c>
      <c r="BI105" s="330"/>
    </row>
    <row r="106" spans="1:61" s="331" customFormat="1" ht="15" hidden="1" customHeight="1" x14ac:dyDescent="0.25">
      <c r="A106" s="24"/>
      <c r="B106" s="24" t="s">
        <v>22</v>
      </c>
      <c r="C106" s="5">
        <v>104.452</v>
      </c>
      <c r="D106" s="45">
        <v>29.253</v>
      </c>
      <c r="E106" s="5">
        <v>111.39</v>
      </c>
      <c r="F106" s="45">
        <v>9.9019999999999992</v>
      </c>
      <c r="G106" s="5">
        <v>105.45399999999999</v>
      </c>
      <c r="H106" s="45">
        <v>13.811999999999999</v>
      </c>
      <c r="I106" s="5">
        <v>129.55500000000001</v>
      </c>
      <c r="J106" s="45">
        <v>13.233000000000001</v>
      </c>
      <c r="K106" s="24"/>
      <c r="L106" s="24" t="s">
        <v>22</v>
      </c>
      <c r="M106" s="5">
        <v>114.11799999999999</v>
      </c>
      <c r="N106" s="45">
        <v>4.4459999999999997</v>
      </c>
      <c r="O106" s="5">
        <v>178.845</v>
      </c>
      <c r="P106" s="45">
        <v>-9.3559999999999999</v>
      </c>
      <c r="Q106" s="5">
        <v>134.161</v>
      </c>
      <c r="R106" s="45">
        <v>1.661</v>
      </c>
      <c r="S106" s="24"/>
      <c r="T106" s="24" t="s">
        <v>22</v>
      </c>
      <c r="U106" s="5">
        <v>110.88</v>
      </c>
      <c r="V106" s="45">
        <v>4.141</v>
      </c>
      <c r="W106" s="5">
        <v>117.02</v>
      </c>
      <c r="X106" s="45">
        <v>22.016999999999999</v>
      </c>
      <c r="Y106" s="5">
        <v>131.48400000000001</v>
      </c>
      <c r="Z106" s="45">
        <v>19.925999999999998</v>
      </c>
      <c r="AA106" s="24"/>
      <c r="AB106" s="24" t="s">
        <v>22</v>
      </c>
      <c r="AC106" s="5">
        <v>112.087</v>
      </c>
      <c r="AD106" s="45">
        <v>18.585000000000001</v>
      </c>
      <c r="AE106" s="5">
        <v>116.876</v>
      </c>
      <c r="AF106" s="45">
        <v>0.26400000000000001</v>
      </c>
      <c r="AG106" s="5">
        <v>128.273</v>
      </c>
      <c r="AH106" s="45">
        <v>0.56499999999999995</v>
      </c>
      <c r="AI106" s="24"/>
      <c r="AJ106" s="24" t="s">
        <v>22</v>
      </c>
      <c r="AK106" s="5">
        <v>114.393</v>
      </c>
      <c r="AL106" s="45">
        <v>-5.9909999999999997</v>
      </c>
      <c r="AM106" s="5">
        <v>77.965000000000003</v>
      </c>
      <c r="AN106" s="45">
        <v>-0.42699999999999999</v>
      </c>
      <c r="AO106" s="370">
        <v>124.997</v>
      </c>
      <c r="AP106" s="45">
        <v>47.674999999999997</v>
      </c>
      <c r="AQ106" s="24"/>
      <c r="AR106" s="24" t="s">
        <v>22</v>
      </c>
      <c r="AS106" s="5">
        <v>103.137</v>
      </c>
      <c r="AT106" s="45">
        <v>-6.5890000000000004</v>
      </c>
      <c r="AU106" s="5">
        <v>107.93</v>
      </c>
      <c r="AV106" s="45">
        <v>2.5000000000000001E-2</v>
      </c>
      <c r="AW106" s="5">
        <v>113.961</v>
      </c>
      <c r="AX106" s="45">
        <v>14.183</v>
      </c>
      <c r="AY106" s="24"/>
      <c r="AZ106" s="24" t="s">
        <v>22</v>
      </c>
      <c r="BA106" s="5">
        <v>105.264</v>
      </c>
      <c r="BB106" s="45">
        <v>1.5469999999999999</v>
      </c>
      <c r="BC106" s="5">
        <v>102.751</v>
      </c>
      <c r="BD106" s="45">
        <v>20.239999999999998</v>
      </c>
      <c r="BE106" s="5">
        <v>106.646</v>
      </c>
      <c r="BF106" s="45">
        <v>5.1970000000000001</v>
      </c>
      <c r="BG106" s="5">
        <v>124.21</v>
      </c>
      <c r="BH106" s="45">
        <v>22.934000000000001</v>
      </c>
      <c r="BI106" s="330"/>
    </row>
    <row r="107" spans="1:61" s="331" customFormat="1" ht="15" hidden="1" customHeight="1" x14ac:dyDescent="0.25">
      <c r="A107" s="24"/>
      <c r="B107" s="24" t="s">
        <v>23</v>
      </c>
      <c r="C107" s="5">
        <v>149.596</v>
      </c>
      <c r="D107" s="45">
        <v>21.138999999999999</v>
      </c>
      <c r="E107" s="5">
        <v>142.364</v>
      </c>
      <c r="F107" s="45">
        <v>12.442</v>
      </c>
      <c r="G107" s="5">
        <v>131.14400000000001</v>
      </c>
      <c r="H107" s="45">
        <v>1.879</v>
      </c>
      <c r="I107" s="5">
        <v>153.24299999999999</v>
      </c>
      <c r="J107" s="45">
        <v>21.420999999999999</v>
      </c>
      <c r="K107" s="24"/>
      <c r="L107" s="24" t="s">
        <v>23</v>
      </c>
      <c r="M107" s="5">
        <v>113.02500000000001</v>
      </c>
      <c r="N107" s="45">
        <v>6.048</v>
      </c>
      <c r="O107" s="5">
        <v>87.599000000000004</v>
      </c>
      <c r="P107" s="45">
        <v>-21.082000000000001</v>
      </c>
      <c r="Q107" s="5">
        <v>129.73400000000001</v>
      </c>
      <c r="R107" s="45">
        <v>19.123000000000001</v>
      </c>
      <c r="S107" s="24"/>
      <c r="T107" s="24" t="s">
        <v>23</v>
      </c>
      <c r="U107" s="5">
        <v>112.80200000000001</v>
      </c>
      <c r="V107" s="45">
        <v>-8.6259999999999994</v>
      </c>
      <c r="W107" s="5">
        <v>117.496</v>
      </c>
      <c r="X107" s="45">
        <v>9.8930000000000007</v>
      </c>
      <c r="Y107" s="5">
        <v>135.87200000000001</v>
      </c>
      <c r="Z107" s="45">
        <v>23.739000000000001</v>
      </c>
      <c r="AA107" s="24"/>
      <c r="AB107" s="24" t="s">
        <v>23</v>
      </c>
      <c r="AC107" s="5">
        <v>158.92500000000001</v>
      </c>
      <c r="AD107" s="45">
        <v>1.427</v>
      </c>
      <c r="AE107" s="5">
        <v>115.774</v>
      </c>
      <c r="AF107" s="45">
        <v>2.1269999999999998</v>
      </c>
      <c r="AG107" s="5">
        <v>137.05600000000001</v>
      </c>
      <c r="AH107" s="45">
        <v>25.518999999999998</v>
      </c>
      <c r="AI107" s="24"/>
      <c r="AJ107" s="24" t="s">
        <v>23</v>
      </c>
      <c r="AK107" s="5">
        <v>115.032</v>
      </c>
      <c r="AL107" s="45">
        <v>0.78300000000000003</v>
      </c>
      <c r="AM107" s="5">
        <v>75.977000000000004</v>
      </c>
      <c r="AN107" s="45">
        <v>-30.550999999999998</v>
      </c>
      <c r="AO107" s="370">
        <v>104.607</v>
      </c>
      <c r="AP107" s="45">
        <v>41.084000000000003</v>
      </c>
      <c r="AQ107" s="24"/>
      <c r="AR107" s="24" t="s">
        <v>23</v>
      </c>
      <c r="AS107" s="5">
        <v>107.833</v>
      </c>
      <c r="AT107" s="45">
        <v>1.95</v>
      </c>
      <c r="AU107" s="5">
        <v>107.93</v>
      </c>
      <c r="AV107" s="45">
        <v>5.9880000000000004</v>
      </c>
      <c r="AW107" s="5">
        <v>111.86199999999999</v>
      </c>
      <c r="AX107" s="45">
        <v>18.385999999999999</v>
      </c>
      <c r="AY107" s="24"/>
      <c r="AZ107" s="24" t="s">
        <v>23</v>
      </c>
      <c r="BA107" s="5">
        <v>114.95399999999999</v>
      </c>
      <c r="BB107" s="45">
        <v>14.58</v>
      </c>
      <c r="BC107" s="5">
        <v>111.892</v>
      </c>
      <c r="BD107" s="45">
        <v>18.242000000000001</v>
      </c>
      <c r="BE107" s="5">
        <v>108.85</v>
      </c>
      <c r="BF107" s="45">
        <v>3.9319999999999999</v>
      </c>
      <c r="BG107" s="5">
        <v>124.21</v>
      </c>
      <c r="BH107" s="45">
        <v>7.8730000000000002</v>
      </c>
      <c r="BI107" s="330"/>
    </row>
    <row r="108" spans="1:61" s="331" customFormat="1" ht="15" hidden="1" customHeight="1" x14ac:dyDescent="0.25">
      <c r="A108" s="24"/>
      <c r="B108" s="24" t="s">
        <v>24</v>
      </c>
      <c r="C108" s="5">
        <v>113.648</v>
      </c>
      <c r="D108" s="45">
        <v>5.125</v>
      </c>
      <c r="E108" s="5">
        <v>115.521</v>
      </c>
      <c r="F108" s="45">
        <v>4.5380000000000003</v>
      </c>
      <c r="G108" s="5">
        <v>120.69499999999999</v>
      </c>
      <c r="H108" s="45">
        <v>10.619</v>
      </c>
      <c r="I108" s="5">
        <v>143.577</v>
      </c>
      <c r="J108" s="45">
        <v>29.04</v>
      </c>
      <c r="K108" s="24"/>
      <c r="L108" s="24" t="s">
        <v>24</v>
      </c>
      <c r="M108" s="5">
        <v>112.804</v>
      </c>
      <c r="N108" s="45">
        <v>4.75</v>
      </c>
      <c r="O108" s="5">
        <v>113.87</v>
      </c>
      <c r="P108" s="45">
        <v>6.0369999999999999</v>
      </c>
      <c r="Q108" s="5">
        <v>128.88</v>
      </c>
      <c r="R108" s="45">
        <v>14.191000000000001</v>
      </c>
      <c r="S108" s="24"/>
      <c r="T108" s="24" t="s">
        <v>24</v>
      </c>
      <c r="U108" s="5">
        <v>119.253</v>
      </c>
      <c r="V108" s="45">
        <v>0.16</v>
      </c>
      <c r="W108" s="5">
        <v>117.97199999999999</v>
      </c>
      <c r="X108" s="45">
        <v>8.2759999999999998</v>
      </c>
      <c r="Y108" s="5">
        <v>108.42</v>
      </c>
      <c r="Z108" s="45">
        <v>6.8769999999999998</v>
      </c>
      <c r="AA108" s="24"/>
      <c r="AB108" s="24" t="s">
        <v>24</v>
      </c>
      <c r="AC108" s="5">
        <v>159.27500000000001</v>
      </c>
      <c r="AD108" s="45">
        <v>-3.6</v>
      </c>
      <c r="AE108" s="5">
        <v>111.40300000000001</v>
      </c>
      <c r="AF108" s="45">
        <v>3.335</v>
      </c>
      <c r="AG108" s="5">
        <v>124.07899999999999</v>
      </c>
      <c r="AH108" s="45">
        <v>5.1820000000000004</v>
      </c>
      <c r="AI108" s="24"/>
      <c r="AJ108" s="24" t="s">
        <v>24</v>
      </c>
      <c r="AK108" s="5">
        <v>105.762</v>
      </c>
      <c r="AL108" s="45">
        <v>-11.016999999999999</v>
      </c>
      <c r="AM108" s="5">
        <v>71.661000000000001</v>
      </c>
      <c r="AN108" s="45">
        <v>-18.957000000000001</v>
      </c>
      <c r="AO108" s="370">
        <v>111.10899999999999</v>
      </c>
      <c r="AP108" s="45">
        <v>-4.2480000000000002</v>
      </c>
      <c r="AQ108" s="24"/>
      <c r="AR108" s="24" t="s">
        <v>24</v>
      </c>
      <c r="AS108" s="5">
        <v>108.27</v>
      </c>
      <c r="AT108" s="45">
        <v>9.3800000000000008</v>
      </c>
      <c r="AU108" s="5">
        <v>116.129</v>
      </c>
      <c r="AV108" s="45">
        <v>-8.5429999999999993</v>
      </c>
      <c r="AW108" s="5">
        <v>120.61499999999999</v>
      </c>
      <c r="AX108" s="45">
        <v>-0.501</v>
      </c>
      <c r="AY108" s="24"/>
      <c r="AZ108" s="24" t="s">
        <v>24</v>
      </c>
      <c r="BA108" s="5">
        <v>115.19</v>
      </c>
      <c r="BB108" s="45">
        <v>3.407</v>
      </c>
      <c r="BC108" s="5">
        <v>114.252</v>
      </c>
      <c r="BD108" s="45">
        <v>22.571000000000002</v>
      </c>
      <c r="BE108" s="5">
        <v>109.56699999999999</v>
      </c>
      <c r="BF108" s="45">
        <v>-0.64900000000000002</v>
      </c>
      <c r="BG108" s="5">
        <v>112.871</v>
      </c>
      <c r="BH108" s="45">
        <v>-2.9409999999999998</v>
      </c>
      <c r="BI108" s="330"/>
    </row>
    <row r="109" spans="1:61" s="331" customFormat="1" ht="15" hidden="1" customHeight="1" x14ac:dyDescent="0.25">
      <c r="A109" s="24"/>
      <c r="B109" s="24" t="s">
        <v>25</v>
      </c>
      <c r="C109" s="5">
        <v>105.245</v>
      </c>
      <c r="D109" s="45">
        <v>7.3780000000000001</v>
      </c>
      <c r="E109" s="5">
        <v>121.637</v>
      </c>
      <c r="F109" s="45">
        <v>9.8160000000000007</v>
      </c>
      <c r="G109" s="5">
        <v>116.16</v>
      </c>
      <c r="H109" s="45">
        <v>6.1710000000000003</v>
      </c>
      <c r="I109" s="5">
        <v>126.627</v>
      </c>
      <c r="J109" s="45">
        <v>14.208</v>
      </c>
      <c r="K109" s="24"/>
      <c r="L109" s="24" t="s">
        <v>25</v>
      </c>
      <c r="M109" s="5">
        <v>124.715</v>
      </c>
      <c r="N109" s="45">
        <v>2.359</v>
      </c>
      <c r="O109" s="5">
        <v>104.828</v>
      </c>
      <c r="P109" s="45">
        <v>-7.2089999999999996</v>
      </c>
      <c r="Q109" s="5">
        <v>126.206</v>
      </c>
      <c r="R109" s="45">
        <v>7.2779999999999996</v>
      </c>
      <c r="S109" s="24"/>
      <c r="T109" s="24" t="s">
        <v>25</v>
      </c>
      <c r="U109" s="5">
        <v>125.258</v>
      </c>
      <c r="V109" s="45">
        <v>4.1710000000000003</v>
      </c>
      <c r="W109" s="5">
        <v>118.44799999999999</v>
      </c>
      <c r="X109" s="45">
        <v>2.9969999999999999</v>
      </c>
      <c r="Y109" s="5">
        <v>116.944</v>
      </c>
      <c r="Z109" s="45">
        <v>13.385</v>
      </c>
      <c r="AA109" s="24"/>
      <c r="AB109" s="24" t="s">
        <v>25</v>
      </c>
      <c r="AC109" s="5">
        <v>152.279</v>
      </c>
      <c r="AD109" s="45">
        <v>-6.492</v>
      </c>
      <c r="AE109" s="5">
        <v>133.077</v>
      </c>
      <c r="AF109" s="45">
        <v>-4.5170000000000003</v>
      </c>
      <c r="AG109" s="5">
        <v>142.43</v>
      </c>
      <c r="AH109" s="45">
        <v>-6.6070000000000002</v>
      </c>
      <c r="AI109" s="24"/>
      <c r="AJ109" s="24" t="s">
        <v>25</v>
      </c>
      <c r="AK109" s="5">
        <v>118.223</v>
      </c>
      <c r="AL109" s="45">
        <v>-5.351</v>
      </c>
      <c r="AM109" s="5">
        <v>76.132000000000005</v>
      </c>
      <c r="AN109" s="45">
        <v>23.457000000000001</v>
      </c>
      <c r="AO109" s="370">
        <v>99.683000000000007</v>
      </c>
      <c r="AP109" s="45">
        <v>4.7309999999999999</v>
      </c>
      <c r="AQ109" s="24"/>
      <c r="AR109" s="24" t="s">
        <v>25</v>
      </c>
      <c r="AS109" s="5">
        <v>126.655</v>
      </c>
      <c r="AT109" s="45">
        <v>13.691000000000001</v>
      </c>
      <c r="AU109" s="5">
        <v>118.86199999999999</v>
      </c>
      <c r="AV109" s="45">
        <v>-2.407</v>
      </c>
      <c r="AW109" s="5">
        <v>112.506</v>
      </c>
      <c r="AX109" s="45">
        <v>2.34</v>
      </c>
      <c r="AY109" s="24"/>
      <c r="AZ109" s="24" t="s">
        <v>25</v>
      </c>
      <c r="BA109" s="5">
        <v>115.66500000000001</v>
      </c>
      <c r="BB109" s="45">
        <v>2.4140000000000001</v>
      </c>
      <c r="BC109" s="5">
        <v>122.60599999999999</v>
      </c>
      <c r="BD109" s="45">
        <v>-0.85099999999999998</v>
      </c>
      <c r="BE109" s="5">
        <v>119.97799999999999</v>
      </c>
      <c r="BF109" s="45">
        <v>6.7759999999999998</v>
      </c>
      <c r="BG109" s="5">
        <v>113.983</v>
      </c>
      <c r="BH109" s="45">
        <v>18.834</v>
      </c>
      <c r="BI109" s="330"/>
    </row>
    <row r="110" spans="1:61" s="433" customFormat="1" ht="15" hidden="1" customHeight="1" x14ac:dyDescent="0.25">
      <c r="A110" s="24"/>
      <c r="B110" s="24" t="s">
        <v>26</v>
      </c>
      <c r="C110" s="295">
        <v>110.97499999999999</v>
      </c>
      <c r="D110" s="250">
        <v>9.2949999999999999</v>
      </c>
      <c r="E110" s="295">
        <v>119.56699999999999</v>
      </c>
      <c r="F110" s="250">
        <v>12.364000000000001</v>
      </c>
      <c r="G110" s="295">
        <v>116.005</v>
      </c>
      <c r="H110" s="250">
        <v>15.446999999999999</v>
      </c>
      <c r="I110" s="295">
        <v>123.25700000000001</v>
      </c>
      <c r="J110" s="250">
        <v>27.513000000000002</v>
      </c>
      <c r="K110" s="24"/>
      <c r="L110" s="24" t="s">
        <v>26</v>
      </c>
      <c r="M110" s="295">
        <v>122.392</v>
      </c>
      <c r="N110" s="250">
        <v>14.552</v>
      </c>
      <c r="O110" s="295">
        <v>126.27</v>
      </c>
      <c r="P110" s="250">
        <v>25.992000000000001</v>
      </c>
      <c r="Q110" s="295">
        <v>133.232</v>
      </c>
      <c r="R110" s="250">
        <v>20.07</v>
      </c>
      <c r="S110" s="24"/>
      <c r="T110" s="24" t="s">
        <v>26</v>
      </c>
      <c r="U110" s="295">
        <v>119.10299999999999</v>
      </c>
      <c r="V110" s="250">
        <v>23.908999999999999</v>
      </c>
      <c r="W110" s="295">
        <v>117.97199999999999</v>
      </c>
      <c r="X110" s="250">
        <v>8.6959999999999997</v>
      </c>
      <c r="Y110" s="295">
        <v>103.124</v>
      </c>
      <c r="Z110" s="250">
        <v>0.95399999999999996</v>
      </c>
      <c r="AA110" s="24"/>
      <c r="AB110" s="24" t="s">
        <v>26</v>
      </c>
      <c r="AC110" s="295">
        <v>100.91200000000001</v>
      </c>
      <c r="AD110" s="250">
        <v>18.02</v>
      </c>
      <c r="AE110" s="295">
        <v>133.07599999999999</v>
      </c>
      <c r="AF110" s="250">
        <v>1.76</v>
      </c>
      <c r="AG110" s="295">
        <v>169.62299999999999</v>
      </c>
      <c r="AH110" s="250">
        <v>18.538</v>
      </c>
      <c r="AI110" s="24"/>
      <c r="AJ110" s="24" t="s">
        <v>26</v>
      </c>
      <c r="AK110" s="295">
        <v>118.923</v>
      </c>
      <c r="AL110" s="250">
        <v>-2.1859999999999999</v>
      </c>
      <c r="AM110" s="295">
        <v>73.798000000000002</v>
      </c>
      <c r="AN110" s="250">
        <v>32.154000000000003</v>
      </c>
      <c r="AO110" s="370">
        <v>104.92700000000001</v>
      </c>
      <c r="AP110" s="250">
        <v>21.175000000000001</v>
      </c>
      <c r="AQ110" s="24"/>
      <c r="AR110" s="24" t="s">
        <v>26</v>
      </c>
      <c r="AS110" s="295">
        <v>119.158</v>
      </c>
      <c r="AT110" s="250">
        <v>11.287000000000001</v>
      </c>
      <c r="AU110" s="295">
        <v>116.129</v>
      </c>
      <c r="AV110" s="250">
        <v>16.337</v>
      </c>
      <c r="AW110" s="295">
        <v>103.15300000000001</v>
      </c>
      <c r="AX110" s="250">
        <v>14.166</v>
      </c>
      <c r="AY110" s="24"/>
      <c r="AZ110" s="24" t="s">
        <v>26</v>
      </c>
      <c r="BA110" s="295">
        <v>101.89400000000001</v>
      </c>
      <c r="BB110" s="250">
        <v>4.3949999999999996</v>
      </c>
      <c r="BC110" s="295">
        <v>111.357</v>
      </c>
      <c r="BD110" s="250">
        <v>16.774999999999999</v>
      </c>
      <c r="BE110" s="295">
        <v>102.842</v>
      </c>
      <c r="BF110" s="250">
        <v>5.69</v>
      </c>
      <c r="BG110" s="295">
        <v>113.899</v>
      </c>
      <c r="BH110" s="250">
        <v>34.246000000000002</v>
      </c>
      <c r="BI110" s="330"/>
    </row>
    <row r="111" spans="1:61" s="218" customFormat="1" ht="15" hidden="1" customHeight="1" x14ac:dyDescent="0.2">
      <c r="A111" s="341"/>
      <c r="B111" s="341" t="s">
        <v>27</v>
      </c>
      <c r="C111" s="5">
        <v>110.512</v>
      </c>
      <c r="D111" s="45">
        <v>-6.718</v>
      </c>
      <c r="E111" s="5">
        <v>115.91500000000001</v>
      </c>
      <c r="F111" s="45">
        <v>15.209</v>
      </c>
      <c r="G111" s="5">
        <v>119.30800000000001</v>
      </c>
      <c r="H111" s="45">
        <v>-6.625</v>
      </c>
      <c r="I111" s="5">
        <v>118.328</v>
      </c>
      <c r="J111" s="45">
        <v>3.9169999999999998</v>
      </c>
      <c r="K111" s="341"/>
      <c r="L111" s="341" t="s">
        <v>27</v>
      </c>
      <c r="M111" s="5">
        <v>126.97</v>
      </c>
      <c r="N111" s="45">
        <v>7.984</v>
      </c>
      <c r="O111" s="5">
        <v>136.435</v>
      </c>
      <c r="P111" s="45">
        <v>19.443999999999999</v>
      </c>
      <c r="Q111" s="5">
        <v>158.738</v>
      </c>
      <c r="R111" s="45">
        <v>2.8919999999999999</v>
      </c>
      <c r="S111" s="341"/>
      <c r="T111" s="341" t="s">
        <v>27</v>
      </c>
      <c r="U111" s="5">
        <v>119.11199999999999</v>
      </c>
      <c r="V111" s="45">
        <v>12.03</v>
      </c>
      <c r="W111" s="5">
        <v>124.47</v>
      </c>
      <c r="X111" s="45">
        <v>-0.63100000000000001</v>
      </c>
      <c r="Y111" s="5">
        <v>110.422</v>
      </c>
      <c r="Z111" s="45">
        <v>4.4059999999999997</v>
      </c>
      <c r="AA111" s="341"/>
      <c r="AB111" s="341" t="s">
        <v>27</v>
      </c>
      <c r="AC111" s="5">
        <v>92.727999999999994</v>
      </c>
      <c r="AD111" s="45">
        <v>7.5609999999999999</v>
      </c>
      <c r="AE111" s="5">
        <v>110.264</v>
      </c>
      <c r="AF111" s="45">
        <v>1.278</v>
      </c>
      <c r="AG111" s="5">
        <v>107.05800000000001</v>
      </c>
      <c r="AH111" s="45">
        <v>19.309999999999999</v>
      </c>
      <c r="AI111" s="341"/>
      <c r="AJ111" s="341" t="s">
        <v>27</v>
      </c>
      <c r="AK111" s="5">
        <v>100.29</v>
      </c>
      <c r="AL111" s="45">
        <v>0.66300000000000003</v>
      </c>
      <c r="AM111" s="5">
        <v>67.358999999999995</v>
      </c>
      <c r="AN111" s="45">
        <v>1.6080000000000001</v>
      </c>
      <c r="AO111" s="370">
        <v>105.131</v>
      </c>
      <c r="AP111" s="45">
        <v>29.001000000000001</v>
      </c>
      <c r="AQ111" s="341"/>
      <c r="AR111" s="341" t="s">
        <v>27</v>
      </c>
      <c r="AS111" s="5">
        <v>112.514</v>
      </c>
      <c r="AT111" s="45">
        <v>27.16</v>
      </c>
      <c r="AU111" s="5">
        <v>112.258</v>
      </c>
      <c r="AV111" s="45">
        <v>25.588999999999999</v>
      </c>
      <c r="AW111" s="5">
        <v>93.808999999999997</v>
      </c>
      <c r="AX111" s="45">
        <v>4.7</v>
      </c>
      <c r="AY111" s="341"/>
      <c r="AZ111" s="341" t="s">
        <v>27</v>
      </c>
      <c r="BA111" s="5">
        <v>103.11799999999999</v>
      </c>
      <c r="BB111" s="45">
        <v>-0.214</v>
      </c>
      <c r="BC111" s="5">
        <v>101.431</v>
      </c>
      <c r="BD111" s="45">
        <v>-9.5690000000000008</v>
      </c>
      <c r="BE111" s="5">
        <v>99.391999999999996</v>
      </c>
      <c r="BF111" s="45">
        <v>-2.5270000000000001</v>
      </c>
      <c r="BG111" s="5">
        <v>110.563</v>
      </c>
      <c r="BH111" s="45">
        <v>-8.016</v>
      </c>
      <c r="BI111" s="342"/>
    </row>
    <row r="112" spans="1:61" s="331" customFormat="1" ht="15" hidden="1" customHeight="1" x14ac:dyDescent="0.25">
      <c r="A112" s="24"/>
      <c r="B112" s="24" t="s">
        <v>28</v>
      </c>
      <c r="C112" s="5">
        <v>141.99100000000001</v>
      </c>
      <c r="D112" s="45">
        <v>3.96</v>
      </c>
      <c r="E112" s="5">
        <v>131.22300000000001</v>
      </c>
      <c r="F112" s="45">
        <v>9.5640000000000001</v>
      </c>
      <c r="G112" s="5">
        <v>146.66499999999999</v>
      </c>
      <c r="H112" s="45">
        <v>10.742000000000001</v>
      </c>
      <c r="I112" s="5">
        <v>133.453</v>
      </c>
      <c r="J112" s="45">
        <v>15.818</v>
      </c>
      <c r="K112" s="24"/>
      <c r="L112" s="24" t="s">
        <v>28</v>
      </c>
      <c r="M112" s="5">
        <v>107.307</v>
      </c>
      <c r="N112" s="45">
        <v>9.5510000000000002</v>
      </c>
      <c r="O112" s="5">
        <v>147.43700000000001</v>
      </c>
      <c r="P112" s="45">
        <v>25.318000000000001</v>
      </c>
      <c r="Q112" s="5">
        <v>132.964</v>
      </c>
      <c r="R112" s="45">
        <v>-10.909000000000001</v>
      </c>
      <c r="S112" s="24"/>
      <c r="T112" s="24" t="s">
        <v>28</v>
      </c>
      <c r="U112" s="5">
        <v>107.185</v>
      </c>
      <c r="V112" s="45">
        <v>7.0000000000000001E-3</v>
      </c>
      <c r="W112" s="5">
        <v>120.23</v>
      </c>
      <c r="X112" s="45">
        <v>4.3109999999999999</v>
      </c>
      <c r="Y112" s="5">
        <v>108.474</v>
      </c>
      <c r="Z112" s="45">
        <v>-2.173</v>
      </c>
      <c r="AA112" s="24"/>
      <c r="AB112" s="24" t="s">
        <v>28</v>
      </c>
      <c r="AC112" s="5">
        <v>91.363</v>
      </c>
      <c r="AD112" s="45">
        <v>14.632</v>
      </c>
      <c r="AE112" s="5">
        <v>110.354</v>
      </c>
      <c r="AF112" s="45">
        <v>12.131</v>
      </c>
      <c r="AG112" s="5">
        <v>109.11</v>
      </c>
      <c r="AH112" s="45">
        <v>16.558</v>
      </c>
      <c r="AI112" s="24"/>
      <c r="AJ112" s="24" t="s">
        <v>28</v>
      </c>
      <c r="AK112" s="5">
        <v>104.65600000000001</v>
      </c>
      <c r="AL112" s="45">
        <v>13.244</v>
      </c>
      <c r="AM112" s="5">
        <v>89.762</v>
      </c>
      <c r="AN112" s="45">
        <v>0.72899999999999998</v>
      </c>
      <c r="AO112" s="370">
        <v>95.35</v>
      </c>
      <c r="AP112" s="45">
        <v>1.5329999999999999</v>
      </c>
      <c r="AQ112" s="24"/>
      <c r="AR112" s="24" t="s">
        <v>28</v>
      </c>
      <c r="AS112" s="5">
        <v>117.29300000000001</v>
      </c>
      <c r="AT112" s="45">
        <v>2.464</v>
      </c>
      <c r="AU112" s="5">
        <v>92.903000000000006</v>
      </c>
      <c r="AV112" s="45">
        <v>4.4690000000000003</v>
      </c>
      <c r="AW112" s="5">
        <v>89.257999999999996</v>
      </c>
      <c r="AX112" s="45">
        <v>-4.407</v>
      </c>
      <c r="AY112" s="24"/>
      <c r="AZ112" s="24" t="s">
        <v>28</v>
      </c>
      <c r="BA112" s="5">
        <v>98.753</v>
      </c>
      <c r="BB112" s="45">
        <v>-1.992</v>
      </c>
      <c r="BC112" s="5">
        <v>119.89700000000001</v>
      </c>
      <c r="BD112" s="45">
        <v>8.39</v>
      </c>
      <c r="BE112" s="5">
        <v>95.465999999999994</v>
      </c>
      <c r="BF112" s="45">
        <v>7.2210000000000001</v>
      </c>
      <c r="BG112" s="5">
        <v>97.066999999999993</v>
      </c>
      <c r="BH112" s="45">
        <v>-2.9289999999999998</v>
      </c>
      <c r="BI112" s="330"/>
    </row>
    <row r="113" spans="1:61" s="331" customFormat="1" ht="15" hidden="1" customHeight="1" x14ac:dyDescent="0.25">
      <c r="A113" s="24"/>
      <c r="B113" s="24"/>
      <c r="C113" s="5"/>
      <c r="D113" s="45"/>
      <c r="E113" s="5"/>
      <c r="F113" s="45"/>
      <c r="G113" s="5"/>
      <c r="H113" s="45"/>
      <c r="I113" s="5"/>
      <c r="J113" s="45"/>
      <c r="K113" s="24"/>
      <c r="L113" s="24"/>
      <c r="M113" s="5"/>
      <c r="N113" s="45"/>
      <c r="O113" s="5"/>
      <c r="P113" s="45"/>
      <c r="Q113" s="5"/>
      <c r="R113" s="45"/>
      <c r="S113" s="24"/>
      <c r="T113" s="24"/>
      <c r="U113" s="5"/>
      <c r="V113" s="45"/>
      <c r="W113" s="5"/>
      <c r="X113" s="45"/>
      <c r="Y113" s="5"/>
      <c r="Z113" s="45"/>
      <c r="AA113" s="24"/>
      <c r="AB113" s="24"/>
      <c r="AC113" s="5"/>
      <c r="AD113" s="45"/>
      <c r="AE113" s="5"/>
      <c r="AF113" s="45"/>
      <c r="AG113" s="5"/>
      <c r="AH113" s="45"/>
      <c r="AI113" s="24"/>
      <c r="AJ113" s="24"/>
      <c r="AK113" s="5"/>
      <c r="AL113" s="45"/>
      <c r="AM113" s="5"/>
      <c r="AN113" s="45"/>
      <c r="AO113" s="47"/>
      <c r="AP113" s="45"/>
      <c r="AQ113" s="24"/>
      <c r="AR113" s="24"/>
      <c r="AS113" s="5"/>
      <c r="AT113" s="45"/>
      <c r="AU113" s="5"/>
      <c r="AV113" s="45"/>
      <c r="AW113" s="5"/>
      <c r="AX113" s="45"/>
      <c r="AY113" s="24"/>
      <c r="AZ113" s="24"/>
      <c r="BA113" s="5"/>
      <c r="BB113" s="45"/>
      <c r="BC113" s="5"/>
      <c r="BD113" s="45"/>
      <c r="BE113" s="5"/>
      <c r="BF113" s="45"/>
      <c r="BG113" s="5"/>
      <c r="BH113" s="45"/>
      <c r="BI113" s="330"/>
    </row>
    <row r="114" spans="1:61" s="331" customFormat="1" ht="15" hidden="1" customHeight="1" x14ac:dyDescent="0.25">
      <c r="A114" s="445">
        <v>2019</v>
      </c>
      <c r="B114" s="24" t="s">
        <v>17</v>
      </c>
      <c r="C114" s="5">
        <v>108.773</v>
      </c>
      <c r="D114" s="45">
        <v>-24.864000000000001</v>
      </c>
      <c r="E114" s="5">
        <v>124.631</v>
      </c>
      <c r="F114" s="45">
        <v>14.412000000000001</v>
      </c>
      <c r="G114" s="5">
        <v>117.973</v>
      </c>
      <c r="H114" s="45">
        <v>-7.593</v>
      </c>
      <c r="I114" s="5">
        <v>129.35499999999999</v>
      </c>
      <c r="J114" s="45">
        <v>6.0650000000000004</v>
      </c>
      <c r="K114" s="445">
        <v>2019</v>
      </c>
      <c r="L114" s="24" t="s">
        <v>17</v>
      </c>
      <c r="M114" s="5">
        <v>113.892</v>
      </c>
      <c r="N114" s="45">
        <v>1.319</v>
      </c>
      <c r="O114" s="5">
        <v>132.69300000000001</v>
      </c>
      <c r="P114" s="45">
        <v>-2.7549999999999999</v>
      </c>
      <c r="Q114" s="5">
        <v>131.696</v>
      </c>
      <c r="R114" s="45">
        <v>-8.4510000000000005</v>
      </c>
      <c r="S114" s="445">
        <v>2019</v>
      </c>
      <c r="T114" s="24" t="s">
        <v>17</v>
      </c>
      <c r="U114" s="5">
        <v>101.18</v>
      </c>
      <c r="V114" s="45">
        <v>-10.497999999999999</v>
      </c>
      <c r="W114" s="5">
        <v>120.517</v>
      </c>
      <c r="X114" s="45">
        <v>-3.492</v>
      </c>
      <c r="Y114" s="5">
        <v>109.09</v>
      </c>
      <c r="Z114" s="45">
        <v>1.155</v>
      </c>
      <c r="AA114" s="445">
        <v>2019</v>
      </c>
      <c r="AB114" s="24" t="s">
        <v>17</v>
      </c>
      <c r="AC114" s="5">
        <v>114.95399999999999</v>
      </c>
      <c r="AD114" s="45">
        <v>-15.574</v>
      </c>
      <c r="AE114" s="5">
        <v>109.533</v>
      </c>
      <c r="AF114" s="45">
        <v>4.0510000000000002</v>
      </c>
      <c r="AG114" s="5">
        <v>135.589</v>
      </c>
      <c r="AH114" s="45">
        <v>6.5369999999999999</v>
      </c>
      <c r="AI114" s="445">
        <v>2019</v>
      </c>
      <c r="AJ114" s="24" t="s">
        <v>17</v>
      </c>
      <c r="AK114" s="5">
        <v>122.51600000000001</v>
      </c>
      <c r="AL114" s="45">
        <v>5.9379999999999997</v>
      </c>
      <c r="AM114" s="5">
        <v>78.287999999999997</v>
      </c>
      <c r="AN114" s="45">
        <v>-4.4649999999999999</v>
      </c>
      <c r="AO114" s="370">
        <v>97.515000000000001</v>
      </c>
      <c r="AP114" s="45">
        <v>-29.361999999999998</v>
      </c>
      <c r="AQ114" s="445">
        <v>2019</v>
      </c>
      <c r="AR114" s="24" t="s">
        <v>17</v>
      </c>
      <c r="AS114" s="5">
        <v>127.828</v>
      </c>
      <c r="AT114" s="45">
        <v>18.035</v>
      </c>
      <c r="AU114" s="5">
        <v>96.596999999999994</v>
      </c>
      <c r="AV114" s="45">
        <v>4.1749999999999998</v>
      </c>
      <c r="AW114" s="5">
        <v>93.257999999999996</v>
      </c>
      <c r="AX114" s="45">
        <v>-18.715</v>
      </c>
      <c r="AY114" s="445">
        <v>2019</v>
      </c>
      <c r="AZ114" s="24" t="s">
        <v>17</v>
      </c>
      <c r="BA114" s="5">
        <v>114.83799999999999</v>
      </c>
      <c r="BB114" s="45">
        <v>4.9969999999999999</v>
      </c>
      <c r="BC114" s="5">
        <v>116.682</v>
      </c>
      <c r="BD114" s="45">
        <v>7.0659999999999998</v>
      </c>
      <c r="BE114" s="5">
        <v>118.2</v>
      </c>
      <c r="BF114" s="45">
        <v>-2.4969999999999999</v>
      </c>
      <c r="BG114" s="5">
        <v>107.598</v>
      </c>
      <c r="BH114" s="45">
        <v>5.9260000000000002</v>
      </c>
      <c r="BI114" s="330"/>
    </row>
    <row r="115" spans="1:61" s="331" customFormat="1" ht="15" hidden="1" customHeight="1" x14ac:dyDescent="0.25">
      <c r="A115" s="24"/>
      <c r="B115" s="24" t="s">
        <v>18</v>
      </c>
      <c r="C115" s="5">
        <v>113.35299999999999</v>
      </c>
      <c r="D115" s="45">
        <v>-11.94</v>
      </c>
      <c r="E115" s="5">
        <v>108.241</v>
      </c>
      <c r="F115" s="45">
        <v>-0.40899999999999997</v>
      </c>
      <c r="G115" s="5">
        <v>109.548</v>
      </c>
      <c r="H115" s="45">
        <v>-10.374000000000001</v>
      </c>
      <c r="I115" s="5">
        <v>121.88</v>
      </c>
      <c r="J115" s="45">
        <v>8.2289999999999992</v>
      </c>
      <c r="K115" s="24"/>
      <c r="L115" s="24" t="s">
        <v>18</v>
      </c>
      <c r="M115" s="5">
        <v>116.056</v>
      </c>
      <c r="N115" s="45">
        <v>6.77</v>
      </c>
      <c r="O115" s="5">
        <v>120.6</v>
      </c>
      <c r="P115" s="45">
        <v>-6.2770000000000001</v>
      </c>
      <c r="Q115" s="5">
        <v>144.86600000000001</v>
      </c>
      <c r="R115" s="45">
        <v>8.5549999999999997</v>
      </c>
      <c r="S115" s="24"/>
      <c r="T115" s="24" t="s">
        <v>18</v>
      </c>
      <c r="U115" s="5">
        <v>111.75700000000001</v>
      </c>
      <c r="V115" s="45">
        <v>5.7629999999999999</v>
      </c>
      <c r="W115" s="5">
        <v>121.886</v>
      </c>
      <c r="X115" s="45">
        <v>2.8719999999999999</v>
      </c>
      <c r="Y115" s="5">
        <v>109.628</v>
      </c>
      <c r="Z115" s="45">
        <v>2.7829999999999999</v>
      </c>
      <c r="AA115" s="24"/>
      <c r="AB115" s="24" t="s">
        <v>18</v>
      </c>
      <c r="AC115" s="5">
        <v>113.593</v>
      </c>
      <c r="AD115" s="45">
        <v>17.234999999999999</v>
      </c>
      <c r="AE115" s="5">
        <v>100.056</v>
      </c>
      <c r="AF115" s="45">
        <v>-0.74399999999999999</v>
      </c>
      <c r="AG115" s="5">
        <v>126.59</v>
      </c>
      <c r="AH115" s="45">
        <v>11.605</v>
      </c>
      <c r="AI115" s="24"/>
      <c r="AJ115" s="24" t="s">
        <v>18</v>
      </c>
      <c r="AK115" s="5">
        <v>100.21299999999999</v>
      </c>
      <c r="AL115" s="45">
        <v>9.5120000000000005</v>
      </c>
      <c r="AM115" s="5">
        <v>81.619</v>
      </c>
      <c r="AN115" s="45">
        <v>0.58499999999999996</v>
      </c>
      <c r="AO115" s="370">
        <v>102.22499999999999</v>
      </c>
      <c r="AP115" s="45">
        <v>2.2130000000000001</v>
      </c>
      <c r="AQ115" s="24"/>
      <c r="AR115" s="24" t="s">
        <v>18</v>
      </c>
      <c r="AS115" s="5">
        <v>111.001</v>
      </c>
      <c r="AT115" s="45">
        <v>6.1390000000000002</v>
      </c>
      <c r="AU115" s="5">
        <v>95.63</v>
      </c>
      <c r="AV115" s="45">
        <v>3.1429999999999998</v>
      </c>
      <c r="AW115" s="5">
        <v>91.603999999999999</v>
      </c>
      <c r="AX115" s="45">
        <v>-5.5759999999999996</v>
      </c>
      <c r="AY115" s="24"/>
      <c r="AZ115" s="24" t="s">
        <v>18</v>
      </c>
      <c r="BA115" s="5">
        <v>111.82</v>
      </c>
      <c r="BB115" s="45">
        <v>8.9060000000000006</v>
      </c>
      <c r="BC115" s="5">
        <v>111.971</v>
      </c>
      <c r="BD115" s="45">
        <v>5.1109999999999998</v>
      </c>
      <c r="BE115" s="5">
        <v>104.961</v>
      </c>
      <c r="BF115" s="45">
        <v>2.58</v>
      </c>
      <c r="BG115" s="5">
        <v>106.52200000000001</v>
      </c>
      <c r="BH115" s="45">
        <v>4.2990000000000004</v>
      </c>
      <c r="BI115" s="330"/>
    </row>
    <row r="116" spans="1:61" s="331" customFormat="1" ht="15" hidden="1" customHeight="1" x14ac:dyDescent="0.25">
      <c r="A116" s="24"/>
      <c r="B116" s="24" t="s">
        <v>19</v>
      </c>
      <c r="C116" s="5">
        <v>145.58600000000001</v>
      </c>
      <c r="D116" s="45">
        <v>13.417</v>
      </c>
      <c r="E116" s="5">
        <v>118.429</v>
      </c>
      <c r="F116" s="45">
        <v>8.4719999999999995</v>
      </c>
      <c r="G116" s="5">
        <v>114.033</v>
      </c>
      <c r="H116" s="45">
        <v>3.883</v>
      </c>
      <c r="I116" s="5">
        <v>127.577</v>
      </c>
      <c r="J116" s="45">
        <v>4.33</v>
      </c>
      <c r="K116" s="24"/>
      <c r="L116" s="24" t="s">
        <v>19</v>
      </c>
      <c r="M116" s="5">
        <v>118.86499999999999</v>
      </c>
      <c r="N116" s="45">
        <v>4.6429999999999998</v>
      </c>
      <c r="O116" s="5">
        <v>129.93600000000001</v>
      </c>
      <c r="P116" s="45">
        <v>-9.673</v>
      </c>
      <c r="Q116" s="5">
        <v>144.90600000000001</v>
      </c>
      <c r="R116" s="45">
        <v>21.452000000000002</v>
      </c>
      <c r="S116" s="24"/>
      <c r="T116" s="24" t="s">
        <v>19</v>
      </c>
      <c r="U116" s="5">
        <v>123.985</v>
      </c>
      <c r="V116" s="45">
        <v>10.452999999999999</v>
      </c>
      <c r="W116" s="5">
        <v>125.128</v>
      </c>
      <c r="X116" s="45">
        <v>8.25</v>
      </c>
      <c r="Y116" s="5">
        <v>121.227</v>
      </c>
      <c r="Z116" s="45">
        <v>2.665</v>
      </c>
      <c r="AA116" s="24"/>
      <c r="AB116" s="24" t="s">
        <v>19</v>
      </c>
      <c r="AC116" s="5">
        <v>133.083</v>
      </c>
      <c r="AD116" s="45">
        <v>24.158999999999999</v>
      </c>
      <c r="AE116" s="5">
        <v>100.148</v>
      </c>
      <c r="AF116" s="45">
        <v>-1.766</v>
      </c>
      <c r="AG116" s="5">
        <v>131.434</v>
      </c>
      <c r="AH116" s="45">
        <v>15.868</v>
      </c>
      <c r="AI116" s="24"/>
      <c r="AJ116" s="24" t="s">
        <v>19</v>
      </c>
      <c r="AK116" s="5">
        <v>131.62299999999999</v>
      </c>
      <c r="AL116" s="45">
        <v>5.3239999999999998</v>
      </c>
      <c r="AM116" s="5">
        <v>85.227000000000004</v>
      </c>
      <c r="AN116" s="45">
        <v>-0.309</v>
      </c>
      <c r="AO116" s="370">
        <v>134.179</v>
      </c>
      <c r="AP116" s="45">
        <v>3.6880000000000002</v>
      </c>
      <c r="AQ116" s="24"/>
      <c r="AR116" s="24" t="s">
        <v>19</v>
      </c>
      <c r="AS116" s="5">
        <v>118.223</v>
      </c>
      <c r="AT116" s="45">
        <v>6.5389999999999997</v>
      </c>
      <c r="AU116" s="5">
        <v>96.227000000000004</v>
      </c>
      <c r="AV116" s="45">
        <v>3.1480000000000001</v>
      </c>
      <c r="AW116" s="5">
        <v>102.822</v>
      </c>
      <c r="AX116" s="45">
        <v>-0.97599999999999998</v>
      </c>
      <c r="AY116" s="24"/>
      <c r="AZ116" s="24" t="s">
        <v>19</v>
      </c>
      <c r="BA116" s="5">
        <v>108.80200000000001</v>
      </c>
      <c r="BB116" s="45">
        <v>-1.3979999999999999</v>
      </c>
      <c r="BC116" s="5">
        <v>115.434</v>
      </c>
      <c r="BD116" s="45">
        <v>7.9119999999999999</v>
      </c>
      <c r="BE116" s="5">
        <v>106.583</v>
      </c>
      <c r="BF116" s="45">
        <v>5.242</v>
      </c>
      <c r="BG116" s="5">
        <v>113.488</v>
      </c>
      <c r="BH116" s="45">
        <v>-0.75</v>
      </c>
      <c r="BI116" s="330"/>
    </row>
    <row r="117" spans="1:61" s="331" customFormat="1" ht="15" hidden="1" customHeight="1" x14ac:dyDescent="0.25">
      <c r="A117" s="24"/>
      <c r="B117" s="24" t="s">
        <v>20</v>
      </c>
      <c r="C117" s="5">
        <v>154.191</v>
      </c>
      <c r="D117" s="45">
        <v>17.556999999999999</v>
      </c>
      <c r="E117" s="5">
        <v>121.071</v>
      </c>
      <c r="F117" s="45">
        <v>-3.9569999999999999</v>
      </c>
      <c r="G117" s="5">
        <v>115.337</v>
      </c>
      <c r="H117" s="45">
        <v>5.7649999999999997</v>
      </c>
      <c r="I117" s="5">
        <v>140.333</v>
      </c>
      <c r="J117" s="45">
        <v>10.07</v>
      </c>
      <c r="K117" s="24"/>
      <c r="L117" s="24" t="s">
        <v>20</v>
      </c>
      <c r="M117" s="5">
        <v>115.843</v>
      </c>
      <c r="N117" s="45">
        <v>2.6389999999999998</v>
      </c>
      <c r="O117" s="5">
        <v>117.11499999999999</v>
      </c>
      <c r="P117" s="45">
        <v>-35.779000000000003</v>
      </c>
      <c r="Q117" s="5">
        <v>140.81899999999999</v>
      </c>
      <c r="R117" s="45">
        <v>6.516</v>
      </c>
      <c r="S117" s="24"/>
      <c r="T117" s="24" t="s">
        <v>20</v>
      </c>
      <c r="U117" s="5">
        <v>123.985</v>
      </c>
      <c r="V117" s="45">
        <v>9.2669999999999995</v>
      </c>
      <c r="W117" s="5">
        <v>124.675</v>
      </c>
      <c r="X117" s="45">
        <v>7.4169999999999998</v>
      </c>
      <c r="Y117" s="5">
        <v>127.631</v>
      </c>
      <c r="Z117" s="45">
        <v>7.1779999999999999</v>
      </c>
      <c r="AA117" s="24"/>
      <c r="AB117" s="24" t="s">
        <v>20</v>
      </c>
      <c r="AC117" s="5">
        <v>114.867</v>
      </c>
      <c r="AD117" s="45">
        <v>1.2230000000000001</v>
      </c>
      <c r="AE117" s="5">
        <v>110.926</v>
      </c>
      <c r="AF117" s="45">
        <v>-3.9849999999999999</v>
      </c>
      <c r="AG117" s="5">
        <v>135.315</v>
      </c>
      <c r="AH117" s="45">
        <v>26.259</v>
      </c>
      <c r="AI117" s="24"/>
      <c r="AJ117" s="24" t="s">
        <v>20</v>
      </c>
      <c r="AK117" s="5">
        <v>130.245</v>
      </c>
      <c r="AL117" s="45">
        <v>4.7110000000000003</v>
      </c>
      <c r="AM117" s="5">
        <v>67.501000000000005</v>
      </c>
      <c r="AN117" s="45">
        <v>9.3989999999999991</v>
      </c>
      <c r="AO117" s="370">
        <v>115.999</v>
      </c>
      <c r="AP117" s="45">
        <v>-11.257999999999999</v>
      </c>
      <c r="AQ117" s="24"/>
      <c r="AR117" s="24" t="s">
        <v>20</v>
      </c>
      <c r="AS117" s="5">
        <v>106.786</v>
      </c>
      <c r="AT117" s="45">
        <v>9.9440000000000008</v>
      </c>
      <c r="AU117" s="5">
        <v>92.903000000000006</v>
      </c>
      <c r="AV117" s="45">
        <v>-17.012</v>
      </c>
      <c r="AW117" s="5">
        <v>120.337</v>
      </c>
      <c r="AX117" s="45">
        <v>1.2609999999999999</v>
      </c>
      <c r="AY117" s="24"/>
      <c r="AZ117" s="24" t="s">
        <v>20</v>
      </c>
      <c r="BA117" s="5">
        <v>100.28</v>
      </c>
      <c r="BB117" s="45">
        <v>4.6369999999999996</v>
      </c>
      <c r="BC117" s="5">
        <v>118.58799999999999</v>
      </c>
      <c r="BD117" s="45">
        <v>15.281000000000001</v>
      </c>
      <c r="BE117" s="5">
        <v>103.968</v>
      </c>
      <c r="BF117" s="45">
        <v>-2.0870000000000002</v>
      </c>
      <c r="BG117" s="5">
        <v>109.203</v>
      </c>
      <c r="BH117" s="45">
        <v>-5.5369999999999999</v>
      </c>
      <c r="BI117" s="330"/>
    </row>
    <row r="118" spans="1:61" s="331" customFormat="1" ht="15" hidden="1" customHeight="1" x14ac:dyDescent="0.25">
      <c r="A118" s="24"/>
      <c r="B118" s="24" t="s">
        <v>21</v>
      </c>
      <c r="C118" s="5">
        <v>148.86099999999999</v>
      </c>
      <c r="D118" s="45">
        <v>17.312999999999999</v>
      </c>
      <c r="E118" s="5">
        <v>128.261</v>
      </c>
      <c r="F118" s="45">
        <v>2.8769999999999998</v>
      </c>
      <c r="G118" s="5">
        <v>118.46899999999999</v>
      </c>
      <c r="H118" s="45">
        <v>17.103999999999999</v>
      </c>
      <c r="I118" s="5">
        <v>143.679</v>
      </c>
      <c r="J118" s="45">
        <v>8.9429999999999996</v>
      </c>
      <c r="K118" s="24"/>
      <c r="L118" s="24" t="s">
        <v>21</v>
      </c>
      <c r="M118" s="5">
        <v>121.164</v>
      </c>
      <c r="N118" s="45">
        <v>7.7919999999999998</v>
      </c>
      <c r="O118" s="5">
        <v>145.077</v>
      </c>
      <c r="P118" s="45">
        <v>0.77</v>
      </c>
      <c r="Q118" s="5">
        <v>143.714</v>
      </c>
      <c r="R118" s="45">
        <v>16.995000000000001</v>
      </c>
      <c r="S118" s="24"/>
      <c r="T118" s="24" t="s">
        <v>21</v>
      </c>
      <c r="U118" s="5">
        <v>125.2</v>
      </c>
      <c r="V118" s="45">
        <v>13.974</v>
      </c>
      <c r="W118" s="5">
        <v>123.89700000000001</v>
      </c>
      <c r="X118" s="45">
        <v>6.3090000000000002</v>
      </c>
      <c r="Y118" s="5">
        <v>117.81699999999999</v>
      </c>
      <c r="Z118" s="45">
        <v>-10.222</v>
      </c>
      <c r="AA118" s="24"/>
      <c r="AB118" s="24" t="s">
        <v>21</v>
      </c>
      <c r="AC118" s="5">
        <v>115.693</v>
      </c>
      <c r="AD118" s="45">
        <v>8.4459999999999997</v>
      </c>
      <c r="AE118" s="5">
        <v>109.782</v>
      </c>
      <c r="AF118" s="45">
        <v>-5.226</v>
      </c>
      <c r="AG118" s="5">
        <v>137.12200000000001</v>
      </c>
      <c r="AH118" s="45">
        <v>34.177</v>
      </c>
      <c r="AI118" s="24"/>
      <c r="AJ118" s="24" t="s">
        <v>21</v>
      </c>
      <c r="AK118" s="5">
        <v>129.453</v>
      </c>
      <c r="AL118" s="45">
        <v>14.052</v>
      </c>
      <c r="AM118" s="5">
        <v>78.201999999999998</v>
      </c>
      <c r="AN118" s="45">
        <v>21.347999999999999</v>
      </c>
      <c r="AO118" s="370">
        <v>118.32599999999999</v>
      </c>
      <c r="AP118" s="45">
        <v>3.008</v>
      </c>
      <c r="AQ118" s="24"/>
      <c r="AR118" s="24" t="s">
        <v>21</v>
      </c>
      <c r="AS118" s="5">
        <v>89.835999999999999</v>
      </c>
      <c r="AT118" s="45">
        <v>-4.6360000000000001</v>
      </c>
      <c r="AU118" s="5">
        <v>94.92</v>
      </c>
      <c r="AV118" s="45">
        <v>-19.933</v>
      </c>
      <c r="AW118" s="5">
        <v>129.61199999999999</v>
      </c>
      <c r="AX118" s="45">
        <v>8.7249999999999996</v>
      </c>
      <c r="AY118" s="24"/>
      <c r="AZ118" s="24" t="s">
        <v>21</v>
      </c>
      <c r="BA118" s="5">
        <v>89.290999999999997</v>
      </c>
      <c r="BB118" s="45">
        <v>-8.9499999999999993</v>
      </c>
      <c r="BC118" s="5">
        <v>121.315</v>
      </c>
      <c r="BD118" s="45">
        <v>23.27</v>
      </c>
      <c r="BE118" s="5">
        <v>108.926</v>
      </c>
      <c r="BF118" s="45">
        <v>7.9729999999999999</v>
      </c>
      <c r="BG118" s="5">
        <v>119.285</v>
      </c>
      <c r="BH118" s="45">
        <v>-2.2149999999999999</v>
      </c>
      <c r="BI118" s="330"/>
    </row>
    <row r="119" spans="1:61" s="331" customFormat="1" ht="15" hidden="1" customHeight="1" x14ac:dyDescent="0.25">
      <c r="A119" s="24"/>
      <c r="B119" s="24" t="s">
        <v>22</v>
      </c>
      <c r="C119" s="5">
        <v>125.848</v>
      </c>
      <c r="D119" s="45">
        <v>20.484000000000002</v>
      </c>
      <c r="E119" s="5">
        <v>117.89</v>
      </c>
      <c r="F119" s="45">
        <v>5.835</v>
      </c>
      <c r="G119" s="5">
        <v>119.67700000000001</v>
      </c>
      <c r="H119" s="45">
        <v>13.487</v>
      </c>
      <c r="I119" s="5">
        <v>153.96600000000001</v>
      </c>
      <c r="J119" s="45">
        <v>18.843</v>
      </c>
      <c r="K119" s="24"/>
      <c r="L119" s="24" t="s">
        <v>22</v>
      </c>
      <c r="M119" s="5">
        <v>117.92</v>
      </c>
      <c r="N119" s="45">
        <v>3.3319999999999999</v>
      </c>
      <c r="O119" s="5">
        <v>199.15899999999999</v>
      </c>
      <c r="P119" s="45">
        <v>11.358000000000001</v>
      </c>
      <c r="Q119" s="5">
        <v>144.572</v>
      </c>
      <c r="R119" s="45">
        <v>7.7610000000000001</v>
      </c>
      <c r="S119" s="24"/>
      <c r="T119" s="24" t="s">
        <v>22</v>
      </c>
      <c r="U119" s="5">
        <v>136.4</v>
      </c>
      <c r="V119" s="45">
        <v>23.015999999999998</v>
      </c>
      <c r="W119" s="5">
        <v>127.44199999999999</v>
      </c>
      <c r="X119" s="45">
        <v>8.907</v>
      </c>
      <c r="Y119" s="5">
        <v>137.94800000000001</v>
      </c>
      <c r="Z119" s="45">
        <v>4.9160000000000004</v>
      </c>
      <c r="AA119" s="24"/>
      <c r="AB119" s="24" t="s">
        <v>22</v>
      </c>
      <c r="AC119" s="5">
        <v>121.277</v>
      </c>
      <c r="AD119" s="45">
        <v>8.1999999999999993</v>
      </c>
      <c r="AE119" s="5">
        <v>107.651</v>
      </c>
      <c r="AF119" s="45">
        <v>-7.8929999999999998</v>
      </c>
      <c r="AG119" s="5">
        <v>134.624</v>
      </c>
      <c r="AH119" s="45">
        <v>4.9509999999999996</v>
      </c>
      <c r="AI119" s="24"/>
      <c r="AJ119" s="24" t="s">
        <v>22</v>
      </c>
      <c r="AK119" s="5">
        <v>131.56200000000001</v>
      </c>
      <c r="AL119" s="45">
        <v>15.009</v>
      </c>
      <c r="AM119" s="5">
        <v>63.290999999999997</v>
      </c>
      <c r="AN119" s="45">
        <v>-18.821000000000002</v>
      </c>
      <c r="AO119" s="370">
        <v>106.982</v>
      </c>
      <c r="AP119" s="45">
        <v>-14.413</v>
      </c>
      <c r="AQ119" s="24"/>
      <c r="AR119" s="24" t="s">
        <v>22</v>
      </c>
      <c r="AS119" s="5">
        <v>96.637</v>
      </c>
      <c r="AT119" s="45">
        <v>-6.3019999999999996</v>
      </c>
      <c r="AU119" s="5">
        <v>89.578999999999994</v>
      </c>
      <c r="AV119" s="45">
        <v>-17.001999999999999</v>
      </c>
      <c r="AW119" s="5">
        <v>94.991</v>
      </c>
      <c r="AX119" s="45">
        <v>-16.646000000000001</v>
      </c>
      <c r="AY119" s="24"/>
      <c r="AZ119" s="24" t="s">
        <v>22</v>
      </c>
      <c r="BA119" s="5">
        <v>76.117999999999995</v>
      </c>
      <c r="BB119" s="45">
        <v>-27.687999999999999</v>
      </c>
      <c r="BC119" s="5">
        <v>158.90299999999999</v>
      </c>
      <c r="BD119" s="45">
        <v>54.649000000000001</v>
      </c>
      <c r="BE119" s="5">
        <v>101.877</v>
      </c>
      <c r="BF119" s="45">
        <v>-4.4720000000000004</v>
      </c>
      <c r="BG119" s="5">
        <v>119.789</v>
      </c>
      <c r="BH119" s="45">
        <v>-3.56</v>
      </c>
      <c r="BI119" s="330"/>
    </row>
    <row r="120" spans="1:61" s="331" customFormat="1" ht="15" hidden="1" customHeight="1" x14ac:dyDescent="0.25">
      <c r="A120" s="24"/>
      <c r="B120" s="24" t="s">
        <v>23</v>
      </c>
      <c r="C120" s="5">
        <v>140.83199999999999</v>
      </c>
      <c r="D120" s="45">
        <v>-5.859</v>
      </c>
      <c r="E120" s="5">
        <v>135.46899999999999</v>
      </c>
      <c r="F120" s="45">
        <v>-4.843</v>
      </c>
      <c r="G120" s="5">
        <v>134.096</v>
      </c>
      <c r="H120" s="45">
        <v>2.2509999999999999</v>
      </c>
      <c r="I120" s="5">
        <v>158.26599999999999</v>
      </c>
      <c r="J120" s="45">
        <v>3.278</v>
      </c>
      <c r="K120" s="24"/>
      <c r="L120" s="24" t="s">
        <v>23</v>
      </c>
      <c r="M120" s="5">
        <v>118.276</v>
      </c>
      <c r="N120" s="45">
        <v>4.6449999999999996</v>
      </c>
      <c r="O120" s="5">
        <v>126.687</v>
      </c>
      <c r="P120" s="45">
        <v>44.621000000000002</v>
      </c>
      <c r="Q120" s="5">
        <v>141.685</v>
      </c>
      <c r="R120" s="45">
        <v>9.2119999999999997</v>
      </c>
      <c r="S120" s="24"/>
      <c r="T120" s="24" t="s">
        <v>23</v>
      </c>
      <c r="U120" s="5">
        <v>126.837</v>
      </c>
      <c r="V120" s="45">
        <v>12.443</v>
      </c>
      <c r="W120" s="5">
        <v>124.486</v>
      </c>
      <c r="X120" s="45">
        <v>5.95</v>
      </c>
      <c r="Y120" s="5">
        <v>143.494</v>
      </c>
      <c r="Z120" s="45">
        <v>5.61</v>
      </c>
      <c r="AA120" s="24"/>
      <c r="AB120" s="24" t="s">
        <v>23</v>
      </c>
      <c r="AC120" s="5">
        <v>112.056</v>
      </c>
      <c r="AD120" s="45">
        <v>-29.491</v>
      </c>
      <c r="AE120" s="5">
        <v>137.715</v>
      </c>
      <c r="AF120" s="45">
        <v>18.951000000000001</v>
      </c>
      <c r="AG120" s="5">
        <v>72.379000000000005</v>
      </c>
      <c r="AH120" s="45">
        <v>-47.19</v>
      </c>
      <c r="AI120" s="24"/>
      <c r="AJ120" s="24" t="s">
        <v>23</v>
      </c>
      <c r="AK120" s="5">
        <v>153.93799999999999</v>
      </c>
      <c r="AL120" s="45">
        <v>33.822000000000003</v>
      </c>
      <c r="AM120" s="5">
        <v>71.081999999999994</v>
      </c>
      <c r="AN120" s="45">
        <v>-6.4429999999999996</v>
      </c>
      <c r="AO120" s="370">
        <v>89.768000000000001</v>
      </c>
      <c r="AP120" s="45">
        <v>-14.186</v>
      </c>
      <c r="AQ120" s="24"/>
      <c r="AR120" s="24" t="s">
        <v>23</v>
      </c>
      <c r="AS120" s="5">
        <v>138.26300000000001</v>
      </c>
      <c r="AT120" s="45">
        <v>28.22</v>
      </c>
      <c r="AU120" s="5">
        <v>96.745000000000005</v>
      </c>
      <c r="AV120" s="45">
        <v>-10.363</v>
      </c>
      <c r="AW120" s="5">
        <v>106.3</v>
      </c>
      <c r="AX120" s="45">
        <v>-4.9720000000000004</v>
      </c>
      <c r="AY120" s="24"/>
      <c r="AZ120" s="24" t="s">
        <v>23</v>
      </c>
      <c r="BA120" s="5">
        <v>103.32299999999999</v>
      </c>
      <c r="BB120" s="45">
        <v>-10.117000000000001</v>
      </c>
      <c r="BC120" s="5">
        <v>120.735</v>
      </c>
      <c r="BD120" s="45">
        <v>7.9029999999999996</v>
      </c>
      <c r="BE120" s="5">
        <v>101.371</v>
      </c>
      <c r="BF120" s="45">
        <v>-6.8710000000000004</v>
      </c>
      <c r="BG120" s="5">
        <v>95.941000000000003</v>
      </c>
      <c r="BH120" s="45">
        <v>-22.76</v>
      </c>
      <c r="BI120" s="330"/>
    </row>
    <row r="121" spans="1:61" s="331" customFormat="1" ht="15" hidden="1" customHeight="1" x14ac:dyDescent="0.25">
      <c r="A121" s="24"/>
      <c r="B121" s="24" t="s">
        <v>24</v>
      </c>
      <c r="C121" s="5">
        <v>157.56200000000001</v>
      </c>
      <c r="D121" s="45">
        <v>38.64</v>
      </c>
      <c r="E121" s="5">
        <v>139.298</v>
      </c>
      <c r="F121" s="45">
        <v>20.582999999999998</v>
      </c>
      <c r="G121" s="5">
        <v>134.625</v>
      </c>
      <c r="H121" s="45">
        <v>11.542</v>
      </c>
      <c r="I121" s="5">
        <v>156.03</v>
      </c>
      <c r="J121" s="45">
        <v>8.673</v>
      </c>
      <c r="K121" s="24"/>
      <c r="L121" s="24" t="s">
        <v>24</v>
      </c>
      <c r="M121" s="5">
        <v>123.08799999999999</v>
      </c>
      <c r="N121" s="45">
        <v>9.1170000000000009</v>
      </c>
      <c r="O121" s="5">
        <v>116.688</v>
      </c>
      <c r="P121" s="45">
        <v>2.4750000000000001</v>
      </c>
      <c r="Q121" s="5">
        <v>141.751</v>
      </c>
      <c r="R121" s="45">
        <v>9.9870000000000001</v>
      </c>
      <c r="S121" s="24"/>
      <c r="T121" s="24" t="s">
        <v>24</v>
      </c>
      <c r="U121" s="5">
        <v>129.374</v>
      </c>
      <c r="V121" s="45">
        <v>8.4870000000000001</v>
      </c>
      <c r="W121" s="5">
        <v>123.562</v>
      </c>
      <c r="X121" s="45">
        <v>4.7389999999999999</v>
      </c>
      <c r="Y121" s="5">
        <v>115.803</v>
      </c>
      <c r="Z121" s="45">
        <v>6.8090000000000002</v>
      </c>
      <c r="AA121" s="24"/>
      <c r="AB121" s="24" t="s">
        <v>24</v>
      </c>
      <c r="AC121" s="5">
        <v>121.65600000000001</v>
      </c>
      <c r="AD121" s="45">
        <v>-23.619</v>
      </c>
      <c r="AE121" s="5">
        <v>125.657</v>
      </c>
      <c r="AF121" s="45">
        <v>12.795</v>
      </c>
      <c r="AG121" s="5">
        <v>92.412000000000006</v>
      </c>
      <c r="AH121" s="45">
        <v>-25.521000000000001</v>
      </c>
      <c r="AI121" s="24"/>
      <c r="AJ121" s="24" t="s">
        <v>24</v>
      </c>
      <c r="AK121" s="5">
        <v>131.66499999999999</v>
      </c>
      <c r="AL121" s="45">
        <v>24.492000000000001</v>
      </c>
      <c r="AM121" s="5">
        <v>73.257999999999996</v>
      </c>
      <c r="AN121" s="45">
        <v>2.2280000000000002</v>
      </c>
      <c r="AO121" s="370">
        <v>123.378</v>
      </c>
      <c r="AP121" s="45">
        <v>11.042</v>
      </c>
      <c r="AQ121" s="24"/>
      <c r="AR121" s="24" t="s">
        <v>24</v>
      </c>
      <c r="AS121" s="5">
        <v>120.589</v>
      </c>
      <c r="AT121" s="45">
        <v>11.378</v>
      </c>
      <c r="AU121" s="5">
        <v>100.645</v>
      </c>
      <c r="AV121" s="45">
        <v>-13.333</v>
      </c>
      <c r="AW121" s="5">
        <v>118.53</v>
      </c>
      <c r="AX121" s="45">
        <v>-1.728</v>
      </c>
      <c r="AY121" s="24"/>
      <c r="AZ121" s="24" t="s">
        <v>24</v>
      </c>
      <c r="BA121" s="5">
        <v>106.959</v>
      </c>
      <c r="BB121" s="45">
        <v>-7.1459999999999999</v>
      </c>
      <c r="BC121" s="5">
        <v>129.61099999999999</v>
      </c>
      <c r="BD121" s="45">
        <v>13.443</v>
      </c>
      <c r="BE121" s="5">
        <v>111.956</v>
      </c>
      <c r="BF121" s="45">
        <v>2.1800000000000002</v>
      </c>
      <c r="BG121" s="5">
        <v>104.82899999999999</v>
      </c>
      <c r="BH121" s="45">
        <v>-7.125</v>
      </c>
      <c r="BI121" s="330"/>
    </row>
    <row r="122" spans="1:61" s="331" customFormat="1" ht="15" hidden="1" customHeight="1" x14ac:dyDescent="0.25">
      <c r="A122" s="24"/>
      <c r="B122" s="24" t="s">
        <v>25</v>
      </c>
      <c r="C122" s="5">
        <v>127.458</v>
      </c>
      <c r="D122" s="45">
        <v>21.106000000000002</v>
      </c>
      <c r="E122" s="5">
        <v>137.10400000000001</v>
      </c>
      <c r="F122" s="45">
        <v>12.715999999999999</v>
      </c>
      <c r="G122" s="5">
        <v>133.71</v>
      </c>
      <c r="H122" s="45">
        <v>15.109</v>
      </c>
      <c r="I122" s="5">
        <v>159.49600000000001</v>
      </c>
      <c r="J122" s="45">
        <v>25.957999999999998</v>
      </c>
      <c r="K122" s="24"/>
      <c r="L122" s="24" t="s">
        <v>25</v>
      </c>
      <c r="M122" s="5">
        <v>125.08199999999999</v>
      </c>
      <c r="N122" s="45">
        <v>0.29399999999999998</v>
      </c>
      <c r="O122" s="5">
        <v>147.511</v>
      </c>
      <c r="P122" s="45">
        <v>40.716999999999999</v>
      </c>
      <c r="Q122" s="5">
        <v>142.66999999999999</v>
      </c>
      <c r="R122" s="45">
        <v>13.045</v>
      </c>
      <c r="S122" s="24"/>
      <c r="T122" s="24" t="s">
        <v>25</v>
      </c>
      <c r="U122" s="5">
        <v>130.87</v>
      </c>
      <c r="V122" s="45">
        <v>4.4809999999999999</v>
      </c>
      <c r="W122" s="5">
        <v>123.562</v>
      </c>
      <c r="X122" s="45">
        <v>4.3179999999999996</v>
      </c>
      <c r="Y122" s="5">
        <v>109.133</v>
      </c>
      <c r="Z122" s="45">
        <v>-6.6790000000000003</v>
      </c>
      <c r="AA122" s="24"/>
      <c r="AB122" s="24" t="s">
        <v>25</v>
      </c>
      <c r="AC122" s="5">
        <v>119.05200000000001</v>
      </c>
      <c r="AD122" s="45">
        <v>-21.82</v>
      </c>
      <c r="AE122" s="5">
        <v>134.99199999999999</v>
      </c>
      <c r="AF122" s="45">
        <v>1.4379999999999999</v>
      </c>
      <c r="AG122" s="5">
        <v>84.388999999999996</v>
      </c>
      <c r="AH122" s="45">
        <v>-40.750999999999998</v>
      </c>
      <c r="AI122" s="24"/>
      <c r="AJ122" s="24" t="s">
        <v>25</v>
      </c>
      <c r="AK122" s="5">
        <v>141.137</v>
      </c>
      <c r="AL122" s="45">
        <v>19.382000000000001</v>
      </c>
      <c r="AM122" s="5">
        <v>67.363</v>
      </c>
      <c r="AN122" s="45">
        <v>-11.519</v>
      </c>
      <c r="AO122" s="370">
        <v>115.47</v>
      </c>
      <c r="AP122" s="45">
        <v>15.837</v>
      </c>
      <c r="AQ122" s="24"/>
      <c r="AR122" s="24" t="s">
        <v>25</v>
      </c>
      <c r="AS122" s="5">
        <v>130.13900000000001</v>
      </c>
      <c r="AT122" s="45">
        <v>2.7509999999999999</v>
      </c>
      <c r="AU122" s="5">
        <v>102.194</v>
      </c>
      <c r="AV122" s="45">
        <v>-14.023</v>
      </c>
      <c r="AW122" s="5">
        <v>113.768</v>
      </c>
      <c r="AX122" s="45">
        <v>1.121</v>
      </c>
      <c r="AY122" s="24"/>
      <c r="AZ122" s="24" t="s">
        <v>25</v>
      </c>
      <c r="BA122" s="5">
        <v>112.071</v>
      </c>
      <c r="BB122" s="45">
        <v>-3.1080000000000001</v>
      </c>
      <c r="BC122" s="5">
        <v>126.423</v>
      </c>
      <c r="BD122" s="45">
        <v>3.113</v>
      </c>
      <c r="BE122" s="5">
        <v>117.661</v>
      </c>
      <c r="BF122" s="45">
        <v>-1.931</v>
      </c>
      <c r="BG122" s="5">
        <v>106.85299999999999</v>
      </c>
      <c r="BH122" s="45">
        <v>-6.2549999999999999</v>
      </c>
      <c r="BI122" s="330"/>
    </row>
    <row r="123" spans="1:61" s="433" customFormat="1" ht="15" hidden="1" customHeight="1" x14ac:dyDescent="0.25">
      <c r="A123" s="24"/>
      <c r="B123" s="24" t="s">
        <v>26</v>
      </c>
      <c r="C123" s="5">
        <v>124.514</v>
      </c>
      <c r="D123" s="45">
        <v>12.201000000000001</v>
      </c>
      <c r="E123" s="5">
        <v>119.604</v>
      </c>
      <c r="F123" s="45">
        <v>3.1E-2</v>
      </c>
      <c r="G123" s="5">
        <v>131.87700000000001</v>
      </c>
      <c r="H123" s="45">
        <v>13.682</v>
      </c>
      <c r="I123" s="5">
        <v>133</v>
      </c>
      <c r="J123" s="45">
        <v>7.9050000000000002</v>
      </c>
      <c r="K123" s="24"/>
      <c r="L123" s="24" t="s">
        <v>26</v>
      </c>
      <c r="M123" s="5">
        <v>120.768</v>
      </c>
      <c r="N123" s="45">
        <v>-1.3280000000000001</v>
      </c>
      <c r="O123" s="5">
        <v>139.96700000000001</v>
      </c>
      <c r="P123" s="45">
        <v>10.847</v>
      </c>
      <c r="Q123" s="5">
        <v>145.81200000000001</v>
      </c>
      <c r="R123" s="45">
        <v>9.4420000000000002</v>
      </c>
      <c r="S123" s="24"/>
      <c r="T123" s="24" t="s">
        <v>26</v>
      </c>
      <c r="U123" s="5">
        <v>131.113</v>
      </c>
      <c r="V123" s="45">
        <v>10.084</v>
      </c>
      <c r="W123" s="5">
        <v>123.87</v>
      </c>
      <c r="X123" s="45">
        <v>5</v>
      </c>
      <c r="Y123" s="5">
        <v>111.41800000000001</v>
      </c>
      <c r="Z123" s="45">
        <v>8.0429999999999993</v>
      </c>
      <c r="AA123" s="24"/>
      <c r="AB123" s="24" t="s">
        <v>26</v>
      </c>
      <c r="AC123" s="5">
        <v>120.986</v>
      </c>
      <c r="AD123" s="45">
        <v>19.893000000000001</v>
      </c>
      <c r="AE123" s="5">
        <v>137.08600000000001</v>
      </c>
      <c r="AF123" s="45">
        <v>3.0139999999999998</v>
      </c>
      <c r="AG123" s="5">
        <v>116.357</v>
      </c>
      <c r="AH123" s="45">
        <v>-31.402000000000001</v>
      </c>
      <c r="AI123" s="24"/>
      <c r="AJ123" s="24" t="s">
        <v>26</v>
      </c>
      <c r="AK123" s="5">
        <v>134.98500000000001</v>
      </c>
      <c r="AL123" s="45">
        <v>13.506</v>
      </c>
      <c r="AM123" s="5">
        <v>57.515999999999998</v>
      </c>
      <c r="AN123" s="45">
        <v>-22.062000000000001</v>
      </c>
      <c r="AO123" s="370">
        <v>103.432</v>
      </c>
      <c r="AP123" s="45">
        <v>-1.425</v>
      </c>
      <c r="AQ123" s="24"/>
      <c r="AR123" s="24" t="s">
        <v>26</v>
      </c>
      <c r="AS123" s="5">
        <v>117.52800000000001</v>
      </c>
      <c r="AT123" s="45">
        <v>-1.3680000000000001</v>
      </c>
      <c r="AU123" s="5">
        <v>116.947</v>
      </c>
      <c r="AV123" s="45">
        <v>0.70399999999999996</v>
      </c>
      <c r="AW123" s="5">
        <v>112.866</v>
      </c>
      <c r="AX123" s="45">
        <v>9.4169999999999998</v>
      </c>
      <c r="AY123" s="24"/>
      <c r="AZ123" s="24" t="s">
        <v>26</v>
      </c>
      <c r="BA123" s="5">
        <v>107.626</v>
      </c>
      <c r="BB123" s="45">
        <v>5.625</v>
      </c>
      <c r="BC123" s="5">
        <v>104.099</v>
      </c>
      <c r="BD123" s="45">
        <v>-6.5179999999999998</v>
      </c>
      <c r="BE123" s="5">
        <v>122.741</v>
      </c>
      <c r="BF123" s="45">
        <v>19.349</v>
      </c>
      <c r="BG123" s="5">
        <v>85.649000000000001</v>
      </c>
      <c r="BH123" s="45">
        <v>-24.803000000000001</v>
      </c>
      <c r="BI123" s="330"/>
    </row>
    <row r="124" spans="1:61" s="218" customFormat="1" ht="15" hidden="1" customHeight="1" x14ac:dyDescent="0.2">
      <c r="A124" s="341"/>
      <c r="B124" s="341" t="s">
        <v>27</v>
      </c>
      <c r="C124" s="5">
        <v>124.96299999999999</v>
      </c>
      <c r="D124" s="45">
        <v>13.077</v>
      </c>
      <c r="E124" s="5">
        <v>120.21</v>
      </c>
      <c r="F124" s="45">
        <v>3.7050000000000001</v>
      </c>
      <c r="G124" s="5">
        <v>122.931</v>
      </c>
      <c r="H124" s="45">
        <v>3.0369999999999999</v>
      </c>
      <c r="I124" s="5">
        <v>129.53399999999999</v>
      </c>
      <c r="J124" s="45">
        <v>9.4700000000000006</v>
      </c>
      <c r="K124" s="341"/>
      <c r="L124" s="341" t="s">
        <v>27</v>
      </c>
      <c r="M124" s="5">
        <v>134.227</v>
      </c>
      <c r="N124" s="45">
        <v>5.7160000000000002</v>
      </c>
      <c r="O124" s="5">
        <v>190.07300000000001</v>
      </c>
      <c r="P124" s="45">
        <v>39.314</v>
      </c>
      <c r="Q124" s="5">
        <v>143.298</v>
      </c>
      <c r="R124" s="45">
        <v>-9.7270000000000003</v>
      </c>
      <c r="S124" s="341"/>
      <c r="T124" s="341" t="s">
        <v>27</v>
      </c>
      <c r="U124" s="5">
        <v>130.452</v>
      </c>
      <c r="V124" s="45">
        <v>9.5210000000000008</v>
      </c>
      <c r="W124" s="5">
        <v>123.934</v>
      </c>
      <c r="X124" s="45">
        <v>-0.43099999999999999</v>
      </c>
      <c r="Y124" s="5">
        <v>109.866</v>
      </c>
      <c r="Z124" s="45">
        <v>-0.504</v>
      </c>
      <c r="AA124" s="341"/>
      <c r="AB124" s="341" t="s">
        <v>27</v>
      </c>
      <c r="AC124" s="5">
        <v>106.538</v>
      </c>
      <c r="AD124" s="45">
        <v>14.893000000000001</v>
      </c>
      <c r="AE124" s="5">
        <v>114.693</v>
      </c>
      <c r="AF124" s="45">
        <v>4.0170000000000003</v>
      </c>
      <c r="AG124" s="5">
        <v>68.632000000000005</v>
      </c>
      <c r="AH124" s="45">
        <v>-35.893000000000001</v>
      </c>
      <c r="AI124" s="341"/>
      <c r="AJ124" s="341" t="s">
        <v>27</v>
      </c>
      <c r="AK124" s="5">
        <v>115.861</v>
      </c>
      <c r="AL124" s="45">
        <v>15.526</v>
      </c>
      <c r="AM124" s="5">
        <v>60.673999999999999</v>
      </c>
      <c r="AN124" s="45">
        <v>-9.9239999999999995</v>
      </c>
      <c r="AO124" s="370">
        <v>108.154</v>
      </c>
      <c r="AP124" s="45">
        <v>2.875</v>
      </c>
      <c r="AQ124" s="341"/>
      <c r="AR124" s="341" t="s">
        <v>27</v>
      </c>
      <c r="AS124" s="5">
        <v>116.803</v>
      </c>
      <c r="AT124" s="45">
        <v>3.8109999999999999</v>
      </c>
      <c r="AU124" s="5">
        <v>110.46599999999999</v>
      </c>
      <c r="AV124" s="45">
        <v>-1.5960000000000001</v>
      </c>
      <c r="AW124" s="5">
        <v>103.077</v>
      </c>
      <c r="AX124" s="45">
        <v>9.8789999999999996</v>
      </c>
      <c r="AY124" s="341"/>
      <c r="AZ124" s="341" t="s">
        <v>27</v>
      </c>
      <c r="BA124" s="5">
        <v>102.39700000000001</v>
      </c>
      <c r="BB124" s="45">
        <v>-0.69899999999999995</v>
      </c>
      <c r="BC124" s="5">
        <v>104.318</v>
      </c>
      <c r="BD124" s="45">
        <v>2.8460000000000001</v>
      </c>
      <c r="BE124" s="5">
        <v>121.839</v>
      </c>
      <c r="BF124" s="45">
        <v>22.584</v>
      </c>
      <c r="BG124" s="5">
        <v>89.563000000000002</v>
      </c>
      <c r="BH124" s="45">
        <v>-18.992999999999999</v>
      </c>
      <c r="BI124" s="342"/>
    </row>
    <row r="125" spans="1:61" s="331" customFormat="1" ht="15" hidden="1" customHeight="1" x14ac:dyDescent="0.25">
      <c r="A125" s="24"/>
      <c r="B125" s="24" t="s">
        <v>28</v>
      </c>
      <c r="C125" s="5">
        <v>160.42400000000001</v>
      </c>
      <c r="D125" s="45">
        <v>12.981</v>
      </c>
      <c r="E125" s="5">
        <v>134.244</v>
      </c>
      <c r="F125" s="45">
        <v>2.302</v>
      </c>
      <c r="G125" s="5">
        <v>166.87899999999999</v>
      </c>
      <c r="H125" s="45">
        <v>13.782</v>
      </c>
      <c r="I125" s="5">
        <v>138.08799999999999</v>
      </c>
      <c r="J125" s="45">
        <v>3.4740000000000002</v>
      </c>
      <c r="K125" s="24"/>
      <c r="L125" s="24" t="s">
        <v>28</v>
      </c>
      <c r="M125" s="5">
        <v>111.14700000000001</v>
      </c>
      <c r="N125" s="45">
        <v>3.5790000000000002</v>
      </c>
      <c r="O125" s="5">
        <v>151.95099999999999</v>
      </c>
      <c r="P125" s="45">
        <v>3.0619999999999998</v>
      </c>
      <c r="Q125" s="5">
        <v>141.94200000000001</v>
      </c>
      <c r="R125" s="45">
        <v>6.7519999999999998</v>
      </c>
      <c r="S125" s="24"/>
      <c r="T125" s="24" t="s">
        <v>28</v>
      </c>
      <c r="U125" s="5">
        <v>129.72900000000001</v>
      </c>
      <c r="V125" s="45">
        <v>21.033000000000001</v>
      </c>
      <c r="W125" s="5">
        <v>125.782</v>
      </c>
      <c r="X125" s="45">
        <v>4.6180000000000003</v>
      </c>
      <c r="Y125" s="5">
        <v>107.30200000000001</v>
      </c>
      <c r="Z125" s="45">
        <v>-1.081</v>
      </c>
      <c r="AA125" s="24"/>
      <c r="AB125" s="24" t="s">
        <v>28</v>
      </c>
      <c r="AC125" s="5">
        <v>109.017</v>
      </c>
      <c r="AD125" s="45">
        <v>19.323</v>
      </c>
      <c r="AE125" s="5">
        <v>133.166</v>
      </c>
      <c r="AF125" s="45">
        <v>20.672000000000001</v>
      </c>
      <c r="AG125" s="5">
        <v>79.457999999999998</v>
      </c>
      <c r="AH125" s="45">
        <v>-27.175999999999998</v>
      </c>
      <c r="AI125" s="24"/>
      <c r="AJ125" s="24" t="s">
        <v>28</v>
      </c>
      <c r="AK125" s="5">
        <v>120.32899999999999</v>
      </c>
      <c r="AL125" s="45">
        <v>14.976000000000001</v>
      </c>
      <c r="AM125" s="5">
        <v>76.016999999999996</v>
      </c>
      <c r="AN125" s="45">
        <v>-15.313000000000001</v>
      </c>
      <c r="AO125" s="370">
        <v>102.464</v>
      </c>
      <c r="AP125" s="45">
        <v>7.4610000000000003</v>
      </c>
      <c r="AQ125" s="24"/>
      <c r="AR125" s="24" t="s">
        <v>28</v>
      </c>
      <c r="AS125" s="5">
        <v>138.31399999999999</v>
      </c>
      <c r="AT125" s="45">
        <v>17.920999999999999</v>
      </c>
      <c r="AU125" s="5">
        <v>105.399</v>
      </c>
      <c r="AV125" s="45">
        <v>13.451000000000001</v>
      </c>
      <c r="AW125" s="5">
        <v>102.636</v>
      </c>
      <c r="AX125" s="45">
        <v>14.987</v>
      </c>
      <c r="AY125" s="24"/>
      <c r="AZ125" s="24" t="s">
        <v>28</v>
      </c>
      <c r="BA125" s="5">
        <v>84.085999999999999</v>
      </c>
      <c r="BB125" s="45">
        <v>-14.853</v>
      </c>
      <c r="BC125" s="5">
        <v>102.774</v>
      </c>
      <c r="BD125" s="45">
        <v>-14.281000000000001</v>
      </c>
      <c r="BE125" s="5">
        <v>109.992</v>
      </c>
      <c r="BF125" s="45">
        <v>15.217000000000001</v>
      </c>
      <c r="BG125" s="5">
        <v>88.405000000000001</v>
      </c>
      <c r="BH125" s="45">
        <v>-8.923</v>
      </c>
      <c r="BI125" s="330"/>
    </row>
    <row r="126" spans="1:61" s="331" customFormat="1" ht="15" hidden="1" customHeight="1" x14ac:dyDescent="0.25">
      <c r="A126" s="24"/>
      <c r="B126" s="24"/>
      <c r="C126" s="5"/>
      <c r="D126" s="45"/>
      <c r="E126" s="5"/>
      <c r="F126" s="45"/>
      <c r="G126" s="5"/>
      <c r="H126" s="45"/>
      <c r="I126" s="5"/>
      <c r="J126" s="45"/>
      <c r="K126" s="24"/>
      <c r="L126" s="24"/>
      <c r="M126" s="5"/>
      <c r="N126" s="45"/>
      <c r="O126" s="5"/>
      <c r="P126" s="45"/>
      <c r="Q126" s="5"/>
      <c r="R126" s="45"/>
      <c r="S126" s="24"/>
      <c r="T126" s="24"/>
      <c r="U126" s="5"/>
      <c r="V126" s="45"/>
      <c r="W126" s="5"/>
      <c r="X126" s="45"/>
      <c r="Y126" s="5"/>
      <c r="Z126" s="45"/>
      <c r="AA126" s="24"/>
      <c r="AB126" s="24"/>
      <c r="AC126" s="5"/>
      <c r="AD126" s="45"/>
      <c r="AE126" s="5"/>
      <c r="AF126" s="45"/>
      <c r="AG126" s="5"/>
      <c r="AH126" s="45"/>
      <c r="AI126" s="24"/>
      <c r="AJ126" s="24"/>
      <c r="AK126" s="5"/>
      <c r="AL126" s="45"/>
      <c r="AM126" s="5"/>
      <c r="AN126" s="45"/>
      <c r="AO126" s="537"/>
      <c r="AP126" s="45"/>
      <c r="AQ126" s="24"/>
      <c r="AR126" s="24"/>
      <c r="AS126" s="5"/>
      <c r="AT126" s="45"/>
      <c r="AU126" s="5"/>
      <c r="AV126" s="45"/>
      <c r="AW126" s="5"/>
      <c r="AX126" s="45"/>
      <c r="AY126" s="24"/>
      <c r="AZ126" s="24"/>
      <c r="BA126" s="5"/>
      <c r="BB126" s="45"/>
      <c r="BC126" s="5"/>
      <c r="BD126" s="45"/>
      <c r="BE126" s="5"/>
      <c r="BF126" s="45"/>
      <c r="BG126" s="5"/>
      <c r="BH126" s="45"/>
      <c r="BI126" s="330"/>
    </row>
    <row r="127" spans="1:61" s="331" customFormat="1" ht="15" customHeight="1" x14ac:dyDescent="0.25">
      <c r="A127" s="445">
        <v>2020</v>
      </c>
      <c r="B127" s="24" t="s">
        <v>17</v>
      </c>
      <c r="C127" s="5">
        <v>129.02000000000001</v>
      </c>
      <c r="D127" s="45">
        <v>18.614000000000001</v>
      </c>
      <c r="E127" s="5">
        <v>147.88499999999999</v>
      </c>
      <c r="F127" s="45">
        <v>18.658000000000001</v>
      </c>
      <c r="G127" s="5">
        <v>146.34200000000001</v>
      </c>
      <c r="H127" s="45">
        <v>24.047000000000001</v>
      </c>
      <c r="I127" s="5">
        <v>140.05000000000001</v>
      </c>
      <c r="J127" s="45">
        <v>8.2680000000000007</v>
      </c>
      <c r="K127" s="445">
        <v>2020</v>
      </c>
      <c r="L127" s="24" t="s">
        <v>17</v>
      </c>
      <c r="M127" s="5">
        <v>112.986</v>
      </c>
      <c r="N127" s="45">
        <v>-0.79500000000000004</v>
      </c>
      <c r="O127" s="5">
        <v>145.41900000000001</v>
      </c>
      <c r="P127" s="45">
        <v>9.59</v>
      </c>
      <c r="Q127" s="5">
        <v>145.09</v>
      </c>
      <c r="R127" s="45">
        <v>10.17</v>
      </c>
      <c r="S127" s="445">
        <v>2020</v>
      </c>
      <c r="T127" s="24" t="s">
        <v>17</v>
      </c>
      <c r="U127" s="5">
        <v>120.76</v>
      </c>
      <c r="V127" s="45">
        <v>19.352</v>
      </c>
      <c r="W127" s="5">
        <v>126.953</v>
      </c>
      <c r="X127" s="45">
        <v>5.34</v>
      </c>
      <c r="Y127" s="5">
        <v>106.086</v>
      </c>
      <c r="Z127" s="45">
        <v>-2.754</v>
      </c>
      <c r="AA127" s="445">
        <v>2020</v>
      </c>
      <c r="AB127" s="24" t="s">
        <v>17</v>
      </c>
      <c r="AC127" s="5">
        <v>123.908</v>
      </c>
      <c r="AD127" s="45">
        <v>7.7889999999999997</v>
      </c>
      <c r="AE127" s="5">
        <v>128.03299999999999</v>
      </c>
      <c r="AF127" s="45">
        <v>16.888999999999999</v>
      </c>
      <c r="AG127" s="5">
        <v>111.917</v>
      </c>
      <c r="AH127" s="45">
        <v>-17.459</v>
      </c>
      <c r="AI127" s="445">
        <v>2020</v>
      </c>
      <c r="AJ127" s="24" t="s">
        <v>17</v>
      </c>
      <c r="AK127" s="5">
        <v>127.512</v>
      </c>
      <c r="AL127" s="45">
        <v>4.0780000000000003</v>
      </c>
      <c r="AM127" s="5">
        <v>80.734999999999999</v>
      </c>
      <c r="AN127" s="45">
        <v>3.125</v>
      </c>
      <c r="AO127" s="370">
        <v>113.002</v>
      </c>
      <c r="AP127" s="45">
        <v>15.882</v>
      </c>
      <c r="AQ127" s="445">
        <v>2020</v>
      </c>
      <c r="AR127" s="24" t="s">
        <v>17</v>
      </c>
      <c r="AS127" s="5">
        <v>160.54</v>
      </c>
      <c r="AT127" s="45">
        <v>25.591000000000001</v>
      </c>
      <c r="AU127" s="5">
        <v>100.151</v>
      </c>
      <c r="AV127" s="45">
        <v>3.6789999999999998</v>
      </c>
      <c r="AW127" s="5">
        <v>95.228999999999999</v>
      </c>
      <c r="AX127" s="45">
        <v>2.1139999999999999</v>
      </c>
      <c r="AY127" s="445">
        <v>2020</v>
      </c>
      <c r="AZ127" s="24" t="s">
        <v>17</v>
      </c>
      <c r="BA127" s="5">
        <v>92.528999999999996</v>
      </c>
      <c r="BB127" s="45">
        <v>-19.427</v>
      </c>
      <c r="BC127" s="5">
        <v>111.319</v>
      </c>
      <c r="BD127" s="45">
        <v>-4.5960000000000001</v>
      </c>
      <c r="BE127" s="5">
        <v>112.19</v>
      </c>
      <c r="BF127" s="45">
        <v>-5.0839999999999996</v>
      </c>
      <c r="BG127" s="5">
        <v>110.749</v>
      </c>
      <c r="BH127" s="45">
        <v>2.9279999999999999</v>
      </c>
      <c r="BI127" s="330"/>
    </row>
    <row r="128" spans="1:61" s="331" customFormat="1" ht="15" customHeight="1" x14ac:dyDescent="0.25">
      <c r="A128" s="24"/>
      <c r="B128" s="24" t="s">
        <v>18</v>
      </c>
      <c r="C128" s="5">
        <v>118.88800000000001</v>
      </c>
      <c r="D128" s="45">
        <v>4.883</v>
      </c>
      <c r="E128" s="5">
        <v>135.15600000000001</v>
      </c>
      <c r="F128" s="45">
        <v>24.866</v>
      </c>
      <c r="G128" s="5">
        <v>123.18600000000001</v>
      </c>
      <c r="H128" s="45">
        <v>12.45</v>
      </c>
      <c r="I128" s="5">
        <v>119.282</v>
      </c>
      <c r="J128" s="45">
        <v>-2.1309999999999998</v>
      </c>
      <c r="K128" s="24"/>
      <c r="L128" s="24" t="s">
        <v>18</v>
      </c>
      <c r="M128" s="5">
        <v>119.471</v>
      </c>
      <c r="N128" s="45">
        <v>2.9430000000000001</v>
      </c>
      <c r="O128" s="5">
        <v>127.407</v>
      </c>
      <c r="P128" s="45">
        <v>5.6440000000000001</v>
      </c>
      <c r="Q128" s="5">
        <v>143.42699999999999</v>
      </c>
      <c r="R128" s="45">
        <v>-0.99299999999999999</v>
      </c>
      <c r="S128" s="24"/>
      <c r="T128" s="24" t="s">
        <v>18</v>
      </c>
      <c r="U128" s="5">
        <v>128.58500000000001</v>
      </c>
      <c r="V128" s="45">
        <v>15.058</v>
      </c>
      <c r="W128" s="5">
        <v>127.47</v>
      </c>
      <c r="X128" s="45">
        <v>4.5810000000000004</v>
      </c>
      <c r="Y128" s="5">
        <v>118.721</v>
      </c>
      <c r="Z128" s="45">
        <v>8.2940000000000005</v>
      </c>
      <c r="AA128" s="24"/>
      <c r="AB128" s="24" t="s">
        <v>18</v>
      </c>
      <c r="AC128" s="5">
        <v>119.473</v>
      </c>
      <c r="AD128" s="45">
        <v>5.1769999999999996</v>
      </c>
      <c r="AE128" s="5">
        <v>111.291</v>
      </c>
      <c r="AF128" s="45">
        <v>11.228999999999999</v>
      </c>
      <c r="AG128" s="5">
        <v>140.32900000000001</v>
      </c>
      <c r="AH128" s="45">
        <v>10.853</v>
      </c>
      <c r="AI128" s="24"/>
      <c r="AJ128" s="24" t="s">
        <v>18</v>
      </c>
      <c r="AK128" s="5">
        <v>108.941</v>
      </c>
      <c r="AL128" s="45">
        <v>8.7100000000000009</v>
      </c>
      <c r="AM128" s="5">
        <v>80.281999999999996</v>
      </c>
      <c r="AN128" s="45">
        <v>-1.6379999999999999</v>
      </c>
      <c r="AO128" s="370">
        <v>101.63200000000001</v>
      </c>
      <c r="AP128" s="45">
        <v>-0.57999999999999996</v>
      </c>
      <c r="AQ128" s="24"/>
      <c r="AR128" s="24" t="s">
        <v>18</v>
      </c>
      <c r="AS128" s="5">
        <v>146.88900000000001</v>
      </c>
      <c r="AT128" s="45">
        <v>32.331000000000003</v>
      </c>
      <c r="AU128" s="5">
        <v>94.855999999999995</v>
      </c>
      <c r="AV128" s="45">
        <v>-0.81</v>
      </c>
      <c r="AW128" s="5">
        <v>108.96899999999999</v>
      </c>
      <c r="AX128" s="45">
        <v>18.957000000000001</v>
      </c>
      <c r="AY128" s="24"/>
      <c r="AZ128" s="24" t="s">
        <v>18</v>
      </c>
      <c r="BA128" s="5">
        <v>102.85599999999999</v>
      </c>
      <c r="BB128" s="45">
        <v>-8.016</v>
      </c>
      <c r="BC128" s="5">
        <v>114.286</v>
      </c>
      <c r="BD128" s="45">
        <v>2.0680000000000001</v>
      </c>
      <c r="BE128" s="5">
        <v>94.414000000000001</v>
      </c>
      <c r="BF128" s="45">
        <v>-10.048999999999999</v>
      </c>
      <c r="BG128" s="5">
        <v>109.04900000000001</v>
      </c>
      <c r="BH128" s="45">
        <v>2.3730000000000002</v>
      </c>
      <c r="BI128" s="330"/>
    </row>
    <row r="129" spans="1:61" s="331" customFormat="1" ht="15" customHeight="1" x14ac:dyDescent="0.25">
      <c r="A129" s="24"/>
      <c r="B129" s="24" t="s">
        <v>19</v>
      </c>
      <c r="C129" s="5">
        <v>133.648</v>
      </c>
      <c r="D129" s="45">
        <v>-8.1999999999999993</v>
      </c>
      <c r="E129" s="5">
        <v>121.375</v>
      </c>
      <c r="F129" s="45">
        <v>2.4870000000000001</v>
      </c>
      <c r="G129" s="5">
        <v>95.340999999999994</v>
      </c>
      <c r="H129" s="45">
        <v>-16.391999999999999</v>
      </c>
      <c r="I129" s="5">
        <v>118.547</v>
      </c>
      <c r="J129" s="45">
        <v>-7.0780000000000003</v>
      </c>
      <c r="K129" s="24"/>
      <c r="L129" s="24" t="s">
        <v>19</v>
      </c>
      <c r="M129" s="5">
        <v>117.465</v>
      </c>
      <c r="N129" s="45">
        <v>-1.1779999999999999</v>
      </c>
      <c r="O129" s="5">
        <v>123.57</v>
      </c>
      <c r="P129" s="45">
        <v>-4.9000000000000004</v>
      </c>
      <c r="Q129" s="5">
        <v>144.62700000000001</v>
      </c>
      <c r="R129" s="45">
        <v>-0.192</v>
      </c>
      <c r="S129" s="24"/>
      <c r="T129" s="24" t="s">
        <v>19</v>
      </c>
      <c r="U129" s="5">
        <v>94.769000000000005</v>
      </c>
      <c r="V129" s="45">
        <v>-23.565000000000001</v>
      </c>
      <c r="W129" s="5">
        <v>127.94199999999999</v>
      </c>
      <c r="X129" s="45">
        <v>2.2490000000000001</v>
      </c>
      <c r="Y129" s="5">
        <v>126.88200000000001</v>
      </c>
      <c r="Z129" s="45">
        <v>4.6639999999999997</v>
      </c>
      <c r="AA129" s="24"/>
      <c r="AB129" s="24" t="s">
        <v>19</v>
      </c>
      <c r="AC129" s="5">
        <v>94.634</v>
      </c>
      <c r="AD129" s="45">
        <v>-28.890999999999998</v>
      </c>
      <c r="AE129" s="5">
        <v>90.167000000000002</v>
      </c>
      <c r="AF129" s="45">
        <v>-9.9670000000000005</v>
      </c>
      <c r="AG129" s="5">
        <v>105.26900000000001</v>
      </c>
      <c r="AH129" s="45">
        <v>-19.907</v>
      </c>
      <c r="AI129" s="24"/>
      <c r="AJ129" s="24" t="s">
        <v>19</v>
      </c>
      <c r="AK129" s="5">
        <v>126.843</v>
      </c>
      <c r="AL129" s="45">
        <v>-3.6320000000000001</v>
      </c>
      <c r="AM129" s="5">
        <v>60.029000000000003</v>
      </c>
      <c r="AN129" s="45">
        <v>-29.565999999999999</v>
      </c>
      <c r="AO129" s="370">
        <v>112.7</v>
      </c>
      <c r="AP129" s="45">
        <v>-16.007000000000001</v>
      </c>
      <c r="AQ129" s="24"/>
      <c r="AR129" s="24" t="s">
        <v>19</v>
      </c>
      <c r="AS129" s="5">
        <v>130.70699999999999</v>
      </c>
      <c r="AT129" s="45">
        <v>10.558999999999999</v>
      </c>
      <c r="AU129" s="5">
        <v>100.13500000000001</v>
      </c>
      <c r="AV129" s="45">
        <v>4.0609999999999999</v>
      </c>
      <c r="AW129" s="5">
        <v>86.959000000000003</v>
      </c>
      <c r="AX129" s="45">
        <v>-15.428000000000001</v>
      </c>
      <c r="AY129" s="24"/>
      <c r="AZ129" s="24" t="s">
        <v>19</v>
      </c>
      <c r="BA129" s="5">
        <v>86.98</v>
      </c>
      <c r="BB129" s="45">
        <v>-20.056000000000001</v>
      </c>
      <c r="BC129" s="5">
        <v>93.323999999999998</v>
      </c>
      <c r="BD129" s="45">
        <v>-19.154</v>
      </c>
      <c r="BE129" s="5">
        <v>92.326999999999998</v>
      </c>
      <c r="BF129" s="45">
        <v>-13.375999999999999</v>
      </c>
      <c r="BG129" s="5">
        <v>116.81100000000001</v>
      </c>
      <c r="BH129" s="45">
        <v>2.9279999999999999</v>
      </c>
      <c r="BI129" s="330"/>
    </row>
    <row r="130" spans="1:61" s="331" customFormat="1" ht="15" customHeight="1" x14ac:dyDescent="0.25">
      <c r="A130" s="24"/>
      <c r="B130" s="24" t="s">
        <v>20</v>
      </c>
      <c r="C130" s="5">
        <v>166.76499999999999</v>
      </c>
      <c r="D130" s="45">
        <v>8.1549999999999994</v>
      </c>
      <c r="E130" s="5">
        <v>124.41500000000001</v>
      </c>
      <c r="F130" s="45">
        <v>2.762</v>
      </c>
      <c r="G130" s="5">
        <v>90.43</v>
      </c>
      <c r="H130" s="45">
        <v>-21.594999999999999</v>
      </c>
      <c r="I130" s="5">
        <v>121.041</v>
      </c>
      <c r="J130" s="45">
        <v>-13.747</v>
      </c>
      <c r="K130" s="24"/>
      <c r="L130" s="24" t="s">
        <v>20</v>
      </c>
      <c r="M130" s="5">
        <v>52.749000000000002</v>
      </c>
      <c r="N130" s="45">
        <v>-54.465000000000003</v>
      </c>
      <c r="O130" s="5">
        <v>27.030999999999999</v>
      </c>
      <c r="P130" s="45">
        <v>-76.918999999999997</v>
      </c>
      <c r="Q130" s="5">
        <v>82.436000000000007</v>
      </c>
      <c r="R130" s="45">
        <v>-41.459000000000003</v>
      </c>
      <c r="S130" s="24"/>
      <c r="T130" s="24" t="s">
        <v>20</v>
      </c>
      <c r="U130" s="5">
        <v>75.326999999999998</v>
      </c>
      <c r="V130" s="45">
        <v>-39.246000000000002</v>
      </c>
      <c r="W130" s="5">
        <v>5.1280000000000001</v>
      </c>
      <c r="X130" s="45">
        <v>-95.887</v>
      </c>
      <c r="Y130" s="5">
        <v>53.738999999999997</v>
      </c>
      <c r="Z130" s="45">
        <v>-57.895000000000003</v>
      </c>
      <c r="AA130" s="24"/>
      <c r="AB130" s="24" t="s">
        <v>20</v>
      </c>
      <c r="AC130" s="5">
        <v>0</v>
      </c>
      <c r="AD130" s="45">
        <v>-100</v>
      </c>
      <c r="AE130" s="5">
        <v>27.042999999999999</v>
      </c>
      <c r="AF130" s="45">
        <v>-75.620999999999995</v>
      </c>
      <c r="AG130" s="5">
        <v>95.12</v>
      </c>
      <c r="AH130" s="45">
        <v>-29.704999999999998</v>
      </c>
      <c r="AI130" s="24"/>
      <c r="AJ130" s="24" t="s">
        <v>20</v>
      </c>
      <c r="AK130" s="5">
        <v>43.011000000000003</v>
      </c>
      <c r="AL130" s="45">
        <v>-66.977000000000004</v>
      </c>
      <c r="AM130" s="5">
        <v>12.726000000000001</v>
      </c>
      <c r="AN130" s="45">
        <v>-81.147000000000006</v>
      </c>
      <c r="AO130" s="370">
        <v>31.710999999999999</v>
      </c>
      <c r="AP130" s="45">
        <v>-72.662000000000006</v>
      </c>
      <c r="AQ130" s="24"/>
      <c r="AR130" s="24" t="s">
        <v>20</v>
      </c>
      <c r="AS130" s="5">
        <v>1.319</v>
      </c>
      <c r="AT130" s="45">
        <v>-98.765000000000001</v>
      </c>
      <c r="AU130" s="5">
        <v>98.381</v>
      </c>
      <c r="AV130" s="45">
        <v>5.8959999999999999</v>
      </c>
      <c r="AW130" s="5">
        <v>23.382000000000001</v>
      </c>
      <c r="AX130" s="45">
        <v>-80.569000000000003</v>
      </c>
      <c r="AY130" s="24"/>
      <c r="AZ130" s="24" t="s">
        <v>20</v>
      </c>
      <c r="BA130" s="5">
        <v>17.533999999999999</v>
      </c>
      <c r="BB130" s="45">
        <v>-82.515000000000001</v>
      </c>
      <c r="BC130" s="5">
        <v>91.328999999999994</v>
      </c>
      <c r="BD130" s="45">
        <v>-22.986999999999998</v>
      </c>
      <c r="BE130" s="5">
        <v>4.3490000000000002</v>
      </c>
      <c r="BF130" s="45">
        <v>-95.816999999999993</v>
      </c>
      <c r="BG130" s="5">
        <v>69.632000000000005</v>
      </c>
      <c r="BH130" s="45">
        <v>-36.235999999999997</v>
      </c>
      <c r="BI130" s="330"/>
    </row>
    <row r="131" spans="1:61" s="331" customFormat="1" ht="15" customHeight="1" x14ac:dyDescent="0.25">
      <c r="A131" s="24"/>
      <c r="B131" s="24" t="s">
        <v>21</v>
      </c>
      <c r="C131" s="5">
        <v>156.86699999999999</v>
      </c>
      <c r="D131" s="45">
        <v>5.3780000000000001</v>
      </c>
      <c r="E131" s="5">
        <v>145.70099999999999</v>
      </c>
      <c r="F131" s="45">
        <v>13.598000000000001</v>
      </c>
      <c r="G131" s="5">
        <v>110.28400000000001</v>
      </c>
      <c r="H131" s="45">
        <v>-6.9089999999999998</v>
      </c>
      <c r="I131" s="5">
        <v>141.261</v>
      </c>
      <c r="J131" s="45">
        <v>-1.6830000000000001</v>
      </c>
      <c r="K131" s="24"/>
      <c r="L131" s="24" t="s">
        <v>21</v>
      </c>
      <c r="M131" s="5">
        <v>82.555999999999997</v>
      </c>
      <c r="N131" s="45">
        <v>-31.864000000000001</v>
      </c>
      <c r="O131" s="5">
        <v>109.21899999999999</v>
      </c>
      <c r="P131" s="45">
        <v>-24.716000000000001</v>
      </c>
      <c r="Q131" s="5">
        <v>126.907</v>
      </c>
      <c r="R131" s="45">
        <v>-11.695</v>
      </c>
      <c r="S131" s="24"/>
      <c r="T131" s="24" t="s">
        <v>21</v>
      </c>
      <c r="U131" s="5">
        <v>104.86</v>
      </c>
      <c r="V131" s="45">
        <v>-16.245999999999999</v>
      </c>
      <c r="W131" s="5">
        <v>52.198999999999998</v>
      </c>
      <c r="X131" s="45">
        <v>-57.869</v>
      </c>
      <c r="Y131" s="5">
        <v>57.475000000000001</v>
      </c>
      <c r="Z131" s="45">
        <v>-51.216000000000001</v>
      </c>
      <c r="AA131" s="24"/>
      <c r="AB131" s="24" t="s">
        <v>21</v>
      </c>
      <c r="AC131" s="5">
        <v>69.239000000000004</v>
      </c>
      <c r="AD131" s="45">
        <v>-40.152999999999999</v>
      </c>
      <c r="AE131" s="5">
        <v>98.138000000000005</v>
      </c>
      <c r="AF131" s="45">
        <v>-10.606</v>
      </c>
      <c r="AG131" s="5">
        <v>114.093</v>
      </c>
      <c r="AH131" s="45">
        <v>-16.794</v>
      </c>
      <c r="AI131" s="24"/>
      <c r="AJ131" s="24" t="s">
        <v>21</v>
      </c>
      <c r="AK131" s="5">
        <v>98.709000000000003</v>
      </c>
      <c r="AL131" s="45">
        <v>-23.748999999999999</v>
      </c>
      <c r="AM131" s="5">
        <v>57.463000000000001</v>
      </c>
      <c r="AN131" s="45">
        <v>-26.518999999999998</v>
      </c>
      <c r="AO131" s="370">
        <v>64.488</v>
      </c>
      <c r="AP131" s="45">
        <v>-45.5</v>
      </c>
      <c r="AQ131" s="24"/>
      <c r="AR131" s="24" t="s">
        <v>21</v>
      </c>
      <c r="AS131" s="5">
        <v>50.262999999999998</v>
      </c>
      <c r="AT131" s="45">
        <v>-44.05</v>
      </c>
      <c r="AU131" s="5">
        <v>97.296000000000006</v>
      </c>
      <c r="AV131" s="45">
        <v>2.5030000000000001</v>
      </c>
      <c r="AW131" s="5">
        <v>61.408999999999999</v>
      </c>
      <c r="AX131" s="45">
        <v>-52.621000000000002</v>
      </c>
      <c r="AY131" s="24"/>
      <c r="AZ131" s="24" t="s">
        <v>21</v>
      </c>
      <c r="BA131" s="5">
        <v>43.287999999999997</v>
      </c>
      <c r="BB131" s="45">
        <v>-51.52</v>
      </c>
      <c r="BC131" s="5">
        <v>113.625</v>
      </c>
      <c r="BD131" s="45">
        <v>-6.3380000000000001</v>
      </c>
      <c r="BE131" s="5">
        <v>37.651000000000003</v>
      </c>
      <c r="BF131" s="45">
        <v>-65.435000000000002</v>
      </c>
      <c r="BG131" s="5">
        <v>97.44</v>
      </c>
      <c r="BH131" s="45">
        <v>-18.312999999999999</v>
      </c>
      <c r="BI131" s="330"/>
    </row>
    <row r="132" spans="1:61" s="331" customFormat="1" ht="15" customHeight="1" x14ac:dyDescent="0.25">
      <c r="A132" s="24"/>
      <c r="B132" s="24" t="s">
        <v>22</v>
      </c>
      <c r="C132" s="5">
        <v>146.881</v>
      </c>
      <c r="D132" s="45">
        <v>16.713000000000001</v>
      </c>
      <c r="E132" s="5">
        <v>139.23400000000001</v>
      </c>
      <c r="F132" s="45">
        <v>18.105</v>
      </c>
      <c r="G132" s="5">
        <v>100.96599999999999</v>
      </c>
      <c r="H132" s="45">
        <v>-15.635</v>
      </c>
      <c r="I132" s="5">
        <v>152.559</v>
      </c>
      <c r="J132" s="45">
        <v>-0.91400000000000003</v>
      </c>
      <c r="K132" s="24"/>
      <c r="L132" s="24" t="s">
        <v>22</v>
      </c>
      <c r="M132" s="5">
        <v>115.06100000000001</v>
      </c>
      <c r="N132" s="45">
        <v>-2.4239999999999999</v>
      </c>
      <c r="O132" s="5">
        <v>200.661</v>
      </c>
      <c r="P132" s="45">
        <v>0.754</v>
      </c>
      <c r="Q132" s="5">
        <v>99.587999999999994</v>
      </c>
      <c r="R132" s="45">
        <v>-31.114999999999998</v>
      </c>
      <c r="S132" s="24"/>
      <c r="T132" s="24" t="s">
        <v>22</v>
      </c>
      <c r="U132" s="5">
        <v>101.52800000000001</v>
      </c>
      <c r="V132" s="45">
        <v>-25.565999999999999</v>
      </c>
      <c r="W132" s="5">
        <v>53.786999999999999</v>
      </c>
      <c r="X132" s="45">
        <v>-57.795000000000002</v>
      </c>
      <c r="Y132" s="5">
        <v>102.871</v>
      </c>
      <c r="Z132" s="45">
        <v>-25.427</v>
      </c>
      <c r="AA132" s="24"/>
      <c r="AB132" s="24" t="s">
        <v>22</v>
      </c>
      <c r="AC132" s="5">
        <v>70.373000000000005</v>
      </c>
      <c r="AD132" s="45">
        <v>-41.973999999999997</v>
      </c>
      <c r="AE132" s="5">
        <v>120.575</v>
      </c>
      <c r="AF132" s="45">
        <v>12.005000000000001</v>
      </c>
      <c r="AG132" s="5">
        <v>131.65299999999999</v>
      </c>
      <c r="AH132" s="45">
        <v>-2.2069999999999999</v>
      </c>
      <c r="AI132" s="24"/>
      <c r="AJ132" s="24" t="s">
        <v>22</v>
      </c>
      <c r="AK132" s="5">
        <v>173.52</v>
      </c>
      <c r="AL132" s="45">
        <v>31.891999999999999</v>
      </c>
      <c r="AM132" s="5">
        <v>53.548000000000002</v>
      </c>
      <c r="AN132" s="45">
        <v>-15.394</v>
      </c>
      <c r="AO132" s="370">
        <v>112.625</v>
      </c>
      <c r="AP132" s="45">
        <v>5.2750000000000004</v>
      </c>
      <c r="AQ132" s="24"/>
      <c r="AR132" s="24" t="s">
        <v>22</v>
      </c>
      <c r="AS132" s="5">
        <v>103.929</v>
      </c>
      <c r="AT132" s="45">
        <v>7.5449999999999999</v>
      </c>
      <c r="AU132" s="5">
        <v>98.111000000000004</v>
      </c>
      <c r="AV132" s="45">
        <v>9.5250000000000004</v>
      </c>
      <c r="AW132" s="5">
        <v>105.953</v>
      </c>
      <c r="AX132" s="45">
        <v>11.54</v>
      </c>
      <c r="AY132" s="24"/>
      <c r="AZ132" s="24" t="s">
        <v>22</v>
      </c>
      <c r="BA132" s="5">
        <v>84.043999999999997</v>
      </c>
      <c r="BB132" s="45">
        <v>10.412000000000001</v>
      </c>
      <c r="BC132" s="5">
        <v>166.30799999999999</v>
      </c>
      <c r="BD132" s="45">
        <v>4.66</v>
      </c>
      <c r="BE132" s="5">
        <v>103.468</v>
      </c>
      <c r="BF132" s="45">
        <v>1.5609999999999999</v>
      </c>
      <c r="BG132" s="5">
        <v>129.13900000000001</v>
      </c>
      <c r="BH132" s="45">
        <v>7.806</v>
      </c>
      <c r="BI132" s="330"/>
    </row>
    <row r="133" spans="1:61" s="331" customFormat="1" ht="15" customHeight="1" x14ac:dyDescent="0.25">
      <c r="A133" s="24"/>
      <c r="B133" s="24" t="s">
        <v>23</v>
      </c>
      <c r="C133" s="5">
        <v>164.047</v>
      </c>
      <c r="D133" s="45">
        <v>16.484000000000002</v>
      </c>
      <c r="E133" s="5">
        <v>126.94799999999999</v>
      </c>
      <c r="F133" s="45">
        <v>-6.29</v>
      </c>
      <c r="G133" s="5">
        <v>101.069</v>
      </c>
      <c r="H133" s="45">
        <v>-24.629000000000001</v>
      </c>
      <c r="I133" s="5">
        <v>175.60400000000001</v>
      </c>
      <c r="J133" s="45">
        <v>10.955</v>
      </c>
      <c r="K133" s="24"/>
      <c r="L133" s="24" t="s">
        <v>23</v>
      </c>
      <c r="M133" s="5">
        <v>127.452</v>
      </c>
      <c r="N133" s="45">
        <v>7.758</v>
      </c>
      <c r="O133" s="5">
        <v>157.18600000000001</v>
      </c>
      <c r="P133" s="45">
        <v>24.074000000000002</v>
      </c>
      <c r="Q133" s="5">
        <v>119.64400000000001</v>
      </c>
      <c r="R133" s="45">
        <v>-15.557</v>
      </c>
      <c r="S133" s="24"/>
      <c r="T133" s="24" t="s">
        <v>23</v>
      </c>
      <c r="U133" s="5">
        <v>119.783</v>
      </c>
      <c r="V133" s="45">
        <v>-5.5620000000000003</v>
      </c>
      <c r="W133" s="5">
        <v>59.853000000000002</v>
      </c>
      <c r="X133" s="45">
        <v>-51.92</v>
      </c>
      <c r="Y133" s="5">
        <v>138.58099999999999</v>
      </c>
      <c r="Z133" s="45">
        <v>-3.4239999999999999</v>
      </c>
      <c r="AA133" s="24"/>
      <c r="AB133" s="24" t="s">
        <v>23</v>
      </c>
      <c r="AC133" s="5">
        <v>93.596000000000004</v>
      </c>
      <c r="AD133" s="45">
        <v>-16.474</v>
      </c>
      <c r="AE133" s="5">
        <v>124.437</v>
      </c>
      <c r="AF133" s="45">
        <v>-9.641</v>
      </c>
      <c r="AG133" s="5">
        <v>75.307000000000002</v>
      </c>
      <c r="AH133" s="45">
        <v>4.0449999999999999</v>
      </c>
      <c r="AI133" s="24"/>
      <c r="AJ133" s="24" t="s">
        <v>23</v>
      </c>
      <c r="AK133" s="5">
        <v>191.62</v>
      </c>
      <c r="AL133" s="45">
        <v>24.478999999999999</v>
      </c>
      <c r="AM133" s="5">
        <v>77.048000000000002</v>
      </c>
      <c r="AN133" s="45">
        <v>8.3930000000000007</v>
      </c>
      <c r="AO133" s="370">
        <v>101.751</v>
      </c>
      <c r="AP133" s="45">
        <v>13.349</v>
      </c>
      <c r="AQ133" s="24"/>
      <c r="AR133" s="24" t="s">
        <v>23</v>
      </c>
      <c r="AS133" s="5">
        <v>138.66</v>
      </c>
      <c r="AT133" s="45">
        <v>0.28699999999999998</v>
      </c>
      <c r="AU133" s="5">
        <v>97.671999999999997</v>
      </c>
      <c r="AV133" s="45">
        <v>0.95799999999999996</v>
      </c>
      <c r="AW133" s="5">
        <v>133.804</v>
      </c>
      <c r="AX133" s="45">
        <v>25.873000000000001</v>
      </c>
      <c r="AY133" s="24"/>
      <c r="AZ133" s="24" t="s">
        <v>23</v>
      </c>
      <c r="BA133" s="5">
        <v>115.489</v>
      </c>
      <c r="BB133" s="45">
        <v>11.775</v>
      </c>
      <c r="BC133" s="5">
        <v>130.54400000000001</v>
      </c>
      <c r="BD133" s="45">
        <v>8.1240000000000006</v>
      </c>
      <c r="BE133" s="5">
        <v>104.389</v>
      </c>
      <c r="BF133" s="45">
        <v>2.9780000000000002</v>
      </c>
      <c r="BG133" s="5">
        <v>116.929</v>
      </c>
      <c r="BH133" s="45">
        <v>21.876999999999999</v>
      </c>
      <c r="BI133" s="330"/>
    </row>
    <row r="134" spans="1:61" s="331" customFormat="1" ht="15" customHeight="1" x14ac:dyDescent="0.25">
      <c r="A134" s="24"/>
      <c r="B134" s="24" t="s">
        <v>24</v>
      </c>
      <c r="C134" s="5">
        <v>180.43199999999999</v>
      </c>
      <c r="D134" s="45">
        <v>14.515000000000001</v>
      </c>
      <c r="E134" s="5">
        <v>134.88800000000001</v>
      </c>
      <c r="F134" s="45">
        <v>-3.1659999999999999</v>
      </c>
      <c r="G134" s="5">
        <v>109.136</v>
      </c>
      <c r="H134" s="45">
        <v>-18.934000000000001</v>
      </c>
      <c r="I134" s="5">
        <v>187.64</v>
      </c>
      <c r="J134" s="45">
        <v>20.259</v>
      </c>
      <c r="K134" s="24"/>
      <c r="L134" s="24" t="s">
        <v>24</v>
      </c>
      <c r="M134" s="5">
        <v>126.286</v>
      </c>
      <c r="N134" s="45">
        <v>2.5979999999999999</v>
      </c>
      <c r="O134" s="5">
        <v>123.13</v>
      </c>
      <c r="P134" s="45">
        <v>5.5209999999999999</v>
      </c>
      <c r="Q134" s="5">
        <v>128.161</v>
      </c>
      <c r="R134" s="45">
        <v>-9.5879999999999992</v>
      </c>
      <c r="S134" s="24"/>
      <c r="T134" s="24" t="s">
        <v>24</v>
      </c>
      <c r="U134" s="5">
        <v>133.006</v>
      </c>
      <c r="V134" s="45">
        <v>2.8069999999999999</v>
      </c>
      <c r="W134" s="5">
        <v>62.661999999999999</v>
      </c>
      <c r="X134" s="45">
        <v>-49.286999999999999</v>
      </c>
      <c r="Y134" s="5">
        <v>131.16</v>
      </c>
      <c r="Z134" s="45">
        <v>13.260999999999999</v>
      </c>
      <c r="AA134" s="24"/>
      <c r="AB134" s="24" t="s">
        <v>24</v>
      </c>
      <c r="AC134" s="5">
        <v>114.65</v>
      </c>
      <c r="AD134" s="45">
        <v>-5.7590000000000003</v>
      </c>
      <c r="AE134" s="5">
        <v>147.89599999999999</v>
      </c>
      <c r="AF134" s="45">
        <v>17.699000000000002</v>
      </c>
      <c r="AG134" s="5">
        <v>73.373999999999995</v>
      </c>
      <c r="AH134" s="45">
        <v>-20.602</v>
      </c>
      <c r="AI134" s="24"/>
      <c r="AJ134" s="24" t="s">
        <v>24</v>
      </c>
      <c r="AK134" s="5">
        <v>115.28400000000001</v>
      </c>
      <c r="AL134" s="45">
        <v>-12.442</v>
      </c>
      <c r="AM134" s="5">
        <v>65.489000000000004</v>
      </c>
      <c r="AN134" s="45">
        <v>-10.605</v>
      </c>
      <c r="AO134" s="370">
        <v>138.012</v>
      </c>
      <c r="AP134" s="45">
        <v>11.861000000000001</v>
      </c>
      <c r="AQ134" s="24"/>
      <c r="AR134" s="24" t="s">
        <v>24</v>
      </c>
      <c r="AS134" s="5">
        <v>156.202</v>
      </c>
      <c r="AT134" s="45">
        <v>29.533000000000001</v>
      </c>
      <c r="AU134" s="5">
        <v>97.54</v>
      </c>
      <c r="AV134" s="45">
        <v>-3.085</v>
      </c>
      <c r="AW134" s="5">
        <v>134.54300000000001</v>
      </c>
      <c r="AX134" s="45">
        <v>13.51</v>
      </c>
      <c r="AY134" s="24"/>
      <c r="AZ134" s="24" t="s">
        <v>24</v>
      </c>
      <c r="BA134" s="5">
        <v>115.482</v>
      </c>
      <c r="BB134" s="45">
        <v>7.968</v>
      </c>
      <c r="BC134" s="5">
        <v>126.151</v>
      </c>
      <c r="BD134" s="45">
        <v>-2.669</v>
      </c>
      <c r="BE134" s="5">
        <v>103.79600000000001</v>
      </c>
      <c r="BF134" s="45">
        <v>-7.2889999999999997</v>
      </c>
      <c r="BG134" s="5">
        <v>92.004000000000005</v>
      </c>
      <c r="BH134" s="45">
        <v>-12.234</v>
      </c>
      <c r="BI134" s="330"/>
    </row>
    <row r="135" spans="1:61" s="331" customFormat="1" ht="15" customHeight="1" x14ac:dyDescent="0.25">
      <c r="A135" s="24"/>
      <c r="B135" s="24" t="s">
        <v>25</v>
      </c>
      <c r="C135" s="5">
        <v>140.02799999999999</v>
      </c>
      <c r="D135" s="45">
        <v>9.8620000000000001</v>
      </c>
      <c r="E135" s="5">
        <v>125.9</v>
      </c>
      <c r="F135" s="45">
        <v>-8.1720000000000006</v>
      </c>
      <c r="G135" s="5">
        <v>105.376</v>
      </c>
      <c r="H135" s="45">
        <v>-21.190999999999999</v>
      </c>
      <c r="I135" s="5">
        <v>206.881</v>
      </c>
      <c r="J135" s="45">
        <v>29.709</v>
      </c>
      <c r="K135" s="24"/>
      <c r="L135" s="24" t="s">
        <v>25</v>
      </c>
      <c r="M135" s="5">
        <v>122.163</v>
      </c>
      <c r="N135" s="45">
        <v>-2.3340000000000001</v>
      </c>
      <c r="O135" s="5">
        <v>180.2</v>
      </c>
      <c r="P135" s="45">
        <v>22.16</v>
      </c>
      <c r="Q135" s="5">
        <v>118.999</v>
      </c>
      <c r="R135" s="45">
        <v>-16.591999999999999</v>
      </c>
      <c r="S135" s="24"/>
      <c r="T135" s="24" t="s">
        <v>25</v>
      </c>
      <c r="U135" s="5">
        <v>112.60899999999999</v>
      </c>
      <c r="V135" s="45">
        <v>-13.954000000000001</v>
      </c>
      <c r="W135" s="5">
        <v>66.12</v>
      </c>
      <c r="X135" s="45">
        <v>-46.488999999999997</v>
      </c>
      <c r="Y135" s="5">
        <v>127.126</v>
      </c>
      <c r="Z135" s="45">
        <v>16.486999999999998</v>
      </c>
      <c r="AA135" s="24"/>
      <c r="AB135" s="24" t="s">
        <v>25</v>
      </c>
      <c r="AC135" s="5">
        <v>100.095</v>
      </c>
      <c r="AD135" s="45">
        <v>-15.923999999999999</v>
      </c>
      <c r="AE135" s="5">
        <v>152.30600000000001</v>
      </c>
      <c r="AF135" s="45">
        <v>12.826000000000001</v>
      </c>
      <c r="AG135" s="5">
        <v>79.956999999999994</v>
      </c>
      <c r="AH135" s="45">
        <v>-5.2519999999999998</v>
      </c>
      <c r="AI135" s="24"/>
      <c r="AJ135" s="24" t="s">
        <v>25</v>
      </c>
      <c r="AK135" s="5">
        <v>139.09200000000001</v>
      </c>
      <c r="AL135" s="45">
        <v>-1.448</v>
      </c>
      <c r="AM135" s="5">
        <v>64.941000000000003</v>
      </c>
      <c r="AN135" s="45">
        <v>-3.5950000000000002</v>
      </c>
      <c r="AO135" s="370">
        <v>118.89100000000001</v>
      </c>
      <c r="AP135" s="45">
        <v>2.9630000000000001</v>
      </c>
      <c r="AQ135" s="24"/>
      <c r="AR135" s="24" t="s">
        <v>25</v>
      </c>
      <c r="AS135" s="5">
        <v>176.21899999999999</v>
      </c>
      <c r="AT135" s="45">
        <v>35.408999999999999</v>
      </c>
      <c r="AU135" s="5">
        <v>101.16800000000001</v>
      </c>
      <c r="AV135" s="45">
        <v>-1.004</v>
      </c>
      <c r="AW135" s="5">
        <v>131.50700000000001</v>
      </c>
      <c r="AX135" s="45">
        <v>15.593</v>
      </c>
      <c r="AY135" s="24"/>
      <c r="AZ135" s="24" t="s">
        <v>25</v>
      </c>
      <c r="BA135" s="5">
        <v>91.86</v>
      </c>
      <c r="BB135" s="45">
        <v>-18.033000000000001</v>
      </c>
      <c r="BC135" s="5">
        <v>129.12</v>
      </c>
      <c r="BD135" s="45">
        <v>2.1339999999999999</v>
      </c>
      <c r="BE135" s="5">
        <v>108.508</v>
      </c>
      <c r="BF135" s="45">
        <v>-7.78</v>
      </c>
      <c r="BG135" s="5">
        <v>111.67100000000001</v>
      </c>
      <c r="BH135" s="45">
        <v>4.5090000000000003</v>
      </c>
      <c r="BI135" s="330"/>
    </row>
    <row r="136" spans="1:61" s="433" customFormat="1" ht="15" customHeight="1" x14ac:dyDescent="0.25">
      <c r="A136" s="24"/>
      <c r="B136" s="24" t="s">
        <v>26</v>
      </c>
      <c r="C136" s="5">
        <v>129.79900000000001</v>
      </c>
      <c r="D136" s="45">
        <v>4.2439999999999998</v>
      </c>
      <c r="E136" s="5">
        <v>119.654</v>
      </c>
      <c r="F136" s="45">
        <v>4.2000000000000003E-2</v>
      </c>
      <c r="G136" s="5">
        <v>112.70699999999999</v>
      </c>
      <c r="H136" s="45">
        <v>-14.536</v>
      </c>
      <c r="I136" s="5">
        <v>161.47200000000001</v>
      </c>
      <c r="J136" s="45">
        <v>21.408000000000001</v>
      </c>
      <c r="K136" s="24"/>
      <c r="L136" s="24" t="s">
        <v>26</v>
      </c>
      <c r="M136" s="5">
        <v>124.893</v>
      </c>
      <c r="N136" s="45">
        <v>3.4159999999999999</v>
      </c>
      <c r="O136" s="5">
        <v>110.607</v>
      </c>
      <c r="P136" s="45">
        <v>-20.975999999999999</v>
      </c>
      <c r="Q136" s="5">
        <v>122.39700000000001</v>
      </c>
      <c r="R136" s="45">
        <v>-16.058</v>
      </c>
      <c r="S136" s="24"/>
      <c r="T136" s="24" t="s">
        <v>26</v>
      </c>
      <c r="U136" s="5">
        <v>128.29300000000001</v>
      </c>
      <c r="V136" s="45">
        <v>-2.1509999999999998</v>
      </c>
      <c r="W136" s="5">
        <v>66.63</v>
      </c>
      <c r="X136" s="45">
        <v>-46.21</v>
      </c>
      <c r="Y136" s="5">
        <v>131.62700000000001</v>
      </c>
      <c r="Z136" s="45">
        <v>18.137</v>
      </c>
      <c r="AA136" s="24"/>
      <c r="AB136" s="24" t="s">
        <v>26</v>
      </c>
      <c r="AC136" s="5">
        <v>117.825</v>
      </c>
      <c r="AD136" s="45">
        <v>-2.613</v>
      </c>
      <c r="AE136" s="5">
        <v>159.92500000000001</v>
      </c>
      <c r="AF136" s="45">
        <v>16.66</v>
      </c>
      <c r="AG136" s="5">
        <v>89.701999999999998</v>
      </c>
      <c r="AH136" s="45">
        <v>-22.908000000000001</v>
      </c>
      <c r="AI136" s="24"/>
      <c r="AJ136" s="24" t="s">
        <v>26</v>
      </c>
      <c r="AK136" s="5">
        <v>121.309</v>
      </c>
      <c r="AL136" s="45">
        <v>-10.132</v>
      </c>
      <c r="AM136" s="5">
        <v>51.27</v>
      </c>
      <c r="AN136" s="45">
        <v>-10.859</v>
      </c>
      <c r="AO136" s="370">
        <v>140.07599999999999</v>
      </c>
      <c r="AP136" s="45">
        <v>35.427999999999997</v>
      </c>
      <c r="AQ136" s="24"/>
      <c r="AR136" s="24" t="s">
        <v>26</v>
      </c>
      <c r="AS136" s="5">
        <v>156.47900000000001</v>
      </c>
      <c r="AT136" s="45">
        <v>33.142000000000003</v>
      </c>
      <c r="AU136" s="5">
        <v>100.506</v>
      </c>
      <c r="AV136" s="45">
        <v>-14.058999999999999</v>
      </c>
      <c r="AW136" s="5">
        <v>132.18899999999999</v>
      </c>
      <c r="AX136" s="45">
        <v>17.12</v>
      </c>
      <c r="AY136" s="24"/>
      <c r="AZ136" s="24" t="s">
        <v>26</v>
      </c>
      <c r="BA136" s="5">
        <v>97.587999999999994</v>
      </c>
      <c r="BB136" s="45">
        <v>-9.327</v>
      </c>
      <c r="BC136" s="5">
        <v>102.408</v>
      </c>
      <c r="BD136" s="45">
        <v>-1.6240000000000001</v>
      </c>
      <c r="BE136" s="5">
        <v>111.14700000000001</v>
      </c>
      <c r="BF136" s="45">
        <v>-9.4459999999999997</v>
      </c>
      <c r="BG136" s="5">
        <v>94.105000000000004</v>
      </c>
      <c r="BH136" s="45">
        <v>9.8729999999999993</v>
      </c>
      <c r="BI136" s="330"/>
    </row>
    <row r="137" spans="1:61" s="218" customFormat="1" ht="15" customHeight="1" x14ac:dyDescent="0.2">
      <c r="A137" s="341"/>
      <c r="B137" s="341" t="s">
        <v>27</v>
      </c>
      <c r="C137" s="5">
        <v>143.33699999999999</v>
      </c>
      <c r="D137" s="45">
        <v>14.702999999999999</v>
      </c>
      <c r="E137" s="5">
        <v>120.319</v>
      </c>
      <c r="F137" s="45">
        <v>9.0999999999999998E-2</v>
      </c>
      <c r="G137" s="5">
        <v>115.55500000000001</v>
      </c>
      <c r="H137" s="45">
        <v>-6</v>
      </c>
      <c r="I137" s="5">
        <v>134.43299999999999</v>
      </c>
      <c r="J137" s="45">
        <v>3.782</v>
      </c>
      <c r="K137" s="341"/>
      <c r="L137" s="341" t="s">
        <v>27</v>
      </c>
      <c r="M137" s="5">
        <v>140.84399999999999</v>
      </c>
      <c r="N137" s="45">
        <v>4.93</v>
      </c>
      <c r="O137" s="5">
        <v>143.09700000000001</v>
      </c>
      <c r="P137" s="45">
        <v>-24.715</v>
      </c>
      <c r="Q137" s="5">
        <v>124.657</v>
      </c>
      <c r="R137" s="45">
        <v>-13.009</v>
      </c>
      <c r="S137" s="341"/>
      <c r="T137" s="341" t="s">
        <v>27</v>
      </c>
      <c r="U137" s="5">
        <v>133.01</v>
      </c>
      <c r="V137" s="45">
        <v>1.96</v>
      </c>
      <c r="W137" s="5">
        <v>71.418000000000006</v>
      </c>
      <c r="X137" s="45">
        <v>-42.374000000000002</v>
      </c>
      <c r="Y137" s="5">
        <v>110.444</v>
      </c>
      <c r="Z137" s="45">
        <v>0.52700000000000002</v>
      </c>
      <c r="AA137" s="341"/>
      <c r="AB137" s="341" t="s">
        <v>27</v>
      </c>
      <c r="AC137" s="5">
        <v>110.14</v>
      </c>
      <c r="AD137" s="45">
        <v>3.3809999999999998</v>
      </c>
      <c r="AE137" s="5">
        <v>128.678</v>
      </c>
      <c r="AF137" s="45">
        <v>12.193</v>
      </c>
      <c r="AG137" s="5">
        <v>67.888000000000005</v>
      </c>
      <c r="AH137" s="45">
        <v>-1.0840000000000001</v>
      </c>
      <c r="AI137" s="341"/>
      <c r="AJ137" s="341" t="s">
        <v>27</v>
      </c>
      <c r="AK137" s="5">
        <v>106.979</v>
      </c>
      <c r="AL137" s="45">
        <v>-7.6669999999999998</v>
      </c>
      <c r="AM137" s="5">
        <v>55.363</v>
      </c>
      <c r="AN137" s="45">
        <v>-8.7539999999999996</v>
      </c>
      <c r="AO137" s="370">
        <v>140.495</v>
      </c>
      <c r="AP137" s="45">
        <v>29.902000000000001</v>
      </c>
      <c r="AQ137" s="341"/>
      <c r="AR137" s="341" t="s">
        <v>27</v>
      </c>
      <c r="AS137" s="5">
        <v>134.333</v>
      </c>
      <c r="AT137" s="45">
        <v>15.009</v>
      </c>
      <c r="AU137" s="5">
        <v>101.233</v>
      </c>
      <c r="AV137" s="45">
        <v>-8.359</v>
      </c>
      <c r="AW137" s="5">
        <v>127.804</v>
      </c>
      <c r="AX137" s="45">
        <v>23.989000000000001</v>
      </c>
      <c r="AY137" s="341"/>
      <c r="AZ137" s="341" t="s">
        <v>27</v>
      </c>
      <c r="BA137" s="5">
        <v>100.785</v>
      </c>
      <c r="BB137" s="45">
        <v>-1.5740000000000001</v>
      </c>
      <c r="BC137" s="5">
        <v>99.674000000000007</v>
      </c>
      <c r="BD137" s="45">
        <v>-4.4509999999999996</v>
      </c>
      <c r="BE137" s="5">
        <v>112.262</v>
      </c>
      <c r="BF137" s="45">
        <v>-7.86</v>
      </c>
      <c r="BG137" s="5">
        <v>80.546000000000006</v>
      </c>
      <c r="BH137" s="45">
        <v>-10.068</v>
      </c>
      <c r="BI137" s="342"/>
    </row>
    <row r="138" spans="1:61" s="331" customFormat="1" ht="15" customHeight="1" x14ac:dyDescent="0.25">
      <c r="A138" s="24"/>
      <c r="B138" s="24" t="s">
        <v>28</v>
      </c>
      <c r="C138" s="5">
        <v>189.285</v>
      </c>
      <c r="D138" s="45">
        <v>17.991</v>
      </c>
      <c r="E138" s="5">
        <v>141.43</v>
      </c>
      <c r="F138" s="45">
        <v>5.3529999999999998</v>
      </c>
      <c r="G138" s="5">
        <v>131.78200000000001</v>
      </c>
      <c r="H138" s="45">
        <v>-21.030999999999999</v>
      </c>
      <c r="I138" s="5">
        <v>184.999</v>
      </c>
      <c r="J138" s="45">
        <v>33.970999999999997</v>
      </c>
      <c r="K138" s="24"/>
      <c r="L138" s="24" t="s">
        <v>28</v>
      </c>
      <c r="M138" s="5">
        <v>122.483</v>
      </c>
      <c r="N138" s="45">
        <v>10.199</v>
      </c>
      <c r="O138" s="5">
        <v>115.816</v>
      </c>
      <c r="P138" s="45">
        <v>-23.780999999999999</v>
      </c>
      <c r="Q138" s="5">
        <v>131.25399999999999</v>
      </c>
      <c r="R138" s="45">
        <v>-7.53</v>
      </c>
      <c r="S138" s="24"/>
      <c r="T138" s="24" t="s">
        <v>28</v>
      </c>
      <c r="U138" s="5">
        <v>131.773</v>
      </c>
      <c r="V138" s="45">
        <v>1.575</v>
      </c>
      <c r="W138" s="5">
        <v>73.411000000000001</v>
      </c>
      <c r="X138" s="45">
        <v>-41.636000000000003</v>
      </c>
      <c r="Y138" s="5">
        <v>109.32299999999999</v>
      </c>
      <c r="Z138" s="45">
        <v>1.8839999999999999</v>
      </c>
      <c r="AA138" s="24"/>
      <c r="AB138" s="24" t="s">
        <v>28</v>
      </c>
      <c r="AC138" s="5">
        <v>118.032</v>
      </c>
      <c r="AD138" s="45">
        <v>8.27</v>
      </c>
      <c r="AE138" s="5">
        <v>148.78200000000001</v>
      </c>
      <c r="AF138" s="45">
        <v>11.727</v>
      </c>
      <c r="AG138" s="5">
        <v>77.662999999999997</v>
      </c>
      <c r="AH138" s="45">
        <v>-2.2599999999999998</v>
      </c>
      <c r="AI138" s="24"/>
      <c r="AJ138" s="24" t="s">
        <v>28</v>
      </c>
      <c r="AK138" s="5">
        <v>86.18</v>
      </c>
      <c r="AL138" s="45">
        <v>-28.379000000000001</v>
      </c>
      <c r="AM138" s="5">
        <v>55.887999999999998</v>
      </c>
      <c r="AN138" s="45">
        <v>-26.478999999999999</v>
      </c>
      <c r="AO138" s="370">
        <v>128.85499999999999</v>
      </c>
      <c r="AP138" s="45">
        <v>25.756</v>
      </c>
      <c r="AQ138" s="24"/>
      <c r="AR138" s="24" t="s">
        <v>28</v>
      </c>
      <c r="AS138" s="5">
        <v>144.524</v>
      </c>
      <c r="AT138" s="45">
        <v>4.49</v>
      </c>
      <c r="AU138" s="5">
        <v>102.63200000000001</v>
      </c>
      <c r="AV138" s="45">
        <v>-2.6259999999999999</v>
      </c>
      <c r="AW138" s="5">
        <v>117.49299999999999</v>
      </c>
      <c r="AX138" s="45">
        <v>14.476000000000001</v>
      </c>
      <c r="AY138" s="24"/>
      <c r="AZ138" s="24" t="s">
        <v>28</v>
      </c>
      <c r="BA138" s="5">
        <v>90.119</v>
      </c>
      <c r="BB138" s="45">
        <v>7.1740000000000004</v>
      </c>
      <c r="BC138" s="5">
        <v>92.203000000000003</v>
      </c>
      <c r="BD138" s="45">
        <v>-10.286</v>
      </c>
      <c r="BE138" s="5">
        <v>101.363</v>
      </c>
      <c r="BF138" s="45">
        <v>-7.8460000000000001</v>
      </c>
      <c r="BG138" s="5">
        <v>78.034999999999997</v>
      </c>
      <c r="BH138" s="45">
        <v>-11.731</v>
      </c>
      <c r="BI138" s="330"/>
    </row>
    <row r="139" spans="1:61" s="331" customFormat="1" ht="15" customHeight="1" x14ac:dyDescent="0.25">
      <c r="A139" s="24"/>
      <c r="B139" s="24"/>
      <c r="C139" s="5"/>
      <c r="D139" s="45"/>
      <c r="E139" s="5"/>
      <c r="F139" s="45"/>
      <c r="G139" s="5"/>
      <c r="H139" s="45"/>
      <c r="I139" s="5"/>
      <c r="J139" s="45"/>
      <c r="K139" s="24"/>
      <c r="L139" s="24"/>
      <c r="M139" s="5"/>
      <c r="N139" s="45"/>
      <c r="O139" s="5"/>
      <c r="P139" s="45"/>
      <c r="Q139" s="5"/>
      <c r="R139" s="45"/>
      <c r="S139" s="24"/>
      <c r="T139" s="24"/>
      <c r="U139" s="5"/>
      <c r="V139" s="45"/>
      <c r="W139" s="5"/>
      <c r="X139" s="45"/>
      <c r="Y139" s="5"/>
      <c r="Z139" s="45"/>
      <c r="AA139" s="24"/>
      <c r="AB139" s="24"/>
      <c r="AC139" s="5"/>
      <c r="AD139" s="45"/>
      <c r="AE139" s="5"/>
      <c r="AF139" s="45"/>
      <c r="AG139" s="5"/>
      <c r="AH139" s="45"/>
      <c r="AI139" s="24"/>
      <c r="AJ139" s="24"/>
      <c r="AK139" s="5"/>
      <c r="AL139" s="45"/>
      <c r="AM139" s="5"/>
      <c r="AN139" s="45"/>
      <c r="AO139" s="32"/>
      <c r="AP139" s="45"/>
      <c r="AQ139" s="24"/>
      <c r="AR139" s="24"/>
      <c r="AS139" s="5"/>
      <c r="AT139" s="45"/>
      <c r="AU139" s="5"/>
      <c r="AV139" s="45"/>
      <c r="AW139" s="5"/>
      <c r="AX139" s="45"/>
      <c r="AY139" s="24"/>
      <c r="AZ139" s="24"/>
      <c r="BA139" s="5"/>
      <c r="BB139" s="45"/>
      <c r="BC139" s="5"/>
      <c r="BD139" s="45"/>
      <c r="BE139" s="5"/>
      <c r="BF139" s="45"/>
      <c r="BG139" s="5"/>
      <c r="BH139" s="45"/>
      <c r="BI139" s="330"/>
    </row>
    <row r="140" spans="1:61" s="331" customFormat="1" ht="15" customHeight="1" x14ac:dyDescent="0.25">
      <c r="A140" s="445">
        <v>2021</v>
      </c>
      <c r="B140" s="24" t="s">
        <v>17</v>
      </c>
      <c r="C140" s="5">
        <v>151.59</v>
      </c>
      <c r="D140" s="45">
        <v>17.494</v>
      </c>
      <c r="E140" s="5">
        <v>136.69999999999999</v>
      </c>
      <c r="F140" s="45">
        <v>-7.5629999999999997</v>
      </c>
      <c r="G140" s="5">
        <v>130.77799999999999</v>
      </c>
      <c r="H140" s="45">
        <v>-10.635</v>
      </c>
      <c r="I140" s="5">
        <v>174.11</v>
      </c>
      <c r="J140" s="45">
        <v>24.318999999999999</v>
      </c>
      <c r="K140" s="445">
        <v>2021</v>
      </c>
      <c r="L140" s="24" t="s">
        <v>17</v>
      </c>
      <c r="M140" s="5">
        <v>117.515</v>
      </c>
      <c r="N140" s="45">
        <v>4.008</v>
      </c>
      <c r="O140" s="5">
        <v>118.639</v>
      </c>
      <c r="P140" s="45">
        <v>-18.416</v>
      </c>
      <c r="Q140" s="5">
        <v>128.626</v>
      </c>
      <c r="R140" s="45">
        <v>-11.347</v>
      </c>
      <c r="S140" s="445">
        <v>2021</v>
      </c>
      <c r="T140" s="24" t="s">
        <v>17</v>
      </c>
      <c r="U140" s="5">
        <v>133.08699999999999</v>
      </c>
      <c r="V140" s="45">
        <v>10.208</v>
      </c>
      <c r="W140" s="5">
        <v>82.912000000000006</v>
      </c>
      <c r="X140" s="45">
        <v>-34.69</v>
      </c>
      <c r="Y140" s="5">
        <v>118.587</v>
      </c>
      <c r="Z140" s="45">
        <v>11.784000000000001</v>
      </c>
      <c r="AA140" s="445">
        <v>2021</v>
      </c>
      <c r="AB140" s="24" t="s">
        <v>17</v>
      </c>
      <c r="AC140" s="5">
        <v>117.13800000000001</v>
      </c>
      <c r="AD140" s="45">
        <v>-5.4630000000000001</v>
      </c>
      <c r="AE140" s="5">
        <v>131.97300000000001</v>
      </c>
      <c r="AF140" s="45">
        <v>3.0779999999999998</v>
      </c>
      <c r="AG140" s="5">
        <v>108.17700000000001</v>
      </c>
      <c r="AH140" s="45">
        <v>-3.3420000000000001</v>
      </c>
      <c r="AI140" s="445">
        <v>2021</v>
      </c>
      <c r="AJ140" s="24" t="s">
        <v>17</v>
      </c>
      <c r="AK140" s="5">
        <v>126.83199999999999</v>
      </c>
      <c r="AL140" s="45">
        <v>-0.53300000000000003</v>
      </c>
      <c r="AM140" s="5">
        <v>52.514000000000003</v>
      </c>
      <c r="AN140" s="45">
        <v>-34.954999999999998</v>
      </c>
      <c r="AO140" s="370">
        <v>139.15899999999999</v>
      </c>
      <c r="AP140" s="45">
        <v>23.146999999999998</v>
      </c>
      <c r="AQ140" s="445">
        <v>2021</v>
      </c>
      <c r="AR140" s="24" t="s">
        <v>17</v>
      </c>
      <c r="AS140" s="5">
        <v>158.43799999999999</v>
      </c>
      <c r="AT140" s="45">
        <v>-1.3089999999999999</v>
      </c>
      <c r="AU140" s="5">
        <v>103.706</v>
      </c>
      <c r="AV140" s="45">
        <v>3.55</v>
      </c>
      <c r="AW140" s="5">
        <v>107.91800000000001</v>
      </c>
      <c r="AX140" s="45">
        <v>13.324999999999999</v>
      </c>
      <c r="AY140" s="445">
        <v>2021</v>
      </c>
      <c r="AZ140" s="24" t="s">
        <v>17</v>
      </c>
      <c r="BA140" s="5">
        <v>89.7</v>
      </c>
      <c r="BB140" s="45">
        <v>-3.0569999999999999</v>
      </c>
      <c r="BC140" s="5">
        <v>110.748</v>
      </c>
      <c r="BD140" s="45">
        <v>-0.51300000000000001</v>
      </c>
      <c r="BE140" s="5">
        <v>108.29300000000001</v>
      </c>
      <c r="BF140" s="45">
        <v>-3.4740000000000002</v>
      </c>
      <c r="BG140" s="5">
        <v>73.543000000000006</v>
      </c>
      <c r="BH140" s="45">
        <v>-33.594999999999999</v>
      </c>
      <c r="BI140" s="330"/>
    </row>
    <row r="141" spans="1:61" s="331" customFormat="1" ht="15" customHeight="1" x14ac:dyDescent="0.25">
      <c r="A141" s="24"/>
      <c r="B141" s="24" t="s">
        <v>18</v>
      </c>
      <c r="C141" s="5">
        <v>132.809</v>
      </c>
      <c r="D141" s="45">
        <v>11.709</v>
      </c>
      <c r="E141" s="5">
        <v>137.32300000000001</v>
      </c>
      <c r="F141" s="45">
        <v>1.6040000000000001</v>
      </c>
      <c r="G141" s="5">
        <v>113.316</v>
      </c>
      <c r="H141" s="45">
        <v>-8.0120000000000005</v>
      </c>
      <c r="I141" s="5">
        <v>153.673</v>
      </c>
      <c r="J141" s="45">
        <v>28.832000000000001</v>
      </c>
      <c r="K141" s="24"/>
      <c r="L141" s="24" t="s">
        <v>18</v>
      </c>
      <c r="M141" s="5">
        <v>115.56100000000001</v>
      </c>
      <c r="N141" s="45">
        <v>-3.2730000000000001</v>
      </c>
      <c r="O141" s="5">
        <v>106.09699999999999</v>
      </c>
      <c r="P141" s="45">
        <v>-16.725999999999999</v>
      </c>
      <c r="Q141" s="5">
        <v>133.66800000000001</v>
      </c>
      <c r="R141" s="45">
        <v>-6.8040000000000003</v>
      </c>
      <c r="S141" s="24"/>
      <c r="T141" s="24" t="s">
        <v>18</v>
      </c>
      <c r="U141" s="5">
        <v>141.16399999999999</v>
      </c>
      <c r="V141" s="45">
        <v>9.7829999999999995</v>
      </c>
      <c r="W141" s="5">
        <v>95.978999999999999</v>
      </c>
      <c r="X141" s="45">
        <v>-24.704000000000001</v>
      </c>
      <c r="Y141" s="5">
        <v>113.34399999999999</v>
      </c>
      <c r="Z141" s="45">
        <v>-4.5289999999999999</v>
      </c>
      <c r="AA141" s="24"/>
      <c r="AB141" s="24" t="s">
        <v>18</v>
      </c>
      <c r="AC141" s="5">
        <v>122.96</v>
      </c>
      <c r="AD141" s="45">
        <v>2.919</v>
      </c>
      <c r="AE141" s="5">
        <v>138.15600000000001</v>
      </c>
      <c r="AF141" s="45">
        <v>24.14</v>
      </c>
      <c r="AG141" s="5">
        <v>134.30600000000001</v>
      </c>
      <c r="AH141" s="45">
        <v>-4.2919999999999998</v>
      </c>
      <c r="AI141" s="24"/>
      <c r="AJ141" s="24" t="s">
        <v>18</v>
      </c>
      <c r="AK141" s="5">
        <v>120.42700000000001</v>
      </c>
      <c r="AL141" s="45">
        <v>10.542999999999999</v>
      </c>
      <c r="AM141" s="5">
        <v>56.963999999999999</v>
      </c>
      <c r="AN141" s="45">
        <v>-29.045000000000002</v>
      </c>
      <c r="AO141" s="370">
        <v>115.90300000000001</v>
      </c>
      <c r="AP141" s="45">
        <v>14.042</v>
      </c>
      <c r="AQ141" s="24"/>
      <c r="AR141" s="24" t="s">
        <v>18</v>
      </c>
      <c r="AS141" s="5">
        <v>142.625</v>
      </c>
      <c r="AT141" s="45">
        <v>-2.903</v>
      </c>
      <c r="AU141" s="5">
        <v>104.029</v>
      </c>
      <c r="AV141" s="45">
        <v>9.67</v>
      </c>
      <c r="AW141" s="5">
        <v>110.53</v>
      </c>
      <c r="AX141" s="45">
        <v>1.4330000000000001</v>
      </c>
      <c r="AY141" s="24"/>
      <c r="AZ141" s="24" t="s">
        <v>18</v>
      </c>
      <c r="BA141" s="5">
        <v>105.285</v>
      </c>
      <c r="BB141" s="45">
        <v>2.3610000000000002</v>
      </c>
      <c r="BC141" s="5">
        <v>101.43600000000001</v>
      </c>
      <c r="BD141" s="45">
        <v>-11.244</v>
      </c>
      <c r="BE141" s="5">
        <v>90.584999999999994</v>
      </c>
      <c r="BF141" s="45">
        <v>-4.0549999999999997</v>
      </c>
      <c r="BG141" s="5">
        <v>67.786000000000001</v>
      </c>
      <c r="BH141" s="45">
        <v>-37.838999999999999</v>
      </c>
      <c r="BI141" s="330"/>
    </row>
    <row r="142" spans="1:61" s="331" customFormat="1" ht="15" customHeight="1" x14ac:dyDescent="0.25">
      <c r="A142" s="24"/>
      <c r="B142" s="24" t="s">
        <v>19</v>
      </c>
      <c r="C142" s="5">
        <v>158.26400000000001</v>
      </c>
      <c r="D142" s="45">
        <v>18.419</v>
      </c>
      <c r="E142" s="5">
        <v>115.09099999999999</v>
      </c>
      <c r="F142" s="45">
        <v>-5.1769999999999996</v>
      </c>
      <c r="G142" s="5">
        <v>119.184</v>
      </c>
      <c r="H142" s="45">
        <v>25.007999999999999</v>
      </c>
      <c r="I142" s="5">
        <v>158.13900000000001</v>
      </c>
      <c r="J142" s="45">
        <v>33.398000000000003</v>
      </c>
      <c r="K142" s="24"/>
      <c r="L142" s="24" t="s">
        <v>19</v>
      </c>
      <c r="M142" s="5">
        <v>129.51400000000001</v>
      </c>
      <c r="N142" s="45">
        <v>10.257999999999999</v>
      </c>
      <c r="O142" s="5">
        <v>119.089</v>
      </c>
      <c r="P142" s="45">
        <v>-3.6259999999999999</v>
      </c>
      <c r="Q142" s="5">
        <v>135.846</v>
      </c>
      <c r="R142" s="45">
        <v>-6.0720000000000001</v>
      </c>
      <c r="S142" s="24"/>
      <c r="T142" s="24" t="s">
        <v>19</v>
      </c>
      <c r="U142" s="5">
        <v>110.996</v>
      </c>
      <c r="V142" s="45">
        <v>17.123000000000001</v>
      </c>
      <c r="W142" s="5">
        <v>98.941999999999993</v>
      </c>
      <c r="X142" s="45">
        <v>-22.667000000000002</v>
      </c>
      <c r="Y142" s="5">
        <v>122.107</v>
      </c>
      <c r="Z142" s="45">
        <v>-3.7629999999999999</v>
      </c>
      <c r="AA142" s="24"/>
      <c r="AB142" s="24" t="s">
        <v>19</v>
      </c>
      <c r="AC142" s="5">
        <v>122.246</v>
      </c>
      <c r="AD142" s="45">
        <v>29.178000000000001</v>
      </c>
      <c r="AE142" s="5">
        <v>121.611</v>
      </c>
      <c r="AF142" s="45">
        <v>34.872999999999998</v>
      </c>
      <c r="AG142" s="5">
        <v>122.792</v>
      </c>
      <c r="AH142" s="45">
        <v>16.646000000000001</v>
      </c>
      <c r="AI142" s="24"/>
      <c r="AJ142" s="24" t="s">
        <v>19</v>
      </c>
      <c r="AK142" s="5">
        <v>158.65</v>
      </c>
      <c r="AL142" s="45">
        <v>25.076000000000001</v>
      </c>
      <c r="AM142" s="5">
        <v>55.165999999999997</v>
      </c>
      <c r="AN142" s="45">
        <v>-8.1010000000000009</v>
      </c>
      <c r="AO142" s="370">
        <v>117.07899999999999</v>
      </c>
      <c r="AP142" s="45">
        <v>3.8849999999999998</v>
      </c>
      <c r="AQ142" s="24"/>
      <c r="AR142" s="24" t="s">
        <v>19</v>
      </c>
      <c r="AS142" s="5">
        <v>147.64099999999999</v>
      </c>
      <c r="AT142" s="45">
        <v>12.956</v>
      </c>
      <c r="AU142" s="5">
        <v>105.197</v>
      </c>
      <c r="AV142" s="45">
        <v>5.0549999999999997</v>
      </c>
      <c r="AW142" s="5">
        <v>102.73099999999999</v>
      </c>
      <c r="AX142" s="45">
        <v>18.138000000000002</v>
      </c>
      <c r="AY142" s="24"/>
      <c r="AZ142" s="24" t="s">
        <v>19</v>
      </c>
      <c r="BA142" s="5">
        <v>104.58799999999999</v>
      </c>
      <c r="BB142" s="45">
        <v>20.242999999999999</v>
      </c>
      <c r="BC142" s="5">
        <v>112.021</v>
      </c>
      <c r="BD142" s="45">
        <v>20.035</v>
      </c>
      <c r="BE142" s="5">
        <v>94.715999999999994</v>
      </c>
      <c r="BF142" s="45">
        <v>2.5870000000000002</v>
      </c>
      <c r="BG142" s="5">
        <v>90.376999999999995</v>
      </c>
      <c r="BH142" s="45">
        <v>-22.63</v>
      </c>
      <c r="BI142" s="330"/>
    </row>
    <row r="143" spans="1:61" s="331" customFormat="1" ht="15" customHeight="1" x14ac:dyDescent="0.25">
      <c r="A143" s="24"/>
      <c r="B143" s="24" t="s">
        <v>20</v>
      </c>
      <c r="C143" s="5">
        <v>206.61500000000001</v>
      </c>
      <c r="D143" s="45">
        <v>23.896000000000001</v>
      </c>
      <c r="E143" s="5">
        <v>115.785</v>
      </c>
      <c r="F143" s="45">
        <v>-6.9359999999999999</v>
      </c>
      <c r="G143" s="5">
        <v>119.34099999999999</v>
      </c>
      <c r="H143" s="45">
        <v>31.971</v>
      </c>
      <c r="I143" s="5">
        <v>167.792</v>
      </c>
      <c r="J143" s="45">
        <v>38.624000000000002</v>
      </c>
      <c r="K143" s="24"/>
      <c r="L143" s="24" t="s">
        <v>20</v>
      </c>
      <c r="M143" s="5">
        <v>97.853999999999999</v>
      </c>
      <c r="N143" s="45">
        <v>85.507999999999996</v>
      </c>
      <c r="O143" s="5">
        <v>115.499</v>
      </c>
      <c r="P143" s="45">
        <v>327.28300000000002</v>
      </c>
      <c r="Q143" s="5">
        <v>138.215</v>
      </c>
      <c r="R143" s="45">
        <v>67.662999999999997</v>
      </c>
      <c r="S143" s="24"/>
      <c r="T143" s="24" t="s">
        <v>20</v>
      </c>
      <c r="U143" s="5">
        <v>119.961</v>
      </c>
      <c r="V143" s="45">
        <v>59.255000000000003</v>
      </c>
      <c r="W143" s="5">
        <v>83.183999999999997</v>
      </c>
      <c r="X143" s="45">
        <v>1522.1320000000001</v>
      </c>
      <c r="Y143" s="5">
        <v>102.337</v>
      </c>
      <c r="Z143" s="45">
        <v>90.433999999999997</v>
      </c>
      <c r="AA143" s="24"/>
      <c r="AB143" s="24" t="s">
        <v>20</v>
      </c>
      <c r="AC143" s="5">
        <v>126.85299999999999</v>
      </c>
      <c r="AD143" s="45" t="e">
        <v>#DIV/0!</v>
      </c>
      <c r="AE143" s="5">
        <v>133.04400000000001</v>
      </c>
      <c r="AF143" s="45">
        <v>391.96800000000002</v>
      </c>
      <c r="AG143" s="5">
        <v>98.507999999999996</v>
      </c>
      <c r="AH143" s="45">
        <v>3.5619999999999998</v>
      </c>
      <c r="AI143" s="24"/>
      <c r="AJ143" s="24" t="s">
        <v>20</v>
      </c>
      <c r="AK143" s="5">
        <v>219.69300000000001</v>
      </c>
      <c r="AL143" s="45">
        <v>410.786</v>
      </c>
      <c r="AM143" s="5">
        <v>48.058</v>
      </c>
      <c r="AN143" s="45">
        <v>277.64800000000002</v>
      </c>
      <c r="AO143" s="370">
        <v>110.541</v>
      </c>
      <c r="AP143" s="45">
        <v>248.58699999999999</v>
      </c>
      <c r="AQ143" s="24"/>
      <c r="AR143" s="24" t="s">
        <v>20</v>
      </c>
      <c r="AS143" s="5">
        <v>177.72300000000001</v>
      </c>
      <c r="AT143" s="45">
        <v>13373.564</v>
      </c>
      <c r="AU143" s="5">
        <v>106.148</v>
      </c>
      <c r="AV143" s="45">
        <v>7.8949999999999996</v>
      </c>
      <c r="AW143" s="5">
        <v>98.703999999999994</v>
      </c>
      <c r="AX143" s="45">
        <v>322.13099999999997</v>
      </c>
      <c r="AY143" s="24"/>
      <c r="AZ143" s="24" t="s">
        <v>20</v>
      </c>
      <c r="BA143" s="5">
        <v>84.489000000000004</v>
      </c>
      <c r="BB143" s="45">
        <v>381.87099999999998</v>
      </c>
      <c r="BC143" s="5">
        <v>83.295000000000002</v>
      </c>
      <c r="BD143" s="45">
        <v>-8.7959999999999994</v>
      </c>
      <c r="BE143" s="5">
        <v>81.393000000000001</v>
      </c>
      <c r="BF143" s="45">
        <v>1771.5930000000001</v>
      </c>
      <c r="BG143" s="5">
        <v>90.221999999999994</v>
      </c>
      <c r="BH143" s="45">
        <v>29.568999999999999</v>
      </c>
      <c r="BI143" s="330"/>
    </row>
    <row r="144" spans="1:61" s="331" customFormat="1" ht="15" customHeight="1" x14ac:dyDescent="0.25">
      <c r="A144" s="24"/>
      <c r="B144" s="24" t="s">
        <v>21</v>
      </c>
      <c r="C144" s="5">
        <v>183.464</v>
      </c>
      <c r="D144" s="45">
        <v>16.954999999999998</v>
      </c>
      <c r="E144" s="5">
        <v>123.623</v>
      </c>
      <c r="F144" s="45">
        <v>-15.153</v>
      </c>
      <c r="G144" s="5">
        <v>111.1</v>
      </c>
      <c r="H144" s="45">
        <v>0.74</v>
      </c>
      <c r="I144" s="5">
        <v>174.11699999999999</v>
      </c>
      <c r="J144" s="45">
        <v>23.259</v>
      </c>
      <c r="K144" s="24"/>
      <c r="L144" s="24" t="s">
        <v>21</v>
      </c>
      <c r="M144" s="5">
        <v>94.783000000000001</v>
      </c>
      <c r="N144" s="45">
        <v>14.811</v>
      </c>
      <c r="O144" s="5">
        <v>147.97399999999999</v>
      </c>
      <c r="P144" s="45">
        <v>35.482999999999997</v>
      </c>
      <c r="Q144" s="5">
        <v>139.83500000000001</v>
      </c>
      <c r="R144" s="45">
        <v>10.186999999999999</v>
      </c>
      <c r="S144" s="24"/>
      <c r="T144" s="24" t="s">
        <v>21</v>
      </c>
      <c r="U144" s="5">
        <v>114.003</v>
      </c>
      <c r="V144" s="45">
        <v>8.7189999999999994</v>
      </c>
      <c r="W144" s="5">
        <v>97.611999999999995</v>
      </c>
      <c r="X144" s="45">
        <v>86.998999999999995</v>
      </c>
      <c r="Y144" s="5">
        <v>103.605</v>
      </c>
      <c r="Z144" s="45">
        <v>80.260000000000005</v>
      </c>
      <c r="AA144" s="24"/>
      <c r="AB144" s="24" t="s">
        <v>21</v>
      </c>
      <c r="AC144" s="5">
        <v>128.279</v>
      </c>
      <c r="AD144" s="45">
        <v>85.27</v>
      </c>
      <c r="AE144" s="5">
        <v>129.61799999999999</v>
      </c>
      <c r="AF144" s="45">
        <v>32.076999999999998</v>
      </c>
      <c r="AG144" s="5">
        <v>104.877</v>
      </c>
      <c r="AH144" s="45">
        <v>-8.0779999999999994</v>
      </c>
      <c r="AI144" s="24"/>
      <c r="AJ144" s="24" t="s">
        <v>21</v>
      </c>
      <c r="AK144" s="5">
        <v>185.69200000000001</v>
      </c>
      <c r="AL144" s="45">
        <v>88.120999999999995</v>
      </c>
      <c r="AM144" s="5">
        <v>52.725999999999999</v>
      </c>
      <c r="AN144" s="45">
        <v>-8.2430000000000003</v>
      </c>
      <c r="AO144" s="370">
        <v>104.795</v>
      </c>
      <c r="AP144" s="45">
        <v>62.503999999999998</v>
      </c>
      <c r="AQ144" s="24"/>
      <c r="AR144" s="24" t="s">
        <v>21</v>
      </c>
      <c r="AS144" s="5">
        <v>156.68700000000001</v>
      </c>
      <c r="AT144" s="45">
        <v>211.732</v>
      </c>
      <c r="AU144" s="5">
        <v>106.892</v>
      </c>
      <c r="AV144" s="45">
        <v>9.8629999999999995</v>
      </c>
      <c r="AW144" s="5">
        <v>92.388999999999996</v>
      </c>
      <c r="AX144" s="45">
        <v>50.448</v>
      </c>
      <c r="AY144" s="24"/>
      <c r="AZ144" s="24" t="s">
        <v>21</v>
      </c>
      <c r="BA144" s="5">
        <v>84.938999999999993</v>
      </c>
      <c r="BB144" s="45">
        <v>96.218000000000004</v>
      </c>
      <c r="BC144" s="5">
        <v>106.822</v>
      </c>
      <c r="BD144" s="45">
        <v>-5.9870000000000001</v>
      </c>
      <c r="BE144" s="5">
        <v>84.043000000000006</v>
      </c>
      <c r="BF144" s="45">
        <v>123.218</v>
      </c>
      <c r="BG144" s="5">
        <v>91.653999999999996</v>
      </c>
      <c r="BH144" s="45">
        <v>-5.9379999999999997</v>
      </c>
      <c r="BI144" s="330"/>
    </row>
    <row r="145" spans="1:291" s="331" customFormat="1" ht="15" customHeight="1" x14ac:dyDescent="0.25">
      <c r="A145" s="24"/>
      <c r="B145" s="24" t="s">
        <v>22</v>
      </c>
      <c r="C145" s="5">
        <v>188.27600000000001</v>
      </c>
      <c r="D145" s="45">
        <v>28.183</v>
      </c>
      <c r="E145" s="5">
        <v>121.456</v>
      </c>
      <c r="F145" s="45">
        <v>-12.768000000000001</v>
      </c>
      <c r="G145" s="5">
        <v>124.59099999999999</v>
      </c>
      <c r="H145" s="45">
        <v>23.399000000000001</v>
      </c>
      <c r="I145" s="5">
        <v>165.357</v>
      </c>
      <c r="J145" s="45">
        <v>8.3889999999999993</v>
      </c>
      <c r="K145" s="24"/>
      <c r="L145" s="24" t="s">
        <v>22</v>
      </c>
      <c r="M145" s="5">
        <v>107.596</v>
      </c>
      <c r="N145" s="45">
        <v>-6.4880000000000004</v>
      </c>
      <c r="O145" s="5">
        <v>105.60599999999999</v>
      </c>
      <c r="P145" s="45">
        <v>-47.371000000000002</v>
      </c>
      <c r="Q145" s="5">
        <v>144.04599999999999</v>
      </c>
      <c r="R145" s="45">
        <v>44.640999999999998</v>
      </c>
      <c r="S145" s="24"/>
      <c r="T145" s="24" t="s">
        <v>22</v>
      </c>
      <c r="U145" s="5">
        <v>126.56100000000001</v>
      </c>
      <c r="V145" s="45">
        <v>24.655999999999999</v>
      </c>
      <c r="W145" s="5">
        <v>102.074</v>
      </c>
      <c r="X145" s="45">
        <v>89.775000000000006</v>
      </c>
      <c r="Y145" s="5">
        <v>116.107</v>
      </c>
      <c r="Z145" s="45">
        <v>12.866</v>
      </c>
      <c r="AA145" s="24"/>
      <c r="AB145" s="24" t="s">
        <v>22</v>
      </c>
      <c r="AC145" s="5">
        <v>137.06399999999999</v>
      </c>
      <c r="AD145" s="45">
        <v>94.768000000000001</v>
      </c>
      <c r="AE145" s="5">
        <v>133.26</v>
      </c>
      <c r="AF145" s="45">
        <v>10.521000000000001</v>
      </c>
      <c r="AG145" s="5">
        <v>110.586</v>
      </c>
      <c r="AH145" s="45">
        <v>-16.001999999999999</v>
      </c>
      <c r="AI145" s="24"/>
      <c r="AJ145" s="24" t="s">
        <v>22</v>
      </c>
      <c r="AK145" s="5">
        <v>221.82499999999999</v>
      </c>
      <c r="AL145" s="45">
        <v>27.838000000000001</v>
      </c>
      <c r="AM145" s="5">
        <v>48.823</v>
      </c>
      <c r="AN145" s="45">
        <v>-8.8239999999999998</v>
      </c>
      <c r="AO145" s="370">
        <v>113.10899999999999</v>
      </c>
      <c r="AP145" s="45">
        <v>0.43</v>
      </c>
      <c r="AQ145" s="24"/>
      <c r="AR145" s="24" t="s">
        <v>22</v>
      </c>
      <c r="AS145" s="5">
        <v>94.477999999999994</v>
      </c>
      <c r="AT145" s="45">
        <v>-9.093</v>
      </c>
      <c r="AU145" s="5">
        <v>69.075999999999993</v>
      </c>
      <c r="AV145" s="45">
        <v>-29.594000000000001</v>
      </c>
      <c r="AW145" s="5">
        <v>96.451999999999998</v>
      </c>
      <c r="AX145" s="45">
        <v>-8.9670000000000005</v>
      </c>
      <c r="AY145" s="24"/>
      <c r="AZ145" s="24" t="s">
        <v>22</v>
      </c>
      <c r="BA145" s="5">
        <v>70.864999999999995</v>
      </c>
      <c r="BB145" s="45">
        <v>-15.680999999999999</v>
      </c>
      <c r="BC145" s="5">
        <v>88.866</v>
      </c>
      <c r="BD145" s="45">
        <v>-46.564999999999998</v>
      </c>
      <c r="BE145" s="5">
        <v>64.459000000000003</v>
      </c>
      <c r="BF145" s="45">
        <v>-37.701000000000001</v>
      </c>
      <c r="BG145" s="5">
        <v>100.005</v>
      </c>
      <c r="BH145" s="45">
        <v>-22.561</v>
      </c>
      <c r="BI145" s="330"/>
    </row>
    <row r="146" spans="1:291" s="331" customFormat="1" ht="15" customHeight="1" x14ac:dyDescent="0.25">
      <c r="A146" s="24"/>
      <c r="B146" s="24" t="s">
        <v>23</v>
      </c>
      <c r="C146" s="5">
        <v>188.85900000000001</v>
      </c>
      <c r="D146" s="45">
        <v>15.125</v>
      </c>
      <c r="E146" s="5">
        <v>111.483</v>
      </c>
      <c r="F146" s="45">
        <v>-12.182</v>
      </c>
      <c r="G146" s="5">
        <v>113.997</v>
      </c>
      <c r="H146" s="45">
        <v>12.791</v>
      </c>
      <c r="I146" s="5">
        <v>209.31100000000001</v>
      </c>
      <c r="J146" s="45">
        <v>19.195</v>
      </c>
      <c r="K146" s="24"/>
      <c r="L146" s="24" t="s">
        <v>23</v>
      </c>
      <c r="M146" s="5">
        <v>108.78400000000001</v>
      </c>
      <c r="N146" s="45">
        <v>-14.647</v>
      </c>
      <c r="O146" s="5">
        <v>98.048000000000002</v>
      </c>
      <c r="P146" s="45">
        <v>-37.622999999999998</v>
      </c>
      <c r="Q146" s="5">
        <v>130.43100000000001</v>
      </c>
      <c r="R146" s="45">
        <v>9.016</v>
      </c>
      <c r="S146" s="24"/>
      <c r="T146" s="24" t="s">
        <v>23</v>
      </c>
      <c r="U146" s="5">
        <v>113.976</v>
      </c>
      <c r="V146" s="45">
        <v>-4.8479999999999999</v>
      </c>
      <c r="W146" s="5">
        <v>99.132999999999996</v>
      </c>
      <c r="X146" s="45">
        <v>65.626000000000005</v>
      </c>
      <c r="Y146" s="5">
        <v>120.821</v>
      </c>
      <c r="Z146" s="45">
        <v>-12.816000000000001</v>
      </c>
      <c r="AA146" s="24"/>
      <c r="AB146" s="24" t="s">
        <v>23</v>
      </c>
      <c r="AC146" s="5">
        <v>137.881</v>
      </c>
      <c r="AD146" s="45">
        <v>47.314</v>
      </c>
      <c r="AE146" s="5">
        <v>124.19799999999999</v>
      </c>
      <c r="AF146" s="45">
        <v>-0.192</v>
      </c>
      <c r="AG146" s="5">
        <v>72.537999999999997</v>
      </c>
      <c r="AH146" s="45">
        <v>-3.677</v>
      </c>
      <c r="AI146" s="24"/>
      <c r="AJ146" s="24" t="s">
        <v>23</v>
      </c>
      <c r="AK146" s="5">
        <v>173.43899999999999</v>
      </c>
      <c r="AL146" s="45">
        <v>-9.4879999999999995</v>
      </c>
      <c r="AM146" s="5">
        <v>39.930999999999997</v>
      </c>
      <c r="AN146" s="45">
        <v>-48.173999999999999</v>
      </c>
      <c r="AO146" s="370">
        <v>99.686000000000007</v>
      </c>
      <c r="AP146" s="45">
        <v>-2.0289999999999999</v>
      </c>
      <c r="AQ146" s="24"/>
      <c r="AR146" s="24" t="s">
        <v>23</v>
      </c>
      <c r="AS146" s="5">
        <v>89.195999999999998</v>
      </c>
      <c r="AT146" s="45">
        <v>-35.673000000000002</v>
      </c>
      <c r="AU146" s="5">
        <v>82.572000000000003</v>
      </c>
      <c r="AV146" s="45">
        <v>-15.46</v>
      </c>
      <c r="AW146" s="5">
        <v>99.632999999999996</v>
      </c>
      <c r="AX146" s="45">
        <v>-25.538</v>
      </c>
      <c r="AY146" s="24"/>
      <c r="AZ146" s="24" t="s">
        <v>23</v>
      </c>
      <c r="BA146" s="5">
        <v>70.355999999999995</v>
      </c>
      <c r="BB146" s="45">
        <v>-39.08</v>
      </c>
      <c r="BC146" s="5">
        <v>90.498000000000005</v>
      </c>
      <c r="BD146" s="45">
        <v>-30.675999999999998</v>
      </c>
      <c r="BE146" s="5">
        <v>61.066000000000003</v>
      </c>
      <c r="BF146" s="45">
        <v>-41.502000000000002</v>
      </c>
      <c r="BG146" s="5">
        <v>105.96</v>
      </c>
      <c r="BH146" s="45">
        <v>-9.3810000000000002</v>
      </c>
      <c r="BI146" s="330"/>
    </row>
    <row r="147" spans="1:291" s="331" customFormat="1" ht="15" customHeight="1" x14ac:dyDescent="0.25">
      <c r="A147" s="24"/>
      <c r="B147" s="24" t="s">
        <v>24</v>
      </c>
      <c r="C147" s="5">
        <v>219.053</v>
      </c>
      <c r="D147" s="45">
        <v>21.405000000000001</v>
      </c>
      <c r="E147" s="5">
        <v>110.97799999999999</v>
      </c>
      <c r="F147" s="45">
        <v>-17.725999999999999</v>
      </c>
      <c r="G147" s="5">
        <v>114.253</v>
      </c>
      <c r="H147" s="45">
        <v>4.6890000000000001</v>
      </c>
      <c r="I147" s="5">
        <v>241.41499999999999</v>
      </c>
      <c r="J147" s="45">
        <v>28.658999999999999</v>
      </c>
      <c r="K147" s="24"/>
      <c r="L147" s="24" t="s">
        <v>24</v>
      </c>
      <c r="M147" s="5">
        <v>109.34699999999999</v>
      </c>
      <c r="N147" s="45">
        <v>-13.413</v>
      </c>
      <c r="O147" s="5">
        <v>88.828999999999994</v>
      </c>
      <c r="P147" s="45">
        <v>-27.856999999999999</v>
      </c>
      <c r="Q147" s="5">
        <v>140.14099999999999</v>
      </c>
      <c r="R147" s="45">
        <v>9.3480000000000008</v>
      </c>
      <c r="S147" s="24"/>
      <c r="T147" s="24" t="s">
        <v>24</v>
      </c>
      <c r="U147" s="5">
        <v>110.95399999999999</v>
      </c>
      <c r="V147" s="45">
        <v>-16.579999999999998</v>
      </c>
      <c r="W147" s="5">
        <v>104.505</v>
      </c>
      <c r="X147" s="45">
        <v>66.775999999999996</v>
      </c>
      <c r="Y147" s="5">
        <v>111.893</v>
      </c>
      <c r="Z147" s="45">
        <v>-14.69</v>
      </c>
      <c r="AA147" s="24"/>
      <c r="AB147" s="24" t="s">
        <v>24</v>
      </c>
      <c r="AC147" s="5">
        <v>141.43199999999999</v>
      </c>
      <c r="AD147" s="45">
        <v>23.36</v>
      </c>
      <c r="AE147" s="5">
        <v>151.67400000000001</v>
      </c>
      <c r="AF147" s="45">
        <v>2.5539999999999998</v>
      </c>
      <c r="AG147" s="5">
        <v>80.150999999999996</v>
      </c>
      <c r="AH147" s="45">
        <v>9.2360000000000007</v>
      </c>
      <c r="AI147" s="24"/>
      <c r="AJ147" s="24" t="s">
        <v>24</v>
      </c>
      <c r="AK147" s="5">
        <v>123.717</v>
      </c>
      <c r="AL147" s="45">
        <v>7.3150000000000004</v>
      </c>
      <c r="AM147" s="5">
        <v>45.420999999999999</v>
      </c>
      <c r="AN147" s="45">
        <v>-30.643000000000001</v>
      </c>
      <c r="AO147" s="370">
        <v>139.78700000000001</v>
      </c>
      <c r="AP147" s="45">
        <v>1.286</v>
      </c>
      <c r="AQ147" s="24"/>
      <c r="AR147" s="24" t="s">
        <v>24</v>
      </c>
      <c r="AS147" s="5">
        <v>94.037000000000006</v>
      </c>
      <c r="AT147" s="45">
        <v>-39.798000000000002</v>
      </c>
      <c r="AU147" s="5">
        <v>77.709000000000003</v>
      </c>
      <c r="AV147" s="45">
        <v>-20.332000000000001</v>
      </c>
      <c r="AW147" s="5">
        <v>115.261</v>
      </c>
      <c r="AX147" s="45">
        <v>-14.332000000000001</v>
      </c>
      <c r="AY147" s="24"/>
      <c r="AZ147" s="24" t="s">
        <v>24</v>
      </c>
      <c r="BA147" s="5">
        <v>66.972999999999999</v>
      </c>
      <c r="BB147" s="45">
        <v>-42.006</v>
      </c>
      <c r="BC147" s="5">
        <v>112.36499999999999</v>
      </c>
      <c r="BD147" s="45">
        <v>-10.928000000000001</v>
      </c>
      <c r="BE147" s="5">
        <v>63.220999999999997</v>
      </c>
      <c r="BF147" s="45">
        <v>-39.091000000000001</v>
      </c>
      <c r="BG147" s="5">
        <v>99.387</v>
      </c>
      <c r="BH147" s="45">
        <v>8.0250000000000004</v>
      </c>
      <c r="BI147" s="330"/>
    </row>
    <row r="148" spans="1:291" s="331" customFormat="1" ht="15" customHeight="1" x14ac:dyDescent="0.25">
      <c r="A148" s="24"/>
      <c r="B148" s="24" t="s">
        <v>25</v>
      </c>
      <c r="C148" s="5">
        <v>210.87700000000001</v>
      </c>
      <c r="D148" s="45">
        <v>50.595999999999997</v>
      </c>
      <c r="E148" s="5">
        <v>106.851</v>
      </c>
      <c r="F148" s="45">
        <v>-15.13</v>
      </c>
      <c r="G148" s="5">
        <v>116.688</v>
      </c>
      <c r="H148" s="45">
        <v>10.734999999999999</v>
      </c>
      <c r="I148" s="5">
        <v>235.57499999999999</v>
      </c>
      <c r="J148" s="45">
        <v>13.87</v>
      </c>
      <c r="K148" s="24"/>
      <c r="L148" s="24" t="s">
        <v>25</v>
      </c>
      <c r="M148" s="5">
        <v>117.38200000000001</v>
      </c>
      <c r="N148" s="45">
        <v>-3.9129999999999998</v>
      </c>
      <c r="O148" s="5">
        <v>109.79900000000001</v>
      </c>
      <c r="P148" s="45">
        <v>-39.067999999999998</v>
      </c>
      <c r="Q148" s="5">
        <v>142.92599999999999</v>
      </c>
      <c r="R148" s="45">
        <v>20.106999999999999</v>
      </c>
      <c r="S148" s="24"/>
      <c r="T148" s="24" t="s">
        <v>25</v>
      </c>
      <c r="U148" s="5">
        <v>114.76900000000001</v>
      </c>
      <c r="V148" s="45">
        <v>1.9179999999999999</v>
      </c>
      <c r="W148" s="5">
        <v>94.519000000000005</v>
      </c>
      <c r="X148" s="45">
        <v>42.951999999999998</v>
      </c>
      <c r="Y148" s="5">
        <v>115.26</v>
      </c>
      <c r="Z148" s="45">
        <v>-9.3339999999999996</v>
      </c>
      <c r="AA148" s="24"/>
      <c r="AB148" s="24" t="s">
        <v>25</v>
      </c>
      <c r="AC148" s="5">
        <v>130.83500000000001</v>
      </c>
      <c r="AD148" s="45">
        <v>30.710999999999999</v>
      </c>
      <c r="AE148" s="5">
        <v>165.601</v>
      </c>
      <c r="AF148" s="45">
        <v>8.73</v>
      </c>
      <c r="AG148" s="5">
        <v>82.933999999999997</v>
      </c>
      <c r="AH148" s="45">
        <v>3.7229999999999999</v>
      </c>
      <c r="AI148" s="24"/>
      <c r="AJ148" s="24" t="s">
        <v>25</v>
      </c>
      <c r="AK148" s="5">
        <v>146.25700000000001</v>
      </c>
      <c r="AL148" s="45">
        <v>5.1509999999999998</v>
      </c>
      <c r="AM148" s="5">
        <v>125.822</v>
      </c>
      <c r="AN148" s="45">
        <v>93.748999999999995</v>
      </c>
      <c r="AO148" s="370">
        <v>141.80799999999999</v>
      </c>
      <c r="AP148" s="45">
        <v>19.276</v>
      </c>
      <c r="AQ148" s="24"/>
      <c r="AR148" s="24" t="s">
        <v>25</v>
      </c>
      <c r="AS148" s="5">
        <v>157.374</v>
      </c>
      <c r="AT148" s="45">
        <v>-10.694000000000001</v>
      </c>
      <c r="AU148" s="5">
        <v>84.727999999999994</v>
      </c>
      <c r="AV148" s="45">
        <v>-16.25</v>
      </c>
      <c r="AW148" s="5">
        <v>122.137</v>
      </c>
      <c r="AX148" s="45">
        <v>-7.125</v>
      </c>
      <c r="AY148" s="24"/>
      <c r="AZ148" s="24" t="s">
        <v>25</v>
      </c>
      <c r="BA148" s="5">
        <v>69.721999999999994</v>
      </c>
      <c r="BB148" s="45">
        <v>-24.1</v>
      </c>
      <c r="BC148" s="5">
        <v>150.065</v>
      </c>
      <c r="BD148" s="45">
        <v>16.221</v>
      </c>
      <c r="BE148" s="5">
        <v>90.27</v>
      </c>
      <c r="BF148" s="45">
        <v>-16.806999999999999</v>
      </c>
      <c r="BG148" s="5">
        <v>124.21</v>
      </c>
      <c r="BH148" s="45">
        <v>11.228999999999999</v>
      </c>
      <c r="BI148" s="330"/>
    </row>
    <row r="149" spans="1:291" s="331" customFormat="1" ht="15" customHeight="1" x14ac:dyDescent="0.25">
      <c r="A149" s="24"/>
      <c r="B149" s="24" t="s">
        <v>26</v>
      </c>
      <c r="C149" s="5">
        <v>180.78800000000001</v>
      </c>
      <c r="D149" s="45">
        <v>39.283000000000001</v>
      </c>
      <c r="E149" s="5">
        <v>99.844999999999999</v>
      </c>
      <c r="F149" s="45">
        <v>-16.556000000000001</v>
      </c>
      <c r="G149" s="5">
        <v>117.759</v>
      </c>
      <c r="H149" s="45">
        <v>4.4820000000000002</v>
      </c>
      <c r="I149" s="5">
        <v>179.46299999999999</v>
      </c>
      <c r="J149" s="45">
        <v>11.141999999999999</v>
      </c>
      <c r="K149" s="24"/>
      <c r="L149" s="24" t="s">
        <v>26</v>
      </c>
      <c r="M149" s="5">
        <v>138.464</v>
      </c>
      <c r="N149" s="45">
        <v>10.866</v>
      </c>
      <c r="O149" s="5">
        <v>127.99</v>
      </c>
      <c r="P149" s="45">
        <v>15.715999999999999</v>
      </c>
      <c r="Q149" s="5">
        <v>143.065</v>
      </c>
      <c r="R149" s="45">
        <v>16.885999999999999</v>
      </c>
      <c r="S149" s="24"/>
      <c r="T149" s="24" t="s">
        <v>26</v>
      </c>
      <c r="U149" s="5">
        <v>114.075</v>
      </c>
      <c r="V149" s="45">
        <v>-11.083</v>
      </c>
      <c r="W149" s="5">
        <v>97.305999999999997</v>
      </c>
      <c r="X149" s="45">
        <v>46.037999999999997</v>
      </c>
      <c r="Y149" s="5">
        <v>136.678</v>
      </c>
      <c r="Z149" s="45">
        <v>3.8380000000000001</v>
      </c>
      <c r="AA149" s="24"/>
      <c r="AB149" s="24" t="s">
        <v>26</v>
      </c>
      <c r="AC149" s="5">
        <v>142.08000000000001</v>
      </c>
      <c r="AD149" s="45">
        <v>20.585999999999999</v>
      </c>
      <c r="AE149" s="5">
        <v>179.66800000000001</v>
      </c>
      <c r="AF149" s="45">
        <v>12.345000000000001</v>
      </c>
      <c r="AG149" s="5">
        <v>85.268000000000001</v>
      </c>
      <c r="AH149" s="45">
        <v>-4.9429999999999996</v>
      </c>
      <c r="AI149" s="24"/>
      <c r="AJ149" s="24" t="s">
        <v>26</v>
      </c>
      <c r="AK149" s="5">
        <v>155.328</v>
      </c>
      <c r="AL149" s="45">
        <v>28.042999999999999</v>
      </c>
      <c r="AM149" s="5">
        <v>88.903999999999996</v>
      </c>
      <c r="AN149" s="45">
        <v>73.403000000000006</v>
      </c>
      <c r="AO149" s="370">
        <v>129.327</v>
      </c>
      <c r="AP149" s="45">
        <v>-7.6740000000000004</v>
      </c>
      <c r="AQ149" s="24"/>
      <c r="AR149" s="24" t="s">
        <v>26</v>
      </c>
      <c r="AS149" s="5">
        <v>187.84700000000001</v>
      </c>
      <c r="AT149" s="45">
        <v>20.045999999999999</v>
      </c>
      <c r="AU149" s="5">
        <v>92.819000000000003</v>
      </c>
      <c r="AV149" s="45">
        <v>-7.6479999999999997</v>
      </c>
      <c r="AW149" s="5">
        <v>116.629</v>
      </c>
      <c r="AX149" s="45">
        <v>-11.771000000000001</v>
      </c>
      <c r="AY149" s="24"/>
      <c r="AZ149" s="24" t="s">
        <v>26</v>
      </c>
      <c r="BA149" s="5">
        <v>79.753</v>
      </c>
      <c r="BB149" s="45">
        <v>-18.274999999999999</v>
      </c>
      <c r="BC149" s="5">
        <v>135.67500000000001</v>
      </c>
      <c r="BD149" s="45">
        <v>32.485999999999997</v>
      </c>
      <c r="BE149" s="5">
        <v>94.269000000000005</v>
      </c>
      <c r="BF149" s="45">
        <v>-15.186</v>
      </c>
      <c r="BG149" s="5">
        <v>119.34099999999999</v>
      </c>
      <c r="BH149" s="45">
        <v>26.817</v>
      </c>
      <c r="BI149" s="330"/>
    </row>
    <row r="150" spans="1:291" s="331" customFormat="1" ht="15" customHeight="1" x14ac:dyDescent="0.25">
      <c r="A150" s="341"/>
      <c r="B150" s="341" t="s">
        <v>27</v>
      </c>
      <c r="C150" s="5">
        <v>186.75800000000001</v>
      </c>
      <c r="D150" s="45">
        <v>30.292999999999999</v>
      </c>
      <c r="E150" s="5">
        <v>111.765</v>
      </c>
      <c r="F150" s="45">
        <v>-7.109</v>
      </c>
      <c r="G150" s="5">
        <v>116.482</v>
      </c>
      <c r="H150" s="45">
        <v>0.80300000000000005</v>
      </c>
      <c r="I150" s="5">
        <v>183.30099999999999</v>
      </c>
      <c r="J150" s="45">
        <v>36.351999999999997</v>
      </c>
      <c r="K150" s="341"/>
      <c r="L150" s="341" t="s">
        <v>27</v>
      </c>
      <c r="M150" s="5">
        <v>159.97200000000001</v>
      </c>
      <c r="N150" s="45">
        <v>13.581</v>
      </c>
      <c r="O150" s="5">
        <v>139.767</v>
      </c>
      <c r="P150" s="45">
        <v>-2.327</v>
      </c>
      <c r="Q150" s="5">
        <v>144.28399999999999</v>
      </c>
      <c r="R150" s="45">
        <v>15.744999999999999</v>
      </c>
      <c r="S150" s="341"/>
      <c r="T150" s="341" t="s">
        <v>27</v>
      </c>
      <c r="U150" s="5">
        <v>107.934</v>
      </c>
      <c r="V150" s="45">
        <v>-18.853000000000002</v>
      </c>
      <c r="W150" s="5">
        <v>89.629000000000005</v>
      </c>
      <c r="X150" s="45">
        <v>25.498999999999999</v>
      </c>
      <c r="Y150" s="5">
        <v>123.45</v>
      </c>
      <c r="Z150" s="45">
        <v>11.775</v>
      </c>
      <c r="AA150" s="341"/>
      <c r="AB150" s="341" t="s">
        <v>27</v>
      </c>
      <c r="AC150" s="5">
        <v>127.733</v>
      </c>
      <c r="AD150" s="45">
        <v>15.973000000000001</v>
      </c>
      <c r="AE150" s="5">
        <v>173.21299999999999</v>
      </c>
      <c r="AF150" s="45">
        <v>34.61</v>
      </c>
      <c r="AG150" s="5">
        <v>69.402000000000001</v>
      </c>
      <c r="AH150" s="45">
        <v>2.2309999999999999</v>
      </c>
      <c r="AI150" s="341"/>
      <c r="AJ150" s="341" t="s">
        <v>27</v>
      </c>
      <c r="AK150" s="5">
        <v>119.497</v>
      </c>
      <c r="AL150" s="45">
        <v>11.701000000000001</v>
      </c>
      <c r="AM150" s="5">
        <v>76.525000000000006</v>
      </c>
      <c r="AN150" s="45">
        <v>38.222999999999999</v>
      </c>
      <c r="AO150" s="370">
        <v>125.851</v>
      </c>
      <c r="AP150" s="45">
        <v>-10.423</v>
      </c>
      <c r="AQ150" s="341"/>
      <c r="AR150" s="341" t="s">
        <v>27</v>
      </c>
      <c r="AS150" s="5">
        <v>179.34100000000001</v>
      </c>
      <c r="AT150" s="45">
        <v>33.505000000000003</v>
      </c>
      <c r="AU150" s="5">
        <v>77.207999999999998</v>
      </c>
      <c r="AV150" s="45">
        <v>-23.731999999999999</v>
      </c>
      <c r="AW150" s="5">
        <v>111.126</v>
      </c>
      <c r="AX150" s="45">
        <v>-13.048999999999999</v>
      </c>
      <c r="AY150" s="341"/>
      <c r="AZ150" s="341" t="s">
        <v>27</v>
      </c>
      <c r="BA150" s="5">
        <v>84.512</v>
      </c>
      <c r="BB150" s="45">
        <v>-16.146000000000001</v>
      </c>
      <c r="BC150" s="5">
        <v>140.774</v>
      </c>
      <c r="BD150" s="45">
        <v>41.234000000000002</v>
      </c>
      <c r="BE150" s="5">
        <v>85.614000000000004</v>
      </c>
      <c r="BF150" s="45">
        <v>-23.736999999999998</v>
      </c>
      <c r="BG150" s="5">
        <v>102.538</v>
      </c>
      <c r="BH150" s="45">
        <v>27.303999999999998</v>
      </c>
      <c r="BI150" s="330"/>
    </row>
    <row r="151" spans="1:291" s="331" customFormat="1" ht="15" customHeight="1" x14ac:dyDescent="0.25">
      <c r="A151" s="24"/>
      <c r="B151" s="24"/>
      <c r="C151" s="5"/>
      <c r="D151" s="45"/>
      <c r="E151" s="5"/>
      <c r="F151" s="45"/>
      <c r="G151" s="5"/>
      <c r="H151" s="45"/>
      <c r="I151" s="5"/>
      <c r="J151" s="45"/>
      <c r="K151" s="24"/>
      <c r="L151" s="24"/>
      <c r="M151" s="5"/>
      <c r="N151" s="45"/>
      <c r="O151" s="5"/>
      <c r="P151" s="45"/>
      <c r="Q151" s="5"/>
      <c r="R151" s="45"/>
      <c r="S151" s="24"/>
      <c r="T151" s="24"/>
      <c r="U151" s="5"/>
      <c r="V151" s="45"/>
      <c r="W151" s="5"/>
      <c r="X151" s="45"/>
      <c r="Y151" s="5"/>
      <c r="Z151" s="45"/>
      <c r="AA151" s="24"/>
      <c r="AB151" s="24"/>
      <c r="AC151" s="5"/>
      <c r="AD151" s="45"/>
      <c r="AE151" s="5"/>
      <c r="AF151" s="45"/>
      <c r="AG151" s="5"/>
      <c r="AH151" s="45"/>
      <c r="AI151" s="24"/>
      <c r="AJ151" s="24"/>
      <c r="AK151" s="5"/>
      <c r="AL151" s="45"/>
      <c r="AM151" s="5"/>
      <c r="AN151" s="45"/>
      <c r="AO151" s="5"/>
      <c r="AP151" s="45"/>
      <c r="AQ151" s="24"/>
      <c r="AR151" s="24"/>
      <c r="AS151" s="5"/>
      <c r="AT151" s="45"/>
      <c r="AU151" s="5"/>
      <c r="AV151" s="45"/>
      <c r="AW151" s="5"/>
      <c r="AX151" s="45"/>
      <c r="AY151" s="24"/>
      <c r="AZ151" s="24"/>
      <c r="BA151" s="5"/>
      <c r="BB151" s="45"/>
      <c r="BC151" s="5"/>
      <c r="BD151" s="45"/>
      <c r="BE151" s="5"/>
      <c r="BF151" s="45"/>
      <c r="BG151" s="5"/>
      <c r="BH151" s="45"/>
      <c r="BI151" s="330"/>
    </row>
    <row r="152" spans="1:291" s="331" customFormat="1" x14ac:dyDescent="0.25">
      <c r="A152" s="24"/>
      <c r="B152" s="24"/>
      <c r="C152" s="5"/>
      <c r="D152" s="45"/>
      <c r="E152" s="5"/>
      <c r="F152" s="45"/>
      <c r="G152" s="5"/>
      <c r="H152" s="45"/>
      <c r="I152" s="5"/>
      <c r="J152" s="45"/>
      <c r="K152" s="24"/>
      <c r="L152" s="24"/>
      <c r="M152" s="5"/>
      <c r="N152" s="45"/>
      <c r="O152" s="5"/>
      <c r="P152" s="45"/>
      <c r="Q152" s="5"/>
      <c r="R152" s="45"/>
      <c r="S152" s="24"/>
      <c r="T152" s="24"/>
      <c r="U152" s="5"/>
      <c r="V152" s="45"/>
      <c r="W152" s="5"/>
      <c r="X152" s="45"/>
      <c r="Y152" s="5"/>
      <c r="Z152" s="45"/>
      <c r="AA152" s="24"/>
      <c r="AB152" s="24"/>
      <c r="AC152" s="5"/>
      <c r="AD152" s="45"/>
      <c r="AE152" s="5"/>
      <c r="AF152" s="45"/>
      <c r="AG152" s="5"/>
      <c r="AH152" s="45"/>
      <c r="AI152" s="24"/>
      <c r="AJ152" s="24"/>
      <c r="AK152" s="5"/>
      <c r="AL152" s="45"/>
      <c r="AM152" s="5"/>
      <c r="AN152" s="45"/>
      <c r="AO152" s="5"/>
      <c r="AP152" s="45"/>
      <c r="AQ152" s="24"/>
      <c r="AR152" s="24"/>
      <c r="AS152" s="5"/>
      <c r="AT152" s="45"/>
      <c r="AU152" s="5"/>
      <c r="AV152" s="45"/>
      <c r="AW152" s="5"/>
      <c r="AX152" s="45"/>
      <c r="AY152" s="24"/>
      <c r="AZ152" s="24"/>
      <c r="BA152" s="5"/>
      <c r="BB152" s="45"/>
      <c r="BC152" s="5"/>
      <c r="BD152" s="45"/>
      <c r="BE152" s="5"/>
      <c r="BF152" s="45"/>
      <c r="BG152" s="5"/>
      <c r="BH152" s="45"/>
      <c r="BI152" s="330"/>
    </row>
    <row r="153" spans="1:291" x14ac:dyDescent="0.25">
      <c r="A153" s="30"/>
      <c r="E153" s="5"/>
      <c r="K153" s="44"/>
      <c r="S153" s="44"/>
      <c r="AA153" s="44"/>
      <c r="AI153" s="44"/>
      <c r="AQ153" s="44"/>
      <c r="AY153" s="44"/>
    </row>
    <row r="154" spans="1:291" x14ac:dyDescent="0.25">
      <c r="A154" s="30"/>
      <c r="C154"/>
      <c r="D154"/>
      <c r="E154" s="5"/>
      <c r="F154"/>
      <c r="G154"/>
      <c r="H154"/>
      <c r="I154"/>
      <c r="J154"/>
      <c r="K154"/>
      <c r="L154"/>
      <c r="M154"/>
      <c r="N154"/>
      <c r="O154"/>
    </row>
    <row r="155" spans="1:291" ht="15" customHeight="1" x14ac:dyDescent="0.25">
      <c r="A155" s="30"/>
      <c r="C155"/>
      <c r="D155"/>
      <c r="E155" s="5"/>
      <c r="F155"/>
      <c r="G155"/>
      <c r="H155"/>
      <c r="I155"/>
      <c r="J155"/>
      <c r="K155"/>
      <c r="L155"/>
      <c r="M155"/>
      <c r="N155"/>
      <c r="O155"/>
      <c r="Q155" s="31"/>
      <c r="U155" s="31"/>
      <c r="W155" s="31"/>
      <c r="Y155" s="31"/>
      <c r="AC155" s="31"/>
      <c r="AE155" s="31"/>
      <c r="AG155" s="31"/>
      <c r="AK155" s="31"/>
      <c r="AM155" s="31"/>
      <c r="AO155" s="31"/>
      <c r="AS155" s="31"/>
      <c r="AU155" s="31"/>
      <c r="AW155" s="31"/>
      <c r="AX155" s="47"/>
      <c r="BA155" s="31"/>
      <c r="BC155" s="31"/>
      <c r="BE155" s="31"/>
      <c r="BG155" s="31"/>
      <c r="BI155" s="49"/>
      <c r="BJ155" s="49"/>
      <c r="BK155" s="31"/>
      <c r="BL155" s="47"/>
      <c r="BM155" s="31"/>
      <c r="BN155" s="47"/>
      <c r="BO155" s="31"/>
      <c r="BP155" s="47"/>
      <c r="BQ155" s="49"/>
      <c r="BR155" s="49"/>
      <c r="BS155" s="31"/>
      <c r="BT155" s="47"/>
      <c r="BU155" s="31"/>
      <c r="BV155" s="47"/>
      <c r="BW155" s="31"/>
      <c r="BX155" s="47"/>
      <c r="BY155" s="49"/>
      <c r="BZ155" s="49"/>
      <c r="CA155" s="31"/>
      <c r="CB155" s="47"/>
      <c r="CC155" s="31"/>
      <c r="CD155" s="47"/>
      <c r="CE155" s="31"/>
      <c r="CF155" s="47"/>
      <c r="CG155" s="49"/>
      <c r="CH155" s="49"/>
      <c r="CI155" s="31"/>
      <c r="CJ155" s="47"/>
      <c r="CK155" s="31"/>
      <c r="CL155" s="47"/>
      <c r="CM155" s="31"/>
      <c r="CN155" s="47"/>
      <c r="CO155" s="49"/>
      <c r="CP155" s="49"/>
      <c r="CQ155" s="31"/>
      <c r="CR155" s="47"/>
      <c r="CS155" s="31"/>
      <c r="CT155" s="47"/>
      <c r="CU155" s="31"/>
      <c r="CV155" s="47"/>
      <c r="CW155" s="49"/>
      <c r="CX155" s="49"/>
      <c r="CY155" s="31"/>
      <c r="CZ155" s="47"/>
      <c r="DA155" s="31"/>
      <c r="DB155" s="47"/>
      <c r="DC155" s="31"/>
      <c r="DD155" s="47"/>
      <c r="DE155" s="49"/>
      <c r="DF155" s="49"/>
      <c r="DG155" s="31"/>
      <c r="DH155" s="47"/>
      <c r="DI155" s="31"/>
      <c r="DJ155" s="47"/>
      <c r="DK155" s="31"/>
      <c r="DL155" s="47"/>
      <c r="DM155" s="49"/>
      <c r="DN155" s="49"/>
      <c r="DO155" s="31"/>
      <c r="DP155" s="47"/>
      <c r="DQ155" s="31"/>
      <c r="DR155" s="47"/>
      <c r="DS155" s="31"/>
      <c r="DT155" s="47"/>
      <c r="DU155" s="49"/>
      <c r="DV155" s="49"/>
      <c r="DW155" s="31"/>
      <c r="DX155" s="47"/>
      <c r="DY155" s="31"/>
      <c r="DZ155" s="47"/>
      <c r="EA155" s="31"/>
      <c r="EB155" s="47"/>
      <c r="EC155" s="49"/>
      <c r="ED155" s="49"/>
      <c r="EE155" s="31"/>
      <c r="EF155" s="47"/>
      <c r="EG155" s="31"/>
      <c r="EH155" s="47"/>
      <c r="EI155" s="31"/>
      <c r="EJ155" s="47"/>
      <c r="EK155" s="49"/>
      <c r="EL155" s="49"/>
      <c r="EM155" s="31"/>
      <c r="EN155" s="47"/>
      <c r="EO155" s="31"/>
      <c r="EP155" s="47"/>
      <c r="EQ155" s="31"/>
      <c r="ER155" s="47"/>
      <c r="ES155" s="49"/>
      <c r="ET155" s="49"/>
      <c r="EU155" s="31"/>
      <c r="EV155" s="47"/>
      <c r="EW155" s="31"/>
      <c r="EX155" s="47"/>
      <c r="EY155" s="31"/>
      <c r="EZ155" s="47"/>
      <c r="FA155" s="49"/>
      <c r="FB155" s="49"/>
      <c r="FC155" s="31"/>
      <c r="FD155" s="47"/>
      <c r="FE155" s="31"/>
      <c r="FF155" s="47"/>
      <c r="FG155" s="31"/>
      <c r="FH155" s="47"/>
      <c r="FI155" s="49"/>
      <c r="FJ155" s="49"/>
      <c r="FK155" s="31"/>
      <c r="FL155" s="47"/>
      <c r="FM155" s="31"/>
      <c r="FN155" s="47"/>
      <c r="FO155" s="31"/>
      <c r="FP155" s="47"/>
      <c r="FQ155" s="49"/>
      <c r="FR155" s="49"/>
      <c r="FS155" s="31"/>
      <c r="FT155" s="47"/>
      <c r="FU155" s="31"/>
      <c r="FV155" s="47"/>
      <c r="FW155" s="31"/>
      <c r="FX155" s="47"/>
      <c r="FY155" s="49"/>
      <c r="FZ155" s="49"/>
      <c r="GA155" s="31"/>
      <c r="GB155" s="47"/>
      <c r="GC155" s="31"/>
      <c r="GD155" s="47"/>
      <c r="GE155" s="31"/>
      <c r="GF155" s="47"/>
      <c r="GG155" s="49"/>
      <c r="GH155" s="49"/>
      <c r="GI155" s="31"/>
      <c r="GJ155" s="47"/>
      <c r="GK155" s="31"/>
      <c r="GL155" s="47"/>
      <c r="GM155" s="31"/>
      <c r="GN155" s="47"/>
      <c r="GO155" s="49"/>
      <c r="GP155" s="49"/>
      <c r="GQ155" s="31"/>
      <c r="GR155" s="47"/>
      <c r="GS155" s="31"/>
      <c r="GT155" s="47"/>
      <c r="GU155" s="31"/>
      <c r="GV155" s="47"/>
      <c r="GW155" s="49"/>
      <c r="GX155" s="49"/>
      <c r="GY155" s="31"/>
      <c r="GZ155" s="47"/>
      <c r="HA155" s="31"/>
      <c r="HB155" s="47"/>
      <c r="HC155" s="31"/>
      <c r="HD155" s="47"/>
      <c r="HE155" s="49"/>
      <c r="HF155" s="49"/>
      <c r="HG155" s="31"/>
      <c r="HH155" s="47"/>
      <c r="HI155" s="31"/>
      <c r="HJ155" s="47"/>
      <c r="HK155" s="31"/>
      <c r="HL155" s="47"/>
      <c r="HM155" s="49"/>
      <c r="HN155" s="49"/>
      <c r="HO155" s="31"/>
      <c r="HP155" s="47"/>
      <c r="HQ155" s="31"/>
      <c r="HR155" s="47"/>
      <c r="HS155" s="31"/>
      <c r="HT155" s="47"/>
      <c r="HU155" s="49"/>
      <c r="HV155" s="49"/>
      <c r="HW155" s="31"/>
      <c r="HX155" s="47"/>
      <c r="HY155" s="31"/>
      <c r="HZ155" s="47"/>
      <c r="IA155" s="31"/>
      <c r="IB155" s="47"/>
      <c r="IC155" s="49"/>
      <c r="ID155" s="49"/>
      <c r="IE155" s="31"/>
      <c r="IF155" s="47"/>
      <c r="IG155" s="31"/>
      <c r="IH155" s="47"/>
      <c r="II155" s="31"/>
      <c r="IJ155" s="47"/>
      <c r="IK155" s="49"/>
      <c r="IL155" s="49"/>
      <c r="IM155" s="31"/>
      <c r="IN155" s="47"/>
      <c r="IO155" s="31"/>
      <c r="IP155" s="47"/>
      <c r="IQ155" s="31"/>
      <c r="IR155" s="47"/>
      <c r="IS155" s="49"/>
      <c r="IT155" s="49"/>
      <c r="IU155" s="31"/>
      <c r="IV155" s="47"/>
      <c r="IW155" s="31"/>
      <c r="IX155" s="47"/>
      <c r="IY155" s="31"/>
      <c r="IZ155" s="47"/>
      <c r="JA155" s="49"/>
      <c r="JB155" s="49"/>
      <c r="JC155" s="31"/>
      <c r="JD155" s="47"/>
      <c r="JE155" s="31"/>
      <c r="JF155" s="47"/>
      <c r="JG155" s="31"/>
      <c r="JH155" s="47"/>
      <c r="JI155" s="49"/>
      <c r="JJ155" s="49"/>
      <c r="JK155" s="31"/>
      <c r="JL155" s="47"/>
      <c r="JM155" s="31"/>
      <c r="JN155" s="47"/>
      <c r="JO155" s="31"/>
      <c r="JP155" s="47"/>
      <c r="JQ155" s="49"/>
      <c r="JR155" s="49"/>
      <c r="JS155" s="31"/>
      <c r="JT155" s="47"/>
      <c r="JU155" s="31"/>
      <c r="JV155" s="47"/>
      <c r="JW155" s="31"/>
      <c r="JX155" s="47"/>
      <c r="JY155" s="49"/>
      <c r="JZ155" s="49"/>
      <c r="KA155" s="31"/>
      <c r="KB155" s="47"/>
      <c r="KC155" s="31"/>
      <c r="KD155" s="47"/>
      <c r="KE155" s="31"/>
    </row>
    <row r="156" spans="1:291" x14ac:dyDescent="0.25">
      <c r="A156" s="30"/>
      <c r="C156"/>
      <c r="D156"/>
      <c r="E156" s="24"/>
      <c r="F156"/>
      <c r="G156"/>
      <c r="H156"/>
      <c r="I156"/>
      <c r="J156"/>
      <c r="K156"/>
      <c r="L156"/>
      <c r="M156"/>
      <c r="N156"/>
      <c r="O156"/>
      <c r="Q156" s="31"/>
      <c r="S156" s="44"/>
      <c r="U156" s="31"/>
      <c r="W156" s="31"/>
      <c r="Y156" s="31"/>
      <c r="AA156" s="44"/>
      <c r="AC156" s="31"/>
      <c r="AE156" s="31"/>
      <c r="AG156" s="31"/>
      <c r="AI156" s="44"/>
      <c r="AK156" s="31"/>
      <c r="AM156" s="31"/>
      <c r="AO156" s="31"/>
      <c r="AQ156" s="44"/>
      <c r="AS156" s="31"/>
      <c r="AU156" s="31"/>
      <c r="AW156" s="31"/>
      <c r="AX156" s="47"/>
      <c r="AY156" s="44"/>
      <c r="BA156" s="31"/>
      <c r="BC156" s="31"/>
      <c r="BE156" s="31"/>
      <c r="BG156" s="31"/>
      <c r="BJ156" s="49"/>
      <c r="BK156" s="31"/>
      <c r="BL156" s="47"/>
      <c r="BM156" s="31"/>
      <c r="BN156" s="47"/>
      <c r="BO156" s="31"/>
      <c r="BP156" s="47"/>
      <c r="BR156" s="49"/>
      <c r="BS156" s="31"/>
      <c r="BT156" s="47"/>
      <c r="BU156" s="31"/>
      <c r="BV156" s="47"/>
      <c r="BW156" s="31"/>
      <c r="BX156" s="47"/>
      <c r="BZ156" s="49"/>
      <c r="CA156" s="31"/>
      <c r="CB156" s="47"/>
      <c r="CC156" s="31"/>
      <c r="CD156" s="47"/>
      <c r="CE156" s="31"/>
      <c r="CF156" s="47"/>
      <c r="CH156" s="49"/>
      <c r="CI156" s="31"/>
      <c r="CJ156" s="47"/>
      <c r="CK156" s="31"/>
      <c r="CL156" s="47"/>
      <c r="CM156" s="31"/>
      <c r="CN156" s="47"/>
      <c r="CP156" s="49"/>
      <c r="CQ156" s="31"/>
      <c r="CR156" s="47"/>
      <c r="CS156" s="31"/>
      <c r="CT156" s="47"/>
      <c r="CU156" s="31"/>
      <c r="CV156" s="47"/>
      <c r="CX156" s="49"/>
      <c r="CY156" s="31"/>
      <c r="CZ156" s="47"/>
      <c r="DA156" s="31"/>
      <c r="DB156" s="47"/>
      <c r="DC156" s="31"/>
      <c r="DD156" s="47"/>
      <c r="DF156" s="49"/>
      <c r="DG156" s="31"/>
      <c r="DH156" s="47"/>
      <c r="DI156" s="31"/>
      <c r="DJ156" s="47"/>
      <c r="DK156" s="31"/>
      <c r="DL156" s="47"/>
      <c r="DN156" s="49"/>
      <c r="DO156" s="31"/>
      <c r="DP156" s="47"/>
      <c r="DQ156" s="31"/>
      <c r="DR156" s="47"/>
      <c r="DS156" s="31"/>
      <c r="DT156" s="47"/>
      <c r="DV156" s="49"/>
      <c r="DW156" s="31"/>
      <c r="DX156" s="47"/>
      <c r="DY156" s="31"/>
      <c r="DZ156" s="47"/>
      <c r="EA156" s="31"/>
      <c r="EB156" s="47"/>
      <c r="ED156" s="49"/>
      <c r="EE156" s="31"/>
      <c r="EF156" s="47"/>
      <c r="EG156" s="31"/>
      <c r="EH156" s="47"/>
      <c r="EI156" s="31"/>
      <c r="EJ156" s="47"/>
      <c r="EL156" s="49"/>
      <c r="EM156" s="31"/>
      <c r="EN156" s="47"/>
      <c r="EO156" s="31"/>
      <c r="EP156" s="47"/>
      <c r="EQ156" s="31"/>
      <c r="ER156" s="47"/>
      <c r="ET156" s="49"/>
      <c r="EU156" s="31"/>
      <c r="EV156" s="47"/>
      <c r="EW156" s="31"/>
      <c r="EX156" s="47"/>
      <c r="EY156" s="31"/>
      <c r="EZ156" s="47"/>
      <c r="FB156" s="49"/>
      <c r="FC156" s="31"/>
      <c r="FD156" s="47"/>
      <c r="FE156" s="31"/>
      <c r="FF156" s="47"/>
      <c r="FG156" s="31"/>
      <c r="FH156" s="47"/>
      <c r="FJ156" s="49"/>
      <c r="FK156" s="31"/>
      <c r="FL156" s="47"/>
      <c r="FM156" s="31"/>
      <c r="FN156" s="47"/>
      <c r="FO156" s="31"/>
      <c r="FP156" s="47"/>
      <c r="FR156" s="49"/>
      <c r="FS156" s="31"/>
      <c r="FT156" s="47"/>
      <c r="FU156" s="31"/>
      <c r="FV156" s="47"/>
      <c r="FW156" s="31"/>
      <c r="FX156" s="47"/>
      <c r="FZ156" s="49"/>
      <c r="GA156" s="31"/>
      <c r="GB156" s="47"/>
      <c r="GC156" s="31"/>
      <c r="GD156" s="47"/>
      <c r="GE156" s="31"/>
      <c r="GF156" s="47"/>
      <c r="GH156" s="49"/>
      <c r="GI156" s="31"/>
      <c r="GJ156" s="47"/>
      <c r="GK156" s="31"/>
      <c r="GL156" s="47"/>
      <c r="GM156" s="31"/>
      <c r="GN156" s="47"/>
      <c r="GP156" s="49"/>
      <c r="GQ156" s="31"/>
      <c r="GR156" s="47"/>
      <c r="GS156" s="31"/>
      <c r="GT156" s="47"/>
      <c r="GU156" s="31"/>
      <c r="GV156" s="47"/>
      <c r="GX156" s="49"/>
      <c r="GY156" s="31"/>
      <c r="GZ156" s="47"/>
      <c r="HA156" s="31"/>
      <c r="HB156" s="47"/>
      <c r="HC156" s="31"/>
      <c r="HD156" s="47"/>
      <c r="HF156" s="49"/>
      <c r="HG156" s="31"/>
      <c r="HH156" s="47"/>
      <c r="HI156" s="31"/>
      <c r="HJ156" s="47"/>
      <c r="HK156" s="31"/>
      <c r="HL156" s="47"/>
      <c r="HN156" s="49"/>
      <c r="HO156" s="31"/>
      <c r="HP156" s="47"/>
      <c r="HQ156" s="31"/>
      <c r="HR156" s="47"/>
      <c r="HS156" s="31"/>
      <c r="HT156" s="47"/>
      <c r="HV156" s="49"/>
      <c r="HW156" s="31"/>
      <c r="HX156" s="47"/>
      <c r="HY156" s="31"/>
      <c r="HZ156" s="47"/>
      <c r="IA156" s="31"/>
      <c r="IB156" s="47"/>
      <c r="ID156" s="49"/>
      <c r="IE156" s="31"/>
      <c r="IF156" s="47"/>
      <c r="IG156" s="31"/>
      <c r="IH156" s="47"/>
      <c r="II156" s="31"/>
      <c r="IJ156" s="47"/>
      <c r="IL156" s="49"/>
      <c r="IM156" s="31"/>
      <c r="IN156" s="47"/>
      <c r="IO156" s="31"/>
      <c r="IP156" s="47"/>
      <c r="IQ156" s="31"/>
      <c r="IR156" s="47"/>
      <c r="IT156" s="49"/>
      <c r="IU156" s="31"/>
      <c r="IV156" s="47"/>
      <c r="IW156" s="31"/>
      <c r="IX156" s="47"/>
      <c r="IY156" s="31"/>
      <c r="IZ156" s="47"/>
      <c r="JB156" s="49"/>
      <c r="JC156" s="31"/>
      <c r="JD156" s="47"/>
      <c r="JE156" s="31"/>
      <c r="JF156" s="47"/>
      <c r="JG156" s="31"/>
      <c r="JH156" s="47"/>
      <c r="JJ156" s="49"/>
      <c r="JK156" s="31"/>
      <c r="JL156" s="47"/>
      <c r="JM156" s="31"/>
      <c r="JN156" s="47"/>
      <c r="JO156" s="31"/>
      <c r="JP156" s="47"/>
      <c r="JR156" s="49"/>
      <c r="JS156" s="31"/>
      <c r="JT156" s="47"/>
      <c r="JU156" s="31"/>
      <c r="JV156" s="47"/>
      <c r="JW156" s="31"/>
      <c r="JX156" s="47"/>
      <c r="JZ156" s="49"/>
      <c r="KA156" s="31"/>
      <c r="KB156" s="47"/>
      <c r="KC156" s="31"/>
      <c r="KD156" s="47"/>
      <c r="KE156" s="31"/>
    </row>
    <row r="157" spans="1:291" ht="15" customHeight="1" x14ac:dyDescent="0.25">
      <c r="A157" s="30"/>
      <c r="C157"/>
      <c r="D157"/>
      <c r="F157"/>
      <c r="G157"/>
      <c r="H157"/>
      <c r="I157"/>
      <c r="J157"/>
      <c r="K157"/>
      <c r="L157"/>
      <c r="M157"/>
      <c r="N157"/>
      <c r="O157"/>
      <c r="Q157" s="31"/>
      <c r="S157" s="44"/>
      <c r="U157" s="31"/>
      <c r="W157" s="31"/>
      <c r="Y157" s="31"/>
      <c r="AA157" s="44"/>
      <c r="AC157" s="31"/>
      <c r="AE157" s="31"/>
      <c r="AG157" s="31"/>
      <c r="AI157" s="44"/>
      <c r="AK157" s="31"/>
      <c r="AM157" s="31"/>
      <c r="AO157" s="31"/>
      <c r="AQ157" s="44"/>
      <c r="AS157" s="31"/>
      <c r="AU157" s="31"/>
      <c r="AW157" s="31"/>
      <c r="AX157" s="47"/>
      <c r="AY157" s="44"/>
      <c r="BA157" s="31"/>
      <c r="BC157" s="31"/>
      <c r="BE157" s="31"/>
      <c r="BG157" s="31"/>
      <c r="BJ157" s="49"/>
      <c r="BK157" s="31"/>
      <c r="BL157" s="47"/>
      <c r="BM157" s="31"/>
      <c r="BN157" s="47"/>
      <c r="BO157" s="31"/>
      <c r="BP157" s="47"/>
      <c r="BR157" s="49"/>
      <c r="BS157" s="31"/>
      <c r="BT157" s="47"/>
      <c r="BU157" s="31"/>
      <c r="BV157" s="47"/>
      <c r="BW157" s="31"/>
      <c r="BX157" s="47"/>
      <c r="BZ157" s="49"/>
      <c r="CA157" s="31"/>
      <c r="CB157" s="47"/>
      <c r="CC157" s="31"/>
      <c r="CD157" s="47"/>
      <c r="CE157" s="31"/>
      <c r="CF157" s="47"/>
      <c r="CH157" s="49"/>
      <c r="CI157" s="31"/>
      <c r="CJ157" s="47"/>
      <c r="CK157" s="31"/>
      <c r="CL157" s="47"/>
      <c r="CM157" s="31"/>
      <c r="CN157" s="47"/>
      <c r="CP157" s="49"/>
      <c r="CQ157" s="31"/>
      <c r="CR157" s="47"/>
      <c r="CS157" s="31"/>
      <c r="CT157" s="47"/>
      <c r="CU157" s="31"/>
      <c r="CV157" s="47"/>
      <c r="CX157" s="49"/>
      <c r="CY157" s="31"/>
      <c r="CZ157" s="47"/>
      <c r="DA157" s="31"/>
      <c r="DB157" s="47"/>
      <c r="DC157" s="31"/>
      <c r="DD157" s="47"/>
      <c r="DF157" s="49"/>
      <c r="DG157" s="31"/>
      <c r="DH157" s="47"/>
      <c r="DI157" s="31"/>
      <c r="DJ157" s="47"/>
      <c r="DK157" s="31"/>
      <c r="DL157" s="47"/>
      <c r="DN157" s="49"/>
      <c r="DO157" s="31"/>
      <c r="DP157" s="47"/>
      <c r="DQ157" s="31"/>
      <c r="DR157" s="47"/>
      <c r="DS157" s="31"/>
      <c r="DT157" s="47"/>
      <c r="DV157" s="49"/>
      <c r="DW157" s="31"/>
      <c r="DX157" s="47"/>
      <c r="DY157" s="31"/>
      <c r="DZ157" s="47"/>
      <c r="EA157" s="31"/>
      <c r="EB157" s="47"/>
      <c r="ED157" s="49"/>
      <c r="EE157" s="31"/>
      <c r="EF157" s="47"/>
      <c r="EG157" s="31"/>
      <c r="EH157" s="47"/>
      <c r="EI157" s="31"/>
      <c r="EJ157" s="47"/>
      <c r="EL157" s="49"/>
      <c r="EM157" s="31"/>
      <c r="EN157" s="47"/>
      <c r="EO157" s="31"/>
      <c r="EP157" s="47"/>
      <c r="EQ157" s="31"/>
      <c r="ER157" s="47"/>
      <c r="ET157" s="49"/>
      <c r="EU157" s="31"/>
      <c r="EV157" s="47"/>
      <c r="EW157" s="31"/>
      <c r="EX157" s="47"/>
      <c r="EY157" s="31"/>
      <c r="EZ157" s="47"/>
      <c r="FB157" s="49"/>
      <c r="FC157" s="31"/>
      <c r="FD157" s="47"/>
      <c r="FE157" s="31"/>
      <c r="FF157" s="47"/>
      <c r="FG157" s="31"/>
      <c r="FH157" s="47"/>
      <c r="FJ157" s="49"/>
      <c r="FK157" s="31"/>
      <c r="FL157" s="47"/>
      <c r="FM157" s="31"/>
      <c r="FN157" s="47"/>
      <c r="FO157" s="31"/>
      <c r="FP157" s="47"/>
      <c r="FR157" s="49"/>
      <c r="FS157" s="31"/>
      <c r="FT157" s="47"/>
      <c r="FU157" s="31"/>
      <c r="FV157" s="47"/>
      <c r="FW157" s="31"/>
      <c r="FX157" s="47"/>
      <c r="FZ157" s="49"/>
      <c r="GA157" s="31"/>
      <c r="GB157" s="47"/>
      <c r="GC157" s="31"/>
      <c r="GD157" s="47"/>
      <c r="GE157" s="31"/>
      <c r="GF157" s="47"/>
      <c r="GH157" s="49"/>
      <c r="GI157" s="31"/>
      <c r="GJ157" s="47"/>
      <c r="GK157" s="31"/>
      <c r="GL157" s="47"/>
      <c r="GM157" s="31"/>
      <c r="GN157" s="47"/>
      <c r="GP157" s="49"/>
      <c r="GQ157" s="31"/>
      <c r="GR157" s="47"/>
      <c r="GS157" s="31"/>
      <c r="GT157" s="47"/>
      <c r="GU157" s="31"/>
      <c r="GV157" s="47"/>
      <c r="GX157" s="49"/>
      <c r="GY157" s="31"/>
      <c r="GZ157" s="47"/>
      <c r="HA157" s="31"/>
      <c r="HB157" s="47"/>
      <c r="HC157" s="31"/>
      <c r="HD157" s="47"/>
      <c r="HF157" s="49"/>
      <c r="HG157" s="31"/>
      <c r="HH157" s="47"/>
      <c r="HI157" s="31"/>
      <c r="HJ157" s="47"/>
      <c r="HK157" s="31"/>
      <c r="HL157" s="47"/>
      <c r="HN157" s="49"/>
      <c r="HO157" s="31"/>
      <c r="HP157" s="47"/>
      <c r="HQ157" s="31"/>
      <c r="HR157" s="47"/>
      <c r="HS157" s="31"/>
      <c r="HT157" s="47"/>
      <c r="HV157" s="49"/>
      <c r="HW157" s="31"/>
      <c r="HX157" s="47"/>
      <c r="HY157" s="31"/>
      <c r="HZ157" s="47"/>
      <c r="IA157" s="31"/>
      <c r="IB157" s="47"/>
      <c r="ID157" s="49"/>
      <c r="IE157" s="31"/>
      <c r="IF157" s="47"/>
      <c r="IG157" s="31"/>
      <c r="IH157" s="47"/>
      <c r="II157" s="31"/>
      <c r="IJ157" s="47"/>
      <c r="IL157" s="49"/>
      <c r="IM157" s="31"/>
      <c r="IN157" s="47"/>
      <c r="IO157" s="31"/>
      <c r="IP157" s="47"/>
      <c r="IQ157" s="31"/>
      <c r="IR157" s="47"/>
      <c r="IT157" s="49"/>
      <c r="IU157" s="31"/>
      <c r="IV157" s="47"/>
      <c r="IW157" s="31"/>
      <c r="IX157" s="47"/>
      <c r="IY157" s="31"/>
      <c r="IZ157" s="47"/>
      <c r="JB157" s="49"/>
      <c r="JC157" s="31"/>
      <c r="JD157" s="47"/>
      <c r="JE157" s="31"/>
      <c r="JF157" s="47"/>
      <c r="JG157" s="31"/>
      <c r="JH157" s="47"/>
      <c r="JJ157" s="49"/>
      <c r="JK157" s="31"/>
      <c r="JL157" s="47"/>
      <c r="JM157" s="31"/>
      <c r="JN157" s="47"/>
      <c r="JO157" s="31"/>
      <c r="JP157" s="47"/>
      <c r="JR157" s="49"/>
      <c r="JS157" s="31"/>
      <c r="JT157" s="47"/>
      <c r="JU157" s="31"/>
      <c r="JV157" s="47"/>
      <c r="JW157" s="31"/>
      <c r="JX157" s="47"/>
      <c r="JZ157" s="49"/>
      <c r="KA157" s="31"/>
      <c r="KB157" s="47"/>
      <c r="KC157" s="31"/>
      <c r="KD157" s="47"/>
      <c r="KE157" s="31"/>
    </row>
    <row r="158" spans="1:291" x14ac:dyDescent="0.25">
      <c r="A158" s="30"/>
      <c r="C158"/>
      <c r="D158"/>
      <c r="F158"/>
      <c r="G158"/>
      <c r="H158"/>
      <c r="I158"/>
      <c r="J158"/>
      <c r="K158"/>
      <c r="L158"/>
      <c r="M158"/>
      <c r="N158"/>
      <c r="O158"/>
      <c r="Q158" s="31"/>
      <c r="S158" s="44"/>
      <c r="U158" s="31"/>
      <c r="W158" s="31"/>
      <c r="Y158" s="31"/>
      <c r="AA158" s="44"/>
      <c r="AC158" s="31"/>
      <c r="AE158" s="31"/>
      <c r="AG158" s="31"/>
      <c r="AI158" s="44"/>
      <c r="AK158" s="31"/>
      <c r="AM158" s="31"/>
      <c r="AO158" s="31"/>
      <c r="AQ158" s="44"/>
      <c r="AS158" s="31"/>
      <c r="AU158" s="31"/>
      <c r="AW158" s="31"/>
      <c r="AX158" s="47"/>
      <c r="AY158" s="44"/>
      <c r="BA158" s="31"/>
      <c r="BC158" s="31"/>
      <c r="BE158" s="31"/>
      <c r="BG158" s="31"/>
      <c r="BJ158" s="49"/>
      <c r="BK158" s="31"/>
      <c r="BL158" s="47"/>
      <c r="BM158" s="31"/>
      <c r="BN158" s="47"/>
      <c r="BO158" s="31"/>
      <c r="BP158" s="47"/>
      <c r="BR158" s="49"/>
      <c r="BS158" s="31"/>
      <c r="BT158" s="47"/>
      <c r="BU158" s="31"/>
      <c r="BV158" s="47"/>
      <c r="BW158" s="31"/>
      <c r="BX158" s="47"/>
      <c r="BZ158" s="49"/>
      <c r="CA158" s="31"/>
      <c r="CB158" s="47"/>
      <c r="CC158" s="31"/>
      <c r="CD158" s="47"/>
      <c r="CE158" s="31"/>
      <c r="CF158" s="47"/>
      <c r="CH158" s="49"/>
      <c r="CI158" s="31"/>
      <c r="CJ158" s="47"/>
      <c r="CK158" s="31"/>
      <c r="CL158" s="47"/>
      <c r="CM158" s="31"/>
      <c r="CN158" s="47"/>
      <c r="CP158" s="49"/>
      <c r="CQ158" s="31"/>
      <c r="CR158" s="47"/>
      <c r="CS158" s="31"/>
      <c r="CT158" s="47"/>
      <c r="CU158" s="31"/>
      <c r="CV158" s="47"/>
      <c r="CX158" s="49"/>
      <c r="CY158" s="31"/>
      <c r="CZ158" s="47"/>
      <c r="DA158" s="31"/>
      <c r="DB158" s="47"/>
      <c r="DC158" s="31"/>
      <c r="DD158" s="47"/>
      <c r="DF158" s="49"/>
      <c r="DG158" s="31"/>
      <c r="DH158" s="47"/>
      <c r="DI158" s="31"/>
      <c r="DJ158" s="47"/>
      <c r="DK158" s="31"/>
      <c r="DL158" s="47"/>
      <c r="DN158" s="49"/>
      <c r="DO158" s="31"/>
      <c r="DP158" s="47"/>
      <c r="DQ158" s="31"/>
      <c r="DR158" s="47"/>
      <c r="DS158" s="31"/>
      <c r="DT158" s="47"/>
      <c r="DV158" s="49"/>
      <c r="DW158" s="31"/>
      <c r="DX158" s="47"/>
      <c r="DY158" s="31"/>
      <c r="DZ158" s="47"/>
      <c r="EA158" s="31"/>
      <c r="EB158" s="47"/>
      <c r="ED158" s="49"/>
      <c r="EE158" s="31"/>
      <c r="EF158" s="47"/>
      <c r="EG158" s="31"/>
      <c r="EH158" s="47"/>
      <c r="EI158" s="31"/>
      <c r="EJ158" s="47"/>
      <c r="EL158" s="49"/>
      <c r="EM158" s="31"/>
      <c r="EN158" s="47"/>
      <c r="EO158" s="31"/>
      <c r="EP158" s="47"/>
      <c r="EQ158" s="31"/>
      <c r="ER158" s="47"/>
      <c r="ET158" s="49"/>
      <c r="EU158" s="31"/>
      <c r="EV158" s="47"/>
      <c r="EW158" s="31"/>
      <c r="EX158" s="47"/>
      <c r="EY158" s="31"/>
      <c r="EZ158" s="47"/>
      <c r="FB158" s="49"/>
      <c r="FC158" s="31"/>
      <c r="FD158" s="47"/>
      <c r="FE158" s="31"/>
      <c r="FF158" s="47"/>
      <c r="FG158" s="31"/>
      <c r="FH158" s="47"/>
      <c r="FJ158" s="49"/>
      <c r="FK158" s="31"/>
      <c r="FL158" s="47"/>
      <c r="FM158" s="31"/>
      <c r="FN158" s="47"/>
      <c r="FO158" s="31"/>
      <c r="FP158" s="47"/>
      <c r="FR158" s="49"/>
      <c r="FS158" s="31"/>
      <c r="FT158" s="47"/>
      <c r="FU158" s="31"/>
      <c r="FV158" s="47"/>
      <c r="FW158" s="31"/>
      <c r="FX158" s="47"/>
      <c r="FZ158" s="49"/>
      <c r="GA158" s="31"/>
      <c r="GB158" s="47"/>
      <c r="GC158" s="31"/>
      <c r="GD158" s="47"/>
      <c r="GE158" s="31"/>
      <c r="GF158" s="47"/>
      <c r="GH158" s="49"/>
      <c r="GI158" s="31"/>
      <c r="GJ158" s="47"/>
      <c r="GK158" s="31"/>
      <c r="GL158" s="47"/>
      <c r="GM158" s="31"/>
      <c r="GN158" s="47"/>
      <c r="GP158" s="49"/>
      <c r="GQ158" s="31"/>
      <c r="GR158" s="47"/>
      <c r="GS158" s="31"/>
      <c r="GT158" s="47"/>
      <c r="GU158" s="31"/>
      <c r="GV158" s="47"/>
      <c r="GX158" s="49"/>
      <c r="GY158" s="31"/>
      <c r="GZ158" s="47"/>
      <c r="HA158" s="31"/>
      <c r="HB158" s="47"/>
      <c r="HC158" s="31"/>
      <c r="HD158" s="47"/>
      <c r="HF158" s="49"/>
      <c r="HG158" s="31"/>
      <c r="HH158" s="47"/>
      <c r="HI158" s="31"/>
      <c r="HJ158" s="47"/>
      <c r="HK158" s="31"/>
      <c r="HL158" s="47"/>
      <c r="HN158" s="49"/>
      <c r="HO158" s="31"/>
      <c r="HP158" s="47"/>
      <c r="HQ158" s="31"/>
      <c r="HR158" s="47"/>
      <c r="HS158" s="31"/>
      <c r="HT158" s="47"/>
      <c r="HV158" s="49"/>
      <c r="HW158" s="31"/>
      <c r="HX158" s="47"/>
      <c r="HY158" s="31"/>
      <c r="HZ158" s="47"/>
      <c r="IA158" s="31"/>
      <c r="IB158" s="47"/>
      <c r="ID158" s="49"/>
      <c r="IE158" s="31"/>
      <c r="IF158" s="47"/>
      <c r="IG158" s="31"/>
      <c r="IH158" s="47"/>
      <c r="II158" s="31"/>
      <c r="IJ158" s="47"/>
      <c r="IL158" s="49"/>
      <c r="IM158" s="31"/>
      <c r="IN158" s="47"/>
      <c r="IO158" s="31"/>
      <c r="IP158" s="47"/>
      <c r="IQ158" s="31"/>
      <c r="IR158" s="47"/>
      <c r="IT158" s="49"/>
      <c r="IU158" s="31"/>
      <c r="IV158" s="47"/>
      <c r="IW158" s="31"/>
      <c r="IX158" s="47"/>
      <c r="IY158" s="31"/>
      <c r="IZ158" s="47"/>
      <c r="JB158" s="49"/>
      <c r="JC158" s="31"/>
      <c r="JD158" s="47"/>
      <c r="JE158" s="31"/>
      <c r="JF158" s="47"/>
      <c r="JG158" s="31"/>
      <c r="JH158" s="47"/>
      <c r="JJ158" s="49"/>
      <c r="JK158" s="31"/>
      <c r="JL158" s="47"/>
      <c r="JM158" s="31"/>
      <c r="JN158" s="47"/>
      <c r="JO158" s="31"/>
      <c r="JP158" s="47"/>
      <c r="JR158" s="49"/>
      <c r="JS158" s="31"/>
      <c r="JT158" s="47"/>
      <c r="JU158" s="31"/>
      <c r="JV158" s="47"/>
      <c r="JW158" s="31"/>
      <c r="JX158" s="47"/>
      <c r="JZ158" s="49"/>
      <c r="KA158" s="31"/>
      <c r="KB158" s="47"/>
      <c r="KC158" s="31"/>
      <c r="KD158" s="47"/>
      <c r="KE158" s="31"/>
    </row>
    <row r="159" spans="1:291" ht="15" customHeight="1" x14ac:dyDescent="0.25">
      <c r="A159" s="30"/>
      <c r="C159"/>
      <c r="D159"/>
      <c r="F159"/>
      <c r="G159"/>
      <c r="H159"/>
      <c r="I159"/>
      <c r="J159"/>
      <c r="K159"/>
      <c r="L159" s="47"/>
      <c r="M159"/>
      <c r="N159"/>
      <c r="O159"/>
      <c r="S159" s="44"/>
      <c r="T159" s="44"/>
      <c r="AA159" s="44"/>
      <c r="AB159" s="44"/>
      <c r="AI159" s="44"/>
      <c r="AJ159" s="44"/>
      <c r="AQ159" s="44"/>
      <c r="AR159" s="44"/>
      <c r="AY159" s="44"/>
      <c r="AZ159" s="44"/>
    </row>
    <row r="160" spans="1:291" x14ac:dyDescent="0.25">
      <c r="A160" s="30"/>
      <c r="C160"/>
      <c r="D160"/>
      <c r="E160"/>
      <c r="F160"/>
      <c r="G160"/>
      <c r="H160"/>
      <c r="I160"/>
      <c r="J160"/>
      <c r="K160"/>
      <c r="L160" s="47"/>
      <c r="M160"/>
      <c r="N160"/>
      <c r="O160"/>
    </row>
    <row r="161" spans="1:291" x14ac:dyDescent="0.25">
      <c r="A161" s="30"/>
      <c r="C161"/>
      <c r="D161"/>
      <c r="F161"/>
      <c r="G161"/>
      <c r="H161"/>
      <c r="I161"/>
      <c r="J161"/>
      <c r="K161"/>
      <c r="M161"/>
      <c r="N161"/>
      <c r="O161"/>
      <c r="S161" s="44"/>
      <c r="AA161" s="44"/>
      <c r="AI161" s="44"/>
      <c r="AQ161" s="44"/>
      <c r="AY161" s="44"/>
    </row>
    <row r="162" spans="1:291" x14ac:dyDescent="0.25">
      <c r="A162" s="30"/>
      <c r="C162"/>
      <c r="D162"/>
      <c r="E162"/>
      <c r="F162"/>
      <c r="G162"/>
      <c r="H162"/>
      <c r="I162"/>
      <c r="J162"/>
      <c r="K162"/>
      <c r="M162"/>
      <c r="N162"/>
      <c r="O162"/>
      <c r="S162" s="44"/>
      <c r="AA162" s="44"/>
      <c r="AI162" s="44"/>
      <c r="AQ162" s="44"/>
      <c r="AY162" s="44"/>
    </row>
    <row r="163" spans="1:291" x14ac:dyDescent="0.25">
      <c r="A163" s="30"/>
      <c r="C163"/>
      <c r="D163"/>
      <c r="E163"/>
      <c r="F163"/>
      <c r="G163"/>
      <c r="H163"/>
      <c r="I163"/>
      <c r="J163"/>
      <c r="K163"/>
      <c r="M163"/>
      <c r="N163"/>
      <c r="O163"/>
      <c r="S163" s="44"/>
      <c r="AA163" s="44"/>
      <c r="AI163" s="44"/>
      <c r="AQ163" s="44"/>
      <c r="AY163" s="44"/>
    </row>
    <row r="164" spans="1:291" x14ac:dyDescent="0.25">
      <c r="A164" s="30"/>
      <c r="C164"/>
      <c r="D164"/>
      <c r="F164"/>
      <c r="G164"/>
      <c r="H164"/>
      <c r="I164"/>
      <c r="J164"/>
      <c r="K164"/>
      <c r="M164"/>
      <c r="N164"/>
      <c r="O164"/>
      <c r="S164" s="44"/>
      <c r="AA164" s="44"/>
      <c r="AI164" s="44"/>
      <c r="AQ164" s="44"/>
      <c r="AY164" s="44"/>
    </row>
    <row r="165" spans="1:291" x14ac:dyDescent="0.25">
      <c r="A165" s="30"/>
      <c r="C165"/>
      <c r="D165"/>
      <c r="F165"/>
      <c r="G165"/>
      <c r="H165"/>
      <c r="I165"/>
      <c r="J165"/>
      <c r="K165"/>
      <c r="L165" s="31"/>
      <c r="M165"/>
      <c r="N165"/>
      <c r="O165"/>
      <c r="S165" s="44"/>
      <c r="AA165" s="44"/>
      <c r="AI165" s="44"/>
      <c r="AQ165" s="44"/>
      <c r="AY165" s="44"/>
    </row>
    <row r="166" spans="1:291" x14ac:dyDescent="0.25">
      <c r="A166" s="30"/>
      <c r="C166"/>
      <c r="D166"/>
      <c r="E166"/>
      <c r="F166"/>
      <c r="G166"/>
      <c r="H166"/>
      <c r="I166"/>
      <c r="J166"/>
      <c r="K166"/>
      <c r="M166"/>
      <c r="N166"/>
      <c r="O166"/>
      <c r="S166" s="44"/>
      <c r="AA166" s="44"/>
      <c r="AI166" s="44"/>
      <c r="AQ166" s="44"/>
      <c r="AY166" s="44"/>
    </row>
    <row r="167" spans="1:291" x14ac:dyDescent="0.25">
      <c r="A167" s="30"/>
      <c r="C167"/>
      <c r="D167"/>
      <c r="E167"/>
      <c r="F167"/>
      <c r="G167"/>
      <c r="H167"/>
      <c r="I167"/>
      <c r="J167"/>
      <c r="K167"/>
      <c r="L167"/>
      <c r="M167"/>
      <c r="N167"/>
      <c r="O167"/>
      <c r="S167" s="44"/>
      <c r="AA167" s="44"/>
      <c r="AI167" s="44"/>
      <c r="AQ167" s="44"/>
      <c r="AY167" s="44"/>
    </row>
    <row r="168" spans="1:291" x14ac:dyDescent="0.25">
      <c r="A168" s="30"/>
      <c r="C168"/>
      <c r="D168"/>
      <c r="E168"/>
      <c r="F168"/>
      <c r="G168"/>
      <c r="H168"/>
      <c r="I168"/>
      <c r="J168"/>
      <c r="K168"/>
      <c r="L168"/>
      <c r="M168"/>
      <c r="N168"/>
      <c r="O168"/>
      <c r="S168" s="44"/>
      <c r="AA168" s="44"/>
      <c r="AI168" s="44"/>
      <c r="AQ168" s="44"/>
      <c r="AY168" s="44"/>
    </row>
    <row r="169" spans="1:291" x14ac:dyDescent="0.25">
      <c r="A169" s="30"/>
      <c r="C169"/>
      <c r="D169"/>
      <c r="E169"/>
      <c r="F169"/>
      <c r="G169"/>
      <c r="H169"/>
      <c r="I169"/>
      <c r="J169"/>
      <c r="K169"/>
      <c r="L169"/>
      <c r="M169"/>
      <c r="N169"/>
      <c r="O169"/>
      <c r="S169" s="44"/>
      <c r="AA169" s="44"/>
      <c r="AI169" s="44"/>
      <c r="AQ169" s="44"/>
      <c r="AY169" s="44"/>
    </row>
    <row r="170" spans="1:291" x14ac:dyDescent="0.25">
      <c r="A170" s="30"/>
      <c r="C170"/>
      <c r="D170"/>
      <c r="E170"/>
      <c r="F170"/>
      <c r="G170"/>
      <c r="H170"/>
      <c r="I170"/>
      <c r="J170"/>
      <c r="K170"/>
      <c r="L170"/>
      <c r="M170"/>
      <c r="N170"/>
      <c r="O170"/>
      <c r="S170" s="44"/>
      <c r="AA170" s="44"/>
      <c r="AI170" s="44"/>
      <c r="AQ170" s="44"/>
      <c r="AY170" s="44"/>
    </row>
    <row r="171" spans="1:291" x14ac:dyDescent="0.25">
      <c r="A171" s="30"/>
      <c r="K171" s="44"/>
      <c r="S171" s="44"/>
      <c r="AA171" s="44"/>
      <c r="AI171" s="44"/>
      <c r="AQ171" s="44"/>
      <c r="AY171" s="44"/>
    </row>
    <row r="172" spans="1:291" x14ac:dyDescent="0.25">
      <c r="A172" s="30"/>
    </row>
    <row r="173" spans="1:291" x14ac:dyDescent="0.25">
      <c r="A173" s="30"/>
      <c r="C173" s="213"/>
      <c r="E173" s="213"/>
      <c r="G173" s="31"/>
      <c r="I173" s="31"/>
      <c r="M173" s="31"/>
      <c r="O173" s="31"/>
      <c r="Q173" s="31"/>
      <c r="U173" s="31"/>
      <c r="W173" s="31"/>
      <c r="Y173" s="31"/>
      <c r="AC173" s="31"/>
      <c r="AE173" s="31"/>
      <c r="AG173" s="31"/>
      <c r="AK173" s="31"/>
      <c r="AM173" s="31"/>
      <c r="AO173" s="31"/>
      <c r="AS173" s="31"/>
      <c r="AU173" s="31"/>
      <c r="AW173" s="31"/>
      <c r="AX173" s="47"/>
      <c r="BA173" s="31"/>
      <c r="BC173" s="31"/>
      <c r="BE173" s="31"/>
      <c r="BG173" s="31"/>
      <c r="BI173" s="49"/>
      <c r="BJ173" s="49"/>
      <c r="BK173" s="31"/>
      <c r="BL173" s="47"/>
      <c r="BM173" s="31"/>
      <c r="BN173" s="47"/>
      <c r="BO173" s="31"/>
      <c r="BP173" s="47"/>
      <c r="BQ173" s="49"/>
      <c r="BR173" s="49"/>
      <c r="BS173" s="31"/>
      <c r="BT173" s="47"/>
      <c r="BU173" s="31"/>
      <c r="BV173" s="47"/>
      <c r="BW173" s="31"/>
      <c r="BX173" s="47"/>
      <c r="BY173" s="49"/>
      <c r="BZ173" s="49"/>
      <c r="CA173" s="31"/>
      <c r="CB173" s="47"/>
      <c r="CC173" s="31"/>
      <c r="CD173" s="47"/>
      <c r="CE173" s="31"/>
      <c r="CF173" s="47"/>
      <c r="CG173" s="49"/>
      <c r="CH173" s="49"/>
      <c r="CI173" s="31"/>
      <c r="CJ173" s="47"/>
      <c r="CK173" s="31"/>
      <c r="CL173" s="47"/>
      <c r="CM173" s="31"/>
      <c r="CN173" s="47"/>
      <c r="CO173" s="49"/>
      <c r="CP173" s="49"/>
      <c r="CQ173" s="31"/>
      <c r="CR173" s="47"/>
      <c r="CS173" s="31"/>
      <c r="CT173" s="47"/>
      <c r="CU173" s="31"/>
      <c r="CV173" s="47"/>
      <c r="CW173" s="49"/>
      <c r="CX173" s="49"/>
      <c r="CY173" s="31"/>
      <c r="CZ173" s="47"/>
      <c r="DA173" s="31"/>
      <c r="DB173" s="47"/>
      <c r="DC173" s="31"/>
      <c r="DD173" s="47"/>
      <c r="DE173" s="49"/>
      <c r="DF173" s="49"/>
      <c r="DG173" s="31"/>
      <c r="DH173" s="47"/>
      <c r="DI173" s="31"/>
      <c r="DJ173" s="47"/>
      <c r="DK173" s="31"/>
      <c r="DL173" s="47"/>
      <c r="DM173" s="49"/>
      <c r="DN173" s="49"/>
      <c r="DO173" s="31"/>
      <c r="DP173" s="47"/>
      <c r="DQ173" s="31"/>
      <c r="DR173" s="47"/>
      <c r="DS173" s="31"/>
      <c r="DT173" s="47"/>
      <c r="DU173" s="49"/>
      <c r="DV173" s="49"/>
      <c r="DW173" s="31"/>
      <c r="DX173" s="47"/>
      <c r="DY173" s="31"/>
      <c r="DZ173" s="47"/>
      <c r="EA173" s="31"/>
      <c r="EB173" s="47"/>
      <c r="EC173" s="49"/>
      <c r="ED173" s="49"/>
      <c r="EE173" s="31"/>
      <c r="EF173" s="47"/>
      <c r="EG173" s="31"/>
      <c r="EH173" s="47"/>
      <c r="EI173" s="31"/>
      <c r="EJ173" s="47"/>
      <c r="EK173" s="49"/>
      <c r="EL173" s="49"/>
      <c r="EM173" s="31"/>
      <c r="EN173" s="47"/>
      <c r="EO173" s="31"/>
      <c r="EP173" s="47"/>
      <c r="EQ173" s="31"/>
      <c r="ER173" s="47"/>
      <c r="ES173" s="49"/>
      <c r="ET173" s="49"/>
      <c r="EU173" s="31"/>
      <c r="EV173" s="47"/>
      <c r="EW173" s="31"/>
      <c r="EX173" s="47"/>
      <c r="EY173" s="31"/>
      <c r="EZ173" s="47"/>
      <c r="FA173" s="49"/>
      <c r="FB173" s="49"/>
      <c r="FC173" s="31"/>
      <c r="FD173" s="47"/>
      <c r="FE173" s="31"/>
      <c r="FF173" s="47"/>
      <c r="FG173" s="31"/>
      <c r="FH173" s="47"/>
      <c r="FI173" s="49"/>
      <c r="FJ173" s="49"/>
      <c r="FK173" s="31"/>
      <c r="FL173" s="47"/>
      <c r="FM173" s="31"/>
      <c r="FN173" s="47"/>
      <c r="FO173" s="31"/>
      <c r="FP173" s="47"/>
      <c r="FQ173" s="49"/>
      <c r="FR173" s="49"/>
      <c r="FS173" s="31"/>
      <c r="FT173" s="47"/>
      <c r="FU173" s="31"/>
      <c r="FV173" s="47"/>
      <c r="FW173" s="31"/>
      <c r="FX173" s="47"/>
      <c r="FY173" s="49"/>
      <c r="FZ173" s="49"/>
      <c r="GA173" s="31"/>
      <c r="GB173" s="47"/>
      <c r="GC173" s="31"/>
      <c r="GD173" s="47"/>
      <c r="GE173" s="31"/>
      <c r="GF173" s="47"/>
      <c r="GG173" s="49"/>
      <c r="GH173" s="49"/>
      <c r="GI173" s="31"/>
      <c r="GJ173" s="47"/>
      <c r="GK173" s="31"/>
      <c r="GL173" s="47"/>
      <c r="GM173" s="31"/>
      <c r="GN173" s="47"/>
      <c r="GO173" s="49"/>
      <c r="GP173" s="49"/>
      <c r="GQ173" s="31"/>
      <c r="GR173" s="47"/>
      <c r="GS173" s="31"/>
      <c r="GT173" s="47"/>
      <c r="GU173" s="31"/>
      <c r="GV173" s="47"/>
      <c r="GW173" s="49"/>
      <c r="GX173" s="49"/>
      <c r="GY173" s="31"/>
      <c r="GZ173" s="47"/>
      <c r="HA173" s="31"/>
      <c r="HB173" s="47"/>
      <c r="HC173" s="31"/>
      <c r="HD173" s="47"/>
      <c r="HE173" s="49"/>
      <c r="HF173" s="49"/>
      <c r="HG173" s="31"/>
      <c r="HH173" s="47"/>
      <c r="HI173" s="31"/>
      <c r="HJ173" s="47"/>
      <c r="HK173" s="31"/>
      <c r="HL173" s="47"/>
      <c r="HM173" s="49"/>
      <c r="HN173" s="49"/>
      <c r="HO173" s="31"/>
      <c r="HP173" s="47"/>
      <c r="HQ173" s="31"/>
      <c r="HR173" s="47"/>
      <c r="HS173" s="31"/>
      <c r="HT173" s="47"/>
      <c r="HU173" s="49"/>
      <c r="HV173" s="49"/>
      <c r="HW173" s="31"/>
      <c r="HX173" s="47"/>
      <c r="HY173" s="31"/>
      <c r="HZ173" s="47"/>
      <c r="IA173" s="31"/>
      <c r="IB173" s="47"/>
      <c r="IC173" s="49"/>
      <c r="ID173" s="49"/>
      <c r="IE173" s="31"/>
      <c r="IF173" s="47"/>
      <c r="IG173" s="31"/>
      <c r="IH173" s="47"/>
      <c r="II173" s="31"/>
      <c r="IJ173" s="47"/>
      <c r="IK173" s="49"/>
      <c r="IL173" s="49"/>
      <c r="IM173" s="31"/>
      <c r="IN173" s="47"/>
      <c r="IO173" s="31"/>
      <c r="IP173" s="47"/>
      <c r="IQ173" s="31"/>
      <c r="IR173" s="47"/>
      <c r="IS173" s="49"/>
      <c r="IT173" s="49"/>
      <c r="IU173" s="31"/>
      <c r="IV173" s="47"/>
      <c r="IW173" s="31"/>
      <c r="IX173" s="47"/>
      <c r="IY173" s="31"/>
      <c r="IZ173" s="47"/>
      <c r="JA173" s="49"/>
      <c r="JB173" s="49"/>
      <c r="JC173" s="31"/>
      <c r="JD173" s="47"/>
      <c r="JE173" s="31"/>
      <c r="JF173" s="47"/>
      <c r="JG173" s="31"/>
      <c r="JH173" s="47"/>
      <c r="JI173" s="49"/>
      <c r="JJ173" s="49"/>
      <c r="JK173" s="31"/>
      <c r="JL173" s="47"/>
      <c r="JM173" s="31"/>
      <c r="JN173" s="47"/>
      <c r="JO173" s="31"/>
      <c r="JP173" s="47"/>
      <c r="JQ173" s="49"/>
      <c r="JR173" s="49"/>
      <c r="JS173" s="31"/>
      <c r="JT173" s="47"/>
      <c r="JU173" s="31"/>
      <c r="JV173" s="47"/>
      <c r="JW173" s="31"/>
      <c r="JX173" s="47"/>
      <c r="JY173" s="49"/>
      <c r="JZ173" s="49"/>
      <c r="KA173" s="31"/>
      <c r="KB173" s="47"/>
      <c r="KC173" s="31"/>
      <c r="KD173" s="47"/>
      <c r="KE173" s="31"/>
    </row>
    <row r="174" spans="1:291" x14ac:dyDescent="0.25">
      <c r="A174" s="30"/>
      <c r="C174" s="213"/>
      <c r="E174" s="213"/>
      <c r="G174" s="31"/>
      <c r="I174" s="31"/>
      <c r="M174" s="31"/>
      <c r="O174" s="31"/>
      <c r="Q174" s="31"/>
      <c r="S174" s="44"/>
      <c r="U174" s="31"/>
      <c r="W174" s="31"/>
      <c r="Y174" s="31"/>
      <c r="AA174" s="44"/>
      <c r="AC174" s="31"/>
      <c r="AE174" s="31"/>
      <c r="AG174" s="31"/>
      <c r="AI174" s="44"/>
      <c r="AK174" s="31"/>
      <c r="AM174" s="31"/>
      <c r="AO174" s="31"/>
      <c r="AQ174" s="44"/>
      <c r="AS174" s="31"/>
      <c r="AU174" s="31"/>
      <c r="AW174" s="31"/>
      <c r="AX174" s="47"/>
      <c r="AY174" s="44"/>
      <c r="BA174" s="31"/>
      <c r="BC174" s="31"/>
      <c r="BE174" s="31"/>
      <c r="BG174" s="31"/>
      <c r="BJ174" s="49"/>
      <c r="BK174" s="31"/>
      <c r="BL174" s="47"/>
      <c r="BM174" s="31"/>
      <c r="BN174" s="47"/>
      <c r="BO174" s="31"/>
      <c r="BP174" s="47"/>
      <c r="BR174" s="49"/>
      <c r="BS174" s="31"/>
      <c r="BT174" s="47"/>
      <c r="BU174" s="31"/>
      <c r="BV174" s="47"/>
      <c r="BW174" s="31"/>
      <c r="BX174" s="47"/>
      <c r="BZ174" s="49"/>
      <c r="CA174" s="31"/>
      <c r="CB174" s="47"/>
      <c r="CC174" s="31"/>
      <c r="CD174" s="47"/>
      <c r="CE174" s="31"/>
      <c r="CF174" s="47"/>
      <c r="CH174" s="49"/>
      <c r="CI174" s="31"/>
      <c r="CJ174" s="47"/>
      <c r="CK174" s="31"/>
      <c r="CL174" s="47"/>
      <c r="CM174" s="31"/>
      <c r="CN174" s="47"/>
      <c r="CP174" s="49"/>
      <c r="CQ174" s="31"/>
      <c r="CR174" s="47"/>
      <c r="CS174" s="31"/>
      <c r="CT174" s="47"/>
      <c r="CU174" s="31"/>
      <c r="CV174" s="47"/>
      <c r="CX174" s="49"/>
      <c r="CY174" s="31"/>
      <c r="CZ174" s="47"/>
      <c r="DA174" s="31"/>
      <c r="DB174" s="47"/>
      <c r="DC174" s="31"/>
      <c r="DD174" s="47"/>
      <c r="DF174" s="49"/>
      <c r="DG174" s="31"/>
      <c r="DH174" s="47"/>
      <c r="DI174" s="31"/>
      <c r="DJ174" s="47"/>
      <c r="DK174" s="31"/>
      <c r="DL174" s="47"/>
      <c r="DN174" s="49"/>
      <c r="DO174" s="31"/>
      <c r="DP174" s="47"/>
      <c r="DQ174" s="31"/>
      <c r="DR174" s="47"/>
      <c r="DS174" s="31"/>
      <c r="DT174" s="47"/>
      <c r="DV174" s="49"/>
      <c r="DW174" s="31"/>
      <c r="DX174" s="47"/>
      <c r="DY174" s="31"/>
      <c r="DZ174" s="47"/>
      <c r="EA174" s="31"/>
      <c r="EB174" s="47"/>
      <c r="ED174" s="49"/>
      <c r="EE174" s="31"/>
      <c r="EF174" s="47"/>
      <c r="EG174" s="31"/>
      <c r="EH174" s="47"/>
      <c r="EI174" s="31"/>
      <c r="EJ174" s="47"/>
      <c r="EL174" s="49"/>
      <c r="EM174" s="31"/>
      <c r="EN174" s="47"/>
      <c r="EO174" s="31"/>
      <c r="EP174" s="47"/>
      <c r="EQ174" s="31"/>
      <c r="ER174" s="47"/>
      <c r="ET174" s="49"/>
      <c r="EU174" s="31"/>
      <c r="EV174" s="47"/>
      <c r="EW174" s="31"/>
      <c r="EX174" s="47"/>
      <c r="EY174" s="31"/>
      <c r="EZ174" s="47"/>
      <c r="FB174" s="49"/>
      <c r="FC174" s="31"/>
      <c r="FD174" s="47"/>
      <c r="FE174" s="31"/>
      <c r="FF174" s="47"/>
      <c r="FG174" s="31"/>
      <c r="FH174" s="47"/>
      <c r="FJ174" s="49"/>
      <c r="FK174" s="31"/>
      <c r="FL174" s="47"/>
      <c r="FM174" s="31"/>
      <c r="FN174" s="47"/>
      <c r="FO174" s="31"/>
      <c r="FP174" s="47"/>
      <c r="FR174" s="49"/>
      <c r="FS174" s="31"/>
      <c r="FT174" s="47"/>
      <c r="FU174" s="31"/>
      <c r="FV174" s="47"/>
      <c r="FW174" s="31"/>
      <c r="FX174" s="47"/>
      <c r="FZ174" s="49"/>
      <c r="GA174" s="31"/>
      <c r="GB174" s="47"/>
      <c r="GC174" s="31"/>
      <c r="GD174" s="47"/>
      <c r="GE174" s="31"/>
      <c r="GF174" s="47"/>
      <c r="GH174" s="49"/>
      <c r="GI174" s="31"/>
      <c r="GJ174" s="47"/>
      <c r="GK174" s="31"/>
      <c r="GL174" s="47"/>
      <c r="GM174" s="31"/>
      <c r="GN174" s="47"/>
      <c r="GP174" s="49"/>
      <c r="GQ174" s="31"/>
      <c r="GR174" s="47"/>
      <c r="GS174" s="31"/>
      <c r="GT174" s="47"/>
      <c r="GU174" s="31"/>
      <c r="GV174" s="47"/>
      <c r="GX174" s="49"/>
      <c r="GY174" s="31"/>
      <c r="GZ174" s="47"/>
      <c r="HA174" s="31"/>
      <c r="HB174" s="47"/>
      <c r="HC174" s="31"/>
      <c r="HD174" s="47"/>
      <c r="HF174" s="49"/>
      <c r="HG174" s="31"/>
      <c r="HH174" s="47"/>
      <c r="HI174" s="31"/>
      <c r="HJ174" s="47"/>
      <c r="HK174" s="31"/>
      <c r="HL174" s="47"/>
      <c r="HN174" s="49"/>
      <c r="HO174" s="31"/>
      <c r="HP174" s="47"/>
      <c r="HQ174" s="31"/>
      <c r="HR174" s="47"/>
      <c r="HS174" s="31"/>
      <c r="HT174" s="47"/>
      <c r="HV174" s="49"/>
      <c r="HW174" s="31"/>
      <c r="HX174" s="47"/>
      <c r="HY174" s="31"/>
      <c r="HZ174" s="47"/>
      <c r="IA174" s="31"/>
      <c r="IB174" s="47"/>
      <c r="ID174" s="49"/>
      <c r="IE174" s="31"/>
      <c r="IF174" s="47"/>
      <c r="IG174" s="31"/>
      <c r="IH174" s="47"/>
      <c r="II174" s="31"/>
      <c r="IJ174" s="47"/>
      <c r="IL174" s="49"/>
      <c r="IM174" s="31"/>
      <c r="IN174" s="47"/>
      <c r="IO174" s="31"/>
      <c r="IP174" s="47"/>
      <c r="IQ174" s="31"/>
      <c r="IR174" s="47"/>
      <c r="IT174" s="49"/>
      <c r="IU174" s="31"/>
      <c r="IV174" s="47"/>
      <c r="IW174" s="31"/>
      <c r="IX174" s="47"/>
      <c r="IY174" s="31"/>
      <c r="IZ174" s="47"/>
      <c r="JB174" s="49"/>
      <c r="JC174" s="31"/>
      <c r="JD174" s="47"/>
      <c r="JE174" s="31"/>
      <c r="JF174" s="47"/>
      <c r="JG174" s="31"/>
      <c r="JH174" s="47"/>
      <c r="JJ174" s="49"/>
      <c r="JK174" s="31"/>
      <c r="JL174" s="47"/>
      <c r="JM174" s="31"/>
      <c r="JN174" s="47"/>
      <c r="JO174" s="31"/>
      <c r="JP174" s="47"/>
      <c r="JR174" s="49"/>
      <c r="JS174" s="31"/>
      <c r="JT174" s="47"/>
      <c r="JU174" s="31"/>
      <c r="JV174" s="47"/>
      <c r="JW174" s="31"/>
      <c r="JX174" s="47"/>
      <c r="JZ174" s="49"/>
      <c r="KA174" s="31"/>
      <c r="KB174" s="47"/>
      <c r="KC174" s="31"/>
      <c r="KD174" s="47"/>
      <c r="KE174" s="31"/>
    </row>
    <row r="175" spans="1:291" x14ac:dyDescent="0.25">
      <c r="A175" s="30"/>
      <c r="C175" s="213"/>
      <c r="E175" s="213"/>
      <c r="G175" s="31"/>
      <c r="I175" s="31"/>
      <c r="M175" s="31"/>
      <c r="O175" s="31"/>
      <c r="Q175" s="31"/>
      <c r="S175" s="44"/>
      <c r="U175" s="31"/>
      <c r="W175" s="31"/>
      <c r="Y175" s="31"/>
      <c r="AA175" s="44"/>
      <c r="AC175" s="31"/>
      <c r="AE175" s="31"/>
      <c r="AG175" s="31"/>
      <c r="AI175" s="44"/>
      <c r="AK175" s="31"/>
      <c r="AM175" s="31"/>
      <c r="AO175" s="31"/>
      <c r="AQ175" s="44"/>
      <c r="AS175" s="31"/>
      <c r="AU175" s="31"/>
      <c r="AW175" s="31"/>
      <c r="AX175" s="47"/>
      <c r="AY175" s="44"/>
      <c r="BA175" s="31"/>
      <c r="BC175" s="31"/>
      <c r="BE175" s="31"/>
      <c r="BG175" s="31"/>
      <c r="BJ175" s="49"/>
      <c r="BK175" s="31"/>
      <c r="BL175" s="47"/>
      <c r="BM175" s="31"/>
      <c r="BN175" s="47"/>
      <c r="BO175" s="31"/>
      <c r="BP175" s="47"/>
      <c r="BR175" s="49"/>
      <c r="BS175" s="31"/>
      <c r="BT175" s="47"/>
      <c r="BU175" s="31"/>
      <c r="BV175" s="47"/>
      <c r="BW175" s="31"/>
      <c r="BX175" s="47"/>
      <c r="BZ175" s="49"/>
      <c r="CA175" s="31"/>
      <c r="CB175" s="47"/>
      <c r="CC175" s="31"/>
      <c r="CD175" s="47"/>
      <c r="CE175" s="31"/>
      <c r="CF175" s="47"/>
      <c r="CH175" s="49"/>
      <c r="CI175" s="31"/>
      <c r="CJ175" s="47"/>
      <c r="CK175" s="31"/>
      <c r="CL175" s="47"/>
      <c r="CM175" s="31"/>
      <c r="CN175" s="47"/>
      <c r="CP175" s="49"/>
      <c r="CQ175" s="31"/>
      <c r="CR175" s="47"/>
      <c r="CS175" s="31"/>
      <c r="CT175" s="47"/>
      <c r="CU175" s="31"/>
      <c r="CV175" s="47"/>
      <c r="CX175" s="49"/>
      <c r="CY175" s="31"/>
      <c r="CZ175" s="47"/>
      <c r="DA175" s="31"/>
      <c r="DB175" s="47"/>
      <c r="DC175" s="31"/>
      <c r="DD175" s="47"/>
      <c r="DF175" s="49"/>
      <c r="DG175" s="31"/>
      <c r="DH175" s="47"/>
      <c r="DI175" s="31"/>
      <c r="DJ175" s="47"/>
      <c r="DK175" s="31"/>
      <c r="DL175" s="47"/>
      <c r="DN175" s="49"/>
      <c r="DO175" s="31"/>
      <c r="DP175" s="47"/>
      <c r="DQ175" s="31"/>
      <c r="DR175" s="47"/>
      <c r="DS175" s="31"/>
      <c r="DT175" s="47"/>
      <c r="DV175" s="49"/>
      <c r="DW175" s="31"/>
      <c r="DX175" s="47"/>
      <c r="DY175" s="31"/>
      <c r="DZ175" s="47"/>
      <c r="EA175" s="31"/>
      <c r="EB175" s="47"/>
      <c r="ED175" s="49"/>
      <c r="EE175" s="31"/>
      <c r="EF175" s="47"/>
      <c r="EG175" s="31"/>
      <c r="EH175" s="47"/>
      <c r="EI175" s="31"/>
      <c r="EJ175" s="47"/>
      <c r="EL175" s="49"/>
      <c r="EM175" s="31"/>
      <c r="EN175" s="47"/>
      <c r="EO175" s="31"/>
      <c r="EP175" s="47"/>
      <c r="EQ175" s="31"/>
      <c r="ER175" s="47"/>
      <c r="ET175" s="49"/>
      <c r="EU175" s="31"/>
      <c r="EV175" s="47"/>
      <c r="EW175" s="31"/>
      <c r="EX175" s="47"/>
      <c r="EY175" s="31"/>
      <c r="EZ175" s="47"/>
      <c r="FB175" s="49"/>
      <c r="FC175" s="31"/>
      <c r="FD175" s="47"/>
      <c r="FE175" s="31"/>
      <c r="FF175" s="47"/>
      <c r="FG175" s="31"/>
      <c r="FH175" s="47"/>
      <c r="FJ175" s="49"/>
      <c r="FK175" s="31"/>
      <c r="FL175" s="47"/>
      <c r="FM175" s="31"/>
      <c r="FN175" s="47"/>
      <c r="FO175" s="31"/>
      <c r="FP175" s="47"/>
      <c r="FR175" s="49"/>
      <c r="FS175" s="31"/>
      <c r="FT175" s="47"/>
      <c r="FU175" s="31"/>
      <c r="FV175" s="47"/>
      <c r="FW175" s="31"/>
      <c r="FX175" s="47"/>
      <c r="FZ175" s="49"/>
      <c r="GA175" s="31"/>
      <c r="GB175" s="47"/>
      <c r="GC175" s="31"/>
      <c r="GD175" s="47"/>
      <c r="GE175" s="31"/>
      <c r="GF175" s="47"/>
      <c r="GH175" s="49"/>
      <c r="GI175" s="31"/>
      <c r="GJ175" s="47"/>
      <c r="GK175" s="31"/>
      <c r="GL175" s="47"/>
      <c r="GM175" s="31"/>
      <c r="GN175" s="47"/>
      <c r="GP175" s="49"/>
      <c r="GQ175" s="31"/>
      <c r="GR175" s="47"/>
      <c r="GS175" s="31"/>
      <c r="GT175" s="47"/>
      <c r="GU175" s="31"/>
      <c r="GV175" s="47"/>
      <c r="GX175" s="49"/>
      <c r="GY175" s="31"/>
      <c r="GZ175" s="47"/>
      <c r="HA175" s="31"/>
      <c r="HB175" s="47"/>
      <c r="HC175" s="31"/>
      <c r="HD175" s="47"/>
      <c r="HF175" s="49"/>
      <c r="HG175" s="31"/>
      <c r="HH175" s="47"/>
      <c r="HI175" s="31"/>
      <c r="HJ175" s="47"/>
      <c r="HK175" s="31"/>
      <c r="HL175" s="47"/>
      <c r="HN175" s="49"/>
      <c r="HO175" s="31"/>
      <c r="HP175" s="47"/>
      <c r="HQ175" s="31"/>
      <c r="HR175" s="47"/>
      <c r="HS175" s="31"/>
      <c r="HT175" s="47"/>
      <c r="HV175" s="49"/>
      <c r="HW175" s="31"/>
      <c r="HX175" s="47"/>
      <c r="HY175" s="31"/>
      <c r="HZ175" s="47"/>
      <c r="IA175" s="31"/>
      <c r="IB175" s="47"/>
      <c r="ID175" s="49"/>
      <c r="IE175" s="31"/>
      <c r="IF175" s="47"/>
      <c r="IG175" s="31"/>
      <c r="IH175" s="47"/>
      <c r="II175" s="31"/>
      <c r="IJ175" s="47"/>
      <c r="IL175" s="49"/>
      <c r="IM175" s="31"/>
      <c r="IN175" s="47"/>
      <c r="IO175" s="31"/>
      <c r="IP175" s="47"/>
      <c r="IQ175" s="31"/>
      <c r="IR175" s="47"/>
      <c r="IT175" s="49"/>
      <c r="IU175" s="31"/>
      <c r="IV175" s="47"/>
      <c r="IW175" s="31"/>
      <c r="IX175" s="47"/>
      <c r="IY175" s="31"/>
      <c r="IZ175" s="47"/>
      <c r="JB175" s="49"/>
      <c r="JC175" s="31"/>
      <c r="JD175" s="47"/>
      <c r="JE175" s="31"/>
      <c r="JF175" s="47"/>
      <c r="JG175" s="31"/>
      <c r="JH175" s="47"/>
      <c r="JJ175" s="49"/>
      <c r="JK175" s="31"/>
      <c r="JL175" s="47"/>
      <c r="JM175" s="31"/>
      <c r="JN175" s="47"/>
      <c r="JO175" s="31"/>
      <c r="JP175" s="47"/>
      <c r="JR175" s="49"/>
      <c r="JS175" s="31"/>
      <c r="JT175" s="47"/>
      <c r="JU175" s="31"/>
      <c r="JV175" s="47"/>
      <c r="JW175" s="31"/>
      <c r="JX175" s="47"/>
      <c r="JZ175" s="49"/>
      <c r="KA175" s="31"/>
      <c r="KB175" s="47"/>
      <c r="KC175" s="31"/>
      <c r="KD175" s="47"/>
      <c r="KE175" s="31"/>
    </row>
    <row r="176" spans="1:291" x14ac:dyDescent="0.25">
      <c r="A176" s="30"/>
      <c r="C176" s="213"/>
      <c r="E176" s="213"/>
      <c r="G176" s="31"/>
      <c r="I176" s="31"/>
      <c r="M176" s="31"/>
      <c r="O176" s="31"/>
      <c r="Q176" s="31"/>
      <c r="S176" s="44"/>
      <c r="U176" s="31"/>
      <c r="W176" s="31"/>
      <c r="Y176" s="31"/>
      <c r="AA176" s="44"/>
      <c r="AC176" s="31"/>
      <c r="AE176" s="31"/>
      <c r="AG176" s="31"/>
      <c r="AI176" s="44"/>
      <c r="AK176" s="31"/>
      <c r="AM176" s="31"/>
      <c r="AO176" s="31"/>
      <c r="AQ176" s="44"/>
      <c r="AS176" s="31"/>
      <c r="AU176" s="31"/>
      <c r="AW176" s="31"/>
      <c r="AX176" s="47"/>
      <c r="AY176" s="44"/>
      <c r="BA176" s="31"/>
      <c r="BC176" s="31"/>
      <c r="BE176" s="31"/>
      <c r="BG176" s="31"/>
      <c r="BJ176" s="49"/>
      <c r="BK176" s="31"/>
      <c r="BL176" s="47"/>
      <c r="BM176" s="31"/>
      <c r="BN176" s="47"/>
      <c r="BO176" s="31"/>
      <c r="BP176" s="47"/>
      <c r="BR176" s="49"/>
      <c r="BS176" s="31"/>
      <c r="BT176" s="47"/>
      <c r="BU176" s="31"/>
      <c r="BV176" s="47"/>
      <c r="BW176" s="31"/>
      <c r="BX176" s="47"/>
      <c r="BZ176" s="49"/>
      <c r="CA176" s="31"/>
      <c r="CB176" s="47"/>
      <c r="CC176" s="31"/>
      <c r="CD176" s="47"/>
      <c r="CE176" s="31"/>
      <c r="CF176" s="47"/>
      <c r="CH176" s="49"/>
      <c r="CI176" s="31"/>
      <c r="CJ176" s="47"/>
      <c r="CK176" s="31"/>
      <c r="CL176" s="47"/>
      <c r="CM176" s="31"/>
      <c r="CN176" s="47"/>
      <c r="CP176" s="49"/>
      <c r="CQ176" s="31"/>
      <c r="CR176" s="47"/>
      <c r="CS176" s="31"/>
      <c r="CT176" s="47"/>
      <c r="CU176" s="31"/>
      <c r="CV176" s="47"/>
      <c r="CX176" s="49"/>
      <c r="CY176" s="31"/>
      <c r="CZ176" s="47"/>
      <c r="DA176" s="31"/>
      <c r="DB176" s="47"/>
      <c r="DC176" s="31"/>
      <c r="DD176" s="47"/>
      <c r="DF176" s="49"/>
      <c r="DG176" s="31"/>
      <c r="DH176" s="47"/>
      <c r="DI176" s="31"/>
      <c r="DJ176" s="47"/>
      <c r="DK176" s="31"/>
      <c r="DL176" s="47"/>
      <c r="DN176" s="49"/>
      <c r="DO176" s="31"/>
      <c r="DP176" s="47"/>
      <c r="DQ176" s="31"/>
      <c r="DR176" s="47"/>
      <c r="DS176" s="31"/>
      <c r="DT176" s="47"/>
      <c r="DV176" s="49"/>
      <c r="DW176" s="31"/>
      <c r="DX176" s="47"/>
      <c r="DY176" s="31"/>
      <c r="DZ176" s="47"/>
      <c r="EA176" s="31"/>
      <c r="EB176" s="47"/>
      <c r="ED176" s="49"/>
      <c r="EE176" s="31"/>
      <c r="EF176" s="47"/>
      <c r="EG176" s="31"/>
      <c r="EH176" s="47"/>
      <c r="EI176" s="31"/>
      <c r="EJ176" s="47"/>
      <c r="EL176" s="49"/>
      <c r="EM176" s="31"/>
      <c r="EN176" s="47"/>
      <c r="EO176" s="31"/>
      <c r="EP176" s="47"/>
      <c r="EQ176" s="31"/>
      <c r="ER176" s="47"/>
      <c r="ET176" s="49"/>
      <c r="EU176" s="31"/>
      <c r="EV176" s="47"/>
      <c r="EW176" s="31"/>
      <c r="EX176" s="47"/>
      <c r="EY176" s="31"/>
      <c r="EZ176" s="47"/>
      <c r="FB176" s="49"/>
      <c r="FC176" s="31"/>
      <c r="FD176" s="47"/>
      <c r="FE176" s="31"/>
      <c r="FF176" s="47"/>
      <c r="FG176" s="31"/>
      <c r="FH176" s="47"/>
      <c r="FJ176" s="49"/>
      <c r="FK176" s="31"/>
      <c r="FL176" s="47"/>
      <c r="FM176" s="31"/>
      <c r="FN176" s="47"/>
      <c r="FO176" s="31"/>
      <c r="FP176" s="47"/>
      <c r="FR176" s="49"/>
      <c r="FS176" s="31"/>
      <c r="FT176" s="47"/>
      <c r="FU176" s="31"/>
      <c r="FV176" s="47"/>
      <c r="FW176" s="31"/>
      <c r="FX176" s="47"/>
      <c r="FZ176" s="49"/>
      <c r="GA176" s="31"/>
      <c r="GB176" s="47"/>
      <c r="GC176" s="31"/>
      <c r="GD176" s="47"/>
      <c r="GE176" s="31"/>
      <c r="GF176" s="47"/>
      <c r="GH176" s="49"/>
      <c r="GI176" s="31"/>
      <c r="GJ176" s="47"/>
      <c r="GK176" s="31"/>
      <c r="GL176" s="47"/>
      <c r="GM176" s="31"/>
      <c r="GN176" s="47"/>
      <c r="GP176" s="49"/>
      <c r="GQ176" s="31"/>
      <c r="GR176" s="47"/>
      <c r="GS176" s="31"/>
      <c r="GT176" s="47"/>
      <c r="GU176" s="31"/>
      <c r="GV176" s="47"/>
      <c r="GX176" s="49"/>
      <c r="GY176" s="31"/>
      <c r="GZ176" s="47"/>
      <c r="HA176" s="31"/>
      <c r="HB176" s="47"/>
      <c r="HC176" s="31"/>
      <c r="HD176" s="47"/>
      <c r="HF176" s="49"/>
      <c r="HG176" s="31"/>
      <c r="HH176" s="47"/>
      <c r="HI176" s="31"/>
      <c r="HJ176" s="47"/>
      <c r="HK176" s="31"/>
      <c r="HL176" s="47"/>
      <c r="HN176" s="49"/>
      <c r="HO176" s="31"/>
      <c r="HP176" s="47"/>
      <c r="HQ176" s="31"/>
      <c r="HR176" s="47"/>
      <c r="HS176" s="31"/>
      <c r="HT176" s="47"/>
      <c r="HV176" s="49"/>
      <c r="HW176" s="31"/>
      <c r="HX176" s="47"/>
      <c r="HY176" s="31"/>
      <c r="HZ176" s="47"/>
      <c r="IA176" s="31"/>
      <c r="IB176" s="47"/>
      <c r="ID176" s="49"/>
      <c r="IE176" s="31"/>
      <c r="IF176" s="47"/>
      <c r="IG176" s="31"/>
      <c r="IH176" s="47"/>
      <c r="II176" s="31"/>
      <c r="IJ176" s="47"/>
      <c r="IL176" s="49"/>
      <c r="IM176" s="31"/>
      <c r="IN176" s="47"/>
      <c r="IO176" s="31"/>
      <c r="IP176" s="47"/>
      <c r="IQ176" s="31"/>
      <c r="IR176" s="47"/>
      <c r="IT176" s="49"/>
      <c r="IU176" s="31"/>
      <c r="IV176" s="47"/>
      <c r="IW176" s="31"/>
      <c r="IX176" s="47"/>
      <c r="IY176" s="31"/>
      <c r="IZ176" s="47"/>
      <c r="JB176" s="49"/>
      <c r="JC176" s="31"/>
      <c r="JD176" s="47"/>
      <c r="JE176" s="31"/>
      <c r="JF176" s="47"/>
      <c r="JG176" s="31"/>
      <c r="JH176" s="47"/>
      <c r="JJ176" s="49"/>
      <c r="JK176" s="31"/>
      <c r="JL176" s="47"/>
      <c r="JM176" s="31"/>
      <c r="JN176" s="47"/>
      <c r="JO176" s="31"/>
      <c r="JP176" s="47"/>
      <c r="JR176" s="49"/>
      <c r="JS176" s="31"/>
      <c r="JT176" s="47"/>
      <c r="JU176" s="31"/>
      <c r="JV176" s="47"/>
      <c r="JW176" s="31"/>
      <c r="JX176" s="47"/>
      <c r="JZ176" s="49"/>
      <c r="KA176" s="31"/>
      <c r="KB176" s="47"/>
      <c r="KC176" s="31"/>
      <c r="KD176" s="47"/>
      <c r="KE176" s="31"/>
    </row>
    <row r="177" spans="1:424" x14ac:dyDescent="0.25">
      <c r="A177" s="30"/>
    </row>
    <row r="178" spans="1:424" x14ac:dyDescent="0.25">
      <c r="A178" s="30"/>
    </row>
    <row r="179" spans="1:424" x14ac:dyDescent="0.25">
      <c r="A179" s="30"/>
    </row>
    <row r="180" spans="1:424" x14ac:dyDescent="0.25">
      <c r="A180" s="30"/>
    </row>
    <row r="181" spans="1:424" x14ac:dyDescent="0.25">
      <c r="A181" s="30"/>
    </row>
    <row r="182" spans="1:424" x14ac:dyDescent="0.25">
      <c r="A182" s="30"/>
    </row>
    <row r="183" spans="1:424" x14ac:dyDescent="0.25">
      <c r="A183" s="30"/>
    </row>
    <row r="184" spans="1:424" x14ac:dyDescent="0.25">
      <c r="A184" s="30"/>
    </row>
    <row r="185" spans="1:424" x14ac:dyDescent="0.25">
      <c r="A185" s="30"/>
    </row>
    <row r="186" spans="1:424" x14ac:dyDescent="0.25">
      <c r="A186" s="30"/>
    </row>
    <row r="187" spans="1:424" x14ac:dyDescent="0.25">
      <c r="A187" s="30"/>
    </row>
    <row r="188" spans="1:424" s="49" customFormat="1" x14ac:dyDescent="0.25">
      <c r="A188" s="30"/>
      <c r="C188" s="328"/>
      <c r="D188" s="47"/>
      <c r="E188" s="328"/>
      <c r="F188" s="47"/>
      <c r="G188" s="47"/>
      <c r="H188" s="47"/>
      <c r="I188" s="47"/>
      <c r="J188" s="47"/>
      <c r="M188" s="47"/>
      <c r="N188" s="47"/>
      <c r="O188" s="47"/>
      <c r="P188" s="47"/>
      <c r="Q188" s="47"/>
      <c r="R188" s="47"/>
      <c r="U188" s="47"/>
      <c r="V188" s="47"/>
      <c r="W188" s="47"/>
      <c r="X188" s="47"/>
      <c r="Y188" s="47"/>
      <c r="Z188" s="47"/>
      <c r="AC188" s="47"/>
      <c r="AD188" s="47"/>
      <c r="AE188" s="47"/>
      <c r="AF188" s="47"/>
      <c r="AG188" s="47"/>
      <c r="AH188" s="47"/>
      <c r="AK188" s="47"/>
      <c r="AL188" s="47"/>
      <c r="AM188" s="47"/>
      <c r="AN188" s="47"/>
      <c r="AO188" s="47"/>
      <c r="AP188" s="47"/>
      <c r="AS188" s="47"/>
      <c r="AT188" s="47"/>
      <c r="AU188" s="47"/>
      <c r="AV188" s="47"/>
      <c r="AW188" s="46"/>
      <c r="AX188" s="46"/>
      <c r="BA188" s="47"/>
      <c r="BB188" s="47"/>
      <c r="BC188" s="47"/>
      <c r="BD188" s="47"/>
      <c r="BE188" s="47"/>
      <c r="BF188" s="47"/>
      <c r="BG188" s="47"/>
      <c r="BH188" s="47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  <c r="CF188" s="44"/>
      <c r="CG188" s="44"/>
      <c r="CH188" s="44"/>
      <c r="CI188" s="44"/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/>
      <c r="CX188" s="44"/>
      <c r="CY188" s="44"/>
      <c r="CZ188" s="44"/>
      <c r="DA188" s="44"/>
      <c r="DB188" s="44"/>
      <c r="DC188" s="44"/>
      <c r="DD188" s="44"/>
      <c r="DE188" s="44"/>
      <c r="DF188" s="44"/>
      <c r="DG188" s="44"/>
      <c r="DH188" s="44"/>
      <c r="DI188" s="44"/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/>
      <c r="DX188" s="44"/>
      <c r="DY188" s="44"/>
      <c r="DZ188" s="44"/>
      <c r="EA188" s="44"/>
      <c r="EB188" s="44"/>
      <c r="EC188" s="44"/>
      <c r="ED188" s="44"/>
      <c r="EE188" s="44"/>
      <c r="EF188" s="44"/>
      <c r="EG188" s="44"/>
      <c r="EH188" s="44"/>
      <c r="EI188" s="44"/>
      <c r="EJ188" s="44"/>
      <c r="EK188" s="44"/>
      <c r="EL188" s="44"/>
      <c r="EM188" s="44"/>
      <c r="EN188" s="44"/>
      <c r="EO188" s="44"/>
      <c r="EP188" s="44"/>
      <c r="EQ188" s="44"/>
      <c r="ER188" s="44"/>
      <c r="ES188" s="44"/>
      <c r="ET188" s="44"/>
      <c r="EU188" s="44"/>
      <c r="EV188" s="44"/>
      <c r="EW188" s="44"/>
      <c r="EX188" s="44"/>
      <c r="EY188" s="44"/>
      <c r="EZ188" s="44"/>
      <c r="FA188" s="44"/>
      <c r="FB188" s="44"/>
      <c r="FC188" s="44"/>
      <c r="FD188" s="44"/>
      <c r="FE188" s="44"/>
      <c r="FF188" s="44"/>
      <c r="FG188" s="44"/>
      <c r="FH188" s="44"/>
      <c r="FI188" s="44"/>
      <c r="FJ188" s="44"/>
      <c r="FK188" s="44"/>
      <c r="FL188" s="44"/>
      <c r="FM188" s="44"/>
      <c r="FN188" s="44"/>
      <c r="FO188" s="44"/>
      <c r="FP188" s="44"/>
      <c r="FQ188" s="44"/>
      <c r="FR188" s="44"/>
      <c r="FS188" s="44"/>
      <c r="FT188" s="44"/>
      <c r="FU188" s="44"/>
      <c r="FV188" s="44"/>
      <c r="FW188" s="44"/>
      <c r="FX188" s="44"/>
      <c r="FY188" s="44"/>
      <c r="FZ188" s="44"/>
      <c r="GA188" s="44"/>
      <c r="GB188" s="44"/>
      <c r="GC188" s="44"/>
      <c r="GD188" s="44"/>
      <c r="GE188" s="44"/>
      <c r="GF188" s="44"/>
      <c r="GG188" s="44"/>
      <c r="GH188" s="44"/>
      <c r="GI188" s="44"/>
      <c r="GJ188" s="44"/>
      <c r="GK188" s="44"/>
      <c r="GL188" s="44"/>
      <c r="GM188" s="44"/>
      <c r="GN188" s="44"/>
      <c r="GO188" s="44"/>
      <c r="GP188" s="44"/>
      <c r="GQ188" s="44"/>
      <c r="GR188" s="44"/>
      <c r="GS188" s="44"/>
      <c r="GT188" s="44"/>
      <c r="GU188" s="44"/>
      <c r="GV188" s="44"/>
      <c r="GW188" s="44"/>
      <c r="GX188" s="44"/>
      <c r="GY188" s="44"/>
      <c r="GZ188" s="44"/>
      <c r="HA188" s="44"/>
      <c r="HB188" s="44"/>
      <c r="HC188" s="44"/>
      <c r="HD188" s="44"/>
      <c r="HE188" s="44"/>
      <c r="HF188" s="44"/>
      <c r="HG188" s="44"/>
      <c r="HH188" s="44"/>
      <c r="HI188" s="44"/>
      <c r="HJ188" s="44"/>
      <c r="HK188" s="44"/>
      <c r="HL188" s="44"/>
      <c r="HM188" s="44"/>
      <c r="HN188" s="44"/>
      <c r="HO188" s="44"/>
      <c r="HP188" s="44"/>
      <c r="HQ188" s="44"/>
      <c r="HR188" s="44"/>
      <c r="HS188" s="44"/>
      <c r="HT188" s="44"/>
      <c r="HU188" s="44"/>
      <c r="HV188" s="44"/>
      <c r="HW188" s="44"/>
      <c r="HX188" s="44"/>
      <c r="HY188" s="44"/>
      <c r="HZ188" s="44"/>
      <c r="IA188" s="44"/>
      <c r="IB188" s="44"/>
      <c r="IC188" s="44"/>
      <c r="ID188" s="44"/>
      <c r="IE188" s="44"/>
      <c r="IF188" s="44"/>
      <c r="IG188" s="44"/>
      <c r="IH188" s="44"/>
      <c r="II188" s="44"/>
      <c r="IJ188" s="44"/>
      <c r="IK188" s="44"/>
      <c r="IL188" s="44"/>
      <c r="IM188" s="44"/>
      <c r="IN188" s="44"/>
      <c r="IO188" s="44"/>
      <c r="IP188" s="44"/>
      <c r="IQ188" s="44"/>
      <c r="IR188" s="44"/>
      <c r="IS188" s="44"/>
      <c r="IT188" s="44"/>
      <c r="IU188" s="44"/>
      <c r="IV188" s="44"/>
      <c r="IW188" s="44"/>
      <c r="IX188" s="44"/>
      <c r="IY188" s="44"/>
      <c r="IZ188" s="44"/>
      <c r="JA188" s="44"/>
      <c r="JB188" s="44"/>
      <c r="JC188" s="44"/>
      <c r="JD188" s="44"/>
      <c r="JE188" s="44"/>
      <c r="JF188" s="44"/>
      <c r="JG188" s="44"/>
      <c r="JH188" s="44"/>
      <c r="JI188" s="44"/>
      <c r="JJ188" s="44"/>
      <c r="JK188" s="44"/>
      <c r="JL188" s="44"/>
      <c r="JM188" s="44"/>
      <c r="JN188" s="44"/>
      <c r="JO188" s="44"/>
      <c r="JP188" s="44"/>
      <c r="JQ188" s="44"/>
      <c r="JR188" s="44"/>
      <c r="JS188" s="44"/>
      <c r="JT188" s="44"/>
      <c r="JU188" s="44"/>
      <c r="JV188" s="44"/>
      <c r="JW188" s="44"/>
      <c r="JX188" s="44"/>
      <c r="JY188" s="44"/>
      <c r="JZ188" s="44"/>
      <c r="KA188" s="44"/>
      <c r="KB188" s="44"/>
      <c r="KC188" s="44"/>
      <c r="KD188" s="44"/>
      <c r="KE188" s="44"/>
      <c r="KF188" s="44"/>
      <c r="KG188" s="44"/>
      <c r="KH188" s="44"/>
      <c r="KI188" s="44"/>
      <c r="KJ188" s="44"/>
      <c r="KK188" s="44"/>
      <c r="KL188" s="44"/>
      <c r="KM188" s="44"/>
      <c r="KN188" s="44"/>
      <c r="KO188" s="44"/>
      <c r="KP188" s="44"/>
      <c r="KQ188" s="44"/>
      <c r="KR188" s="44"/>
      <c r="KS188" s="44"/>
      <c r="KT188" s="44"/>
      <c r="KU188" s="44"/>
      <c r="KV188" s="44"/>
      <c r="KW188" s="44"/>
      <c r="KX188" s="44"/>
      <c r="KY188" s="44"/>
      <c r="KZ188" s="44"/>
      <c r="LA188" s="44"/>
      <c r="LB188" s="44"/>
      <c r="LC188" s="44"/>
      <c r="LD188" s="44"/>
      <c r="LE188" s="44"/>
      <c r="LF188" s="44"/>
      <c r="LG188" s="44"/>
      <c r="LH188" s="44"/>
      <c r="LI188" s="44"/>
      <c r="LJ188" s="44"/>
      <c r="LK188" s="44"/>
      <c r="LL188" s="44"/>
      <c r="LM188" s="44"/>
      <c r="LN188" s="44"/>
      <c r="LO188" s="44"/>
      <c r="LP188" s="44"/>
      <c r="LQ188" s="44"/>
      <c r="LR188" s="44"/>
      <c r="LS188" s="44"/>
      <c r="LT188" s="44"/>
      <c r="LU188" s="44"/>
      <c r="LV188" s="44"/>
      <c r="LW188" s="44"/>
      <c r="LX188" s="44"/>
      <c r="LY188" s="44"/>
      <c r="LZ188" s="44"/>
      <c r="MA188" s="44"/>
      <c r="MB188" s="44"/>
      <c r="MC188" s="44"/>
      <c r="MD188" s="44"/>
      <c r="ME188" s="44"/>
      <c r="MF188" s="44"/>
      <c r="MG188" s="44"/>
      <c r="MH188" s="44"/>
      <c r="MI188" s="44"/>
      <c r="MJ188" s="44"/>
      <c r="MK188" s="44"/>
      <c r="ML188" s="44"/>
      <c r="MM188" s="44"/>
      <c r="MN188" s="44"/>
      <c r="MO188" s="44"/>
      <c r="MP188" s="44"/>
      <c r="MQ188" s="44"/>
      <c r="MR188" s="44"/>
      <c r="MS188" s="44"/>
      <c r="MT188" s="44"/>
      <c r="MU188" s="44"/>
      <c r="MV188" s="44"/>
      <c r="MW188" s="44"/>
      <c r="MX188" s="44"/>
      <c r="MY188" s="44"/>
      <c r="MZ188" s="44"/>
      <c r="NA188" s="44"/>
      <c r="NB188" s="44"/>
      <c r="NC188" s="44"/>
      <c r="ND188" s="44"/>
      <c r="NE188" s="44"/>
      <c r="NF188" s="44"/>
      <c r="NG188" s="44"/>
      <c r="NH188" s="44"/>
      <c r="NI188" s="44"/>
      <c r="NJ188" s="44"/>
      <c r="NK188" s="44"/>
      <c r="NL188" s="44"/>
      <c r="NM188" s="44"/>
      <c r="NN188" s="44"/>
      <c r="NO188" s="44"/>
      <c r="NP188" s="44"/>
      <c r="NQ188" s="44"/>
      <c r="NR188" s="44"/>
      <c r="NS188" s="44"/>
      <c r="NT188" s="44"/>
      <c r="NU188" s="44"/>
      <c r="NV188" s="44"/>
      <c r="NW188" s="44"/>
      <c r="NX188" s="44"/>
      <c r="NY188" s="44"/>
      <c r="NZ188" s="44"/>
      <c r="OA188" s="44"/>
      <c r="OB188" s="44"/>
      <c r="OC188" s="44"/>
      <c r="OD188" s="44"/>
      <c r="OE188" s="44"/>
      <c r="OF188" s="44"/>
      <c r="OG188" s="44"/>
      <c r="OH188" s="44"/>
      <c r="OI188" s="44"/>
      <c r="OJ188" s="44"/>
      <c r="OK188" s="44"/>
      <c r="OL188" s="44"/>
      <c r="OM188" s="44"/>
      <c r="ON188" s="44"/>
      <c r="OO188" s="44"/>
      <c r="OP188" s="44"/>
      <c r="OQ188" s="44"/>
      <c r="OR188" s="44"/>
      <c r="OS188" s="44"/>
      <c r="OT188" s="44"/>
      <c r="OU188" s="44"/>
      <c r="OV188" s="44"/>
      <c r="OW188" s="44"/>
      <c r="OX188" s="44"/>
      <c r="OY188" s="44"/>
      <c r="OZ188" s="44"/>
      <c r="PA188" s="44"/>
      <c r="PB188" s="44"/>
      <c r="PC188" s="44"/>
      <c r="PD188" s="44"/>
      <c r="PE188" s="44"/>
      <c r="PF188" s="44"/>
      <c r="PG188" s="44"/>
      <c r="PH188" s="44"/>
    </row>
    <row r="189" spans="1:424" s="49" customFormat="1" x14ac:dyDescent="0.25">
      <c r="A189" s="30"/>
      <c r="C189" s="328"/>
      <c r="D189" s="47"/>
      <c r="E189" s="328"/>
      <c r="F189" s="47"/>
      <c r="G189" s="47"/>
      <c r="H189" s="47"/>
      <c r="I189" s="47"/>
      <c r="J189" s="47"/>
      <c r="M189" s="47"/>
      <c r="N189" s="47"/>
      <c r="O189" s="47"/>
      <c r="P189" s="47"/>
      <c r="Q189" s="47"/>
      <c r="R189" s="47"/>
      <c r="U189" s="47"/>
      <c r="V189" s="47"/>
      <c r="W189" s="47"/>
      <c r="X189" s="47"/>
      <c r="Y189" s="47"/>
      <c r="Z189" s="47"/>
      <c r="AC189" s="47"/>
      <c r="AD189" s="47"/>
      <c r="AE189" s="47"/>
      <c r="AF189" s="47"/>
      <c r="AG189" s="47"/>
      <c r="AH189" s="47"/>
      <c r="AK189" s="47"/>
      <c r="AL189" s="47"/>
      <c r="AM189" s="47"/>
      <c r="AN189" s="47"/>
      <c r="AO189" s="47"/>
      <c r="AP189" s="47"/>
      <c r="AS189" s="47"/>
      <c r="AT189" s="47"/>
      <c r="AU189" s="47"/>
      <c r="AV189" s="47"/>
      <c r="AW189" s="46"/>
      <c r="AX189" s="46"/>
      <c r="BA189" s="47"/>
      <c r="BB189" s="47"/>
      <c r="BC189" s="47"/>
      <c r="BD189" s="47"/>
      <c r="BE189" s="47"/>
      <c r="BF189" s="47"/>
      <c r="BG189" s="47"/>
      <c r="BH189" s="47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  <c r="CF189" s="44"/>
      <c r="CG189" s="44"/>
      <c r="CH189" s="44"/>
      <c r="CI189" s="44"/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/>
      <c r="CX189" s="44"/>
      <c r="CY189" s="44"/>
      <c r="CZ189" s="44"/>
      <c r="DA189" s="44"/>
      <c r="DB189" s="44"/>
      <c r="DC189" s="44"/>
      <c r="DD189" s="44"/>
      <c r="DE189" s="44"/>
      <c r="DF189" s="44"/>
      <c r="DG189" s="44"/>
      <c r="DH189" s="44"/>
      <c r="DI189" s="44"/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/>
      <c r="DX189" s="44"/>
      <c r="DY189" s="44"/>
      <c r="DZ189" s="44"/>
      <c r="EA189" s="44"/>
      <c r="EB189" s="44"/>
      <c r="EC189" s="44"/>
      <c r="ED189" s="44"/>
      <c r="EE189" s="44"/>
      <c r="EF189" s="44"/>
      <c r="EG189" s="44"/>
      <c r="EH189" s="44"/>
      <c r="EI189" s="44"/>
      <c r="EJ189" s="44"/>
      <c r="EK189" s="44"/>
      <c r="EL189" s="44"/>
      <c r="EM189" s="44"/>
      <c r="EN189" s="44"/>
      <c r="EO189" s="44"/>
      <c r="EP189" s="44"/>
      <c r="EQ189" s="44"/>
      <c r="ER189" s="44"/>
      <c r="ES189" s="44"/>
      <c r="ET189" s="44"/>
      <c r="EU189" s="44"/>
      <c r="EV189" s="44"/>
      <c r="EW189" s="44"/>
      <c r="EX189" s="44"/>
      <c r="EY189" s="44"/>
      <c r="EZ189" s="44"/>
      <c r="FA189" s="44"/>
      <c r="FB189" s="44"/>
      <c r="FC189" s="44"/>
      <c r="FD189" s="44"/>
      <c r="FE189" s="44"/>
      <c r="FF189" s="44"/>
      <c r="FG189" s="44"/>
      <c r="FH189" s="44"/>
      <c r="FI189" s="44"/>
      <c r="FJ189" s="44"/>
      <c r="FK189" s="44"/>
      <c r="FL189" s="44"/>
      <c r="FM189" s="44"/>
      <c r="FN189" s="44"/>
      <c r="FO189" s="44"/>
      <c r="FP189" s="44"/>
      <c r="FQ189" s="44"/>
      <c r="FR189" s="44"/>
      <c r="FS189" s="44"/>
      <c r="FT189" s="44"/>
      <c r="FU189" s="44"/>
      <c r="FV189" s="44"/>
      <c r="FW189" s="44"/>
      <c r="FX189" s="44"/>
      <c r="FY189" s="44"/>
      <c r="FZ189" s="44"/>
      <c r="GA189" s="44"/>
      <c r="GB189" s="44"/>
      <c r="GC189" s="44"/>
      <c r="GD189" s="44"/>
      <c r="GE189" s="44"/>
      <c r="GF189" s="44"/>
      <c r="GG189" s="44"/>
      <c r="GH189" s="44"/>
      <c r="GI189" s="44"/>
      <c r="GJ189" s="44"/>
      <c r="GK189" s="44"/>
      <c r="GL189" s="44"/>
      <c r="GM189" s="44"/>
      <c r="GN189" s="44"/>
      <c r="GO189" s="44"/>
      <c r="GP189" s="44"/>
      <c r="GQ189" s="44"/>
      <c r="GR189" s="44"/>
      <c r="GS189" s="44"/>
      <c r="GT189" s="44"/>
      <c r="GU189" s="44"/>
      <c r="GV189" s="44"/>
      <c r="GW189" s="44"/>
      <c r="GX189" s="44"/>
      <c r="GY189" s="44"/>
      <c r="GZ189" s="44"/>
      <c r="HA189" s="44"/>
      <c r="HB189" s="44"/>
      <c r="HC189" s="44"/>
      <c r="HD189" s="44"/>
      <c r="HE189" s="44"/>
      <c r="HF189" s="44"/>
      <c r="HG189" s="44"/>
      <c r="HH189" s="44"/>
      <c r="HI189" s="44"/>
      <c r="HJ189" s="44"/>
      <c r="HK189" s="44"/>
      <c r="HL189" s="44"/>
      <c r="HM189" s="44"/>
      <c r="HN189" s="44"/>
      <c r="HO189" s="44"/>
      <c r="HP189" s="44"/>
      <c r="HQ189" s="44"/>
      <c r="HR189" s="44"/>
      <c r="HS189" s="44"/>
      <c r="HT189" s="44"/>
      <c r="HU189" s="44"/>
      <c r="HV189" s="44"/>
      <c r="HW189" s="44"/>
      <c r="HX189" s="44"/>
      <c r="HY189" s="44"/>
      <c r="HZ189" s="44"/>
      <c r="IA189" s="44"/>
      <c r="IB189" s="44"/>
      <c r="IC189" s="44"/>
      <c r="ID189" s="44"/>
      <c r="IE189" s="44"/>
      <c r="IF189" s="44"/>
      <c r="IG189" s="44"/>
      <c r="IH189" s="44"/>
      <c r="II189" s="44"/>
      <c r="IJ189" s="44"/>
      <c r="IK189" s="44"/>
      <c r="IL189" s="44"/>
      <c r="IM189" s="44"/>
      <c r="IN189" s="44"/>
      <c r="IO189" s="44"/>
      <c r="IP189" s="44"/>
      <c r="IQ189" s="44"/>
      <c r="IR189" s="44"/>
      <c r="IS189" s="44"/>
      <c r="IT189" s="44"/>
      <c r="IU189" s="44"/>
      <c r="IV189" s="44"/>
      <c r="IW189" s="44"/>
      <c r="IX189" s="44"/>
      <c r="IY189" s="44"/>
      <c r="IZ189" s="44"/>
      <c r="JA189" s="44"/>
      <c r="JB189" s="44"/>
      <c r="JC189" s="44"/>
      <c r="JD189" s="44"/>
      <c r="JE189" s="44"/>
      <c r="JF189" s="44"/>
      <c r="JG189" s="44"/>
      <c r="JH189" s="44"/>
      <c r="JI189" s="44"/>
      <c r="JJ189" s="44"/>
      <c r="JK189" s="44"/>
      <c r="JL189" s="44"/>
      <c r="JM189" s="44"/>
      <c r="JN189" s="44"/>
      <c r="JO189" s="44"/>
      <c r="JP189" s="44"/>
      <c r="JQ189" s="44"/>
      <c r="JR189" s="44"/>
      <c r="JS189" s="44"/>
      <c r="JT189" s="44"/>
      <c r="JU189" s="44"/>
      <c r="JV189" s="44"/>
      <c r="JW189" s="44"/>
      <c r="JX189" s="44"/>
      <c r="JY189" s="44"/>
      <c r="JZ189" s="44"/>
      <c r="KA189" s="44"/>
      <c r="KB189" s="44"/>
      <c r="KC189" s="44"/>
      <c r="KD189" s="44"/>
      <c r="KE189" s="44"/>
      <c r="KF189" s="44"/>
      <c r="KG189" s="44"/>
      <c r="KH189" s="44"/>
      <c r="KI189" s="44"/>
      <c r="KJ189" s="44"/>
      <c r="KK189" s="44"/>
      <c r="KL189" s="44"/>
      <c r="KM189" s="44"/>
      <c r="KN189" s="44"/>
      <c r="KO189" s="44"/>
      <c r="KP189" s="44"/>
      <c r="KQ189" s="44"/>
      <c r="KR189" s="44"/>
      <c r="KS189" s="44"/>
      <c r="KT189" s="44"/>
      <c r="KU189" s="44"/>
      <c r="KV189" s="44"/>
      <c r="KW189" s="44"/>
      <c r="KX189" s="44"/>
      <c r="KY189" s="44"/>
      <c r="KZ189" s="44"/>
      <c r="LA189" s="44"/>
      <c r="LB189" s="44"/>
      <c r="LC189" s="44"/>
      <c r="LD189" s="44"/>
      <c r="LE189" s="44"/>
      <c r="LF189" s="44"/>
      <c r="LG189" s="44"/>
      <c r="LH189" s="44"/>
      <c r="LI189" s="44"/>
      <c r="LJ189" s="44"/>
      <c r="LK189" s="44"/>
      <c r="LL189" s="44"/>
      <c r="LM189" s="44"/>
      <c r="LN189" s="44"/>
      <c r="LO189" s="44"/>
      <c r="LP189" s="44"/>
      <c r="LQ189" s="44"/>
      <c r="LR189" s="44"/>
      <c r="LS189" s="44"/>
      <c r="LT189" s="44"/>
      <c r="LU189" s="44"/>
      <c r="LV189" s="44"/>
      <c r="LW189" s="44"/>
      <c r="LX189" s="44"/>
      <c r="LY189" s="44"/>
      <c r="LZ189" s="44"/>
      <c r="MA189" s="44"/>
      <c r="MB189" s="44"/>
      <c r="MC189" s="44"/>
      <c r="MD189" s="44"/>
      <c r="ME189" s="44"/>
      <c r="MF189" s="44"/>
      <c r="MG189" s="44"/>
      <c r="MH189" s="44"/>
      <c r="MI189" s="44"/>
      <c r="MJ189" s="44"/>
      <c r="MK189" s="44"/>
      <c r="ML189" s="44"/>
      <c r="MM189" s="44"/>
      <c r="MN189" s="44"/>
      <c r="MO189" s="44"/>
      <c r="MP189" s="44"/>
      <c r="MQ189" s="44"/>
      <c r="MR189" s="44"/>
      <c r="MS189" s="44"/>
      <c r="MT189" s="44"/>
      <c r="MU189" s="44"/>
      <c r="MV189" s="44"/>
      <c r="MW189" s="44"/>
      <c r="MX189" s="44"/>
      <c r="MY189" s="44"/>
      <c r="MZ189" s="44"/>
      <c r="NA189" s="44"/>
      <c r="NB189" s="44"/>
      <c r="NC189" s="44"/>
      <c r="ND189" s="44"/>
      <c r="NE189" s="44"/>
      <c r="NF189" s="44"/>
      <c r="NG189" s="44"/>
      <c r="NH189" s="44"/>
      <c r="NI189" s="44"/>
      <c r="NJ189" s="44"/>
      <c r="NK189" s="44"/>
      <c r="NL189" s="44"/>
      <c r="NM189" s="44"/>
      <c r="NN189" s="44"/>
      <c r="NO189" s="44"/>
      <c r="NP189" s="44"/>
      <c r="NQ189" s="44"/>
      <c r="NR189" s="44"/>
      <c r="NS189" s="44"/>
      <c r="NT189" s="44"/>
      <c r="NU189" s="44"/>
      <c r="NV189" s="44"/>
      <c r="NW189" s="44"/>
      <c r="NX189" s="44"/>
      <c r="NY189" s="44"/>
      <c r="NZ189" s="44"/>
      <c r="OA189" s="44"/>
      <c r="OB189" s="44"/>
      <c r="OC189" s="44"/>
      <c r="OD189" s="44"/>
      <c r="OE189" s="44"/>
      <c r="OF189" s="44"/>
      <c r="OG189" s="44"/>
      <c r="OH189" s="44"/>
      <c r="OI189" s="44"/>
      <c r="OJ189" s="44"/>
      <c r="OK189" s="44"/>
      <c r="OL189" s="44"/>
      <c r="OM189" s="44"/>
      <c r="ON189" s="44"/>
      <c r="OO189" s="44"/>
      <c r="OP189" s="44"/>
      <c r="OQ189" s="44"/>
      <c r="OR189" s="44"/>
      <c r="OS189" s="44"/>
      <c r="OT189" s="44"/>
      <c r="OU189" s="44"/>
      <c r="OV189" s="44"/>
      <c r="OW189" s="44"/>
      <c r="OX189" s="44"/>
      <c r="OY189" s="44"/>
      <c r="OZ189" s="44"/>
      <c r="PA189" s="44"/>
      <c r="PB189" s="44"/>
      <c r="PC189" s="44"/>
      <c r="PD189" s="44"/>
      <c r="PE189" s="44"/>
      <c r="PF189" s="44"/>
      <c r="PG189" s="44"/>
      <c r="PH189" s="44"/>
    </row>
    <row r="190" spans="1:424" s="49" customFormat="1" x14ac:dyDescent="0.25">
      <c r="A190" s="30"/>
      <c r="C190" s="328"/>
      <c r="D190" s="47"/>
      <c r="E190" s="328"/>
      <c r="F190" s="47"/>
      <c r="G190" s="47"/>
      <c r="H190" s="47"/>
      <c r="I190" s="47"/>
      <c r="J190" s="47"/>
      <c r="M190" s="47"/>
      <c r="N190" s="47"/>
      <c r="O190" s="47"/>
      <c r="P190" s="47"/>
      <c r="Q190" s="47"/>
      <c r="R190" s="47"/>
      <c r="U190" s="47"/>
      <c r="V190" s="47"/>
      <c r="W190" s="47"/>
      <c r="X190" s="47"/>
      <c r="Y190" s="47"/>
      <c r="Z190" s="47"/>
      <c r="AC190" s="47"/>
      <c r="AD190" s="47"/>
      <c r="AE190" s="47"/>
      <c r="AF190" s="47"/>
      <c r="AG190" s="47"/>
      <c r="AH190" s="47"/>
      <c r="AK190" s="47"/>
      <c r="AL190" s="47"/>
      <c r="AM190" s="47"/>
      <c r="AN190" s="47"/>
      <c r="AO190" s="47"/>
      <c r="AP190" s="47"/>
      <c r="AS190" s="47"/>
      <c r="AT190" s="47"/>
      <c r="AU190" s="47"/>
      <c r="AV190" s="47"/>
      <c r="AW190" s="46"/>
      <c r="AX190" s="46"/>
      <c r="BA190" s="47"/>
      <c r="BB190" s="47"/>
      <c r="BC190" s="47"/>
      <c r="BD190" s="47"/>
      <c r="BE190" s="47"/>
      <c r="BF190" s="47"/>
      <c r="BG190" s="47"/>
      <c r="BH190" s="47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  <c r="CF190" s="44"/>
      <c r="CG190" s="44"/>
      <c r="CH190" s="44"/>
      <c r="CI190" s="44"/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/>
      <c r="CX190" s="44"/>
      <c r="CY190" s="44"/>
      <c r="CZ190" s="44"/>
      <c r="DA190" s="44"/>
      <c r="DB190" s="44"/>
      <c r="DC190" s="44"/>
      <c r="DD190" s="44"/>
      <c r="DE190" s="44"/>
      <c r="DF190" s="44"/>
      <c r="DG190" s="44"/>
      <c r="DH190" s="44"/>
      <c r="DI190" s="44"/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/>
      <c r="DX190" s="44"/>
      <c r="DY190" s="44"/>
      <c r="DZ190" s="44"/>
      <c r="EA190" s="44"/>
      <c r="EB190" s="44"/>
      <c r="EC190" s="44"/>
      <c r="ED190" s="44"/>
      <c r="EE190" s="44"/>
      <c r="EF190" s="44"/>
      <c r="EG190" s="44"/>
      <c r="EH190" s="44"/>
      <c r="EI190" s="44"/>
      <c r="EJ190" s="44"/>
      <c r="EK190" s="44"/>
      <c r="EL190" s="44"/>
      <c r="EM190" s="44"/>
      <c r="EN190" s="44"/>
      <c r="EO190" s="44"/>
      <c r="EP190" s="44"/>
      <c r="EQ190" s="44"/>
      <c r="ER190" s="44"/>
      <c r="ES190" s="44"/>
      <c r="ET190" s="44"/>
      <c r="EU190" s="44"/>
      <c r="EV190" s="44"/>
      <c r="EW190" s="44"/>
      <c r="EX190" s="44"/>
      <c r="EY190" s="44"/>
      <c r="EZ190" s="44"/>
      <c r="FA190" s="44"/>
      <c r="FB190" s="44"/>
      <c r="FC190" s="44"/>
      <c r="FD190" s="44"/>
      <c r="FE190" s="44"/>
      <c r="FF190" s="44"/>
      <c r="FG190" s="44"/>
      <c r="FH190" s="44"/>
      <c r="FI190" s="44"/>
      <c r="FJ190" s="44"/>
      <c r="FK190" s="44"/>
      <c r="FL190" s="44"/>
      <c r="FM190" s="44"/>
      <c r="FN190" s="44"/>
      <c r="FO190" s="44"/>
      <c r="FP190" s="44"/>
      <c r="FQ190" s="44"/>
      <c r="FR190" s="44"/>
      <c r="FS190" s="44"/>
      <c r="FT190" s="44"/>
      <c r="FU190" s="44"/>
      <c r="FV190" s="44"/>
      <c r="FW190" s="44"/>
      <c r="FX190" s="44"/>
      <c r="FY190" s="44"/>
      <c r="FZ190" s="44"/>
      <c r="GA190" s="44"/>
      <c r="GB190" s="44"/>
      <c r="GC190" s="44"/>
      <c r="GD190" s="44"/>
      <c r="GE190" s="44"/>
      <c r="GF190" s="44"/>
      <c r="GG190" s="44"/>
      <c r="GH190" s="44"/>
      <c r="GI190" s="44"/>
      <c r="GJ190" s="44"/>
      <c r="GK190" s="44"/>
      <c r="GL190" s="44"/>
      <c r="GM190" s="44"/>
      <c r="GN190" s="44"/>
      <c r="GO190" s="44"/>
      <c r="GP190" s="44"/>
      <c r="GQ190" s="44"/>
      <c r="GR190" s="44"/>
      <c r="GS190" s="44"/>
      <c r="GT190" s="44"/>
      <c r="GU190" s="44"/>
      <c r="GV190" s="44"/>
      <c r="GW190" s="44"/>
      <c r="GX190" s="44"/>
      <c r="GY190" s="44"/>
      <c r="GZ190" s="44"/>
      <c r="HA190" s="44"/>
      <c r="HB190" s="44"/>
      <c r="HC190" s="44"/>
      <c r="HD190" s="44"/>
      <c r="HE190" s="44"/>
      <c r="HF190" s="44"/>
      <c r="HG190" s="44"/>
      <c r="HH190" s="44"/>
      <c r="HI190" s="44"/>
      <c r="HJ190" s="44"/>
      <c r="HK190" s="44"/>
      <c r="HL190" s="44"/>
      <c r="HM190" s="44"/>
      <c r="HN190" s="44"/>
      <c r="HO190" s="44"/>
      <c r="HP190" s="44"/>
      <c r="HQ190" s="44"/>
      <c r="HR190" s="44"/>
      <c r="HS190" s="44"/>
      <c r="HT190" s="44"/>
      <c r="HU190" s="44"/>
      <c r="HV190" s="44"/>
      <c r="HW190" s="44"/>
      <c r="HX190" s="44"/>
      <c r="HY190" s="44"/>
      <c r="HZ190" s="44"/>
      <c r="IA190" s="44"/>
      <c r="IB190" s="44"/>
      <c r="IC190" s="44"/>
      <c r="ID190" s="44"/>
      <c r="IE190" s="44"/>
      <c r="IF190" s="44"/>
      <c r="IG190" s="44"/>
      <c r="IH190" s="44"/>
      <c r="II190" s="44"/>
      <c r="IJ190" s="44"/>
      <c r="IK190" s="44"/>
      <c r="IL190" s="44"/>
      <c r="IM190" s="44"/>
      <c r="IN190" s="44"/>
      <c r="IO190" s="44"/>
      <c r="IP190" s="44"/>
      <c r="IQ190" s="44"/>
      <c r="IR190" s="44"/>
      <c r="IS190" s="44"/>
      <c r="IT190" s="44"/>
      <c r="IU190" s="44"/>
      <c r="IV190" s="44"/>
      <c r="IW190" s="44"/>
      <c r="IX190" s="44"/>
      <c r="IY190" s="44"/>
      <c r="IZ190" s="44"/>
      <c r="JA190" s="44"/>
      <c r="JB190" s="44"/>
      <c r="JC190" s="44"/>
      <c r="JD190" s="44"/>
      <c r="JE190" s="44"/>
      <c r="JF190" s="44"/>
      <c r="JG190" s="44"/>
      <c r="JH190" s="44"/>
      <c r="JI190" s="44"/>
      <c r="JJ190" s="44"/>
      <c r="JK190" s="44"/>
      <c r="JL190" s="44"/>
      <c r="JM190" s="44"/>
      <c r="JN190" s="44"/>
      <c r="JO190" s="44"/>
      <c r="JP190" s="44"/>
      <c r="JQ190" s="44"/>
      <c r="JR190" s="44"/>
      <c r="JS190" s="44"/>
      <c r="JT190" s="44"/>
      <c r="JU190" s="44"/>
      <c r="JV190" s="44"/>
      <c r="JW190" s="44"/>
      <c r="JX190" s="44"/>
      <c r="JY190" s="44"/>
      <c r="JZ190" s="44"/>
      <c r="KA190" s="44"/>
      <c r="KB190" s="44"/>
      <c r="KC190" s="44"/>
      <c r="KD190" s="44"/>
      <c r="KE190" s="44"/>
      <c r="KF190" s="44"/>
      <c r="KG190" s="44"/>
      <c r="KH190" s="44"/>
      <c r="KI190" s="44"/>
      <c r="KJ190" s="44"/>
      <c r="KK190" s="44"/>
      <c r="KL190" s="44"/>
      <c r="KM190" s="44"/>
      <c r="KN190" s="44"/>
      <c r="KO190" s="44"/>
      <c r="KP190" s="44"/>
      <c r="KQ190" s="44"/>
      <c r="KR190" s="44"/>
      <c r="KS190" s="44"/>
      <c r="KT190" s="44"/>
      <c r="KU190" s="44"/>
      <c r="KV190" s="44"/>
      <c r="KW190" s="44"/>
      <c r="KX190" s="44"/>
      <c r="KY190" s="44"/>
      <c r="KZ190" s="44"/>
      <c r="LA190" s="44"/>
      <c r="LB190" s="44"/>
      <c r="LC190" s="44"/>
      <c r="LD190" s="44"/>
      <c r="LE190" s="44"/>
      <c r="LF190" s="44"/>
      <c r="LG190" s="44"/>
      <c r="LH190" s="44"/>
      <c r="LI190" s="44"/>
      <c r="LJ190" s="44"/>
      <c r="LK190" s="44"/>
      <c r="LL190" s="44"/>
      <c r="LM190" s="44"/>
      <c r="LN190" s="44"/>
      <c r="LO190" s="44"/>
      <c r="LP190" s="44"/>
      <c r="LQ190" s="44"/>
      <c r="LR190" s="44"/>
      <c r="LS190" s="44"/>
      <c r="LT190" s="44"/>
      <c r="LU190" s="44"/>
      <c r="LV190" s="44"/>
      <c r="LW190" s="44"/>
      <c r="LX190" s="44"/>
      <c r="LY190" s="44"/>
      <c r="LZ190" s="44"/>
      <c r="MA190" s="44"/>
      <c r="MB190" s="44"/>
      <c r="MC190" s="44"/>
      <c r="MD190" s="44"/>
      <c r="ME190" s="44"/>
      <c r="MF190" s="44"/>
      <c r="MG190" s="44"/>
      <c r="MH190" s="44"/>
      <c r="MI190" s="44"/>
      <c r="MJ190" s="44"/>
      <c r="MK190" s="44"/>
      <c r="ML190" s="44"/>
      <c r="MM190" s="44"/>
      <c r="MN190" s="44"/>
      <c r="MO190" s="44"/>
      <c r="MP190" s="44"/>
      <c r="MQ190" s="44"/>
      <c r="MR190" s="44"/>
      <c r="MS190" s="44"/>
      <c r="MT190" s="44"/>
      <c r="MU190" s="44"/>
      <c r="MV190" s="44"/>
      <c r="MW190" s="44"/>
      <c r="MX190" s="44"/>
      <c r="MY190" s="44"/>
      <c r="MZ190" s="44"/>
      <c r="NA190" s="44"/>
      <c r="NB190" s="44"/>
      <c r="NC190" s="44"/>
      <c r="ND190" s="44"/>
      <c r="NE190" s="44"/>
      <c r="NF190" s="44"/>
      <c r="NG190" s="44"/>
      <c r="NH190" s="44"/>
      <c r="NI190" s="44"/>
      <c r="NJ190" s="44"/>
      <c r="NK190" s="44"/>
      <c r="NL190" s="44"/>
      <c r="NM190" s="44"/>
      <c r="NN190" s="44"/>
      <c r="NO190" s="44"/>
      <c r="NP190" s="44"/>
      <c r="NQ190" s="44"/>
      <c r="NR190" s="44"/>
      <c r="NS190" s="44"/>
      <c r="NT190" s="44"/>
      <c r="NU190" s="44"/>
      <c r="NV190" s="44"/>
      <c r="NW190" s="44"/>
      <c r="NX190" s="44"/>
      <c r="NY190" s="44"/>
      <c r="NZ190" s="44"/>
      <c r="OA190" s="44"/>
      <c r="OB190" s="44"/>
      <c r="OC190" s="44"/>
      <c r="OD190" s="44"/>
      <c r="OE190" s="44"/>
      <c r="OF190" s="44"/>
      <c r="OG190" s="44"/>
      <c r="OH190" s="44"/>
      <c r="OI190" s="44"/>
      <c r="OJ190" s="44"/>
      <c r="OK190" s="44"/>
      <c r="OL190" s="44"/>
      <c r="OM190" s="44"/>
      <c r="ON190" s="44"/>
      <c r="OO190" s="44"/>
      <c r="OP190" s="44"/>
      <c r="OQ190" s="44"/>
      <c r="OR190" s="44"/>
      <c r="OS190" s="44"/>
      <c r="OT190" s="44"/>
      <c r="OU190" s="44"/>
      <c r="OV190" s="44"/>
      <c r="OW190" s="44"/>
      <c r="OX190" s="44"/>
      <c r="OY190" s="44"/>
      <c r="OZ190" s="44"/>
      <c r="PA190" s="44"/>
      <c r="PB190" s="44"/>
      <c r="PC190" s="44"/>
      <c r="PD190" s="44"/>
      <c r="PE190" s="44"/>
      <c r="PF190" s="44"/>
      <c r="PG190" s="44"/>
      <c r="PH190" s="44"/>
    </row>
    <row r="191" spans="1:424" s="49" customFormat="1" x14ac:dyDescent="0.25">
      <c r="A191" s="30"/>
      <c r="C191" s="328"/>
      <c r="D191" s="47"/>
      <c r="E191" s="328"/>
      <c r="F191" s="47"/>
      <c r="G191" s="47"/>
      <c r="H191" s="47"/>
      <c r="I191" s="47"/>
      <c r="J191" s="47"/>
      <c r="M191" s="47"/>
      <c r="N191" s="47"/>
      <c r="O191" s="47"/>
      <c r="P191" s="47"/>
      <c r="Q191" s="47"/>
      <c r="R191" s="47"/>
      <c r="U191" s="47"/>
      <c r="V191" s="47"/>
      <c r="W191" s="47"/>
      <c r="X191" s="47"/>
      <c r="Y191" s="47"/>
      <c r="Z191" s="47"/>
      <c r="AC191" s="47"/>
      <c r="AD191" s="47"/>
      <c r="AE191" s="47"/>
      <c r="AF191" s="47"/>
      <c r="AG191" s="47"/>
      <c r="AH191" s="47"/>
      <c r="AK191" s="47"/>
      <c r="AL191" s="47"/>
      <c r="AM191" s="47"/>
      <c r="AN191" s="47"/>
      <c r="AO191" s="47"/>
      <c r="AP191" s="47"/>
      <c r="AS191" s="47"/>
      <c r="AT191" s="47"/>
      <c r="AU191" s="47"/>
      <c r="AV191" s="47"/>
      <c r="AW191" s="46"/>
      <c r="AX191" s="46"/>
      <c r="BA191" s="47"/>
      <c r="BB191" s="47"/>
      <c r="BC191" s="47"/>
      <c r="BD191" s="47"/>
      <c r="BE191" s="47"/>
      <c r="BF191" s="47"/>
      <c r="BG191" s="47"/>
      <c r="BH191" s="47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  <c r="CF191" s="44"/>
      <c r="CG191" s="44"/>
      <c r="CH191" s="44"/>
      <c r="CI191" s="44"/>
      <c r="CJ191" s="44"/>
      <c r="CK191" s="44"/>
      <c r="CL191" s="44"/>
      <c r="CM191" s="44"/>
      <c r="CN191" s="44"/>
      <c r="CO191" s="44"/>
      <c r="CP191" s="44"/>
      <c r="CQ191" s="44"/>
      <c r="CR191" s="44"/>
      <c r="CS191" s="44"/>
      <c r="CT191" s="44"/>
      <c r="CU191" s="44"/>
      <c r="CV191" s="44"/>
      <c r="CW191" s="44"/>
      <c r="CX191" s="44"/>
      <c r="CY191" s="44"/>
      <c r="CZ191" s="44"/>
      <c r="DA191" s="44"/>
      <c r="DB191" s="44"/>
      <c r="DC191" s="44"/>
      <c r="DD191" s="44"/>
      <c r="DE191" s="44"/>
      <c r="DF191" s="44"/>
      <c r="DG191" s="44"/>
      <c r="DH191" s="44"/>
      <c r="DI191" s="44"/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/>
      <c r="DX191" s="44"/>
      <c r="DY191" s="44"/>
      <c r="DZ191" s="44"/>
      <c r="EA191" s="44"/>
      <c r="EB191" s="44"/>
      <c r="EC191" s="44"/>
      <c r="ED191" s="44"/>
      <c r="EE191" s="44"/>
      <c r="EF191" s="44"/>
      <c r="EG191" s="44"/>
      <c r="EH191" s="44"/>
      <c r="EI191" s="44"/>
      <c r="EJ191" s="44"/>
      <c r="EK191" s="44"/>
      <c r="EL191" s="44"/>
      <c r="EM191" s="44"/>
      <c r="EN191" s="44"/>
      <c r="EO191" s="44"/>
      <c r="EP191" s="44"/>
      <c r="EQ191" s="44"/>
      <c r="ER191" s="44"/>
      <c r="ES191" s="44"/>
      <c r="ET191" s="44"/>
      <c r="EU191" s="44"/>
      <c r="EV191" s="44"/>
      <c r="EW191" s="44"/>
      <c r="EX191" s="44"/>
      <c r="EY191" s="44"/>
      <c r="EZ191" s="44"/>
      <c r="FA191" s="44"/>
      <c r="FB191" s="44"/>
      <c r="FC191" s="44"/>
      <c r="FD191" s="44"/>
      <c r="FE191" s="44"/>
      <c r="FF191" s="44"/>
      <c r="FG191" s="44"/>
      <c r="FH191" s="44"/>
      <c r="FI191" s="44"/>
      <c r="FJ191" s="44"/>
      <c r="FK191" s="44"/>
      <c r="FL191" s="44"/>
      <c r="FM191" s="44"/>
      <c r="FN191" s="44"/>
      <c r="FO191" s="44"/>
      <c r="FP191" s="44"/>
      <c r="FQ191" s="44"/>
      <c r="FR191" s="44"/>
      <c r="FS191" s="44"/>
      <c r="FT191" s="44"/>
      <c r="FU191" s="44"/>
      <c r="FV191" s="44"/>
      <c r="FW191" s="44"/>
      <c r="FX191" s="44"/>
      <c r="FY191" s="44"/>
      <c r="FZ191" s="44"/>
      <c r="GA191" s="44"/>
      <c r="GB191" s="44"/>
      <c r="GC191" s="44"/>
      <c r="GD191" s="44"/>
      <c r="GE191" s="44"/>
      <c r="GF191" s="44"/>
      <c r="GG191" s="44"/>
      <c r="GH191" s="44"/>
      <c r="GI191" s="44"/>
      <c r="GJ191" s="44"/>
      <c r="GK191" s="44"/>
      <c r="GL191" s="44"/>
      <c r="GM191" s="44"/>
      <c r="GN191" s="44"/>
      <c r="GO191" s="44"/>
      <c r="GP191" s="44"/>
      <c r="GQ191" s="44"/>
      <c r="GR191" s="44"/>
      <c r="GS191" s="44"/>
      <c r="GT191" s="44"/>
      <c r="GU191" s="44"/>
      <c r="GV191" s="44"/>
      <c r="GW191" s="44"/>
      <c r="GX191" s="44"/>
      <c r="GY191" s="44"/>
      <c r="GZ191" s="44"/>
      <c r="HA191" s="44"/>
      <c r="HB191" s="44"/>
      <c r="HC191" s="44"/>
      <c r="HD191" s="44"/>
      <c r="HE191" s="44"/>
      <c r="HF191" s="44"/>
      <c r="HG191" s="44"/>
      <c r="HH191" s="44"/>
      <c r="HI191" s="44"/>
      <c r="HJ191" s="44"/>
      <c r="HK191" s="44"/>
      <c r="HL191" s="44"/>
      <c r="HM191" s="44"/>
      <c r="HN191" s="44"/>
      <c r="HO191" s="44"/>
      <c r="HP191" s="44"/>
      <c r="HQ191" s="44"/>
      <c r="HR191" s="44"/>
      <c r="HS191" s="44"/>
      <c r="HT191" s="44"/>
      <c r="HU191" s="44"/>
      <c r="HV191" s="44"/>
      <c r="HW191" s="44"/>
      <c r="HX191" s="44"/>
      <c r="HY191" s="44"/>
      <c r="HZ191" s="44"/>
      <c r="IA191" s="44"/>
      <c r="IB191" s="44"/>
      <c r="IC191" s="44"/>
      <c r="ID191" s="44"/>
      <c r="IE191" s="44"/>
      <c r="IF191" s="44"/>
      <c r="IG191" s="44"/>
      <c r="IH191" s="44"/>
      <c r="II191" s="44"/>
      <c r="IJ191" s="44"/>
      <c r="IK191" s="44"/>
      <c r="IL191" s="44"/>
      <c r="IM191" s="44"/>
      <c r="IN191" s="44"/>
      <c r="IO191" s="44"/>
      <c r="IP191" s="44"/>
      <c r="IQ191" s="44"/>
      <c r="IR191" s="44"/>
      <c r="IS191" s="44"/>
      <c r="IT191" s="44"/>
      <c r="IU191" s="44"/>
      <c r="IV191" s="44"/>
      <c r="IW191" s="44"/>
      <c r="IX191" s="44"/>
      <c r="IY191" s="44"/>
      <c r="IZ191" s="44"/>
      <c r="JA191" s="44"/>
      <c r="JB191" s="44"/>
      <c r="JC191" s="44"/>
      <c r="JD191" s="44"/>
      <c r="JE191" s="44"/>
      <c r="JF191" s="44"/>
      <c r="JG191" s="44"/>
      <c r="JH191" s="44"/>
      <c r="JI191" s="44"/>
      <c r="JJ191" s="44"/>
      <c r="JK191" s="44"/>
      <c r="JL191" s="44"/>
      <c r="JM191" s="44"/>
      <c r="JN191" s="44"/>
      <c r="JO191" s="44"/>
      <c r="JP191" s="44"/>
      <c r="JQ191" s="44"/>
      <c r="JR191" s="44"/>
      <c r="JS191" s="44"/>
      <c r="JT191" s="44"/>
      <c r="JU191" s="44"/>
      <c r="JV191" s="44"/>
      <c r="JW191" s="44"/>
      <c r="JX191" s="44"/>
      <c r="JY191" s="44"/>
      <c r="JZ191" s="44"/>
      <c r="KA191" s="44"/>
      <c r="KB191" s="44"/>
      <c r="KC191" s="44"/>
      <c r="KD191" s="44"/>
      <c r="KE191" s="44"/>
      <c r="KF191" s="44"/>
      <c r="KG191" s="44"/>
      <c r="KH191" s="44"/>
      <c r="KI191" s="44"/>
      <c r="KJ191" s="44"/>
      <c r="KK191" s="44"/>
      <c r="KL191" s="44"/>
      <c r="KM191" s="44"/>
      <c r="KN191" s="44"/>
      <c r="KO191" s="44"/>
      <c r="KP191" s="44"/>
      <c r="KQ191" s="44"/>
      <c r="KR191" s="44"/>
      <c r="KS191" s="44"/>
      <c r="KT191" s="44"/>
      <c r="KU191" s="44"/>
      <c r="KV191" s="44"/>
      <c r="KW191" s="44"/>
      <c r="KX191" s="44"/>
      <c r="KY191" s="44"/>
      <c r="KZ191" s="44"/>
      <c r="LA191" s="44"/>
      <c r="LB191" s="44"/>
      <c r="LC191" s="44"/>
      <c r="LD191" s="44"/>
      <c r="LE191" s="44"/>
      <c r="LF191" s="44"/>
      <c r="LG191" s="44"/>
      <c r="LH191" s="44"/>
      <c r="LI191" s="44"/>
      <c r="LJ191" s="44"/>
      <c r="LK191" s="44"/>
      <c r="LL191" s="44"/>
      <c r="LM191" s="44"/>
      <c r="LN191" s="44"/>
      <c r="LO191" s="44"/>
      <c r="LP191" s="44"/>
      <c r="LQ191" s="44"/>
      <c r="LR191" s="44"/>
      <c r="LS191" s="44"/>
      <c r="LT191" s="44"/>
      <c r="LU191" s="44"/>
      <c r="LV191" s="44"/>
      <c r="LW191" s="44"/>
      <c r="LX191" s="44"/>
      <c r="LY191" s="44"/>
      <c r="LZ191" s="44"/>
      <c r="MA191" s="44"/>
      <c r="MB191" s="44"/>
      <c r="MC191" s="44"/>
      <c r="MD191" s="44"/>
      <c r="ME191" s="44"/>
      <c r="MF191" s="44"/>
      <c r="MG191" s="44"/>
      <c r="MH191" s="44"/>
      <c r="MI191" s="44"/>
      <c r="MJ191" s="44"/>
      <c r="MK191" s="44"/>
      <c r="ML191" s="44"/>
      <c r="MM191" s="44"/>
      <c r="MN191" s="44"/>
      <c r="MO191" s="44"/>
      <c r="MP191" s="44"/>
      <c r="MQ191" s="44"/>
      <c r="MR191" s="44"/>
      <c r="MS191" s="44"/>
      <c r="MT191" s="44"/>
      <c r="MU191" s="44"/>
      <c r="MV191" s="44"/>
      <c r="MW191" s="44"/>
      <c r="MX191" s="44"/>
      <c r="MY191" s="44"/>
      <c r="MZ191" s="44"/>
      <c r="NA191" s="44"/>
      <c r="NB191" s="44"/>
      <c r="NC191" s="44"/>
      <c r="ND191" s="44"/>
      <c r="NE191" s="44"/>
      <c r="NF191" s="44"/>
      <c r="NG191" s="44"/>
      <c r="NH191" s="44"/>
      <c r="NI191" s="44"/>
      <c r="NJ191" s="44"/>
      <c r="NK191" s="44"/>
      <c r="NL191" s="44"/>
      <c r="NM191" s="44"/>
      <c r="NN191" s="44"/>
      <c r="NO191" s="44"/>
      <c r="NP191" s="44"/>
      <c r="NQ191" s="44"/>
      <c r="NR191" s="44"/>
      <c r="NS191" s="44"/>
      <c r="NT191" s="44"/>
      <c r="NU191" s="44"/>
      <c r="NV191" s="44"/>
      <c r="NW191" s="44"/>
      <c r="NX191" s="44"/>
      <c r="NY191" s="44"/>
      <c r="NZ191" s="44"/>
      <c r="OA191" s="44"/>
      <c r="OB191" s="44"/>
      <c r="OC191" s="44"/>
      <c r="OD191" s="44"/>
      <c r="OE191" s="44"/>
      <c r="OF191" s="44"/>
      <c r="OG191" s="44"/>
      <c r="OH191" s="44"/>
      <c r="OI191" s="44"/>
      <c r="OJ191" s="44"/>
      <c r="OK191" s="44"/>
      <c r="OL191" s="44"/>
      <c r="OM191" s="44"/>
      <c r="ON191" s="44"/>
      <c r="OO191" s="44"/>
      <c r="OP191" s="44"/>
      <c r="OQ191" s="44"/>
      <c r="OR191" s="44"/>
      <c r="OS191" s="44"/>
      <c r="OT191" s="44"/>
      <c r="OU191" s="44"/>
      <c r="OV191" s="44"/>
      <c r="OW191" s="44"/>
      <c r="OX191" s="44"/>
      <c r="OY191" s="44"/>
      <c r="OZ191" s="44"/>
      <c r="PA191" s="44"/>
      <c r="PB191" s="44"/>
      <c r="PC191" s="44"/>
      <c r="PD191" s="44"/>
      <c r="PE191" s="44"/>
      <c r="PF191" s="44"/>
      <c r="PG191" s="44"/>
      <c r="PH191" s="44"/>
    </row>
    <row r="192" spans="1:424" s="49" customFormat="1" x14ac:dyDescent="0.25">
      <c r="A192" s="30"/>
      <c r="C192" s="328"/>
      <c r="D192" s="47"/>
      <c r="E192" s="328"/>
      <c r="F192" s="47"/>
      <c r="G192" s="47"/>
      <c r="H192" s="47"/>
      <c r="I192" s="47"/>
      <c r="J192" s="47"/>
      <c r="M192" s="47"/>
      <c r="N192" s="47"/>
      <c r="O192" s="47"/>
      <c r="P192" s="47"/>
      <c r="Q192" s="47"/>
      <c r="R192" s="47"/>
      <c r="U192" s="47"/>
      <c r="V192" s="47"/>
      <c r="W192" s="47"/>
      <c r="X192" s="47"/>
      <c r="Y192" s="47"/>
      <c r="Z192" s="47"/>
      <c r="AC192" s="47"/>
      <c r="AD192" s="47"/>
      <c r="AE192" s="47"/>
      <c r="AF192" s="47"/>
      <c r="AG192" s="47"/>
      <c r="AH192" s="47"/>
      <c r="AK192" s="47"/>
      <c r="AL192" s="47"/>
      <c r="AM192" s="47"/>
      <c r="AN192" s="47"/>
      <c r="AO192" s="47"/>
      <c r="AP192" s="47"/>
      <c r="AS192" s="47"/>
      <c r="AT192" s="47"/>
      <c r="AU192" s="47"/>
      <c r="AV192" s="47"/>
      <c r="AW192" s="46"/>
      <c r="AX192" s="46"/>
      <c r="BA192" s="47"/>
      <c r="BB192" s="47"/>
      <c r="BC192" s="47"/>
      <c r="BD192" s="47"/>
      <c r="BE192" s="47"/>
      <c r="BF192" s="47"/>
      <c r="BG192" s="47"/>
      <c r="BH192" s="47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  <c r="CF192" s="44"/>
      <c r="CG192" s="44"/>
      <c r="CH192" s="44"/>
      <c r="CI192" s="44"/>
      <c r="CJ192" s="44"/>
      <c r="CK192" s="44"/>
      <c r="CL192" s="44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/>
      <c r="CX192" s="44"/>
      <c r="CY192" s="44"/>
      <c r="CZ192" s="44"/>
      <c r="DA192" s="44"/>
      <c r="DB192" s="44"/>
      <c r="DC192" s="44"/>
      <c r="DD192" s="44"/>
      <c r="DE192" s="44"/>
      <c r="DF192" s="44"/>
      <c r="DG192" s="44"/>
      <c r="DH192" s="44"/>
      <c r="DI192" s="44"/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/>
      <c r="DX192" s="44"/>
      <c r="DY192" s="44"/>
      <c r="DZ192" s="44"/>
      <c r="EA192" s="44"/>
      <c r="EB192" s="44"/>
      <c r="EC192" s="44"/>
      <c r="ED192" s="44"/>
      <c r="EE192" s="44"/>
      <c r="EF192" s="44"/>
      <c r="EG192" s="44"/>
      <c r="EH192" s="44"/>
      <c r="EI192" s="44"/>
      <c r="EJ192" s="44"/>
      <c r="EK192" s="44"/>
      <c r="EL192" s="44"/>
      <c r="EM192" s="44"/>
      <c r="EN192" s="44"/>
      <c r="EO192" s="44"/>
      <c r="EP192" s="44"/>
      <c r="EQ192" s="44"/>
      <c r="ER192" s="44"/>
      <c r="ES192" s="44"/>
      <c r="ET192" s="44"/>
      <c r="EU192" s="44"/>
      <c r="EV192" s="44"/>
      <c r="EW192" s="44"/>
      <c r="EX192" s="44"/>
      <c r="EY192" s="44"/>
      <c r="EZ192" s="44"/>
      <c r="FA192" s="44"/>
      <c r="FB192" s="44"/>
      <c r="FC192" s="44"/>
      <c r="FD192" s="44"/>
      <c r="FE192" s="44"/>
      <c r="FF192" s="44"/>
      <c r="FG192" s="44"/>
      <c r="FH192" s="44"/>
      <c r="FI192" s="44"/>
      <c r="FJ192" s="44"/>
      <c r="FK192" s="44"/>
      <c r="FL192" s="44"/>
      <c r="FM192" s="44"/>
      <c r="FN192" s="44"/>
      <c r="FO192" s="44"/>
      <c r="FP192" s="44"/>
      <c r="FQ192" s="44"/>
      <c r="FR192" s="44"/>
      <c r="FS192" s="44"/>
      <c r="FT192" s="44"/>
      <c r="FU192" s="44"/>
      <c r="FV192" s="44"/>
      <c r="FW192" s="44"/>
      <c r="FX192" s="44"/>
      <c r="FY192" s="44"/>
      <c r="FZ192" s="44"/>
      <c r="GA192" s="44"/>
      <c r="GB192" s="44"/>
      <c r="GC192" s="44"/>
      <c r="GD192" s="44"/>
      <c r="GE192" s="44"/>
      <c r="GF192" s="44"/>
      <c r="GG192" s="44"/>
      <c r="GH192" s="44"/>
      <c r="GI192" s="44"/>
      <c r="GJ192" s="44"/>
      <c r="GK192" s="44"/>
      <c r="GL192" s="44"/>
      <c r="GM192" s="44"/>
      <c r="GN192" s="44"/>
      <c r="GO192" s="44"/>
      <c r="GP192" s="44"/>
      <c r="GQ192" s="44"/>
      <c r="GR192" s="44"/>
      <c r="GS192" s="44"/>
      <c r="GT192" s="44"/>
      <c r="GU192" s="44"/>
      <c r="GV192" s="44"/>
      <c r="GW192" s="44"/>
      <c r="GX192" s="44"/>
      <c r="GY192" s="44"/>
      <c r="GZ192" s="44"/>
      <c r="HA192" s="44"/>
      <c r="HB192" s="44"/>
      <c r="HC192" s="44"/>
      <c r="HD192" s="44"/>
      <c r="HE192" s="44"/>
      <c r="HF192" s="44"/>
      <c r="HG192" s="44"/>
      <c r="HH192" s="44"/>
      <c r="HI192" s="44"/>
      <c r="HJ192" s="44"/>
      <c r="HK192" s="44"/>
      <c r="HL192" s="44"/>
      <c r="HM192" s="44"/>
      <c r="HN192" s="44"/>
      <c r="HO192" s="44"/>
      <c r="HP192" s="44"/>
      <c r="HQ192" s="44"/>
      <c r="HR192" s="44"/>
      <c r="HS192" s="44"/>
      <c r="HT192" s="44"/>
      <c r="HU192" s="44"/>
      <c r="HV192" s="44"/>
      <c r="HW192" s="44"/>
      <c r="HX192" s="44"/>
      <c r="HY192" s="44"/>
      <c r="HZ192" s="44"/>
      <c r="IA192" s="44"/>
      <c r="IB192" s="44"/>
      <c r="IC192" s="44"/>
      <c r="ID192" s="44"/>
      <c r="IE192" s="44"/>
      <c r="IF192" s="44"/>
      <c r="IG192" s="44"/>
      <c r="IH192" s="44"/>
      <c r="II192" s="44"/>
      <c r="IJ192" s="44"/>
      <c r="IK192" s="44"/>
      <c r="IL192" s="44"/>
      <c r="IM192" s="44"/>
      <c r="IN192" s="44"/>
      <c r="IO192" s="44"/>
      <c r="IP192" s="44"/>
      <c r="IQ192" s="44"/>
      <c r="IR192" s="44"/>
      <c r="IS192" s="44"/>
      <c r="IT192" s="44"/>
      <c r="IU192" s="44"/>
      <c r="IV192" s="44"/>
      <c r="IW192" s="44"/>
      <c r="IX192" s="44"/>
      <c r="IY192" s="44"/>
      <c r="IZ192" s="44"/>
      <c r="JA192" s="44"/>
      <c r="JB192" s="44"/>
      <c r="JC192" s="44"/>
      <c r="JD192" s="44"/>
      <c r="JE192" s="44"/>
      <c r="JF192" s="44"/>
      <c r="JG192" s="44"/>
      <c r="JH192" s="44"/>
      <c r="JI192" s="44"/>
      <c r="JJ192" s="44"/>
      <c r="JK192" s="44"/>
      <c r="JL192" s="44"/>
      <c r="JM192" s="44"/>
      <c r="JN192" s="44"/>
      <c r="JO192" s="44"/>
      <c r="JP192" s="44"/>
      <c r="JQ192" s="44"/>
      <c r="JR192" s="44"/>
      <c r="JS192" s="44"/>
      <c r="JT192" s="44"/>
      <c r="JU192" s="44"/>
      <c r="JV192" s="44"/>
      <c r="JW192" s="44"/>
      <c r="JX192" s="44"/>
      <c r="JY192" s="44"/>
      <c r="JZ192" s="44"/>
      <c r="KA192" s="44"/>
      <c r="KB192" s="44"/>
      <c r="KC192" s="44"/>
      <c r="KD192" s="44"/>
      <c r="KE192" s="44"/>
      <c r="KF192" s="44"/>
      <c r="KG192" s="44"/>
      <c r="KH192" s="44"/>
      <c r="KI192" s="44"/>
      <c r="KJ192" s="44"/>
      <c r="KK192" s="44"/>
      <c r="KL192" s="44"/>
      <c r="KM192" s="44"/>
      <c r="KN192" s="44"/>
      <c r="KO192" s="44"/>
      <c r="KP192" s="44"/>
      <c r="KQ192" s="44"/>
      <c r="KR192" s="44"/>
      <c r="KS192" s="44"/>
      <c r="KT192" s="44"/>
      <c r="KU192" s="44"/>
      <c r="KV192" s="44"/>
      <c r="KW192" s="44"/>
      <c r="KX192" s="44"/>
      <c r="KY192" s="44"/>
      <c r="KZ192" s="44"/>
      <c r="LA192" s="44"/>
      <c r="LB192" s="44"/>
      <c r="LC192" s="44"/>
      <c r="LD192" s="44"/>
      <c r="LE192" s="44"/>
      <c r="LF192" s="44"/>
      <c r="LG192" s="44"/>
      <c r="LH192" s="44"/>
      <c r="LI192" s="44"/>
      <c r="LJ192" s="44"/>
      <c r="LK192" s="44"/>
      <c r="LL192" s="44"/>
      <c r="LM192" s="44"/>
      <c r="LN192" s="44"/>
      <c r="LO192" s="44"/>
      <c r="LP192" s="44"/>
      <c r="LQ192" s="44"/>
      <c r="LR192" s="44"/>
      <c r="LS192" s="44"/>
      <c r="LT192" s="44"/>
      <c r="LU192" s="44"/>
      <c r="LV192" s="44"/>
      <c r="LW192" s="44"/>
      <c r="LX192" s="44"/>
      <c r="LY192" s="44"/>
      <c r="LZ192" s="44"/>
      <c r="MA192" s="44"/>
      <c r="MB192" s="44"/>
      <c r="MC192" s="44"/>
      <c r="MD192" s="44"/>
      <c r="ME192" s="44"/>
      <c r="MF192" s="44"/>
      <c r="MG192" s="44"/>
      <c r="MH192" s="44"/>
      <c r="MI192" s="44"/>
      <c r="MJ192" s="44"/>
      <c r="MK192" s="44"/>
      <c r="ML192" s="44"/>
      <c r="MM192" s="44"/>
      <c r="MN192" s="44"/>
      <c r="MO192" s="44"/>
      <c r="MP192" s="44"/>
      <c r="MQ192" s="44"/>
      <c r="MR192" s="44"/>
      <c r="MS192" s="44"/>
      <c r="MT192" s="44"/>
      <c r="MU192" s="44"/>
      <c r="MV192" s="44"/>
      <c r="MW192" s="44"/>
      <c r="MX192" s="44"/>
      <c r="MY192" s="44"/>
      <c r="MZ192" s="44"/>
      <c r="NA192" s="44"/>
      <c r="NB192" s="44"/>
      <c r="NC192" s="44"/>
      <c r="ND192" s="44"/>
      <c r="NE192" s="44"/>
      <c r="NF192" s="44"/>
      <c r="NG192" s="44"/>
      <c r="NH192" s="44"/>
      <c r="NI192" s="44"/>
      <c r="NJ192" s="44"/>
      <c r="NK192" s="44"/>
      <c r="NL192" s="44"/>
      <c r="NM192" s="44"/>
      <c r="NN192" s="44"/>
      <c r="NO192" s="44"/>
      <c r="NP192" s="44"/>
      <c r="NQ192" s="44"/>
      <c r="NR192" s="44"/>
      <c r="NS192" s="44"/>
      <c r="NT192" s="44"/>
      <c r="NU192" s="44"/>
      <c r="NV192" s="44"/>
      <c r="NW192" s="44"/>
      <c r="NX192" s="44"/>
      <c r="NY192" s="44"/>
      <c r="NZ192" s="44"/>
      <c r="OA192" s="44"/>
      <c r="OB192" s="44"/>
      <c r="OC192" s="44"/>
      <c r="OD192" s="44"/>
      <c r="OE192" s="44"/>
      <c r="OF192" s="44"/>
      <c r="OG192" s="44"/>
      <c r="OH192" s="44"/>
      <c r="OI192" s="44"/>
      <c r="OJ192" s="44"/>
      <c r="OK192" s="44"/>
      <c r="OL192" s="44"/>
      <c r="OM192" s="44"/>
      <c r="ON192" s="44"/>
      <c r="OO192" s="44"/>
      <c r="OP192" s="44"/>
      <c r="OQ192" s="44"/>
      <c r="OR192" s="44"/>
      <c r="OS192" s="44"/>
      <c r="OT192" s="44"/>
      <c r="OU192" s="44"/>
      <c r="OV192" s="44"/>
      <c r="OW192" s="44"/>
      <c r="OX192" s="44"/>
      <c r="OY192" s="44"/>
      <c r="OZ192" s="44"/>
      <c r="PA192" s="44"/>
      <c r="PB192" s="44"/>
      <c r="PC192" s="44"/>
      <c r="PD192" s="44"/>
      <c r="PE192" s="44"/>
      <c r="PF192" s="44"/>
      <c r="PG192" s="44"/>
      <c r="PH192" s="44"/>
    </row>
    <row r="193" spans="1:424" s="49" customFormat="1" x14ac:dyDescent="0.25">
      <c r="A193" s="30"/>
      <c r="C193" s="328"/>
      <c r="D193" s="47"/>
      <c r="E193" s="328"/>
      <c r="F193" s="47"/>
      <c r="G193" s="47"/>
      <c r="H193" s="47"/>
      <c r="I193" s="47"/>
      <c r="J193" s="47"/>
      <c r="M193" s="47"/>
      <c r="N193" s="47"/>
      <c r="O193" s="47"/>
      <c r="P193" s="47"/>
      <c r="Q193" s="47"/>
      <c r="R193" s="47"/>
      <c r="U193" s="47"/>
      <c r="V193" s="47"/>
      <c r="W193" s="47"/>
      <c r="X193" s="47"/>
      <c r="Y193" s="47"/>
      <c r="Z193" s="47"/>
      <c r="AC193" s="47"/>
      <c r="AD193" s="47"/>
      <c r="AE193" s="47"/>
      <c r="AF193" s="47"/>
      <c r="AG193" s="47"/>
      <c r="AH193" s="47"/>
      <c r="AK193" s="47"/>
      <c r="AL193" s="47"/>
      <c r="AM193" s="47"/>
      <c r="AN193" s="47"/>
      <c r="AO193" s="47"/>
      <c r="AP193" s="47"/>
      <c r="AS193" s="47"/>
      <c r="AT193" s="47"/>
      <c r="AU193" s="47"/>
      <c r="AV193" s="47"/>
      <c r="AW193" s="46"/>
      <c r="AX193" s="46"/>
      <c r="BA193" s="47"/>
      <c r="BB193" s="47"/>
      <c r="BC193" s="47"/>
      <c r="BD193" s="47"/>
      <c r="BE193" s="47"/>
      <c r="BF193" s="47"/>
      <c r="BG193" s="47"/>
      <c r="BH193" s="47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  <c r="CF193" s="44"/>
      <c r="CG193" s="44"/>
      <c r="CH193" s="44"/>
      <c r="CI193" s="44"/>
      <c r="CJ193" s="44"/>
      <c r="CK193" s="44"/>
      <c r="CL193" s="44"/>
      <c r="CM193" s="44"/>
      <c r="CN193" s="44"/>
      <c r="CO193" s="44"/>
      <c r="CP193" s="44"/>
      <c r="CQ193" s="44"/>
      <c r="CR193" s="44"/>
      <c r="CS193" s="44"/>
      <c r="CT193" s="44"/>
      <c r="CU193" s="44"/>
      <c r="CV193" s="44"/>
      <c r="CW193" s="44"/>
      <c r="CX193" s="44"/>
      <c r="CY193" s="44"/>
      <c r="CZ193" s="44"/>
      <c r="DA193" s="44"/>
      <c r="DB193" s="44"/>
      <c r="DC193" s="44"/>
      <c r="DD193" s="44"/>
      <c r="DE193" s="44"/>
      <c r="DF193" s="44"/>
      <c r="DG193" s="44"/>
      <c r="DH193" s="44"/>
      <c r="DI193" s="44"/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/>
      <c r="DX193" s="44"/>
      <c r="DY193" s="44"/>
      <c r="DZ193" s="44"/>
      <c r="EA193" s="44"/>
      <c r="EB193" s="44"/>
      <c r="EC193" s="44"/>
      <c r="ED193" s="44"/>
      <c r="EE193" s="44"/>
      <c r="EF193" s="44"/>
      <c r="EG193" s="44"/>
      <c r="EH193" s="44"/>
      <c r="EI193" s="44"/>
      <c r="EJ193" s="44"/>
      <c r="EK193" s="44"/>
      <c r="EL193" s="44"/>
      <c r="EM193" s="44"/>
      <c r="EN193" s="44"/>
      <c r="EO193" s="44"/>
      <c r="EP193" s="44"/>
      <c r="EQ193" s="44"/>
      <c r="ER193" s="44"/>
      <c r="ES193" s="44"/>
      <c r="ET193" s="44"/>
      <c r="EU193" s="44"/>
      <c r="EV193" s="44"/>
      <c r="EW193" s="44"/>
      <c r="EX193" s="44"/>
      <c r="EY193" s="44"/>
      <c r="EZ193" s="44"/>
      <c r="FA193" s="44"/>
      <c r="FB193" s="44"/>
      <c r="FC193" s="44"/>
      <c r="FD193" s="44"/>
      <c r="FE193" s="44"/>
      <c r="FF193" s="44"/>
      <c r="FG193" s="44"/>
      <c r="FH193" s="44"/>
      <c r="FI193" s="44"/>
      <c r="FJ193" s="44"/>
      <c r="FK193" s="44"/>
      <c r="FL193" s="44"/>
      <c r="FM193" s="44"/>
      <c r="FN193" s="44"/>
      <c r="FO193" s="44"/>
      <c r="FP193" s="44"/>
      <c r="FQ193" s="44"/>
      <c r="FR193" s="44"/>
      <c r="FS193" s="44"/>
      <c r="FT193" s="44"/>
      <c r="FU193" s="44"/>
      <c r="FV193" s="44"/>
      <c r="FW193" s="44"/>
      <c r="FX193" s="44"/>
      <c r="FY193" s="44"/>
      <c r="FZ193" s="44"/>
      <c r="GA193" s="44"/>
      <c r="GB193" s="44"/>
      <c r="GC193" s="44"/>
      <c r="GD193" s="44"/>
      <c r="GE193" s="44"/>
      <c r="GF193" s="44"/>
      <c r="GG193" s="44"/>
      <c r="GH193" s="44"/>
      <c r="GI193" s="44"/>
      <c r="GJ193" s="44"/>
      <c r="GK193" s="44"/>
      <c r="GL193" s="44"/>
      <c r="GM193" s="44"/>
      <c r="GN193" s="44"/>
      <c r="GO193" s="44"/>
      <c r="GP193" s="44"/>
      <c r="GQ193" s="44"/>
      <c r="GR193" s="44"/>
      <c r="GS193" s="44"/>
      <c r="GT193" s="44"/>
      <c r="GU193" s="44"/>
      <c r="GV193" s="44"/>
      <c r="GW193" s="44"/>
      <c r="GX193" s="44"/>
      <c r="GY193" s="44"/>
      <c r="GZ193" s="44"/>
      <c r="HA193" s="44"/>
      <c r="HB193" s="44"/>
      <c r="HC193" s="44"/>
      <c r="HD193" s="44"/>
      <c r="HE193" s="44"/>
      <c r="HF193" s="44"/>
      <c r="HG193" s="44"/>
      <c r="HH193" s="44"/>
      <c r="HI193" s="44"/>
      <c r="HJ193" s="44"/>
      <c r="HK193" s="44"/>
      <c r="HL193" s="44"/>
      <c r="HM193" s="44"/>
      <c r="HN193" s="44"/>
      <c r="HO193" s="44"/>
      <c r="HP193" s="44"/>
      <c r="HQ193" s="44"/>
      <c r="HR193" s="44"/>
      <c r="HS193" s="44"/>
      <c r="HT193" s="44"/>
      <c r="HU193" s="44"/>
      <c r="HV193" s="44"/>
      <c r="HW193" s="44"/>
      <c r="HX193" s="44"/>
      <c r="HY193" s="44"/>
      <c r="HZ193" s="44"/>
      <c r="IA193" s="44"/>
      <c r="IB193" s="44"/>
      <c r="IC193" s="44"/>
      <c r="ID193" s="44"/>
      <c r="IE193" s="44"/>
      <c r="IF193" s="44"/>
      <c r="IG193" s="44"/>
      <c r="IH193" s="44"/>
      <c r="II193" s="44"/>
      <c r="IJ193" s="44"/>
      <c r="IK193" s="44"/>
      <c r="IL193" s="44"/>
      <c r="IM193" s="44"/>
      <c r="IN193" s="44"/>
      <c r="IO193" s="44"/>
      <c r="IP193" s="44"/>
      <c r="IQ193" s="44"/>
      <c r="IR193" s="44"/>
      <c r="IS193" s="44"/>
      <c r="IT193" s="44"/>
      <c r="IU193" s="44"/>
      <c r="IV193" s="44"/>
      <c r="IW193" s="44"/>
      <c r="IX193" s="44"/>
      <c r="IY193" s="44"/>
      <c r="IZ193" s="44"/>
      <c r="JA193" s="44"/>
      <c r="JB193" s="44"/>
      <c r="JC193" s="44"/>
      <c r="JD193" s="44"/>
      <c r="JE193" s="44"/>
      <c r="JF193" s="44"/>
      <c r="JG193" s="44"/>
      <c r="JH193" s="44"/>
      <c r="JI193" s="44"/>
      <c r="JJ193" s="44"/>
      <c r="JK193" s="44"/>
      <c r="JL193" s="44"/>
      <c r="JM193" s="44"/>
      <c r="JN193" s="44"/>
      <c r="JO193" s="44"/>
      <c r="JP193" s="44"/>
      <c r="JQ193" s="44"/>
      <c r="JR193" s="44"/>
      <c r="JS193" s="44"/>
      <c r="JT193" s="44"/>
      <c r="JU193" s="44"/>
      <c r="JV193" s="44"/>
      <c r="JW193" s="44"/>
      <c r="JX193" s="44"/>
      <c r="JY193" s="44"/>
      <c r="JZ193" s="44"/>
      <c r="KA193" s="44"/>
      <c r="KB193" s="44"/>
      <c r="KC193" s="44"/>
      <c r="KD193" s="44"/>
      <c r="KE193" s="44"/>
      <c r="KF193" s="44"/>
      <c r="KG193" s="44"/>
      <c r="KH193" s="44"/>
      <c r="KI193" s="44"/>
      <c r="KJ193" s="44"/>
      <c r="KK193" s="44"/>
      <c r="KL193" s="44"/>
      <c r="KM193" s="44"/>
      <c r="KN193" s="44"/>
      <c r="KO193" s="44"/>
      <c r="KP193" s="44"/>
      <c r="KQ193" s="44"/>
      <c r="KR193" s="44"/>
      <c r="KS193" s="44"/>
      <c r="KT193" s="44"/>
      <c r="KU193" s="44"/>
      <c r="KV193" s="44"/>
      <c r="KW193" s="44"/>
      <c r="KX193" s="44"/>
      <c r="KY193" s="44"/>
      <c r="KZ193" s="44"/>
      <c r="LA193" s="44"/>
      <c r="LB193" s="44"/>
      <c r="LC193" s="44"/>
      <c r="LD193" s="44"/>
      <c r="LE193" s="44"/>
      <c r="LF193" s="44"/>
      <c r="LG193" s="44"/>
      <c r="LH193" s="44"/>
      <c r="LI193" s="44"/>
      <c r="LJ193" s="44"/>
      <c r="LK193" s="44"/>
      <c r="LL193" s="44"/>
      <c r="LM193" s="44"/>
      <c r="LN193" s="44"/>
      <c r="LO193" s="44"/>
      <c r="LP193" s="44"/>
      <c r="LQ193" s="44"/>
      <c r="LR193" s="44"/>
      <c r="LS193" s="44"/>
      <c r="LT193" s="44"/>
      <c r="LU193" s="44"/>
      <c r="LV193" s="44"/>
      <c r="LW193" s="44"/>
      <c r="LX193" s="44"/>
      <c r="LY193" s="44"/>
      <c r="LZ193" s="44"/>
      <c r="MA193" s="44"/>
      <c r="MB193" s="44"/>
      <c r="MC193" s="44"/>
      <c r="MD193" s="44"/>
      <c r="ME193" s="44"/>
      <c r="MF193" s="44"/>
      <c r="MG193" s="44"/>
      <c r="MH193" s="44"/>
      <c r="MI193" s="44"/>
      <c r="MJ193" s="44"/>
      <c r="MK193" s="44"/>
      <c r="ML193" s="44"/>
      <c r="MM193" s="44"/>
      <c r="MN193" s="44"/>
      <c r="MO193" s="44"/>
      <c r="MP193" s="44"/>
      <c r="MQ193" s="44"/>
      <c r="MR193" s="44"/>
      <c r="MS193" s="44"/>
      <c r="MT193" s="44"/>
      <c r="MU193" s="44"/>
      <c r="MV193" s="44"/>
      <c r="MW193" s="44"/>
      <c r="MX193" s="44"/>
      <c r="MY193" s="44"/>
      <c r="MZ193" s="44"/>
      <c r="NA193" s="44"/>
      <c r="NB193" s="44"/>
      <c r="NC193" s="44"/>
      <c r="ND193" s="44"/>
      <c r="NE193" s="44"/>
      <c r="NF193" s="44"/>
      <c r="NG193" s="44"/>
      <c r="NH193" s="44"/>
      <c r="NI193" s="44"/>
      <c r="NJ193" s="44"/>
      <c r="NK193" s="44"/>
      <c r="NL193" s="44"/>
      <c r="NM193" s="44"/>
      <c r="NN193" s="44"/>
      <c r="NO193" s="44"/>
      <c r="NP193" s="44"/>
      <c r="NQ193" s="44"/>
      <c r="NR193" s="44"/>
      <c r="NS193" s="44"/>
      <c r="NT193" s="44"/>
      <c r="NU193" s="44"/>
      <c r="NV193" s="44"/>
      <c r="NW193" s="44"/>
      <c r="NX193" s="44"/>
      <c r="NY193" s="44"/>
      <c r="NZ193" s="44"/>
      <c r="OA193" s="44"/>
      <c r="OB193" s="44"/>
      <c r="OC193" s="44"/>
      <c r="OD193" s="44"/>
      <c r="OE193" s="44"/>
      <c r="OF193" s="44"/>
      <c r="OG193" s="44"/>
      <c r="OH193" s="44"/>
      <c r="OI193" s="44"/>
      <c r="OJ193" s="44"/>
      <c r="OK193" s="44"/>
      <c r="OL193" s="44"/>
      <c r="OM193" s="44"/>
      <c r="ON193" s="44"/>
      <c r="OO193" s="44"/>
      <c r="OP193" s="44"/>
      <c r="OQ193" s="44"/>
      <c r="OR193" s="44"/>
      <c r="OS193" s="44"/>
      <c r="OT193" s="44"/>
      <c r="OU193" s="44"/>
      <c r="OV193" s="44"/>
      <c r="OW193" s="44"/>
      <c r="OX193" s="44"/>
      <c r="OY193" s="44"/>
      <c r="OZ193" s="44"/>
      <c r="PA193" s="44"/>
      <c r="PB193" s="44"/>
      <c r="PC193" s="44"/>
      <c r="PD193" s="44"/>
      <c r="PE193" s="44"/>
      <c r="PF193" s="44"/>
      <c r="PG193" s="44"/>
      <c r="PH193" s="44"/>
    </row>
    <row r="194" spans="1:424" s="49" customFormat="1" x14ac:dyDescent="0.25">
      <c r="A194" s="30"/>
      <c r="C194" s="328"/>
      <c r="D194" s="47"/>
      <c r="E194" s="328"/>
      <c r="F194" s="47"/>
      <c r="G194" s="47"/>
      <c r="H194" s="47"/>
      <c r="I194" s="47"/>
      <c r="J194" s="47"/>
      <c r="M194" s="47"/>
      <c r="N194" s="47"/>
      <c r="O194" s="47"/>
      <c r="P194" s="47"/>
      <c r="Q194" s="47"/>
      <c r="R194" s="47"/>
      <c r="U194" s="47"/>
      <c r="V194" s="47"/>
      <c r="W194" s="47"/>
      <c r="X194" s="47"/>
      <c r="Y194" s="47"/>
      <c r="Z194" s="47"/>
      <c r="AC194" s="47"/>
      <c r="AD194" s="47"/>
      <c r="AE194" s="47"/>
      <c r="AF194" s="47"/>
      <c r="AG194" s="47"/>
      <c r="AH194" s="47"/>
      <c r="AK194" s="47"/>
      <c r="AL194" s="47"/>
      <c r="AM194" s="47"/>
      <c r="AN194" s="47"/>
      <c r="AO194" s="47"/>
      <c r="AP194" s="47"/>
      <c r="AS194" s="47"/>
      <c r="AT194" s="47"/>
      <c r="AU194" s="47"/>
      <c r="AV194" s="47"/>
      <c r="AW194" s="46"/>
      <c r="AX194" s="46"/>
      <c r="BA194" s="47"/>
      <c r="BB194" s="47"/>
      <c r="BC194" s="47"/>
      <c r="BD194" s="47"/>
      <c r="BE194" s="47"/>
      <c r="BF194" s="47"/>
      <c r="BG194" s="47"/>
      <c r="BH194" s="47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  <c r="CF194" s="44"/>
      <c r="CG194" s="44"/>
      <c r="CH194" s="44"/>
      <c r="CI194" s="44"/>
      <c r="CJ194" s="44"/>
      <c r="CK194" s="44"/>
      <c r="CL194" s="44"/>
      <c r="CM194" s="44"/>
      <c r="CN194" s="44"/>
      <c r="CO194" s="44"/>
      <c r="CP194" s="44"/>
      <c r="CQ194" s="44"/>
      <c r="CR194" s="44"/>
      <c r="CS194" s="44"/>
      <c r="CT194" s="44"/>
      <c r="CU194" s="44"/>
      <c r="CV194" s="44"/>
      <c r="CW194" s="44"/>
      <c r="CX194" s="44"/>
      <c r="CY194" s="44"/>
      <c r="CZ194" s="44"/>
      <c r="DA194" s="44"/>
      <c r="DB194" s="44"/>
      <c r="DC194" s="44"/>
      <c r="DD194" s="44"/>
      <c r="DE194" s="44"/>
      <c r="DF194" s="44"/>
      <c r="DG194" s="44"/>
      <c r="DH194" s="44"/>
      <c r="DI194" s="44"/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/>
      <c r="DX194" s="44"/>
      <c r="DY194" s="44"/>
      <c r="DZ194" s="44"/>
      <c r="EA194" s="44"/>
      <c r="EB194" s="44"/>
      <c r="EC194" s="44"/>
      <c r="ED194" s="44"/>
      <c r="EE194" s="44"/>
      <c r="EF194" s="44"/>
      <c r="EG194" s="44"/>
      <c r="EH194" s="44"/>
      <c r="EI194" s="44"/>
      <c r="EJ194" s="44"/>
      <c r="EK194" s="44"/>
      <c r="EL194" s="44"/>
      <c r="EM194" s="44"/>
      <c r="EN194" s="44"/>
      <c r="EO194" s="44"/>
      <c r="EP194" s="44"/>
      <c r="EQ194" s="44"/>
      <c r="ER194" s="44"/>
      <c r="ES194" s="44"/>
      <c r="ET194" s="44"/>
      <c r="EU194" s="44"/>
      <c r="EV194" s="44"/>
      <c r="EW194" s="44"/>
      <c r="EX194" s="44"/>
      <c r="EY194" s="44"/>
      <c r="EZ194" s="44"/>
      <c r="FA194" s="44"/>
      <c r="FB194" s="44"/>
      <c r="FC194" s="44"/>
      <c r="FD194" s="44"/>
      <c r="FE194" s="44"/>
      <c r="FF194" s="44"/>
      <c r="FG194" s="44"/>
      <c r="FH194" s="44"/>
      <c r="FI194" s="44"/>
      <c r="FJ194" s="44"/>
      <c r="FK194" s="44"/>
      <c r="FL194" s="44"/>
      <c r="FM194" s="44"/>
      <c r="FN194" s="44"/>
      <c r="FO194" s="44"/>
      <c r="FP194" s="44"/>
      <c r="FQ194" s="44"/>
      <c r="FR194" s="44"/>
      <c r="FS194" s="44"/>
      <c r="FT194" s="44"/>
      <c r="FU194" s="44"/>
      <c r="FV194" s="44"/>
      <c r="FW194" s="44"/>
      <c r="FX194" s="44"/>
      <c r="FY194" s="44"/>
      <c r="FZ194" s="44"/>
      <c r="GA194" s="44"/>
      <c r="GB194" s="44"/>
      <c r="GC194" s="44"/>
      <c r="GD194" s="44"/>
      <c r="GE194" s="44"/>
      <c r="GF194" s="44"/>
      <c r="GG194" s="44"/>
      <c r="GH194" s="44"/>
      <c r="GI194" s="44"/>
      <c r="GJ194" s="44"/>
      <c r="GK194" s="44"/>
      <c r="GL194" s="44"/>
      <c r="GM194" s="44"/>
      <c r="GN194" s="44"/>
      <c r="GO194" s="44"/>
      <c r="GP194" s="44"/>
      <c r="GQ194" s="44"/>
      <c r="GR194" s="44"/>
      <c r="GS194" s="44"/>
      <c r="GT194" s="44"/>
      <c r="GU194" s="44"/>
      <c r="GV194" s="44"/>
      <c r="GW194" s="44"/>
      <c r="GX194" s="44"/>
      <c r="GY194" s="44"/>
      <c r="GZ194" s="44"/>
      <c r="HA194" s="44"/>
      <c r="HB194" s="44"/>
      <c r="HC194" s="44"/>
      <c r="HD194" s="44"/>
      <c r="HE194" s="44"/>
      <c r="HF194" s="44"/>
      <c r="HG194" s="44"/>
      <c r="HH194" s="44"/>
      <c r="HI194" s="44"/>
      <c r="HJ194" s="44"/>
      <c r="HK194" s="44"/>
      <c r="HL194" s="44"/>
      <c r="HM194" s="44"/>
      <c r="HN194" s="44"/>
      <c r="HO194" s="44"/>
      <c r="HP194" s="44"/>
      <c r="HQ194" s="44"/>
      <c r="HR194" s="44"/>
      <c r="HS194" s="44"/>
      <c r="HT194" s="44"/>
      <c r="HU194" s="44"/>
      <c r="HV194" s="44"/>
      <c r="HW194" s="44"/>
      <c r="HX194" s="44"/>
      <c r="HY194" s="44"/>
      <c r="HZ194" s="44"/>
      <c r="IA194" s="44"/>
      <c r="IB194" s="44"/>
      <c r="IC194" s="44"/>
      <c r="ID194" s="44"/>
      <c r="IE194" s="44"/>
      <c r="IF194" s="44"/>
      <c r="IG194" s="44"/>
      <c r="IH194" s="44"/>
      <c r="II194" s="44"/>
      <c r="IJ194" s="44"/>
      <c r="IK194" s="44"/>
      <c r="IL194" s="44"/>
      <c r="IM194" s="44"/>
      <c r="IN194" s="44"/>
      <c r="IO194" s="44"/>
      <c r="IP194" s="44"/>
      <c r="IQ194" s="44"/>
      <c r="IR194" s="44"/>
      <c r="IS194" s="44"/>
      <c r="IT194" s="44"/>
      <c r="IU194" s="44"/>
      <c r="IV194" s="44"/>
      <c r="IW194" s="44"/>
      <c r="IX194" s="44"/>
      <c r="IY194" s="44"/>
      <c r="IZ194" s="44"/>
      <c r="JA194" s="44"/>
      <c r="JB194" s="44"/>
      <c r="JC194" s="44"/>
      <c r="JD194" s="44"/>
      <c r="JE194" s="44"/>
      <c r="JF194" s="44"/>
      <c r="JG194" s="44"/>
      <c r="JH194" s="44"/>
      <c r="JI194" s="44"/>
      <c r="JJ194" s="44"/>
      <c r="JK194" s="44"/>
      <c r="JL194" s="44"/>
      <c r="JM194" s="44"/>
      <c r="JN194" s="44"/>
      <c r="JO194" s="44"/>
      <c r="JP194" s="44"/>
      <c r="JQ194" s="44"/>
      <c r="JR194" s="44"/>
      <c r="JS194" s="44"/>
      <c r="JT194" s="44"/>
      <c r="JU194" s="44"/>
      <c r="JV194" s="44"/>
      <c r="JW194" s="44"/>
      <c r="JX194" s="44"/>
      <c r="JY194" s="44"/>
      <c r="JZ194" s="44"/>
      <c r="KA194" s="44"/>
      <c r="KB194" s="44"/>
      <c r="KC194" s="44"/>
      <c r="KD194" s="44"/>
      <c r="KE194" s="44"/>
      <c r="KF194" s="44"/>
      <c r="KG194" s="44"/>
      <c r="KH194" s="44"/>
      <c r="KI194" s="44"/>
      <c r="KJ194" s="44"/>
      <c r="KK194" s="44"/>
      <c r="KL194" s="44"/>
      <c r="KM194" s="44"/>
      <c r="KN194" s="44"/>
      <c r="KO194" s="44"/>
      <c r="KP194" s="44"/>
      <c r="KQ194" s="44"/>
      <c r="KR194" s="44"/>
      <c r="KS194" s="44"/>
      <c r="KT194" s="44"/>
      <c r="KU194" s="44"/>
      <c r="KV194" s="44"/>
      <c r="KW194" s="44"/>
      <c r="KX194" s="44"/>
      <c r="KY194" s="44"/>
      <c r="KZ194" s="44"/>
      <c r="LA194" s="44"/>
      <c r="LB194" s="44"/>
      <c r="LC194" s="44"/>
      <c r="LD194" s="44"/>
      <c r="LE194" s="44"/>
      <c r="LF194" s="44"/>
      <c r="LG194" s="44"/>
      <c r="LH194" s="44"/>
      <c r="LI194" s="44"/>
      <c r="LJ194" s="44"/>
      <c r="LK194" s="44"/>
      <c r="LL194" s="44"/>
      <c r="LM194" s="44"/>
      <c r="LN194" s="44"/>
      <c r="LO194" s="44"/>
      <c r="LP194" s="44"/>
      <c r="LQ194" s="44"/>
      <c r="LR194" s="44"/>
      <c r="LS194" s="44"/>
      <c r="LT194" s="44"/>
      <c r="LU194" s="44"/>
      <c r="LV194" s="44"/>
      <c r="LW194" s="44"/>
      <c r="LX194" s="44"/>
      <c r="LY194" s="44"/>
      <c r="LZ194" s="44"/>
      <c r="MA194" s="44"/>
      <c r="MB194" s="44"/>
      <c r="MC194" s="44"/>
      <c r="MD194" s="44"/>
      <c r="ME194" s="44"/>
      <c r="MF194" s="44"/>
      <c r="MG194" s="44"/>
      <c r="MH194" s="44"/>
      <c r="MI194" s="44"/>
      <c r="MJ194" s="44"/>
      <c r="MK194" s="44"/>
      <c r="ML194" s="44"/>
      <c r="MM194" s="44"/>
      <c r="MN194" s="44"/>
      <c r="MO194" s="44"/>
      <c r="MP194" s="44"/>
      <c r="MQ194" s="44"/>
      <c r="MR194" s="44"/>
      <c r="MS194" s="44"/>
      <c r="MT194" s="44"/>
      <c r="MU194" s="44"/>
      <c r="MV194" s="44"/>
      <c r="MW194" s="44"/>
      <c r="MX194" s="44"/>
      <c r="MY194" s="44"/>
      <c r="MZ194" s="44"/>
      <c r="NA194" s="44"/>
      <c r="NB194" s="44"/>
      <c r="NC194" s="44"/>
      <c r="ND194" s="44"/>
      <c r="NE194" s="44"/>
      <c r="NF194" s="44"/>
      <c r="NG194" s="44"/>
      <c r="NH194" s="44"/>
      <c r="NI194" s="44"/>
      <c r="NJ194" s="44"/>
      <c r="NK194" s="44"/>
      <c r="NL194" s="44"/>
      <c r="NM194" s="44"/>
      <c r="NN194" s="44"/>
      <c r="NO194" s="44"/>
      <c r="NP194" s="44"/>
      <c r="NQ194" s="44"/>
      <c r="NR194" s="44"/>
      <c r="NS194" s="44"/>
      <c r="NT194" s="44"/>
      <c r="NU194" s="44"/>
      <c r="NV194" s="44"/>
      <c r="NW194" s="44"/>
      <c r="NX194" s="44"/>
      <c r="NY194" s="44"/>
      <c r="NZ194" s="44"/>
      <c r="OA194" s="44"/>
      <c r="OB194" s="44"/>
      <c r="OC194" s="44"/>
      <c r="OD194" s="44"/>
      <c r="OE194" s="44"/>
      <c r="OF194" s="44"/>
      <c r="OG194" s="44"/>
      <c r="OH194" s="44"/>
      <c r="OI194" s="44"/>
      <c r="OJ194" s="44"/>
      <c r="OK194" s="44"/>
      <c r="OL194" s="44"/>
      <c r="OM194" s="44"/>
      <c r="ON194" s="44"/>
      <c r="OO194" s="44"/>
      <c r="OP194" s="44"/>
      <c r="OQ194" s="44"/>
      <c r="OR194" s="44"/>
      <c r="OS194" s="44"/>
      <c r="OT194" s="44"/>
      <c r="OU194" s="44"/>
      <c r="OV194" s="44"/>
      <c r="OW194" s="44"/>
      <c r="OX194" s="44"/>
      <c r="OY194" s="44"/>
      <c r="OZ194" s="44"/>
      <c r="PA194" s="44"/>
      <c r="PB194" s="44"/>
      <c r="PC194" s="44"/>
      <c r="PD194" s="44"/>
      <c r="PE194" s="44"/>
      <c r="PF194" s="44"/>
      <c r="PG194" s="44"/>
      <c r="PH194" s="44"/>
    </row>
    <row r="195" spans="1:424" s="49" customFormat="1" x14ac:dyDescent="0.25">
      <c r="A195" s="30"/>
      <c r="C195" s="328"/>
      <c r="D195" s="47"/>
      <c r="E195" s="328"/>
      <c r="F195" s="47"/>
      <c r="G195" s="47"/>
      <c r="H195" s="47"/>
      <c r="I195" s="47"/>
      <c r="J195" s="47"/>
      <c r="M195" s="47"/>
      <c r="N195" s="47"/>
      <c r="O195" s="47"/>
      <c r="P195" s="47"/>
      <c r="Q195" s="47"/>
      <c r="R195" s="47"/>
      <c r="U195" s="47"/>
      <c r="V195" s="47"/>
      <c r="W195" s="47"/>
      <c r="X195" s="47"/>
      <c r="Y195" s="47"/>
      <c r="Z195" s="47"/>
      <c r="AC195" s="47"/>
      <c r="AD195" s="47"/>
      <c r="AE195" s="47"/>
      <c r="AF195" s="47"/>
      <c r="AG195" s="47"/>
      <c r="AH195" s="47"/>
      <c r="AK195" s="47"/>
      <c r="AL195" s="47"/>
      <c r="AM195" s="47"/>
      <c r="AN195" s="47"/>
      <c r="AO195" s="47"/>
      <c r="AP195" s="47"/>
      <c r="AS195" s="47"/>
      <c r="AT195" s="47"/>
      <c r="AU195" s="47"/>
      <c r="AV195" s="47"/>
      <c r="AW195" s="46"/>
      <c r="AX195" s="46"/>
      <c r="BA195" s="47"/>
      <c r="BB195" s="47"/>
      <c r="BC195" s="47"/>
      <c r="BD195" s="47"/>
      <c r="BE195" s="47"/>
      <c r="BF195" s="47"/>
      <c r="BG195" s="47"/>
      <c r="BH195" s="47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  <c r="CF195" s="44"/>
      <c r="CG195" s="44"/>
      <c r="CH195" s="44"/>
      <c r="CI195" s="44"/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/>
      <c r="CX195" s="44"/>
      <c r="CY195" s="44"/>
      <c r="CZ195" s="44"/>
      <c r="DA195" s="44"/>
      <c r="DB195" s="44"/>
      <c r="DC195" s="44"/>
      <c r="DD195" s="44"/>
      <c r="DE195" s="44"/>
      <c r="DF195" s="44"/>
      <c r="DG195" s="44"/>
      <c r="DH195" s="44"/>
      <c r="DI195" s="44"/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/>
      <c r="DX195" s="44"/>
      <c r="DY195" s="44"/>
      <c r="DZ195" s="44"/>
      <c r="EA195" s="44"/>
      <c r="EB195" s="44"/>
      <c r="EC195" s="44"/>
      <c r="ED195" s="44"/>
      <c r="EE195" s="44"/>
      <c r="EF195" s="44"/>
      <c r="EG195" s="44"/>
      <c r="EH195" s="44"/>
      <c r="EI195" s="44"/>
      <c r="EJ195" s="44"/>
      <c r="EK195" s="44"/>
      <c r="EL195" s="44"/>
      <c r="EM195" s="44"/>
      <c r="EN195" s="44"/>
      <c r="EO195" s="44"/>
      <c r="EP195" s="44"/>
      <c r="EQ195" s="44"/>
      <c r="ER195" s="44"/>
      <c r="ES195" s="44"/>
      <c r="ET195" s="44"/>
      <c r="EU195" s="44"/>
      <c r="EV195" s="44"/>
      <c r="EW195" s="44"/>
      <c r="EX195" s="44"/>
      <c r="EY195" s="44"/>
      <c r="EZ195" s="44"/>
      <c r="FA195" s="44"/>
      <c r="FB195" s="44"/>
      <c r="FC195" s="44"/>
      <c r="FD195" s="44"/>
      <c r="FE195" s="44"/>
      <c r="FF195" s="44"/>
      <c r="FG195" s="44"/>
      <c r="FH195" s="44"/>
      <c r="FI195" s="44"/>
      <c r="FJ195" s="44"/>
      <c r="FK195" s="44"/>
      <c r="FL195" s="44"/>
      <c r="FM195" s="44"/>
      <c r="FN195" s="44"/>
      <c r="FO195" s="44"/>
      <c r="FP195" s="44"/>
      <c r="FQ195" s="44"/>
      <c r="FR195" s="44"/>
      <c r="FS195" s="44"/>
      <c r="FT195" s="44"/>
      <c r="FU195" s="44"/>
      <c r="FV195" s="44"/>
      <c r="FW195" s="44"/>
      <c r="FX195" s="44"/>
      <c r="FY195" s="44"/>
      <c r="FZ195" s="44"/>
      <c r="GA195" s="44"/>
      <c r="GB195" s="44"/>
      <c r="GC195" s="44"/>
      <c r="GD195" s="44"/>
      <c r="GE195" s="44"/>
      <c r="GF195" s="44"/>
      <c r="GG195" s="44"/>
      <c r="GH195" s="44"/>
      <c r="GI195" s="44"/>
      <c r="GJ195" s="44"/>
      <c r="GK195" s="44"/>
      <c r="GL195" s="44"/>
      <c r="GM195" s="44"/>
      <c r="GN195" s="44"/>
      <c r="GO195" s="44"/>
      <c r="GP195" s="44"/>
      <c r="GQ195" s="44"/>
      <c r="GR195" s="44"/>
      <c r="GS195" s="44"/>
      <c r="GT195" s="44"/>
      <c r="GU195" s="44"/>
      <c r="GV195" s="44"/>
      <c r="GW195" s="44"/>
      <c r="GX195" s="44"/>
      <c r="GY195" s="44"/>
      <c r="GZ195" s="44"/>
      <c r="HA195" s="44"/>
      <c r="HB195" s="44"/>
      <c r="HC195" s="44"/>
      <c r="HD195" s="44"/>
      <c r="HE195" s="44"/>
      <c r="HF195" s="44"/>
      <c r="HG195" s="44"/>
      <c r="HH195" s="44"/>
      <c r="HI195" s="44"/>
      <c r="HJ195" s="44"/>
      <c r="HK195" s="44"/>
      <c r="HL195" s="44"/>
      <c r="HM195" s="44"/>
      <c r="HN195" s="44"/>
      <c r="HO195" s="44"/>
      <c r="HP195" s="44"/>
      <c r="HQ195" s="44"/>
      <c r="HR195" s="44"/>
      <c r="HS195" s="44"/>
      <c r="HT195" s="44"/>
      <c r="HU195" s="44"/>
      <c r="HV195" s="44"/>
      <c r="HW195" s="44"/>
      <c r="HX195" s="44"/>
      <c r="HY195" s="44"/>
      <c r="HZ195" s="44"/>
      <c r="IA195" s="44"/>
      <c r="IB195" s="44"/>
      <c r="IC195" s="44"/>
      <c r="ID195" s="44"/>
      <c r="IE195" s="44"/>
      <c r="IF195" s="44"/>
      <c r="IG195" s="44"/>
      <c r="IH195" s="44"/>
      <c r="II195" s="44"/>
      <c r="IJ195" s="44"/>
      <c r="IK195" s="44"/>
      <c r="IL195" s="44"/>
      <c r="IM195" s="44"/>
      <c r="IN195" s="44"/>
      <c r="IO195" s="44"/>
      <c r="IP195" s="44"/>
      <c r="IQ195" s="44"/>
      <c r="IR195" s="44"/>
      <c r="IS195" s="44"/>
      <c r="IT195" s="44"/>
      <c r="IU195" s="44"/>
      <c r="IV195" s="44"/>
      <c r="IW195" s="44"/>
      <c r="IX195" s="44"/>
      <c r="IY195" s="44"/>
      <c r="IZ195" s="44"/>
      <c r="JA195" s="44"/>
      <c r="JB195" s="44"/>
      <c r="JC195" s="44"/>
      <c r="JD195" s="44"/>
      <c r="JE195" s="44"/>
      <c r="JF195" s="44"/>
      <c r="JG195" s="44"/>
      <c r="JH195" s="44"/>
      <c r="JI195" s="44"/>
      <c r="JJ195" s="44"/>
      <c r="JK195" s="44"/>
      <c r="JL195" s="44"/>
      <c r="JM195" s="44"/>
      <c r="JN195" s="44"/>
      <c r="JO195" s="44"/>
      <c r="JP195" s="44"/>
      <c r="JQ195" s="44"/>
      <c r="JR195" s="44"/>
      <c r="JS195" s="44"/>
      <c r="JT195" s="44"/>
      <c r="JU195" s="44"/>
      <c r="JV195" s="44"/>
      <c r="JW195" s="44"/>
      <c r="JX195" s="44"/>
      <c r="JY195" s="44"/>
      <c r="JZ195" s="44"/>
      <c r="KA195" s="44"/>
      <c r="KB195" s="44"/>
      <c r="KC195" s="44"/>
      <c r="KD195" s="44"/>
      <c r="KE195" s="44"/>
      <c r="KF195" s="44"/>
      <c r="KG195" s="44"/>
      <c r="KH195" s="44"/>
      <c r="KI195" s="44"/>
      <c r="KJ195" s="44"/>
      <c r="KK195" s="44"/>
      <c r="KL195" s="44"/>
      <c r="KM195" s="44"/>
      <c r="KN195" s="44"/>
      <c r="KO195" s="44"/>
      <c r="KP195" s="44"/>
      <c r="KQ195" s="44"/>
      <c r="KR195" s="44"/>
      <c r="KS195" s="44"/>
      <c r="KT195" s="44"/>
      <c r="KU195" s="44"/>
      <c r="KV195" s="44"/>
      <c r="KW195" s="44"/>
      <c r="KX195" s="44"/>
      <c r="KY195" s="44"/>
      <c r="KZ195" s="44"/>
      <c r="LA195" s="44"/>
      <c r="LB195" s="44"/>
      <c r="LC195" s="44"/>
      <c r="LD195" s="44"/>
      <c r="LE195" s="44"/>
      <c r="LF195" s="44"/>
      <c r="LG195" s="44"/>
      <c r="LH195" s="44"/>
      <c r="LI195" s="44"/>
      <c r="LJ195" s="44"/>
      <c r="LK195" s="44"/>
      <c r="LL195" s="44"/>
      <c r="LM195" s="44"/>
      <c r="LN195" s="44"/>
      <c r="LO195" s="44"/>
      <c r="LP195" s="44"/>
      <c r="LQ195" s="44"/>
      <c r="LR195" s="44"/>
      <c r="LS195" s="44"/>
      <c r="LT195" s="44"/>
      <c r="LU195" s="44"/>
      <c r="LV195" s="44"/>
      <c r="LW195" s="44"/>
      <c r="LX195" s="44"/>
      <c r="LY195" s="44"/>
      <c r="LZ195" s="44"/>
      <c r="MA195" s="44"/>
      <c r="MB195" s="44"/>
      <c r="MC195" s="44"/>
      <c r="MD195" s="44"/>
      <c r="ME195" s="44"/>
      <c r="MF195" s="44"/>
      <c r="MG195" s="44"/>
      <c r="MH195" s="44"/>
      <c r="MI195" s="44"/>
      <c r="MJ195" s="44"/>
      <c r="MK195" s="44"/>
      <c r="ML195" s="44"/>
      <c r="MM195" s="44"/>
      <c r="MN195" s="44"/>
      <c r="MO195" s="44"/>
      <c r="MP195" s="44"/>
      <c r="MQ195" s="44"/>
      <c r="MR195" s="44"/>
      <c r="MS195" s="44"/>
      <c r="MT195" s="44"/>
      <c r="MU195" s="44"/>
      <c r="MV195" s="44"/>
      <c r="MW195" s="44"/>
      <c r="MX195" s="44"/>
      <c r="MY195" s="44"/>
      <c r="MZ195" s="44"/>
      <c r="NA195" s="44"/>
      <c r="NB195" s="44"/>
      <c r="NC195" s="44"/>
      <c r="ND195" s="44"/>
      <c r="NE195" s="44"/>
      <c r="NF195" s="44"/>
      <c r="NG195" s="44"/>
      <c r="NH195" s="44"/>
      <c r="NI195" s="44"/>
      <c r="NJ195" s="44"/>
      <c r="NK195" s="44"/>
      <c r="NL195" s="44"/>
      <c r="NM195" s="44"/>
      <c r="NN195" s="44"/>
      <c r="NO195" s="44"/>
      <c r="NP195" s="44"/>
      <c r="NQ195" s="44"/>
      <c r="NR195" s="44"/>
      <c r="NS195" s="44"/>
      <c r="NT195" s="44"/>
      <c r="NU195" s="44"/>
      <c r="NV195" s="44"/>
      <c r="NW195" s="44"/>
      <c r="NX195" s="44"/>
      <c r="NY195" s="44"/>
      <c r="NZ195" s="44"/>
      <c r="OA195" s="44"/>
      <c r="OB195" s="44"/>
      <c r="OC195" s="44"/>
      <c r="OD195" s="44"/>
      <c r="OE195" s="44"/>
      <c r="OF195" s="44"/>
      <c r="OG195" s="44"/>
      <c r="OH195" s="44"/>
      <c r="OI195" s="44"/>
      <c r="OJ195" s="44"/>
      <c r="OK195" s="44"/>
      <c r="OL195" s="44"/>
      <c r="OM195" s="44"/>
      <c r="ON195" s="44"/>
      <c r="OO195" s="44"/>
      <c r="OP195" s="44"/>
      <c r="OQ195" s="44"/>
      <c r="OR195" s="44"/>
      <c r="OS195" s="44"/>
      <c r="OT195" s="44"/>
      <c r="OU195" s="44"/>
      <c r="OV195" s="44"/>
      <c r="OW195" s="44"/>
      <c r="OX195" s="44"/>
      <c r="OY195" s="44"/>
      <c r="OZ195" s="44"/>
      <c r="PA195" s="44"/>
      <c r="PB195" s="44"/>
      <c r="PC195" s="44"/>
      <c r="PD195" s="44"/>
      <c r="PE195" s="44"/>
      <c r="PF195" s="44"/>
      <c r="PG195" s="44"/>
      <c r="PH195" s="44"/>
    </row>
    <row r="196" spans="1:424" s="49" customFormat="1" x14ac:dyDescent="0.25">
      <c r="A196" s="30"/>
      <c r="C196" s="328"/>
      <c r="D196" s="47"/>
      <c r="E196" s="328"/>
      <c r="F196" s="47"/>
      <c r="G196" s="47"/>
      <c r="H196" s="47"/>
      <c r="I196" s="47"/>
      <c r="J196" s="47"/>
      <c r="M196" s="47"/>
      <c r="N196" s="47"/>
      <c r="O196" s="47"/>
      <c r="P196" s="47"/>
      <c r="Q196" s="47"/>
      <c r="R196" s="47"/>
      <c r="U196" s="47"/>
      <c r="V196" s="47"/>
      <c r="W196" s="47"/>
      <c r="X196" s="47"/>
      <c r="Y196" s="47"/>
      <c r="Z196" s="47"/>
      <c r="AC196" s="47"/>
      <c r="AD196" s="47"/>
      <c r="AE196" s="47"/>
      <c r="AF196" s="47"/>
      <c r="AG196" s="47"/>
      <c r="AH196" s="47"/>
      <c r="AK196" s="47"/>
      <c r="AL196" s="47"/>
      <c r="AM196" s="47"/>
      <c r="AN196" s="47"/>
      <c r="AO196" s="47"/>
      <c r="AP196" s="47"/>
      <c r="AS196" s="47"/>
      <c r="AT196" s="47"/>
      <c r="AU196" s="47"/>
      <c r="AV196" s="47"/>
      <c r="AW196" s="46"/>
      <c r="AX196" s="46"/>
      <c r="BA196" s="47"/>
      <c r="BB196" s="47"/>
      <c r="BC196" s="47"/>
      <c r="BD196" s="47"/>
      <c r="BE196" s="47"/>
      <c r="BF196" s="47"/>
      <c r="BG196" s="47"/>
      <c r="BH196" s="47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  <c r="CF196" s="44"/>
      <c r="CG196" s="44"/>
      <c r="CH196" s="44"/>
      <c r="CI196" s="44"/>
      <c r="CJ196" s="44"/>
      <c r="CK196" s="44"/>
      <c r="CL196" s="44"/>
      <c r="CM196" s="44"/>
      <c r="CN196" s="44"/>
      <c r="CO196" s="44"/>
      <c r="CP196" s="44"/>
      <c r="CQ196" s="44"/>
      <c r="CR196" s="44"/>
      <c r="CS196" s="44"/>
      <c r="CT196" s="44"/>
      <c r="CU196" s="44"/>
      <c r="CV196" s="44"/>
      <c r="CW196" s="44"/>
      <c r="CX196" s="44"/>
      <c r="CY196" s="44"/>
      <c r="CZ196" s="44"/>
      <c r="DA196" s="44"/>
      <c r="DB196" s="44"/>
      <c r="DC196" s="44"/>
      <c r="DD196" s="44"/>
      <c r="DE196" s="44"/>
      <c r="DF196" s="44"/>
      <c r="DG196" s="44"/>
      <c r="DH196" s="44"/>
      <c r="DI196" s="44"/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/>
      <c r="DX196" s="44"/>
      <c r="DY196" s="44"/>
      <c r="DZ196" s="44"/>
      <c r="EA196" s="44"/>
      <c r="EB196" s="44"/>
      <c r="EC196" s="44"/>
      <c r="ED196" s="44"/>
      <c r="EE196" s="44"/>
      <c r="EF196" s="44"/>
      <c r="EG196" s="44"/>
      <c r="EH196" s="44"/>
      <c r="EI196" s="44"/>
      <c r="EJ196" s="44"/>
      <c r="EK196" s="44"/>
      <c r="EL196" s="44"/>
      <c r="EM196" s="44"/>
      <c r="EN196" s="44"/>
      <c r="EO196" s="44"/>
      <c r="EP196" s="44"/>
      <c r="EQ196" s="44"/>
      <c r="ER196" s="44"/>
      <c r="ES196" s="44"/>
      <c r="ET196" s="44"/>
      <c r="EU196" s="44"/>
      <c r="EV196" s="44"/>
      <c r="EW196" s="44"/>
      <c r="EX196" s="44"/>
      <c r="EY196" s="44"/>
      <c r="EZ196" s="44"/>
      <c r="FA196" s="44"/>
      <c r="FB196" s="44"/>
      <c r="FC196" s="44"/>
      <c r="FD196" s="44"/>
      <c r="FE196" s="44"/>
      <c r="FF196" s="44"/>
      <c r="FG196" s="44"/>
      <c r="FH196" s="44"/>
      <c r="FI196" s="44"/>
      <c r="FJ196" s="44"/>
      <c r="FK196" s="44"/>
      <c r="FL196" s="44"/>
      <c r="FM196" s="44"/>
      <c r="FN196" s="44"/>
      <c r="FO196" s="44"/>
      <c r="FP196" s="44"/>
      <c r="FQ196" s="44"/>
      <c r="FR196" s="44"/>
      <c r="FS196" s="44"/>
      <c r="FT196" s="44"/>
      <c r="FU196" s="44"/>
      <c r="FV196" s="44"/>
      <c r="FW196" s="44"/>
      <c r="FX196" s="44"/>
      <c r="FY196" s="44"/>
      <c r="FZ196" s="44"/>
      <c r="GA196" s="44"/>
      <c r="GB196" s="44"/>
      <c r="GC196" s="44"/>
      <c r="GD196" s="44"/>
      <c r="GE196" s="44"/>
      <c r="GF196" s="44"/>
      <c r="GG196" s="44"/>
      <c r="GH196" s="44"/>
      <c r="GI196" s="44"/>
      <c r="GJ196" s="44"/>
      <c r="GK196" s="44"/>
      <c r="GL196" s="44"/>
      <c r="GM196" s="44"/>
      <c r="GN196" s="44"/>
      <c r="GO196" s="44"/>
      <c r="GP196" s="44"/>
      <c r="GQ196" s="44"/>
      <c r="GR196" s="44"/>
      <c r="GS196" s="44"/>
      <c r="GT196" s="44"/>
      <c r="GU196" s="44"/>
      <c r="GV196" s="44"/>
      <c r="GW196" s="44"/>
      <c r="GX196" s="44"/>
      <c r="GY196" s="44"/>
      <c r="GZ196" s="44"/>
      <c r="HA196" s="44"/>
      <c r="HB196" s="44"/>
      <c r="HC196" s="44"/>
      <c r="HD196" s="44"/>
      <c r="HE196" s="44"/>
      <c r="HF196" s="44"/>
      <c r="HG196" s="44"/>
      <c r="HH196" s="44"/>
      <c r="HI196" s="44"/>
      <c r="HJ196" s="44"/>
      <c r="HK196" s="44"/>
      <c r="HL196" s="44"/>
      <c r="HM196" s="44"/>
      <c r="HN196" s="44"/>
      <c r="HO196" s="44"/>
      <c r="HP196" s="44"/>
      <c r="HQ196" s="44"/>
      <c r="HR196" s="44"/>
      <c r="HS196" s="44"/>
      <c r="HT196" s="44"/>
      <c r="HU196" s="44"/>
      <c r="HV196" s="44"/>
      <c r="HW196" s="44"/>
      <c r="HX196" s="44"/>
      <c r="HY196" s="44"/>
      <c r="HZ196" s="44"/>
      <c r="IA196" s="44"/>
      <c r="IB196" s="44"/>
      <c r="IC196" s="44"/>
      <c r="ID196" s="44"/>
      <c r="IE196" s="44"/>
      <c r="IF196" s="44"/>
      <c r="IG196" s="44"/>
      <c r="IH196" s="44"/>
      <c r="II196" s="44"/>
      <c r="IJ196" s="44"/>
      <c r="IK196" s="44"/>
      <c r="IL196" s="44"/>
      <c r="IM196" s="44"/>
      <c r="IN196" s="44"/>
      <c r="IO196" s="44"/>
      <c r="IP196" s="44"/>
      <c r="IQ196" s="44"/>
      <c r="IR196" s="44"/>
      <c r="IS196" s="44"/>
      <c r="IT196" s="44"/>
      <c r="IU196" s="44"/>
      <c r="IV196" s="44"/>
      <c r="IW196" s="44"/>
      <c r="IX196" s="44"/>
      <c r="IY196" s="44"/>
      <c r="IZ196" s="44"/>
      <c r="JA196" s="44"/>
      <c r="JB196" s="44"/>
      <c r="JC196" s="44"/>
      <c r="JD196" s="44"/>
      <c r="JE196" s="44"/>
      <c r="JF196" s="44"/>
      <c r="JG196" s="44"/>
      <c r="JH196" s="44"/>
      <c r="JI196" s="44"/>
      <c r="JJ196" s="44"/>
      <c r="JK196" s="44"/>
      <c r="JL196" s="44"/>
      <c r="JM196" s="44"/>
      <c r="JN196" s="44"/>
      <c r="JO196" s="44"/>
      <c r="JP196" s="44"/>
      <c r="JQ196" s="44"/>
      <c r="JR196" s="44"/>
      <c r="JS196" s="44"/>
      <c r="JT196" s="44"/>
      <c r="JU196" s="44"/>
      <c r="JV196" s="44"/>
      <c r="JW196" s="44"/>
      <c r="JX196" s="44"/>
      <c r="JY196" s="44"/>
      <c r="JZ196" s="44"/>
      <c r="KA196" s="44"/>
      <c r="KB196" s="44"/>
      <c r="KC196" s="44"/>
      <c r="KD196" s="44"/>
      <c r="KE196" s="44"/>
      <c r="KF196" s="44"/>
      <c r="KG196" s="44"/>
      <c r="KH196" s="44"/>
      <c r="KI196" s="44"/>
      <c r="KJ196" s="44"/>
      <c r="KK196" s="44"/>
      <c r="KL196" s="44"/>
      <c r="KM196" s="44"/>
      <c r="KN196" s="44"/>
      <c r="KO196" s="44"/>
      <c r="KP196" s="44"/>
      <c r="KQ196" s="44"/>
      <c r="KR196" s="44"/>
      <c r="KS196" s="44"/>
      <c r="KT196" s="44"/>
      <c r="KU196" s="44"/>
      <c r="KV196" s="44"/>
      <c r="KW196" s="44"/>
      <c r="KX196" s="44"/>
      <c r="KY196" s="44"/>
      <c r="KZ196" s="44"/>
      <c r="LA196" s="44"/>
      <c r="LB196" s="44"/>
      <c r="LC196" s="44"/>
      <c r="LD196" s="44"/>
      <c r="LE196" s="44"/>
      <c r="LF196" s="44"/>
      <c r="LG196" s="44"/>
      <c r="LH196" s="44"/>
      <c r="LI196" s="44"/>
      <c r="LJ196" s="44"/>
      <c r="LK196" s="44"/>
      <c r="LL196" s="44"/>
      <c r="LM196" s="44"/>
      <c r="LN196" s="44"/>
      <c r="LO196" s="44"/>
      <c r="LP196" s="44"/>
      <c r="LQ196" s="44"/>
      <c r="LR196" s="44"/>
      <c r="LS196" s="44"/>
      <c r="LT196" s="44"/>
      <c r="LU196" s="44"/>
      <c r="LV196" s="44"/>
      <c r="LW196" s="44"/>
      <c r="LX196" s="44"/>
      <c r="LY196" s="44"/>
      <c r="LZ196" s="44"/>
      <c r="MA196" s="44"/>
      <c r="MB196" s="44"/>
      <c r="MC196" s="44"/>
      <c r="MD196" s="44"/>
      <c r="ME196" s="44"/>
      <c r="MF196" s="44"/>
      <c r="MG196" s="44"/>
      <c r="MH196" s="44"/>
      <c r="MI196" s="44"/>
      <c r="MJ196" s="44"/>
      <c r="MK196" s="44"/>
      <c r="ML196" s="44"/>
      <c r="MM196" s="44"/>
      <c r="MN196" s="44"/>
      <c r="MO196" s="44"/>
      <c r="MP196" s="44"/>
      <c r="MQ196" s="44"/>
      <c r="MR196" s="44"/>
      <c r="MS196" s="44"/>
      <c r="MT196" s="44"/>
      <c r="MU196" s="44"/>
      <c r="MV196" s="44"/>
      <c r="MW196" s="44"/>
      <c r="MX196" s="44"/>
      <c r="MY196" s="44"/>
      <c r="MZ196" s="44"/>
      <c r="NA196" s="44"/>
      <c r="NB196" s="44"/>
      <c r="NC196" s="44"/>
      <c r="ND196" s="44"/>
      <c r="NE196" s="44"/>
      <c r="NF196" s="44"/>
      <c r="NG196" s="44"/>
      <c r="NH196" s="44"/>
      <c r="NI196" s="44"/>
      <c r="NJ196" s="44"/>
      <c r="NK196" s="44"/>
      <c r="NL196" s="44"/>
      <c r="NM196" s="44"/>
      <c r="NN196" s="44"/>
      <c r="NO196" s="44"/>
      <c r="NP196" s="44"/>
      <c r="NQ196" s="44"/>
      <c r="NR196" s="44"/>
      <c r="NS196" s="44"/>
      <c r="NT196" s="44"/>
      <c r="NU196" s="44"/>
      <c r="NV196" s="44"/>
      <c r="NW196" s="44"/>
      <c r="NX196" s="44"/>
      <c r="NY196" s="44"/>
      <c r="NZ196" s="44"/>
      <c r="OA196" s="44"/>
      <c r="OB196" s="44"/>
      <c r="OC196" s="44"/>
      <c r="OD196" s="44"/>
      <c r="OE196" s="44"/>
      <c r="OF196" s="44"/>
      <c r="OG196" s="44"/>
      <c r="OH196" s="44"/>
      <c r="OI196" s="44"/>
      <c r="OJ196" s="44"/>
      <c r="OK196" s="44"/>
      <c r="OL196" s="44"/>
      <c r="OM196" s="44"/>
      <c r="ON196" s="44"/>
      <c r="OO196" s="44"/>
      <c r="OP196" s="44"/>
      <c r="OQ196" s="44"/>
      <c r="OR196" s="44"/>
      <c r="OS196" s="44"/>
      <c r="OT196" s="44"/>
      <c r="OU196" s="44"/>
      <c r="OV196" s="44"/>
      <c r="OW196" s="44"/>
      <c r="OX196" s="44"/>
      <c r="OY196" s="44"/>
      <c r="OZ196" s="44"/>
      <c r="PA196" s="44"/>
      <c r="PB196" s="44"/>
      <c r="PC196" s="44"/>
      <c r="PD196" s="44"/>
      <c r="PE196" s="44"/>
      <c r="PF196" s="44"/>
      <c r="PG196" s="44"/>
      <c r="PH196" s="44"/>
    </row>
    <row r="197" spans="1:424" s="49" customFormat="1" x14ac:dyDescent="0.25">
      <c r="A197" s="30"/>
      <c r="C197" s="328"/>
      <c r="D197" s="47"/>
      <c r="E197" s="328"/>
      <c r="F197" s="47"/>
      <c r="G197" s="47"/>
      <c r="H197" s="47"/>
      <c r="I197" s="47"/>
      <c r="J197" s="47"/>
      <c r="M197" s="47"/>
      <c r="N197" s="47"/>
      <c r="O197" s="47"/>
      <c r="P197" s="47"/>
      <c r="Q197" s="47"/>
      <c r="R197" s="47"/>
      <c r="U197" s="47"/>
      <c r="V197" s="47"/>
      <c r="W197" s="47"/>
      <c r="X197" s="47"/>
      <c r="Y197" s="47"/>
      <c r="Z197" s="47"/>
      <c r="AC197" s="47"/>
      <c r="AD197" s="47"/>
      <c r="AE197" s="47"/>
      <c r="AF197" s="47"/>
      <c r="AG197" s="47"/>
      <c r="AH197" s="47"/>
      <c r="AK197" s="47"/>
      <c r="AL197" s="47"/>
      <c r="AM197" s="47"/>
      <c r="AN197" s="47"/>
      <c r="AO197" s="47"/>
      <c r="AP197" s="47"/>
      <c r="AS197" s="47"/>
      <c r="AT197" s="47"/>
      <c r="AU197" s="47"/>
      <c r="AV197" s="47"/>
      <c r="AW197" s="46"/>
      <c r="AX197" s="46"/>
      <c r="BA197" s="47"/>
      <c r="BB197" s="47"/>
      <c r="BC197" s="47"/>
      <c r="BD197" s="47"/>
      <c r="BE197" s="47"/>
      <c r="BF197" s="47"/>
      <c r="BG197" s="47"/>
      <c r="BH197" s="47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  <c r="CF197" s="44"/>
      <c r="CG197" s="44"/>
      <c r="CH197" s="44"/>
      <c r="CI197" s="44"/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/>
      <c r="CX197" s="44"/>
      <c r="CY197" s="44"/>
      <c r="CZ197" s="44"/>
      <c r="DA197" s="44"/>
      <c r="DB197" s="44"/>
      <c r="DC197" s="44"/>
      <c r="DD197" s="44"/>
      <c r="DE197" s="44"/>
      <c r="DF197" s="44"/>
      <c r="DG197" s="44"/>
      <c r="DH197" s="44"/>
      <c r="DI197" s="44"/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/>
      <c r="DX197" s="44"/>
      <c r="DY197" s="44"/>
      <c r="DZ197" s="44"/>
      <c r="EA197" s="44"/>
      <c r="EB197" s="44"/>
      <c r="EC197" s="44"/>
      <c r="ED197" s="44"/>
      <c r="EE197" s="44"/>
      <c r="EF197" s="44"/>
      <c r="EG197" s="44"/>
      <c r="EH197" s="44"/>
      <c r="EI197" s="44"/>
      <c r="EJ197" s="44"/>
      <c r="EK197" s="44"/>
      <c r="EL197" s="44"/>
      <c r="EM197" s="44"/>
      <c r="EN197" s="44"/>
      <c r="EO197" s="44"/>
      <c r="EP197" s="44"/>
      <c r="EQ197" s="44"/>
      <c r="ER197" s="44"/>
      <c r="ES197" s="44"/>
      <c r="ET197" s="44"/>
      <c r="EU197" s="44"/>
      <c r="EV197" s="44"/>
      <c r="EW197" s="44"/>
      <c r="EX197" s="44"/>
      <c r="EY197" s="44"/>
      <c r="EZ197" s="44"/>
      <c r="FA197" s="44"/>
      <c r="FB197" s="44"/>
      <c r="FC197" s="44"/>
      <c r="FD197" s="44"/>
      <c r="FE197" s="44"/>
      <c r="FF197" s="44"/>
      <c r="FG197" s="44"/>
      <c r="FH197" s="44"/>
      <c r="FI197" s="44"/>
      <c r="FJ197" s="44"/>
      <c r="FK197" s="44"/>
      <c r="FL197" s="44"/>
      <c r="FM197" s="44"/>
      <c r="FN197" s="44"/>
      <c r="FO197" s="44"/>
      <c r="FP197" s="44"/>
      <c r="FQ197" s="44"/>
      <c r="FR197" s="44"/>
      <c r="FS197" s="44"/>
      <c r="FT197" s="44"/>
      <c r="FU197" s="44"/>
      <c r="FV197" s="44"/>
      <c r="FW197" s="44"/>
      <c r="FX197" s="44"/>
      <c r="FY197" s="44"/>
      <c r="FZ197" s="44"/>
      <c r="GA197" s="44"/>
      <c r="GB197" s="44"/>
      <c r="GC197" s="44"/>
      <c r="GD197" s="44"/>
      <c r="GE197" s="44"/>
      <c r="GF197" s="44"/>
      <c r="GG197" s="44"/>
      <c r="GH197" s="44"/>
      <c r="GI197" s="44"/>
      <c r="GJ197" s="44"/>
      <c r="GK197" s="44"/>
      <c r="GL197" s="44"/>
      <c r="GM197" s="44"/>
      <c r="GN197" s="44"/>
      <c r="GO197" s="44"/>
      <c r="GP197" s="44"/>
      <c r="GQ197" s="44"/>
      <c r="GR197" s="44"/>
      <c r="GS197" s="44"/>
      <c r="GT197" s="44"/>
      <c r="GU197" s="44"/>
      <c r="GV197" s="44"/>
      <c r="GW197" s="44"/>
      <c r="GX197" s="44"/>
      <c r="GY197" s="44"/>
      <c r="GZ197" s="44"/>
      <c r="HA197" s="44"/>
      <c r="HB197" s="44"/>
      <c r="HC197" s="44"/>
      <c r="HD197" s="44"/>
      <c r="HE197" s="44"/>
      <c r="HF197" s="44"/>
      <c r="HG197" s="44"/>
      <c r="HH197" s="44"/>
      <c r="HI197" s="44"/>
      <c r="HJ197" s="44"/>
      <c r="HK197" s="44"/>
      <c r="HL197" s="44"/>
      <c r="HM197" s="44"/>
      <c r="HN197" s="44"/>
      <c r="HO197" s="44"/>
      <c r="HP197" s="44"/>
      <c r="HQ197" s="44"/>
      <c r="HR197" s="44"/>
      <c r="HS197" s="44"/>
      <c r="HT197" s="44"/>
      <c r="HU197" s="44"/>
      <c r="HV197" s="44"/>
      <c r="HW197" s="44"/>
      <c r="HX197" s="44"/>
      <c r="HY197" s="44"/>
      <c r="HZ197" s="44"/>
      <c r="IA197" s="44"/>
      <c r="IB197" s="44"/>
      <c r="IC197" s="44"/>
      <c r="ID197" s="44"/>
      <c r="IE197" s="44"/>
      <c r="IF197" s="44"/>
      <c r="IG197" s="44"/>
      <c r="IH197" s="44"/>
      <c r="II197" s="44"/>
      <c r="IJ197" s="44"/>
      <c r="IK197" s="44"/>
      <c r="IL197" s="44"/>
      <c r="IM197" s="44"/>
      <c r="IN197" s="44"/>
      <c r="IO197" s="44"/>
      <c r="IP197" s="44"/>
      <c r="IQ197" s="44"/>
      <c r="IR197" s="44"/>
      <c r="IS197" s="44"/>
      <c r="IT197" s="44"/>
      <c r="IU197" s="44"/>
      <c r="IV197" s="44"/>
      <c r="IW197" s="44"/>
      <c r="IX197" s="44"/>
      <c r="IY197" s="44"/>
      <c r="IZ197" s="44"/>
      <c r="JA197" s="44"/>
      <c r="JB197" s="44"/>
      <c r="JC197" s="44"/>
      <c r="JD197" s="44"/>
      <c r="JE197" s="44"/>
      <c r="JF197" s="44"/>
      <c r="JG197" s="44"/>
      <c r="JH197" s="44"/>
      <c r="JI197" s="44"/>
      <c r="JJ197" s="44"/>
      <c r="JK197" s="44"/>
      <c r="JL197" s="44"/>
      <c r="JM197" s="44"/>
      <c r="JN197" s="44"/>
      <c r="JO197" s="44"/>
      <c r="JP197" s="44"/>
      <c r="JQ197" s="44"/>
      <c r="JR197" s="44"/>
      <c r="JS197" s="44"/>
      <c r="JT197" s="44"/>
      <c r="JU197" s="44"/>
      <c r="JV197" s="44"/>
      <c r="JW197" s="44"/>
      <c r="JX197" s="44"/>
      <c r="JY197" s="44"/>
      <c r="JZ197" s="44"/>
      <c r="KA197" s="44"/>
      <c r="KB197" s="44"/>
      <c r="KC197" s="44"/>
      <c r="KD197" s="44"/>
      <c r="KE197" s="44"/>
      <c r="KF197" s="44"/>
      <c r="KG197" s="44"/>
      <c r="KH197" s="44"/>
      <c r="KI197" s="44"/>
      <c r="KJ197" s="44"/>
      <c r="KK197" s="44"/>
      <c r="KL197" s="44"/>
      <c r="KM197" s="44"/>
      <c r="KN197" s="44"/>
      <c r="KO197" s="44"/>
      <c r="KP197" s="44"/>
      <c r="KQ197" s="44"/>
      <c r="KR197" s="44"/>
      <c r="KS197" s="44"/>
      <c r="KT197" s="44"/>
      <c r="KU197" s="44"/>
      <c r="KV197" s="44"/>
      <c r="KW197" s="44"/>
      <c r="KX197" s="44"/>
      <c r="KY197" s="44"/>
      <c r="KZ197" s="44"/>
      <c r="LA197" s="44"/>
      <c r="LB197" s="44"/>
      <c r="LC197" s="44"/>
      <c r="LD197" s="44"/>
      <c r="LE197" s="44"/>
      <c r="LF197" s="44"/>
      <c r="LG197" s="44"/>
      <c r="LH197" s="44"/>
      <c r="LI197" s="44"/>
      <c r="LJ197" s="44"/>
      <c r="LK197" s="44"/>
      <c r="LL197" s="44"/>
      <c r="LM197" s="44"/>
      <c r="LN197" s="44"/>
      <c r="LO197" s="44"/>
      <c r="LP197" s="44"/>
      <c r="LQ197" s="44"/>
      <c r="LR197" s="44"/>
      <c r="LS197" s="44"/>
      <c r="LT197" s="44"/>
      <c r="LU197" s="44"/>
      <c r="LV197" s="44"/>
      <c r="LW197" s="44"/>
      <c r="LX197" s="44"/>
      <c r="LY197" s="44"/>
      <c r="LZ197" s="44"/>
      <c r="MA197" s="44"/>
      <c r="MB197" s="44"/>
      <c r="MC197" s="44"/>
      <c r="MD197" s="44"/>
      <c r="ME197" s="44"/>
      <c r="MF197" s="44"/>
      <c r="MG197" s="44"/>
      <c r="MH197" s="44"/>
      <c r="MI197" s="44"/>
      <c r="MJ197" s="44"/>
      <c r="MK197" s="44"/>
      <c r="ML197" s="44"/>
      <c r="MM197" s="44"/>
      <c r="MN197" s="44"/>
      <c r="MO197" s="44"/>
      <c r="MP197" s="44"/>
      <c r="MQ197" s="44"/>
      <c r="MR197" s="44"/>
      <c r="MS197" s="44"/>
      <c r="MT197" s="44"/>
      <c r="MU197" s="44"/>
      <c r="MV197" s="44"/>
      <c r="MW197" s="44"/>
      <c r="MX197" s="44"/>
      <c r="MY197" s="44"/>
      <c r="MZ197" s="44"/>
      <c r="NA197" s="44"/>
      <c r="NB197" s="44"/>
      <c r="NC197" s="44"/>
      <c r="ND197" s="44"/>
      <c r="NE197" s="44"/>
      <c r="NF197" s="44"/>
      <c r="NG197" s="44"/>
      <c r="NH197" s="44"/>
      <c r="NI197" s="44"/>
      <c r="NJ197" s="44"/>
      <c r="NK197" s="44"/>
      <c r="NL197" s="44"/>
      <c r="NM197" s="44"/>
      <c r="NN197" s="44"/>
      <c r="NO197" s="44"/>
      <c r="NP197" s="44"/>
      <c r="NQ197" s="44"/>
      <c r="NR197" s="44"/>
      <c r="NS197" s="44"/>
      <c r="NT197" s="44"/>
      <c r="NU197" s="44"/>
      <c r="NV197" s="44"/>
      <c r="NW197" s="44"/>
      <c r="NX197" s="44"/>
      <c r="NY197" s="44"/>
      <c r="NZ197" s="44"/>
      <c r="OA197" s="44"/>
      <c r="OB197" s="44"/>
      <c r="OC197" s="44"/>
      <c r="OD197" s="44"/>
      <c r="OE197" s="44"/>
      <c r="OF197" s="44"/>
      <c r="OG197" s="44"/>
      <c r="OH197" s="44"/>
      <c r="OI197" s="44"/>
      <c r="OJ197" s="44"/>
      <c r="OK197" s="44"/>
      <c r="OL197" s="44"/>
      <c r="OM197" s="44"/>
      <c r="ON197" s="44"/>
      <c r="OO197" s="44"/>
      <c r="OP197" s="44"/>
      <c r="OQ197" s="44"/>
      <c r="OR197" s="44"/>
      <c r="OS197" s="44"/>
      <c r="OT197" s="44"/>
      <c r="OU197" s="44"/>
      <c r="OV197" s="44"/>
      <c r="OW197" s="44"/>
      <c r="OX197" s="44"/>
      <c r="OY197" s="44"/>
      <c r="OZ197" s="44"/>
      <c r="PA197" s="44"/>
      <c r="PB197" s="44"/>
      <c r="PC197" s="44"/>
      <c r="PD197" s="44"/>
      <c r="PE197" s="44"/>
      <c r="PF197" s="44"/>
      <c r="PG197" s="44"/>
      <c r="PH197" s="44"/>
    </row>
    <row r="198" spans="1:424" s="49" customFormat="1" x14ac:dyDescent="0.25">
      <c r="A198" s="30"/>
      <c r="C198" s="328"/>
      <c r="D198" s="47"/>
      <c r="E198" s="328"/>
      <c r="F198" s="47"/>
      <c r="G198" s="47"/>
      <c r="H198" s="47"/>
      <c r="I198" s="47"/>
      <c r="J198" s="47"/>
      <c r="M198" s="47"/>
      <c r="N198" s="47"/>
      <c r="O198" s="47"/>
      <c r="P198" s="47"/>
      <c r="Q198" s="47"/>
      <c r="R198" s="47"/>
      <c r="U198" s="47"/>
      <c r="V198" s="47"/>
      <c r="W198" s="47"/>
      <c r="X198" s="47"/>
      <c r="Y198" s="47"/>
      <c r="Z198" s="47"/>
      <c r="AC198" s="47"/>
      <c r="AD198" s="47"/>
      <c r="AE198" s="47"/>
      <c r="AF198" s="47"/>
      <c r="AG198" s="47"/>
      <c r="AH198" s="47"/>
      <c r="AK198" s="47"/>
      <c r="AL198" s="47"/>
      <c r="AM198" s="47"/>
      <c r="AN198" s="47"/>
      <c r="AO198" s="47"/>
      <c r="AP198" s="47"/>
      <c r="AS198" s="47"/>
      <c r="AT198" s="47"/>
      <c r="AU198" s="47"/>
      <c r="AV198" s="47"/>
      <c r="AW198" s="46"/>
      <c r="AX198" s="46"/>
      <c r="BA198" s="47"/>
      <c r="BB198" s="47"/>
      <c r="BC198" s="47"/>
      <c r="BD198" s="47"/>
      <c r="BE198" s="47"/>
      <c r="BF198" s="47"/>
      <c r="BG198" s="47"/>
      <c r="BH198" s="47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  <c r="CF198" s="44"/>
      <c r="CG198" s="44"/>
      <c r="CH198" s="44"/>
      <c r="CI198" s="44"/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/>
      <c r="CX198" s="44"/>
      <c r="CY198" s="44"/>
      <c r="CZ198" s="44"/>
      <c r="DA198" s="44"/>
      <c r="DB198" s="44"/>
      <c r="DC198" s="44"/>
      <c r="DD198" s="44"/>
      <c r="DE198" s="44"/>
      <c r="DF198" s="44"/>
      <c r="DG198" s="44"/>
      <c r="DH198" s="44"/>
      <c r="DI198" s="44"/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/>
      <c r="DX198" s="44"/>
      <c r="DY198" s="44"/>
      <c r="DZ198" s="44"/>
      <c r="EA198" s="44"/>
      <c r="EB198" s="44"/>
      <c r="EC198" s="44"/>
      <c r="ED198" s="44"/>
      <c r="EE198" s="44"/>
      <c r="EF198" s="44"/>
      <c r="EG198" s="44"/>
      <c r="EH198" s="44"/>
      <c r="EI198" s="44"/>
      <c r="EJ198" s="44"/>
      <c r="EK198" s="44"/>
      <c r="EL198" s="44"/>
      <c r="EM198" s="44"/>
      <c r="EN198" s="44"/>
      <c r="EO198" s="44"/>
      <c r="EP198" s="44"/>
      <c r="EQ198" s="44"/>
      <c r="ER198" s="44"/>
      <c r="ES198" s="44"/>
      <c r="ET198" s="44"/>
      <c r="EU198" s="44"/>
      <c r="EV198" s="44"/>
      <c r="EW198" s="44"/>
      <c r="EX198" s="44"/>
      <c r="EY198" s="44"/>
      <c r="EZ198" s="44"/>
      <c r="FA198" s="44"/>
      <c r="FB198" s="44"/>
      <c r="FC198" s="44"/>
      <c r="FD198" s="44"/>
      <c r="FE198" s="44"/>
      <c r="FF198" s="44"/>
      <c r="FG198" s="44"/>
      <c r="FH198" s="44"/>
      <c r="FI198" s="44"/>
      <c r="FJ198" s="44"/>
      <c r="FK198" s="44"/>
      <c r="FL198" s="44"/>
      <c r="FM198" s="44"/>
      <c r="FN198" s="44"/>
      <c r="FO198" s="44"/>
      <c r="FP198" s="44"/>
      <c r="FQ198" s="44"/>
      <c r="FR198" s="44"/>
      <c r="FS198" s="44"/>
      <c r="FT198" s="44"/>
      <c r="FU198" s="44"/>
      <c r="FV198" s="44"/>
      <c r="FW198" s="44"/>
      <c r="FX198" s="44"/>
      <c r="FY198" s="44"/>
      <c r="FZ198" s="44"/>
      <c r="GA198" s="44"/>
      <c r="GB198" s="44"/>
      <c r="GC198" s="44"/>
      <c r="GD198" s="44"/>
      <c r="GE198" s="44"/>
      <c r="GF198" s="44"/>
      <c r="GG198" s="44"/>
      <c r="GH198" s="44"/>
      <c r="GI198" s="44"/>
      <c r="GJ198" s="44"/>
      <c r="GK198" s="44"/>
      <c r="GL198" s="44"/>
      <c r="GM198" s="44"/>
      <c r="GN198" s="44"/>
      <c r="GO198" s="44"/>
      <c r="GP198" s="44"/>
      <c r="GQ198" s="44"/>
      <c r="GR198" s="44"/>
      <c r="GS198" s="44"/>
      <c r="GT198" s="44"/>
      <c r="GU198" s="44"/>
      <c r="GV198" s="44"/>
      <c r="GW198" s="44"/>
      <c r="GX198" s="44"/>
      <c r="GY198" s="44"/>
      <c r="GZ198" s="44"/>
      <c r="HA198" s="44"/>
      <c r="HB198" s="44"/>
      <c r="HC198" s="44"/>
      <c r="HD198" s="44"/>
      <c r="HE198" s="44"/>
      <c r="HF198" s="44"/>
      <c r="HG198" s="44"/>
      <c r="HH198" s="44"/>
      <c r="HI198" s="44"/>
      <c r="HJ198" s="44"/>
      <c r="HK198" s="44"/>
      <c r="HL198" s="44"/>
      <c r="HM198" s="44"/>
      <c r="HN198" s="44"/>
      <c r="HO198" s="44"/>
      <c r="HP198" s="44"/>
      <c r="HQ198" s="44"/>
      <c r="HR198" s="44"/>
      <c r="HS198" s="44"/>
      <c r="HT198" s="44"/>
      <c r="HU198" s="44"/>
      <c r="HV198" s="44"/>
      <c r="HW198" s="44"/>
      <c r="HX198" s="44"/>
      <c r="HY198" s="44"/>
      <c r="HZ198" s="44"/>
      <c r="IA198" s="44"/>
      <c r="IB198" s="44"/>
      <c r="IC198" s="44"/>
      <c r="ID198" s="44"/>
      <c r="IE198" s="44"/>
      <c r="IF198" s="44"/>
      <c r="IG198" s="44"/>
      <c r="IH198" s="44"/>
      <c r="II198" s="44"/>
      <c r="IJ198" s="44"/>
      <c r="IK198" s="44"/>
      <c r="IL198" s="44"/>
      <c r="IM198" s="44"/>
      <c r="IN198" s="44"/>
      <c r="IO198" s="44"/>
      <c r="IP198" s="44"/>
      <c r="IQ198" s="44"/>
      <c r="IR198" s="44"/>
      <c r="IS198" s="44"/>
      <c r="IT198" s="44"/>
      <c r="IU198" s="44"/>
      <c r="IV198" s="44"/>
      <c r="IW198" s="44"/>
      <c r="IX198" s="44"/>
      <c r="IY198" s="44"/>
      <c r="IZ198" s="44"/>
      <c r="JA198" s="44"/>
      <c r="JB198" s="44"/>
      <c r="JC198" s="44"/>
      <c r="JD198" s="44"/>
      <c r="JE198" s="44"/>
      <c r="JF198" s="44"/>
      <c r="JG198" s="44"/>
      <c r="JH198" s="44"/>
      <c r="JI198" s="44"/>
      <c r="JJ198" s="44"/>
      <c r="JK198" s="44"/>
      <c r="JL198" s="44"/>
      <c r="JM198" s="44"/>
      <c r="JN198" s="44"/>
      <c r="JO198" s="44"/>
      <c r="JP198" s="44"/>
      <c r="JQ198" s="44"/>
      <c r="JR198" s="44"/>
      <c r="JS198" s="44"/>
      <c r="JT198" s="44"/>
      <c r="JU198" s="44"/>
      <c r="JV198" s="44"/>
      <c r="JW198" s="44"/>
      <c r="JX198" s="44"/>
      <c r="JY198" s="44"/>
      <c r="JZ198" s="44"/>
      <c r="KA198" s="44"/>
      <c r="KB198" s="44"/>
      <c r="KC198" s="44"/>
      <c r="KD198" s="44"/>
      <c r="KE198" s="44"/>
      <c r="KF198" s="44"/>
      <c r="KG198" s="44"/>
      <c r="KH198" s="44"/>
      <c r="KI198" s="44"/>
      <c r="KJ198" s="44"/>
      <c r="KK198" s="44"/>
      <c r="KL198" s="44"/>
      <c r="KM198" s="44"/>
      <c r="KN198" s="44"/>
      <c r="KO198" s="44"/>
      <c r="KP198" s="44"/>
      <c r="KQ198" s="44"/>
      <c r="KR198" s="44"/>
      <c r="KS198" s="44"/>
      <c r="KT198" s="44"/>
      <c r="KU198" s="44"/>
      <c r="KV198" s="44"/>
      <c r="KW198" s="44"/>
      <c r="KX198" s="44"/>
      <c r="KY198" s="44"/>
      <c r="KZ198" s="44"/>
      <c r="LA198" s="44"/>
      <c r="LB198" s="44"/>
      <c r="LC198" s="44"/>
      <c r="LD198" s="44"/>
      <c r="LE198" s="44"/>
      <c r="LF198" s="44"/>
      <c r="LG198" s="44"/>
      <c r="LH198" s="44"/>
      <c r="LI198" s="44"/>
      <c r="LJ198" s="44"/>
      <c r="LK198" s="44"/>
      <c r="LL198" s="44"/>
      <c r="LM198" s="44"/>
      <c r="LN198" s="44"/>
      <c r="LO198" s="44"/>
      <c r="LP198" s="44"/>
      <c r="LQ198" s="44"/>
      <c r="LR198" s="44"/>
      <c r="LS198" s="44"/>
      <c r="LT198" s="44"/>
      <c r="LU198" s="44"/>
      <c r="LV198" s="44"/>
      <c r="LW198" s="44"/>
      <c r="LX198" s="44"/>
      <c r="LY198" s="44"/>
      <c r="LZ198" s="44"/>
      <c r="MA198" s="44"/>
      <c r="MB198" s="44"/>
      <c r="MC198" s="44"/>
      <c r="MD198" s="44"/>
      <c r="ME198" s="44"/>
      <c r="MF198" s="44"/>
      <c r="MG198" s="44"/>
      <c r="MH198" s="44"/>
      <c r="MI198" s="44"/>
      <c r="MJ198" s="44"/>
      <c r="MK198" s="44"/>
      <c r="ML198" s="44"/>
      <c r="MM198" s="44"/>
      <c r="MN198" s="44"/>
      <c r="MO198" s="44"/>
      <c r="MP198" s="44"/>
      <c r="MQ198" s="44"/>
      <c r="MR198" s="44"/>
      <c r="MS198" s="44"/>
      <c r="MT198" s="44"/>
      <c r="MU198" s="44"/>
      <c r="MV198" s="44"/>
      <c r="MW198" s="44"/>
      <c r="MX198" s="44"/>
      <c r="MY198" s="44"/>
      <c r="MZ198" s="44"/>
      <c r="NA198" s="44"/>
      <c r="NB198" s="44"/>
      <c r="NC198" s="44"/>
      <c r="ND198" s="44"/>
      <c r="NE198" s="44"/>
      <c r="NF198" s="44"/>
      <c r="NG198" s="44"/>
      <c r="NH198" s="44"/>
      <c r="NI198" s="44"/>
      <c r="NJ198" s="44"/>
      <c r="NK198" s="44"/>
      <c r="NL198" s="44"/>
      <c r="NM198" s="44"/>
      <c r="NN198" s="44"/>
      <c r="NO198" s="44"/>
      <c r="NP198" s="44"/>
      <c r="NQ198" s="44"/>
      <c r="NR198" s="44"/>
      <c r="NS198" s="44"/>
      <c r="NT198" s="44"/>
      <c r="NU198" s="44"/>
      <c r="NV198" s="44"/>
      <c r="NW198" s="44"/>
      <c r="NX198" s="44"/>
      <c r="NY198" s="44"/>
      <c r="NZ198" s="44"/>
      <c r="OA198" s="44"/>
      <c r="OB198" s="44"/>
      <c r="OC198" s="44"/>
      <c r="OD198" s="44"/>
      <c r="OE198" s="44"/>
      <c r="OF198" s="44"/>
      <c r="OG198" s="44"/>
      <c r="OH198" s="44"/>
      <c r="OI198" s="44"/>
      <c r="OJ198" s="44"/>
      <c r="OK198" s="44"/>
      <c r="OL198" s="44"/>
      <c r="OM198" s="44"/>
      <c r="ON198" s="44"/>
      <c r="OO198" s="44"/>
      <c r="OP198" s="44"/>
      <c r="OQ198" s="44"/>
      <c r="OR198" s="44"/>
      <c r="OS198" s="44"/>
      <c r="OT198" s="44"/>
      <c r="OU198" s="44"/>
      <c r="OV198" s="44"/>
      <c r="OW198" s="44"/>
      <c r="OX198" s="44"/>
      <c r="OY198" s="44"/>
      <c r="OZ198" s="44"/>
      <c r="PA198" s="44"/>
      <c r="PB198" s="44"/>
      <c r="PC198" s="44"/>
      <c r="PD198" s="44"/>
      <c r="PE198" s="44"/>
      <c r="PF198" s="44"/>
      <c r="PG198" s="44"/>
      <c r="PH198" s="44"/>
    </row>
    <row r="199" spans="1:424" s="49" customFormat="1" x14ac:dyDescent="0.25">
      <c r="A199" s="30"/>
      <c r="C199" s="328"/>
      <c r="D199" s="47"/>
      <c r="E199" s="328"/>
      <c r="F199" s="47"/>
      <c r="G199" s="47"/>
      <c r="H199" s="47"/>
      <c r="I199" s="47"/>
      <c r="J199" s="47"/>
      <c r="M199" s="47"/>
      <c r="N199" s="47"/>
      <c r="O199" s="47"/>
      <c r="P199" s="47"/>
      <c r="Q199" s="47"/>
      <c r="R199" s="47"/>
      <c r="U199" s="47"/>
      <c r="V199" s="47"/>
      <c r="W199" s="47"/>
      <c r="X199" s="47"/>
      <c r="Y199" s="47"/>
      <c r="Z199" s="47"/>
      <c r="AC199" s="47"/>
      <c r="AD199" s="47"/>
      <c r="AE199" s="47"/>
      <c r="AF199" s="47"/>
      <c r="AG199" s="47"/>
      <c r="AH199" s="47"/>
      <c r="AK199" s="47"/>
      <c r="AL199" s="47"/>
      <c r="AM199" s="47"/>
      <c r="AN199" s="47"/>
      <c r="AO199" s="47"/>
      <c r="AP199" s="47"/>
      <c r="AS199" s="47"/>
      <c r="AT199" s="47"/>
      <c r="AU199" s="47"/>
      <c r="AV199" s="47"/>
      <c r="AW199" s="46"/>
      <c r="AX199" s="46"/>
      <c r="BA199" s="47"/>
      <c r="BB199" s="47"/>
      <c r="BC199" s="47"/>
      <c r="BD199" s="47"/>
      <c r="BE199" s="47"/>
      <c r="BF199" s="47"/>
      <c r="BG199" s="47"/>
      <c r="BH199" s="47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  <c r="CF199" s="44"/>
      <c r="CG199" s="44"/>
      <c r="CH199" s="44"/>
      <c r="CI199" s="44"/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/>
      <c r="CX199" s="44"/>
      <c r="CY199" s="44"/>
      <c r="CZ199" s="44"/>
      <c r="DA199" s="44"/>
      <c r="DB199" s="44"/>
      <c r="DC199" s="44"/>
      <c r="DD199" s="44"/>
      <c r="DE199" s="44"/>
      <c r="DF199" s="44"/>
      <c r="DG199" s="44"/>
      <c r="DH199" s="44"/>
      <c r="DI199" s="44"/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/>
      <c r="DX199" s="44"/>
      <c r="DY199" s="44"/>
      <c r="DZ199" s="44"/>
      <c r="EA199" s="44"/>
      <c r="EB199" s="44"/>
      <c r="EC199" s="44"/>
      <c r="ED199" s="44"/>
      <c r="EE199" s="44"/>
      <c r="EF199" s="44"/>
      <c r="EG199" s="44"/>
      <c r="EH199" s="44"/>
      <c r="EI199" s="44"/>
      <c r="EJ199" s="44"/>
      <c r="EK199" s="44"/>
      <c r="EL199" s="44"/>
      <c r="EM199" s="44"/>
      <c r="EN199" s="44"/>
      <c r="EO199" s="44"/>
      <c r="EP199" s="44"/>
      <c r="EQ199" s="44"/>
      <c r="ER199" s="44"/>
      <c r="ES199" s="44"/>
      <c r="ET199" s="44"/>
      <c r="EU199" s="44"/>
      <c r="EV199" s="44"/>
      <c r="EW199" s="44"/>
      <c r="EX199" s="44"/>
      <c r="EY199" s="44"/>
      <c r="EZ199" s="44"/>
      <c r="FA199" s="44"/>
      <c r="FB199" s="44"/>
      <c r="FC199" s="44"/>
      <c r="FD199" s="44"/>
      <c r="FE199" s="44"/>
      <c r="FF199" s="44"/>
      <c r="FG199" s="44"/>
      <c r="FH199" s="44"/>
      <c r="FI199" s="44"/>
      <c r="FJ199" s="44"/>
      <c r="FK199" s="44"/>
      <c r="FL199" s="44"/>
      <c r="FM199" s="44"/>
      <c r="FN199" s="44"/>
      <c r="FO199" s="44"/>
      <c r="FP199" s="44"/>
      <c r="FQ199" s="44"/>
      <c r="FR199" s="44"/>
      <c r="FS199" s="44"/>
      <c r="FT199" s="44"/>
      <c r="FU199" s="44"/>
      <c r="FV199" s="44"/>
      <c r="FW199" s="44"/>
      <c r="FX199" s="44"/>
      <c r="FY199" s="44"/>
      <c r="FZ199" s="44"/>
      <c r="GA199" s="44"/>
      <c r="GB199" s="44"/>
      <c r="GC199" s="44"/>
      <c r="GD199" s="44"/>
      <c r="GE199" s="44"/>
      <c r="GF199" s="44"/>
      <c r="GG199" s="44"/>
      <c r="GH199" s="44"/>
      <c r="GI199" s="44"/>
      <c r="GJ199" s="44"/>
      <c r="GK199" s="44"/>
      <c r="GL199" s="44"/>
      <c r="GM199" s="44"/>
      <c r="GN199" s="44"/>
      <c r="GO199" s="44"/>
      <c r="GP199" s="44"/>
      <c r="GQ199" s="44"/>
      <c r="GR199" s="44"/>
      <c r="GS199" s="44"/>
      <c r="GT199" s="44"/>
      <c r="GU199" s="44"/>
      <c r="GV199" s="44"/>
      <c r="GW199" s="44"/>
      <c r="GX199" s="44"/>
      <c r="GY199" s="44"/>
      <c r="GZ199" s="44"/>
      <c r="HA199" s="44"/>
      <c r="HB199" s="44"/>
      <c r="HC199" s="44"/>
      <c r="HD199" s="44"/>
      <c r="HE199" s="44"/>
      <c r="HF199" s="44"/>
      <c r="HG199" s="44"/>
      <c r="HH199" s="44"/>
      <c r="HI199" s="44"/>
      <c r="HJ199" s="44"/>
      <c r="HK199" s="44"/>
      <c r="HL199" s="44"/>
      <c r="HM199" s="44"/>
      <c r="HN199" s="44"/>
      <c r="HO199" s="44"/>
      <c r="HP199" s="44"/>
      <c r="HQ199" s="44"/>
      <c r="HR199" s="44"/>
      <c r="HS199" s="44"/>
      <c r="HT199" s="44"/>
      <c r="HU199" s="44"/>
      <c r="HV199" s="44"/>
      <c r="HW199" s="44"/>
      <c r="HX199" s="44"/>
      <c r="HY199" s="44"/>
      <c r="HZ199" s="44"/>
      <c r="IA199" s="44"/>
      <c r="IB199" s="44"/>
      <c r="IC199" s="44"/>
      <c r="ID199" s="44"/>
      <c r="IE199" s="44"/>
      <c r="IF199" s="44"/>
      <c r="IG199" s="44"/>
      <c r="IH199" s="44"/>
      <c r="II199" s="44"/>
      <c r="IJ199" s="44"/>
      <c r="IK199" s="44"/>
      <c r="IL199" s="44"/>
      <c r="IM199" s="44"/>
      <c r="IN199" s="44"/>
      <c r="IO199" s="44"/>
      <c r="IP199" s="44"/>
      <c r="IQ199" s="44"/>
      <c r="IR199" s="44"/>
      <c r="IS199" s="44"/>
      <c r="IT199" s="44"/>
      <c r="IU199" s="44"/>
      <c r="IV199" s="44"/>
      <c r="IW199" s="44"/>
      <c r="IX199" s="44"/>
      <c r="IY199" s="44"/>
      <c r="IZ199" s="44"/>
      <c r="JA199" s="44"/>
      <c r="JB199" s="44"/>
      <c r="JC199" s="44"/>
      <c r="JD199" s="44"/>
      <c r="JE199" s="44"/>
      <c r="JF199" s="44"/>
      <c r="JG199" s="44"/>
      <c r="JH199" s="44"/>
      <c r="JI199" s="44"/>
      <c r="JJ199" s="44"/>
      <c r="JK199" s="44"/>
      <c r="JL199" s="44"/>
      <c r="JM199" s="44"/>
      <c r="JN199" s="44"/>
      <c r="JO199" s="44"/>
      <c r="JP199" s="44"/>
      <c r="JQ199" s="44"/>
      <c r="JR199" s="44"/>
      <c r="JS199" s="44"/>
      <c r="JT199" s="44"/>
      <c r="JU199" s="44"/>
      <c r="JV199" s="44"/>
      <c r="JW199" s="44"/>
      <c r="JX199" s="44"/>
      <c r="JY199" s="44"/>
      <c r="JZ199" s="44"/>
      <c r="KA199" s="44"/>
      <c r="KB199" s="44"/>
      <c r="KC199" s="44"/>
      <c r="KD199" s="44"/>
      <c r="KE199" s="44"/>
      <c r="KF199" s="44"/>
      <c r="KG199" s="44"/>
      <c r="KH199" s="44"/>
      <c r="KI199" s="44"/>
      <c r="KJ199" s="44"/>
      <c r="KK199" s="44"/>
      <c r="KL199" s="44"/>
      <c r="KM199" s="44"/>
      <c r="KN199" s="44"/>
      <c r="KO199" s="44"/>
      <c r="KP199" s="44"/>
      <c r="KQ199" s="44"/>
      <c r="KR199" s="44"/>
      <c r="KS199" s="44"/>
      <c r="KT199" s="44"/>
      <c r="KU199" s="44"/>
      <c r="KV199" s="44"/>
      <c r="KW199" s="44"/>
      <c r="KX199" s="44"/>
      <c r="KY199" s="44"/>
      <c r="KZ199" s="44"/>
      <c r="LA199" s="44"/>
      <c r="LB199" s="44"/>
      <c r="LC199" s="44"/>
      <c r="LD199" s="44"/>
      <c r="LE199" s="44"/>
      <c r="LF199" s="44"/>
      <c r="LG199" s="44"/>
      <c r="LH199" s="44"/>
      <c r="LI199" s="44"/>
      <c r="LJ199" s="44"/>
      <c r="LK199" s="44"/>
      <c r="LL199" s="44"/>
      <c r="LM199" s="44"/>
      <c r="LN199" s="44"/>
      <c r="LO199" s="44"/>
      <c r="LP199" s="44"/>
      <c r="LQ199" s="44"/>
      <c r="LR199" s="44"/>
      <c r="LS199" s="44"/>
      <c r="LT199" s="44"/>
      <c r="LU199" s="44"/>
      <c r="LV199" s="44"/>
      <c r="LW199" s="44"/>
      <c r="LX199" s="44"/>
      <c r="LY199" s="44"/>
      <c r="LZ199" s="44"/>
      <c r="MA199" s="44"/>
      <c r="MB199" s="44"/>
      <c r="MC199" s="44"/>
      <c r="MD199" s="44"/>
      <c r="ME199" s="44"/>
      <c r="MF199" s="44"/>
      <c r="MG199" s="44"/>
      <c r="MH199" s="44"/>
      <c r="MI199" s="44"/>
      <c r="MJ199" s="44"/>
      <c r="MK199" s="44"/>
      <c r="ML199" s="44"/>
      <c r="MM199" s="44"/>
      <c r="MN199" s="44"/>
      <c r="MO199" s="44"/>
      <c r="MP199" s="44"/>
      <c r="MQ199" s="44"/>
      <c r="MR199" s="44"/>
      <c r="MS199" s="44"/>
      <c r="MT199" s="44"/>
      <c r="MU199" s="44"/>
      <c r="MV199" s="44"/>
      <c r="MW199" s="44"/>
      <c r="MX199" s="44"/>
      <c r="MY199" s="44"/>
      <c r="MZ199" s="44"/>
      <c r="NA199" s="44"/>
      <c r="NB199" s="44"/>
      <c r="NC199" s="44"/>
      <c r="ND199" s="44"/>
      <c r="NE199" s="44"/>
      <c r="NF199" s="44"/>
      <c r="NG199" s="44"/>
      <c r="NH199" s="44"/>
      <c r="NI199" s="44"/>
      <c r="NJ199" s="44"/>
      <c r="NK199" s="44"/>
      <c r="NL199" s="44"/>
      <c r="NM199" s="44"/>
      <c r="NN199" s="44"/>
      <c r="NO199" s="44"/>
      <c r="NP199" s="44"/>
      <c r="NQ199" s="44"/>
      <c r="NR199" s="44"/>
      <c r="NS199" s="44"/>
      <c r="NT199" s="44"/>
      <c r="NU199" s="44"/>
      <c r="NV199" s="44"/>
      <c r="NW199" s="44"/>
      <c r="NX199" s="44"/>
      <c r="NY199" s="44"/>
      <c r="NZ199" s="44"/>
      <c r="OA199" s="44"/>
      <c r="OB199" s="44"/>
      <c r="OC199" s="44"/>
      <c r="OD199" s="44"/>
      <c r="OE199" s="44"/>
      <c r="OF199" s="44"/>
      <c r="OG199" s="44"/>
      <c r="OH199" s="44"/>
      <c r="OI199" s="44"/>
      <c r="OJ199" s="44"/>
      <c r="OK199" s="44"/>
      <c r="OL199" s="44"/>
      <c r="OM199" s="44"/>
      <c r="ON199" s="44"/>
      <c r="OO199" s="44"/>
      <c r="OP199" s="44"/>
      <c r="OQ199" s="44"/>
      <c r="OR199" s="44"/>
      <c r="OS199" s="44"/>
      <c r="OT199" s="44"/>
      <c r="OU199" s="44"/>
      <c r="OV199" s="44"/>
      <c r="OW199" s="44"/>
      <c r="OX199" s="44"/>
      <c r="OY199" s="44"/>
      <c r="OZ199" s="44"/>
      <c r="PA199" s="44"/>
      <c r="PB199" s="44"/>
      <c r="PC199" s="44"/>
      <c r="PD199" s="44"/>
      <c r="PE199" s="44"/>
      <c r="PF199" s="44"/>
      <c r="PG199" s="44"/>
      <c r="PH199" s="44"/>
    </row>
    <row r="200" spans="1:424" s="49" customFormat="1" x14ac:dyDescent="0.25">
      <c r="A200" s="30"/>
      <c r="C200" s="328"/>
      <c r="D200" s="47"/>
      <c r="E200" s="328"/>
      <c r="F200" s="47"/>
      <c r="G200" s="47"/>
      <c r="H200" s="47"/>
      <c r="I200" s="47"/>
      <c r="J200" s="47"/>
      <c r="M200" s="47"/>
      <c r="N200" s="47"/>
      <c r="O200" s="47"/>
      <c r="P200" s="47"/>
      <c r="Q200" s="47"/>
      <c r="R200" s="47"/>
      <c r="U200" s="47"/>
      <c r="V200" s="47"/>
      <c r="W200" s="47"/>
      <c r="X200" s="47"/>
      <c r="Y200" s="47"/>
      <c r="Z200" s="47"/>
      <c r="AC200" s="47"/>
      <c r="AD200" s="47"/>
      <c r="AE200" s="47"/>
      <c r="AF200" s="47"/>
      <c r="AG200" s="47"/>
      <c r="AH200" s="47"/>
      <c r="AK200" s="47"/>
      <c r="AL200" s="47"/>
      <c r="AM200" s="47"/>
      <c r="AN200" s="47"/>
      <c r="AO200" s="47"/>
      <c r="AP200" s="47"/>
      <c r="AS200" s="47"/>
      <c r="AT200" s="47"/>
      <c r="AU200" s="47"/>
      <c r="AV200" s="47"/>
      <c r="AW200" s="46"/>
      <c r="AX200" s="46"/>
      <c r="BA200" s="47"/>
      <c r="BB200" s="47"/>
      <c r="BC200" s="47"/>
      <c r="BD200" s="47"/>
      <c r="BE200" s="47"/>
      <c r="BF200" s="47"/>
      <c r="BG200" s="47"/>
      <c r="BH200" s="47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  <c r="CF200" s="44"/>
      <c r="CG200" s="44"/>
      <c r="CH200" s="44"/>
      <c r="CI200" s="44"/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/>
      <c r="CX200" s="44"/>
      <c r="CY200" s="44"/>
      <c r="CZ200" s="44"/>
      <c r="DA200" s="44"/>
      <c r="DB200" s="44"/>
      <c r="DC200" s="44"/>
      <c r="DD200" s="44"/>
      <c r="DE200" s="44"/>
      <c r="DF200" s="44"/>
      <c r="DG200" s="44"/>
      <c r="DH200" s="44"/>
      <c r="DI200" s="44"/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/>
      <c r="DX200" s="44"/>
      <c r="DY200" s="44"/>
      <c r="DZ200" s="44"/>
      <c r="EA200" s="44"/>
      <c r="EB200" s="44"/>
      <c r="EC200" s="44"/>
      <c r="ED200" s="44"/>
      <c r="EE200" s="44"/>
      <c r="EF200" s="44"/>
      <c r="EG200" s="44"/>
      <c r="EH200" s="44"/>
      <c r="EI200" s="44"/>
      <c r="EJ200" s="44"/>
      <c r="EK200" s="44"/>
      <c r="EL200" s="44"/>
      <c r="EM200" s="44"/>
      <c r="EN200" s="44"/>
      <c r="EO200" s="44"/>
      <c r="EP200" s="44"/>
      <c r="EQ200" s="44"/>
      <c r="ER200" s="44"/>
      <c r="ES200" s="44"/>
      <c r="ET200" s="44"/>
      <c r="EU200" s="44"/>
      <c r="EV200" s="44"/>
      <c r="EW200" s="44"/>
      <c r="EX200" s="44"/>
      <c r="EY200" s="44"/>
      <c r="EZ200" s="44"/>
      <c r="FA200" s="44"/>
      <c r="FB200" s="44"/>
      <c r="FC200" s="44"/>
      <c r="FD200" s="44"/>
      <c r="FE200" s="44"/>
      <c r="FF200" s="44"/>
      <c r="FG200" s="44"/>
      <c r="FH200" s="44"/>
      <c r="FI200" s="44"/>
      <c r="FJ200" s="44"/>
      <c r="FK200" s="44"/>
      <c r="FL200" s="44"/>
      <c r="FM200" s="44"/>
      <c r="FN200" s="44"/>
      <c r="FO200" s="44"/>
      <c r="FP200" s="44"/>
      <c r="FQ200" s="44"/>
      <c r="FR200" s="44"/>
      <c r="FS200" s="44"/>
      <c r="FT200" s="44"/>
      <c r="FU200" s="44"/>
      <c r="FV200" s="44"/>
      <c r="FW200" s="44"/>
      <c r="FX200" s="44"/>
      <c r="FY200" s="44"/>
      <c r="FZ200" s="44"/>
      <c r="GA200" s="44"/>
      <c r="GB200" s="44"/>
      <c r="GC200" s="44"/>
      <c r="GD200" s="44"/>
      <c r="GE200" s="44"/>
      <c r="GF200" s="44"/>
      <c r="GG200" s="44"/>
      <c r="GH200" s="44"/>
      <c r="GI200" s="44"/>
      <c r="GJ200" s="44"/>
      <c r="GK200" s="44"/>
      <c r="GL200" s="44"/>
      <c r="GM200" s="44"/>
      <c r="GN200" s="44"/>
      <c r="GO200" s="44"/>
      <c r="GP200" s="44"/>
      <c r="GQ200" s="44"/>
      <c r="GR200" s="44"/>
      <c r="GS200" s="44"/>
      <c r="GT200" s="44"/>
      <c r="GU200" s="44"/>
      <c r="GV200" s="44"/>
      <c r="GW200" s="44"/>
      <c r="GX200" s="44"/>
      <c r="GY200" s="44"/>
      <c r="GZ200" s="44"/>
      <c r="HA200" s="44"/>
      <c r="HB200" s="44"/>
      <c r="HC200" s="44"/>
      <c r="HD200" s="44"/>
      <c r="HE200" s="44"/>
      <c r="HF200" s="44"/>
      <c r="HG200" s="44"/>
      <c r="HH200" s="44"/>
      <c r="HI200" s="44"/>
      <c r="HJ200" s="44"/>
      <c r="HK200" s="44"/>
      <c r="HL200" s="44"/>
      <c r="HM200" s="44"/>
      <c r="HN200" s="44"/>
      <c r="HO200" s="44"/>
      <c r="HP200" s="44"/>
      <c r="HQ200" s="44"/>
      <c r="HR200" s="44"/>
      <c r="HS200" s="44"/>
      <c r="HT200" s="44"/>
      <c r="HU200" s="44"/>
      <c r="HV200" s="44"/>
      <c r="HW200" s="44"/>
      <c r="HX200" s="44"/>
      <c r="HY200" s="44"/>
      <c r="HZ200" s="44"/>
      <c r="IA200" s="44"/>
      <c r="IB200" s="44"/>
      <c r="IC200" s="44"/>
      <c r="ID200" s="44"/>
      <c r="IE200" s="44"/>
      <c r="IF200" s="44"/>
      <c r="IG200" s="44"/>
      <c r="IH200" s="44"/>
      <c r="II200" s="44"/>
      <c r="IJ200" s="44"/>
      <c r="IK200" s="44"/>
      <c r="IL200" s="44"/>
      <c r="IM200" s="44"/>
      <c r="IN200" s="44"/>
      <c r="IO200" s="44"/>
      <c r="IP200" s="44"/>
      <c r="IQ200" s="44"/>
      <c r="IR200" s="44"/>
      <c r="IS200" s="44"/>
      <c r="IT200" s="44"/>
      <c r="IU200" s="44"/>
      <c r="IV200" s="44"/>
      <c r="IW200" s="44"/>
      <c r="IX200" s="44"/>
      <c r="IY200" s="44"/>
      <c r="IZ200" s="44"/>
      <c r="JA200" s="44"/>
      <c r="JB200" s="44"/>
      <c r="JC200" s="44"/>
      <c r="JD200" s="44"/>
      <c r="JE200" s="44"/>
      <c r="JF200" s="44"/>
      <c r="JG200" s="44"/>
      <c r="JH200" s="44"/>
      <c r="JI200" s="44"/>
      <c r="JJ200" s="44"/>
      <c r="JK200" s="44"/>
      <c r="JL200" s="44"/>
      <c r="JM200" s="44"/>
      <c r="JN200" s="44"/>
      <c r="JO200" s="44"/>
      <c r="JP200" s="44"/>
      <c r="JQ200" s="44"/>
      <c r="JR200" s="44"/>
      <c r="JS200" s="44"/>
      <c r="JT200" s="44"/>
      <c r="JU200" s="44"/>
      <c r="JV200" s="44"/>
      <c r="JW200" s="44"/>
      <c r="JX200" s="44"/>
      <c r="JY200" s="44"/>
      <c r="JZ200" s="44"/>
      <c r="KA200" s="44"/>
      <c r="KB200" s="44"/>
      <c r="KC200" s="44"/>
      <c r="KD200" s="44"/>
      <c r="KE200" s="44"/>
      <c r="KF200" s="44"/>
      <c r="KG200" s="44"/>
      <c r="KH200" s="44"/>
      <c r="KI200" s="44"/>
      <c r="KJ200" s="44"/>
      <c r="KK200" s="44"/>
      <c r="KL200" s="44"/>
      <c r="KM200" s="44"/>
      <c r="KN200" s="44"/>
      <c r="KO200" s="44"/>
      <c r="KP200" s="44"/>
      <c r="KQ200" s="44"/>
      <c r="KR200" s="44"/>
      <c r="KS200" s="44"/>
      <c r="KT200" s="44"/>
      <c r="KU200" s="44"/>
      <c r="KV200" s="44"/>
      <c r="KW200" s="44"/>
      <c r="KX200" s="44"/>
      <c r="KY200" s="44"/>
      <c r="KZ200" s="44"/>
      <c r="LA200" s="44"/>
      <c r="LB200" s="44"/>
      <c r="LC200" s="44"/>
      <c r="LD200" s="44"/>
      <c r="LE200" s="44"/>
      <c r="LF200" s="44"/>
      <c r="LG200" s="44"/>
      <c r="LH200" s="44"/>
      <c r="LI200" s="44"/>
      <c r="LJ200" s="44"/>
      <c r="LK200" s="44"/>
      <c r="LL200" s="44"/>
      <c r="LM200" s="44"/>
      <c r="LN200" s="44"/>
      <c r="LO200" s="44"/>
      <c r="LP200" s="44"/>
      <c r="LQ200" s="44"/>
      <c r="LR200" s="44"/>
      <c r="LS200" s="44"/>
      <c r="LT200" s="44"/>
      <c r="LU200" s="44"/>
      <c r="LV200" s="44"/>
      <c r="LW200" s="44"/>
      <c r="LX200" s="44"/>
      <c r="LY200" s="44"/>
      <c r="LZ200" s="44"/>
      <c r="MA200" s="44"/>
      <c r="MB200" s="44"/>
      <c r="MC200" s="44"/>
      <c r="MD200" s="44"/>
      <c r="ME200" s="44"/>
      <c r="MF200" s="44"/>
      <c r="MG200" s="44"/>
      <c r="MH200" s="44"/>
      <c r="MI200" s="44"/>
      <c r="MJ200" s="44"/>
      <c r="MK200" s="44"/>
      <c r="ML200" s="44"/>
      <c r="MM200" s="44"/>
      <c r="MN200" s="44"/>
      <c r="MO200" s="44"/>
      <c r="MP200" s="44"/>
      <c r="MQ200" s="44"/>
      <c r="MR200" s="44"/>
      <c r="MS200" s="44"/>
      <c r="MT200" s="44"/>
      <c r="MU200" s="44"/>
      <c r="MV200" s="44"/>
      <c r="MW200" s="44"/>
      <c r="MX200" s="44"/>
      <c r="MY200" s="44"/>
      <c r="MZ200" s="44"/>
      <c r="NA200" s="44"/>
      <c r="NB200" s="44"/>
      <c r="NC200" s="44"/>
      <c r="ND200" s="44"/>
      <c r="NE200" s="44"/>
      <c r="NF200" s="44"/>
      <c r="NG200" s="44"/>
      <c r="NH200" s="44"/>
      <c r="NI200" s="44"/>
      <c r="NJ200" s="44"/>
      <c r="NK200" s="44"/>
      <c r="NL200" s="44"/>
      <c r="NM200" s="44"/>
      <c r="NN200" s="44"/>
      <c r="NO200" s="44"/>
      <c r="NP200" s="44"/>
      <c r="NQ200" s="44"/>
      <c r="NR200" s="44"/>
      <c r="NS200" s="44"/>
      <c r="NT200" s="44"/>
      <c r="NU200" s="44"/>
      <c r="NV200" s="44"/>
      <c r="NW200" s="44"/>
      <c r="NX200" s="44"/>
      <c r="NY200" s="44"/>
      <c r="NZ200" s="44"/>
      <c r="OA200" s="44"/>
      <c r="OB200" s="44"/>
      <c r="OC200" s="44"/>
      <c r="OD200" s="44"/>
      <c r="OE200" s="44"/>
      <c r="OF200" s="44"/>
      <c r="OG200" s="44"/>
      <c r="OH200" s="44"/>
      <c r="OI200" s="44"/>
      <c r="OJ200" s="44"/>
      <c r="OK200" s="44"/>
      <c r="OL200" s="44"/>
      <c r="OM200" s="44"/>
      <c r="ON200" s="44"/>
      <c r="OO200" s="44"/>
      <c r="OP200" s="44"/>
      <c r="OQ200" s="44"/>
      <c r="OR200" s="44"/>
      <c r="OS200" s="44"/>
      <c r="OT200" s="44"/>
      <c r="OU200" s="44"/>
      <c r="OV200" s="44"/>
      <c r="OW200" s="44"/>
      <c r="OX200" s="44"/>
      <c r="OY200" s="44"/>
      <c r="OZ200" s="44"/>
      <c r="PA200" s="44"/>
      <c r="PB200" s="44"/>
      <c r="PC200" s="44"/>
      <c r="PD200" s="44"/>
      <c r="PE200" s="44"/>
      <c r="PF200" s="44"/>
      <c r="PG200" s="44"/>
      <c r="PH200" s="44"/>
    </row>
    <row r="201" spans="1:424" s="49" customFormat="1" x14ac:dyDescent="0.25">
      <c r="A201" s="30"/>
      <c r="C201" s="328"/>
      <c r="D201" s="47"/>
      <c r="E201" s="328"/>
      <c r="F201" s="47"/>
      <c r="G201" s="47"/>
      <c r="H201" s="47"/>
      <c r="I201" s="47"/>
      <c r="J201" s="47"/>
      <c r="M201" s="47"/>
      <c r="N201" s="47"/>
      <c r="O201" s="47"/>
      <c r="P201" s="47"/>
      <c r="Q201" s="47"/>
      <c r="R201" s="47"/>
      <c r="U201" s="47"/>
      <c r="V201" s="47"/>
      <c r="W201" s="47"/>
      <c r="X201" s="47"/>
      <c r="Y201" s="47"/>
      <c r="Z201" s="47"/>
      <c r="AC201" s="47"/>
      <c r="AD201" s="47"/>
      <c r="AE201" s="47"/>
      <c r="AF201" s="47"/>
      <c r="AG201" s="47"/>
      <c r="AH201" s="47"/>
      <c r="AK201" s="47"/>
      <c r="AL201" s="47"/>
      <c r="AM201" s="47"/>
      <c r="AN201" s="47"/>
      <c r="AO201" s="47"/>
      <c r="AP201" s="47"/>
      <c r="AS201" s="47"/>
      <c r="AT201" s="47"/>
      <c r="AU201" s="47"/>
      <c r="AV201" s="47"/>
      <c r="AW201" s="46"/>
      <c r="AX201" s="46"/>
      <c r="BA201" s="47"/>
      <c r="BB201" s="47"/>
      <c r="BC201" s="47"/>
      <c r="BD201" s="47"/>
      <c r="BE201" s="47"/>
      <c r="BF201" s="47"/>
      <c r="BG201" s="47"/>
      <c r="BH201" s="47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  <c r="CF201" s="44"/>
      <c r="CG201" s="44"/>
      <c r="CH201" s="44"/>
      <c r="CI201" s="44"/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/>
      <c r="CX201" s="44"/>
      <c r="CY201" s="44"/>
      <c r="CZ201" s="44"/>
      <c r="DA201" s="44"/>
      <c r="DB201" s="44"/>
      <c r="DC201" s="44"/>
      <c r="DD201" s="44"/>
      <c r="DE201" s="44"/>
      <c r="DF201" s="44"/>
      <c r="DG201" s="44"/>
      <c r="DH201" s="44"/>
      <c r="DI201" s="44"/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/>
      <c r="DX201" s="44"/>
      <c r="DY201" s="44"/>
      <c r="DZ201" s="44"/>
      <c r="EA201" s="44"/>
      <c r="EB201" s="44"/>
      <c r="EC201" s="44"/>
      <c r="ED201" s="44"/>
      <c r="EE201" s="44"/>
      <c r="EF201" s="44"/>
      <c r="EG201" s="44"/>
      <c r="EH201" s="44"/>
      <c r="EI201" s="44"/>
      <c r="EJ201" s="44"/>
      <c r="EK201" s="44"/>
      <c r="EL201" s="44"/>
      <c r="EM201" s="44"/>
      <c r="EN201" s="44"/>
      <c r="EO201" s="44"/>
      <c r="EP201" s="44"/>
      <c r="EQ201" s="44"/>
      <c r="ER201" s="44"/>
      <c r="ES201" s="44"/>
      <c r="ET201" s="44"/>
      <c r="EU201" s="44"/>
      <c r="EV201" s="44"/>
      <c r="EW201" s="44"/>
      <c r="EX201" s="44"/>
      <c r="EY201" s="44"/>
      <c r="EZ201" s="44"/>
      <c r="FA201" s="44"/>
      <c r="FB201" s="44"/>
      <c r="FC201" s="44"/>
      <c r="FD201" s="44"/>
      <c r="FE201" s="44"/>
      <c r="FF201" s="44"/>
      <c r="FG201" s="44"/>
      <c r="FH201" s="44"/>
      <c r="FI201" s="44"/>
      <c r="FJ201" s="44"/>
      <c r="FK201" s="44"/>
      <c r="FL201" s="44"/>
      <c r="FM201" s="44"/>
      <c r="FN201" s="44"/>
      <c r="FO201" s="44"/>
      <c r="FP201" s="44"/>
      <c r="FQ201" s="44"/>
      <c r="FR201" s="44"/>
      <c r="FS201" s="44"/>
      <c r="FT201" s="44"/>
      <c r="FU201" s="44"/>
      <c r="FV201" s="44"/>
      <c r="FW201" s="44"/>
      <c r="FX201" s="44"/>
      <c r="FY201" s="44"/>
      <c r="FZ201" s="44"/>
      <c r="GA201" s="44"/>
      <c r="GB201" s="44"/>
      <c r="GC201" s="44"/>
      <c r="GD201" s="44"/>
      <c r="GE201" s="44"/>
      <c r="GF201" s="44"/>
      <c r="GG201" s="44"/>
      <c r="GH201" s="44"/>
      <c r="GI201" s="44"/>
      <c r="GJ201" s="44"/>
      <c r="GK201" s="44"/>
      <c r="GL201" s="44"/>
      <c r="GM201" s="44"/>
      <c r="GN201" s="44"/>
      <c r="GO201" s="44"/>
      <c r="GP201" s="44"/>
      <c r="GQ201" s="44"/>
      <c r="GR201" s="44"/>
      <c r="GS201" s="44"/>
      <c r="GT201" s="44"/>
      <c r="GU201" s="44"/>
      <c r="GV201" s="44"/>
      <c r="GW201" s="44"/>
      <c r="GX201" s="44"/>
      <c r="GY201" s="44"/>
      <c r="GZ201" s="44"/>
      <c r="HA201" s="44"/>
      <c r="HB201" s="44"/>
      <c r="HC201" s="44"/>
      <c r="HD201" s="44"/>
      <c r="HE201" s="44"/>
      <c r="HF201" s="44"/>
      <c r="HG201" s="44"/>
      <c r="HH201" s="44"/>
      <c r="HI201" s="44"/>
      <c r="HJ201" s="44"/>
      <c r="HK201" s="44"/>
      <c r="HL201" s="44"/>
      <c r="HM201" s="44"/>
      <c r="HN201" s="44"/>
      <c r="HO201" s="44"/>
      <c r="HP201" s="44"/>
      <c r="HQ201" s="44"/>
      <c r="HR201" s="44"/>
      <c r="HS201" s="44"/>
      <c r="HT201" s="44"/>
      <c r="HU201" s="44"/>
      <c r="HV201" s="44"/>
      <c r="HW201" s="44"/>
      <c r="HX201" s="44"/>
      <c r="HY201" s="44"/>
      <c r="HZ201" s="44"/>
      <c r="IA201" s="44"/>
      <c r="IB201" s="44"/>
      <c r="IC201" s="44"/>
      <c r="ID201" s="44"/>
      <c r="IE201" s="44"/>
      <c r="IF201" s="44"/>
      <c r="IG201" s="44"/>
      <c r="IH201" s="44"/>
      <c r="II201" s="44"/>
      <c r="IJ201" s="44"/>
      <c r="IK201" s="44"/>
      <c r="IL201" s="44"/>
      <c r="IM201" s="44"/>
      <c r="IN201" s="44"/>
      <c r="IO201" s="44"/>
      <c r="IP201" s="44"/>
      <c r="IQ201" s="44"/>
      <c r="IR201" s="44"/>
      <c r="IS201" s="44"/>
      <c r="IT201" s="44"/>
      <c r="IU201" s="44"/>
      <c r="IV201" s="44"/>
      <c r="IW201" s="44"/>
      <c r="IX201" s="44"/>
      <c r="IY201" s="44"/>
      <c r="IZ201" s="44"/>
      <c r="JA201" s="44"/>
      <c r="JB201" s="44"/>
      <c r="JC201" s="44"/>
      <c r="JD201" s="44"/>
      <c r="JE201" s="44"/>
      <c r="JF201" s="44"/>
      <c r="JG201" s="44"/>
      <c r="JH201" s="44"/>
      <c r="JI201" s="44"/>
      <c r="JJ201" s="44"/>
      <c r="JK201" s="44"/>
      <c r="JL201" s="44"/>
      <c r="JM201" s="44"/>
      <c r="JN201" s="44"/>
      <c r="JO201" s="44"/>
      <c r="JP201" s="44"/>
      <c r="JQ201" s="44"/>
      <c r="JR201" s="44"/>
      <c r="JS201" s="44"/>
      <c r="JT201" s="44"/>
      <c r="JU201" s="44"/>
      <c r="JV201" s="44"/>
      <c r="JW201" s="44"/>
      <c r="JX201" s="44"/>
      <c r="JY201" s="44"/>
      <c r="JZ201" s="44"/>
      <c r="KA201" s="44"/>
      <c r="KB201" s="44"/>
      <c r="KC201" s="44"/>
      <c r="KD201" s="44"/>
      <c r="KE201" s="44"/>
      <c r="KF201" s="44"/>
      <c r="KG201" s="44"/>
      <c r="KH201" s="44"/>
      <c r="KI201" s="44"/>
      <c r="KJ201" s="44"/>
      <c r="KK201" s="44"/>
      <c r="KL201" s="44"/>
      <c r="KM201" s="44"/>
      <c r="KN201" s="44"/>
      <c r="KO201" s="44"/>
      <c r="KP201" s="44"/>
      <c r="KQ201" s="44"/>
      <c r="KR201" s="44"/>
      <c r="KS201" s="44"/>
      <c r="KT201" s="44"/>
      <c r="KU201" s="44"/>
      <c r="KV201" s="44"/>
      <c r="KW201" s="44"/>
      <c r="KX201" s="44"/>
      <c r="KY201" s="44"/>
      <c r="KZ201" s="44"/>
      <c r="LA201" s="44"/>
      <c r="LB201" s="44"/>
      <c r="LC201" s="44"/>
      <c r="LD201" s="44"/>
      <c r="LE201" s="44"/>
      <c r="LF201" s="44"/>
      <c r="LG201" s="44"/>
      <c r="LH201" s="44"/>
      <c r="LI201" s="44"/>
      <c r="LJ201" s="44"/>
      <c r="LK201" s="44"/>
      <c r="LL201" s="44"/>
      <c r="LM201" s="44"/>
      <c r="LN201" s="44"/>
      <c r="LO201" s="44"/>
      <c r="LP201" s="44"/>
      <c r="LQ201" s="44"/>
      <c r="LR201" s="44"/>
      <c r="LS201" s="44"/>
      <c r="LT201" s="44"/>
      <c r="LU201" s="44"/>
      <c r="LV201" s="44"/>
      <c r="LW201" s="44"/>
      <c r="LX201" s="44"/>
      <c r="LY201" s="44"/>
      <c r="LZ201" s="44"/>
      <c r="MA201" s="44"/>
      <c r="MB201" s="44"/>
      <c r="MC201" s="44"/>
      <c r="MD201" s="44"/>
      <c r="ME201" s="44"/>
      <c r="MF201" s="44"/>
      <c r="MG201" s="44"/>
      <c r="MH201" s="44"/>
      <c r="MI201" s="44"/>
      <c r="MJ201" s="44"/>
      <c r="MK201" s="44"/>
      <c r="ML201" s="44"/>
      <c r="MM201" s="44"/>
      <c r="MN201" s="44"/>
      <c r="MO201" s="44"/>
      <c r="MP201" s="44"/>
      <c r="MQ201" s="44"/>
      <c r="MR201" s="44"/>
      <c r="MS201" s="44"/>
      <c r="MT201" s="44"/>
      <c r="MU201" s="44"/>
      <c r="MV201" s="44"/>
      <c r="MW201" s="44"/>
      <c r="MX201" s="44"/>
      <c r="MY201" s="44"/>
      <c r="MZ201" s="44"/>
      <c r="NA201" s="44"/>
      <c r="NB201" s="44"/>
      <c r="NC201" s="44"/>
      <c r="ND201" s="44"/>
      <c r="NE201" s="44"/>
      <c r="NF201" s="44"/>
      <c r="NG201" s="44"/>
      <c r="NH201" s="44"/>
      <c r="NI201" s="44"/>
      <c r="NJ201" s="44"/>
      <c r="NK201" s="44"/>
      <c r="NL201" s="44"/>
      <c r="NM201" s="44"/>
      <c r="NN201" s="44"/>
      <c r="NO201" s="44"/>
      <c r="NP201" s="44"/>
      <c r="NQ201" s="44"/>
      <c r="NR201" s="44"/>
      <c r="NS201" s="44"/>
      <c r="NT201" s="44"/>
      <c r="NU201" s="44"/>
      <c r="NV201" s="44"/>
      <c r="NW201" s="44"/>
      <c r="NX201" s="44"/>
      <c r="NY201" s="44"/>
      <c r="NZ201" s="44"/>
      <c r="OA201" s="44"/>
      <c r="OB201" s="44"/>
      <c r="OC201" s="44"/>
      <c r="OD201" s="44"/>
      <c r="OE201" s="44"/>
      <c r="OF201" s="44"/>
      <c r="OG201" s="44"/>
      <c r="OH201" s="44"/>
      <c r="OI201" s="44"/>
      <c r="OJ201" s="44"/>
      <c r="OK201" s="44"/>
      <c r="OL201" s="44"/>
      <c r="OM201" s="44"/>
      <c r="ON201" s="44"/>
      <c r="OO201" s="44"/>
      <c r="OP201" s="44"/>
      <c r="OQ201" s="44"/>
      <c r="OR201" s="44"/>
      <c r="OS201" s="44"/>
      <c r="OT201" s="44"/>
      <c r="OU201" s="44"/>
      <c r="OV201" s="44"/>
      <c r="OW201" s="44"/>
      <c r="OX201" s="44"/>
      <c r="OY201" s="44"/>
      <c r="OZ201" s="44"/>
      <c r="PA201" s="44"/>
      <c r="PB201" s="44"/>
      <c r="PC201" s="44"/>
      <c r="PD201" s="44"/>
      <c r="PE201" s="44"/>
      <c r="PF201" s="44"/>
      <c r="PG201" s="44"/>
      <c r="PH201" s="44"/>
    </row>
    <row r="202" spans="1:424" s="49" customFormat="1" x14ac:dyDescent="0.25">
      <c r="A202" s="30"/>
      <c r="C202" s="328"/>
      <c r="D202" s="47"/>
      <c r="E202" s="328"/>
      <c r="F202" s="47"/>
      <c r="G202" s="47"/>
      <c r="H202" s="47"/>
      <c r="I202" s="47"/>
      <c r="J202" s="47"/>
      <c r="M202" s="47"/>
      <c r="N202" s="47"/>
      <c r="O202" s="47"/>
      <c r="P202" s="47"/>
      <c r="Q202" s="47"/>
      <c r="R202" s="47"/>
      <c r="U202" s="47"/>
      <c r="V202" s="47"/>
      <c r="W202" s="47"/>
      <c r="X202" s="47"/>
      <c r="Y202" s="47"/>
      <c r="Z202" s="47"/>
      <c r="AC202" s="47"/>
      <c r="AD202" s="47"/>
      <c r="AE202" s="47"/>
      <c r="AF202" s="47"/>
      <c r="AG202" s="47"/>
      <c r="AH202" s="47"/>
      <c r="AK202" s="47"/>
      <c r="AL202" s="47"/>
      <c r="AM202" s="47"/>
      <c r="AN202" s="47"/>
      <c r="AO202" s="47"/>
      <c r="AP202" s="47"/>
      <c r="AS202" s="47"/>
      <c r="AT202" s="47"/>
      <c r="AU202" s="47"/>
      <c r="AV202" s="47"/>
      <c r="AW202" s="46"/>
      <c r="AX202" s="46"/>
      <c r="BA202" s="47"/>
      <c r="BB202" s="47"/>
      <c r="BC202" s="47"/>
      <c r="BD202" s="47"/>
      <c r="BE202" s="47"/>
      <c r="BF202" s="47"/>
      <c r="BG202" s="47"/>
      <c r="BH202" s="47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  <c r="CF202" s="44"/>
      <c r="CG202" s="44"/>
      <c r="CH202" s="44"/>
      <c r="CI202" s="44"/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/>
      <c r="CX202" s="44"/>
      <c r="CY202" s="44"/>
      <c r="CZ202" s="44"/>
      <c r="DA202" s="44"/>
      <c r="DB202" s="44"/>
      <c r="DC202" s="44"/>
      <c r="DD202" s="44"/>
      <c r="DE202" s="44"/>
      <c r="DF202" s="44"/>
      <c r="DG202" s="44"/>
      <c r="DH202" s="44"/>
      <c r="DI202" s="44"/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/>
      <c r="DX202" s="44"/>
      <c r="DY202" s="44"/>
      <c r="DZ202" s="44"/>
      <c r="EA202" s="44"/>
      <c r="EB202" s="44"/>
      <c r="EC202" s="44"/>
      <c r="ED202" s="44"/>
      <c r="EE202" s="44"/>
      <c r="EF202" s="44"/>
      <c r="EG202" s="44"/>
      <c r="EH202" s="44"/>
      <c r="EI202" s="44"/>
      <c r="EJ202" s="44"/>
      <c r="EK202" s="44"/>
      <c r="EL202" s="44"/>
      <c r="EM202" s="44"/>
      <c r="EN202" s="44"/>
      <c r="EO202" s="44"/>
      <c r="EP202" s="44"/>
      <c r="EQ202" s="44"/>
      <c r="ER202" s="44"/>
      <c r="ES202" s="44"/>
      <c r="ET202" s="44"/>
      <c r="EU202" s="44"/>
      <c r="EV202" s="44"/>
      <c r="EW202" s="44"/>
      <c r="EX202" s="44"/>
      <c r="EY202" s="44"/>
      <c r="EZ202" s="44"/>
      <c r="FA202" s="44"/>
      <c r="FB202" s="44"/>
      <c r="FC202" s="44"/>
      <c r="FD202" s="44"/>
      <c r="FE202" s="44"/>
      <c r="FF202" s="44"/>
      <c r="FG202" s="44"/>
      <c r="FH202" s="44"/>
      <c r="FI202" s="44"/>
      <c r="FJ202" s="44"/>
      <c r="FK202" s="44"/>
      <c r="FL202" s="44"/>
      <c r="FM202" s="44"/>
      <c r="FN202" s="44"/>
      <c r="FO202" s="44"/>
      <c r="FP202" s="44"/>
      <c r="FQ202" s="44"/>
      <c r="FR202" s="44"/>
      <c r="FS202" s="44"/>
      <c r="FT202" s="44"/>
      <c r="FU202" s="44"/>
      <c r="FV202" s="44"/>
      <c r="FW202" s="44"/>
      <c r="FX202" s="44"/>
      <c r="FY202" s="44"/>
      <c r="FZ202" s="44"/>
      <c r="GA202" s="44"/>
      <c r="GB202" s="44"/>
      <c r="GC202" s="44"/>
      <c r="GD202" s="44"/>
      <c r="GE202" s="44"/>
      <c r="GF202" s="44"/>
      <c r="GG202" s="44"/>
      <c r="GH202" s="44"/>
      <c r="GI202" s="44"/>
      <c r="GJ202" s="44"/>
      <c r="GK202" s="44"/>
      <c r="GL202" s="44"/>
      <c r="GM202" s="44"/>
      <c r="GN202" s="44"/>
      <c r="GO202" s="44"/>
      <c r="GP202" s="44"/>
      <c r="GQ202" s="44"/>
      <c r="GR202" s="44"/>
      <c r="GS202" s="44"/>
      <c r="GT202" s="44"/>
      <c r="GU202" s="44"/>
      <c r="GV202" s="44"/>
      <c r="GW202" s="44"/>
      <c r="GX202" s="44"/>
      <c r="GY202" s="44"/>
      <c r="GZ202" s="44"/>
      <c r="HA202" s="44"/>
      <c r="HB202" s="44"/>
      <c r="HC202" s="44"/>
      <c r="HD202" s="44"/>
      <c r="HE202" s="44"/>
      <c r="HF202" s="44"/>
      <c r="HG202" s="44"/>
      <c r="HH202" s="44"/>
      <c r="HI202" s="44"/>
      <c r="HJ202" s="44"/>
      <c r="HK202" s="44"/>
      <c r="HL202" s="44"/>
      <c r="HM202" s="44"/>
      <c r="HN202" s="44"/>
      <c r="HO202" s="44"/>
      <c r="HP202" s="44"/>
      <c r="HQ202" s="44"/>
      <c r="HR202" s="44"/>
      <c r="HS202" s="44"/>
      <c r="HT202" s="44"/>
      <c r="HU202" s="44"/>
      <c r="HV202" s="44"/>
      <c r="HW202" s="44"/>
      <c r="HX202" s="44"/>
      <c r="HY202" s="44"/>
      <c r="HZ202" s="44"/>
      <c r="IA202" s="44"/>
      <c r="IB202" s="44"/>
      <c r="IC202" s="44"/>
      <c r="ID202" s="44"/>
      <c r="IE202" s="44"/>
      <c r="IF202" s="44"/>
      <c r="IG202" s="44"/>
      <c r="IH202" s="44"/>
      <c r="II202" s="44"/>
      <c r="IJ202" s="44"/>
      <c r="IK202" s="44"/>
      <c r="IL202" s="44"/>
      <c r="IM202" s="44"/>
      <c r="IN202" s="44"/>
      <c r="IO202" s="44"/>
      <c r="IP202" s="44"/>
      <c r="IQ202" s="44"/>
      <c r="IR202" s="44"/>
      <c r="IS202" s="44"/>
      <c r="IT202" s="44"/>
      <c r="IU202" s="44"/>
      <c r="IV202" s="44"/>
      <c r="IW202" s="44"/>
      <c r="IX202" s="44"/>
      <c r="IY202" s="44"/>
      <c r="IZ202" s="44"/>
      <c r="JA202" s="44"/>
      <c r="JB202" s="44"/>
      <c r="JC202" s="44"/>
      <c r="JD202" s="44"/>
      <c r="JE202" s="44"/>
      <c r="JF202" s="44"/>
      <c r="JG202" s="44"/>
      <c r="JH202" s="44"/>
      <c r="JI202" s="44"/>
      <c r="JJ202" s="44"/>
      <c r="JK202" s="44"/>
      <c r="JL202" s="44"/>
      <c r="JM202" s="44"/>
      <c r="JN202" s="44"/>
      <c r="JO202" s="44"/>
      <c r="JP202" s="44"/>
      <c r="JQ202" s="44"/>
      <c r="JR202" s="44"/>
      <c r="JS202" s="44"/>
      <c r="JT202" s="44"/>
      <c r="JU202" s="44"/>
      <c r="JV202" s="44"/>
      <c r="JW202" s="44"/>
      <c r="JX202" s="44"/>
      <c r="JY202" s="44"/>
      <c r="JZ202" s="44"/>
      <c r="KA202" s="44"/>
      <c r="KB202" s="44"/>
      <c r="KC202" s="44"/>
      <c r="KD202" s="44"/>
      <c r="KE202" s="44"/>
      <c r="KF202" s="44"/>
      <c r="KG202" s="44"/>
      <c r="KH202" s="44"/>
      <c r="KI202" s="44"/>
      <c r="KJ202" s="44"/>
      <c r="KK202" s="44"/>
      <c r="KL202" s="44"/>
      <c r="KM202" s="44"/>
      <c r="KN202" s="44"/>
      <c r="KO202" s="44"/>
      <c r="KP202" s="44"/>
      <c r="KQ202" s="44"/>
      <c r="KR202" s="44"/>
      <c r="KS202" s="44"/>
      <c r="KT202" s="44"/>
      <c r="KU202" s="44"/>
      <c r="KV202" s="44"/>
      <c r="KW202" s="44"/>
      <c r="KX202" s="44"/>
      <c r="KY202" s="44"/>
      <c r="KZ202" s="44"/>
      <c r="LA202" s="44"/>
      <c r="LB202" s="44"/>
      <c r="LC202" s="44"/>
      <c r="LD202" s="44"/>
      <c r="LE202" s="44"/>
      <c r="LF202" s="44"/>
      <c r="LG202" s="44"/>
      <c r="LH202" s="44"/>
      <c r="LI202" s="44"/>
      <c r="LJ202" s="44"/>
      <c r="LK202" s="44"/>
      <c r="LL202" s="44"/>
      <c r="LM202" s="44"/>
      <c r="LN202" s="44"/>
      <c r="LO202" s="44"/>
      <c r="LP202" s="44"/>
      <c r="LQ202" s="44"/>
      <c r="LR202" s="44"/>
      <c r="LS202" s="44"/>
      <c r="LT202" s="44"/>
      <c r="LU202" s="44"/>
      <c r="LV202" s="44"/>
      <c r="LW202" s="44"/>
      <c r="LX202" s="44"/>
      <c r="LY202" s="44"/>
      <c r="LZ202" s="44"/>
      <c r="MA202" s="44"/>
      <c r="MB202" s="44"/>
      <c r="MC202" s="44"/>
      <c r="MD202" s="44"/>
      <c r="ME202" s="44"/>
      <c r="MF202" s="44"/>
      <c r="MG202" s="44"/>
      <c r="MH202" s="44"/>
      <c r="MI202" s="44"/>
      <c r="MJ202" s="44"/>
      <c r="MK202" s="44"/>
      <c r="ML202" s="44"/>
      <c r="MM202" s="44"/>
      <c r="MN202" s="44"/>
      <c r="MO202" s="44"/>
      <c r="MP202" s="44"/>
      <c r="MQ202" s="44"/>
      <c r="MR202" s="44"/>
      <c r="MS202" s="44"/>
      <c r="MT202" s="44"/>
      <c r="MU202" s="44"/>
      <c r="MV202" s="44"/>
      <c r="MW202" s="44"/>
      <c r="MX202" s="44"/>
      <c r="MY202" s="44"/>
      <c r="MZ202" s="44"/>
      <c r="NA202" s="44"/>
      <c r="NB202" s="44"/>
      <c r="NC202" s="44"/>
      <c r="ND202" s="44"/>
      <c r="NE202" s="44"/>
      <c r="NF202" s="44"/>
      <c r="NG202" s="44"/>
      <c r="NH202" s="44"/>
      <c r="NI202" s="44"/>
      <c r="NJ202" s="44"/>
      <c r="NK202" s="44"/>
      <c r="NL202" s="44"/>
      <c r="NM202" s="44"/>
      <c r="NN202" s="44"/>
      <c r="NO202" s="44"/>
      <c r="NP202" s="44"/>
      <c r="NQ202" s="44"/>
      <c r="NR202" s="44"/>
      <c r="NS202" s="44"/>
      <c r="NT202" s="44"/>
      <c r="NU202" s="44"/>
      <c r="NV202" s="44"/>
      <c r="NW202" s="44"/>
      <c r="NX202" s="44"/>
      <c r="NY202" s="44"/>
      <c r="NZ202" s="44"/>
      <c r="OA202" s="44"/>
      <c r="OB202" s="44"/>
      <c r="OC202" s="44"/>
      <c r="OD202" s="44"/>
      <c r="OE202" s="44"/>
      <c r="OF202" s="44"/>
      <c r="OG202" s="44"/>
      <c r="OH202" s="44"/>
      <c r="OI202" s="44"/>
      <c r="OJ202" s="44"/>
      <c r="OK202" s="44"/>
      <c r="OL202" s="44"/>
      <c r="OM202" s="44"/>
      <c r="ON202" s="44"/>
      <c r="OO202" s="44"/>
      <c r="OP202" s="44"/>
      <c r="OQ202" s="44"/>
      <c r="OR202" s="44"/>
      <c r="OS202" s="44"/>
      <c r="OT202" s="44"/>
      <c r="OU202" s="44"/>
      <c r="OV202" s="44"/>
      <c r="OW202" s="44"/>
      <c r="OX202" s="44"/>
      <c r="OY202" s="44"/>
      <c r="OZ202" s="44"/>
      <c r="PA202" s="44"/>
      <c r="PB202" s="44"/>
      <c r="PC202" s="44"/>
      <c r="PD202" s="44"/>
      <c r="PE202" s="44"/>
      <c r="PF202" s="44"/>
      <c r="PG202" s="44"/>
      <c r="PH202" s="44"/>
    </row>
    <row r="203" spans="1:424" s="49" customFormat="1" x14ac:dyDescent="0.25">
      <c r="A203" s="30"/>
      <c r="C203" s="328"/>
      <c r="D203" s="47"/>
      <c r="E203" s="328"/>
      <c r="F203" s="47"/>
      <c r="G203" s="47"/>
      <c r="H203" s="47"/>
      <c r="I203" s="47"/>
      <c r="J203" s="47"/>
      <c r="M203" s="47"/>
      <c r="N203" s="47"/>
      <c r="O203" s="47"/>
      <c r="P203" s="47"/>
      <c r="Q203" s="47"/>
      <c r="R203" s="47"/>
      <c r="U203" s="47"/>
      <c r="V203" s="47"/>
      <c r="W203" s="47"/>
      <c r="X203" s="47"/>
      <c r="Y203" s="47"/>
      <c r="Z203" s="47"/>
      <c r="AC203" s="47"/>
      <c r="AD203" s="47"/>
      <c r="AE203" s="47"/>
      <c r="AF203" s="47"/>
      <c r="AG203" s="47"/>
      <c r="AH203" s="47"/>
      <c r="AK203" s="47"/>
      <c r="AL203" s="47"/>
      <c r="AM203" s="47"/>
      <c r="AN203" s="47"/>
      <c r="AO203" s="47"/>
      <c r="AP203" s="47"/>
      <c r="AS203" s="47"/>
      <c r="AT203" s="47"/>
      <c r="AU203" s="47"/>
      <c r="AV203" s="47"/>
      <c r="AW203" s="46"/>
      <c r="AX203" s="46"/>
      <c r="BA203" s="47"/>
      <c r="BB203" s="47"/>
      <c r="BC203" s="47"/>
      <c r="BD203" s="47"/>
      <c r="BE203" s="47"/>
      <c r="BF203" s="47"/>
      <c r="BG203" s="47"/>
      <c r="BH203" s="47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  <c r="CF203" s="44"/>
      <c r="CG203" s="44"/>
      <c r="CH203" s="44"/>
      <c r="CI203" s="44"/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/>
      <c r="CX203" s="44"/>
      <c r="CY203" s="44"/>
      <c r="CZ203" s="44"/>
      <c r="DA203" s="44"/>
      <c r="DB203" s="44"/>
      <c r="DC203" s="44"/>
      <c r="DD203" s="44"/>
      <c r="DE203" s="44"/>
      <c r="DF203" s="44"/>
      <c r="DG203" s="44"/>
      <c r="DH203" s="44"/>
      <c r="DI203" s="44"/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/>
      <c r="DX203" s="44"/>
      <c r="DY203" s="44"/>
      <c r="DZ203" s="44"/>
      <c r="EA203" s="44"/>
      <c r="EB203" s="44"/>
      <c r="EC203" s="44"/>
      <c r="ED203" s="44"/>
      <c r="EE203" s="44"/>
      <c r="EF203" s="44"/>
      <c r="EG203" s="44"/>
      <c r="EH203" s="44"/>
      <c r="EI203" s="44"/>
      <c r="EJ203" s="44"/>
      <c r="EK203" s="44"/>
      <c r="EL203" s="44"/>
      <c r="EM203" s="44"/>
      <c r="EN203" s="44"/>
      <c r="EO203" s="44"/>
      <c r="EP203" s="44"/>
      <c r="EQ203" s="44"/>
      <c r="ER203" s="44"/>
      <c r="ES203" s="44"/>
      <c r="ET203" s="44"/>
      <c r="EU203" s="44"/>
      <c r="EV203" s="44"/>
      <c r="EW203" s="44"/>
      <c r="EX203" s="44"/>
      <c r="EY203" s="44"/>
      <c r="EZ203" s="44"/>
      <c r="FA203" s="44"/>
      <c r="FB203" s="44"/>
      <c r="FC203" s="44"/>
      <c r="FD203" s="44"/>
      <c r="FE203" s="44"/>
      <c r="FF203" s="44"/>
      <c r="FG203" s="44"/>
      <c r="FH203" s="44"/>
      <c r="FI203" s="44"/>
      <c r="FJ203" s="44"/>
      <c r="FK203" s="44"/>
      <c r="FL203" s="44"/>
      <c r="FM203" s="44"/>
      <c r="FN203" s="44"/>
      <c r="FO203" s="44"/>
      <c r="FP203" s="44"/>
      <c r="FQ203" s="44"/>
      <c r="FR203" s="44"/>
      <c r="FS203" s="44"/>
      <c r="FT203" s="44"/>
      <c r="FU203" s="44"/>
      <c r="FV203" s="44"/>
      <c r="FW203" s="44"/>
      <c r="FX203" s="44"/>
      <c r="FY203" s="44"/>
      <c r="FZ203" s="44"/>
      <c r="GA203" s="44"/>
      <c r="GB203" s="44"/>
      <c r="GC203" s="44"/>
      <c r="GD203" s="44"/>
      <c r="GE203" s="44"/>
      <c r="GF203" s="44"/>
      <c r="GG203" s="44"/>
      <c r="GH203" s="44"/>
      <c r="GI203" s="44"/>
      <c r="GJ203" s="44"/>
      <c r="GK203" s="44"/>
      <c r="GL203" s="44"/>
      <c r="GM203" s="44"/>
      <c r="GN203" s="44"/>
      <c r="GO203" s="44"/>
      <c r="GP203" s="44"/>
      <c r="GQ203" s="44"/>
      <c r="GR203" s="44"/>
      <c r="GS203" s="44"/>
      <c r="GT203" s="44"/>
      <c r="GU203" s="44"/>
      <c r="GV203" s="44"/>
      <c r="GW203" s="44"/>
      <c r="GX203" s="44"/>
      <c r="GY203" s="44"/>
      <c r="GZ203" s="44"/>
      <c r="HA203" s="44"/>
      <c r="HB203" s="44"/>
      <c r="HC203" s="44"/>
      <c r="HD203" s="44"/>
      <c r="HE203" s="44"/>
      <c r="HF203" s="44"/>
      <c r="HG203" s="44"/>
      <c r="HH203" s="44"/>
      <c r="HI203" s="44"/>
      <c r="HJ203" s="44"/>
      <c r="HK203" s="44"/>
      <c r="HL203" s="44"/>
      <c r="HM203" s="44"/>
      <c r="HN203" s="44"/>
      <c r="HO203" s="44"/>
      <c r="HP203" s="44"/>
      <c r="HQ203" s="44"/>
      <c r="HR203" s="44"/>
      <c r="HS203" s="44"/>
      <c r="HT203" s="44"/>
      <c r="HU203" s="44"/>
      <c r="HV203" s="44"/>
      <c r="HW203" s="44"/>
      <c r="HX203" s="44"/>
      <c r="HY203" s="44"/>
      <c r="HZ203" s="44"/>
      <c r="IA203" s="44"/>
      <c r="IB203" s="44"/>
      <c r="IC203" s="44"/>
      <c r="ID203" s="44"/>
      <c r="IE203" s="44"/>
      <c r="IF203" s="44"/>
      <c r="IG203" s="44"/>
      <c r="IH203" s="44"/>
      <c r="II203" s="44"/>
      <c r="IJ203" s="44"/>
      <c r="IK203" s="44"/>
      <c r="IL203" s="44"/>
      <c r="IM203" s="44"/>
      <c r="IN203" s="44"/>
      <c r="IO203" s="44"/>
      <c r="IP203" s="44"/>
      <c r="IQ203" s="44"/>
      <c r="IR203" s="44"/>
      <c r="IS203" s="44"/>
      <c r="IT203" s="44"/>
      <c r="IU203" s="44"/>
      <c r="IV203" s="44"/>
      <c r="IW203" s="44"/>
      <c r="IX203" s="44"/>
      <c r="IY203" s="44"/>
      <c r="IZ203" s="44"/>
      <c r="JA203" s="44"/>
      <c r="JB203" s="44"/>
      <c r="JC203" s="44"/>
      <c r="JD203" s="44"/>
      <c r="JE203" s="44"/>
      <c r="JF203" s="44"/>
      <c r="JG203" s="44"/>
      <c r="JH203" s="44"/>
      <c r="JI203" s="44"/>
      <c r="JJ203" s="44"/>
      <c r="JK203" s="44"/>
      <c r="JL203" s="44"/>
      <c r="JM203" s="44"/>
      <c r="JN203" s="44"/>
      <c r="JO203" s="44"/>
      <c r="JP203" s="44"/>
      <c r="JQ203" s="44"/>
      <c r="JR203" s="44"/>
      <c r="JS203" s="44"/>
      <c r="JT203" s="44"/>
      <c r="JU203" s="44"/>
      <c r="JV203" s="44"/>
      <c r="JW203" s="44"/>
      <c r="JX203" s="44"/>
      <c r="JY203" s="44"/>
      <c r="JZ203" s="44"/>
      <c r="KA203" s="44"/>
      <c r="KB203" s="44"/>
      <c r="KC203" s="44"/>
      <c r="KD203" s="44"/>
      <c r="KE203" s="44"/>
      <c r="KF203" s="44"/>
      <c r="KG203" s="44"/>
      <c r="KH203" s="44"/>
      <c r="KI203" s="44"/>
      <c r="KJ203" s="44"/>
      <c r="KK203" s="44"/>
      <c r="KL203" s="44"/>
      <c r="KM203" s="44"/>
      <c r="KN203" s="44"/>
      <c r="KO203" s="44"/>
      <c r="KP203" s="44"/>
      <c r="KQ203" s="44"/>
      <c r="KR203" s="44"/>
      <c r="KS203" s="44"/>
      <c r="KT203" s="44"/>
      <c r="KU203" s="44"/>
      <c r="KV203" s="44"/>
      <c r="KW203" s="44"/>
      <c r="KX203" s="44"/>
      <c r="KY203" s="44"/>
      <c r="KZ203" s="44"/>
      <c r="LA203" s="44"/>
      <c r="LB203" s="44"/>
      <c r="LC203" s="44"/>
      <c r="LD203" s="44"/>
      <c r="LE203" s="44"/>
      <c r="LF203" s="44"/>
      <c r="LG203" s="44"/>
      <c r="LH203" s="44"/>
      <c r="LI203" s="44"/>
      <c r="LJ203" s="44"/>
      <c r="LK203" s="44"/>
      <c r="LL203" s="44"/>
      <c r="LM203" s="44"/>
      <c r="LN203" s="44"/>
      <c r="LO203" s="44"/>
      <c r="LP203" s="44"/>
      <c r="LQ203" s="44"/>
      <c r="LR203" s="44"/>
      <c r="LS203" s="44"/>
      <c r="LT203" s="44"/>
      <c r="LU203" s="44"/>
      <c r="LV203" s="44"/>
      <c r="LW203" s="44"/>
      <c r="LX203" s="44"/>
      <c r="LY203" s="44"/>
      <c r="LZ203" s="44"/>
      <c r="MA203" s="44"/>
      <c r="MB203" s="44"/>
      <c r="MC203" s="44"/>
      <c r="MD203" s="44"/>
      <c r="ME203" s="44"/>
      <c r="MF203" s="44"/>
      <c r="MG203" s="44"/>
      <c r="MH203" s="44"/>
      <c r="MI203" s="44"/>
      <c r="MJ203" s="44"/>
      <c r="MK203" s="44"/>
      <c r="ML203" s="44"/>
      <c r="MM203" s="44"/>
      <c r="MN203" s="44"/>
      <c r="MO203" s="44"/>
      <c r="MP203" s="44"/>
      <c r="MQ203" s="44"/>
      <c r="MR203" s="44"/>
      <c r="MS203" s="44"/>
      <c r="MT203" s="44"/>
      <c r="MU203" s="44"/>
      <c r="MV203" s="44"/>
      <c r="MW203" s="44"/>
      <c r="MX203" s="44"/>
      <c r="MY203" s="44"/>
      <c r="MZ203" s="44"/>
      <c r="NA203" s="44"/>
      <c r="NB203" s="44"/>
      <c r="NC203" s="44"/>
      <c r="ND203" s="44"/>
      <c r="NE203" s="44"/>
      <c r="NF203" s="44"/>
      <c r="NG203" s="44"/>
      <c r="NH203" s="44"/>
      <c r="NI203" s="44"/>
      <c r="NJ203" s="44"/>
      <c r="NK203" s="44"/>
      <c r="NL203" s="44"/>
      <c r="NM203" s="44"/>
      <c r="NN203" s="44"/>
      <c r="NO203" s="44"/>
      <c r="NP203" s="44"/>
      <c r="NQ203" s="44"/>
      <c r="NR203" s="44"/>
      <c r="NS203" s="44"/>
      <c r="NT203" s="44"/>
      <c r="NU203" s="44"/>
      <c r="NV203" s="44"/>
      <c r="NW203" s="44"/>
      <c r="NX203" s="44"/>
      <c r="NY203" s="44"/>
      <c r="NZ203" s="44"/>
      <c r="OA203" s="44"/>
      <c r="OB203" s="44"/>
      <c r="OC203" s="44"/>
      <c r="OD203" s="44"/>
      <c r="OE203" s="44"/>
      <c r="OF203" s="44"/>
      <c r="OG203" s="44"/>
      <c r="OH203" s="44"/>
      <c r="OI203" s="44"/>
      <c r="OJ203" s="44"/>
      <c r="OK203" s="44"/>
      <c r="OL203" s="44"/>
      <c r="OM203" s="44"/>
      <c r="ON203" s="44"/>
      <c r="OO203" s="44"/>
      <c r="OP203" s="44"/>
      <c r="OQ203" s="44"/>
      <c r="OR203" s="44"/>
      <c r="OS203" s="44"/>
      <c r="OT203" s="44"/>
      <c r="OU203" s="44"/>
      <c r="OV203" s="44"/>
      <c r="OW203" s="44"/>
      <c r="OX203" s="44"/>
      <c r="OY203" s="44"/>
      <c r="OZ203" s="44"/>
      <c r="PA203" s="44"/>
      <c r="PB203" s="44"/>
      <c r="PC203" s="44"/>
      <c r="PD203" s="44"/>
      <c r="PE203" s="44"/>
      <c r="PF203" s="44"/>
      <c r="PG203" s="44"/>
      <c r="PH203" s="44"/>
    </row>
    <row r="204" spans="1:424" s="49" customFormat="1" x14ac:dyDescent="0.25">
      <c r="A204" s="30"/>
      <c r="C204" s="328"/>
      <c r="D204" s="47"/>
      <c r="E204" s="328"/>
      <c r="F204" s="47"/>
      <c r="G204" s="47"/>
      <c r="H204" s="47"/>
      <c r="I204" s="47"/>
      <c r="J204" s="47"/>
      <c r="M204" s="47"/>
      <c r="N204" s="47"/>
      <c r="O204" s="47"/>
      <c r="P204" s="47"/>
      <c r="Q204" s="47"/>
      <c r="R204" s="47"/>
      <c r="U204" s="47"/>
      <c r="V204" s="47"/>
      <c r="W204" s="47"/>
      <c r="X204" s="47"/>
      <c r="Y204" s="47"/>
      <c r="Z204" s="47"/>
      <c r="AC204" s="47"/>
      <c r="AD204" s="47"/>
      <c r="AE204" s="47"/>
      <c r="AF204" s="47"/>
      <c r="AG204" s="47"/>
      <c r="AH204" s="47"/>
      <c r="AK204" s="47"/>
      <c r="AL204" s="47"/>
      <c r="AM204" s="47"/>
      <c r="AN204" s="47"/>
      <c r="AO204" s="47"/>
      <c r="AP204" s="47"/>
      <c r="AS204" s="47"/>
      <c r="AT204" s="47"/>
      <c r="AU204" s="47"/>
      <c r="AV204" s="47"/>
      <c r="AW204" s="46"/>
      <c r="AX204" s="46"/>
      <c r="BA204" s="47"/>
      <c r="BB204" s="47"/>
      <c r="BC204" s="47"/>
      <c r="BD204" s="47"/>
      <c r="BE204" s="47"/>
      <c r="BF204" s="47"/>
      <c r="BG204" s="47"/>
      <c r="BH204" s="47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  <c r="CF204" s="44"/>
      <c r="CG204" s="44"/>
      <c r="CH204" s="44"/>
      <c r="CI204" s="44"/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/>
      <c r="CX204" s="44"/>
      <c r="CY204" s="44"/>
      <c r="CZ204" s="44"/>
      <c r="DA204" s="44"/>
      <c r="DB204" s="44"/>
      <c r="DC204" s="44"/>
      <c r="DD204" s="44"/>
      <c r="DE204" s="44"/>
      <c r="DF204" s="44"/>
      <c r="DG204" s="44"/>
      <c r="DH204" s="44"/>
      <c r="DI204" s="44"/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/>
      <c r="DX204" s="44"/>
      <c r="DY204" s="44"/>
      <c r="DZ204" s="44"/>
      <c r="EA204" s="44"/>
      <c r="EB204" s="44"/>
      <c r="EC204" s="44"/>
      <c r="ED204" s="44"/>
      <c r="EE204" s="44"/>
      <c r="EF204" s="44"/>
      <c r="EG204" s="44"/>
      <c r="EH204" s="44"/>
      <c r="EI204" s="44"/>
      <c r="EJ204" s="44"/>
      <c r="EK204" s="44"/>
      <c r="EL204" s="44"/>
      <c r="EM204" s="44"/>
      <c r="EN204" s="44"/>
      <c r="EO204" s="44"/>
      <c r="EP204" s="44"/>
      <c r="EQ204" s="44"/>
      <c r="ER204" s="44"/>
      <c r="ES204" s="44"/>
      <c r="ET204" s="44"/>
      <c r="EU204" s="44"/>
      <c r="EV204" s="44"/>
      <c r="EW204" s="44"/>
      <c r="EX204" s="44"/>
      <c r="EY204" s="44"/>
      <c r="EZ204" s="44"/>
      <c r="FA204" s="44"/>
      <c r="FB204" s="44"/>
      <c r="FC204" s="44"/>
      <c r="FD204" s="44"/>
      <c r="FE204" s="44"/>
      <c r="FF204" s="44"/>
      <c r="FG204" s="44"/>
      <c r="FH204" s="44"/>
      <c r="FI204" s="44"/>
      <c r="FJ204" s="44"/>
      <c r="FK204" s="44"/>
      <c r="FL204" s="44"/>
      <c r="FM204" s="44"/>
      <c r="FN204" s="44"/>
      <c r="FO204" s="44"/>
      <c r="FP204" s="44"/>
      <c r="FQ204" s="44"/>
      <c r="FR204" s="44"/>
      <c r="FS204" s="44"/>
      <c r="FT204" s="44"/>
      <c r="FU204" s="44"/>
      <c r="FV204" s="44"/>
      <c r="FW204" s="44"/>
      <c r="FX204" s="44"/>
      <c r="FY204" s="44"/>
      <c r="FZ204" s="44"/>
      <c r="GA204" s="44"/>
      <c r="GB204" s="44"/>
      <c r="GC204" s="44"/>
      <c r="GD204" s="44"/>
      <c r="GE204" s="44"/>
      <c r="GF204" s="44"/>
      <c r="GG204" s="44"/>
      <c r="GH204" s="44"/>
      <c r="GI204" s="44"/>
      <c r="GJ204" s="44"/>
      <c r="GK204" s="44"/>
      <c r="GL204" s="44"/>
      <c r="GM204" s="44"/>
      <c r="GN204" s="44"/>
      <c r="GO204" s="44"/>
      <c r="GP204" s="44"/>
      <c r="GQ204" s="44"/>
      <c r="GR204" s="44"/>
      <c r="GS204" s="44"/>
      <c r="GT204" s="44"/>
      <c r="GU204" s="44"/>
      <c r="GV204" s="44"/>
      <c r="GW204" s="44"/>
      <c r="GX204" s="44"/>
      <c r="GY204" s="44"/>
      <c r="GZ204" s="44"/>
      <c r="HA204" s="44"/>
      <c r="HB204" s="44"/>
      <c r="HC204" s="44"/>
      <c r="HD204" s="44"/>
      <c r="HE204" s="44"/>
      <c r="HF204" s="44"/>
      <c r="HG204" s="44"/>
      <c r="HH204" s="44"/>
      <c r="HI204" s="44"/>
      <c r="HJ204" s="44"/>
      <c r="HK204" s="44"/>
      <c r="HL204" s="44"/>
      <c r="HM204" s="44"/>
      <c r="HN204" s="44"/>
      <c r="HO204" s="44"/>
      <c r="HP204" s="44"/>
      <c r="HQ204" s="44"/>
      <c r="HR204" s="44"/>
      <c r="HS204" s="44"/>
      <c r="HT204" s="44"/>
      <c r="HU204" s="44"/>
      <c r="HV204" s="44"/>
      <c r="HW204" s="44"/>
      <c r="HX204" s="44"/>
      <c r="HY204" s="44"/>
      <c r="HZ204" s="44"/>
      <c r="IA204" s="44"/>
      <c r="IB204" s="44"/>
      <c r="IC204" s="44"/>
      <c r="ID204" s="44"/>
      <c r="IE204" s="44"/>
      <c r="IF204" s="44"/>
      <c r="IG204" s="44"/>
      <c r="IH204" s="44"/>
      <c r="II204" s="44"/>
      <c r="IJ204" s="44"/>
      <c r="IK204" s="44"/>
      <c r="IL204" s="44"/>
      <c r="IM204" s="44"/>
      <c r="IN204" s="44"/>
      <c r="IO204" s="44"/>
      <c r="IP204" s="44"/>
      <c r="IQ204" s="44"/>
      <c r="IR204" s="44"/>
      <c r="IS204" s="44"/>
      <c r="IT204" s="44"/>
      <c r="IU204" s="44"/>
      <c r="IV204" s="44"/>
      <c r="IW204" s="44"/>
      <c r="IX204" s="44"/>
      <c r="IY204" s="44"/>
      <c r="IZ204" s="44"/>
      <c r="JA204" s="44"/>
      <c r="JB204" s="44"/>
      <c r="JC204" s="44"/>
      <c r="JD204" s="44"/>
      <c r="JE204" s="44"/>
      <c r="JF204" s="44"/>
      <c r="JG204" s="44"/>
      <c r="JH204" s="44"/>
      <c r="JI204" s="44"/>
      <c r="JJ204" s="44"/>
      <c r="JK204" s="44"/>
      <c r="JL204" s="44"/>
      <c r="JM204" s="44"/>
      <c r="JN204" s="44"/>
      <c r="JO204" s="44"/>
      <c r="JP204" s="44"/>
      <c r="JQ204" s="44"/>
      <c r="JR204" s="44"/>
      <c r="JS204" s="44"/>
      <c r="JT204" s="44"/>
      <c r="JU204" s="44"/>
      <c r="JV204" s="44"/>
      <c r="JW204" s="44"/>
      <c r="JX204" s="44"/>
      <c r="JY204" s="44"/>
      <c r="JZ204" s="44"/>
      <c r="KA204" s="44"/>
      <c r="KB204" s="44"/>
      <c r="KC204" s="44"/>
      <c r="KD204" s="44"/>
      <c r="KE204" s="44"/>
      <c r="KF204" s="44"/>
      <c r="KG204" s="44"/>
      <c r="KH204" s="44"/>
      <c r="KI204" s="44"/>
      <c r="KJ204" s="44"/>
      <c r="KK204" s="44"/>
      <c r="KL204" s="44"/>
      <c r="KM204" s="44"/>
      <c r="KN204" s="44"/>
      <c r="KO204" s="44"/>
      <c r="KP204" s="44"/>
      <c r="KQ204" s="44"/>
      <c r="KR204" s="44"/>
      <c r="KS204" s="44"/>
      <c r="KT204" s="44"/>
      <c r="KU204" s="44"/>
      <c r="KV204" s="44"/>
      <c r="KW204" s="44"/>
      <c r="KX204" s="44"/>
      <c r="KY204" s="44"/>
      <c r="KZ204" s="44"/>
      <c r="LA204" s="44"/>
      <c r="LB204" s="44"/>
      <c r="LC204" s="44"/>
      <c r="LD204" s="44"/>
      <c r="LE204" s="44"/>
      <c r="LF204" s="44"/>
      <c r="LG204" s="44"/>
      <c r="LH204" s="44"/>
      <c r="LI204" s="44"/>
      <c r="LJ204" s="44"/>
      <c r="LK204" s="44"/>
      <c r="LL204" s="44"/>
      <c r="LM204" s="44"/>
      <c r="LN204" s="44"/>
      <c r="LO204" s="44"/>
      <c r="LP204" s="44"/>
      <c r="LQ204" s="44"/>
      <c r="LR204" s="44"/>
      <c r="LS204" s="44"/>
      <c r="LT204" s="44"/>
      <c r="LU204" s="44"/>
      <c r="LV204" s="44"/>
      <c r="LW204" s="44"/>
      <c r="LX204" s="44"/>
      <c r="LY204" s="44"/>
      <c r="LZ204" s="44"/>
      <c r="MA204" s="44"/>
      <c r="MB204" s="44"/>
      <c r="MC204" s="44"/>
      <c r="MD204" s="44"/>
      <c r="ME204" s="44"/>
      <c r="MF204" s="44"/>
      <c r="MG204" s="44"/>
      <c r="MH204" s="44"/>
      <c r="MI204" s="44"/>
      <c r="MJ204" s="44"/>
      <c r="MK204" s="44"/>
      <c r="ML204" s="44"/>
      <c r="MM204" s="44"/>
      <c r="MN204" s="44"/>
      <c r="MO204" s="44"/>
      <c r="MP204" s="44"/>
      <c r="MQ204" s="44"/>
      <c r="MR204" s="44"/>
      <c r="MS204" s="44"/>
      <c r="MT204" s="44"/>
      <c r="MU204" s="44"/>
      <c r="MV204" s="44"/>
      <c r="MW204" s="44"/>
      <c r="MX204" s="44"/>
      <c r="MY204" s="44"/>
      <c r="MZ204" s="44"/>
      <c r="NA204" s="44"/>
      <c r="NB204" s="44"/>
      <c r="NC204" s="44"/>
      <c r="ND204" s="44"/>
      <c r="NE204" s="44"/>
      <c r="NF204" s="44"/>
      <c r="NG204" s="44"/>
      <c r="NH204" s="44"/>
      <c r="NI204" s="44"/>
      <c r="NJ204" s="44"/>
      <c r="NK204" s="44"/>
      <c r="NL204" s="44"/>
      <c r="NM204" s="44"/>
      <c r="NN204" s="44"/>
      <c r="NO204" s="44"/>
      <c r="NP204" s="44"/>
      <c r="NQ204" s="44"/>
      <c r="NR204" s="44"/>
      <c r="NS204" s="44"/>
      <c r="NT204" s="44"/>
      <c r="NU204" s="44"/>
      <c r="NV204" s="44"/>
      <c r="NW204" s="44"/>
      <c r="NX204" s="44"/>
      <c r="NY204" s="44"/>
      <c r="NZ204" s="44"/>
      <c r="OA204" s="44"/>
      <c r="OB204" s="44"/>
      <c r="OC204" s="44"/>
      <c r="OD204" s="44"/>
      <c r="OE204" s="44"/>
      <c r="OF204" s="44"/>
      <c r="OG204" s="44"/>
      <c r="OH204" s="44"/>
      <c r="OI204" s="44"/>
      <c r="OJ204" s="44"/>
      <c r="OK204" s="44"/>
      <c r="OL204" s="44"/>
      <c r="OM204" s="44"/>
      <c r="ON204" s="44"/>
      <c r="OO204" s="44"/>
      <c r="OP204" s="44"/>
      <c r="OQ204" s="44"/>
      <c r="OR204" s="44"/>
      <c r="OS204" s="44"/>
      <c r="OT204" s="44"/>
      <c r="OU204" s="44"/>
      <c r="OV204" s="44"/>
      <c r="OW204" s="44"/>
      <c r="OX204" s="44"/>
      <c r="OY204" s="44"/>
      <c r="OZ204" s="44"/>
      <c r="PA204" s="44"/>
      <c r="PB204" s="44"/>
      <c r="PC204" s="44"/>
      <c r="PD204" s="44"/>
      <c r="PE204" s="44"/>
      <c r="PF204" s="44"/>
      <c r="PG204" s="44"/>
      <c r="PH204" s="44"/>
    </row>
    <row r="205" spans="1:424" s="49" customFormat="1" x14ac:dyDescent="0.25">
      <c r="A205" s="30"/>
      <c r="C205" s="328"/>
      <c r="D205" s="47"/>
      <c r="E205" s="328"/>
      <c r="F205" s="47"/>
      <c r="G205" s="47"/>
      <c r="H205" s="47"/>
      <c r="I205" s="47"/>
      <c r="J205" s="47"/>
      <c r="M205" s="47"/>
      <c r="N205" s="47"/>
      <c r="O205" s="47"/>
      <c r="P205" s="47"/>
      <c r="Q205" s="47"/>
      <c r="R205" s="47"/>
      <c r="U205" s="47"/>
      <c r="V205" s="47"/>
      <c r="W205" s="47"/>
      <c r="X205" s="47"/>
      <c r="Y205" s="47"/>
      <c r="Z205" s="47"/>
      <c r="AC205" s="47"/>
      <c r="AD205" s="47"/>
      <c r="AE205" s="47"/>
      <c r="AF205" s="47"/>
      <c r="AG205" s="47"/>
      <c r="AH205" s="47"/>
      <c r="AK205" s="47"/>
      <c r="AL205" s="47"/>
      <c r="AM205" s="47"/>
      <c r="AN205" s="47"/>
      <c r="AO205" s="47"/>
      <c r="AP205" s="47"/>
      <c r="AS205" s="47"/>
      <c r="AT205" s="47"/>
      <c r="AU205" s="47"/>
      <c r="AV205" s="47"/>
      <c r="AW205" s="46"/>
      <c r="AX205" s="46"/>
      <c r="BA205" s="47"/>
      <c r="BB205" s="47"/>
      <c r="BC205" s="47"/>
      <c r="BD205" s="47"/>
      <c r="BE205" s="47"/>
      <c r="BF205" s="47"/>
      <c r="BG205" s="47"/>
      <c r="BH205" s="47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  <c r="CF205" s="44"/>
      <c r="CG205" s="44"/>
      <c r="CH205" s="44"/>
      <c r="CI205" s="44"/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/>
      <c r="CX205" s="44"/>
      <c r="CY205" s="44"/>
      <c r="CZ205" s="44"/>
      <c r="DA205" s="44"/>
      <c r="DB205" s="44"/>
      <c r="DC205" s="44"/>
      <c r="DD205" s="44"/>
      <c r="DE205" s="44"/>
      <c r="DF205" s="44"/>
      <c r="DG205" s="44"/>
      <c r="DH205" s="44"/>
      <c r="DI205" s="44"/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/>
      <c r="DX205" s="44"/>
      <c r="DY205" s="44"/>
      <c r="DZ205" s="44"/>
      <c r="EA205" s="44"/>
      <c r="EB205" s="44"/>
      <c r="EC205" s="44"/>
      <c r="ED205" s="44"/>
      <c r="EE205" s="44"/>
      <c r="EF205" s="44"/>
      <c r="EG205" s="44"/>
      <c r="EH205" s="44"/>
      <c r="EI205" s="44"/>
      <c r="EJ205" s="44"/>
      <c r="EK205" s="44"/>
      <c r="EL205" s="44"/>
      <c r="EM205" s="44"/>
      <c r="EN205" s="44"/>
      <c r="EO205" s="44"/>
      <c r="EP205" s="44"/>
      <c r="EQ205" s="44"/>
      <c r="ER205" s="44"/>
      <c r="ES205" s="44"/>
      <c r="ET205" s="44"/>
      <c r="EU205" s="44"/>
      <c r="EV205" s="44"/>
      <c r="EW205" s="44"/>
      <c r="EX205" s="44"/>
      <c r="EY205" s="44"/>
      <c r="EZ205" s="44"/>
      <c r="FA205" s="44"/>
      <c r="FB205" s="44"/>
      <c r="FC205" s="44"/>
      <c r="FD205" s="44"/>
      <c r="FE205" s="44"/>
      <c r="FF205" s="44"/>
      <c r="FG205" s="44"/>
      <c r="FH205" s="44"/>
      <c r="FI205" s="44"/>
      <c r="FJ205" s="44"/>
      <c r="FK205" s="44"/>
      <c r="FL205" s="44"/>
      <c r="FM205" s="44"/>
      <c r="FN205" s="44"/>
      <c r="FO205" s="44"/>
      <c r="FP205" s="44"/>
      <c r="FQ205" s="44"/>
      <c r="FR205" s="44"/>
      <c r="FS205" s="44"/>
      <c r="FT205" s="44"/>
      <c r="FU205" s="44"/>
      <c r="FV205" s="44"/>
      <c r="FW205" s="44"/>
      <c r="FX205" s="44"/>
      <c r="FY205" s="44"/>
      <c r="FZ205" s="44"/>
      <c r="GA205" s="44"/>
      <c r="GB205" s="44"/>
      <c r="GC205" s="44"/>
      <c r="GD205" s="44"/>
      <c r="GE205" s="44"/>
      <c r="GF205" s="44"/>
      <c r="GG205" s="44"/>
      <c r="GH205" s="44"/>
      <c r="GI205" s="44"/>
      <c r="GJ205" s="44"/>
      <c r="GK205" s="44"/>
      <c r="GL205" s="44"/>
      <c r="GM205" s="44"/>
      <c r="GN205" s="44"/>
      <c r="GO205" s="44"/>
      <c r="GP205" s="44"/>
      <c r="GQ205" s="44"/>
      <c r="GR205" s="44"/>
      <c r="GS205" s="44"/>
      <c r="GT205" s="44"/>
      <c r="GU205" s="44"/>
      <c r="GV205" s="44"/>
      <c r="GW205" s="44"/>
      <c r="GX205" s="44"/>
      <c r="GY205" s="44"/>
      <c r="GZ205" s="44"/>
      <c r="HA205" s="44"/>
      <c r="HB205" s="44"/>
      <c r="HC205" s="44"/>
      <c r="HD205" s="44"/>
      <c r="HE205" s="44"/>
      <c r="HF205" s="44"/>
      <c r="HG205" s="44"/>
      <c r="HH205" s="44"/>
      <c r="HI205" s="44"/>
      <c r="HJ205" s="44"/>
      <c r="HK205" s="44"/>
      <c r="HL205" s="44"/>
      <c r="HM205" s="44"/>
      <c r="HN205" s="44"/>
      <c r="HO205" s="44"/>
      <c r="HP205" s="44"/>
      <c r="HQ205" s="44"/>
      <c r="HR205" s="44"/>
      <c r="HS205" s="44"/>
      <c r="HT205" s="44"/>
      <c r="HU205" s="44"/>
      <c r="HV205" s="44"/>
      <c r="HW205" s="44"/>
      <c r="HX205" s="44"/>
      <c r="HY205" s="44"/>
      <c r="HZ205" s="44"/>
      <c r="IA205" s="44"/>
      <c r="IB205" s="44"/>
      <c r="IC205" s="44"/>
      <c r="ID205" s="44"/>
      <c r="IE205" s="44"/>
      <c r="IF205" s="44"/>
      <c r="IG205" s="44"/>
      <c r="IH205" s="44"/>
      <c r="II205" s="44"/>
      <c r="IJ205" s="44"/>
      <c r="IK205" s="44"/>
      <c r="IL205" s="44"/>
      <c r="IM205" s="44"/>
      <c r="IN205" s="44"/>
      <c r="IO205" s="44"/>
      <c r="IP205" s="44"/>
      <c r="IQ205" s="44"/>
      <c r="IR205" s="44"/>
      <c r="IS205" s="44"/>
      <c r="IT205" s="44"/>
      <c r="IU205" s="44"/>
      <c r="IV205" s="44"/>
      <c r="IW205" s="44"/>
      <c r="IX205" s="44"/>
      <c r="IY205" s="44"/>
      <c r="IZ205" s="44"/>
      <c r="JA205" s="44"/>
      <c r="JB205" s="44"/>
      <c r="JC205" s="44"/>
      <c r="JD205" s="44"/>
      <c r="JE205" s="44"/>
      <c r="JF205" s="44"/>
      <c r="JG205" s="44"/>
      <c r="JH205" s="44"/>
      <c r="JI205" s="44"/>
      <c r="JJ205" s="44"/>
      <c r="JK205" s="44"/>
      <c r="JL205" s="44"/>
      <c r="JM205" s="44"/>
      <c r="JN205" s="44"/>
      <c r="JO205" s="44"/>
      <c r="JP205" s="44"/>
      <c r="JQ205" s="44"/>
      <c r="JR205" s="44"/>
      <c r="JS205" s="44"/>
      <c r="JT205" s="44"/>
      <c r="JU205" s="44"/>
      <c r="JV205" s="44"/>
      <c r="JW205" s="44"/>
      <c r="JX205" s="44"/>
      <c r="JY205" s="44"/>
      <c r="JZ205" s="44"/>
      <c r="KA205" s="44"/>
      <c r="KB205" s="44"/>
      <c r="KC205" s="44"/>
      <c r="KD205" s="44"/>
      <c r="KE205" s="44"/>
      <c r="KF205" s="44"/>
      <c r="KG205" s="44"/>
      <c r="KH205" s="44"/>
      <c r="KI205" s="44"/>
      <c r="KJ205" s="44"/>
      <c r="KK205" s="44"/>
      <c r="KL205" s="44"/>
      <c r="KM205" s="44"/>
      <c r="KN205" s="44"/>
      <c r="KO205" s="44"/>
      <c r="KP205" s="44"/>
      <c r="KQ205" s="44"/>
      <c r="KR205" s="44"/>
      <c r="KS205" s="44"/>
      <c r="KT205" s="44"/>
      <c r="KU205" s="44"/>
      <c r="KV205" s="44"/>
      <c r="KW205" s="44"/>
      <c r="KX205" s="44"/>
      <c r="KY205" s="44"/>
      <c r="KZ205" s="44"/>
      <c r="LA205" s="44"/>
      <c r="LB205" s="44"/>
      <c r="LC205" s="44"/>
      <c r="LD205" s="44"/>
      <c r="LE205" s="44"/>
      <c r="LF205" s="44"/>
      <c r="LG205" s="44"/>
      <c r="LH205" s="44"/>
      <c r="LI205" s="44"/>
      <c r="LJ205" s="44"/>
      <c r="LK205" s="44"/>
      <c r="LL205" s="44"/>
      <c r="LM205" s="44"/>
      <c r="LN205" s="44"/>
      <c r="LO205" s="44"/>
      <c r="LP205" s="44"/>
      <c r="LQ205" s="44"/>
      <c r="LR205" s="44"/>
      <c r="LS205" s="44"/>
      <c r="LT205" s="44"/>
      <c r="LU205" s="44"/>
      <c r="LV205" s="44"/>
      <c r="LW205" s="44"/>
      <c r="LX205" s="44"/>
      <c r="LY205" s="44"/>
      <c r="LZ205" s="44"/>
      <c r="MA205" s="44"/>
      <c r="MB205" s="44"/>
      <c r="MC205" s="44"/>
      <c r="MD205" s="44"/>
      <c r="ME205" s="44"/>
      <c r="MF205" s="44"/>
      <c r="MG205" s="44"/>
      <c r="MH205" s="44"/>
      <c r="MI205" s="44"/>
      <c r="MJ205" s="44"/>
      <c r="MK205" s="44"/>
      <c r="ML205" s="44"/>
      <c r="MM205" s="44"/>
      <c r="MN205" s="44"/>
      <c r="MO205" s="44"/>
      <c r="MP205" s="44"/>
      <c r="MQ205" s="44"/>
      <c r="MR205" s="44"/>
      <c r="MS205" s="44"/>
      <c r="MT205" s="44"/>
      <c r="MU205" s="44"/>
      <c r="MV205" s="44"/>
      <c r="MW205" s="44"/>
      <c r="MX205" s="44"/>
      <c r="MY205" s="44"/>
      <c r="MZ205" s="44"/>
      <c r="NA205" s="44"/>
      <c r="NB205" s="44"/>
      <c r="NC205" s="44"/>
      <c r="ND205" s="44"/>
      <c r="NE205" s="44"/>
      <c r="NF205" s="44"/>
      <c r="NG205" s="44"/>
      <c r="NH205" s="44"/>
      <c r="NI205" s="44"/>
      <c r="NJ205" s="44"/>
      <c r="NK205" s="44"/>
      <c r="NL205" s="44"/>
      <c r="NM205" s="44"/>
      <c r="NN205" s="44"/>
      <c r="NO205" s="44"/>
      <c r="NP205" s="44"/>
      <c r="NQ205" s="44"/>
      <c r="NR205" s="44"/>
      <c r="NS205" s="44"/>
      <c r="NT205" s="44"/>
      <c r="NU205" s="44"/>
      <c r="NV205" s="44"/>
      <c r="NW205" s="44"/>
      <c r="NX205" s="44"/>
      <c r="NY205" s="44"/>
      <c r="NZ205" s="44"/>
      <c r="OA205" s="44"/>
      <c r="OB205" s="44"/>
      <c r="OC205" s="44"/>
      <c r="OD205" s="44"/>
      <c r="OE205" s="44"/>
      <c r="OF205" s="44"/>
      <c r="OG205" s="44"/>
      <c r="OH205" s="44"/>
      <c r="OI205" s="44"/>
      <c r="OJ205" s="44"/>
      <c r="OK205" s="44"/>
      <c r="OL205" s="44"/>
      <c r="OM205" s="44"/>
      <c r="ON205" s="44"/>
      <c r="OO205" s="44"/>
      <c r="OP205" s="44"/>
      <c r="OQ205" s="44"/>
      <c r="OR205" s="44"/>
      <c r="OS205" s="44"/>
      <c r="OT205" s="44"/>
      <c r="OU205" s="44"/>
      <c r="OV205" s="44"/>
      <c r="OW205" s="44"/>
      <c r="OX205" s="44"/>
      <c r="OY205" s="44"/>
      <c r="OZ205" s="44"/>
      <c r="PA205" s="44"/>
      <c r="PB205" s="44"/>
      <c r="PC205" s="44"/>
      <c r="PD205" s="44"/>
      <c r="PE205" s="44"/>
      <c r="PF205" s="44"/>
      <c r="PG205" s="44"/>
      <c r="PH205" s="44"/>
    </row>
    <row r="206" spans="1:424" s="49" customFormat="1" x14ac:dyDescent="0.25">
      <c r="A206" s="30"/>
      <c r="C206" s="328"/>
      <c r="D206" s="47"/>
      <c r="E206" s="328"/>
      <c r="F206" s="47"/>
      <c r="G206" s="47"/>
      <c r="H206" s="47"/>
      <c r="I206" s="47"/>
      <c r="J206" s="47"/>
      <c r="M206" s="47"/>
      <c r="N206" s="47"/>
      <c r="O206" s="47"/>
      <c r="P206" s="47"/>
      <c r="Q206" s="47"/>
      <c r="R206" s="47"/>
      <c r="U206" s="47"/>
      <c r="V206" s="47"/>
      <c r="W206" s="47"/>
      <c r="X206" s="47"/>
      <c r="Y206" s="47"/>
      <c r="Z206" s="47"/>
      <c r="AC206" s="47"/>
      <c r="AD206" s="47"/>
      <c r="AE206" s="47"/>
      <c r="AF206" s="47"/>
      <c r="AG206" s="47"/>
      <c r="AH206" s="47"/>
      <c r="AK206" s="47"/>
      <c r="AL206" s="47"/>
      <c r="AM206" s="47"/>
      <c r="AN206" s="47"/>
      <c r="AO206" s="47"/>
      <c r="AP206" s="47"/>
      <c r="AS206" s="47"/>
      <c r="AT206" s="47"/>
      <c r="AU206" s="47"/>
      <c r="AV206" s="47"/>
      <c r="AW206" s="46"/>
      <c r="AX206" s="46"/>
      <c r="BA206" s="47"/>
      <c r="BB206" s="47"/>
      <c r="BC206" s="47"/>
      <c r="BD206" s="47"/>
      <c r="BE206" s="47"/>
      <c r="BF206" s="47"/>
      <c r="BG206" s="47"/>
      <c r="BH206" s="47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  <c r="CF206" s="44"/>
      <c r="CG206" s="44"/>
      <c r="CH206" s="44"/>
      <c r="CI206" s="44"/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/>
      <c r="CX206" s="44"/>
      <c r="CY206" s="44"/>
      <c r="CZ206" s="44"/>
      <c r="DA206" s="44"/>
      <c r="DB206" s="44"/>
      <c r="DC206" s="44"/>
      <c r="DD206" s="44"/>
      <c r="DE206" s="44"/>
      <c r="DF206" s="44"/>
      <c r="DG206" s="44"/>
      <c r="DH206" s="44"/>
      <c r="DI206" s="44"/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/>
      <c r="DX206" s="44"/>
      <c r="DY206" s="44"/>
      <c r="DZ206" s="44"/>
      <c r="EA206" s="44"/>
      <c r="EB206" s="44"/>
      <c r="EC206" s="44"/>
      <c r="ED206" s="44"/>
      <c r="EE206" s="44"/>
      <c r="EF206" s="44"/>
      <c r="EG206" s="44"/>
      <c r="EH206" s="44"/>
      <c r="EI206" s="44"/>
      <c r="EJ206" s="44"/>
      <c r="EK206" s="44"/>
      <c r="EL206" s="44"/>
      <c r="EM206" s="44"/>
      <c r="EN206" s="44"/>
      <c r="EO206" s="44"/>
      <c r="EP206" s="44"/>
      <c r="EQ206" s="44"/>
      <c r="ER206" s="44"/>
      <c r="ES206" s="44"/>
      <c r="ET206" s="44"/>
      <c r="EU206" s="44"/>
      <c r="EV206" s="44"/>
      <c r="EW206" s="44"/>
      <c r="EX206" s="44"/>
      <c r="EY206" s="44"/>
      <c r="EZ206" s="44"/>
      <c r="FA206" s="44"/>
      <c r="FB206" s="44"/>
      <c r="FC206" s="44"/>
      <c r="FD206" s="44"/>
      <c r="FE206" s="44"/>
      <c r="FF206" s="44"/>
      <c r="FG206" s="44"/>
      <c r="FH206" s="44"/>
      <c r="FI206" s="44"/>
      <c r="FJ206" s="44"/>
      <c r="FK206" s="44"/>
      <c r="FL206" s="44"/>
      <c r="FM206" s="44"/>
      <c r="FN206" s="44"/>
      <c r="FO206" s="44"/>
      <c r="FP206" s="44"/>
      <c r="FQ206" s="44"/>
      <c r="FR206" s="44"/>
      <c r="FS206" s="44"/>
      <c r="FT206" s="44"/>
      <c r="FU206" s="44"/>
      <c r="FV206" s="44"/>
      <c r="FW206" s="44"/>
      <c r="FX206" s="44"/>
      <c r="FY206" s="44"/>
      <c r="FZ206" s="44"/>
      <c r="GA206" s="44"/>
      <c r="GB206" s="44"/>
      <c r="GC206" s="44"/>
      <c r="GD206" s="44"/>
      <c r="GE206" s="44"/>
      <c r="GF206" s="44"/>
      <c r="GG206" s="44"/>
      <c r="GH206" s="44"/>
      <c r="GI206" s="44"/>
      <c r="GJ206" s="44"/>
      <c r="GK206" s="44"/>
      <c r="GL206" s="44"/>
      <c r="GM206" s="44"/>
      <c r="GN206" s="44"/>
      <c r="GO206" s="44"/>
      <c r="GP206" s="44"/>
      <c r="GQ206" s="44"/>
      <c r="GR206" s="44"/>
      <c r="GS206" s="44"/>
      <c r="GT206" s="44"/>
      <c r="GU206" s="44"/>
      <c r="GV206" s="44"/>
      <c r="GW206" s="44"/>
      <c r="GX206" s="44"/>
      <c r="GY206" s="44"/>
      <c r="GZ206" s="44"/>
      <c r="HA206" s="44"/>
      <c r="HB206" s="44"/>
      <c r="HC206" s="44"/>
      <c r="HD206" s="44"/>
      <c r="HE206" s="44"/>
      <c r="HF206" s="44"/>
      <c r="HG206" s="44"/>
      <c r="HH206" s="44"/>
      <c r="HI206" s="44"/>
      <c r="HJ206" s="44"/>
      <c r="HK206" s="44"/>
      <c r="HL206" s="44"/>
      <c r="HM206" s="44"/>
      <c r="HN206" s="44"/>
      <c r="HO206" s="44"/>
      <c r="HP206" s="44"/>
      <c r="HQ206" s="44"/>
      <c r="HR206" s="44"/>
      <c r="HS206" s="44"/>
      <c r="HT206" s="44"/>
      <c r="HU206" s="44"/>
      <c r="HV206" s="44"/>
      <c r="HW206" s="44"/>
      <c r="HX206" s="44"/>
      <c r="HY206" s="44"/>
      <c r="HZ206" s="44"/>
      <c r="IA206" s="44"/>
      <c r="IB206" s="44"/>
      <c r="IC206" s="44"/>
      <c r="ID206" s="44"/>
      <c r="IE206" s="44"/>
      <c r="IF206" s="44"/>
      <c r="IG206" s="44"/>
      <c r="IH206" s="44"/>
      <c r="II206" s="44"/>
      <c r="IJ206" s="44"/>
      <c r="IK206" s="44"/>
      <c r="IL206" s="44"/>
      <c r="IM206" s="44"/>
      <c r="IN206" s="44"/>
      <c r="IO206" s="44"/>
      <c r="IP206" s="44"/>
      <c r="IQ206" s="44"/>
      <c r="IR206" s="44"/>
      <c r="IS206" s="44"/>
      <c r="IT206" s="44"/>
      <c r="IU206" s="44"/>
      <c r="IV206" s="44"/>
      <c r="IW206" s="44"/>
      <c r="IX206" s="44"/>
      <c r="IY206" s="44"/>
      <c r="IZ206" s="44"/>
      <c r="JA206" s="44"/>
      <c r="JB206" s="44"/>
      <c r="JC206" s="44"/>
      <c r="JD206" s="44"/>
      <c r="JE206" s="44"/>
      <c r="JF206" s="44"/>
      <c r="JG206" s="44"/>
      <c r="JH206" s="44"/>
      <c r="JI206" s="44"/>
      <c r="JJ206" s="44"/>
      <c r="JK206" s="44"/>
      <c r="JL206" s="44"/>
      <c r="JM206" s="44"/>
      <c r="JN206" s="44"/>
      <c r="JO206" s="44"/>
      <c r="JP206" s="44"/>
      <c r="JQ206" s="44"/>
      <c r="JR206" s="44"/>
      <c r="JS206" s="44"/>
      <c r="JT206" s="44"/>
      <c r="JU206" s="44"/>
      <c r="JV206" s="44"/>
      <c r="JW206" s="44"/>
      <c r="JX206" s="44"/>
      <c r="JY206" s="44"/>
      <c r="JZ206" s="44"/>
      <c r="KA206" s="44"/>
      <c r="KB206" s="44"/>
      <c r="KC206" s="44"/>
      <c r="KD206" s="44"/>
      <c r="KE206" s="44"/>
      <c r="KF206" s="44"/>
      <c r="KG206" s="44"/>
      <c r="KH206" s="44"/>
      <c r="KI206" s="44"/>
      <c r="KJ206" s="44"/>
      <c r="KK206" s="44"/>
      <c r="KL206" s="44"/>
      <c r="KM206" s="44"/>
      <c r="KN206" s="44"/>
      <c r="KO206" s="44"/>
      <c r="KP206" s="44"/>
      <c r="KQ206" s="44"/>
      <c r="KR206" s="44"/>
      <c r="KS206" s="44"/>
      <c r="KT206" s="44"/>
      <c r="KU206" s="44"/>
      <c r="KV206" s="44"/>
      <c r="KW206" s="44"/>
      <c r="KX206" s="44"/>
      <c r="KY206" s="44"/>
      <c r="KZ206" s="44"/>
      <c r="LA206" s="44"/>
      <c r="LB206" s="44"/>
      <c r="LC206" s="44"/>
      <c r="LD206" s="44"/>
      <c r="LE206" s="44"/>
      <c r="LF206" s="44"/>
      <c r="LG206" s="44"/>
      <c r="LH206" s="44"/>
      <c r="LI206" s="44"/>
      <c r="LJ206" s="44"/>
      <c r="LK206" s="44"/>
      <c r="LL206" s="44"/>
      <c r="LM206" s="44"/>
      <c r="LN206" s="44"/>
      <c r="LO206" s="44"/>
      <c r="LP206" s="44"/>
      <c r="LQ206" s="44"/>
      <c r="LR206" s="44"/>
      <c r="LS206" s="44"/>
      <c r="LT206" s="44"/>
      <c r="LU206" s="44"/>
      <c r="LV206" s="44"/>
      <c r="LW206" s="44"/>
      <c r="LX206" s="44"/>
      <c r="LY206" s="44"/>
      <c r="LZ206" s="44"/>
      <c r="MA206" s="44"/>
      <c r="MB206" s="44"/>
      <c r="MC206" s="44"/>
      <c r="MD206" s="44"/>
      <c r="ME206" s="44"/>
      <c r="MF206" s="44"/>
      <c r="MG206" s="44"/>
      <c r="MH206" s="44"/>
      <c r="MI206" s="44"/>
      <c r="MJ206" s="44"/>
      <c r="MK206" s="44"/>
      <c r="ML206" s="44"/>
      <c r="MM206" s="44"/>
      <c r="MN206" s="44"/>
      <c r="MO206" s="44"/>
      <c r="MP206" s="44"/>
      <c r="MQ206" s="44"/>
      <c r="MR206" s="44"/>
      <c r="MS206" s="44"/>
      <c r="MT206" s="44"/>
      <c r="MU206" s="44"/>
      <c r="MV206" s="44"/>
      <c r="MW206" s="44"/>
      <c r="MX206" s="44"/>
      <c r="MY206" s="44"/>
      <c r="MZ206" s="44"/>
      <c r="NA206" s="44"/>
      <c r="NB206" s="44"/>
      <c r="NC206" s="44"/>
      <c r="ND206" s="44"/>
      <c r="NE206" s="44"/>
      <c r="NF206" s="44"/>
      <c r="NG206" s="44"/>
      <c r="NH206" s="44"/>
      <c r="NI206" s="44"/>
      <c r="NJ206" s="44"/>
      <c r="NK206" s="44"/>
      <c r="NL206" s="44"/>
      <c r="NM206" s="44"/>
      <c r="NN206" s="44"/>
      <c r="NO206" s="44"/>
      <c r="NP206" s="44"/>
      <c r="NQ206" s="44"/>
      <c r="NR206" s="44"/>
      <c r="NS206" s="44"/>
      <c r="NT206" s="44"/>
      <c r="NU206" s="44"/>
      <c r="NV206" s="44"/>
      <c r="NW206" s="44"/>
      <c r="NX206" s="44"/>
      <c r="NY206" s="44"/>
      <c r="NZ206" s="44"/>
      <c r="OA206" s="44"/>
      <c r="OB206" s="44"/>
      <c r="OC206" s="44"/>
      <c r="OD206" s="44"/>
      <c r="OE206" s="44"/>
      <c r="OF206" s="44"/>
      <c r="OG206" s="44"/>
      <c r="OH206" s="44"/>
      <c r="OI206" s="44"/>
      <c r="OJ206" s="44"/>
      <c r="OK206" s="44"/>
      <c r="OL206" s="44"/>
      <c r="OM206" s="44"/>
      <c r="ON206" s="44"/>
      <c r="OO206" s="44"/>
      <c r="OP206" s="44"/>
      <c r="OQ206" s="44"/>
      <c r="OR206" s="44"/>
      <c r="OS206" s="44"/>
      <c r="OT206" s="44"/>
      <c r="OU206" s="44"/>
      <c r="OV206" s="44"/>
      <c r="OW206" s="44"/>
      <c r="OX206" s="44"/>
      <c r="OY206" s="44"/>
      <c r="OZ206" s="44"/>
      <c r="PA206" s="44"/>
      <c r="PB206" s="44"/>
      <c r="PC206" s="44"/>
      <c r="PD206" s="44"/>
      <c r="PE206" s="44"/>
      <c r="PF206" s="44"/>
      <c r="PG206" s="44"/>
      <c r="PH206" s="44"/>
    </row>
    <row r="207" spans="1:424" s="49" customFormat="1" x14ac:dyDescent="0.25">
      <c r="A207" s="30"/>
      <c r="C207" s="328"/>
      <c r="D207" s="47"/>
      <c r="E207" s="328"/>
      <c r="F207" s="47"/>
      <c r="G207" s="47"/>
      <c r="H207" s="47"/>
      <c r="I207" s="47"/>
      <c r="J207" s="47"/>
      <c r="M207" s="47"/>
      <c r="N207" s="47"/>
      <c r="O207" s="47"/>
      <c r="P207" s="47"/>
      <c r="Q207" s="47"/>
      <c r="R207" s="47"/>
      <c r="U207" s="47"/>
      <c r="V207" s="47"/>
      <c r="W207" s="47"/>
      <c r="X207" s="47"/>
      <c r="Y207" s="47"/>
      <c r="Z207" s="47"/>
      <c r="AC207" s="47"/>
      <c r="AD207" s="47"/>
      <c r="AE207" s="47"/>
      <c r="AF207" s="47"/>
      <c r="AG207" s="47"/>
      <c r="AH207" s="47"/>
      <c r="AK207" s="47"/>
      <c r="AL207" s="47"/>
      <c r="AM207" s="47"/>
      <c r="AN207" s="47"/>
      <c r="AO207" s="47"/>
      <c r="AP207" s="47"/>
      <c r="AS207" s="47"/>
      <c r="AT207" s="47"/>
      <c r="AU207" s="47"/>
      <c r="AV207" s="47"/>
      <c r="AW207" s="46"/>
      <c r="AX207" s="46"/>
      <c r="BA207" s="47"/>
      <c r="BB207" s="47"/>
      <c r="BC207" s="47"/>
      <c r="BD207" s="47"/>
      <c r="BE207" s="47"/>
      <c r="BF207" s="47"/>
      <c r="BG207" s="47"/>
      <c r="BH207" s="47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/>
      <c r="CX207" s="44"/>
      <c r="CY207" s="44"/>
      <c r="CZ207" s="44"/>
      <c r="DA207" s="44"/>
      <c r="DB207" s="44"/>
      <c r="DC207" s="44"/>
      <c r="DD207" s="44"/>
      <c r="DE207" s="44"/>
      <c r="DF207" s="44"/>
      <c r="DG207" s="44"/>
      <c r="DH207" s="44"/>
      <c r="DI207" s="44"/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/>
      <c r="DX207" s="44"/>
      <c r="DY207" s="44"/>
      <c r="DZ207" s="44"/>
      <c r="EA207" s="44"/>
      <c r="EB207" s="44"/>
      <c r="EC207" s="44"/>
      <c r="ED207" s="44"/>
      <c r="EE207" s="44"/>
      <c r="EF207" s="44"/>
      <c r="EG207" s="44"/>
      <c r="EH207" s="44"/>
      <c r="EI207" s="44"/>
      <c r="EJ207" s="44"/>
      <c r="EK207" s="44"/>
      <c r="EL207" s="44"/>
      <c r="EM207" s="44"/>
      <c r="EN207" s="44"/>
      <c r="EO207" s="44"/>
      <c r="EP207" s="44"/>
      <c r="EQ207" s="44"/>
      <c r="ER207" s="44"/>
      <c r="ES207" s="44"/>
      <c r="ET207" s="44"/>
      <c r="EU207" s="44"/>
      <c r="EV207" s="44"/>
      <c r="EW207" s="44"/>
      <c r="EX207" s="44"/>
      <c r="EY207" s="44"/>
      <c r="EZ207" s="44"/>
      <c r="FA207" s="44"/>
      <c r="FB207" s="44"/>
      <c r="FC207" s="44"/>
      <c r="FD207" s="44"/>
      <c r="FE207" s="44"/>
      <c r="FF207" s="44"/>
      <c r="FG207" s="44"/>
      <c r="FH207" s="44"/>
      <c r="FI207" s="44"/>
      <c r="FJ207" s="44"/>
      <c r="FK207" s="44"/>
      <c r="FL207" s="44"/>
      <c r="FM207" s="44"/>
      <c r="FN207" s="44"/>
      <c r="FO207" s="44"/>
      <c r="FP207" s="44"/>
      <c r="FQ207" s="44"/>
      <c r="FR207" s="44"/>
      <c r="FS207" s="44"/>
      <c r="FT207" s="44"/>
      <c r="FU207" s="44"/>
      <c r="FV207" s="44"/>
      <c r="FW207" s="44"/>
      <c r="FX207" s="44"/>
      <c r="FY207" s="44"/>
      <c r="FZ207" s="44"/>
      <c r="GA207" s="44"/>
      <c r="GB207" s="44"/>
      <c r="GC207" s="44"/>
      <c r="GD207" s="44"/>
      <c r="GE207" s="44"/>
      <c r="GF207" s="44"/>
      <c r="GG207" s="44"/>
      <c r="GH207" s="44"/>
      <c r="GI207" s="44"/>
      <c r="GJ207" s="44"/>
      <c r="GK207" s="44"/>
      <c r="GL207" s="44"/>
      <c r="GM207" s="44"/>
      <c r="GN207" s="44"/>
      <c r="GO207" s="44"/>
      <c r="GP207" s="44"/>
      <c r="GQ207" s="44"/>
      <c r="GR207" s="44"/>
      <c r="GS207" s="44"/>
      <c r="GT207" s="44"/>
      <c r="GU207" s="44"/>
      <c r="GV207" s="44"/>
      <c r="GW207" s="44"/>
      <c r="GX207" s="44"/>
      <c r="GY207" s="44"/>
      <c r="GZ207" s="44"/>
      <c r="HA207" s="44"/>
      <c r="HB207" s="44"/>
      <c r="HC207" s="44"/>
      <c r="HD207" s="44"/>
      <c r="HE207" s="44"/>
      <c r="HF207" s="44"/>
      <c r="HG207" s="44"/>
      <c r="HH207" s="44"/>
      <c r="HI207" s="44"/>
      <c r="HJ207" s="44"/>
      <c r="HK207" s="44"/>
      <c r="HL207" s="44"/>
      <c r="HM207" s="44"/>
      <c r="HN207" s="44"/>
      <c r="HO207" s="44"/>
      <c r="HP207" s="44"/>
      <c r="HQ207" s="44"/>
      <c r="HR207" s="44"/>
      <c r="HS207" s="44"/>
      <c r="HT207" s="44"/>
      <c r="HU207" s="44"/>
      <c r="HV207" s="44"/>
      <c r="HW207" s="44"/>
      <c r="HX207" s="44"/>
      <c r="HY207" s="44"/>
      <c r="HZ207" s="44"/>
      <c r="IA207" s="44"/>
      <c r="IB207" s="44"/>
      <c r="IC207" s="44"/>
      <c r="ID207" s="44"/>
      <c r="IE207" s="44"/>
      <c r="IF207" s="44"/>
      <c r="IG207" s="44"/>
      <c r="IH207" s="44"/>
      <c r="II207" s="44"/>
      <c r="IJ207" s="44"/>
      <c r="IK207" s="44"/>
      <c r="IL207" s="44"/>
      <c r="IM207" s="44"/>
      <c r="IN207" s="44"/>
      <c r="IO207" s="44"/>
      <c r="IP207" s="44"/>
      <c r="IQ207" s="44"/>
      <c r="IR207" s="44"/>
      <c r="IS207" s="44"/>
      <c r="IT207" s="44"/>
      <c r="IU207" s="44"/>
      <c r="IV207" s="44"/>
      <c r="IW207" s="44"/>
      <c r="IX207" s="44"/>
      <c r="IY207" s="44"/>
      <c r="IZ207" s="44"/>
      <c r="JA207" s="44"/>
      <c r="JB207" s="44"/>
      <c r="JC207" s="44"/>
      <c r="JD207" s="44"/>
      <c r="JE207" s="44"/>
      <c r="JF207" s="44"/>
      <c r="JG207" s="44"/>
      <c r="JH207" s="44"/>
      <c r="JI207" s="44"/>
      <c r="JJ207" s="44"/>
      <c r="JK207" s="44"/>
      <c r="JL207" s="44"/>
      <c r="JM207" s="44"/>
      <c r="JN207" s="44"/>
      <c r="JO207" s="44"/>
      <c r="JP207" s="44"/>
      <c r="JQ207" s="44"/>
      <c r="JR207" s="44"/>
      <c r="JS207" s="44"/>
      <c r="JT207" s="44"/>
      <c r="JU207" s="44"/>
      <c r="JV207" s="44"/>
      <c r="JW207" s="44"/>
      <c r="JX207" s="44"/>
      <c r="JY207" s="44"/>
      <c r="JZ207" s="44"/>
      <c r="KA207" s="44"/>
      <c r="KB207" s="44"/>
      <c r="KC207" s="44"/>
      <c r="KD207" s="44"/>
      <c r="KE207" s="44"/>
      <c r="KF207" s="44"/>
      <c r="KG207" s="44"/>
      <c r="KH207" s="44"/>
      <c r="KI207" s="44"/>
      <c r="KJ207" s="44"/>
      <c r="KK207" s="44"/>
      <c r="KL207" s="44"/>
      <c r="KM207" s="44"/>
      <c r="KN207" s="44"/>
      <c r="KO207" s="44"/>
      <c r="KP207" s="44"/>
      <c r="KQ207" s="44"/>
      <c r="KR207" s="44"/>
      <c r="KS207" s="44"/>
      <c r="KT207" s="44"/>
      <c r="KU207" s="44"/>
      <c r="KV207" s="44"/>
      <c r="KW207" s="44"/>
      <c r="KX207" s="44"/>
      <c r="KY207" s="44"/>
      <c r="KZ207" s="44"/>
      <c r="LA207" s="44"/>
      <c r="LB207" s="44"/>
      <c r="LC207" s="44"/>
      <c r="LD207" s="44"/>
      <c r="LE207" s="44"/>
      <c r="LF207" s="44"/>
      <c r="LG207" s="44"/>
      <c r="LH207" s="44"/>
      <c r="LI207" s="44"/>
      <c r="LJ207" s="44"/>
      <c r="LK207" s="44"/>
      <c r="LL207" s="44"/>
      <c r="LM207" s="44"/>
      <c r="LN207" s="44"/>
      <c r="LO207" s="44"/>
      <c r="LP207" s="44"/>
      <c r="LQ207" s="44"/>
      <c r="LR207" s="44"/>
      <c r="LS207" s="44"/>
      <c r="LT207" s="44"/>
      <c r="LU207" s="44"/>
      <c r="LV207" s="44"/>
      <c r="LW207" s="44"/>
      <c r="LX207" s="44"/>
      <c r="LY207" s="44"/>
      <c r="LZ207" s="44"/>
      <c r="MA207" s="44"/>
      <c r="MB207" s="44"/>
      <c r="MC207" s="44"/>
      <c r="MD207" s="44"/>
      <c r="ME207" s="44"/>
      <c r="MF207" s="44"/>
      <c r="MG207" s="44"/>
      <c r="MH207" s="44"/>
      <c r="MI207" s="44"/>
      <c r="MJ207" s="44"/>
      <c r="MK207" s="44"/>
      <c r="ML207" s="44"/>
      <c r="MM207" s="44"/>
      <c r="MN207" s="44"/>
      <c r="MO207" s="44"/>
      <c r="MP207" s="44"/>
      <c r="MQ207" s="44"/>
      <c r="MR207" s="44"/>
      <c r="MS207" s="44"/>
      <c r="MT207" s="44"/>
      <c r="MU207" s="44"/>
      <c r="MV207" s="44"/>
      <c r="MW207" s="44"/>
      <c r="MX207" s="44"/>
      <c r="MY207" s="44"/>
      <c r="MZ207" s="44"/>
      <c r="NA207" s="44"/>
      <c r="NB207" s="44"/>
      <c r="NC207" s="44"/>
      <c r="ND207" s="44"/>
      <c r="NE207" s="44"/>
      <c r="NF207" s="44"/>
      <c r="NG207" s="44"/>
      <c r="NH207" s="44"/>
      <c r="NI207" s="44"/>
      <c r="NJ207" s="44"/>
      <c r="NK207" s="44"/>
      <c r="NL207" s="44"/>
      <c r="NM207" s="44"/>
      <c r="NN207" s="44"/>
      <c r="NO207" s="44"/>
      <c r="NP207" s="44"/>
      <c r="NQ207" s="44"/>
      <c r="NR207" s="44"/>
      <c r="NS207" s="44"/>
      <c r="NT207" s="44"/>
      <c r="NU207" s="44"/>
      <c r="NV207" s="44"/>
      <c r="NW207" s="44"/>
      <c r="NX207" s="44"/>
      <c r="NY207" s="44"/>
      <c r="NZ207" s="44"/>
      <c r="OA207" s="44"/>
      <c r="OB207" s="44"/>
      <c r="OC207" s="44"/>
      <c r="OD207" s="44"/>
      <c r="OE207" s="44"/>
      <c r="OF207" s="44"/>
      <c r="OG207" s="44"/>
      <c r="OH207" s="44"/>
      <c r="OI207" s="44"/>
      <c r="OJ207" s="44"/>
      <c r="OK207" s="44"/>
      <c r="OL207" s="44"/>
      <c r="OM207" s="44"/>
      <c r="ON207" s="44"/>
      <c r="OO207" s="44"/>
      <c r="OP207" s="44"/>
      <c r="OQ207" s="44"/>
      <c r="OR207" s="44"/>
      <c r="OS207" s="44"/>
      <c r="OT207" s="44"/>
      <c r="OU207" s="44"/>
      <c r="OV207" s="44"/>
      <c r="OW207" s="44"/>
      <c r="OX207" s="44"/>
      <c r="OY207" s="44"/>
      <c r="OZ207" s="44"/>
      <c r="PA207" s="44"/>
      <c r="PB207" s="44"/>
      <c r="PC207" s="44"/>
      <c r="PD207" s="44"/>
      <c r="PE207" s="44"/>
      <c r="PF207" s="44"/>
      <c r="PG207" s="44"/>
      <c r="PH207" s="44"/>
    </row>
    <row r="208" spans="1:424" s="49" customFormat="1" x14ac:dyDescent="0.25">
      <c r="A208" s="30"/>
      <c r="C208" s="328"/>
      <c r="D208" s="47"/>
      <c r="E208" s="328"/>
      <c r="F208" s="47"/>
      <c r="G208" s="47"/>
      <c r="H208" s="47"/>
      <c r="I208" s="47"/>
      <c r="J208" s="47"/>
      <c r="M208" s="47"/>
      <c r="N208" s="47"/>
      <c r="O208" s="47"/>
      <c r="P208" s="47"/>
      <c r="Q208" s="47"/>
      <c r="R208" s="47"/>
      <c r="U208" s="47"/>
      <c r="V208" s="47"/>
      <c r="W208" s="47"/>
      <c r="X208" s="47"/>
      <c r="Y208" s="47"/>
      <c r="Z208" s="47"/>
      <c r="AC208" s="47"/>
      <c r="AD208" s="47"/>
      <c r="AE208" s="47"/>
      <c r="AF208" s="47"/>
      <c r="AG208" s="47"/>
      <c r="AH208" s="47"/>
      <c r="AK208" s="47"/>
      <c r="AL208" s="47"/>
      <c r="AM208" s="47"/>
      <c r="AN208" s="47"/>
      <c r="AO208" s="47"/>
      <c r="AP208" s="47"/>
      <c r="AS208" s="47"/>
      <c r="AT208" s="47"/>
      <c r="AU208" s="47"/>
      <c r="AV208" s="47"/>
      <c r="AW208" s="46"/>
      <c r="AX208" s="46"/>
      <c r="BA208" s="47"/>
      <c r="BB208" s="47"/>
      <c r="BC208" s="47"/>
      <c r="BD208" s="47"/>
      <c r="BE208" s="47"/>
      <c r="BF208" s="47"/>
      <c r="BG208" s="47"/>
      <c r="BH208" s="47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  <c r="CF208" s="44"/>
      <c r="CG208" s="44"/>
      <c r="CH208" s="44"/>
      <c r="CI208" s="44"/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/>
      <c r="CX208" s="44"/>
      <c r="CY208" s="44"/>
      <c r="CZ208" s="44"/>
      <c r="DA208" s="44"/>
      <c r="DB208" s="44"/>
      <c r="DC208" s="44"/>
      <c r="DD208" s="44"/>
      <c r="DE208" s="44"/>
      <c r="DF208" s="44"/>
      <c r="DG208" s="44"/>
      <c r="DH208" s="44"/>
      <c r="DI208" s="44"/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/>
      <c r="DX208" s="44"/>
      <c r="DY208" s="44"/>
      <c r="DZ208" s="44"/>
      <c r="EA208" s="44"/>
      <c r="EB208" s="44"/>
      <c r="EC208" s="44"/>
      <c r="ED208" s="44"/>
      <c r="EE208" s="44"/>
      <c r="EF208" s="44"/>
      <c r="EG208" s="44"/>
      <c r="EH208" s="44"/>
      <c r="EI208" s="44"/>
      <c r="EJ208" s="44"/>
      <c r="EK208" s="44"/>
      <c r="EL208" s="44"/>
      <c r="EM208" s="44"/>
      <c r="EN208" s="44"/>
      <c r="EO208" s="44"/>
      <c r="EP208" s="44"/>
      <c r="EQ208" s="44"/>
      <c r="ER208" s="44"/>
      <c r="ES208" s="44"/>
      <c r="ET208" s="44"/>
      <c r="EU208" s="44"/>
      <c r="EV208" s="44"/>
      <c r="EW208" s="44"/>
      <c r="EX208" s="44"/>
      <c r="EY208" s="44"/>
      <c r="EZ208" s="44"/>
      <c r="FA208" s="44"/>
      <c r="FB208" s="44"/>
      <c r="FC208" s="44"/>
      <c r="FD208" s="44"/>
      <c r="FE208" s="44"/>
      <c r="FF208" s="44"/>
      <c r="FG208" s="44"/>
      <c r="FH208" s="44"/>
      <c r="FI208" s="44"/>
      <c r="FJ208" s="44"/>
      <c r="FK208" s="44"/>
      <c r="FL208" s="44"/>
      <c r="FM208" s="44"/>
      <c r="FN208" s="44"/>
      <c r="FO208" s="44"/>
      <c r="FP208" s="44"/>
      <c r="FQ208" s="44"/>
      <c r="FR208" s="44"/>
      <c r="FS208" s="44"/>
      <c r="FT208" s="44"/>
      <c r="FU208" s="44"/>
      <c r="FV208" s="44"/>
      <c r="FW208" s="44"/>
      <c r="FX208" s="44"/>
      <c r="FY208" s="44"/>
      <c r="FZ208" s="44"/>
      <c r="GA208" s="44"/>
      <c r="GB208" s="44"/>
      <c r="GC208" s="44"/>
      <c r="GD208" s="44"/>
      <c r="GE208" s="44"/>
      <c r="GF208" s="44"/>
      <c r="GG208" s="44"/>
      <c r="GH208" s="44"/>
      <c r="GI208" s="44"/>
      <c r="GJ208" s="44"/>
      <c r="GK208" s="44"/>
      <c r="GL208" s="44"/>
      <c r="GM208" s="44"/>
      <c r="GN208" s="44"/>
      <c r="GO208" s="44"/>
      <c r="GP208" s="44"/>
      <c r="GQ208" s="44"/>
      <c r="GR208" s="44"/>
      <c r="GS208" s="44"/>
      <c r="GT208" s="44"/>
      <c r="GU208" s="44"/>
      <c r="GV208" s="44"/>
      <c r="GW208" s="44"/>
      <c r="GX208" s="44"/>
      <c r="GY208" s="44"/>
      <c r="GZ208" s="44"/>
      <c r="HA208" s="44"/>
      <c r="HB208" s="44"/>
      <c r="HC208" s="44"/>
      <c r="HD208" s="44"/>
      <c r="HE208" s="44"/>
      <c r="HF208" s="44"/>
      <c r="HG208" s="44"/>
      <c r="HH208" s="44"/>
      <c r="HI208" s="44"/>
      <c r="HJ208" s="44"/>
      <c r="HK208" s="44"/>
      <c r="HL208" s="44"/>
      <c r="HM208" s="44"/>
      <c r="HN208" s="44"/>
      <c r="HO208" s="44"/>
      <c r="HP208" s="44"/>
      <c r="HQ208" s="44"/>
      <c r="HR208" s="44"/>
      <c r="HS208" s="44"/>
      <c r="HT208" s="44"/>
      <c r="HU208" s="44"/>
      <c r="HV208" s="44"/>
      <c r="HW208" s="44"/>
      <c r="HX208" s="44"/>
      <c r="HY208" s="44"/>
      <c r="HZ208" s="44"/>
      <c r="IA208" s="44"/>
      <c r="IB208" s="44"/>
      <c r="IC208" s="44"/>
      <c r="ID208" s="44"/>
      <c r="IE208" s="44"/>
      <c r="IF208" s="44"/>
      <c r="IG208" s="44"/>
      <c r="IH208" s="44"/>
      <c r="II208" s="44"/>
      <c r="IJ208" s="44"/>
      <c r="IK208" s="44"/>
      <c r="IL208" s="44"/>
      <c r="IM208" s="44"/>
      <c r="IN208" s="44"/>
      <c r="IO208" s="44"/>
      <c r="IP208" s="44"/>
      <c r="IQ208" s="44"/>
      <c r="IR208" s="44"/>
      <c r="IS208" s="44"/>
      <c r="IT208" s="44"/>
      <c r="IU208" s="44"/>
      <c r="IV208" s="44"/>
      <c r="IW208" s="44"/>
      <c r="IX208" s="44"/>
      <c r="IY208" s="44"/>
      <c r="IZ208" s="44"/>
      <c r="JA208" s="44"/>
      <c r="JB208" s="44"/>
      <c r="JC208" s="44"/>
      <c r="JD208" s="44"/>
      <c r="JE208" s="44"/>
      <c r="JF208" s="44"/>
      <c r="JG208" s="44"/>
      <c r="JH208" s="44"/>
      <c r="JI208" s="44"/>
      <c r="JJ208" s="44"/>
      <c r="JK208" s="44"/>
      <c r="JL208" s="44"/>
      <c r="JM208" s="44"/>
      <c r="JN208" s="44"/>
      <c r="JO208" s="44"/>
      <c r="JP208" s="44"/>
      <c r="JQ208" s="44"/>
      <c r="JR208" s="44"/>
      <c r="JS208" s="44"/>
      <c r="JT208" s="44"/>
      <c r="JU208" s="44"/>
      <c r="JV208" s="44"/>
      <c r="JW208" s="44"/>
      <c r="JX208" s="44"/>
      <c r="JY208" s="44"/>
      <c r="JZ208" s="44"/>
      <c r="KA208" s="44"/>
      <c r="KB208" s="44"/>
      <c r="KC208" s="44"/>
      <c r="KD208" s="44"/>
      <c r="KE208" s="44"/>
      <c r="KF208" s="44"/>
      <c r="KG208" s="44"/>
      <c r="KH208" s="44"/>
      <c r="KI208" s="44"/>
      <c r="KJ208" s="44"/>
      <c r="KK208" s="44"/>
      <c r="KL208" s="44"/>
      <c r="KM208" s="44"/>
      <c r="KN208" s="44"/>
      <c r="KO208" s="44"/>
      <c r="KP208" s="44"/>
      <c r="KQ208" s="44"/>
      <c r="KR208" s="44"/>
      <c r="KS208" s="44"/>
      <c r="KT208" s="44"/>
      <c r="KU208" s="44"/>
      <c r="KV208" s="44"/>
      <c r="KW208" s="44"/>
      <c r="KX208" s="44"/>
      <c r="KY208" s="44"/>
      <c r="KZ208" s="44"/>
      <c r="LA208" s="44"/>
      <c r="LB208" s="44"/>
      <c r="LC208" s="44"/>
      <c r="LD208" s="44"/>
      <c r="LE208" s="44"/>
      <c r="LF208" s="44"/>
      <c r="LG208" s="44"/>
      <c r="LH208" s="44"/>
      <c r="LI208" s="44"/>
      <c r="LJ208" s="44"/>
      <c r="LK208" s="44"/>
      <c r="LL208" s="44"/>
      <c r="LM208" s="44"/>
      <c r="LN208" s="44"/>
      <c r="LO208" s="44"/>
      <c r="LP208" s="44"/>
      <c r="LQ208" s="44"/>
      <c r="LR208" s="44"/>
      <c r="LS208" s="44"/>
      <c r="LT208" s="44"/>
      <c r="LU208" s="44"/>
      <c r="LV208" s="44"/>
      <c r="LW208" s="44"/>
      <c r="LX208" s="44"/>
      <c r="LY208" s="44"/>
      <c r="LZ208" s="44"/>
      <c r="MA208" s="44"/>
      <c r="MB208" s="44"/>
      <c r="MC208" s="44"/>
      <c r="MD208" s="44"/>
      <c r="ME208" s="44"/>
      <c r="MF208" s="44"/>
      <c r="MG208" s="44"/>
      <c r="MH208" s="44"/>
      <c r="MI208" s="44"/>
      <c r="MJ208" s="44"/>
      <c r="MK208" s="44"/>
      <c r="ML208" s="44"/>
      <c r="MM208" s="44"/>
      <c r="MN208" s="44"/>
      <c r="MO208" s="44"/>
      <c r="MP208" s="44"/>
      <c r="MQ208" s="44"/>
      <c r="MR208" s="44"/>
      <c r="MS208" s="44"/>
      <c r="MT208" s="44"/>
      <c r="MU208" s="44"/>
      <c r="MV208" s="44"/>
      <c r="MW208" s="44"/>
      <c r="MX208" s="44"/>
      <c r="MY208" s="44"/>
      <c r="MZ208" s="44"/>
      <c r="NA208" s="44"/>
      <c r="NB208" s="44"/>
      <c r="NC208" s="44"/>
      <c r="ND208" s="44"/>
      <c r="NE208" s="44"/>
      <c r="NF208" s="44"/>
      <c r="NG208" s="44"/>
      <c r="NH208" s="44"/>
      <c r="NI208" s="44"/>
      <c r="NJ208" s="44"/>
      <c r="NK208" s="44"/>
      <c r="NL208" s="44"/>
      <c r="NM208" s="44"/>
      <c r="NN208" s="44"/>
      <c r="NO208" s="44"/>
      <c r="NP208" s="44"/>
      <c r="NQ208" s="44"/>
      <c r="NR208" s="44"/>
      <c r="NS208" s="44"/>
      <c r="NT208" s="44"/>
      <c r="NU208" s="44"/>
      <c r="NV208" s="44"/>
      <c r="NW208" s="44"/>
      <c r="NX208" s="44"/>
      <c r="NY208" s="44"/>
      <c r="NZ208" s="44"/>
      <c r="OA208" s="44"/>
      <c r="OB208" s="44"/>
      <c r="OC208" s="44"/>
      <c r="OD208" s="44"/>
      <c r="OE208" s="44"/>
      <c r="OF208" s="44"/>
      <c r="OG208" s="44"/>
      <c r="OH208" s="44"/>
      <c r="OI208" s="44"/>
      <c r="OJ208" s="44"/>
      <c r="OK208" s="44"/>
      <c r="OL208" s="44"/>
      <c r="OM208" s="44"/>
      <c r="ON208" s="44"/>
      <c r="OO208" s="44"/>
      <c r="OP208" s="44"/>
      <c r="OQ208" s="44"/>
      <c r="OR208" s="44"/>
      <c r="OS208" s="44"/>
      <c r="OT208" s="44"/>
      <c r="OU208" s="44"/>
      <c r="OV208" s="44"/>
      <c r="OW208" s="44"/>
      <c r="OX208" s="44"/>
      <c r="OY208" s="44"/>
      <c r="OZ208" s="44"/>
      <c r="PA208" s="44"/>
      <c r="PB208" s="44"/>
      <c r="PC208" s="44"/>
      <c r="PD208" s="44"/>
      <c r="PE208" s="44"/>
      <c r="PF208" s="44"/>
      <c r="PG208" s="44"/>
      <c r="PH208" s="44"/>
    </row>
    <row r="209" spans="1:424" s="49" customFormat="1" x14ac:dyDescent="0.25">
      <c r="A209" s="30"/>
      <c r="C209" s="328"/>
      <c r="D209" s="47"/>
      <c r="E209" s="328"/>
      <c r="F209" s="47"/>
      <c r="G209" s="47"/>
      <c r="H209" s="47"/>
      <c r="I209" s="47"/>
      <c r="J209" s="47"/>
      <c r="M209" s="47"/>
      <c r="N209" s="47"/>
      <c r="O209" s="47"/>
      <c r="P209" s="47"/>
      <c r="Q209" s="47"/>
      <c r="R209" s="47"/>
      <c r="U209" s="47"/>
      <c r="V209" s="47"/>
      <c r="W209" s="47"/>
      <c r="X209" s="47"/>
      <c r="Y209" s="47"/>
      <c r="Z209" s="47"/>
      <c r="AC209" s="47"/>
      <c r="AD209" s="47"/>
      <c r="AE209" s="47"/>
      <c r="AF209" s="47"/>
      <c r="AG209" s="47"/>
      <c r="AH209" s="47"/>
      <c r="AK209" s="47"/>
      <c r="AL209" s="47"/>
      <c r="AM209" s="47"/>
      <c r="AN209" s="47"/>
      <c r="AO209" s="47"/>
      <c r="AP209" s="47"/>
      <c r="AS209" s="47"/>
      <c r="AT209" s="47"/>
      <c r="AU209" s="47"/>
      <c r="AV209" s="47"/>
      <c r="AW209" s="46"/>
      <c r="AX209" s="46"/>
      <c r="BA209" s="47"/>
      <c r="BB209" s="47"/>
      <c r="BC209" s="47"/>
      <c r="BD209" s="47"/>
      <c r="BE209" s="47"/>
      <c r="BF209" s="47"/>
      <c r="BG209" s="47"/>
      <c r="BH209" s="47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  <c r="CF209" s="44"/>
      <c r="CG209" s="44"/>
      <c r="CH209" s="44"/>
      <c r="CI209" s="44"/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/>
      <c r="CX209" s="44"/>
      <c r="CY209" s="44"/>
      <c r="CZ209" s="44"/>
      <c r="DA209" s="44"/>
      <c r="DB209" s="44"/>
      <c r="DC209" s="44"/>
      <c r="DD209" s="44"/>
      <c r="DE209" s="44"/>
      <c r="DF209" s="44"/>
      <c r="DG209" s="44"/>
      <c r="DH209" s="44"/>
      <c r="DI209" s="44"/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/>
      <c r="DX209" s="44"/>
      <c r="DY209" s="44"/>
      <c r="DZ209" s="44"/>
      <c r="EA209" s="44"/>
      <c r="EB209" s="44"/>
      <c r="EC209" s="44"/>
      <c r="ED209" s="44"/>
      <c r="EE209" s="44"/>
      <c r="EF209" s="44"/>
      <c r="EG209" s="44"/>
      <c r="EH209" s="44"/>
      <c r="EI209" s="44"/>
      <c r="EJ209" s="44"/>
      <c r="EK209" s="44"/>
      <c r="EL209" s="44"/>
      <c r="EM209" s="44"/>
      <c r="EN209" s="44"/>
      <c r="EO209" s="44"/>
      <c r="EP209" s="44"/>
      <c r="EQ209" s="44"/>
      <c r="ER209" s="44"/>
      <c r="ES209" s="44"/>
      <c r="ET209" s="44"/>
      <c r="EU209" s="44"/>
      <c r="EV209" s="44"/>
      <c r="EW209" s="44"/>
      <c r="EX209" s="44"/>
      <c r="EY209" s="44"/>
      <c r="EZ209" s="44"/>
      <c r="FA209" s="44"/>
      <c r="FB209" s="44"/>
      <c r="FC209" s="44"/>
      <c r="FD209" s="44"/>
      <c r="FE209" s="44"/>
      <c r="FF209" s="44"/>
      <c r="FG209" s="44"/>
      <c r="FH209" s="44"/>
      <c r="FI209" s="44"/>
      <c r="FJ209" s="44"/>
      <c r="FK209" s="44"/>
      <c r="FL209" s="44"/>
      <c r="FM209" s="44"/>
      <c r="FN209" s="44"/>
      <c r="FO209" s="44"/>
      <c r="FP209" s="44"/>
      <c r="FQ209" s="44"/>
      <c r="FR209" s="44"/>
      <c r="FS209" s="44"/>
      <c r="FT209" s="44"/>
      <c r="FU209" s="44"/>
      <c r="FV209" s="44"/>
      <c r="FW209" s="44"/>
      <c r="FX209" s="44"/>
      <c r="FY209" s="44"/>
      <c r="FZ209" s="44"/>
      <c r="GA209" s="44"/>
      <c r="GB209" s="44"/>
      <c r="GC209" s="44"/>
      <c r="GD209" s="44"/>
      <c r="GE209" s="44"/>
      <c r="GF209" s="44"/>
      <c r="GG209" s="44"/>
      <c r="GH209" s="44"/>
      <c r="GI209" s="44"/>
      <c r="GJ209" s="44"/>
      <c r="GK209" s="44"/>
      <c r="GL209" s="44"/>
      <c r="GM209" s="44"/>
      <c r="GN209" s="44"/>
      <c r="GO209" s="44"/>
      <c r="GP209" s="44"/>
      <c r="GQ209" s="44"/>
      <c r="GR209" s="44"/>
      <c r="GS209" s="44"/>
      <c r="GT209" s="44"/>
      <c r="GU209" s="44"/>
      <c r="GV209" s="44"/>
      <c r="GW209" s="44"/>
      <c r="GX209" s="44"/>
      <c r="GY209" s="44"/>
      <c r="GZ209" s="44"/>
      <c r="HA209" s="44"/>
      <c r="HB209" s="44"/>
      <c r="HC209" s="44"/>
      <c r="HD209" s="44"/>
      <c r="HE209" s="44"/>
      <c r="HF209" s="44"/>
      <c r="HG209" s="44"/>
      <c r="HH209" s="44"/>
      <c r="HI209" s="44"/>
      <c r="HJ209" s="44"/>
      <c r="HK209" s="44"/>
      <c r="HL209" s="44"/>
      <c r="HM209" s="44"/>
      <c r="HN209" s="44"/>
      <c r="HO209" s="44"/>
      <c r="HP209" s="44"/>
      <c r="HQ209" s="44"/>
      <c r="HR209" s="44"/>
      <c r="HS209" s="44"/>
      <c r="HT209" s="44"/>
      <c r="HU209" s="44"/>
      <c r="HV209" s="44"/>
      <c r="HW209" s="44"/>
      <c r="HX209" s="44"/>
      <c r="HY209" s="44"/>
      <c r="HZ209" s="44"/>
      <c r="IA209" s="44"/>
      <c r="IB209" s="44"/>
      <c r="IC209" s="44"/>
      <c r="ID209" s="44"/>
      <c r="IE209" s="44"/>
      <c r="IF209" s="44"/>
      <c r="IG209" s="44"/>
      <c r="IH209" s="44"/>
      <c r="II209" s="44"/>
      <c r="IJ209" s="44"/>
      <c r="IK209" s="44"/>
      <c r="IL209" s="44"/>
      <c r="IM209" s="44"/>
      <c r="IN209" s="44"/>
      <c r="IO209" s="44"/>
      <c r="IP209" s="44"/>
      <c r="IQ209" s="44"/>
      <c r="IR209" s="44"/>
      <c r="IS209" s="44"/>
      <c r="IT209" s="44"/>
      <c r="IU209" s="44"/>
      <c r="IV209" s="44"/>
      <c r="IW209" s="44"/>
      <c r="IX209" s="44"/>
      <c r="IY209" s="44"/>
      <c r="IZ209" s="44"/>
      <c r="JA209" s="44"/>
      <c r="JB209" s="44"/>
      <c r="JC209" s="44"/>
      <c r="JD209" s="44"/>
      <c r="JE209" s="44"/>
      <c r="JF209" s="44"/>
      <c r="JG209" s="44"/>
      <c r="JH209" s="44"/>
      <c r="JI209" s="44"/>
      <c r="JJ209" s="44"/>
      <c r="JK209" s="44"/>
      <c r="JL209" s="44"/>
      <c r="JM209" s="44"/>
      <c r="JN209" s="44"/>
      <c r="JO209" s="44"/>
      <c r="JP209" s="44"/>
      <c r="JQ209" s="44"/>
      <c r="JR209" s="44"/>
      <c r="JS209" s="44"/>
      <c r="JT209" s="44"/>
      <c r="JU209" s="44"/>
      <c r="JV209" s="44"/>
      <c r="JW209" s="44"/>
      <c r="JX209" s="44"/>
      <c r="JY209" s="44"/>
      <c r="JZ209" s="44"/>
      <c r="KA209" s="44"/>
      <c r="KB209" s="44"/>
      <c r="KC209" s="44"/>
      <c r="KD209" s="44"/>
      <c r="KE209" s="44"/>
      <c r="KF209" s="44"/>
      <c r="KG209" s="44"/>
      <c r="KH209" s="44"/>
      <c r="KI209" s="44"/>
      <c r="KJ209" s="44"/>
      <c r="KK209" s="44"/>
      <c r="KL209" s="44"/>
      <c r="KM209" s="44"/>
      <c r="KN209" s="44"/>
      <c r="KO209" s="44"/>
      <c r="KP209" s="44"/>
      <c r="KQ209" s="44"/>
      <c r="KR209" s="44"/>
      <c r="KS209" s="44"/>
      <c r="KT209" s="44"/>
      <c r="KU209" s="44"/>
      <c r="KV209" s="44"/>
      <c r="KW209" s="44"/>
      <c r="KX209" s="44"/>
      <c r="KY209" s="44"/>
      <c r="KZ209" s="44"/>
      <c r="LA209" s="44"/>
      <c r="LB209" s="44"/>
      <c r="LC209" s="44"/>
      <c r="LD209" s="44"/>
      <c r="LE209" s="44"/>
      <c r="LF209" s="44"/>
      <c r="LG209" s="44"/>
      <c r="LH209" s="44"/>
      <c r="LI209" s="44"/>
      <c r="LJ209" s="44"/>
      <c r="LK209" s="44"/>
      <c r="LL209" s="44"/>
      <c r="LM209" s="44"/>
      <c r="LN209" s="44"/>
      <c r="LO209" s="44"/>
      <c r="LP209" s="44"/>
      <c r="LQ209" s="44"/>
      <c r="LR209" s="44"/>
      <c r="LS209" s="44"/>
      <c r="LT209" s="44"/>
      <c r="LU209" s="44"/>
      <c r="LV209" s="44"/>
      <c r="LW209" s="44"/>
      <c r="LX209" s="44"/>
      <c r="LY209" s="44"/>
      <c r="LZ209" s="44"/>
      <c r="MA209" s="44"/>
      <c r="MB209" s="44"/>
      <c r="MC209" s="44"/>
      <c r="MD209" s="44"/>
      <c r="ME209" s="44"/>
      <c r="MF209" s="44"/>
      <c r="MG209" s="44"/>
      <c r="MH209" s="44"/>
      <c r="MI209" s="44"/>
      <c r="MJ209" s="44"/>
      <c r="MK209" s="44"/>
      <c r="ML209" s="44"/>
      <c r="MM209" s="44"/>
      <c r="MN209" s="44"/>
      <c r="MO209" s="44"/>
      <c r="MP209" s="44"/>
      <c r="MQ209" s="44"/>
      <c r="MR209" s="44"/>
      <c r="MS209" s="44"/>
      <c r="MT209" s="44"/>
      <c r="MU209" s="44"/>
      <c r="MV209" s="44"/>
      <c r="MW209" s="44"/>
      <c r="MX209" s="44"/>
      <c r="MY209" s="44"/>
      <c r="MZ209" s="44"/>
      <c r="NA209" s="44"/>
      <c r="NB209" s="44"/>
      <c r="NC209" s="44"/>
      <c r="ND209" s="44"/>
      <c r="NE209" s="44"/>
      <c r="NF209" s="44"/>
      <c r="NG209" s="44"/>
      <c r="NH209" s="44"/>
      <c r="NI209" s="44"/>
      <c r="NJ209" s="44"/>
      <c r="NK209" s="44"/>
      <c r="NL209" s="44"/>
      <c r="NM209" s="44"/>
      <c r="NN209" s="44"/>
      <c r="NO209" s="44"/>
      <c r="NP209" s="44"/>
      <c r="NQ209" s="44"/>
      <c r="NR209" s="44"/>
      <c r="NS209" s="44"/>
      <c r="NT209" s="44"/>
      <c r="NU209" s="44"/>
      <c r="NV209" s="44"/>
      <c r="NW209" s="44"/>
      <c r="NX209" s="44"/>
      <c r="NY209" s="44"/>
      <c r="NZ209" s="44"/>
      <c r="OA209" s="44"/>
      <c r="OB209" s="44"/>
      <c r="OC209" s="44"/>
      <c r="OD209" s="44"/>
      <c r="OE209" s="44"/>
      <c r="OF209" s="44"/>
      <c r="OG209" s="44"/>
      <c r="OH209" s="44"/>
      <c r="OI209" s="44"/>
      <c r="OJ209" s="44"/>
      <c r="OK209" s="44"/>
      <c r="OL209" s="44"/>
      <c r="OM209" s="44"/>
      <c r="ON209" s="44"/>
      <c r="OO209" s="44"/>
      <c r="OP209" s="44"/>
      <c r="OQ209" s="44"/>
      <c r="OR209" s="44"/>
      <c r="OS209" s="44"/>
      <c r="OT209" s="44"/>
      <c r="OU209" s="44"/>
      <c r="OV209" s="44"/>
      <c r="OW209" s="44"/>
      <c r="OX209" s="44"/>
      <c r="OY209" s="44"/>
      <c r="OZ209" s="44"/>
      <c r="PA209" s="44"/>
      <c r="PB209" s="44"/>
      <c r="PC209" s="44"/>
      <c r="PD209" s="44"/>
      <c r="PE209" s="44"/>
      <c r="PF209" s="44"/>
      <c r="PG209" s="44"/>
      <c r="PH209" s="44"/>
    </row>
    <row r="210" spans="1:424" s="49" customFormat="1" x14ac:dyDescent="0.25">
      <c r="A210" s="30"/>
      <c r="C210" s="328"/>
      <c r="D210" s="47"/>
      <c r="E210" s="328"/>
      <c r="F210" s="47"/>
      <c r="G210" s="47"/>
      <c r="H210" s="47"/>
      <c r="I210" s="47"/>
      <c r="J210" s="47"/>
      <c r="M210" s="47"/>
      <c r="N210" s="47"/>
      <c r="O210" s="47"/>
      <c r="P210" s="47"/>
      <c r="Q210" s="47"/>
      <c r="R210" s="47"/>
      <c r="U210" s="47"/>
      <c r="V210" s="47"/>
      <c r="W210" s="47"/>
      <c r="X210" s="47"/>
      <c r="Y210" s="47"/>
      <c r="Z210" s="47"/>
      <c r="AC210" s="47"/>
      <c r="AD210" s="47"/>
      <c r="AE210" s="47"/>
      <c r="AF210" s="47"/>
      <c r="AG210" s="47"/>
      <c r="AH210" s="47"/>
      <c r="AK210" s="47"/>
      <c r="AL210" s="47"/>
      <c r="AM210" s="47"/>
      <c r="AN210" s="47"/>
      <c r="AO210" s="47"/>
      <c r="AP210" s="47"/>
      <c r="AS210" s="47"/>
      <c r="AT210" s="47"/>
      <c r="AU210" s="47"/>
      <c r="AV210" s="47"/>
      <c r="AW210" s="46"/>
      <c r="AX210" s="46"/>
      <c r="BA210" s="47"/>
      <c r="BB210" s="47"/>
      <c r="BC210" s="47"/>
      <c r="BD210" s="47"/>
      <c r="BE210" s="47"/>
      <c r="BF210" s="47"/>
      <c r="BG210" s="47"/>
      <c r="BH210" s="47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  <c r="CF210" s="44"/>
      <c r="CG210" s="44"/>
      <c r="CH210" s="44"/>
      <c r="CI210" s="44"/>
      <c r="CJ210" s="44"/>
      <c r="CK210" s="44"/>
      <c r="CL210" s="44"/>
      <c r="CM210" s="44"/>
      <c r="CN210" s="44"/>
      <c r="CO210" s="44"/>
      <c r="CP210" s="44"/>
      <c r="CQ210" s="44"/>
      <c r="CR210" s="44"/>
      <c r="CS210" s="44"/>
      <c r="CT210" s="44"/>
      <c r="CU210" s="44"/>
      <c r="CV210" s="44"/>
      <c r="CW210" s="44"/>
      <c r="CX210" s="44"/>
      <c r="CY210" s="44"/>
      <c r="CZ210" s="44"/>
      <c r="DA210" s="44"/>
      <c r="DB210" s="44"/>
      <c r="DC210" s="44"/>
      <c r="DD210" s="44"/>
      <c r="DE210" s="44"/>
      <c r="DF210" s="44"/>
      <c r="DG210" s="44"/>
      <c r="DH210" s="44"/>
      <c r="DI210" s="44"/>
      <c r="DJ210" s="44"/>
      <c r="DK210" s="44"/>
      <c r="DL210" s="44"/>
      <c r="DM210" s="44"/>
      <c r="DN210" s="44"/>
      <c r="DO210" s="44"/>
      <c r="DP210" s="44"/>
      <c r="DQ210" s="44"/>
      <c r="DR210" s="44"/>
      <c r="DS210" s="44"/>
      <c r="DT210" s="44"/>
      <c r="DU210" s="44"/>
      <c r="DV210" s="44"/>
      <c r="DW210" s="44"/>
      <c r="DX210" s="44"/>
      <c r="DY210" s="44"/>
      <c r="DZ210" s="44"/>
      <c r="EA210" s="44"/>
      <c r="EB210" s="44"/>
      <c r="EC210" s="44"/>
      <c r="ED210" s="44"/>
      <c r="EE210" s="44"/>
      <c r="EF210" s="44"/>
      <c r="EG210" s="44"/>
      <c r="EH210" s="44"/>
      <c r="EI210" s="44"/>
      <c r="EJ210" s="44"/>
      <c r="EK210" s="44"/>
      <c r="EL210" s="44"/>
      <c r="EM210" s="44"/>
      <c r="EN210" s="44"/>
      <c r="EO210" s="44"/>
      <c r="EP210" s="44"/>
      <c r="EQ210" s="44"/>
      <c r="ER210" s="44"/>
      <c r="ES210" s="44"/>
      <c r="ET210" s="44"/>
      <c r="EU210" s="44"/>
      <c r="EV210" s="44"/>
      <c r="EW210" s="44"/>
      <c r="EX210" s="44"/>
      <c r="EY210" s="44"/>
      <c r="EZ210" s="44"/>
      <c r="FA210" s="44"/>
      <c r="FB210" s="44"/>
      <c r="FC210" s="44"/>
      <c r="FD210" s="44"/>
      <c r="FE210" s="44"/>
      <c r="FF210" s="44"/>
      <c r="FG210" s="44"/>
      <c r="FH210" s="44"/>
      <c r="FI210" s="44"/>
      <c r="FJ210" s="44"/>
      <c r="FK210" s="44"/>
      <c r="FL210" s="44"/>
      <c r="FM210" s="44"/>
      <c r="FN210" s="44"/>
      <c r="FO210" s="44"/>
      <c r="FP210" s="44"/>
      <c r="FQ210" s="44"/>
      <c r="FR210" s="44"/>
      <c r="FS210" s="44"/>
      <c r="FT210" s="44"/>
      <c r="FU210" s="44"/>
      <c r="FV210" s="44"/>
      <c r="FW210" s="44"/>
      <c r="FX210" s="44"/>
      <c r="FY210" s="44"/>
      <c r="FZ210" s="44"/>
      <c r="GA210" s="44"/>
      <c r="GB210" s="44"/>
      <c r="GC210" s="44"/>
      <c r="GD210" s="44"/>
      <c r="GE210" s="44"/>
      <c r="GF210" s="44"/>
      <c r="GG210" s="44"/>
      <c r="GH210" s="44"/>
      <c r="GI210" s="44"/>
      <c r="GJ210" s="44"/>
      <c r="GK210" s="44"/>
      <c r="GL210" s="44"/>
      <c r="GM210" s="44"/>
      <c r="GN210" s="44"/>
      <c r="GO210" s="44"/>
      <c r="GP210" s="44"/>
      <c r="GQ210" s="44"/>
      <c r="GR210" s="44"/>
      <c r="GS210" s="44"/>
      <c r="GT210" s="44"/>
      <c r="GU210" s="44"/>
      <c r="GV210" s="44"/>
      <c r="GW210" s="44"/>
      <c r="GX210" s="44"/>
      <c r="GY210" s="44"/>
      <c r="GZ210" s="44"/>
      <c r="HA210" s="44"/>
      <c r="HB210" s="44"/>
      <c r="HC210" s="44"/>
      <c r="HD210" s="44"/>
      <c r="HE210" s="44"/>
      <c r="HF210" s="44"/>
      <c r="HG210" s="44"/>
      <c r="HH210" s="44"/>
      <c r="HI210" s="44"/>
      <c r="HJ210" s="44"/>
      <c r="HK210" s="44"/>
      <c r="HL210" s="44"/>
      <c r="HM210" s="44"/>
      <c r="HN210" s="44"/>
      <c r="HO210" s="44"/>
      <c r="HP210" s="44"/>
      <c r="HQ210" s="44"/>
      <c r="HR210" s="44"/>
      <c r="HS210" s="44"/>
      <c r="HT210" s="44"/>
      <c r="HU210" s="44"/>
      <c r="HV210" s="44"/>
      <c r="HW210" s="44"/>
      <c r="HX210" s="44"/>
      <c r="HY210" s="44"/>
      <c r="HZ210" s="44"/>
      <c r="IA210" s="44"/>
      <c r="IB210" s="44"/>
      <c r="IC210" s="44"/>
      <c r="ID210" s="44"/>
      <c r="IE210" s="44"/>
      <c r="IF210" s="44"/>
      <c r="IG210" s="44"/>
      <c r="IH210" s="44"/>
      <c r="II210" s="44"/>
      <c r="IJ210" s="44"/>
      <c r="IK210" s="44"/>
      <c r="IL210" s="44"/>
      <c r="IM210" s="44"/>
      <c r="IN210" s="44"/>
      <c r="IO210" s="44"/>
      <c r="IP210" s="44"/>
      <c r="IQ210" s="44"/>
      <c r="IR210" s="44"/>
      <c r="IS210" s="44"/>
      <c r="IT210" s="44"/>
      <c r="IU210" s="44"/>
      <c r="IV210" s="44"/>
      <c r="IW210" s="44"/>
      <c r="IX210" s="44"/>
      <c r="IY210" s="44"/>
      <c r="IZ210" s="44"/>
      <c r="JA210" s="44"/>
      <c r="JB210" s="44"/>
      <c r="JC210" s="44"/>
      <c r="JD210" s="44"/>
      <c r="JE210" s="44"/>
      <c r="JF210" s="44"/>
      <c r="JG210" s="44"/>
      <c r="JH210" s="44"/>
      <c r="JI210" s="44"/>
      <c r="JJ210" s="44"/>
      <c r="JK210" s="44"/>
      <c r="JL210" s="44"/>
      <c r="JM210" s="44"/>
      <c r="JN210" s="44"/>
      <c r="JO210" s="44"/>
      <c r="JP210" s="44"/>
      <c r="JQ210" s="44"/>
      <c r="JR210" s="44"/>
      <c r="JS210" s="44"/>
      <c r="JT210" s="44"/>
      <c r="JU210" s="44"/>
      <c r="JV210" s="44"/>
      <c r="JW210" s="44"/>
      <c r="JX210" s="44"/>
      <c r="JY210" s="44"/>
      <c r="JZ210" s="44"/>
      <c r="KA210" s="44"/>
      <c r="KB210" s="44"/>
      <c r="KC210" s="44"/>
      <c r="KD210" s="44"/>
      <c r="KE210" s="44"/>
      <c r="KF210" s="44"/>
      <c r="KG210" s="44"/>
      <c r="KH210" s="44"/>
      <c r="KI210" s="44"/>
      <c r="KJ210" s="44"/>
      <c r="KK210" s="44"/>
      <c r="KL210" s="44"/>
      <c r="KM210" s="44"/>
      <c r="KN210" s="44"/>
      <c r="KO210" s="44"/>
      <c r="KP210" s="44"/>
      <c r="KQ210" s="44"/>
      <c r="KR210" s="44"/>
      <c r="KS210" s="44"/>
      <c r="KT210" s="44"/>
      <c r="KU210" s="44"/>
      <c r="KV210" s="44"/>
      <c r="KW210" s="44"/>
      <c r="KX210" s="44"/>
      <c r="KY210" s="44"/>
      <c r="KZ210" s="44"/>
      <c r="LA210" s="44"/>
      <c r="LB210" s="44"/>
      <c r="LC210" s="44"/>
      <c r="LD210" s="44"/>
      <c r="LE210" s="44"/>
      <c r="LF210" s="44"/>
      <c r="LG210" s="44"/>
      <c r="LH210" s="44"/>
      <c r="LI210" s="44"/>
      <c r="LJ210" s="44"/>
      <c r="LK210" s="44"/>
      <c r="LL210" s="44"/>
      <c r="LM210" s="44"/>
      <c r="LN210" s="44"/>
      <c r="LO210" s="44"/>
      <c r="LP210" s="44"/>
      <c r="LQ210" s="44"/>
      <c r="LR210" s="44"/>
      <c r="LS210" s="44"/>
      <c r="LT210" s="44"/>
      <c r="LU210" s="44"/>
      <c r="LV210" s="44"/>
      <c r="LW210" s="44"/>
      <c r="LX210" s="44"/>
      <c r="LY210" s="44"/>
      <c r="LZ210" s="44"/>
      <c r="MA210" s="44"/>
      <c r="MB210" s="44"/>
      <c r="MC210" s="44"/>
      <c r="MD210" s="44"/>
      <c r="ME210" s="44"/>
      <c r="MF210" s="44"/>
      <c r="MG210" s="44"/>
      <c r="MH210" s="44"/>
      <c r="MI210" s="44"/>
      <c r="MJ210" s="44"/>
      <c r="MK210" s="44"/>
      <c r="ML210" s="44"/>
      <c r="MM210" s="44"/>
      <c r="MN210" s="44"/>
      <c r="MO210" s="44"/>
      <c r="MP210" s="44"/>
      <c r="MQ210" s="44"/>
      <c r="MR210" s="44"/>
      <c r="MS210" s="44"/>
      <c r="MT210" s="44"/>
      <c r="MU210" s="44"/>
      <c r="MV210" s="44"/>
      <c r="MW210" s="44"/>
      <c r="MX210" s="44"/>
      <c r="MY210" s="44"/>
      <c r="MZ210" s="44"/>
      <c r="NA210" s="44"/>
      <c r="NB210" s="44"/>
      <c r="NC210" s="44"/>
      <c r="ND210" s="44"/>
      <c r="NE210" s="44"/>
      <c r="NF210" s="44"/>
      <c r="NG210" s="44"/>
      <c r="NH210" s="44"/>
      <c r="NI210" s="44"/>
      <c r="NJ210" s="44"/>
      <c r="NK210" s="44"/>
      <c r="NL210" s="44"/>
      <c r="NM210" s="44"/>
      <c r="NN210" s="44"/>
      <c r="NO210" s="44"/>
      <c r="NP210" s="44"/>
      <c r="NQ210" s="44"/>
      <c r="NR210" s="44"/>
      <c r="NS210" s="44"/>
      <c r="NT210" s="44"/>
      <c r="NU210" s="44"/>
      <c r="NV210" s="44"/>
      <c r="NW210" s="44"/>
      <c r="NX210" s="44"/>
      <c r="NY210" s="44"/>
      <c r="NZ210" s="44"/>
      <c r="OA210" s="44"/>
      <c r="OB210" s="44"/>
      <c r="OC210" s="44"/>
      <c r="OD210" s="44"/>
      <c r="OE210" s="44"/>
      <c r="OF210" s="44"/>
      <c r="OG210" s="44"/>
      <c r="OH210" s="44"/>
      <c r="OI210" s="44"/>
      <c r="OJ210" s="44"/>
      <c r="OK210" s="44"/>
      <c r="OL210" s="44"/>
      <c r="OM210" s="44"/>
      <c r="ON210" s="44"/>
      <c r="OO210" s="44"/>
      <c r="OP210" s="44"/>
      <c r="OQ210" s="44"/>
      <c r="OR210" s="44"/>
      <c r="OS210" s="44"/>
      <c r="OT210" s="44"/>
      <c r="OU210" s="44"/>
      <c r="OV210" s="44"/>
      <c r="OW210" s="44"/>
      <c r="OX210" s="44"/>
      <c r="OY210" s="44"/>
      <c r="OZ210" s="44"/>
      <c r="PA210" s="44"/>
      <c r="PB210" s="44"/>
      <c r="PC210" s="44"/>
      <c r="PD210" s="44"/>
      <c r="PE210" s="44"/>
      <c r="PF210" s="44"/>
      <c r="PG210" s="44"/>
      <c r="PH210" s="44"/>
    </row>
    <row r="211" spans="1:424" s="49" customFormat="1" x14ac:dyDescent="0.25">
      <c r="A211" s="30"/>
      <c r="C211" s="328"/>
      <c r="D211" s="47"/>
      <c r="E211" s="328"/>
      <c r="F211" s="47"/>
      <c r="G211" s="47"/>
      <c r="H211" s="47"/>
      <c r="I211" s="47"/>
      <c r="J211" s="47"/>
      <c r="M211" s="47"/>
      <c r="N211" s="47"/>
      <c r="O211" s="47"/>
      <c r="P211" s="47"/>
      <c r="Q211" s="47"/>
      <c r="R211" s="47"/>
      <c r="U211" s="47"/>
      <c r="V211" s="47"/>
      <c r="W211" s="47"/>
      <c r="X211" s="47"/>
      <c r="Y211" s="47"/>
      <c r="Z211" s="47"/>
      <c r="AC211" s="47"/>
      <c r="AD211" s="47"/>
      <c r="AE211" s="47"/>
      <c r="AF211" s="47"/>
      <c r="AG211" s="47"/>
      <c r="AH211" s="47"/>
      <c r="AK211" s="47"/>
      <c r="AL211" s="47"/>
      <c r="AM211" s="47"/>
      <c r="AN211" s="47"/>
      <c r="AO211" s="47"/>
      <c r="AP211" s="47"/>
      <c r="AS211" s="47"/>
      <c r="AT211" s="47"/>
      <c r="AU211" s="47"/>
      <c r="AV211" s="47"/>
      <c r="AW211" s="46"/>
      <c r="AX211" s="46"/>
      <c r="BA211" s="47"/>
      <c r="BB211" s="47"/>
      <c r="BC211" s="47"/>
      <c r="BD211" s="47"/>
      <c r="BE211" s="47"/>
      <c r="BF211" s="47"/>
      <c r="BG211" s="47"/>
      <c r="BH211" s="47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  <c r="CF211" s="44"/>
      <c r="CG211" s="44"/>
      <c r="CH211" s="44"/>
      <c r="CI211" s="44"/>
      <c r="CJ211" s="44"/>
      <c r="CK211" s="44"/>
      <c r="CL211" s="44"/>
      <c r="CM211" s="44"/>
      <c r="CN211" s="44"/>
      <c r="CO211" s="44"/>
      <c r="CP211" s="44"/>
      <c r="CQ211" s="44"/>
      <c r="CR211" s="44"/>
      <c r="CS211" s="44"/>
      <c r="CT211" s="44"/>
      <c r="CU211" s="44"/>
      <c r="CV211" s="44"/>
      <c r="CW211" s="44"/>
      <c r="CX211" s="44"/>
      <c r="CY211" s="44"/>
      <c r="CZ211" s="44"/>
      <c r="DA211" s="44"/>
      <c r="DB211" s="44"/>
      <c r="DC211" s="44"/>
      <c r="DD211" s="44"/>
      <c r="DE211" s="44"/>
      <c r="DF211" s="44"/>
      <c r="DG211" s="44"/>
      <c r="DH211" s="44"/>
      <c r="DI211" s="44"/>
      <c r="DJ211" s="44"/>
      <c r="DK211" s="44"/>
      <c r="DL211" s="44"/>
      <c r="DM211" s="44"/>
      <c r="DN211" s="44"/>
      <c r="DO211" s="44"/>
      <c r="DP211" s="44"/>
      <c r="DQ211" s="44"/>
      <c r="DR211" s="44"/>
      <c r="DS211" s="44"/>
      <c r="DT211" s="44"/>
      <c r="DU211" s="44"/>
      <c r="DV211" s="44"/>
      <c r="DW211" s="44"/>
      <c r="DX211" s="44"/>
      <c r="DY211" s="44"/>
      <c r="DZ211" s="44"/>
      <c r="EA211" s="44"/>
      <c r="EB211" s="44"/>
      <c r="EC211" s="44"/>
      <c r="ED211" s="44"/>
      <c r="EE211" s="44"/>
      <c r="EF211" s="44"/>
      <c r="EG211" s="44"/>
      <c r="EH211" s="44"/>
      <c r="EI211" s="44"/>
      <c r="EJ211" s="44"/>
      <c r="EK211" s="44"/>
      <c r="EL211" s="44"/>
      <c r="EM211" s="44"/>
      <c r="EN211" s="44"/>
      <c r="EO211" s="44"/>
      <c r="EP211" s="44"/>
      <c r="EQ211" s="44"/>
      <c r="ER211" s="44"/>
      <c r="ES211" s="44"/>
      <c r="ET211" s="44"/>
      <c r="EU211" s="44"/>
      <c r="EV211" s="44"/>
      <c r="EW211" s="44"/>
      <c r="EX211" s="44"/>
      <c r="EY211" s="44"/>
      <c r="EZ211" s="44"/>
      <c r="FA211" s="44"/>
      <c r="FB211" s="44"/>
      <c r="FC211" s="44"/>
      <c r="FD211" s="44"/>
      <c r="FE211" s="44"/>
      <c r="FF211" s="44"/>
      <c r="FG211" s="44"/>
      <c r="FH211" s="44"/>
      <c r="FI211" s="44"/>
      <c r="FJ211" s="44"/>
      <c r="FK211" s="44"/>
      <c r="FL211" s="44"/>
      <c r="FM211" s="44"/>
      <c r="FN211" s="44"/>
      <c r="FO211" s="44"/>
      <c r="FP211" s="44"/>
      <c r="FQ211" s="44"/>
      <c r="FR211" s="44"/>
      <c r="FS211" s="44"/>
      <c r="FT211" s="44"/>
      <c r="FU211" s="44"/>
      <c r="FV211" s="44"/>
      <c r="FW211" s="44"/>
      <c r="FX211" s="44"/>
      <c r="FY211" s="44"/>
      <c r="FZ211" s="44"/>
      <c r="GA211" s="44"/>
      <c r="GB211" s="44"/>
      <c r="GC211" s="44"/>
      <c r="GD211" s="44"/>
      <c r="GE211" s="44"/>
      <c r="GF211" s="44"/>
      <c r="GG211" s="44"/>
      <c r="GH211" s="44"/>
      <c r="GI211" s="44"/>
      <c r="GJ211" s="44"/>
      <c r="GK211" s="44"/>
      <c r="GL211" s="44"/>
      <c r="GM211" s="44"/>
      <c r="GN211" s="44"/>
      <c r="GO211" s="44"/>
      <c r="GP211" s="44"/>
      <c r="GQ211" s="44"/>
      <c r="GR211" s="44"/>
      <c r="GS211" s="44"/>
      <c r="GT211" s="44"/>
      <c r="GU211" s="44"/>
      <c r="GV211" s="44"/>
      <c r="GW211" s="44"/>
      <c r="GX211" s="44"/>
      <c r="GY211" s="44"/>
      <c r="GZ211" s="44"/>
      <c r="HA211" s="44"/>
      <c r="HB211" s="44"/>
      <c r="HC211" s="44"/>
      <c r="HD211" s="44"/>
      <c r="HE211" s="44"/>
      <c r="HF211" s="44"/>
      <c r="HG211" s="44"/>
      <c r="HH211" s="44"/>
      <c r="HI211" s="44"/>
      <c r="HJ211" s="44"/>
      <c r="HK211" s="44"/>
      <c r="HL211" s="44"/>
      <c r="HM211" s="44"/>
      <c r="HN211" s="44"/>
      <c r="HO211" s="44"/>
      <c r="HP211" s="44"/>
      <c r="HQ211" s="44"/>
      <c r="HR211" s="44"/>
      <c r="HS211" s="44"/>
      <c r="HT211" s="44"/>
      <c r="HU211" s="44"/>
      <c r="HV211" s="44"/>
      <c r="HW211" s="44"/>
      <c r="HX211" s="44"/>
      <c r="HY211" s="44"/>
      <c r="HZ211" s="44"/>
      <c r="IA211" s="44"/>
      <c r="IB211" s="44"/>
      <c r="IC211" s="44"/>
      <c r="ID211" s="44"/>
      <c r="IE211" s="44"/>
      <c r="IF211" s="44"/>
      <c r="IG211" s="44"/>
      <c r="IH211" s="44"/>
      <c r="II211" s="44"/>
      <c r="IJ211" s="44"/>
      <c r="IK211" s="44"/>
      <c r="IL211" s="44"/>
      <c r="IM211" s="44"/>
      <c r="IN211" s="44"/>
      <c r="IO211" s="44"/>
      <c r="IP211" s="44"/>
      <c r="IQ211" s="44"/>
      <c r="IR211" s="44"/>
      <c r="IS211" s="44"/>
      <c r="IT211" s="44"/>
      <c r="IU211" s="44"/>
      <c r="IV211" s="44"/>
      <c r="IW211" s="44"/>
      <c r="IX211" s="44"/>
      <c r="IY211" s="44"/>
      <c r="IZ211" s="44"/>
      <c r="JA211" s="44"/>
      <c r="JB211" s="44"/>
      <c r="JC211" s="44"/>
      <c r="JD211" s="44"/>
      <c r="JE211" s="44"/>
      <c r="JF211" s="44"/>
      <c r="JG211" s="44"/>
      <c r="JH211" s="44"/>
      <c r="JI211" s="44"/>
      <c r="JJ211" s="44"/>
      <c r="JK211" s="44"/>
      <c r="JL211" s="44"/>
      <c r="JM211" s="44"/>
      <c r="JN211" s="44"/>
      <c r="JO211" s="44"/>
      <c r="JP211" s="44"/>
      <c r="JQ211" s="44"/>
      <c r="JR211" s="44"/>
      <c r="JS211" s="44"/>
      <c r="JT211" s="44"/>
      <c r="JU211" s="44"/>
      <c r="JV211" s="44"/>
      <c r="JW211" s="44"/>
      <c r="JX211" s="44"/>
      <c r="JY211" s="44"/>
      <c r="JZ211" s="44"/>
      <c r="KA211" s="44"/>
      <c r="KB211" s="44"/>
      <c r="KC211" s="44"/>
      <c r="KD211" s="44"/>
      <c r="KE211" s="44"/>
      <c r="KF211" s="44"/>
      <c r="KG211" s="44"/>
      <c r="KH211" s="44"/>
      <c r="KI211" s="44"/>
      <c r="KJ211" s="44"/>
      <c r="KK211" s="44"/>
      <c r="KL211" s="44"/>
      <c r="KM211" s="44"/>
      <c r="KN211" s="44"/>
      <c r="KO211" s="44"/>
      <c r="KP211" s="44"/>
      <c r="KQ211" s="44"/>
      <c r="KR211" s="44"/>
      <c r="KS211" s="44"/>
      <c r="KT211" s="44"/>
      <c r="KU211" s="44"/>
      <c r="KV211" s="44"/>
      <c r="KW211" s="44"/>
      <c r="KX211" s="44"/>
      <c r="KY211" s="44"/>
      <c r="KZ211" s="44"/>
      <c r="LA211" s="44"/>
      <c r="LB211" s="44"/>
      <c r="LC211" s="44"/>
      <c r="LD211" s="44"/>
      <c r="LE211" s="44"/>
      <c r="LF211" s="44"/>
      <c r="LG211" s="44"/>
      <c r="LH211" s="44"/>
      <c r="LI211" s="44"/>
      <c r="LJ211" s="44"/>
      <c r="LK211" s="44"/>
      <c r="LL211" s="44"/>
      <c r="LM211" s="44"/>
      <c r="LN211" s="44"/>
      <c r="LO211" s="44"/>
      <c r="LP211" s="44"/>
      <c r="LQ211" s="44"/>
      <c r="LR211" s="44"/>
      <c r="LS211" s="44"/>
      <c r="LT211" s="44"/>
      <c r="LU211" s="44"/>
      <c r="LV211" s="44"/>
      <c r="LW211" s="44"/>
      <c r="LX211" s="44"/>
      <c r="LY211" s="44"/>
      <c r="LZ211" s="44"/>
      <c r="MA211" s="44"/>
      <c r="MB211" s="44"/>
      <c r="MC211" s="44"/>
      <c r="MD211" s="44"/>
      <c r="ME211" s="44"/>
      <c r="MF211" s="44"/>
      <c r="MG211" s="44"/>
      <c r="MH211" s="44"/>
      <c r="MI211" s="44"/>
      <c r="MJ211" s="44"/>
      <c r="MK211" s="44"/>
      <c r="ML211" s="44"/>
      <c r="MM211" s="44"/>
      <c r="MN211" s="44"/>
      <c r="MO211" s="44"/>
      <c r="MP211" s="44"/>
      <c r="MQ211" s="44"/>
      <c r="MR211" s="44"/>
      <c r="MS211" s="44"/>
      <c r="MT211" s="44"/>
      <c r="MU211" s="44"/>
      <c r="MV211" s="44"/>
      <c r="MW211" s="44"/>
      <c r="MX211" s="44"/>
      <c r="MY211" s="44"/>
      <c r="MZ211" s="44"/>
      <c r="NA211" s="44"/>
      <c r="NB211" s="44"/>
      <c r="NC211" s="44"/>
      <c r="ND211" s="44"/>
      <c r="NE211" s="44"/>
      <c r="NF211" s="44"/>
      <c r="NG211" s="44"/>
      <c r="NH211" s="44"/>
      <c r="NI211" s="44"/>
      <c r="NJ211" s="44"/>
      <c r="NK211" s="44"/>
      <c r="NL211" s="44"/>
      <c r="NM211" s="44"/>
      <c r="NN211" s="44"/>
      <c r="NO211" s="44"/>
      <c r="NP211" s="44"/>
      <c r="NQ211" s="44"/>
      <c r="NR211" s="44"/>
      <c r="NS211" s="44"/>
      <c r="NT211" s="44"/>
      <c r="NU211" s="44"/>
      <c r="NV211" s="44"/>
      <c r="NW211" s="44"/>
      <c r="NX211" s="44"/>
      <c r="NY211" s="44"/>
      <c r="NZ211" s="44"/>
      <c r="OA211" s="44"/>
      <c r="OB211" s="44"/>
      <c r="OC211" s="44"/>
      <c r="OD211" s="44"/>
      <c r="OE211" s="44"/>
      <c r="OF211" s="44"/>
      <c r="OG211" s="44"/>
      <c r="OH211" s="44"/>
      <c r="OI211" s="44"/>
      <c r="OJ211" s="44"/>
      <c r="OK211" s="44"/>
      <c r="OL211" s="44"/>
      <c r="OM211" s="44"/>
      <c r="ON211" s="44"/>
      <c r="OO211" s="44"/>
      <c r="OP211" s="44"/>
      <c r="OQ211" s="44"/>
      <c r="OR211" s="44"/>
      <c r="OS211" s="44"/>
      <c r="OT211" s="44"/>
      <c r="OU211" s="44"/>
      <c r="OV211" s="44"/>
      <c r="OW211" s="44"/>
      <c r="OX211" s="44"/>
      <c r="OY211" s="44"/>
      <c r="OZ211" s="44"/>
      <c r="PA211" s="44"/>
      <c r="PB211" s="44"/>
      <c r="PC211" s="44"/>
      <c r="PD211" s="44"/>
      <c r="PE211" s="44"/>
      <c r="PF211" s="44"/>
      <c r="PG211" s="44"/>
      <c r="PH211" s="44"/>
    </row>
    <row r="212" spans="1:424" s="49" customFormat="1" x14ac:dyDescent="0.25">
      <c r="A212" s="30"/>
      <c r="C212" s="328"/>
      <c r="D212" s="47"/>
      <c r="E212" s="328"/>
      <c r="F212" s="47"/>
      <c r="G212" s="47"/>
      <c r="H212" s="47"/>
      <c r="I212" s="47"/>
      <c r="J212" s="47"/>
      <c r="M212" s="47"/>
      <c r="N212" s="47"/>
      <c r="O212" s="47"/>
      <c r="P212" s="47"/>
      <c r="Q212" s="47"/>
      <c r="R212" s="47"/>
      <c r="U212" s="47"/>
      <c r="V212" s="47"/>
      <c r="W212" s="47"/>
      <c r="X212" s="47"/>
      <c r="Y212" s="47"/>
      <c r="Z212" s="47"/>
      <c r="AC212" s="47"/>
      <c r="AD212" s="47"/>
      <c r="AE212" s="47"/>
      <c r="AF212" s="47"/>
      <c r="AG212" s="47"/>
      <c r="AH212" s="47"/>
      <c r="AK212" s="47"/>
      <c r="AL212" s="47"/>
      <c r="AM212" s="47"/>
      <c r="AN212" s="47"/>
      <c r="AO212" s="47"/>
      <c r="AP212" s="47"/>
      <c r="AS212" s="47"/>
      <c r="AT212" s="47"/>
      <c r="AU212" s="47"/>
      <c r="AV212" s="47"/>
      <c r="AW212" s="46"/>
      <c r="AX212" s="46"/>
      <c r="BA212" s="47"/>
      <c r="BB212" s="47"/>
      <c r="BC212" s="47"/>
      <c r="BD212" s="47"/>
      <c r="BE212" s="47"/>
      <c r="BF212" s="47"/>
      <c r="BG212" s="47"/>
      <c r="BH212" s="47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  <c r="CF212" s="44"/>
      <c r="CG212" s="44"/>
      <c r="CH212" s="44"/>
      <c r="CI212" s="44"/>
      <c r="CJ212" s="44"/>
      <c r="CK212" s="44"/>
      <c r="CL212" s="44"/>
      <c r="CM212" s="44"/>
      <c r="CN212" s="44"/>
      <c r="CO212" s="44"/>
      <c r="CP212" s="44"/>
      <c r="CQ212" s="44"/>
      <c r="CR212" s="44"/>
      <c r="CS212" s="44"/>
      <c r="CT212" s="44"/>
      <c r="CU212" s="44"/>
      <c r="CV212" s="44"/>
      <c r="CW212" s="44"/>
      <c r="CX212" s="44"/>
      <c r="CY212" s="44"/>
      <c r="CZ212" s="44"/>
      <c r="DA212" s="44"/>
      <c r="DB212" s="44"/>
      <c r="DC212" s="44"/>
      <c r="DD212" s="44"/>
      <c r="DE212" s="44"/>
      <c r="DF212" s="44"/>
      <c r="DG212" s="44"/>
      <c r="DH212" s="44"/>
      <c r="DI212" s="44"/>
      <c r="DJ212" s="44"/>
      <c r="DK212" s="44"/>
      <c r="DL212" s="44"/>
      <c r="DM212" s="44"/>
      <c r="DN212" s="44"/>
      <c r="DO212" s="44"/>
      <c r="DP212" s="44"/>
      <c r="DQ212" s="44"/>
      <c r="DR212" s="44"/>
      <c r="DS212" s="44"/>
      <c r="DT212" s="44"/>
      <c r="DU212" s="44"/>
      <c r="DV212" s="44"/>
      <c r="DW212" s="44"/>
      <c r="DX212" s="44"/>
      <c r="DY212" s="44"/>
      <c r="DZ212" s="44"/>
      <c r="EA212" s="44"/>
      <c r="EB212" s="44"/>
      <c r="EC212" s="44"/>
      <c r="ED212" s="44"/>
      <c r="EE212" s="44"/>
      <c r="EF212" s="44"/>
      <c r="EG212" s="44"/>
      <c r="EH212" s="44"/>
      <c r="EI212" s="44"/>
      <c r="EJ212" s="44"/>
      <c r="EK212" s="44"/>
      <c r="EL212" s="44"/>
      <c r="EM212" s="44"/>
      <c r="EN212" s="44"/>
      <c r="EO212" s="44"/>
      <c r="EP212" s="44"/>
      <c r="EQ212" s="44"/>
      <c r="ER212" s="44"/>
      <c r="ES212" s="44"/>
      <c r="ET212" s="44"/>
      <c r="EU212" s="44"/>
      <c r="EV212" s="44"/>
      <c r="EW212" s="44"/>
      <c r="EX212" s="44"/>
      <c r="EY212" s="44"/>
      <c r="EZ212" s="44"/>
      <c r="FA212" s="44"/>
      <c r="FB212" s="44"/>
      <c r="FC212" s="44"/>
      <c r="FD212" s="44"/>
      <c r="FE212" s="44"/>
      <c r="FF212" s="44"/>
      <c r="FG212" s="44"/>
      <c r="FH212" s="44"/>
      <c r="FI212" s="44"/>
      <c r="FJ212" s="44"/>
      <c r="FK212" s="44"/>
      <c r="FL212" s="44"/>
      <c r="FM212" s="44"/>
      <c r="FN212" s="44"/>
      <c r="FO212" s="44"/>
      <c r="FP212" s="44"/>
      <c r="FQ212" s="44"/>
      <c r="FR212" s="44"/>
      <c r="FS212" s="44"/>
      <c r="FT212" s="44"/>
      <c r="FU212" s="44"/>
      <c r="FV212" s="44"/>
      <c r="FW212" s="44"/>
      <c r="FX212" s="44"/>
      <c r="FY212" s="44"/>
      <c r="FZ212" s="44"/>
      <c r="GA212" s="44"/>
      <c r="GB212" s="44"/>
      <c r="GC212" s="44"/>
      <c r="GD212" s="44"/>
      <c r="GE212" s="44"/>
      <c r="GF212" s="44"/>
      <c r="GG212" s="44"/>
      <c r="GH212" s="44"/>
      <c r="GI212" s="44"/>
      <c r="GJ212" s="44"/>
      <c r="GK212" s="44"/>
      <c r="GL212" s="44"/>
      <c r="GM212" s="44"/>
      <c r="GN212" s="44"/>
      <c r="GO212" s="44"/>
      <c r="GP212" s="44"/>
      <c r="GQ212" s="44"/>
      <c r="GR212" s="44"/>
      <c r="GS212" s="44"/>
      <c r="GT212" s="44"/>
      <c r="GU212" s="44"/>
      <c r="GV212" s="44"/>
      <c r="GW212" s="44"/>
      <c r="GX212" s="44"/>
      <c r="GY212" s="44"/>
      <c r="GZ212" s="44"/>
      <c r="HA212" s="44"/>
      <c r="HB212" s="44"/>
      <c r="HC212" s="44"/>
      <c r="HD212" s="44"/>
      <c r="HE212" s="44"/>
      <c r="HF212" s="44"/>
      <c r="HG212" s="44"/>
      <c r="HH212" s="44"/>
      <c r="HI212" s="44"/>
      <c r="HJ212" s="44"/>
      <c r="HK212" s="44"/>
      <c r="HL212" s="44"/>
      <c r="HM212" s="44"/>
      <c r="HN212" s="44"/>
      <c r="HO212" s="44"/>
      <c r="HP212" s="44"/>
      <c r="HQ212" s="44"/>
      <c r="HR212" s="44"/>
      <c r="HS212" s="44"/>
      <c r="HT212" s="44"/>
      <c r="HU212" s="44"/>
      <c r="HV212" s="44"/>
      <c r="HW212" s="44"/>
      <c r="HX212" s="44"/>
      <c r="HY212" s="44"/>
      <c r="HZ212" s="44"/>
      <c r="IA212" s="44"/>
      <c r="IB212" s="44"/>
      <c r="IC212" s="44"/>
      <c r="ID212" s="44"/>
      <c r="IE212" s="44"/>
      <c r="IF212" s="44"/>
      <c r="IG212" s="44"/>
      <c r="IH212" s="44"/>
      <c r="II212" s="44"/>
      <c r="IJ212" s="44"/>
      <c r="IK212" s="44"/>
      <c r="IL212" s="44"/>
      <c r="IM212" s="44"/>
      <c r="IN212" s="44"/>
      <c r="IO212" s="44"/>
      <c r="IP212" s="44"/>
      <c r="IQ212" s="44"/>
      <c r="IR212" s="44"/>
      <c r="IS212" s="44"/>
      <c r="IT212" s="44"/>
      <c r="IU212" s="44"/>
      <c r="IV212" s="44"/>
      <c r="IW212" s="44"/>
      <c r="IX212" s="44"/>
      <c r="IY212" s="44"/>
      <c r="IZ212" s="44"/>
      <c r="JA212" s="44"/>
      <c r="JB212" s="44"/>
      <c r="JC212" s="44"/>
      <c r="JD212" s="44"/>
      <c r="JE212" s="44"/>
      <c r="JF212" s="44"/>
      <c r="JG212" s="44"/>
      <c r="JH212" s="44"/>
      <c r="JI212" s="44"/>
      <c r="JJ212" s="44"/>
      <c r="JK212" s="44"/>
      <c r="JL212" s="44"/>
      <c r="JM212" s="44"/>
      <c r="JN212" s="44"/>
      <c r="JO212" s="44"/>
      <c r="JP212" s="44"/>
      <c r="JQ212" s="44"/>
      <c r="JR212" s="44"/>
      <c r="JS212" s="44"/>
      <c r="JT212" s="44"/>
      <c r="JU212" s="44"/>
      <c r="JV212" s="44"/>
      <c r="JW212" s="44"/>
      <c r="JX212" s="44"/>
      <c r="JY212" s="44"/>
      <c r="JZ212" s="44"/>
      <c r="KA212" s="44"/>
      <c r="KB212" s="44"/>
      <c r="KC212" s="44"/>
      <c r="KD212" s="44"/>
      <c r="KE212" s="44"/>
      <c r="KF212" s="44"/>
      <c r="KG212" s="44"/>
      <c r="KH212" s="44"/>
      <c r="KI212" s="44"/>
      <c r="KJ212" s="44"/>
      <c r="KK212" s="44"/>
      <c r="KL212" s="44"/>
      <c r="KM212" s="44"/>
      <c r="KN212" s="44"/>
      <c r="KO212" s="44"/>
      <c r="KP212" s="44"/>
      <c r="KQ212" s="44"/>
      <c r="KR212" s="44"/>
      <c r="KS212" s="44"/>
      <c r="KT212" s="44"/>
      <c r="KU212" s="44"/>
      <c r="KV212" s="44"/>
      <c r="KW212" s="44"/>
      <c r="KX212" s="44"/>
      <c r="KY212" s="44"/>
      <c r="KZ212" s="44"/>
      <c r="LA212" s="44"/>
      <c r="LB212" s="44"/>
      <c r="LC212" s="44"/>
      <c r="LD212" s="44"/>
      <c r="LE212" s="44"/>
      <c r="LF212" s="44"/>
      <c r="LG212" s="44"/>
      <c r="LH212" s="44"/>
      <c r="LI212" s="44"/>
      <c r="LJ212" s="44"/>
      <c r="LK212" s="44"/>
      <c r="LL212" s="44"/>
      <c r="LM212" s="44"/>
      <c r="LN212" s="44"/>
      <c r="LO212" s="44"/>
      <c r="LP212" s="44"/>
      <c r="LQ212" s="44"/>
      <c r="LR212" s="44"/>
      <c r="LS212" s="44"/>
      <c r="LT212" s="44"/>
      <c r="LU212" s="44"/>
      <c r="LV212" s="44"/>
      <c r="LW212" s="44"/>
      <c r="LX212" s="44"/>
      <c r="LY212" s="44"/>
      <c r="LZ212" s="44"/>
      <c r="MA212" s="44"/>
      <c r="MB212" s="44"/>
      <c r="MC212" s="44"/>
      <c r="MD212" s="44"/>
      <c r="ME212" s="44"/>
      <c r="MF212" s="44"/>
      <c r="MG212" s="44"/>
      <c r="MH212" s="44"/>
      <c r="MI212" s="44"/>
      <c r="MJ212" s="44"/>
      <c r="MK212" s="44"/>
      <c r="ML212" s="44"/>
      <c r="MM212" s="44"/>
      <c r="MN212" s="44"/>
      <c r="MO212" s="44"/>
      <c r="MP212" s="44"/>
      <c r="MQ212" s="44"/>
      <c r="MR212" s="44"/>
      <c r="MS212" s="44"/>
      <c r="MT212" s="44"/>
      <c r="MU212" s="44"/>
      <c r="MV212" s="44"/>
      <c r="MW212" s="44"/>
      <c r="MX212" s="44"/>
      <c r="MY212" s="44"/>
      <c r="MZ212" s="44"/>
      <c r="NA212" s="44"/>
      <c r="NB212" s="44"/>
      <c r="NC212" s="44"/>
      <c r="ND212" s="44"/>
      <c r="NE212" s="44"/>
      <c r="NF212" s="44"/>
      <c r="NG212" s="44"/>
      <c r="NH212" s="44"/>
      <c r="NI212" s="44"/>
      <c r="NJ212" s="44"/>
      <c r="NK212" s="44"/>
      <c r="NL212" s="44"/>
      <c r="NM212" s="44"/>
      <c r="NN212" s="44"/>
      <c r="NO212" s="44"/>
      <c r="NP212" s="44"/>
      <c r="NQ212" s="44"/>
      <c r="NR212" s="44"/>
      <c r="NS212" s="44"/>
      <c r="NT212" s="44"/>
      <c r="NU212" s="44"/>
      <c r="NV212" s="44"/>
      <c r="NW212" s="44"/>
      <c r="NX212" s="44"/>
      <c r="NY212" s="44"/>
      <c r="NZ212" s="44"/>
      <c r="OA212" s="44"/>
      <c r="OB212" s="44"/>
      <c r="OC212" s="44"/>
      <c r="OD212" s="44"/>
      <c r="OE212" s="44"/>
      <c r="OF212" s="44"/>
      <c r="OG212" s="44"/>
      <c r="OH212" s="44"/>
      <c r="OI212" s="44"/>
      <c r="OJ212" s="44"/>
      <c r="OK212" s="44"/>
      <c r="OL212" s="44"/>
      <c r="OM212" s="44"/>
      <c r="ON212" s="44"/>
      <c r="OO212" s="44"/>
      <c r="OP212" s="44"/>
      <c r="OQ212" s="44"/>
      <c r="OR212" s="44"/>
      <c r="OS212" s="44"/>
      <c r="OT212" s="44"/>
      <c r="OU212" s="44"/>
      <c r="OV212" s="44"/>
      <c r="OW212" s="44"/>
      <c r="OX212" s="44"/>
      <c r="OY212" s="44"/>
      <c r="OZ212" s="44"/>
      <c r="PA212" s="44"/>
      <c r="PB212" s="44"/>
      <c r="PC212" s="44"/>
      <c r="PD212" s="44"/>
      <c r="PE212" s="44"/>
      <c r="PF212" s="44"/>
      <c r="PG212" s="44"/>
      <c r="PH212" s="44"/>
    </row>
    <row r="213" spans="1:424" s="49" customFormat="1" x14ac:dyDescent="0.25">
      <c r="A213" s="30"/>
      <c r="C213" s="328"/>
      <c r="D213" s="47"/>
      <c r="E213" s="328"/>
      <c r="F213" s="47"/>
      <c r="G213" s="47"/>
      <c r="H213" s="47"/>
      <c r="I213" s="47"/>
      <c r="J213" s="47"/>
      <c r="M213" s="47"/>
      <c r="N213" s="47"/>
      <c r="O213" s="47"/>
      <c r="P213" s="47"/>
      <c r="Q213" s="47"/>
      <c r="R213" s="47"/>
      <c r="U213" s="47"/>
      <c r="V213" s="47"/>
      <c r="W213" s="47"/>
      <c r="X213" s="47"/>
      <c r="Y213" s="47"/>
      <c r="Z213" s="47"/>
      <c r="AC213" s="47"/>
      <c r="AD213" s="47"/>
      <c r="AE213" s="47"/>
      <c r="AF213" s="47"/>
      <c r="AG213" s="47"/>
      <c r="AH213" s="47"/>
      <c r="AK213" s="47"/>
      <c r="AL213" s="47"/>
      <c r="AM213" s="47"/>
      <c r="AN213" s="47"/>
      <c r="AO213" s="47"/>
      <c r="AP213" s="47"/>
      <c r="AS213" s="47"/>
      <c r="AT213" s="47"/>
      <c r="AU213" s="47"/>
      <c r="AV213" s="47"/>
      <c r="AW213" s="46"/>
      <c r="AX213" s="46"/>
      <c r="BA213" s="47"/>
      <c r="BB213" s="47"/>
      <c r="BC213" s="47"/>
      <c r="BD213" s="47"/>
      <c r="BE213" s="47"/>
      <c r="BF213" s="47"/>
      <c r="BG213" s="47"/>
      <c r="BH213" s="47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  <c r="CF213" s="44"/>
      <c r="CG213" s="44"/>
      <c r="CH213" s="44"/>
      <c r="CI213" s="44"/>
      <c r="CJ213" s="44"/>
      <c r="CK213" s="44"/>
      <c r="CL213" s="44"/>
      <c r="CM213" s="44"/>
      <c r="CN213" s="44"/>
      <c r="CO213" s="44"/>
      <c r="CP213" s="44"/>
      <c r="CQ213" s="44"/>
      <c r="CR213" s="44"/>
      <c r="CS213" s="44"/>
      <c r="CT213" s="44"/>
      <c r="CU213" s="44"/>
      <c r="CV213" s="44"/>
      <c r="CW213" s="44"/>
      <c r="CX213" s="44"/>
      <c r="CY213" s="44"/>
      <c r="CZ213" s="44"/>
      <c r="DA213" s="44"/>
      <c r="DB213" s="44"/>
      <c r="DC213" s="44"/>
      <c r="DD213" s="44"/>
      <c r="DE213" s="44"/>
      <c r="DF213" s="44"/>
      <c r="DG213" s="44"/>
      <c r="DH213" s="44"/>
      <c r="DI213" s="44"/>
      <c r="DJ213" s="44"/>
      <c r="DK213" s="44"/>
      <c r="DL213" s="44"/>
      <c r="DM213" s="44"/>
      <c r="DN213" s="44"/>
      <c r="DO213" s="44"/>
      <c r="DP213" s="44"/>
      <c r="DQ213" s="44"/>
      <c r="DR213" s="44"/>
      <c r="DS213" s="44"/>
      <c r="DT213" s="44"/>
      <c r="DU213" s="44"/>
      <c r="DV213" s="44"/>
      <c r="DW213" s="44"/>
      <c r="DX213" s="44"/>
      <c r="DY213" s="44"/>
      <c r="DZ213" s="44"/>
      <c r="EA213" s="44"/>
      <c r="EB213" s="44"/>
      <c r="EC213" s="44"/>
      <c r="ED213" s="44"/>
      <c r="EE213" s="44"/>
      <c r="EF213" s="44"/>
      <c r="EG213" s="44"/>
      <c r="EH213" s="44"/>
      <c r="EI213" s="44"/>
      <c r="EJ213" s="44"/>
      <c r="EK213" s="44"/>
      <c r="EL213" s="44"/>
      <c r="EM213" s="44"/>
      <c r="EN213" s="44"/>
      <c r="EO213" s="44"/>
      <c r="EP213" s="44"/>
      <c r="EQ213" s="44"/>
      <c r="ER213" s="44"/>
      <c r="ES213" s="44"/>
      <c r="ET213" s="44"/>
      <c r="EU213" s="44"/>
      <c r="EV213" s="44"/>
      <c r="EW213" s="44"/>
      <c r="EX213" s="44"/>
      <c r="EY213" s="44"/>
      <c r="EZ213" s="44"/>
      <c r="FA213" s="44"/>
      <c r="FB213" s="44"/>
      <c r="FC213" s="44"/>
      <c r="FD213" s="44"/>
      <c r="FE213" s="44"/>
      <c r="FF213" s="44"/>
      <c r="FG213" s="44"/>
      <c r="FH213" s="44"/>
      <c r="FI213" s="44"/>
      <c r="FJ213" s="44"/>
      <c r="FK213" s="44"/>
      <c r="FL213" s="44"/>
      <c r="FM213" s="44"/>
      <c r="FN213" s="44"/>
      <c r="FO213" s="44"/>
      <c r="FP213" s="44"/>
      <c r="FQ213" s="44"/>
      <c r="FR213" s="44"/>
      <c r="FS213" s="44"/>
      <c r="FT213" s="44"/>
      <c r="FU213" s="44"/>
      <c r="FV213" s="44"/>
      <c r="FW213" s="44"/>
      <c r="FX213" s="44"/>
      <c r="FY213" s="44"/>
      <c r="FZ213" s="44"/>
      <c r="GA213" s="44"/>
      <c r="GB213" s="44"/>
      <c r="GC213" s="44"/>
      <c r="GD213" s="44"/>
      <c r="GE213" s="44"/>
      <c r="GF213" s="44"/>
      <c r="GG213" s="44"/>
      <c r="GH213" s="44"/>
      <c r="GI213" s="44"/>
      <c r="GJ213" s="44"/>
      <c r="GK213" s="44"/>
      <c r="GL213" s="44"/>
      <c r="GM213" s="44"/>
      <c r="GN213" s="44"/>
      <c r="GO213" s="44"/>
      <c r="GP213" s="44"/>
      <c r="GQ213" s="44"/>
      <c r="GR213" s="44"/>
      <c r="GS213" s="44"/>
      <c r="GT213" s="44"/>
      <c r="GU213" s="44"/>
      <c r="GV213" s="44"/>
      <c r="GW213" s="44"/>
      <c r="GX213" s="44"/>
      <c r="GY213" s="44"/>
      <c r="GZ213" s="44"/>
      <c r="HA213" s="44"/>
      <c r="HB213" s="44"/>
      <c r="HC213" s="44"/>
      <c r="HD213" s="44"/>
      <c r="HE213" s="44"/>
      <c r="HF213" s="44"/>
      <c r="HG213" s="44"/>
      <c r="HH213" s="44"/>
      <c r="HI213" s="44"/>
      <c r="HJ213" s="44"/>
      <c r="HK213" s="44"/>
      <c r="HL213" s="44"/>
      <c r="HM213" s="44"/>
      <c r="HN213" s="44"/>
      <c r="HO213" s="44"/>
      <c r="HP213" s="44"/>
      <c r="HQ213" s="44"/>
      <c r="HR213" s="44"/>
      <c r="HS213" s="44"/>
      <c r="HT213" s="44"/>
      <c r="HU213" s="44"/>
      <c r="HV213" s="44"/>
      <c r="HW213" s="44"/>
      <c r="HX213" s="44"/>
      <c r="HY213" s="44"/>
      <c r="HZ213" s="44"/>
      <c r="IA213" s="44"/>
      <c r="IB213" s="44"/>
      <c r="IC213" s="44"/>
      <c r="ID213" s="44"/>
      <c r="IE213" s="44"/>
      <c r="IF213" s="44"/>
      <c r="IG213" s="44"/>
      <c r="IH213" s="44"/>
      <c r="II213" s="44"/>
      <c r="IJ213" s="44"/>
      <c r="IK213" s="44"/>
      <c r="IL213" s="44"/>
      <c r="IM213" s="44"/>
      <c r="IN213" s="44"/>
      <c r="IO213" s="44"/>
      <c r="IP213" s="44"/>
      <c r="IQ213" s="44"/>
      <c r="IR213" s="44"/>
      <c r="IS213" s="44"/>
      <c r="IT213" s="44"/>
      <c r="IU213" s="44"/>
      <c r="IV213" s="44"/>
      <c r="IW213" s="44"/>
      <c r="IX213" s="44"/>
      <c r="IY213" s="44"/>
      <c r="IZ213" s="44"/>
      <c r="JA213" s="44"/>
      <c r="JB213" s="44"/>
      <c r="JC213" s="44"/>
      <c r="JD213" s="44"/>
      <c r="JE213" s="44"/>
      <c r="JF213" s="44"/>
      <c r="JG213" s="44"/>
      <c r="JH213" s="44"/>
      <c r="JI213" s="44"/>
      <c r="JJ213" s="44"/>
      <c r="JK213" s="44"/>
      <c r="JL213" s="44"/>
      <c r="JM213" s="44"/>
      <c r="JN213" s="44"/>
      <c r="JO213" s="44"/>
      <c r="JP213" s="44"/>
      <c r="JQ213" s="44"/>
      <c r="JR213" s="44"/>
      <c r="JS213" s="44"/>
      <c r="JT213" s="44"/>
      <c r="JU213" s="44"/>
      <c r="JV213" s="44"/>
      <c r="JW213" s="44"/>
      <c r="JX213" s="44"/>
      <c r="JY213" s="44"/>
      <c r="JZ213" s="44"/>
      <c r="KA213" s="44"/>
      <c r="KB213" s="44"/>
      <c r="KC213" s="44"/>
      <c r="KD213" s="44"/>
      <c r="KE213" s="44"/>
      <c r="KF213" s="44"/>
      <c r="KG213" s="44"/>
      <c r="KH213" s="44"/>
      <c r="KI213" s="44"/>
      <c r="KJ213" s="44"/>
      <c r="KK213" s="44"/>
      <c r="KL213" s="44"/>
      <c r="KM213" s="44"/>
      <c r="KN213" s="44"/>
      <c r="KO213" s="44"/>
      <c r="KP213" s="44"/>
      <c r="KQ213" s="44"/>
      <c r="KR213" s="44"/>
      <c r="KS213" s="44"/>
      <c r="KT213" s="44"/>
      <c r="KU213" s="44"/>
      <c r="KV213" s="44"/>
      <c r="KW213" s="44"/>
      <c r="KX213" s="44"/>
      <c r="KY213" s="44"/>
      <c r="KZ213" s="44"/>
      <c r="LA213" s="44"/>
      <c r="LB213" s="44"/>
      <c r="LC213" s="44"/>
      <c r="LD213" s="44"/>
      <c r="LE213" s="44"/>
      <c r="LF213" s="44"/>
      <c r="LG213" s="44"/>
      <c r="LH213" s="44"/>
      <c r="LI213" s="44"/>
      <c r="LJ213" s="44"/>
      <c r="LK213" s="44"/>
      <c r="LL213" s="44"/>
      <c r="LM213" s="44"/>
      <c r="LN213" s="44"/>
      <c r="LO213" s="44"/>
      <c r="LP213" s="44"/>
      <c r="LQ213" s="44"/>
      <c r="LR213" s="44"/>
      <c r="LS213" s="44"/>
      <c r="LT213" s="44"/>
      <c r="LU213" s="44"/>
      <c r="LV213" s="44"/>
      <c r="LW213" s="44"/>
      <c r="LX213" s="44"/>
      <c r="LY213" s="44"/>
      <c r="LZ213" s="44"/>
      <c r="MA213" s="44"/>
      <c r="MB213" s="44"/>
      <c r="MC213" s="44"/>
      <c r="MD213" s="44"/>
      <c r="ME213" s="44"/>
      <c r="MF213" s="44"/>
      <c r="MG213" s="44"/>
      <c r="MH213" s="44"/>
      <c r="MI213" s="44"/>
      <c r="MJ213" s="44"/>
      <c r="MK213" s="44"/>
      <c r="ML213" s="44"/>
      <c r="MM213" s="44"/>
      <c r="MN213" s="44"/>
      <c r="MO213" s="44"/>
      <c r="MP213" s="44"/>
      <c r="MQ213" s="44"/>
      <c r="MR213" s="44"/>
      <c r="MS213" s="44"/>
      <c r="MT213" s="44"/>
      <c r="MU213" s="44"/>
      <c r="MV213" s="44"/>
      <c r="MW213" s="44"/>
      <c r="MX213" s="44"/>
      <c r="MY213" s="44"/>
      <c r="MZ213" s="44"/>
      <c r="NA213" s="44"/>
      <c r="NB213" s="44"/>
      <c r="NC213" s="44"/>
      <c r="ND213" s="44"/>
      <c r="NE213" s="44"/>
      <c r="NF213" s="44"/>
      <c r="NG213" s="44"/>
      <c r="NH213" s="44"/>
      <c r="NI213" s="44"/>
      <c r="NJ213" s="44"/>
      <c r="NK213" s="44"/>
      <c r="NL213" s="44"/>
      <c r="NM213" s="44"/>
      <c r="NN213" s="44"/>
      <c r="NO213" s="44"/>
      <c r="NP213" s="44"/>
      <c r="NQ213" s="44"/>
      <c r="NR213" s="44"/>
      <c r="NS213" s="44"/>
      <c r="NT213" s="44"/>
      <c r="NU213" s="44"/>
      <c r="NV213" s="44"/>
      <c r="NW213" s="44"/>
      <c r="NX213" s="44"/>
      <c r="NY213" s="44"/>
      <c r="NZ213" s="44"/>
      <c r="OA213" s="44"/>
      <c r="OB213" s="44"/>
      <c r="OC213" s="44"/>
      <c r="OD213" s="44"/>
      <c r="OE213" s="44"/>
      <c r="OF213" s="44"/>
      <c r="OG213" s="44"/>
      <c r="OH213" s="44"/>
      <c r="OI213" s="44"/>
      <c r="OJ213" s="44"/>
      <c r="OK213" s="44"/>
      <c r="OL213" s="44"/>
      <c r="OM213" s="44"/>
      <c r="ON213" s="44"/>
      <c r="OO213" s="44"/>
      <c r="OP213" s="44"/>
      <c r="OQ213" s="44"/>
      <c r="OR213" s="44"/>
      <c r="OS213" s="44"/>
      <c r="OT213" s="44"/>
      <c r="OU213" s="44"/>
      <c r="OV213" s="44"/>
      <c r="OW213" s="44"/>
      <c r="OX213" s="44"/>
      <c r="OY213" s="44"/>
      <c r="OZ213" s="44"/>
      <c r="PA213" s="44"/>
      <c r="PB213" s="44"/>
      <c r="PC213" s="44"/>
      <c r="PD213" s="44"/>
      <c r="PE213" s="44"/>
      <c r="PF213" s="44"/>
      <c r="PG213" s="44"/>
      <c r="PH213" s="44"/>
    </row>
    <row r="214" spans="1:424" s="49" customFormat="1" x14ac:dyDescent="0.25">
      <c r="A214" s="30"/>
      <c r="C214" s="328"/>
      <c r="D214" s="47"/>
      <c r="E214" s="328"/>
      <c r="F214" s="47"/>
      <c r="G214" s="47"/>
      <c r="H214" s="47"/>
      <c r="I214" s="47"/>
      <c r="J214" s="47"/>
      <c r="M214" s="47"/>
      <c r="N214" s="47"/>
      <c r="O214" s="47"/>
      <c r="P214" s="47"/>
      <c r="Q214" s="47"/>
      <c r="R214" s="47"/>
      <c r="U214" s="47"/>
      <c r="V214" s="47"/>
      <c r="W214" s="47"/>
      <c r="X214" s="47"/>
      <c r="Y214" s="47"/>
      <c r="Z214" s="47"/>
      <c r="AC214" s="47"/>
      <c r="AD214" s="47"/>
      <c r="AE214" s="47"/>
      <c r="AF214" s="47"/>
      <c r="AG214" s="47"/>
      <c r="AH214" s="47"/>
      <c r="AK214" s="47"/>
      <c r="AL214" s="47"/>
      <c r="AM214" s="47"/>
      <c r="AN214" s="47"/>
      <c r="AO214" s="47"/>
      <c r="AP214" s="47"/>
      <c r="AS214" s="47"/>
      <c r="AT214" s="47"/>
      <c r="AU214" s="47"/>
      <c r="AV214" s="47"/>
      <c r="AW214" s="46"/>
      <c r="AX214" s="46"/>
      <c r="BA214" s="47"/>
      <c r="BB214" s="47"/>
      <c r="BC214" s="47"/>
      <c r="BD214" s="47"/>
      <c r="BE214" s="47"/>
      <c r="BF214" s="47"/>
      <c r="BG214" s="47"/>
      <c r="BH214" s="47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  <c r="CF214" s="44"/>
      <c r="CG214" s="44"/>
      <c r="CH214" s="44"/>
      <c r="CI214" s="44"/>
      <c r="CJ214" s="44"/>
      <c r="CK214" s="44"/>
      <c r="CL214" s="44"/>
      <c r="CM214" s="44"/>
      <c r="CN214" s="44"/>
      <c r="CO214" s="44"/>
      <c r="CP214" s="44"/>
      <c r="CQ214" s="44"/>
      <c r="CR214" s="44"/>
      <c r="CS214" s="44"/>
      <c r="CT214" s="44"/>
      <c r="CU214" s="44"/>
      <c r="CV214" s="44"/>
      <c r="CW214" s="44"/>
      <c r="CX214" s="44"/>
      <c r="CY214" s="44"/>
      <c r="CZ214" s="44"/>
      <c r="DA214" s="44"/>
      <c r="DB214" s="44"/>
      <c r="DC214" s="44"/>
      <c r="DD214" s="44"/>
      <c r="DE214" s="44"/>
      <c r="DF214" s="44"/>
      <c r="DG214" s="44"/>
      <c r="DH214" s="44"/>
      <c r="DI214" s="44"/>
      <c r="DJ214" s="44"/>
      <c r="DK214" s="44"/>
      <c r="DL214" s="44"/>
      <c r="DM214" s="44"/>
      <c r="DN214" s="44"/>
      <c r="DO214" s="44"/>
      <c r="DP214" s="44"/>
      <c r="DQ214" s="44"/>
      <c r="DR214" s="44"/>
      <c r="DS214" s="44"/>
      <c r="DT214" s="44"/>
      <c r="DU214" s="44"/>
      <c r="DV214" s="44"/>
      <c r="DW214" s="44"/>
      <c r="DX214" s="44"/>
      <c r="DY214" s="44"/>
      <c r="DZ214" s="44"/>
      <c r="EA214" s="44"/>
      <c r="EB214" s="44"/>
      <c r="EC214" s="44"/>
      <c r="ED214" s="44"/>
      <c r="EE214" s="44"/>
      <c r="EF214" s="44"/>
      <c r="EG214" s="44"/>
      <c r="EH214" s="44"/>
      <c r="EI214" s="44"/>
      <c r="EJ214" s="44"/>
      <c r="EK214" s="44"/>
      <c r="EL214" s="44"/>
      <c r="EM214" s="44"/>
      <c r="EN214" s="44"/>
      <c r="EO214" s="44"/>
      <c r="EP214" s="44"/>
      <c r="EQ214" s="44"/>
      <c r="ER214" s="44"/>
      <c r="ES214" s="44"/>
      <c r="ET214" s="44"/>
      <c r="EU214" s="44"/>
      <c r="EV214" s="44"/>
      <c r="EW214" s="44"/>
      <c r="EX214" s="44"/>
      <c r="EY214" s="44"/>
      <c r="EZ214" s="44"/>
      <c r="FA214" s="44"/>
      <c r="FB214" s="44"/>
      <c r="FC214" s="44"/>
      <c r="FD214" s="44"/>
      <c r="FE214" s="44"/>
      <c r="FF214" s="44"/>
      <c r="FG214" s="44"/>
      <c r="FH214" s="44"/>
      <c r="FI214" s="44"/>
      <c r="FJ214" s="44"/>
      <c r="FK214" s="44"/>
      <c r="FL214" s="44"/>
      <c r="FM214" s="44"/>
      <c r="FN214" s="44"/>
      <c r="FO214" s="44"/>
      <c r="FP214" s="44"/>
      <c r="FQ214" s="44"/>
      <c r="FR214" s="44"/>
      <c r="FS214" s="44"/>
      <c r="FT214" s="44"/>
      <c r="FU214" s="44"/>
      <c r="FV214" s="44"/>
      <c r="FW214" s="44"/>
      <c r="FX214" s="44"/>
      <c r="FY214" s="44"/>
      <c r="FZ214" s="44"/>
      <c r="GA214" s="44"/>
      <c r="GB214" s="44"/>
      <c r="GC214" s="44"/>
      <c r="GD214" s="44"/>
      <c r="GE214" s="44"/>
      <c r="GF214" s="44"/>
      <c r="GG214" s="44"/>
      <c r="GH214" s="44"/>
      <c r="GI214" s="44"/>
      <c r="GJ214" s="44"/>
      <c r="GK214" s="44"/>
      <c r="GL214" s="44"/>
      <c r="GM214" s="44"/>
      <c r="GN214" s="44"/>
      <c r="GO214" s="44"/>
      <c r="GP214" s="44"/>
      <c r="GQ214" s="44"/>
      <c r="GR214" s="44"/>
      <c r="GS214" s="44"/>
      <c r="GT214" s="44"/>
      <c r="GU214" s="44"/>
      <c r="GV214" s="44"/>
      <c r="GW214" s="44"/>
      <c r="GX214" s="44"/>
      <c r="GY214" s="44"/>
      <c r="GZ214" s="44"/>
      <c r="HA214" s="44"/>
      <c r="HB214" s="44"/>
      <c r="HC214" s="44"/>
      <c r="HD214" s="44"/>
      <c r="HE214" s="44"/>
      <c r="HF214" s="44"/>
      <c r="HG214" s="44"/>
      <c r="HH214" s="44"/>
      <c r="HI214" s="44"/>
      <c r="HJ214" s="44"/>
      <c r="HK214" s="44"/>
      <c r="HL214" s="44"/>
      <c r="HM214" s="44"/>
      <c r="HN214" s="44"/>
      <c r="HO214" s="44"/>
      <c r="HP214" s="44"/>
      <c r="HQ214" s="44"/>
      <c r="HR214" s="44"/>
      <c r="HS214" s="44"/>
      <c r="HT214" s="44"/>
      <c r="HU214" s="44"/>
      <c r="HV214" s="44"/>
      <c r="HW214" s="44"/>
      <c r="HX214" s="44"/>
      <c r="HY214" s="44"/>
      <c r="HZ214" s="44"/>
      <c r="IA214" s="44"/>
      <c r="IB214" s="44"/>
      <c r="IC214" s="44"/>
      <c r="ID214" s="44"/>
      <c r="IE214" s="44"/>
      <c r="IF214" s="44"/>
      <c r="IG214" s="44"/>
      <c r="IH214" s="44"/>
      <c r="II214" s="44"/>
      <c r="IJ214" s="44"/>
      <c r="IK214" s="44"/>
      <c r="IL214" s="44"/>
      <c r="IM214" s="44"/>
      <c r="IN214" s="44"/>
      <c r="IO214" s="44"/>
      <c r="IP214" s="44"/>
      <c r="IQ214" s="44"/>
      <c r="IR214" s="44"/>
      <c r="IS214" s="44"/>
      <c r="IT214" s="44"/>
      <c r="IU214" s="44"/>
      <c r="IV214" s="44"/>
      <c r="IW214" s="44"/>
      <c r="IX214" s="44"/>
      <c r="IY214" s="44"/>
      <c r="IZ214" s="44"/>
      <c r="JA214" s="44"/>
      <c r="JB214" s="44"/>
      <c r="JC214" s="44"/>
      <c r="JD214" s="44"/>
      <c r="JE214" s="44"/>
      <c r="JF214" s="44"/>
      <c r="JG214" s="44"/>
      <c r="JH214" s="44"/>
      <c r="JI214" s="44"/>
      <c r="JJ214" s="44"/>
      <c r="JK214" s="44"/>
      <c r="JL214" s="44"/>
      <c r="JM214" s="44"/>
      <c r="JN214" s="44"/>
      <c r="JO214" s="44"/>
      <c r="JP214" s="44"/>
      <c r="JQ214" s="44"/>
      <c r="JR214" s="44"/>
      <c r="JS214" s="44"/>
      <c r="JT214" s="44"/>
      <c r="JU214" s="44"/>
      <c r="JV214" s="44"/>
      <c r="JW214" s="44"/>
      <c r="JX214" s="44"/>
      <c r="JY214" s="44"/>
      <c r="JZ214" s="44"/>
      <c r="KA214" s="44"/>
      <c r="KB214" s="44"/>
      <c r="KC214" s="44"/>
      <c r="KD214" s="44"/>
      <c r="KE214" s="44"/>
      <c r="KF214" s="44"/>
      <c r="KG214" s="44"/>
      <c r="KH214" s="44"/>
      <c r="KI214" s="44"/>
      <c r="KJ214" s="44"/>
      <c r="KK214" s="44"/>
      <c r="KL214" s="44"/>
      <c r="KM214" s="44"/>
      <c r="KN214" s="44"/>
      <c r="KO214" s="44"/>
      <c r="KP214" s="44"/>
      <c r="KQ214" s="44"/>
      <c r="KR214" s="44"/>
      <c r="KS214" s="44"/>
      <c r="KT214" s="44"/>
      <c r="KU214" s="44"/>
      <c r="KV214" s="44"/>
      <c r="KW214" s="44"/>
      <c r="KX214" s="44"/>
      <c r="KY214" s="44"/>
      <c r="KZ214" s="44"/>
      <c r="LA214" s="44"/>
      <c r="LB214" s="44"/>
      <c r="LC214" s="44"/>
      <c r="LD214" s="44"/>
      <c r="LE214" s="44"/>
      <c r="LF214" s="44"/>
      <c r="LG214" s="44"/>
      <c r="LH214" s="44"/>
      <c r="LI214" s="44"/>
      <c r="LJ214" s="44"/>
      <c r="LK214" s="44"/>
      <c r="LL214" s="44"/>
      <c r="LM214" s="44"/>
      <c r="LN214" s="44"/>
      <c r="LO214" s="44"/>
      <c r="LP214" s="44"/>
      <c r="LQ214" s="44"/>
      <c r="LR214" s="44"/>
      <c r="LS214" s="44"/>
      <c r="LT214" s="44"/>
      <c r="LU214" s="44"/>
      <c r="LV214" s="44"/>
      <c r="LW214" s="44"/>
      <c r="LX214" s="44"/>
      <c r="LY214" s="44"/>
      <c r="LZ214" s="44"/>
      <c r="MA214" s="44"/>
      <c r="MB214" s="44"/>
      <c r="MC214" s="44"/>
      <c r="MD214" s="44"/>
      <c r="ME214" s="44"/>
      <c r="MF214" s="44"/>
      <c r="MG214" s="44"/>
      <c r="MH214" s="44"/>
      <c r="MI214" s="44"/>
      <c r="MJ214" s="44"/>
      <c r="MK214" s="44"/>
      <c r="ML214" s="44"/>
      <c r="MM214" s="44"/>
      <c r="MN214" s="44"/>
      <c r="MO214" s="44"/>
      <c r="MP214" s="44"/>
      <c r="MQ214" s="44"/>
      <c r="MR214" s="44"/>
      <c r="MS214" s="44"/>
      <c r="MT214" s="44"/>
      <c r="MU214" s="44"/>
      <c r="MV214" s="44"/>
      <c r="MW214" s="44"/>
      <c r="MX214" s="44"/>
      <c r="MY214" s="44"/>
      <c r="MZ214" s="44"/>
      <c r="NA214" s="44"/>
      <c r="NB214" s="44"/>
      <c r="NC214" s="44"/>
      <c r="ND214" s="44"/>
      <c r="NE214" s="44"/>
      <c r="NF214" s="44"/>
      <c r="NG214" s="44"/>
      <c r="NH214" s="44"/>
      <c r="NI214" s="44"/>
      <c r="NJ214" s="44"/>
      <c r="NK214" s="44"/>
      <c r="NL214" s="44"/>
      <c r="NM214" s="44"/>
      <c r="NN214" s="44"/>
      <c r="NO214" s="44"/>
      <c r="NP214" s="44"/>
      <c r="NQ214" s="44"/>
      <c r="NR214" s="44"/>
      <c r="NS214" s="44"/>
      <c r="NT214" s="44"/>
      <c r="NU214" s="44"/>
      <c r="NV214" s="44"/>
      <c r="NW214" s="44"/>
      <c r="NX214" s="44"/>
      <c r="NY214" s="44"/>
      <c r="NZ214" s="44"/>
      <c r="OA214" s="44"/>
      <c r="OB214" s="44"/>
      <c r="OC214" s="44"/>
      <c r="OD214" s="44"/>
      <c r="OE214" s="44"/>
      <c r="OF214" s="44"/>
      <c r="OG214" s="44"/>
      <c r="OH214" s="44"/>
      <c r="OI214" s="44"/>
      <c r="OJ214" s="44"/>
      <c r="OK214" s="44"/>
      <c r="OL214" s="44"/>
      <c r="OM214" s="44"/>
      <c r="ON214" s="44"/>
      <c r="OO214" s="44"/>
      <c r="OP214" s="44"/>
      <c r="OQ214" s="44"/>
      <c r="OR214" s="44"/>
      <c r="OS214" s="44"/>
      <c r="OT214" s="44"/>
      <c r="OU214" s="44"/>
      <c r="OV214" s="44"/>
      <c r="OW214" s="44"/>
      <c r="OX214" s="44"/>
      <c r="OY214" s="44"/>
      <c r="OZ214" s="44"/>
      <c r="PA214" s="44"/>
      <c r="PB214" s="44"/>
      <c r="PC214" s="44"/>
      <c r="PD214" s="44"/>
      <c r="PE214" s="44"/>
      <c r="PF214" s="44"/>
      <c r="PG214" s="44"/>
      <c r="PH214" s="44"/>
    </row>
    <row r="215" spans="1:424" s="49" customFormat="1" x14ac:dyDescent="0.25">
      <c r="A215" s="30"/>
      <c r="C215" s="328"/>
      <c r="D215" s="47"/>
      <c r="E215" s="328"/>
      <c r="F215" s="47"/>
      <c r="G215" s="47"/>
      <c r="H215" s="47"/>
      <c r="I215" s="47"/>
      <c r="J215" s="47"/>
      <c r="M215" s="47"/>
      <c r="N215" s="47"/>
      <c r="O215" s="47"/>
      <c r="P215" s="47"/>
      <c r="Q215" s="47"/>
      <c r="R215" s="47"/>
      <c r="U215" s="47"/>
      <c r="V215" s="47"/>
      <c r="W215" s="47"/>
      <c r="X215" s="47"/>
      <c r="Y215" s="47"/>
      <c r="Z215" s="47"/>
      <c r="AC215" s="47"/>
      <c r="AD215" s="47"/>
      <c r="AE215" s="47"/>
      <c r="AF215" s="47"/>
      <c r="AG215" s="47"/>
      <c r="AH215" s="47"/>
      <c r="AK215" s="47"/>
      <c r="AL215" s="47"/>
      <c r="AM215" s="47"/>
      <c r="AN215" s="47"/>
      <c r="AO215" s="47"/>
      <c r="AP215" s="47"/>
      <c r="AS215" s="47"/>
      <c r="AT215" s="47"/>
      <c r="AU215" s="47"/>
      <c r="AV215" s="47"/>
      <c r="AW215" s="46"/>
      <c r="AX215" s="46"/>
      <c r="BA215" s="47"/>
      <c r="BB215" s="47"/>
      <c r="BC215" s="47"/>
      <c r="BD215" s="47"/>
      <c r="BE215" s="47"/>
      <c r="BF215" s="47"/>
      <c r="BG215" s="47"/>
      <c r="BH215" s="47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  <c r="CF215" s="44"/>
      <c r="CG215" s="44"/>
      <c r="CH215" s="44"/>
      <c r="CI215" s="44"/>
      <c r="CJ215" s="44"/>
      <c r="CK215" s="44"/>
      <c r="CL215" s="44"/>
      <c r="CM215" s="44"/>
      <c r="CN215" s="44"/>
      <c r="CO215" s="44"/>
      <c r="CP215" s="44"/>
      <c r="CQ215" s="44"/>
      <c r="CR215" s="44"/>
      <c r="CS215" s="44"/>
      <c r="CT215" s="44"/>
      <c r="CU215" s="44"/>
      <c r="CV215" s="44"/>
      <c r="CW215" s="44"/>
      <c r="CX215" s="44"/>
      <c r="CY215" s="44"/>
      <c r="CZ215" s="44"/>
      <c r="DA215" s="44"/>
      <c r="DB215" s="44"/>
      <c r="DC215" s="44"/>
      <c r="DD215" s="44"/>
      <c r="DE215" s="44"/>
      <c r="DF215" s="44"/>
      <c r="DG215" s="44"/>
      <c r="DH215" s="44"/>
      <c r="DI215" s="44"/>
      <c r="DJ215" s="44"/>
      <c r="DK215" s="44"/>
      <c r="DL215" s="44"/>
      <c r="DM215" s="44"/>
      <c r="DN215" s="44"/>
      <c r="DO215" s="44"/>
      <c r="DP215" s="44"/>
      <c r="DQ215" s="44"/>
      <c r="DR215" s="44"/>
      <c r="DS215" s="44"/>
      <c r="DT215" s="44"/>
      <c r="DU215" s="44"/>
      <c r="DV215" s="44"/>
      <c r="DW215" s="44"/>
      <c r="DX215" s="44"/>
      <c r="DY215" s="44"/>
      <c r="DZ215" s="44"/>
      <c r="EA215" s="44"/>
      <c r="EB215" s="44"/>
      <c r="EC215" s="44"/>
      <c r="ED215" s="44"/>
      <c r="EE215" s="44"/>
      <c r="EF215" s="44"/>
      <c r="EG215" s="44"/>
      <c r="EH215" s="44"/>
      <c r="EI215" s="44"/>
      <c r="EJ215" s="44"/>
      <c r="EK215" s="44"/>
      <c r="EL215" s="44"/>
      <c r="EM215" s="44"/>
      <c r="EN215" s="44"/>
      <c r="EO215" s="44"/>
      <c r="EP215" s="44"/>
      <c r="EQ215" s="44"/>
      <c r="ER215" s="44"/>
      <c r="ES215" s="44"/>
      <c r="ET215" s="44"/>
      <c r="EU215" s="44"/>
      <c r="EV215" s="44"/>
      <c r="EW215" s="44"/>
      <c r="EX215" s="44"/>
      <c r="EY215" s="44"/>
      <c r="EZ215" s="44"/>
      <c r="FA215" s="44"/>
      <c r="FB215" s="44"/>
      <c r="FC215" s="44"/>
      <c r="FD215" s="44"/>
      <c r="FE215" s="44"/>
      <c r="FF215" s="44"/>
      <c r="FG215" s="44"/>
      <c r="FH215" s="44"/>
      <c r="FI215" s="44"/>
      <c r="FJ215" s="44"/>
      <c r="FK215" s="44"/>
      <c r="FL215" s="44"/>
      <c r="FM215" s="44"/>
      <c r="FN215" s="44"/>
      <c r="FO215" s="44"/>
      <c r="FP215" s="44"/>
      <c r="FQ215" s="44"/>
      <c r="FR215" s="44"/>
      <c r="FS215" s="44"/>
      <c r="FT215" s="44"/>
      <c r="FU215" s="44"/>
      <c r="FV215" s="44"/>
      <c r="FW215" s="44"/>
      <c r="FX215" s="44"/>
      <c r="FY215" s="44"/>
      <c r="FZ215" s="44"/>
      <c r="GA215" s="44"/>
      <c r="GB215" s="44"/>
      <c r="GC215" s="44"/>
      <c r="GD215" s="44"/>
      <c r="GE215" s="44"/>
      <c r="GF215" s="44"/>
      <c r="GG215" s="44"/>
      <c r="GH215" s="44"/>
      <c r="GI215" s="44"/>
      <c r="GJ215" s="44"/>
      <c r="GK215" s="44"/>
      <c r="GL215" s="44"/>
      <c r="GM215" s="44"/>
      <c r="GN215" s="44"/>
      <c r="GO215" s="44"/>
      <c r="GP215" s="44"/>
      <c r="GQ215" s="44"/>
      <c r="GR215" s="44"/>
      <c r="GS215" s="44"/>
      <c r="GT215" s="44"/>
      <c r="GU215" s="44"/>
      <c r="GV215" s="44"/>
      <c r="GW215" s="44"/>
      <c r="GX215" s="44"/>
      <c r="GY215" s="44"/>
      <c r="GZ215" s="44"/>
      <c r="HA215" s="44"/>
      <c r="HB215" s="44"/>
      <c r="HC215" s="44"/>
      <c r="HD215" s="44"/>
      <c r="HE215" s="44"/>
      <c r="HF215" s="44"/>
      <c r="HG215" s="44"/>
      <c r="HH215" s="44"/>
      <c r="HI215" s="44"/>
      <c r="HJ215" s="44"/>
      <c r="HK215" s="44"/>
      <c r="HL215" s="44"/>
      <c r="HM215" s="44"/>
      <c r="HN215" s="44"/>
      <c r="HO215" s="44"/>
      <c r="HP215" s="44"/>
      <c r="HQ215" s="44"/>
      <c r="HR215" s="44"/>
      <c r="HS215" s="44"/>
      <c r="HT215" s="44"/>
      <c r="HU215" s="44"/>
      <c r="HV215" s="44"/>
      <c r="HW215" s="44"/>
      <c r="HX215" s="44"/>
      <c r="HY215" s="44"/>
      <c r="HZ215" s="44"/>
      <c r="IA215" s="44"/>
      <c r="IB215" s="44"/>
      <c r="IC215" s="44"/>
      <c r="ID215" s="44"/>
      <c r="IE215" s="44"/>
      <c r="IF215" s="44"/>
      <c r="IG215" s="44"/>
      <c r="IH215" s="44"/>
      <c r="II215" s="44"/>
      <c r="IJ215" s="44"/>
      <c r="IK215" s="44"/>
      <c r="IL215" s="44"/>
      <c r="IM215" s="44"/>
      <c r="IN215" s="44"/>
      <c r="IO215" s="44"/>
      <c r="IP215" s="44"/>
      <c r="IQ215" s="44"/>
      <c r="IR215" s="44"/>
      <c r="IS215" s="44"/>
      <c r="IT215" s="44"/>
      <c r="IU215" s="44"/>
      <c r="IV215" s="44"/>
      <c r="IW215" s="44"/>
      <c r="IX215" s="44"/>
      <c r="IY215" s="44"/>
      <c r="IZ215" s="44"/>
      <c r="JA215" s="44"/>
      <c r="JB215" s="44"/>
      <c r="JC215" s="44"/>
      <c r="JD215" s="44"/>
      <c r="JE215" s="44"/>
      <c r="JF215" s="44"/>
      <c r="JG215" s="44"/>
      <c r="JH215" s="44"/>
      <c r="JI215" s="44"/>
      <c r="JJ215" s="44"/>
      <c r="JK215" s="44"/>
      <c r="JL215" s="44"/>
      <c r="JM215" s="44"/>
      <c r="JN215" s="44"/>
      <c r="JO215" s="44"/>
      <c r="JP215" s="44"/>
      <c r="JQ215" s="44"/>
      <c r="JR215" s="44"/>
      <c r="JS215" s="44"/>
      <c r="JT215" s="44"/>
      <c r="JU215" s="44"/>
      <c r="JV215" s="44"/>
      <c r="JW215" s="44"/>
      <c r="JX215" s="44"/>
      <c r="JY215" s="44"/>
      <c r="JZ215" s="44"/>
      <c r="KA215" s="44"/>
      <c r="KB215" s="44"/>
      <c r="KC215" s="44"/>
      <c r="KD215" s="44"/>
      <c r="KE215" s="44"/>
      <c r="KF215" s="44"/>
      <c r="KG215" s="44"/>
      <c r="KH215" s="44"/>
      <c r="KI215" s="44"/>
      <c r="KJ215" s="44"/>
      <c r="KK215" s="44"/>
      <c r="KL215" s="44"/>
      <c r="KM215" s="44"/>
      <c r="KN215" s="44"/>
      <c r="KO215" s="44"/>
      <c r="KP215" s="44"/>
      <c r="KQ215" s="44"/>
      <c r="KR215" s="44"/>
      <c r="KS215" s="44"/>
      <c r="KT215" s="44"/>
      <c r="KU215" s="44"/>
      <c r="KV215" s="44"/>
      <c r="KW215" s="44"/>
      <c r="KX215" s="44"/>
      <c r="KY215" s="44"/>
      <c r="KZ215" s="44"/>
      <c r="LA215" s="44"/>
      <c r="LB215" s="44"/>
      <c r="LC215" s="44"/>
      <c r="LD215" s="44"/>
      <c r="LE215" s="44"/>
      <c r="LF215" s="44"/>
      <c r="LG215" s="44"/>
      <c r="LH215" s="44"/>
      <c r="LI215" s="44"/>
      <c r="LJ215" s="44"/>
      <c r="LK215" s="44"/>
      <c r="LL215" s="44"/>
      <c r="LM215" s="44"/>
      <c r="LN215" s="44"/>
      <c r="LO215" s="44"/>
      <c r="LP215" s="44"/>
      <c r="LQ215" s="44"/>
      <c r="LR215" s="44"/>
      <c r="LS215" s="44"/>
      <c r="LT215" s="44"/>
      <c r="LU215" s="44"/>
      <c r="LV215" s="44"/>
      <c r="LW215" s="44"/>
      <c r="LX215" s="44"/>
      <c r="LY215" s="44"/>
      <c r="LZ215" s="44"/>
      <c r="MA215" s="44"/>
      <c r="MB215" s="44"/>
      <c r="MC215" s="44"/>
      <c r="MD215" s="44"/>
      <c r="ME215" s="44"/>
      <c r="MF215" s="44"/>
      <c r="MG215" s="44"/>
      <c r="MH215" s="44"/>
      <c r="MI215" s="44"/>
      <c r="MJ215" s="44"/>
      <c r="MK215" s="44"/>
      <c r="ML215" s="44"/>
      <c r="MM215" s="44"/>
      <c r="MN215" s="44"/>
      <c r="MO215" s="44"/>
      <c r="MP215" s="44"/>
      <c r="MQ215" s="44"/>
      <c r="MR215" s="44"/>
      <c r="MS215" s="44"/>
      <c r="MT215" s="44"/>
      <c r="MU215" s="44"/>
      <c r="MV215" s="44"/>
      <c r="MW215" s="44"/>
      <c r="MX215" s="44"/>
      <c r="MY215" s="44"/>
      <c r="MZ215" s="44"/>
      <c r="NA215" s="44"/>
      <c r="NB215" s="44"/>
      <c r="NC215" s="44"/>
      <c r="ND215" s="44"/>
      <c r="NE215" s="44"/>
      <c r="NF215" s="44"/>
      <c r="NG215" s="44"/>
      <c r="NH215" s="44"/>
      <c r="NI215" s="44"/>
      <c r="NJ215" s="44"/>
      <c r="NK215" s="44"/>
      <c r="NL215" s="44"/>
      <c r="NM215" s="44"/>
      <c r="NN215" s="44"/>
      <c r="NO215" s="44"/>
      <c r="NP215" s="44"/>
      <c r="NQ215" s="44"/>
      <c r="NR215" s="44"/>
      <c r="NS215" s="44"/>
      <c r="NT215" s="44"/>
      <c r="NU215" s="44"/>
      <c r="NV215" s="44"/>
      <c r="NW215" s="44"/>
      <c r="NX215" s="44"/>
      <c r="NY215" s="44"/>
      <c r="NZ215" s="44"/>
      <c r="OA215" s="44"/>
      <c r="OB215" s="44"/>
      <c r="OC215" s="44"/>
      <c r="OD215" s="44"/>
      <c r="OE215" s="44"/>
      <c r="OF215" s="44"/>
      <c r="OG215" s="44"/>
      <c r="OH215" s="44"/>
      <c r="OI215" s="44"/>
      <c r="OJ215" s="44"/>
      <c r="OK215" s="44"/>
      <c r="OL215" s="44"/>
      <c r="OM215" s="44"/>
      <c r="ON215" s="44"/>
      <c r="OO215" s="44"/>
      <c r="OP215" s="44"/>
      <c r="OQ215" s="44"/>
      <c r="OR215" s="44"/>
      <c r="OS215" s="44"/>
      <c r="OT215" s="44"/>
      <c r="OU215" s="44"/>
      <c r="OV215" s="44"/>
      <c r="OW215" s="44"/>
      <c r="OX215" s="44"/>
      <c r="OY215" s="44"/>
      <c r="OZ215" s="44"/>
      <c r="PA215" s="44"/>
      <c r="PB215" s="44"/>
      <c r="PC215" s="44"/>
      <c r="PD215" s="44"/>
      <c r="PE215" s="44"/>
      <c r="PF215" s="44"/>
      <c r="PG215" s="44"/>
      <c r="PH215" s="44"/>
    </row>
    <row r="216" spans="1:424" s="49" customFormat="1" x14ac:dyDescent="0.25">
      <c r="A216" s="30"/>
      <c r="C216" s="328"/>
      <c r="D216" s="47"/>
      <c r="E216" s="328"/>
      <c r="F216" s="47"/>
      <c r="G216" s="47"/>
      <c r="H216" s="47"/>
      <c r="I216" s="47"/>
      <c r="J216" s="47"/>
      <c r="M216" s="47"/>
      <c r="N216" s="47"/>
      <c r="O216" s="47"/>
      <c r="P216" s="47"/>
      <c r="Q216" s="47"/>
      <c r="R216" s="47"/>
      <c r="U216" s="47"/>
      <c r="V216" s="47"/>
      <c r="W216" s="47"/>
      <c r="X216" s="47"/>
      <c r="Y216" s="47"/>
      <c r="Z216" s="47"/>
      <c r="AC216" s="47"/>
      <c r="AD216" s="47"/>
      <c r="AE216" s="47"/>
      <c r="AF216" s="47"/>
      <c r="AG216" s="47"/>
      <c r="AH216" s="47"/>
      <c r="AK216" s="47"/>
      <c r="AL216" s="47"/>
      <c r="AM216" s="47"/>
      <c r="AN216" s="47"/>
      <c r="AO216" s="47"/>
      <c r="AP216" s="47"/>
      <c r="AS216" s="47"/>
      <c r="AT216" s="47"/>
      <c r="AU216" s="47"/>
      <c r="AV216" s="47"/>
      <c r="AW216" s="46"/>
      <c r="AX216" s="46"/>
      <c r="BA216" s="47"/>
      <c r="BB216" s="47"/>
      <c r="BC216" s="47"/>
      <c r="BD216" s="47"/>
      <c r="BE216" s="47"/>
      <c r="BF216" s="47"/>
      <c r="BG216" s="47"/>
      <c r="BH216" s="47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44"/>
      <c r="CP216" s="44"/>
      <c r="CQ216" s="44"/>
      <c r="CR216" s="44"/>
      <c r="CS216" s="44"/>
      <c r="CT216" s="44"/>
      <c r="CU216" s="44"/>
      <c r="CV216" s="44"/>
      <c r="CW216" s="44"/>
      <c r="CX216" s="44"/>
      <c r="CY216" s="44"/>
      <c r="CZ216" s="44"/>
      <c r="DA216" s="44"/>
      <c r="DB216" s="44"/>
      <c r="DC216" s="44"/>
      <c r="DD216" s="44"/>
      <c r="DE216" s="44"/>
      <c r="DF216" s="44"/>
      <c r="DG216" s="44"/>
      <c r="DH216" s="44"/>
      <c r="DI216" s="44"/>
      <c r="DJ216" s="44"/>
      <c r="DK216" s="44"/>
      <c r="DL216" s="44"/>
      <c r="DM216" s="44"/>
      <c r="DN216" s="44"/>
      <c r="DO216" s="44"/>
      <c r="DP216" s="44"/>
      <c r="DQ216" s="44"/>
      <c r="DR216" s="44"/>
      <c r="DS216" s="44"/>
      <c r="DT216" s="44"/>
      <c r="DU216" s="44"/>
      <c r="DV216" s="44"/>
      <c r="DW216" s="44"/>
      <c r="DX216" s="44"/>
      <c r="DY216" s="44"/>
      <c r="DZ216" s="44"/>
      <c r="EA216" s="44"/>
      <c r="EB216" s="44"/>
      <c r="EC216" s="44"/>
      <c r="ED216" s="44"/>
      <c r="EE216" s="44"/>
      <c r="EF216" s="44"/>
      <c r="EG216" s="44"/>
      <c r="EH216" s="44"/>
      <c r="EI216" s="44"/>
      <c r="EJ216" s="44"/>
      <c r="EK216" s="44"/>
      <c r="EL216" s="44"/>
      <c r="EM216" s="44"/>
      <c r="EN216" s="44"/>
      <c r="EO216" s="44"/>
      <c r="EP216" s="44"/>
      <c r="EQ216" s="44"/>
      <c r="ER216" s="44"/>
      <c r="ES216" s="44"/>
      <c r="ET216" s="44"/>
      <c r="EU216" s="44"/>
      <c r="EV216" s="44"/>
      <c r="EW216" s="44"/>
      <c r="EX216" s="44"/>
      <c r="EY216" s="44"/>
      <c r="EZ216" s="44"/>
      <c r="FA216" s="44"/>
      <c r="FB216" s="44"/>
      <c r="FC216" s="44"/>
      <c r="FD216" s="44"/>
      <c r="FE216" s="44"/>
      <c r="FF216" s="44"/>
      <c r="FG216" s="44"/>
      <c r="FH216" s="44"/>
      <c r="FI216" s="44"/>
      <c r="FJ216" s="44"/>
      <c r="FK216" s="44"/>
      <c r="FL216" s="44"/>
      <c r="FM216" s="44"/>
      <c r="FN216" s="44"/>
      <c r="FO216" s="44"/>
      <c r="FP216" s="44"/>
      <c r="FQ216" s="44"/>
      <c r="FR216" s="44"/>
      <c r="FS216" s="44"/>
      <c r="FT216" s="44"/>
      <c r="FU216" s="44"/>
      <c r="FV216" s="44"/>
      <c r="FW216" s="44"/>
      <c r="FX216" s="44"/>
      <c r="FY216" s="44"/>
      <c r="FZ216" s="44"/>
      <c r="GA216" s="44"/>
      <c r="GB216" s="44"/>
      <c r="GC216" s="44"/>
      <c r="GD216" s="44"/>
      <c r="GE216" s="44"/>
      <c r="GF216" s="44"/>
      <c r="GG216" s="44"/>
      <c r="GH216" s="44"/>
      <c r="GI216" s="44"/>
      <c r="GJ216" s="44"/>
      <c r="GK216" s="44"/>
      <c r="GL216" s="44"/>
      <c r="GM216" s="44"/>
      <c r="GN216" s="44"/>
      <c r="GO216" s="44"/>
      <c r="GP216" s="44"/>
      <c r="GQ216" s="44"/>
      <c r="GR216" s="44"/>
      <c r="GS216" s="44"/>
      <c r="GT216" s="44"/>
      <c r="GU216" s="44"/>
      <c r="GV216" s="44"/>
      <c r="GW216" s="44"/>
      <c r="GX216" s="44"/>
      <c r="GY216" s="44"/>
      <c r="GZ216" s="44"/>
      <c r="HA216" s="44"/>
      <c r="HB216" s="44"/>
      <c r="HC216" s="44"/>
      <c r="HD216" s="44"/>
      <c r="HE216" s="44"/>
      <c r="HF216" s="44"/>
      <c r="HG216" s="44"/>
      <c r="HH216" s="44"/>
      <c r="HI216" s="44"/>
      <c r="HJ216" s="44"/>
      <c r="HK216" s="44"/>
      <c r="HL216" s="44"/>
      <c r="HM216" s="44"/>
      <c r="HN216" s="44"/>
      <c r="HO216" s="44"/>
      <c r="HP216" s="44"/>
      <c r="HQ216" s="44"/>
      <c r="HR216" s="44"/>
      <c r="HS216" s="44"/>
      <c r="HT216" s="44"/>
      <c r="HU216" s="44"/>
      <c r="HV216" s="44"/>
      <c r="HW216" s="44"/>
      <c r="HX216" s="44"/>
      <c r="HY216" s="44"/>
      <c r="HZ216" s="44"/>
      <c r="IA216" s="44"/>
      <c r="IB216" s="44"/>
      <c r="IC216" s="44"/>
      <c r="ID216" s="44"/>
      <c r="IE216" s="44"/>
      <c r="IF216" s="44"/>
      <c r="IG216" s="44"/>
      <c r="IH216" s="44"/>
      <c r="II216" s="44"/>
      <c r="IJ216" s="44"/>
      <c r="IK216" s="44"/>
      <c r="IL216" s="44"/>
      <c r="IM216" s="44"/>
      <c r="IN216" s="44"/>
      <c r="IO216" s="44"/>
      <c r="IP216" s="44"/>
      <c r="IQ216" s="44"/>
      <c r="IR216" s="44"/>
      <c r="IS216" s="44"/>
      <c r="IT216" s="44"/>
      <c r="IU216" s="44"/>
      <c r="IV216" s="44"/>
      <c r="IW216" s="44"/>
      <c r="IX216" s="44"/>
      <c r="IY216" s="44"/>
      <c r="IZ216" s="44"/>
      <c r="JA216" s="44"/>
      <c r="JB216" s="44"/>
      <c r="JC216" s="44"/>
      <c r="JD216" s="44"/>
      <c r="JE216" s="44"/>
      <c r="JF216" s="44"/>
      <c r="JG216" s="44"/>
      <c r="JH216" s="44"/>
      <c r="JI216" s="44"/>
      <c r="JJ216" s="44"/>
      <c r="JK216" s="44"/>
      <c r="JL216" s="44"/>
      <c r="JM216" s="44"/>
      <c r="JN216" s="44"/>
      <c r="JO216" s="44"/>
      <c r="JP216" s="44"/>
      <c r="JQ216" s="44"/>
      <c r="JR216" s="44"/>
      <c r="JS216" s="44"/>
      <c r="JT216" s="44"/>
      <c r="JU216" s="44"/>
      <c r="JV216" s="44"/>
      <c r="JW216" s="44"/>
      <c r="JX216" s="44"/>
      <c r="JY216" s="44"/>
      <c r="JZ216" s="44"/>
      <c r="KA216" s="44"/>
      <c r="KB216" s="44"/>
      <c r="KC216" s="44"/>
      <c r="KD216" s="44"/>
      <c r="KE216" s="44"/>
      <c r="KF216" s="44"/>
      <c r="KG216" s="44"/>
      <c r="KH216" s="44"/>
      <c r="KI216" s="44"/>
      <c r="KJ216" s="44"/>
      <c r="KK216" s="44"/>
      <c r="KL216" s="44"/>
      <c r="KM216" s="44"/>
      <c r="KN216" s="44"/>
      <c r="KO216" s="44"/>
      <c r="KP216" s="44"/>
      <c r="KQ216" s="44"/>
      <c r="KR216" s="44"/>
      <c r="KS216" s="44"/>
      <c r="KT216" s="44"/>
      <c r="KU216" s="44"/>
      <c r="KV216" s="44"/>
      <c r="KW216" s="44"/>
      <c r="KX216" s="44"/>
      <c r="KY216" s="44"/>
      <c r="KZ216" s="44"/>
      <c r="LA216" s="44"/>
      <c r="LB216" s="44"/>
      <c r="LC216" s="44"/>
      <c r="LD216" s="44"/>
      <c r="LE216" s="44"/>
      <c r="LF216" s="44"/>
      <c r="LG216" s="44"/>
      <c r="LH216" s="44"/>
      <c r="LI216" s="44"/>
      <c r="LJ216" s="44"/>
      <c r="LK216" s="44"/>
      <c r="LL216" s="44"/>
      <c r="LM216" s="44"/>
      <c r="LN216" s="44"/>
      <c r="LO216" s="44"/>
      <c r="LP216" s="44"/>
      <c r="LQ216" s="44"/>
      <c r="LR216" s="44"/>
      <c r="LS216" s="44"/>
      <c r="LT216" s="44"/>
      <c r="LU216" s="44"/>
      <c r="LV216" s="44"/>
      <c r="LW216" s="44"/>
      <c r="LX216" s="44"/>
      <c r="LY216" s="44"/>
      <c r="LZ216" s="44"/>
      <c r="MA216" s="44"/>
      <c r="MB216" s="44"/>
      <c r="MC216" s="44"/>
      <c r="MD216" s="44"/>
      <c r="ME216" s="44"/>
      <c r="MF216" s="44"/>
      <c r="MG216" s="44"/>
      <c r="MH216" s="44"/>
      <c r="MI216" s="44"/>
      <c r="MJ216" s="44"/>
      <c r="MK216" s="44"/>
      <c r="ML216" s="44"/>
      <c r="MM216" s="44"/>
      <c r="MN216" s="44"/>
      <c r="MO216" s="44"/>
      <c r="MP216" s="44"/>
      <c r="MQ216" s="44"/>
      <c r="MR216" s="44"/>
      <c r="MS216" s="44"/>
      <c r="MT216" s="44"/>
      <c r="MU216" s="44"/>
      <c r="MV216" s="44"/>
      <c r="MW216" s="44"/>
      <c r="MX216" s="44"/>
      <c r="MY216" s="44"/>
      <c r="MZ216" s="44"/>
      <c r="NA216" s="44"/>
      <c r="NB216" s="44"/>
      <c r="NC216" s="44"/>
      <c r="ND216" s="44"/>
      <c r="NE216" s="44"/>
      <c r="NF216" s="44"/>
      <c r="NG216" s="44"/>
      <c r="NH216" s="44"/>
      <c r="NI216" s="44"/>
      <c r="NJ216" s="44"/>
      <c r="NK216" s="44"/>
      <c r="NL216" s="44"/>
      <c r="NM216" s="44"/>
      <c r="NN216" s="44"/>
      <c r="NO216" s="44"/>
      <c r="NP216" s="44"/>
      <c r="NQ216" s="44"/>
      <c r="NR216" s="44"/>
      <c r="NS216" s="44"/>
      <c r="NT216" s="44"/>
      <c r="NU216" s="44"/>
      <c r="NV216" s="44"/>
      <c r="NW216" s="44"/>
      <c r="NX216" s="44"/>
      <c r="NY216" s="44"/>
      <c r="NZ216" s="44"/>
      <c r="OA216" s="44"/>
      <c r="OB216" s="44"/>
      <c r="OC216" s="44"/>
      <c r="OD216" s="44"/>
      <c r="OE216" s="44"/>
      <c r="OF216" s="44"/>
      <c r="OG216" s="44"/>
      <c r="OH216" s="44"/>
      <c r="OI216" s="44"/>
      <c r="OJ216" s="44"/>
      <c r="OK216" s="44"/>
      <c r="OL216" s="44"/>
      <c r="OM216" s="44"/>
      <c r="ON216" s="44"/>
      <c r="OO216" s="44"/>
      <c r="OP216" s="44"/>
      <c r="OQ216" s="44"/>
      <c r="OR216" s="44"/>
      <c r="OS216" s="44"/>
      <c r="OT216" s="44"/>
      <c r="OU216" s="44"/>
      <c r="OV216" s="44"/>
      <c r="OW216" s="44"/>
      <c r="OX216" s="44"/>
      <c r="OY216" s="44"/>
      <c r="OZ216" s="44"/>
      <c r="PA216" s="44"/>
      <c r="PB216" s="44"/>
      <c r="PC216" s="44"/>
      <c r="PD216" s="44"/>
      <c r="PE216" s="44"/>
      <c r="PF216" s="44"/>
      <c r="PG216" s="44"/>
      <c r="PH216" s="44"/>
    </row>
    <row r="217" spans="1:424" s="49" customFormat="1" x14ac:dyDescent="0.25">
      <c r="A217" s="30"/>
      <c r="C217" s="328"/>
      <c r="D217" s="47"/>
      <c r="E217" s="328"/>
      <c r="F217" s="47"/>
      <c r="G217" s="47"/>
      <c r="H217" s="47"/>
      <c r="I217" s="47"/>
      <c r="J217" s="47"/>
      <c r="M217" s="47"/>
      <c r="N217" s="47"/>
      <c r="O217" s="47"/>
      <c r="P217" s="47"/>
      <c r="Q217" s="47"/>
      <c r="R217" s="47"/>
      <c r="U217" s="47"/>
      <c r="V217" s="47"/>
      <c r="W217" s="47"/>
      <c r="X217" s="47"/>
      <c r="Y217" s="47"/>
      <c r="Z217" s="47"/>
      <c r="AC217" s="47"/>
      <c r="AD217" s="47"/>
      <c r="AE217" s="47"/>
      <c r="AF217" s="47"/>
      <c r="AG217" s="47"/>
      <c r="AH217" s="47"/>
      <c r="AK217" s="47"/>
      <c r="AL217" s="47"/>
      <c r="AM217" s="47"/>
      <c r="AN217" s="47"/>
      <c r="AO217" s="47"/>
      <c r="AP217" s="47"/>
      <c r="AS217" s="47"/>
      <c r="AT217" s="47"/>
      <c r="AU217" s="47"/>
      <c r="AV217" s="47"/>
      <c r="AW217" s="46"/>
      <c r="AX217" s="46"/>
      <c r="BA217" s="47"/>
      <c r="BB217" s="47"/>
      <c r="BC217" s="47"/>
      <c r="BD217" s="47"/>
      <c r="BE217" s="47"/>
      <c r="BF217" s="47"/>
      <c r="BG217" s="47"/>
      <c r="BH217" s="47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  <c r="CF217" s="44"/>
      <c r="CG217" s="44"/>
      <c r="CH217" s="44"/>
      <c r="CI217" s="44"/>
      <c r="CJ217" s="44"/>
      <c r="CK217" s="44"/>
      <c r="CL217" s="44"/>
      <c r="CM217" s="44"/>
      <c r="CN217" s="44"/>
      <c r="CO217" s="44"/>
      <c r="CP217" s="44"/>
      <c r="CQ217" s="44"/>
      <c r="CR217" s="44"/>
      <c r="CS217" s="44"/>
      <c r="CT217" s="44"/>
      <c r="CU217" s="44"/>
      <c r="CV217" s="44"/>
      <c r="CW217" s="44"/>
      <c r="CX217" s="44"/>
      <c r="CY217" s="44"/>
      <c r="CZ217" s="44"/>
      <c r="DA217" s="44"/>
      <c r="DB217" s="44"/>
      <c r="DC217" s="44"/>
      <c r="DD217" s="44"/>
      <c r="DE217" s="44"/>
      <c r="DF217" s="44"/>
      <c r="DG217" s="44"/>
      <c r="DH217" s="44"/>
      <c r="DI217" s="44"/>
      <c r="DJ217" s="44"/>
      <c r="DK217" s="44"/>
      <c r="DL217" s="44"/>
      <c r="DM217" s="44"/>
      <c r="DN217" s="44"/>
      <c r="DO217" s="44"/>
      <c r="DP217" s="44"/>
      <c r="DQ217" s="44"/>
      <c r="DR217" s="44"/>
      <c r="DS217" s="44"/>
      <c r="DT217" s="44"/>
      <c r="DU217" s="44"/>
      <c r="DV217" s="44"/>
      <c r="DW217" s="44"/>
      <c r="DX217" s="44"/>
      <c r="DY217" s="44"/>
      <c r="DZ217" s="44"/>
      <c r="EA217" s="44"/>
      <c r="EB217" s="44"/>
      <c r="EC217" s="44"/>
      <c r="ED217" s="44"/>
      <c r="EE217" s="44"/>
      <c r="EF217" s="44"/>
      <c r="EG217" s="44"/>
      <c r="EH217" s="44"/>
      <c r="EI217" s="44"/>
      <c r="EJ217" s="44"/>
      <c r="EK217" s="44"/>
      <c r="EL217" s="44"/>
      <c r="EM217" s="44"/>
      <c r="EN217" s="44"/>
      <c r="EO217" s="44"/>
      <c r="EP217" s="44"/>
      <c r="EQ217" s="44"/>
      <c r="ER217" s="44"/>
      <c r="ES217" s="44"/>
      <c r="ET217" s="44"/>
      <c r="EU217" s="44"/>
      <c r="EV217" s="44"/>
      <c r="EW217" s="44"/>
      <c r="EX217" s="44"/>
      <c r="EY217" s="44"/>
      <c r="EZ217" s="44"/>
      <c r="FA217" s="44"/>
      <c r="FB217" s="44"/>
      <c r="FC217" s="44"/>
      <c r="FD217" s="44"/>
      <c r="FE217" s="44"/>
      <c r="FF217" s="44"/>
      <c r="FG217" s="44"/>
      <c r="FH217" s="44"/>
      <c r="FI217" s="44"/>
      <c r="FJ217" s="44"/>
      <c r="FK217" s="44"/>
      <c r="FL217" s="44"/>
      <c r="FM217" s="44"/>
      <c r="FN217" s="44"/>
      <c r="FO217" s="44"/>
      <c r="FP217" s="44"/>
      <c r="FQ217" s="44"/>
      <c r="FR217" s="44"/>
      <c r="FS217" s="44"/>
      <c r="FT217" s="44"/>
      <c r="FU217" s="44"/>
      <c r="FV217" s="44"/>
      <c r="FW217" s="44"/>
      <c r="FX217" s="44"/>
      <c r="FY217" s="44"/>
      <c r="FZ217" s="44"/>
      <c r="GA217" s="44"/>
      <c r="GB217" s="44"/>
      <c r="GC217" s="44"/>
      <c r="GD217" s="44"/>
      <c r="GE217" s="44"/>
      <c r="GF217" s="44"/>
      <c r="GG217" s="44"/>
      <c r="GH217" s="44"/>
      <c r="GI217" s="44"/>
      <c r="GJ217" s="44"/>
      <c r="GK217" s="44"/>
      <c r="GL217" s="44"/>
      <c r="GM217" s="44"/>
      <c r="GN217" s="44"/>
      <c r="GO217" s="44"/>
      <c r="GP217" s="44"/>
      <c r="GQ217" s="44"/>
      <c r="GR217" s="44"/>
      <c r="GS217" s="44"/>
      <c r="GT217" s="44"/>
      <c r="GU217" s="44"/>
      <c r="GV217" s="44"/>
      <c r="GW217" s="44"/>
      <c r="GX217" s="44"/>
      <c r="GY217" s="44"/>
      <c r="GZ217" s="44"/>
      <c r="HA217" s="44"/>
      <c r="HB217" s="44"/>
      <c r="HC217" s="44"/>
      <c r="HD217" s="44"/>
      <c r="HE217" s="44"/>
      <c r="HF217" s="44"/>
      <c r="HG217" s="44"/>
      <c r="HH217" s="44"/>
      <c r="HI217" s="44"/>
      <c r="HJ217" s="44"/>
      <c r="HK217" s="44"/>
      <c r="HL217" s="44"/>
      <c r="HM217" s="44"/>
      <c r="HN217" s="44"/>
      <c r="HO217" s="44"/>
      <c r="HP217" s="44"/>
      <c r="HQ217" s="44"/>
      <c r="HR217" s="44"/>
      <c r="HS217" s="44"/>
      <c r="HT217" s="44"/>
      <c r="HU217" s="44"/>
      <c r="HV217" s="44"/>
      <c r="HW217" s="44"/>
      <c r="HX217" s="44"/>
      <c r="HY217" s="44"/>
      <c r="HZ217" s="44"/>
      <c r="IA217" s="44"/>
      <c r="IB217" s="44"/>
      <c r="IC217" s="44"/>
      <c r="ID217" s="44"/>
      <c r="IE217" s="44"/>
      <c r="IF217" s="44"/>
      <c r="IG217" s="44"/>
      <c r="IH217" s="44"/>
      <c r="II217" s="44"/>
      <c r="IJ217" s="44"/>
      <c r="IK217" s="44"/>
      <c r="IL217" s="44"/>
      <c r="IM217" s="44"/>
      <c r="IN217" s="44"/>
      <c r="IO217" s="44"/>
      <c r="IP217" s="44"/>
      <c r="IQ217" s="44"/>
      <c r="IR217" s="44"/>
      <c r="IS217" s="44"/>
      <c r="IT217" s="44"/>
      <c r="IU217" s="44"/>
      <c r="IV217" s="44"/>
      <c r="IW217" s="44"/>
      <c r="IX217" s="44"/>
      <c r="IY217" s="44"/>
      <c r="IZ217" s="44"/>
      <c r="JA217" s="44"/>
      <c r="JB217" s="44"/>
      <c r="JC217" s="44"/>
      <c r="JD217" s="44"/>
      <c r="JE217" s="44"/>
      <c r="JF217" s="44"/>
      <c r="JG217" s="44"/>
      <c r="JH217" s="44"/>
      <c r="JI217" s="44"/>
      <c r="JJ217" s="44"/>
      <c r="JK217" s="44"/>
      <c r="JL217" s="44"/>
      <c r="JM217" s="44"/>
      <c r="JN217" s="44"/>
      <c r="JO217" s="44"/>
      <c r="JP217" s="44"/>
      <c r="JQ217" s="44"/>
      <c r="JR217" s="44"/>
      <c r="JS217" s="44"/>
      <c r="JT217" s="44"/>
      <c r="JU217" s="44"/>
      <c r="JV217" s="44"/>
      <c r="JW217" s="44"/>
      <c r="JX217" s="44"/>
      <c r="JY217" s="44"/>
      <c r="JZ217" s="44"/>
      <c r="KA217" s="44"/>
      <c r="KB217" s="44"/>
      <c r="KC217" s="44"/>
      <c r="KD217" s="44"/>
      <c r="KE217" s="44"/>
      <c r="KF217" s="44"/>
      <c r="KG217" s="44"/>
      <c r="KH217" s="44"/>
      <c r="KI217" s="44"/>
      <c r="KJ217" s="44"/>
      <c r="KK217" s="44"/>
      <c r="KL217" s="44"/>
      <c r="KM217" s="44"/>
      <c r="KN217" s="44"/>
      <c r="KO217" s="44"/>
      <c r="KP217" s="44"/>
      <c r="KQ217" s="44"/>
      <c r="KR217" s="44"/>
      <c r="KS217" s="44"/>
      <c r="KT217" s="44"/>
      <c r="KU217" s="44"/>
      <c r="KV217" s="44"/>
      <c r="KW217" s="44"/>
      <c r="KX217" s="44"/>
      <c r="KY217" s="44"/>
      <c r="KZ217" s="44"/>
      <c r="LA217" s="44"/>
      <c r="LB217" s="44"/>
      <c r="LC217" s="44"/>
      <c r="LD217" s="44"/>
      <c r="LE217" s="44"/>
      <c r="LF217" s="44"/>
      <c r="LG217" s="44"/>
      <c r="LH217" s="44"/>
      <c r="LI217" s="44"/>
      <c r="LJ217" s="44"/>
      <c r="LK217" s="44"/>
      <c r="LL217" s="44"/>
      <c r="LM217" s="44"/>
      <c r="LN217" s="44"/>
      <c r="LO217" s="44"/>
      <c r="LP217" s="44"/>
      <c r="LQ217" s="44"/>
      <c r="LR217" s="44"/>
      <c r="LS217" s="44"/>
      <c r="LT217" s="44"/>
      <c r="LU217" s="44"/>
      <c r="LV217" s="44"/>
      <c r="LW217" s="44"/>
      <c r="LX217" s="44"/>
      <c r="LY217" s="44"/>
      <c r="LZ217" s="44"/>
      <c r="MA217" s="44"/>
      <c r="MB217" s="44"/>
      <c r="MC217" s="44"/>
      <c r="MD217" s="44"/>
      <c r="ME217" s="44"/>
      <c r="MF217" s="44"/>
      <c r="MG217" s="44"/>
      <c r="MH217" s="44"/>
      <c r="MI217" s="44"/>
      <c r="MJ217" s="44"/>
      <c r="MK217" s="44"/>
      <c r="ML217" s="44"/>
      <c r="MM217" s="44"/>
      <c r="MN217" s="44"/>
      <c r="MO217" s="44"/>
      <c r="MP217" s="44"/>
      <c r="MQ217" s="44"/>
      <c r="MR217" s="44"/>
      <c r="MS217" s="44"/>
      <c r="MT217" s="44"/>
      <c r="MU217" s="44"/>
      <c r="MV217" s="44"/>
      <c r="MW217" s="44"/>
      <c r="MX217" s="44"/>
      <c r="MY217" s="44"/>
      <c r="MZ217" s="44"/>
      <c r="NA217" s="44"/>
      <c r="NB217" s="44"/>
      <c r="NC217" s="44"/>
      <c r="ND217" s="44"/>
      <c r="NE217" s="44"/>
      <c r="NF217" s="44"/>
      <c r="NG217" s="44"/>
      <c r="NH217" s="44"/>
      <c r="NI217" s="44"/>
      <c r="NJ217" s="44"/>
      <c r="NK217" s="44"/>
      <c r="NL217" s="44"/>
      <c r="NM217" s="44"/>
      <c r="NN217" s="44"/>
      <c r="NO217" s="44"/>
      <c r="NP217" s="44"/>
      <c r="NQ217" s="44"/>
      <c r="NR217" s="44"/>
      <c r="NS217" s="44"/>
      <c r="NT217" s="44"/>
      <c r="NU217" s="44"/>
      <c r="NV217" s="44"/>
      <c r="NW217" s="44"/>
      <c r="NX217" s="44"/>
      <c r="NY217" s="44"/>
      <c r="NZ217" s="44"/>
      <c r="OA217" s="44"/>
      <c r="OB217" s="44"/>
      <c r="OC217" s="44"/>
      <c r="OD217" s="44"/>
      <c r="OE217" s="44"/>
      <c r="OF217" s="44"/>
      <c r="OG217" s="44"/>
      <c r="OH217" s="44"/>
      <c r="OI217" s="44"/>
      <c r="OJ217" s="44"/>
      <c r="OK217" s="44"/>
      <c r="OL217" s="44"/>
      <c r="OM217" s="44"/>
      <c r="ON217" s="44"/>
      <c r="OO217" s="44"/>
      <c r="OP217" s="44"/>
      <c r="OQ217" s="44"/>
      <c r="OR217" s="44"/>
      <c r="OS217" s="44"/>
      <c r="OT217" s="44"/>
      <c r="OU217" s="44"/>
      <c r="OV217" s="44"/>
      <c r="OW217" s="44"/>
      <c r="OX217" s="44"/>
      <c r="OY217" s="44"/>
      <c r="OZ217" s="44"/>
      <c r="PA217" s="44"/>
      <c r="PB217" s="44"/>
      <c r="PC217" s="44"/>
      <c r="PD217" s="44"/>
      <c r="PE217" s="44"/>
      <c r="PF217" s="44"/>
      <c r="PG217" s="44"/>
      <c r="PH217" s="44"/>
    </row>
    <row r="218" spans="1:424" s="49" customFormat="1" x14ac:dyDescent="0.25">
      <c r="A218" s="30"/>
      <c r="C218" s="328"/>
      <c r="D218" s="47"/>
      <c r="E218" s="328"/>
      <c r="F218" s="47"/>
      <c r="G218" s="47"/>
      <c r="H218" s="47"/>
      <c r="I218" s="47"/>
      <c r="J218" s="47"/>
      <c r="M218" s="47"/>
      <c r="N218" s="47"/>
      <c r="O218" s="47"/>
      <c r="P218" s="47"/>
      <c r="Q218" s="47"/>
      <c r="R218" s="47"/>
      <c r="U218" s="47"/>
      <c r="V218" s="47"/>
      <c r="W218" s="47"/>
      <c r="X218" s="47"/>
      <c r="Y218" s="47"/>
      <c r="Z218" s="47"/>
      <c r="AC218" s="47"/>
      <c r="AD218" s="47"/>
      <c r="AE218" s="47"/>
      <c r="AF218" s="47"/>
      <c r="AG218" s="47"/>
      <c r="AH218" s="47"/>
      <c r="AK218" s="47"/>
      <c r="AL218" s="47"/>
      <c r="AM218" s="47"/>
      <c r="AN218" s="47"/>
      <c r="AO218" s="47"/>
      <c r="AP218" s="47"/>
      <c r="AS218" s="47"/>
      <c r="AT218" s="47"/>
      <c r="AU218" s="47"/>
      <c r="AV218" s="47"/>
      <c r="AW218" s="46"/>
      <c r="AX218" s="46"/>
      <c r="BA218" s="47"/>
      <c r="BB218" s="47"/>
      <c r="BC218" s="47"/>
      <c r="BD218" s="47"/>
      <c r="BE218" s="47"/>
      <c r="BF218" s="47"/>
      <c r="BG218" s="47"/>
      <c r="BH218" s="47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  <c r="CF218" s="44"/>
      <c r="CG218" s="44"/>
      <c r="CH218" s="44"/>
      <c r="CI218" s="44"/>
      <c r="CJ218" s="44"/>
      <c r="CK218" s="44"/>
      <c r="CL218" s="44"/>
      <c r="CM218" s="44"/>
      <c r="CN218" s="44"/>
      <c r="CO218" s="44"/>
      <c r="CP218" s="44"/>
      <c r="CQ218" s="44"/>
      <c r="CR218" s="44"/>
      <c r="CS218" s="44"/>
      <c r="CT218" s="44"/>
      <c r="CU218" s="44"/>
      <c r="CV218" s="44"/>
      <c r="CW218" s="44"/>
      <c r="CX218" s="44"/>
      <c r="CY218" s="44"/>
      <c r="CZ218" s="44"/>
      <c r="DA218" s="44"/>
      <c r="DB218" s="44"/>
      <c r="DC218" s="44"/>
      <c r="DD218" s="44"/>
      <c r="DE218" s="44"/>
      <c r="DF218" s="44"/>
      <c r="DG218" s="44"/>
      <c r="DH218" s="44"/>
      <c r="DI218" s="44"/>
      <c r="DJ218" s="44"/>
      <c r="DK218" s="44"/>
      <c r="DL218" s="44"/>
      <c r="DM218" s="44"/>
      <c r="DN218" s="44"/>
      <c r="DO218" s="44"/>
      <c r="DP218" s="44"/>
      <c r="DQ218" s="44"/>
      <c r="DR218" s="44"/>
      <c r="DS218" s="44"/>
      <c r="DT218" s="44"/>
      <c r="DU218" s="44"/>
      <c r="DV218" s="44"/>
      <c r="DW218" s="44"/>
      <c r="DX218" s="44"/>
      <c r="DY218" s="44"/>
      <c r="DZ218" s="44"/>
      <c r="EA218" s="44"/>
      <c r="EB218" s="44"/>
      <c r="EC218" s="44"/>
      <c r="ED218" s="44"/>
      <c r="EE218" s="44"/>
      <c r="EF218" s="44"/>
      <c r="EG218" s="44"/>
      <c r="EH218" s="44"/>
      <c r="EI218" s="44"/>
      <c r="EJ218" s="44"/>
      <c r="EK218" s="44"/>
      <c r="EL218" s="44"/>
      <c r="EM218" s="44"/>
      <c r="EN218" s="44"/>
      <c r="EO218" s="44"/>
      <c r="EP218" s="44"/>
      <c r="EQ218" s="44"/>
      <c r="ER218" s="44"/>
      <c r="ES218" s="44"/>
      <c r="ET218" s="44"/>
      <c r="EU218" s="44"/>
      <c r="EV218" s="44"/>
      <c r="EW218" s="44"/>
      <c r="EX218" s="44"/>
      <c r="EY218" s="44"/>
      <c r="EZ218" s="44"/>
      <c r="FA218" s="44"/>
      <c r="FB218" s="44"/>
      <c r="FC218" s="44"/>
      <c r="FD218" s="44"/>
      <c r="FE218" s="44"/>
      <c r="FF218" s="44"/>
      <c r="FG218" s="44"/>
      <c r="FH218" s="44"/>
      <c r="FI218" s="44"/>
      <c r="FJ218" s="44"/>
      <c r="FK218" s="44"/>
      <c r="FL218" s="44"/>
      <c r="FM218" s="44"/>
      <c r="FN218" s="44"/>
      <c r="FO218" s="44"/>
      <c r="FP218" s="44"/>
      <c r="FQ218" s="44"/>
      <c r="FR218" s="44"/>
      <c r="FS218" s="44"/>
      <c r="FT218" s="44"/>
      <c r="FU218" s="44"/>
      <c r="FV218" s="44"/>
      <c r="FW218" s="44"/>
      <c r="FX218" s="44"/>
      <c r="FY218" s="44"/>
      <c r="FZ218" s="44"/>
      <c r="GA218" s="44"/>
      <c r="GB218" s="44"/>
      <c r="GC218" s="44"/>
      <c r="GD218" s="44"/>
      <c r="GE218" s="44"/>
      <c r="GF218" s="44"/>
      <c r="GG218" s="44"/>
      <c r="GH218" s="44"/>
      <c r="GI218" s="44"/>
      <c r="GJ218" s="44"/>
      <c r="GK218" s="44"/>
      <c r="GL218" s="44"/>
      <c r="GM218" s="44"/>
      <c r="GN218" s="44"/>
      <c r="GO218" s="44"/>
      <c r="GP218" s="44"/>
      <c r="GQ218" s="44"/>
      <c r="GR218" s="44"/>
      <c r="GS218" s="44"/>
      <c r="GT218" s="44"/>
      <c r="GU218" s="44"/>
      <c r="GV218" s="44"/>
      <c r="GW218" s="44"/>
      <c r="GX218" s="44"/>
      <c r="GY218" s="44"/>
      <c r="GZ218" s="44"/>
      <c r="HA218" s="44"/>
      <c r="HB218" s="44"/>
      <c r="HC218" s="44"/>
      <c r="HD218" s="44"/>
      <c r="HE218" s="44"/>
      <c r="HF218" s="44"/>
      <c r="HG218" s="44"/>
      <c r="HH218" s="44"/>
      <c r="HI218" s="44"/>
      <c r="HJ218" s="44"/>
      <c r="HK218" s="44"/>
      <c r="HL218" s="44"/>
      <c r="HM218" s="44"/>
      <c r="HN218" s="44"/>
      <c r="HO218" s="44"/>
      <c r="HP218" s="44"/>
      <c r="HQ218" s="44"/>
      <c r="HR218" s="44"/>
      <c r="HS218" s="44"/>
      <c r="HT218" s="44"/>
      <c r="HU218" s="44"/>
      <c r="HV218" s="44"/>
      <c r="HW218" s="44"/>
      <c r="HX218" s="44"/>
      <c r="HY218" s="44"/>
      <c r="HZ218" s="44"/>
      <c r="IA218" s="44"/>
      <c r="IB218" s="44"/>
      <c r="IC218" s="44"/>
      <c r="ID218" s="44"/>
      <c r="IE218" s="44"/>
      <c r="IF218" s="44"/>
      <c r="IG218" s="44"/>
      <c r="IH218" s="44"/>
      <c r="II218" s="44"/>
      <c r="IJ218" s="44"/>
      <c r="IK218" s="44"/>
      <c r="IL218" s="44"/>
      <c r="IM218" s="44"/>
      <c r="IN218" s="44"/>
      <c r="IO218" s="44"/>
      <c r="IP218" s="44"/>
      <c r="IQ218" s="44"/>
      <c r="IR218" s="44"/>
      <c r="IS218" s="44"/>
      <c r="IT218" s="44"/>
      <c r="IU218" s="44"/>
      <c r="IV218" s="44"/>
      <c r="IW218" s="44"/>
      <c r="IX218" s="44"/>
      <c r="IY218" s="44"/>
      <c r="IZ218" s="44"/>
      <c r="JA218" s="44"/>
      <c r="JB218" s="44"/>
      <c r="JC218" s="44"/>
      <c r="JD218" s="44"/>
      <c r="JE218" s="44"/>
      <c r="JF218" s="44"/>
      <c r="JG218" s="44"/>
      <c r="JH218" s="44"/>
      <c r="JI218" s="44"/>
      <c r="JJ218" s="44"/>
      <c r="JK218" s="44"/>
      <c r="JL218" s="44"/>
      <c r="JM218" s="44"/>
      <c r="JN218" s="44"/>
      <c r="JO218" s="44"/>
      <c r="JP218" s="44"/>
      <c r="JQ218" s="44"/>
      <c r="JR218" s="44"/>
      <c r="JS218" s="44"/>
      <c r="JT218" s="44"/>
      <c r="JU218" s="44"/>
      <c r="JV218" s="44"/>
      <c r="JW218" s="44"/>
      <c r="JX218" s="44"/>
      <c r="JY218" s="44"/>
      <c r="JZ218" s="44"/>
      <c r="KA218" s="44"/>
      <c r="KB218" s="44"/>
      <c r="KC218" s="44"/>
      <c r="KD218" s="44"/>
      <c r="KE218" s="44"/>
      <c r="KF218" s="44"/>
      <c r="KG218" s="44"/>
      <c r="KH218" s="44"/>
      <c r="KI218" s="44"/>
      <c r="KJ218" s="44"/>
      <c r="KK218" s="44"/>
      <c r="KL218" s="44"/>
      <c r="KM218" s="44"/>
      <c r="KN218" s="44"/>
      <c r="KO218" s="44"/>
      <c r="KP218" s="44"/>
      <c r="KQ218" s="44"/>
      <c r="KR218" s="44"/>
      <c r="KS218" s="44"/>
      <c r="KT218" s="44"/>
      <c r="KU218" s="44"/>
      <c r="KV218" s="44"/>
      <c r="KW218" s="44"/>
      <c r="KX218" s="44"/>
      <c r="KY218" s="44"/>
      <c r="KZ218" s="44"/>
      <c r="LA218" s="44"/>
      <c r="LB218" s="44"/>
      <c r="LC218" s="44"/>
      <c r="LD218" s="44"/>
      <c r="LE218" s="44"/>
      <c r="LF218" s="44"/>
      <c r="LG218" s="44"/>
      <c r="LH218" s="44"/>
      <c r="LI218" s="44"/>
      <c r="LJ218" s="44"/>
      <c r="LK218" s="44"/>
      <c r="LL218" s="44"/>
      <c r="LM218" s="44"/>
      <c r="LN218" s="44"/>
      <c r="LO218" s="44"/>
      <c r="LP218" s="44"/>
      <c r="LQ218" s="44"/>
      <c r="LR218" s="44"/>
      <c r="LS218" s="44"/>
      <c r="LT218" s="44"/>
      <c r="LU218" s="44"/>
      <c r="LV218" s="44"/>
      <c r="LW218" s="44"/>
      <c r="LX218" s="44"/>
      <c r="LY218" s="44"/>
      <c r="LZ218" s="44"/>
      <c r="MA218" s="44"/>
      <c r="MB218" s="44"/>
      <c r="MC218" s="44"/>
      <c r="MD218" s="44"/>
      <c r="ME218" s="44"/>
      <c r="MF218" s="44"/>
      <c r="MG218" s="44"/>
      <c r="MH218" s="44"/>
      <c r="MI218" s="44"/>
      <c r="MJ218" s="44"/>
      <c r="MK218" s="44"/>
      <c r="ML218" s="44"/>
      <c r="MM218" s="44"/>
      <c r="MN218" s="44"/>
      <c r="MO218" s="44"/>
      <c r="MP218" s="44"/>
      <c r="MQ218" s="44"/>
      <c r="MR218" s="44"/>
      <c r="MS218" s="44"/>
      <c r="MT218" s="44"/>
      <c r="MU218" s="44"/>
      <c r="MV218" s="44"/>
      <c r="MW218" s="44"/>
      <c r="MX218" s="44"/>
      <c r="MY218" s="44"/>
      <c r="MZ218" s="44"/>
      <c r="NA218" s="44"/>
      <c r="NB218" s="44"/>
      <c r="NC218" s="44"/>
      <c r="ND218" s="44"/>
      <c r="NE218" s="44"/>
      <c r="NF218" s="44"/>
      <c r="NG218" s="44"/>
      <c r="NH218" s="44"/>
      <c r="NI218" s="44"/>
      <c r="NJ218" s="44"/>
      <c r="NK218" s="44"/>
      <c r="NL218" s="44"/>
      <c r="NM218" s="44"/>
      <c r="NN218" s="44"/>
      <c r="NO218" s="44"/>
      <c r="NP218" s="44"/>
      <c r="NQ218" s="44"/>
      <c r="NR218" s="44"/>
      <c r="NS218" s="44"/>
      <c r="NT218" s="44"/>
      <c r="NU218" s="44"/>
      <c r="NV218" s="44"/>
      <c r="NW218" s="44"/>
      <c r="NX218" s="44"/>
      <c r="NY218" s="44"/>
      <c r="NZ218" s="44"/>
      <c r="OA218" s="44"/>
      <c r="OB218" s="44"/>
      <c r="OC218" s="44"/>
      <c r="OD218" s="44"/>
      <c r="OE218" s="44"/>
      <c r="OF218" s="44"/>
      <c r="OG218" s="44"/>
      <c r="OH218" s="44"/>
      <c r="OI218" s="44"/>
      <c r="OJ218" s="44"/>
      <c r="OK218" s="44"/>
      <c r="OL218" s="44"/>
      <c r="OM218" s="44"/>
      <c r="ON218" s="44"/>
      <c r="OO218" s="44"/>
      <c r="OP218" s="44"/>
      <c r="OQ218" s="44"/>
      <c r="OR218" s="44"/>
      <c r="OS218" s="44"/>
      <c r="OT218" s="44"/>
      <c r="OU218" s="44"/>
      <c r="OV218" s="44"/>
      <c r="OW218" s="44"/>
      <c r="OX218" s="44"/>
      <c r="OY218" s="44"/>
      <c r="OZ218" s="44"/>
      <c r="PA218" s="44"/>
      <c r="PB218" s="44"/>
      <c r="PC218" s="44"/>
      <c r="PD218" s="44"/>
      <c r="PE218" s="44"/>
      <c r="PF218" s="44"/>
      <c r="PG218" s="44"/>
      <c r="PH218" s="44"/>
    </row>
    <row r="219" spans="1:424" s="49" customFormat="1" x14ac:dyDescent="0.25">
      <c r="A219" s="30"/>
      <c r="C219" s="328"/>
      <c r="D219" s="47"/>
      <c r="E219" s="328"/>
      <c r="F219" s="47"/>
      <c r="G219" s="47"/>
      <c r="H219" s="47"/>
      <c r="I219" s="47"/>
      <c r="J219" s="47"/>
      <c r="M219" s="47"/>
      <c r="N219" s="47"/>
      <c r="O219" s="47"/>
      <c r="P219" s="47"/>
      <c r="Q219" s="47"/>
      <c r="R219" s="47"/>
      <c r="U219" s="47"/>
      <c r="V219" s="47"/>
      <c r="W219" s="47"/>
      <c r="X219" s="47"/>
      <c r="Y219" s="47"/>
      <c r="Z219" s="47"/>
      <c r="AC219" s="47"/>
      <c r="AD219" s="47"/>
      <c r="AE219" s="47"/>
      <c r="AF219" s="47"/>
      <c r="AG219" s="47"/>
      <c r="AH219" s="47"/>
      <c r="AK219" s="47"/>
      <c r="AL219" s="47"/>
      <c r="AM219" s="47"/>
      <c r="AN219" s="47"/>
      <c r="AO219" s="47"/>
      <c r="AP219" s="47"/>
      <c r="AS219" s="47"/>
      <c r="AT219" s="47"/>
      <c r="AU219" s="47"/>
      <c r="AV219" s="47"/>
      <c r="AW219" s="46"/>
      <c r="AX219" s="46"/>
      <c r="BA219" s="47"/>
      <c r="BB219" s="47"/>
      <c r="BC219" s="47"/>
      <c r="BD219" s="47"/>
      <c r="BE219" s="47"/>
      <c r="BF219" s="47"/>
      <c r="BG219" s="47"/>
      <c r="BH219" s="47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  <c r="CF219" s="44"/>
      <c r="CG219" s="44"/>
      <c r="CH219" s="44"/>
      <c r="CI219" s="44"/>
      <c r="CJ219" s="44"/>
      <c r="CK219" s="44"/>
      <c r="CL219" s="44"/>
      <c r="CM219" s="44"/>
      <c r="CN219" s="44"/>
      <c r="CO219" s="44"/>
      <c r="CP219" s="44"/>
      <c r="CQ219" s="44"/>
      <c r="CR219" s="44"/>
      <c r="CS219" s="44"/>
      <c r="CT219" s="44"/>
      <c r="CU219" s="44"/>
      <c r="CV219" s="44"/>
      <c r="CW219" s="44"/>
      <c r="CX219" s="44"/>
      <c r="CY219" s="44"/>
      <c r="CZ219" s="44"/>
      <c r="DA219" s="44"/>
      <c r="DB219" s="44"/>
      <c r="DC219" s="44"/>
      <c r="DD219" s="44"/>
      <c r="DE219" s="44"/>
      <c r="DF219" s="44"/>
      <c r="DG219" s="44"/>
      <c r="DH219" s="44"/>
      <c r="DI219" s="44"/>
      <c r="DJ219" s="44"/>
      <c r="DK219" s="44"/>
      <c r="DL219" s="44"/>
      <c r="DM219" s="44"/>
      <c r="DN219" s="44"/>
      <c r="DO219" s="44"/>
      <c r="DP219" s="44"/>
      <c r="DQ219" s="44"/>
      <c r="DR219" s="44"/>
      <c r="DS219" s="44"/>
      <c r="DT219" s="44"/>
      <c r="DU219" s="44"/>
      <c r="DV219" s="44"/>
      <c r="DW219" s="44"/>
      <c r="DX219" s="44"/>
      <c r="DY219" s="44"/>
      <c r="DZ219" s="44"/>
      <c r="EA219" s="44"/>
      <c r="EB219" s="44"/>
      <c r="EC219" s="44"/>
      <c r="ED219" s="44"/>
      <c r="EE219" s="44"/>
      <c r="EF219" s="44"/>
      <c r="EG219" s="44"/>
      <c r="EH219" s="44"/>
      <c r="EI219" s="44"/>
      <c r="EJ219" s="44"/>
      <c r="EK219" s="44"/>
      <c r="EL219" s="44"/>
      <c r="EM219" s="44"/>
      <c r="EN219" s="44"/>
      <c r="EO219" s="44"/>
      <c r="EP219" s="44"/>
      <c r="EQ219" s="44"/>
      <c r="ER219" s="44"/>
      <c r="ES219" s="44"/>
      <c r="ET219" s="44"/>
      <c r="EU219" s="44"/>
      <c r="EV219" s="44"/>
      <c r="EW219" s="44"/>
      <c r="EX219" s="44"/>
      <c r="EY219" s="44"/>
      <c r="EZ219" s="44"/>
      <c r="FA219" s="44"/>
      <c r="FB219" s="44"/>
      <c r="FC219" s="44"/>
      <c r="FD219" s="44"/>
      <c r="FE219" s="44"/>
      <c r="FF219" s="44"/>
      <c r="FG219" s="44"/>
      <c r="FH219" s="44"/>
      <c r="FI219" s="44"/>
      <c r="FJ219" s="44"/>
      <c r="FK219" s="44"/>
      <c r="FL219" s="44"/>
      <c r="FM219" s="44"/>
      <c r="FN219" s="44"/>
      <c r="FO219" s="44"/>
      <c r="FP219" s="44"/>
      <c r="FQ219" s="44"/>
      <c r="FR219" s="44"/>
      <c r="FS219" s="44"/>
      <c r="FT219" s="44"/>
      <c r="FU219" s="44"/>
      <c r="FV219" s="44"/>
      <c r="FW219" s="44"/>
      <c r="FX219" s="44"/>
      <c r="FY219" s="44"/>
      <c r="FZ219" s="44"/>
      <c r="GA219" s="44"/>
      <c r="GB219" s="44"/>
      <c r="GC219" s="44"/>
      <c r="GD219" s="44"/>
      <c r="GE219" s="44"/>
      <c r="GF219" s="44"/>
      <c r="GG219" s="44"/>
      <c r="GH219" s="44"/>
      <c r="GI219" s="44"/>
      <c r="GJ219" s="44"/>
      <c r="GK219" s="44"/>
      <c r="GL219" s="44"/>
      <c r="GM219" s="44"/>
      <c r="GN219" s="44"/>
      <c r="GO219" s="44"/>
      <c r="GP219" s="44"/>
      <c r="GQ219" s="44"/>
      <c r="GR219" s="44"/>
      <c r="GS219" s="44"/>
      <c r="GT219" s="44"/>
      <c r="GU219" s="44"/>
      <c r="GV219" s="44"/>
      <c r="GW219" s="44"/>
      <c r="GX219" s="44"/>
      <c r="GY219" s="44"/>
      <c r="GZ219" s="44"/>
      <c r="HA219" s="44"/>
      <c r="HB219" s="44"/>
      <c r="HC219" s="44"/>
      <c r="HD219" s="44"/>
      <c r="HE219" s="44"/>
      <c r="HF219" s="44"/>
      <c r="HG219" s="44"/>
      <c r="HH219" s="44"/>
      <c r="HI219" s="44"/>
      <c r="HJ219" s="44"/>
      <c r="HK219" s="44"/>
      <c r="HL219" s="44"/>
      <c r="HM219" s="44"/>
      <c r="HN219" s="44"/>
      <c r="HO219" s="44"/>
      <c r="HP219" s="44"/>
      <c r="HQ219" s="44"/>
      <c r="HR219" s="44"/>
      <c r="HS219" s="44"/>
      <c r="HT219" s="44"/>
      <c r="HU219" s="44"/>
      <c r="HV219" s="44"/>
      <c r="HW219" s="44"/>
      <c r="HX219" s="44"/>
      <c r="HY219" s="44"/>
      <c r="HZ219" s="44"/>
      <c r="IA219" s="44"/>
      <c r="IB219" s="44"/>
      <c r="IC219" s="44"/>
      <c r="ID219" s="44"/>
      <c r="IE219" s="44"/>
      <c r="IF219" s="44"/>
      <c r="IG219" s="44"/>
      <c r="IH219" s="44"/>
      <c r="II219" s="44"/>
      <c r="IJ219" s="44"/>
      <c r="IK219" s="44"/>
      <c r="IL219" s="44"/>
      <c r="IM219" s="44"/>
      <c r="IN219" s="44"/>
      <c r="IO219" s="44"/>
      <c r="IP219" s="44"/>
      <c r="IQ219" s="44"/>
      <c r="IR219" s="44"/>
      <c r="IS219" s="44"/>
      <c r="IT219" s="44"/>
      <c r="IU219" s="44"/>
      <c r="IV219" s="44"/>
      <c r="IW219" s="44"/>
      <c r="IX219" s="44"/>
      <c r="IY219" s="44"/>
      <c r="IZ219" s="44"/>
      <c r="JA219" s="44"/>
      <c r="JB219" s="44"/>
      <c r="JC219" s="44"/>
      <c r="JD219" s="44"/>
      <c r="JE219" s="44"/>
      <c r="JF219" s="44"/>
      <c r="JG219" s="44"/>
      <c r="JH219" s="44"/>
      <c r="JI219" s="44"/>
      <c r="JJ219" s="44"/>
      <c r="JK219" s="44"/>
      <c r="JL219" s="44"/>
      <c r="JM219" s="44"/>
      <c r="JN219" s="44"/>
      <c r="JO219" s="44"/>
      <c r="JP219" s="44"/>
      <c r="JQ219" s="44"/>
      <c r="JR219" s="44"/>
      <c r="JS219" s="44"/>
      <c r="JT219" s="44"/>
      <c r="JU219" s="44"/>
      <c r="JV219" s="44"/>
      <c r="JW219" s="44"/>
      <c r="JX219" s="44"/>
      <c r="JY219" s="44"/>
      <c r="JZ219" s="44"/>
      <c r="KA219" s="44"/>
      <c r="KB219" s="44"/>
      <c r="KC219" s="44"/>
      <c r="KD219" s="44"/>
      <c r="KE219" s="44"/>
      <c r="KF219" s="44"/>
      <c r="KG219" s="44"/>
      <c r="KH219" s="44"/>
      <c r="KI219" s="44"/>
      <c r="KJ219" s="44"/>
      <c r="KK219" s="44"/>
      <c r="KL219" s="44"/>
      <c r="KM219" s="44"/>
      <c r="KN219" s="44"/>
      <c r="KO219" s="44"/>
      <c r="KP219" s="44"/>
      <c r="KQ219" s="44"/>
      <c r="KR219" s="44"/>
      <c r="KS219" s="44"/>
      <c r="KT219" s="44"/>
      <c r="KU219" s="44"/>
      <c r="KV219" s="44"/>
      <c r="KW219" s="44"/>
      <c r="KX219" s="44"/>
      <c r="KY219" s="44"/>
      <c r="KZ219" s="44"/>
      <c r="LA219" s="44"/>
      <c r="LB219" s="44"/>
      <c r="LC219" s="44"/>
      <c r="LD219" s="44"/>
      <c r="LE219" s="44"/>
      <c r="LF219" s="44"/>
      <c r="LG219" s="44"/>
      <c r="LH219" s="44"/>
      <c r="LI219" s="44"/>
      <c r="LJ219" s="44"/>
      <c r="LK219" s="44"/>
      <c r="LL219" s="44"/>
      <c r="LM219" s="44"/>
      <c r="LN219" s="44"/>
      <c r="LO219" s="44"/>
      <c r="LP219" s="44"/>
      <c r="LQ219" s="44"/>
      <c r="LR219" s="44"/>
      <c r="LS219" s="44"/>
      <c r="LT219" s="44"/>
      <c r="LU219" s="44"/>
      <c r="LV219" s="44"/>
      <c r="LW219" s="44"/>
      <c r="LX219" s="44"/>
      <c r="LY219" s="44"/>
      <c r="LZ219" s="44"/>
      <c r="MA219" s="44"/>
      <c r="MB219" s="44"/>
      <c r="MC219" s="44"/>
      <c r="MD219" s="44"/>
      <c r="ME219" s="44"/>
      <c r="MF219" s="44"/>
      <c r="MG219" s="44"/>
      <c r="MH219" s="44"/>
      <c r="MI219" s="44"/>
      <c r="MJ219" s="44"/>
      <c r="MK219" s="44"/>
      <c r="ML219" s="44"/>
      <c r="MM219" s="44"/>
      <c r="MN219" s="44"/>
      <c r="MO219" s="44"/>
      <c r="MP219" s="44"/>
      <c r="MQ219" s="44"/>
      <c r="MR219" s="44"/>
      <c r="MS219" s="44"/>
      <c r="MT219" s="44"/>
      <c r="MU219" s="44"/>
      <c r="MV219" s="44"/>
      <c r="MW219" s="44"/>
      <c r="MX219" s="44"/>
      <c r="MY219" s="44"/>
      <c r="MZ219" s="44"/>
      <c r="NA219" s="44"/>
      <c r="NB219" s="44"/>
      <c r="NC219" s="44"/>
      <c r="ND219" s="44"/>
      <c r="NE219" s="44"/>
      <c r="NF219" s="44"/>
      <c r="NG219" s="44"/>
      <c r="NH219" s="44"/>
      <c r="NI219" s="44"/>
      <c r="NJ219" s="44"/>
      <c r="NK219" s="44"/>
      <c r="NL219" s="44"/>
      <c r="NM219" s="44"/>
      <c r="NN219" s="44"/>
      <c r="NO219" s="44"/>
      <c r="NP219" s="44"/>
      <c r="NQ219" s="44"/>
      <c r="NR219" s="44"/>
      <c r="NS219" s="44"/>
      <c r="NT219" s="44"/>
      <c r="NU219" s="44"/>
      <c r="NV219" s="44"/>
      <c r="NW219" s="44"/>
      <c r="NX219" s="44"/>
      <c r="NY219" s="44"/>
      <c r="NZ219" s="44"/>
      <c r="OA219" s="44"/>
      <c r="OB219" s="44"/>
      <c r="OC219" s="44"/>
      <c r="OD219" s="44"/>
      <c r="OE219" s="44"/>
      <c r="OF219" s="44"/>
      <c r="OG219" s="44"/>
      <c r="OH219" s="44"/>
      <c r="OI219" s="44"/>
      <c r="OJ219" s="44"/>
      <c r="OK219" s="44"/>
      <c r="OL219" s="44"/>
      <c r="OM219" s="44"/>
      <c r="ON219" s="44"/>
      <c r="OO219" s="44"/>
      <c r="OP219" s="44"/>
      <c r="OQ219" s="44"/>
      <c r="OR219" s="44"/>
      <c r="OS219" s="44"/>
      <c r="OT219" s="44"/>
      <c r="OU219" s="44"/>
      <c r="OV219" s="44"/>
      <c r="OW219" s="44"/>
      <c r="OX219" s="44"/>
      <c r="OY219" s="44"/>
      <c r="OZ219" s="44"/>
      <c r="PA219" s="44"/>
      <c r="PB219" s="44"/>
      <c r="PC219" s="44"/>
      <c r="PD219" s="44"/>
      <c r="PE219" s="44"/>
      <c r="PF219" s="44"/>
      <c r="PG219" s="44"/>
      <c r="PH219" s="44"/>
    </row>
    <row r="220" spans="1:424" s="49" customFormat="1" x14ac:dyDescent="0.25">
      <c r="A220" s="30"/>
      <c r="C220" s="328"/>
      <c r="D220" s="47"/>
      <c r="E220" s="328"/>
      <c r="F220" s="47"/>
      <c r="G220" s="47"/>
      <c r="H220" s="47"/>
      <c r="I220" s="47"/>
      <c r="J220" s="47"/>
      <c r="M220" s="47"/>
      <c r="N220" s="47"/>
      <c r="O220" s="47"/>
      <c r="P220" s="47"/>
      <c r="Q220" s="47"/>
      <c r="R220" s="47"/>
      <c r="U220" s="47"/>
      <c r="V220" s="47"/>
      <c r="W220" s="47"/>
      <c r="X220" s="47"/>
      <c r="Y220" s="47"/>
      <c r="Z220" s="47"/>
      <c r="AC220" s="47"/>
      <c r="AD220" s="47"/>
      <c r="AE220" s="47"/>
      <c r="AF220" s="47"/>
      <c r="AG220" s="47"/>
      <c r="AH220" s="47"/>
      <c r="AK220" s="47"/>
      <c r="AL220" s="47"/>
      <c r="AM220" s="47"/>
      <c r="AN220" s="47"/>
      <c r="AO220" s="47"/>
      <c r="AP220" s="47"/>
      <c r="AS220" s="47"/>
      <c r="AT220" s="47"/>
      <c r="AU220" s="47"/>
      <c r="AV220" s="47"/>
      <c r="AW220" s="46"/>
      <c r="AX220" s="46"/>
      <c r="BA220" s="47"/>
      <c r="BB220" s="47"/>
      <c r="BC220" s="47"/>
      <c r="BD220" s="47"/>
      <c r="BE220" s="47"/>
      <c r="BF220" s="47"/>
      <c r="BG220" s="47"/>
      <c r="BH220" s="47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  <c r="CF220" s="44"/>
      <c r="CG220" s="44"/>
      <c r="CH220" s="44"/>
      <c r="CI220" s="44"/>
      <c r="CJ220" s="44"/>
      <c r="CK220" s="44"/>
      <c r="CL220" s="44"/>
      <c r="CM220" s="44"/>
      <c r="CN220" s="44"/>
      <c r="CO220" s="44"/>
      <c r="CP220" s="44"/>
      <c r="CQ220" s="44"/>
      <c r="CR220" s="44"/>
      <c r="CS220" s="44"/>
      <c r="CT220" s="44"/>
      <c r="CU220" s="44"/>
      <c r="CV220" s="44"/>
      <c r="CW220" s="44"/>
      <c r="CX220" s="44"/>
      <c r="CY220" s="44"/>
      <c r="CZ220" s="44"/>
      <c r="DA220" s="44"/>
      <c r="DB220" s="44"/>
      <c r="DC220" s="44"/>
      <c r="DD220" s="44"/>
      <c r="DE220" s="44"/>
      <c r="DF220" s="44"/>
      <c r="DG220" s="44"/>
      <c r="DH220" s="44"/>
      <c r="DI220" s="44"/>
      <c r="DJ220" s="44"/>
      <c r="DK220" s="44"/>
      <c r="DL220" s="44"/>
      <c r="DM220" s="44"/>
      <c r="DN220" s="44"/>
      <c r="DO220" s="44"/>
      <c r="DP220" s="44"/>
      <c r="DQ220" s="44"/>
      <c r="DR220" s="44"/>
      <c r="DS220" s="44"/>
      <c r="DT220" s="44"/>
      <c r="DU220" s="44"/>
      <c r="DV220" s="44"/>
      <c r="DW220" s="44"/>
      <c r="DX220" s="44"/>
      <c r="DY220" s="44"/>
      <c r="DZ220" s="44"/>
      <c r="EA220" s="44"/>
      <c r="EB220" s="44"/>
      <c r="EC220" s="44"/>
      <c r="ED220" s="44"/>
      <c r="EE220" s="44"/>
      <c r="EF220" s="44"/>
      <c r="EG220" s="44"/>
      <c r="EH220" s="44"/>
      <c r="EI220" s="44"/>
      <c r="EJ220" s="44"/>
      <c r="EK220" s="44"/>
      <c r="EL220" s="44"/>
      <c r="EM220" s="44"/>
      <c r="EN220" s="44"/>
      <c r="EO220" s="44"/>
      <c r="EP220" s="44"/>
      <c r="EQ220" s="44"/>
      <c r="ER220" s="44"/>
      <c r="ES220" s="44"/>
      <c r="ET220" s="44"/>
      <c r="EU220" s="44"/>
      <c r="EV220" s="44"/>
      <c r="EW220" s="44"/>
      <c r="EX220" s="44"/>
      <c r="EY220" s="44"/>
      <c r="EZ220" s="44"/>
      <c r="FA220" s="44"/>
      <c r="FB220" s="44"/>
      <c r="FC220" s="44"/>
      <c r="FD220" s="44"/>
      <c r="FE220" s="44"/>
      <c r="FF220" s="44"/>
      <c r="FG220" s="44"/>
      <c r="FH220" s="44"/>
      <c r="FI220" s="44"/>
      <c r="FJ220" s="44"/>
      <c r="FK220" s="44"/>
      <c r="FL220" s="44"/>
      <c r="FM220" s="44"/>
      <c r="FN220" s="44"/>
      <c r="FO220" s="44"/>
      <c r="FP220" s="44"/>
      <c r="FQ220" s="44"/>
      <c r="FR220" s="44"/>
      <c r="FS220" s="44"/>
      <c r="FT220" s="44"/>
      <c r="FU220" s="44"/>
      <c r="FV220" s="44"/>
      <c r="FW220" s="44"/>
      <c r="FX220" s="44"/>
      <c r="FY220" s="44"/>
      <c r="FZ220" s="44"/>
      <c r="GA220" s="44"/>
      <c r="GB220" s="44"/>
      <c r="GC220" s="44"/>
      <c r="GD220" s="44"/>
      <c r="GE220" s="44"/>
      <c r="GF220" s="44"/>
      <c r="GG220" s="44"/>
      <c r="GH220" s="44"/>
      <c r="GI220" s="44"/>
      <c r="GJ220" s="44"/>
      <c r="GK220" s="44"/>
      <c r="GL220" s="44"/>
      <c r="GM220" s="44"/>
      <c r="GN220" s="44"/>
      <c r="GO220" s="44"/>
      <c r="GP220" s="44"/>
      <c r="GQ220" s="44"/>
      <c r="GR220" s="44"/>
      <c r="GS220" s="44"/>
      <c r="GT220" s="44"/>
      <c r="GU220" s="44"/>
      <c r="GV220" s="44"/>
      <c r="GW220" s="44"/>
      <c r="GX220" s="44"/>
      <c r="GY220" s="44"/>
      <c r="GZ220" s="44"/>
      <c r="HA220" s="44"/>
      <c r="HB220" s="44"/>
      <c r="HC220" s="44"/>
      <c r="HD220" s="44"/>
      <c r="HE220" s="44"/>
      <c r="HF220" s="44"/>
      <c r="HG220" s="44"/>
      <c r="HH220" s="44"/>
      <c r="HI220" s="44"/>
      <c r="HJ220" s="44"/>
      <c r="HK220" s="44"/>
      <c r="HL220" s="44"/>
      <c r="HM220" s="44"/>
      <c r="HN220" s="44"/>
      <c r="HO220" s="44"/>
      <c r="HP220" s="44"/>
      <c r="HQ220" s="44"/>
      <c r="HR220" s="44"/>
      <c r="HS220" s="44"/>
      <c r="HT220" s="44"/>
      <c r="HU220" s="44"/>
      <c r="HV220" s="44"/>
      <c r="HW220" s="44"/>
      <c r="HX220" s="44"/>
      <c r="HY220" s="44"/>
      <c r="HZ220" s="44"/>
      <c r="IA220" s="44"/>
      <c r="IB220" s="44"/>
      <c r="IC220" s="44"/>
      <c r="ID220" s="44"/>
      <c r="IE220" s="44"/>
      <c r="IF220" s="44"/>
      <c r="IG220" s="44"/>
      <c r="IH220" s="44"/>
      <c r="II220" s="44"/>
      <c r="IJ220" s="44"/>
      <c r="IK220" s="44"/>
      <c r="IL220" s="44"/>
      <c r="IM220" s="44"/>
      <c r="IN220" s="44"/>
      <c r="IO220" s="44"/>
      <c r="IP220" s="44"/>
      <c r="IQ220" s="44"/>
      <c r="IR220" s="44"/>
      <c r="IS220" s="44"/>
      <c r="IT220" s="44"/>
      <c r="IU220" s="44"/>
      <c r="IV220" s="44"/>
      <c r="IW220" s="44"/>
      <c r="IX220" s="44"/>
      <c r="IY220" s="44"/>
      <c r="IZ220" s="44"/>
      <c r="JA220" s="44"/>
      <c r="JB220" s="44"/>
      <c r="JC220" s="44"/>
      <c r="JD220" s="44"/>
      <c r="JE220" s="44"/>
      <c r="JF220" s="44"/>
      <c r="JG220" s="44"/>
      <c r="JH220" s="44"/>
      <c r="JI220" s="44"/>
      <c r="JJ220" s="44"/>
      <c r="JK220" s="44"/>
      <c r="JL220" s="44"/>
      <c r="JM220" s="44"/>
      <c r="JN220" s="44"/>
      <c r="JO220" s="44"/>
      <c r="JP220" s="44"/>
      <c r="JQ220" s="44"/>
      <c r="JR220" s="44"/>
      <c r="JS220" s="44"/>
      <c r="JT220" s="44"/>
      <c r="JU220" s="44"/>
      <c r="JV220" s="44"/>
      <c r="JW220" s="44"/>
      <c r="JX220" s="44"/>
      <c r="JY220" s="44"/>
      <c r="JZ220" s="44"/>
      <c r="KA220" s="44"/>
      <c r="KB220" s="44"/>
      <c r="KC220" s="44"/>
      <c r="KD220" s="44"/>
      <c r="KE220" s="44"/>
      <c r="KF220" s="44"/>
      <c r="KG220" s="44"/>
      <c r="KH220" s="44"/>
      <c r="KI220" s="44"/>
      <c r="KJ220" s="44"/>
      <c r="KK220" s="44"/>
      <c r="KL220" s="44"/>
      <c r="KM220" s="44"/>
      <c r="KN220" s="44"/>
      <c r="KO220" s="44"/>
      <c r="KP220" s="44"/>
      <c r="KQ220" s="44"/>
      <c r="KR220" s="44"/>
      <c r="KS220" s="44"/>
      <c r="KT220" s="44"/>
      <c r="KU220" s="44"/>
      <c r="KV220" s="44"/>
      <c r="KW220" s="44"/>
      <c r="KX220" s="44"/>
      <c r="KY220" s="44"/>
      <c r="KZ220" s="44"/>
      <c r="LA220" s="44"/>
      <c r="LB220" s="44"/>
      <c r="LC220" s="44"/>
      <c r="LD220" s="44"/>
      <c r="LE220" s="44"/>
      <c r="LF220" s="44"/>
      <c r="LG220" s="44"/>
      <c r="LH220" s="44"/>
      <c r="LI220" s="44"/>
      <c r="LJ220" s="44"/>
      <c r="LK220" s="44"/>
      <c r="LL220" s="44"/>
      <c r="LM220" s="44"/>
      <c r="LN220" s="44"/>
      <c r="LO220" s="44"/>
      <c r="LP220" s="44"/>
      <c r="LQ220" s="44"/>
      <c r="LR220" s="44"/>
      <c r="LS220" s="44"/>
      <c r="LT220" s="44"/>
      <c r="LU220" s="44"/>
      <c r="LV220" s="44"/>
      <c r="LW220" s="44"/>
      <c r="LX220" s="44"/>
      <c r="LY220" s="44"/>
      <c r="LZ220" s="44"/>
      <c r="MA220" s="44"/>
      <c r="MB220" s="44"/>
      <c r="MC220" s="44"/>
      <c r="MD220" s="44"/>
      <c r="ME220" s="44"/>
      <c r="MF220" s="44"/>
      <c r="MG220" s="44"/>
      <c r="MH220" s="44"/>
      <c r="MI220" s="44"/>
      <c r="MJ220" s="44"/>
      <c r="MK220" s="44"/>
      <c r="ML220" s="44"/>
      <c r="MM220" s="44"/>
      <c r="MN220" s="44"/>
      <c r="MO220" s="44"/>
      <c r="MP220" s="44"/>
      <c r="MQ220" s="44"/>
      <c r="MR220" s="44"/>
      <c r="MS220" s="44"/>
      <c r="MT220" s="44"/>
      <c r="MU220" s="44"/>
      <c r="MV220" s="44"/>
      <c r="MW220" s="44"/>
      <c r="MX220" s="44"/>
      <c r="MY220" s="44"/>
      <c r="MZ220" s="44"/>
      <c r="NA220" s="44"/>
      <c r="NB220" s="44"/>
      <c r="NC220" s="44"/>
      <c r="ND220" s="44"/>
      <c r="NE220" s="44"/>
      <c r="NF220" s="44"/>
      <c r="NG220" s="44"/>
      <c r="NH220" s="44"/>
      <c r="NI220" s="44"/>
      <c r="NJ220" s="44"/>
      <c r="NK220" s="44"/>
      <c r="NL220" s="44"/>
      <c r="NM220" s="44"/>
      <c r="NN220" s="44"/>
      <c r="NO220" s="44"/>
      <c r="NP220" s="44"/>
      <c r="NQ220" s="44"/>
      <c r="NR220" s="44"/>
      <c r="NS220" s="44"/>
      <c r="NT220" s="44"/>
      <c r="NU220" s="44"/>
      <c r="NV220" s="44"/>
      <c r="NW220" s="44"/>
      <c r="NX220" s="44"/>
      <c r="NY220" s="44"/>
      <c r="NZ220" s="44"/>
      <c r="OA220" s="44"/>
      <c r="OB220" s="44"/>
      <c r="OC220" s="44"/>
      <c r="OD220" s="44"/>
      <c r="OE220" s="44"/>
      <c r="OF220" s="44"/>
      <c r="OG220" s="44"/>
      <c r="OH220" s="44"/>
      <c r="OI220" s="44"/>
      <c r="OJ220" s="44"/>
      <c r="OK220" s="44"/>
      <c r="OL220" s="44"/>
      <c r="OM220" s="44"/>
      <c r="ON220" s="44"/>
      <c r="OO220" s="44"/>
      <c r="OP220" s="44"/>
      <c r="OQ220" s="44"/>
      <c r="OR220" s="44"/>
      <c r="OS220" s="44"/>
      <c r="OT220" s="44"/>
      <c r="OU220" s="44"/>
      <c r="OV220" s="44"/>
      <c r="OW220" s="44"/>
      <c r="OX220" s="44"/>
      <c r="OY220" s="44"/>
      <c r="OZ220" s="44"/>
      <c r="PA220" s="44"/>
      <c r="PB220" s="44"/>
      <c r="PC220" s="44"/>
      <c r="PD220" s="44"/>
      <c r="PE220" s="44"/>
      <c r="PF220" s="44"/>
      <c r="PG220" s="44"/>
      <c r="PH220" s="44"/>
    </row>
    <row r="221" spans="1:424" s="49" customFormat="1" x14ac:dyDescent="0.25">
      <c r="A221" s="30"/>
      <c r="C221" s="328"/>
      <c r="D221" s="47"/>
      <c r="E221" s="328"/>
      <c r="F221" s="47"/>
      <c r="G221" s="47"/>
      <c r="H221" s="47"/>
      <c r="I221" s="47"/>
      <c r="J221" s="47"/>
      <c r="M221" s="47"/>
      <c r="N221" s="47"/>
      <c r="O221" s="47"/>
      <c r="P221" s="47"/>
      <c r="Q221" s="47"/>
      <c r="R221" s="47"/>
      <c r="U221" s="47"/>
      <c r="V221" s="47"/>
      <c r="W221" s="47"/>
      <c r="X221" s="47"/>
      <c r="Y221" s="47"/>
      <c r="Z221" s="47"/>
      <c r="AC221" s="47"/>
      <c r="AD221" s="47"/>
      <c r="AE221" s="47"/>
      <c r="AF221" s="47"/>
      <c r="AG221" s="47"/>
      <c r="AH221" s="47"/>
      <c r="AK221" s="47"/>
      <c r="AL221" s="47"/>
      <c r="AM221" s="47"/>
      <c r="AN221" s="47"/>
      <c r="AO221" s="47"/>
      <c r="AP221" s="47"/>
      <c r="AS221" s="47"/>
      <c r="AT221" s="47"/>
      <c r="AU221" s="47"/>
      <c r="AV221" s="47"/>
      <c r="AW221" s="46"/>
      <c r="AX221" s="46"/>
      <c r="BA221" s="47"/>
      <c r="BB221" s="47"/>
      <c r="BC221" s="47"/>
      <c r="BD221" s="47"/>
      <c r="BE221" s="47"/>
      <c r="BF221" s="47"/>
      <c r="BG221" s="47"/>
      <c r="BH221" s="47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  <c r="CF221" s="44"/>
      <c r="CG221" s="44"/>
      <c r="CH221" s="44"/>
      <c r="CI221" s="44"/>
      <c r="CJ221" s="44"/>
      <c r="CK221" s="44"/>
      <c r="CL221" s="44"/>
      <c r="CM221" s="44"/>
      <c r="CN221" s="44"/>
      <c r="CO221" s="44"/>
      <c r="CP221" s="44"/>
      <c r="CQ221" s="44"/>
      <c r="CR221" s="44"/>
      <c r="CS221" s="44"/>
      <c r="CT221" s="44"/>
      <c r="CU221" s="44"/>
      <c r="CV221" s="44"/>
      <c r="CW221" s="44"/>
      <c r="CX221" s="44"/>
      <c r="CY221" s="44"/>
      <c r="CZ221" s="44"/>
      <c r="DA221" s="44"/>
      <c r="DB221" s="44"/>
      <c r="DC221" s="44"/>
      <c r="DD221" s="44"/>
      <c r="DE221" s="44"/>
      <c r="DF221" s="44"/>
      <c r="DG221" s="44"/>
      <c r="DH221" s="44"/>
      <c r="DI221" s="44"/>
      <c r="DJ221" s="44"/>
      <c r="DK221" s="44"/>
      <c r="DL221" s="44"/>
      <c r="DM221" s="44"/>
      <c r="DN221" s="44"/>
      <c r="DO221" s="44"/>
      <c r="DP221" s="44"/>
      <c r="DQ221" s="44"/>
      <c r="DR221" s="44"/>
      <c r="DS221" s="44"/>
      <c r="DT221" s="44"/>
      <c r="DU221" s="44"/>
      <c r="DV221" s="44"/>
      <c r="DW221" s="44"/>
      <c r="DX221" s="44"/>
      <c r="DY221" s="44"/>
      <c r="DZ221" s="44"/>
      <c r="EA221" s="44"/>
      <c r="EB221" s="44"/>
      <c r="EC221" s="44"/>
      <c r="ED221" s="44"/>
      <c r="EE221" s="44"/>
      <c r="EF221" s="44"/>
      <c r="EG221" s="44"/>
      <c r="EH221" s="44"/>
      <c r="EI221" s="44"/>
      <c r="EJ221" s="44"/>
      <c r="EK221" s="44"/>
      <c r="EL221" s="44"/>
      <c r="EM221" s="44"/>
      <c r="EN221" s="44"/>
      <c r="EO221" s="44"/>
      <c r="EP221" s="44"/>
      <c r="EQ221" s="44"/>
      <c r="ER221" s="44"/>
      <c r="ES221" s="44"/>
      <c r="ET221" s="44"/>
      <c r="EU221" s="44"/>
      <c r="EV221" s="44"/>
      <c r="EW221" s="44"/>
      <c r="EX221" s="44"/>
      <c r="EY221" s="44"/>
      <c r="EZ221" s="44"/>
      <c r="FA221" s="44"/>
      <c r="FB221" s="44"/>
      <c r="FC221" s="44"/>
      <c r="FD221" s="44"/>
      <c r="FE221" s="44"/>
      <c r="FF221" s="44"/>
      <c r="FG221" s="44"/>
      <c r="FH221" s="44"/>
      <c r="FI221" s="44"/>
      <c r="FJ221" s="44"/>
      <c r="FK221" s="44"/>
      <c r="FL221" s="44"/>
      <c r="FM221" s="44"/>
      <c r="FN221" s="44"/>
      <c r="FO221" s="44"/>
      <c r="FP221" s="44"/>
      <c r="FQ221" s="44"/>
      <c r="FR221" s="44"/>
      <c r="FS221" s="44"/>
      <c r="FT221" s="44"/>
      <c r="FU221" s="44"/>
      <c r="FV221" s="44"/>
      <c r="FW221" s="44"/>
      <c r="FX221" s="44"/>
      <c r="FY221" s="44"/>
      <c r="FZ221" s="44"/>
      <c r="GA221" s="44"/>
      <c r="GB221" s="44"/>
      <c r="GC221" s="44"/>
      <c r="GD221" s="44"/>
      <c r="GE221" s="44"/>
      <c r="GF221" s="44"/>
      <c r="GG221" s="44"/>
      <c r="GH221" s="44"/>
      <c r="GI221" s="44"/>
      <c r="GJ221" s="44"/>
      <c r="GK221" s="44"/>
      <c r="GL221" s="44"/>
      <c r="GM221" s="44"/>
      <c r="GN221" s="44"/>
      <c r="GO221" s="44"/>
      <c r="GP221" s="44"/>
      <c r="GQ221" s="44"/>
      <c r="GR221" s="44"/>
      <c r="GS221" s="44"/>
      <c r="GT221" s="44"/>
      <c r="GU221" s="44"/>
      <c r="GV221" s="44"/>
      <c r="GW221" s="44"/>
      <c r="GX221" s="44"/>
      <c r="GY221" s="44"/>
      <c r="GZ221" s="44"/>
      <c r="HA221" s="44"/>
      <c r="HB221" s="44"/>
      <c r="HC221" s="44"/>
      <c r="HD221" s="44"/>
      <c r="HE221" s="44"/>
      <c r="HF221" s="44"/>
      <c r="HG221" s="44"/>
      <c r="HH221" s="44"/>
      <c r="HI221" s="44"/>
      <c r="HJ221" s="44"/>
      <c r="HK221" s="44"/>
      <c r="HL221" s="44"/>
      <c r="HM221" s="44"/>
      <c r="HN221" s="44"/>
      <c r="HO221" s="44"/>
      <c r="HP221" s="44"/>
      <c r="HQ221" s="44"/>
      <c r="HR221" s="44"/>
      <c r="HS221" s="44"/>
      <c r="HT221" s="44"/>
      <c r="HU221" s="44"/>
      <c r="HV221" s="44"/>
      <c r="HW221" s="44"/>
      <c r="HX221" s="44"/>
      <c r="HY221" s="44"/>
      <c r="HZ221" s="44"/>
      <c r="IA221" s="44"/>
      <c r="IB221" s="44"/>
      <c r="IC221" s="44"/>
      <c r="ID221" s="44"/>
      <c r="IE221" s="44"/>
      <c r="IF221" s="44"/>
      <c r="IG221" s="44"/>
      <c r="IH221" s="44"/>
      <c r="II221" s="44"/>
      <c r="IJ221" s="44"/>
      <c r="IK221" s="44"/>
      <c r="IL221" s="44"/>
      <c r="IM221" s="44"/>
      <c r="IN221" s="44"/>
      <c r="IO221" s="44"/>
      <c r="IP221" s="44"/>
      <c r="IQ221" s="44"/>
      <c r="IR221" s="44"/>
      <c r="IS221" s="44"/>
      <c r="IT221" s="44"/>
      <c r="IU221" s="44"/>
      <c r="IV221" s="44"/>
      <c r="IW221" s="44"/>
      <c r="IX221" s="44"/>
      <c r="IY221" s="44"/>
      <c r="IZ221" s="44"/>
      <c r="JA221" s="44"/>
      <c r="JB221" s="44"/>
      <c r="JC221" s="44"/>
      <c r="JD221" s="44"/>
      <c r="JE221" s="44"/>
      <c r="JF221" s="44"/>
      <c r="JG221" s="44"/>
      <c r="JH221" s="44"/>
      <c r="JI221" s="44"/>
      <c r="JJ221" s="44"/>
      <c r="JK221" s="44"/>
      <c r="JL221" s="44"/>
      <c r="JM221" s="44"/>
      <c r="JN221" s="44"/>
      <c r="JO221" s="44"/>
      <c r="JP221" s="44"/>
      <c r="JQ221" s="44"/>
      <c r="JR221" s="44"/>
      <c r="JS221" s="44"/>
      <c r="JT221" s="44"/>
      <c r="JU221" s="44"/>
      <c r="JV221" s="44"/>
      <c r="JW221" s="44"/>
      <c r="JX221" s="44"/>
      <c r="JY221" s="44"/>
      <c r="JZ221" s="44"/>
      <c r="KA221" s="44"/>
      <c r="KB221" s="44"/>
      <c r="KC221" s="44"/>
      <c r="KD221" s="44"/>
      <c r="KE221" s="44"/>
      <c r="KF221" s="44"/>
      <c r="KG221" s="44"/>
      <c r="KH221" s="44"/>
      <c r="KI221" s="44"/>
      <c r="KJ221" s="44"/>
      <c r="KK221" s="44"/>
      <c r="KL221" s="44"/>
      <c r="KM221" s="44"/>
      <c r="KN221" s="44"/>
      <c r="KO221" s="44"/>
      <c r="KP221" s="44"/>
      <c r="KQ221" s="44"/>
      <c r="KR221" s="44"/>
      <c r="KS221" s="44"/>
      <c r="KT221" s="44"/>
      <c r="KU221" s="44"/>
      <c r="KV221" s="44"/>
      <c r="KW221" s="44"/>
      <c r="KX221" s="44"/>
      <c r="KY221" s="44"/>
      <c r="KZ221" s="44"/>
      <c r="LA221" s="44"/>
      <c r="LB221" s="44"/>
      <c r="LC221" s="44"/>
      <c r="LD221" s="44"/>
      <c r="LE221" s="44"/>
      <c r="LF221" s="44"/>
      <c r="LG221" s="44"/>
      <c r="LH221" s="44"/>
      <c r="LI221" s="44"/>
      <c r="LJ221" s="44"/>
      <c r="LK221" s="44"/>
      <c r="LL221" s="44"/>
      <c r="LM221" s="44"/>
      <c r="LN221" s="44"/>
      <c r="LO221" s="44"/>
      <c r="LP221" s="44"/>
      <c r="LQ221" s="44"/>
      <c r="LR221" s="44"/>
      <c r="LS221" s="44"/>
      <c r="LT221" s="44"/>
      <c r="LU221" s="44"/>
      <c r="LV221" s="44"/>
      <c r="LW221" s="44"/>
      <c r="LX221" s="44"/>
      <c r="LY221" s="44"/>
      <c r="LZ221" s="44"/>
      <c r="MA221" s="44"/>
      <c r="MB221" s="44"/>
      <c r="MC221" s="44"/>
      <c r="MD221" s="44"/>
      <c r="ME221" s="44"/>
      <c r="MF221" s="44"/>
      <c r="MG221" s="44"/>
      <c r="MH221" s="44"/>
      <c r="MI221" s="44"/>
      <c r="MJ221" s="44"/>
      <c r="MK221" s="44"/>
      <c r="ML221" s="44"/>
      <c r="MM221" s="44"/>
      <c r="MN221" s="44"/>
      <c r="MO221" s="44"/>
      <c r="MP221" s="44"/>
      <c r="MQ221" s="44"/>
      <c r="MR221" s="44"/>
      <c r="MS221" s="44"/>
      <c r="MT221" s="44"/>
      <c r="MU221" s="44"/>
      <c r="MV221" s="44"/>
      <c r="MW221" s="44"/>
      <c r="MX221" s="44"/>
      <c r="MY221" s="44"/>
      <c r="MZ221" s="44"/>
      <c r="NA221" s="44"/>
      <c r="NB221" s="44"/>
      <c r="NC221" s="44"/>
      <c r="ND221" s="44"/>
      <c r="NE221" s="44"/>
      <c r="NF221" s="44"/>
      <c r="NG221" s="44"/>
      <c r="NH221" s="44"/>
      <c r="NI221" s="44"/>
      <c r="NJ221" s="44"/>
      <c r="NK221" s="44"/>
      <c r="NL221" s="44"/>
      <c r="NM221" s="44"/>
      <c r="NN221" s="44"/>
      <c r="NO221" s="44"/>
      <c r="NP221" s="44"/>
      <c r="NQ221" s="44"/>
      <c r="NR221" s="44"/>
      <c r="NS221" s="44"/>
      <c r="NT221" s="44"/>
      <c r="NU221" s="44"/>
      <c r="NV221" s="44"/>
      <c r="NW221" s="44"/>
      <c r="NX221" s="44"/>
      <c r="NY221" s="44"/>
      <c r="NZ221" s="44"/>
      <c r="OA221" s="44"/>
      <c r="OB221" s="44"/>
      <c r="OC221" s="44"/>
      <c r="OD221" s="44"/>
      <c r="OE221" s="44"/>
      <c r="OF221" s="44"/>
      <c r="OG221" s="44"/>
      <c r="OH221" s="44"/>
      <c r="OI221" s="44"/>
      <c r="OJ221" s="44"/>
      <c r="OK221" s="44"/>
      <c r="OL221" s="44"/>
      <c r="OM221" s="44"/>
      <c r="ON221" s="44"/>
      <c r="OO221" s="44"/>
      <c r="OP221" s="44"/>
      <c r="OQ221" s="44"/>
      <c r="OR221" s="44"/>
      <c r="OS221" s="44"/>
      <c r="OT221" s="44"/>
      <c r="OU221" s="44"/>
      <c r="OV221" s="44"/>
      <c r="OW221" s="44"/>
      <c r="OX221" s="44"/>
      <c r="OY221" s="44"/>
      <c r="OZ221" s="44"/>
      <c r="PA221" s="44"/>
      <c r="PB221" s="44"/>
      <c r="PC221" s="44"/>
      <c r="PD221" s="44"/>
      <c r="PE221" s="44"/>
      <c r="PF221" s="44"/>
      <c r="PG221" s="44"/>
      <c r="PH221" s="44"/>
    </row>
    <row r="222" spans="1:424" s="49" customFormat="1" x14ac:dyDescent="0.25">
      <c r="A222" s="30"/>
      <c r="C222" s="328"/>
      <c r="D222" s="47"/>
      <c r="E222" s="328"/>
      <c r="F222" s="47"/>
      <c r="G222" s="47"/>
      <c r="H222" s="47"/>
      <c r="I222" s="47"/>
      <c r="J222" s="47"/>
      <c r="M222" s="47"/>
      <c r="N222" s="47"/>
      <c r="O222" s="47"/>
      <c r="P222" s="47"/>
      <c r="Q222" s="47"/>
      <c r="R222" s="47"/>
      <c r="U222" s="47"/>
      <c r="V222" s="47"/>
      <c r="W222" s="47"/>
      <c r="X222" s="47"/>
      <c r="Y222" s="47"/>
      <c r="Z222" s="47"/>
      <c r="AC222" s="47"/>
      <c r="AD222" s="47"/>
      <c r="AE222" s="47"/>
      <c r="AF222" s="47"/>
      <c r="AG222" s="47"/>
      <c r="AH222" s="47"/>
      <c r="AK222" s="47"/>
      <c r="AL222" s="47"/>
      <c r="AM222" s="47"/>
      <c r="AN222" s="47"/>
      <c r="AO222" s="47"/>
      <c r="AP222" s="47"/>
      <c r="AS222" s="47"/>
      <c r="AT222" s="47"/>
      <c r="AU222" s="47"/>
      <c r="AV222" s="47"/>
      <c r="AW222" s="46"/>
      <c r="AX222" s="46"/>
      <c r="BA222" s="47"/>
      <c r="BB222" s="47"/>
      <c r="BC222" s="47"/>
      <c r="BD222" s="47"/>
      <c r="BE222" s="47"/>
      <c r="BF222" s="47"/>
      <c r="BG222" s="47"/>
      <c r="BH222" s="47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  <c r="CF222" s="44"/>
      <c r="CG222" s="44"/>
      <c r="CH222" s="44"/>
      <c r="CI222" s="44"/>
      <c r="CJ222" s="44"/>
      <c r="CK222" s="44"/>
      <c r="CL222" s="44"/>
      <c r="CM222" s="44"/>
      <c r="CN222" s="44"/>
      <c r="CO222" s="44"/>
      <c r="CP222" s="44"/>
      <c r="CQ222" s="44"/>
      <c r="CR222" s="44"/>
      <c r="CS222" s="44"/>
      <c r="CT222" s="44"/>
      <c r="CU222" s="44"/>
      <c r="CV222" s="44"/>
      <c r="CW222" s="44"/>
      <c r="CX222" s="44"/>
      <c r="CY222" s="44"/>
      <c r="CZ222" s="44"/>
      <c r="DA222" s="44"/>
      <c r="DB222" s="44"/>
      <c r="DC222" s="44"/>
      <c r="DD222" s="44"/>
      <c r="DE222" s="44"/>
      <c r="DF222" s="44"/>
      <c r="DG222" s="44"/>
      <c r="DH222" s="44"/>
      <c r="DI222" s="44"/>
      <c r="DJ222" s="44"/>
      <c r="DK222" s="44"/>
      <c r="DL222" s="44"/>
      <c r="DM222" s="44"/>
      <c r="DN222" s="44"/>
      <c r="DO222" s="44"/>
      <c r="DP222" s="44"/>
      <c r="DQ222" s="44"/>
      <c r="DR222" s="44"/>
      <c r="DS222" s="44"/>
      <c r="DT222" s="44"/>
      <c r="DU222" s="44"/>
      <c r="DV222" s="44"/>
      <c r="DW222" s="44"/>
      <c r="DX222" s="44"/>
      <c r="DY222" s="44"/>
      <c r="DZ222" s="44"/>
      <c r="EA222" s="44"/>
      <c r="EB222" s="44"/>
      <c r="EC222" s="44"/>
      <c r="ED222" s="44"/>
      <c r="EE222" s="44"/>
      <c r="EF222" s="44"/>
      <c r="EG222" s="44"/>
      <c r="EH222" s="44"/>
      <c r="EI222" s="44"/>
      <c r="EJ222" s="44"/>
      <c r="EK222" s="44"/>
      <c r="EL222" s="44"/>
      <c r="EM222" s="44"/>
      <c r="EN222" s="44"/>
      <c r="EO222" s="44"/>
      <c r="EP222" s="44"/>
      <c r="EQ222" s="44"/>
      <c r="ER222" s="44"/>
      <c r="ES222" s="44"/>
      <c r="ET222" s="44"/>
      <c r="EU222" s="44"/>
      <c r="EV222" s="44"/>
      <c r="EW222" s="44"/>
      <c r="EX222" s="44"/>
      <c r="EY222" s="44"/>
      <c r="EZ222" s="44"/>
      <c r="FA222" s="44"/>
      <c r="FB222" s="44"/>
      <c r="FC222" s="44"/>
      <c r="FD222" s="44"/>
      <c r="FE222" s="44"/>
      <c r="FF222" s="44"/>
      <c r="FG222" s="44"/>
      <c r="FH222" s="44"/>
      <c r="FI222" s="44"/>
      <c r="FJ222" s="44"/>
      <c r="FK222" s="44"/>
      <c r="FL222" s="44"/>
      <c r="FM222" s="44"/>
      <c r="FN222" s="44"/>
      <c r="FO222" s="44"/>
      <c r="FP222" s="44"/>
      <c r="FQ222" s="44"/>
      <c r="FR222" s="44"/>
      <c r="FS222" s="44"/>
      <c r="FT222" s="44"/>
      <c r="FU222" s="44"/>
      <c r="FV222" s="44"/>
      <c r="FW222" s="44"/>
      <c r="FX222" s="44"/>
      <c r="FY222" s="44"/>
      <c r="FZ222" s="44"/>
      <c r="GA222" s="44"/>
      <c r="GB222" s="44"/>
      <c r="GC222" s="44"/>
      <c r="GD222" s="44"/>
      <c r="GE222" s="44"/>
      <c r="GF222" s="44"/>
      <c r="GG222" s="44"/>
      <c r="GH222" s="44"/>
      <c r="GI222" s="44"/>
      <c r="GJ222" s="44"/>
      <c r="GK222" s="44"/>
      <c r="GL222" s="44"/>
      <c r="GM222" s="44"/>
      <c r="GN222" s="44"/>
      <c r="GO222" s="44"/>
      <c r="GP222" s="44"/>
      <c r="GQ222" s="44"/>
      <c r="GR222" s="44"/>
      <c r="GS222" s="44"/>
      <c r="GT222" s="44"/>
      <c r="GU222" s="44"/>
      <c r="GV222" s="44"/>
      <c r="GW222" s="44"/>
      <c r="GX222" s="44"/>
      <c r="GY222" s="44"/>
      <c r="GZ222" s="44"/>
      <c r="HA222" s="44"/>
      <c r="HB222" s="44"/>
      <c r="HC222" s="44"/>
      <c r="HD222" s="44"/>
      <c r="HE222" s="44"/>
      <c r="HF222" s="44"/>
      <c r="HG222" s="44"/>
      <c r="HH222" s="44"/>
      <c r="HI222" s="44"/>
      <c r="HJ222" s="44"/>
      <c r="HK222" s="44"/>
      <c r="HL222" s="44"/>
      <c r="HM222" s="44"/>
      <c r="HN222" s="44"/>
      <c r="HO222" s="44"/>
      <c r="HP222" s="44"/>
      <c r="HQ222" s="44"/>
      <c r="HR222" s="44"/>
      <c r="HS222" s="44"/>
      <c r="HT222" s="44"/>
      <c r="HU222" s="44"/>
      <c r="HV222" s="44"/>
      <c r="HW222" s="44"/>
      <c r="HX222" s="44"/>
      <c r="HY222" s="44"/>
      <c r="HZ222" s="44"/>
      <c r="IA222" s="44"/>
      <c r="IB222" s="44"/>
      <c r="IC222" s="44"/>
      <c r="ID222" s="44"/>
      <c r="IE222" s="44"/>
      <c r="IF222" s="44"/>
      <c r="IG222" s="44"/>
      <c r="IH222" s="44"/>
      <c r="II222" s="44"/>
      <c r="IJ222" s="44"/>
      <c r="IK222" s="44"/>
      <c r="IL222" s="44"/>
      <c r="IM222" s="44"/>
      <c r="IN222" s="44"/>
      <c r="IO222" s="44"/>
      <c r="IP222" s="44"/>
      <c r="IQ222" s="44"/>
      <c r="IR222" s="44"/>
      <c r="IS222" s="44"/>
      <c r="IT222" s="44"/>
      <c r="IU222" s="44"/>
      <c r="IV222" s="44"/>
      <c r="IW222" s="44"/>
      <c r="IX222" s="44"/>
      <c r="IY222" s="44"/>
      <c r="IZ222" s="44"/>
      <c r="JA222" s="44"/>
      <c r="JB222" s="44"/>
      <c r="JC222" s="44"/>
      <c r="JD222" s="44"/>
      <c r="JE222" s="44"/>
      <c r="JF222" s="44"/>
      <c r="JG222" s="44"/>
      <c r="JH222" s="44"/>
      <c r="JI222" s="44"/>
      <c r="JJ222" s="44"/>
      <c r="JK222" s="44"/>
      <c r="JL222" s="44"/>
      <c r="JM222" s="44"/>
      <c r="JN222" s="44"/>
      <c r="JO222" s="44"/>
      <c r="JP222" s="44"/>
      <c r="JQ222" s="44"/>
      <c r="JR222" s="44"/>
      <c r="JS222" s="44"/>
      <c r="JT222" s="44"/>
      <c r="JU222" s="44"/>
      <c r="JV222" s="44"/>
      <c r="JW222" s="44"/>
      <c r="JX222" s="44"/>
      <c r="JY222" s="44"/>
      <c r="JZ222" s="44"/>
      <c r="KA222" s="44"/>
      <c r="KB222" s="44"/>
      <c r="KC222" s="44"/>
      <c r="KD222" s="44"/>
      <c r="KE222" s="44"/>
      <c r="KF222" s="44"/>
      <c r="KG222" s="44"/>
      <c r="KH222" s="44"/>
      <c r="KI222" s="44"/>
      <c r="KJ222" s="44"/>
      <c r="KK222" s="44"/>
      <c r="KL222" s="44"/>
      <c r="KM222" s="44"/>
      <c r="KN222" s="44"/>
      <c r="KO222" s="44"/>
      <c r="KP222" s="44"/>
      <c r="KQ222" s="44"/>
      <c r="KR222" s="44"/>
      <c r="KS222" s="44"/>
      <c r="KT222" s="44"/>
      <c r="KU222" s="44"/>
      <c r="KV222" s="44"/>
      <c r="KW222" s="44"/>
      <c r="KX222" s="44"/>
      <c r="KY222" s="44"/>
      <c r="KZ222" s="44"/>
      <c r="LA222" s="44"/>
      <c r="LB222" s="44"/>
      <c r="LC222" s="44"/>
      <c r="LD222" s="44"/>
      <c r="LE222" s="44"/>
      <c r="LF222" s="44"/>
      <c r="LG222" s="44"/>
      <c r="LH222" s="44"/>
      <c r="LI222" s="44"/>
      <c r="LJ222" s="44"/>
      <c r="LK222" s="44"/>
      <c r="LL222" s="44"/>
      <c r="LM222" s="44"/>
      <c r="LN222" s="44"/>
      <c r="LO222" s="44"/>
      <c r="LP222" s="44"/>
      <c r="LQ222" s="44"/>
      <c r="LR222" s="44"/>
      <c r="LS222" s="44"/>
      <c r="LT222" s="44"/>
      <c r="LU222" s="44"/>
      <c r="LV222" s="44"/>
      <c r="LW222" s="44"/>
      <c r="LX222" s="44"/>
      <c r="LY222" s="44"/>
      <c r="LZ222" s="44"/>
      <c r="MA222" s="44"/>
      <c r="MB222" s="44"/>
      <c r="MC222" s="44"/>
      <c r="MD222" s="44"/>
      <c r="ME222" s="44"/>
      <c r="MF222" s="44"/>
      <c r="MG222" s="44"/>
      <c r="MH222" s="44"/>
      <c r="MI222" s="44"/>
      <c r="MJ222" s="44"/>
      <c r="MK222" s="44"/>
      <c r="ML222" s="44"/>
      <c r="MM222" s="44"/>
      <c r="MN222" s="44"/>
      <c r="MO222" s="44"/>
      <c r="MP222" s="44"/>
      <c r="MQ222" s="44"/>
      <c r="MR222" s="44"/>
      <c r="MS222" s="44"/>
      <c r="MT222" s="44"/>
      <c r="MU222" s="44"/>
      <c r="MV222" s="44"/>
      <c r="MW222" s="44"/>
      <c r="MX222" s="44"/>
      <c r="MY222" s="44"/>
      <c r="MZ222" s="44"/>
      <c r="NA222" s="44"/>
      <c r="NB222" s="44"/>
      <c r="NC222" s="44"/>
      <c r="ND222" s="44"/>
      <c r="NE222" s="44"/>
      <c r="NF222" s="44"/>
      <c r="NG222" s="44"/>
      <c r="NH222" s="44"/>
      <c r="NI222" s="44"/>
      <c r="NJ222" s="44"/>
      <c r="NK222" s="44"/>
      <c r="NL222" s="44"/>
      <c r="NM222" s="44"/>
      <c r="NN222" s="44"/>
      <c r="NO222" s="44"/>
      <c r="NP222" s="44"/>
      <c r="NQ222" s="44"/>
      <c r="NR222" s="44"/>
      <c r="NS222" s="44"/>
      <c r="NT222" s="44"/>
      <c r="NU222" s="44"/>
      <c r="NV222" s="44"/>
      <c r="NW222" s="44"/>
      <c r="NX222" s="44"/>
      <c r="NY222" s="44"/>
      <c r="NZ222" s="44"/>
      <c r="OA222" s="44"/>
      <c r="OB222" s="44"/>
      <c r="OC222" s="44"/>
      <c r="OD222" s="44"/>
      <c r="OE222" s="44"/>
      <c r="OF222" s="44"/>
      <c r="OG222" s="44"/>
      <c r="OH222" s="44"/>
      <c r="OI222" s="44"/>
      <c r="OJ222" s="44"/>
      <c r="OK222" s="44"/>
      <c r="OL222" s="44"/>
      <c r="OM222" s="44"/>
      <c r="ON222" s="44"/>
      <c r="OO222" s="44"/>
      <c r="OP222" s="44"/>
      <c r="OQ222" s="44"/>
      <c r="OR222" s="44"/>
      <c r="OS222" s="44"/>
      <c r="OT222" s="44"/>
      <c r="OU222" s="44"/>
      <c r="OV222" s="44"/>
      <c r="OW222" s="44"/>
      <c r="OX222" s="44"/>
      <c r="OY222" s="44"/>
      <c r="OZ222" s="44"/>
      <c r="PA222" s="44"/>
      <c r="PB222" s="44"/>
      <c r="PC222" s="44"/>
      <c r="PD222" s="44"/>
      <c r="PE222" s="44"/>
      <c r="PF222" s="44"/>
      <c r="PG222" s="44"/>
      <c r="PH222" s="44"/>
    </row>
    <row r="223" spans="1:424" s="49" customFormat="1" x14ac:dyDescent="0.25">
      <c r="A223" s="30"/>
      <c r="C223" s="328"/>
      <c r="D223" s="47"/>
      <c r="E223" s="328"/>
      <c r="F223" s="47"/>
      <c r="G223" s="47"/>
      <c r="H223" s="47"/>
      <c r="I223" s="47"/>
      <c r="J223" s="47"/>
      <c r="M223" s="47"/>
      <c r="N223" s="47"/>
      <c r="O223" s="47"/>
      <c r="P223" s="47"/>
      <c r="Q223" s="47"/>
      <c r="R223" s="47"/>
      <c r="U223" s="47"/>
      <c r="V223" s="47"/>
      <c r="W223" s="47"/>
      <c r="X223" s="47"/>
      <c r="Y223" s="47"/>
      <c r="Z223" s="47"/>
      <c r="AC223" s="47"/>
      <c r="AD223" s="47"/>
      <c r="AE223" s="47"/>
      <c r="AF223" s="47"/>
      <c r="AG223" s="47"/>
      <c r="AH223" s="47"/>
      <c r="AK223" s="47"/>
      <c r="AL223" s="47"/>
      <c r="AM223" s="47"/>
      <c r="AN223" s="47"/>
      <c r="AO223" s="47"/>
      <c r="AP223" s="47"/>
      <c r="AS223" s="47"/>
      <c r="AT223" s="47"/>
      <c r="AU223" s="47"/>
      <c r="AV223" s="47"/>
      <c r="AW223" s="46"/>
      <c r="AX223" s="46"/>
      <c r="BA223" s="47"/>
      <c r="BB223" s="47"/>
      <c r="BC223" s="47"/>
      <c r="BD223" s="47"/>
      <c r="BE223" s="47"/>
      <c r="BF223" s="47"/>
      <c r="BG223" s="47"/>
      <c r="BH223" s="47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  <c r="CF223" s="44"/>
      <c r="CG223" s="44"/>
      <c r="CH223" s="44"/>
      <c r="CI223" s="44"/>
      <c r="CJ223" s="44"/>
      <c r="CK223" s="44"/>
      <c r="CL223" s="44"/>
      <c r="CM223" s="44"/>
      <c r="CN223" s="44"/>
      <c r="CO223" s="44"/>
      <c r="CP223" s="44"/>
      <c r="CQ223" s="44"/>
      <c r="CR223" s="44"/>
      <c r="CS223" s="44"/>
      <c r="CT223" s="44"/>
      <c r="CU223" s="44"/>
      <c r="CV223" s="44"/>
      <c r="CW223" s="44"/>
      <c r="CX223" s="44"/>
      <c r="CY223" s="44"/>
      <c r="CZ223" s="44"/>
      <c r="DA223" s="44"/>
      <c r="DB223" s="44"/>
      <c r="DC223" s="44"/>
      <c r="DD223" s="44"/>
      <c r="DE223" s="44"/>
      <c r="DF223" s="44"/>
      <c r="DG223" s="44"/>
      <c r="DH223" s="44"/>
      <c r="DI223" s="44"/>
      <c r="DJ223" s="44"/>
      <c r="DK223" s="44"/>
      <c r="DL223" s="44"/>
      <c r="DM223" s="44"/>
      <c r="DN223" s="44"/>
      <c r="DO223" s="44"/>
      <c r="DP223" s="44"/>
      <c r="DQ223" s="44"/>
      <c r="DR223" s="44"/>
      <c r="DS223" s="44"/>
      <c r="DT223" s="44"/>
      <c r="DU223" s="44"/>
      <c r="DV223" s="44"/>
      <c r="DW223" s="44"/>
      <c r="DX223" s="44"/>
      <c r="DY223" s="44"/>
      <c r="DZ223" s="44"/>
      <c r="EA223" s="44"/>
      <c r="EB223" s="44"/>
      <c r="EC223" s="44"/>
      <c r="ED223" s="44"/>
      <c r="EE223" s="44"/>
      <c r="EF223" s="44"/>
      <c r="EG223" s="44"/>
      <c r="EH223" s="44"/>
      <c r="EI223" s="44"/>
      <c r="EJ223" s="44"/>
      <c r="EK223" s="44"/>
      <c r="EL223" s="44"/>
      <c r="EM223" s="44"/>
      <c r="EN223" s="44"/>
      <c r="EO223" s="44"/>
      <c r="EP223" s="44"/>
      <c r="EQ223" s="44"/>
      <c r="ER223" s="44"/>
      <c r="ES223" s="44"/>
      <c r="ET223" s="44"/>
      <c r="EU223" s="44"/>
      <c r="EV223" s="44"/>
      <c r="EW223" s="44"/>
      <c r="EX223" s="44"/>
      <c r="EY223" s="44"/>
      <c r="EZ223" s="44"/>
      <c r="FA223" s="44"/>
      <c r="FB223" s="44"/>
      <c r="FC223" s="44"/>
      <c r="FD223" s="44"/>
      <c r="FE223" s="44"/>
      <c r="FF223" s="44"/>
      <c r="FG223" s="44"/>
      <c r="FH223" s="44"/>
      <c r="FI223" s="44"/>
      <c r="FJ223" s="44"/>
      <c r="FK223" s="44"/>
      <c r="FL223" s="44"/>
      <c r="FM223" s="44"/>
      <c r="FN223" s="44"/>
      <c r="FO223" s="44"/>
      <c r="FP223" s="44"/>
      <c r="FQ223" s="44"/>
      <c r="FR223" s="44"/>
      <c r="FS223" s="44"/>
      <c r="FT223" s="44"/>
      <c r="FU223" s="44"/>
      <c r="FV223" s="44"/>
      <c r="FW223" s="44"/>
      <c r="FX223" s="44"/>
      <c r="FY223" s="44"/>
      <c r="FZ223" s="44"/>
      <c r="GA223" s="44"/>
      <c r="GB223" s="44"/>
      <c r="GC223" s="44"/>
      <c r="GD223" s="44"/>
      <c r="GE223" s="44"/>
      <c r="GF223" s="44"/>
      <c r="GG223" s="44"/>
      <c r="GH223" s="44"/>
      <c r="GI223" s="44"/>
      <c r="GJ223" s="44"/>
      <c r="GK223" s="44"/>
      <c r="GL223" s="44"/>
      <c r="GM223" s="44"/>
      <c r="GN223" s="44"/>
      <c r="GO223" s="44"/>
      <c r="GP223" s="44"/>
      <c r="GQ223" s="44"/>
      <c r="GR223" s="44"/>
      <c r="GS223" s="44"/>
      <c r="GT223" s="44"/>
      <c r="GU223" s="44"/>
      <c r="GV223" s="44"/>
      <c r="GW223" s="44"/>
      <c r="GX223" s="44"/>
      <c r="GY223" s="44"/>
      <c r="GZ223" s="44"/>
      <c r="HA223" s="44"/>
      <c r="HB223" s="44"/>
      <c r="HC223" s="44"/>
      <c r="HD223" s="44"/>
      <c r="HE223" s="44"/>
      <c r="HF223" s="44"/>
      <c r="HG223" s="44"/>
      <c r="HH223" s="44"/>
      <c r="HI223" s="44"/>
      <c r="HJ223" s="44"/>
      <c r="HK223" s="44"/>
      <c r="HL223" s="44"/>
      <c r="HM223" s="44"/>
      <c r="HN223" s="44"/>
      <c r="HO223" s="44"/>
      <c r="HP223" s="44"/>
      <c r="HQ223" s="44"/>
      <c r="HR223" s="44"/>
      <c r="HS223" s="44"/>
      <c r="HT223" s="44"/>
      <c r="HU223" s="44"/>
      <c r="HV223" s="44"/>
      <c r="HW223" s="44"/>
      <c r="HX223" s="44"/>
      <c r="HY223" s="44"/>
      <c r="HZ223" s="44"/>
      <c r="IA223" s="44"/>
      <c r="IB223" s="44"/>
      <c r="IC223" s="44"/>
      <c r="ID223" s="44"/>
      <c r="IE223" s="44"/>
      <c r="IF223" s="44"/>
      <c r="IG223" s="44"/>
      <c r="IH223" s="44"/>
      <c r="II223" s="44"/>
      <c r="IJ223" s="44"/>
      <c r="IK223" s="44"/>
      <c r="IL223" s="44"/>
      <c r="IM223" s="44"/>
      <c r="IN223" s="44"/>
      <c r="IO223" s="44"/>
      <c r="IP223" s="44"/>
      <c r="IQ223" s="44"/>
      <c r="IR223" s="44"/>
      <c r="IS223" s="44"/>
      <c r="IT223" s="44"/>
      <c r="IU223" s="44"/>
      <c r="IV223" s="44"/>
      <c r="IW223" s="44"/>
      <c r="IX223" s="44"/>
      <c r="IY223" s="44"/>
      <c r="IZ223" s="44"/>
      <c r="JA223" s="44"/>
      <c r="JB223" s="44"/>
      <c r="JC223" s="44"/>
      <c r="JD223" s="44"/>
      <c r="JE223" s="44"/>
      <c r="JF223" s="44"/>
      <c r="JG223" s="44"/>
      <c r="JH223" s="44"/>
      <c r="JI223" s="44"/>
      <c r="JJ223" s="44"/>
      <c r="JK223" s="44"/>
      <c r="JL223" s="44"/>
      <c r="JM223" s="44"/>
      <c r="JN223" s="44"/>
      <c r="JO223" s="44"/>
      <c r="JP223" s="44"/>
      <c r="JQ223" s="44"/>
      <c r="JR223" s="44"/>
      <c r="JS223" s="44"/>
      <c r="JT223" s="44"/>
      <c r="JU223" s="44"/>
      <c r="JV223" s="44"/>
      <c r="JW223" s="44"/>
      <c r="JX223" s="44"/>
      <c r="JY223" s="44"/>
      <c r="JZ223" s="44"/>
      <c r="KA223" s="44"/>
      <c r="KB223" s="44"/>
      <c r="KC223" s="44"/>
      <c r="KD223" s="44"/>
      <c r="KE223" s="44"/>
      <c r="KF223" s="44"/>
      <c r="KG223" s="44"/>
      <c r="KH223" s="44"/>
      <c r="KI223" s="44"/>
      <c r="KJ223" s="44"/>
      <c r="KK223" s="44"/>
      <c r="KL223" s="44"/>
      <c r="KM223" s="44"/>
      <c r="KN223" s="44"/>
      <c r="KO223" s="44"/>
      <c r="KP223" s="44"/>
      <c r="KQ223" s="44"/>
      <c r="KR223" s="44"/>
      <c r="KS223" s="44"/>
      <c r="KT223" s="44"/>
      <c r="KU223" s="44"/>
      <c r="KV223" s="44"/>
      <c r="KW223" s="44"/>
      <c r="KX223" s="44"/>
      <c r="KY223" s="44"/>
      <c r="KZ223" s="44"/>
      <c r="LA223" s="44"/>
      <c r="LB223" s="44"/>
      <c r="LC223" s="44"/>
      <c r="LD223" s="44"/>
      <c r="LE223" s="44"/>
      <c r="LF223" s="44"/>
      <c r="LG223" s="44"/>
      <c r="LH223" s="44"/>
      <c r="LI223" s="44"/>
      <c r="LJ223" s="44"/>
      <c r="LK223" s="44"/>
      <c r="LL223" s="44"/>
      <c r="LM223" s="44"/>
      <c r="LN223" s="44"/>
      <c r="LO223" s="44"/>
      <c r="LP223" s="44"/>
      <c r="LQ223" s="44"/>
      <c r="LR223" s="44"/>
      <c r="LS223" s="44"/>
      <c r="LT223" s="44"/>
      <c r="LU223" s="44"/>
      <c r="LV223" s="44"/>
      <c r="LW223" s="44"/>
      <c r="LX223" s="44"/>
      <c r="LY223" s="44"/>
      <c r="LZ223" s="44"/>
      <c r="MA223" s="44"/>
      <c r="MB223" s="44"/>
      <c r="MC223" s="44"/>
      <c r="MD223" s="44"/>
      <c r="ME223" s="44"/>
      <c r="MF223" s="44"/>
      <c r="MG223" s="44"/>
      <c r="MH223" s="44"/>
      <c r="MI223" s="44"/>
      <c r="MJ223" s="44"/>
      <c r="MK223" s="44"/>
      <c r="ML223" s="44"/>
      <c r="MM223" s="44"/>
      <c r="MN223" s="44"/>
      <c r="MO223" s="44"/>
      <c r="MP223" s="44"/>
      <c r="MQ223" s="44"/>
      <c r="MR223" s="44"/>
      <c r="MS223" s="44"/>
      <c r="MT223" s="44"/>
      <c r="MU223" s="44"/>
      <c r="MV223" s="44"/>
      <c r="MW223" s="44"/>
      <c r="MX223" s="44"/>
      <c r="MY223" s="44"/>
      <c r="MZ223" s="44"/>
      <c r="NA223" s="44"/>
      <c r="NB223" s="44"/>
      <c r="NC223" s="44"/>
      <c r="ND223" s="44"/>
      <c r="NE223" s="44"/>
      <c r="NF223" s="44"/>
      <c r="NG223" s="44"/>
      <c r="NH223" s="44"/>
      <c r="NI223" s="44"/>
      <c r="NJ223" s="44"/>
      <c r="NK223" s="44"/>
      <c r="NL223" s="44"/>
      <c r="NM223" s="44"/>
      <c r="NN223" s="44"/>
      <c r="NO223" s="44"/>
      <c r="NP223" s="44"/>
      <c r="NQ223" s="44"/>
      <c r="NR223" s="44"/>
      <c r="NS223" s="44"/>
      <c r="NT223" s="44"/>
      <c r="NU223" s="44"/>
      <c r="NV223" s="44"/>
      <c r="NW223" s="44"/>
      <c r="NX223" s="44"/>
      <c r="NY223" s="44"/>
      <c r="NZ223" s="44"/>
      <c r="OA223" s="44"/>
      <c r="OB223" s="44"/>
      <c r="OC223" s="44"/>
      <c r="OD223" s="44"/>
      <c r="OE223" s="44"/>
      <c r="OF223" s="44"/>
      <c r="OG223" s="44"/>
      <c r="OH223" s="44"/>
      <c r="OI223" s="44"/>
      <c r="OJ223" s="44"/>
      <c r="OK223" s="44"/>
      <c r="OL223" s="44"/>
      <c r="OM223" s="44"/>
      <c r="ON223" s="44"/>
      <c r="OO223" s="44"/>
      <c r="OP223" s="44"/>
      <c r="OQ223" s="44"/>
      <c r="OR223" s="44"/>
      <c r="OS223" s="44"/>
      <c r="OT223" s="44"/>
      <c r="OU223" s="44"/>
      <c r="OV223" s="44"/>
      <c r="OW223" s="44"/>
      <c r="OX223" s="44"/>
      <c r="OY223" s="44"/>
      <c r="OZ223" s="44"/>
      <c r="PA223" s="44"/>
      <c r="PB223" s="44"/>
      <c r="PC223" s="44"/>
      <c r="PD223" s="44"/>
      <c r="PE223" s="44"/>
      <c r="PF223" s="44"/>
      <c r="PG223" s="44"/>
      <c r="PH223" s="44"/>
    </row>
    <row r="224" spans="1:424" s="49" customFormat="1" x14ac:dyDescent="0.25">
      <c r="A224" s="30"/>
      <c r="C224" s="328"/>
      <c r="D224" s="47"/>
      <c r="E224" s="328"/>
      <c r="F224" s="47"/>
      <c r="G224" s="47"/>
      <c r="H224" s="47"/>
      <c r="I224" s="47"/>
      <c r="J224" s="47"/>
      <c r="M224" s="47"/>
      <c r="N224" s="47"/>
      <c r="O224" s="47"/>
      <c r="P224" s="47"/>
      <c r="Q224" s="47"/>
      <c r="R224" s="47"/>
      <c r="U224" s="47"/>
      <c r="V224" s="47"/>
      <c r="W224" s="47"/>
      <c r="X224" s="47"/>
      <c r="Y224" s="47"/>
      <c r="Z224" s="47"/>
      <c r="AC224" s="47"/>
      <c r="AD224" s="47"/>
      <c r="AE224" s="47"/>
      <c r="AF224" s="47"/>
      <c r="AG224" s="47"/>
      <c r="AH224" s="47"/>
      <c r="AK224" s="47"/>
      <c r="AL224" s="47"/>
      <c r="AM224" s="47"/>
      <c r="AN224" s="47"/>
      <c r="AO224" s="47"/>
      <c r="AP224" s="47"/>
      <c r="AS224" s="47"/>
      <c r="AT224" s="47"/>
      <c r="AU224" s="47"/>
      <c r="AV224" s="47"/>
      <c r="AW224" s="46"/>
      <c r="AX224" s="46"/>
      <c r="BA224" s="47"/>
      <c r="BB224" s="47"/>
      <c r="BC224" s="47"/>
      <c r="BD224" s="47"/>
      <c r="BE224" s="47"/>
      <c r="BF224" s="47"/>
      <c r="BG224" s="47"/>
      <c r="BH224" s="47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  <c r="CF224" s="44"/>
      <c r="CG224" s="44"/>
      <c r="CH224" s="44"/>
      <c r="CI224" s="44"/>
      <c r="CJ224" s="44"/>
      <c r="CK224" s="44"/>
      <c r="CL224" s="44"/>
      <c r="CM224" s="44"/>
      <c r="CN224" s="44"/>
      <c r="CO224" s="44"/>
      <c r="CP224" s="44"/>
      <c r="CQ224" s="44"/>
      <c r="CR224" s="44"/>
      <c r="CS224" s="44"/>
      <c r="CT224" s="44"/>
      <c r="CU224" s="44"/>
      <c r="CV224" s="44"/>
      <c r="CW224" s="44"/>
      <c r="CX224" s="44"/>
      <c r="CY224" s="44"/>
      <c r="CZ224" s="44"/>
      <c r="DA224" s="44"/>
      <c r="DB224" s="44"/>
      <c r="DC224" s="44"/>
      <c r="DD224" s="44"/>
      <c r="DE224" s="44"/>
      <c r="DF224" s="44"/>
      <c r="DG224" s="44"/>
      <c r="DH224" s="44"/>
      <c r="DI224" s="44"/>
      <c r="DJ224" s="44"/>
      <c r="DK224" s="44"/>
      <c r="DL224" s="44"/>
      <c r="DM224" s="44"/>
      <c r="DN224" s="44"/>
      <c r="DO224" s="44"/>
      <c r="DP224" s="44"/>
      <c r="DQ224" s="44"/>
      <c r="DR224" s="44"/>
      <c r="DS224" s="44"/>
      <c r="DT224" s="44"/>
      <c r="DU224" s="44"/>
      <c r="DV224" s="44"/>
      <c r="DW224" s="44"/>
      <c r="DX224" s="44"/>
      <c r="DY224" s="44"/>
      <c r="DZ224" s="44"/>
      <c r="EA224" s="44"/>
      <c r="EB224" s="44"/>
      <c r="EC224" s="44"/>
      <c r="ED224" s="44"/>
      <c r="EE224" s="44"/>
      <c r="EF224" s="44"/>
      <c r="EG224" s="44"/>
      <c r="EH224" s="44"/>
      <c r="EI224" s="44"/>
      <c r="EJ224" s="44"/>
      <c r="EK224" s="44"/>
      <c r="EL224" s="44"/>
      <c r="EM224" s="44"/>
      <c r="EN224" s="44"/>
      <c r="EO224" s="44"/>
      <c r="EP224" s="44"/>
      <c r="EQ224" s="44"/>
      <c r="ER224" s="44"/>
      <c r="ES224" s="44"/>
      <c r="ET224" s="44"/>
      <c r="EU224" s="44"/>
      <c r="EV224" s="44"/>
      <c r="EW224" s="44"/>
      <c r="EX224" s="44"/>
      <c r="EY224" s="44"/>
      <c r="EZ224" s="44"/>
      <c r="FA224" s="44"/>
      <c r="FB224" s="44"/>
      <c r="FC224" s="44"/>
      <c r="FD224" s="44"/>
      <c r="FE224" s="44"/>
      <c r="FF224" s="44"/>
      <c r="FG224" s="44"/>
      <c r="FH224" s="44"/>
      <c r="FI224" s="44"/>
      <c r="FJ224" s="44"/>
      <c r="FK224" s="44"/>
      <c r="FL224" s="44"/>
      <c r="FM224" s="44"/>
      <c r="FN224" s="44"/>
      <c r="FO224" s="44"/>
      <c r="FP224" s="44"/>
      <c r="FQ224" s="44"/>
      <c r="FR224" s="44"/>
      <c r="FS224" s="44"/>
      <c r="FT224" s="44"/>
      <c r="FU224" s="44"/>
      <c r="FV224" s="44"/>
      <c r="FW224" s="44"/>
      <c r="FX224" s="44"/>
      <c r="FY224" s="44"/>
      <c r="FZ224" s="44"/>
      <c r="GA224" s="44"/>
      <c r="GB224" s="44"/>
      <c r="GC224" s="44"/>
      <c r="GD224" s="44"/>
      <c r="GE224" s="44"/>
      <c r="GF224" s="44"/>
      <c r="GG224" s="44"/>
      <c r="GH224" s="44"/>
      <c r="GI224" s="44"/>
      <c r="GJ224" s="44"/>
      <c r="GK224" s="44"/>
      <c r="GL224" s="44"/>
      <c r="GM224" s="44"/>
      <c r="GN224" s="44"/>
      <c r="GO224" s="44"/>
      <c r="GP224" s="44"/>
      <c r="GQ224" s="44"/>
      <c r="GR224" s="44"/>
      <c r="GS224" s="44"/>
      <c r="GT224" s="44"/>
      <c r="GU224" s="44"/>
      <c r="GV224" s="44"/>
      <c r="GW224" s="44"/>
      <c r="GX224" s="44"/>
      <c r="GY224" s="44"/>
      <c r="GZ224" s="44"/>
      <c r="HA224" s="44"/>
      <c r="HB224" s="44"/>
      <c r="HC224" s="44"/>
      <c r="HD224" s="44"/>
      <c r="HE224" s="44"/>
      <c r="HF224" s="44"/>
      <c r="HG224" s="44"/>
      <c r="HH224" s="44"/>
      <c r="HI224" s="44"/>
      <c r="HJ224" s="44"/>
      <c r="HK224" s="44"/>
      <c r="HL224" s="44"/>
      <c r="HM224" s="44"/>
      <c r="HN224" s="44"/>
      <c r="HO224" s="44"/>
      <c r="HP224" s="44"/>
      <c r="HQ224" s="44"/>
      <c r="HR224" s="44"/>
      <c r="HS224" s="44"/>
      <c r="HT224" s="44"/>
      <c r="HU224" s="44"/>
      <c r="HV224" s="44"/>
      <c r="HW224" s="44"/>
      <c r="HX224" s="44"/>
      <c r="HY224" s="44"/>
      <c r="HZ224" s="44"/>
      <c r="IA224" s="44"/>
      <c r="IB224" s="44"/>
      <c r="IC224" s="44"/>
      <c r="ID224" s="44"/>
      <c r="IE224" s="44"/>
      <c r="IF224" s="44"/>
      <c r="IG224" s="44"/>
      <c r="IH224" s="44"/>
      <c r="II224" s="44"/>
      <c r="IJ224" s="44"/>
      <c r="IK224" s="44"/>
      <c r="IL224" s="44"/>
      <c r="IM224" s="44"/>
      <c r="IN224" s="44"/>
      <c r="IO224" s="44"/>
      <c r="IP224" s="44"/>
      <c r="IQ224" s="44"/>
      <c r="IR224" s="44"/>
      <c r="IS224" s="44"/>
      <c r="IT224" s="44"/>
      <c r="IU224" s="44"/>
      <c r="IV224" s="44"/>
      <c r="IW224" s="44"/>
      <c r="IX224" s="44"/>
      <c r="IY224" s="44"/>
      <c r="IZ224" s="44"/>
      <c r="JA224" s="44"/>
      <c r="JB224" s="44"/>
      <c r="JC224" s="44"/>
      <c r="JD224" s="44"/>
      <c r="JE224" s="44"/>
      <c r="JF224" s="44"/>
      <c r="JG224" s="44"/>
      <c r="JH224" s="44"/>
      <c r="JI224" s="44"/>
      <c r="JJ224" s="44"/>
      <c r="JK224" s="44"/>
      <c r="JL224" s="44"/>
      <c r="JM224" s="44"/>
      <c r="JN224" s="44"/>
      <c r="JO224" s="44"/>
      <c r="JP224" s="44"/>
      <c r="JQ224" s="44"/>
      <c r="JR224" s="44"/>
      <c r="JS224" s="44"/>
      <c r="JT224" s="44"/>
      <c r="JU224" s="44"/>
      <c r="JV224" s="44"/>
      <c r="JW224" s="44"/>
      <c r="JX224" s="44"/>
      <c r="JY224" s="44"/>
      <c r="JZ224" s="44"/>
      <c r="KA224" s="44"/>
      <c r="KB224" s="44"/>
      <c r="KC224" s="44"/>
      <c r="KD224" s="44"/>
      <c r="KE224" s="44"/>
      <c r="KF224" s="44"/>
      <c r="KG224" s="44"/>
      <c r="KH224" s="44"/>
      <c r="KI224" s="44"/>
      <c r="KJ224" s="44"/>
      <c r="KK224" s="44"/>
      <c r="KL224" s="44"/>
      <c r="KM224" s="44"/>
      <c r="KN224" s="44"/>
      <c r="KO224" s="44"/>
      <c r="KP224" s="44"/>
      <c r="KQ224" s="44"/>
      <c r="KR224" s="44"/>
      <c r="KS224" s="44"/>
      <c r="KT224" s="44"/>
      <c r="KU224" s="44"/>
      <c r="KV224" s="44"/>
      <c r="KW224" s="44"/>
      <c r="KX224" s="44"/>
      <c r="KY224" s="44"/>
      <c r="KZ224" s="44"/>
      <c r="LA224" s="44"/>
      <c r="LB224" s="44"/>
      <c r="LC224" s="44"/>
      <c r="LD224" s="44"/>
      <c r="LE224" s="44"/>
      <c r="LF224" s="44"/>
      <c r="LG224" s="44"/>
      <c r="LH224" s="44"/>
      <c r="LI224" s="44"/>
      <c r="LJ224" s="44"/>
      <c r="LK224" s="44"/>
      <c r="LL224" s="44"/>
      <c r="LM224" s="44"/>
      <c r="LN224" s="44"/>
      <c r="LO224" s="44"/>
      <c r="LP224" s="44"/>
      <c r="LQ224" s="44"/>
      <c r="LR224" s="44"/>
      <c r="LS224" s="44"/>
      <c r="LT224" s="44"/>
      <c r="LU224" s="44"/>
      <c r="LV224" s="44"/>
      <c r="LW224" s="44"/>
      <c r="LX224" s="44"/>
      <c r="LY224" s="44"/>
      <c r="LZ224" s="44"/>
      <c r="MA224" s="44"/>
      <c r="MB224" s="44"/>
      <c r="MC224" s="44"/>
      <c r="MD224" s="44"/>
      <c r="ME224" s="44"/>
      <c r="MF224" s="44"/>
      <c r="MG224" s="44"/>
      <c r="MH224" s="44"/>
      <c r="MI224" s="44"/>
      <c r="MJ224" s="44"/>
      <c r="MK224" s="44"/>
      <c r="ML224" s="44"/>
      <c r="MM224" s="44"/>
      <c r="MN224" s="44"/>
      <c r="MO224" s="44"/>
      <c r="MP224" s="44"/>
      <c r="MQ224" s="44"/>
      <c r="MR224" s="44"/>
      <c r="MS224" s="44"/>
      <c r="MT224" s="44"/>
      <c r="MU224" s="44"/>
      <c r="MV224" s="44"/>
      <c r="MW224" s="44"/>
      <c r="MX224" s="44"/>
      <c r="MY224" s="44"/>
      <c r="MZ224" s="44"/>
      <c r="NA224" s="44"/>
      <c r="NB224" s="44"/>
      <c r="NC224" s="44"/>
      <c r="ND224" s="44"/>
      <c r="NE224" s="44"/>
      <c r="NF224" s="44"/>
      <c r="NG224" s="44"/>
      <c r="NH224" s="44"/>
      <c r="NI224" s="44"/>
      <c r="NJ224" s="44"/>
      <c r="NK224" s="44"/>
      <c r="NL224" s="44"/>
      <c r="NM224" s="44"/>
      <c r="NN224" s="44"/>
      <c r="NO224" s="44"/>
      <c r="NP224" s="44"/>
      <c r="NQ224" s="44"/>
      <c r="NR224" s="44"/>
      <c r="NS224" s="44"/>
      <c r="NT224" s="44"/>
      <c r="NU224" s="44"/>
      <c r="NV224" s="44"/>
      <c r="NW224" s="44"/>
      <c r="NX224" s="44"/>
      <c r="NY224" s="44"/>
      <c r="NZ224" s="44"/>
      <c r="OA224" s="44"/>
      <c r="OB224" s="44"/>
      <c r="OC224" s="44"/>
      <c r="OD224" s="44"/>
      <c r="OE224" s="44"/>
      <c r="OF224" s="44"/>
      <c r="OG224" s="44"/>
      <c r="OH224" s="44"/>
      <c r="OI224" s="44"/>
      <c r="OJ224" s="44"/>
      <c r="OK224" s="44"/>
      <c r="OL224" s="44"/>
      <c r="OM224" s="44"/>
      <c r="ON224" s="44"/>
      <c r="OO224" s="44"/>
      <c r="OP224" s="44"/>
      <c r="OQ224" s="44"/>
      <c r="OR224" s="44"/>
      <c r="OS224" s="44"/>
      <c r="OT224" s="44"/>
      <c r="OU224" s="44"/>
      <c r="OV224" s="44"/>
      <c r="OW224" s="44"/>
      <c r="OX224" s="44"/>
      <c r="OY224" s="44"/>
      <c r="OZ224" s="44"/>
      <c r="PA224" s="44"/>
      <c r="PB224" s="44"/>
      <c r="PC224" s="44"/>
      <c r="PD224" s="44"/>
      <c r="PE224" s="44"/>
      <c r="PF224" s="44"/>
      <c r="PG224" s="44"/>
      <c r="PH224" s="44"/>
    </row>
    <row r="225" spans="1:424" s="49" customFormat="1" x14ac:dyDescent="0.25">
      <c r="A225" s="30"/>
      <c r="C225" s="328"/>
      <c r="D225" s="47"/>
      <c r="E225" s="328"/>
      <c r="F225" s="47"/>
      <c r="G225" s="47"/>
      <c r="H225" s="47"/>
      <c r="I225" s="47"/>
      <c r="J225" s="47"/>
      <c r="M225" s="47"/>
      <c r="N225" s="47"/>
      <c r="O225" s="47"/>
      <c r="P225" s="47"/>
      <c r="Q225" s="47"/>
      <c r="R225" s="47"/>
      <c r="U225" s="47"/>
      <c r="V225" s="47"/>
      <c r="W225" s="47"/>
      <c r="X225" s="47"/>
      <c r="Y225" s="47"/>
      <c r="Z225" s="47"/>
      <c r="AC225" s="47"/>
      <c r="AD225" s="47"/>
      <c r="AE225" s="47"/>
      <c r="AF225" s="47"/>
      <c r="AG225" s="47"/>
      <c r="AH225" s="47"/>
      <c r="AK225" s="47"/>
      <c r="AL225" s="47"/>
      <c r="AM225" s="47"/>
      <c r="AN225" s="47"/>
      <c r="AO225" s="47"/>
      <c r="AP225" s="47"/>
      <c r="AS225" s="47"/>
      <c r="AT225" s="47"/>
      <c r="AU225" s="47"/>
      <c r="AV225" s="47"/>
      <c r="AW225" s="46"/>
      <c r="AX225" s="46"/>
      <c r="BA225" s="47"/>
      <c r="BB225" s="47"/>
      <c r="BC225" s="47"/>
      <c r="BD225" s="47"/>
      <c r="BE225" s="47"/>
      <c r="BF225" s="47"/>
      <c r="BG225" s="47"/>
      <c r="BH225" s="47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44"/>
      <c r="CN225" s="44"/>
      <c r="CO225" s="44"/>
      <c r="CP225" s="44"/>
      <c r="CQ225" s="44"/>
      <c r="CR225" s="44"/>
      <c r="CS225" s="44"/>
      <c r="CT225" s="44"/>
      <c r="CU225" s="44"/>
      <c r="CV225" s="44"/>
      <c r="CW225" s="44"/>
      <c r="CX225" s="44"/>
      <c r="CY225" s="44"/>
      <c r="CZ225" s="44"/>
      <c r="DA225" s="44"/>
      <c r="DB225" s="44"/>
      <c r="DC225" s="44"/>
      <c r="DD225" s="44"/>
      <c r="DE225" s="44"/>
      <c r="DF225" s="44"/>
      <c r="DG225" s="44"/>
      <c r="DH225" s="44"/>
      <c r="DI225" s="44"/>
      <c r="DJ225" s="44"/>
      <c r="DK225" s="44"/>
      <c r="DL225" s="44"/>
      <c r="DM225" s="44"/>
      <c r="DN225" s="44"/>
      <c r="DO225" s="44"/>
      <c r="DP225" s="44"/>
      <c r="DQ225" s="44"/>
      <c r="DR225" s="44"/>
      <c r="DS225" s="44"/>
      <c r="DT225" s="44"/>
      <c r="DU225" s="44"/>
      <c r="DV225" s="44"/>
      <c r="DW225" s="44"/>
      <c r="DX225" s="44"/>
      <c r="DY225" s="44"/>
      <c r="DZ225" s="44"/>
      <c r="EA225" s="44"/>
      <c r="EB225" s="44"/>
      <c r="EC225" s="44"/>
      <c r="ED225" s="44"/>
      <c r="EE225" s="44"/>
      <c r="EF225" s="44"/>
      <c r="EG225" s="44"/>
      <c r="EH225" s="44"/>
      <c r="EI225" s="44"/>
      <c r="EJ225" s="44"/>
      <c r="EK225" s="44"/>
      <c r="EL225" s="44"/>
      <c r="EM225" s="44"/>
      <c r="EN225" s="44"/>
      <c r="EO225" s="44"/>
      <c r="EP225" s="44"/>
      <c r="EQ225" s="44"/>
      <c r="ER225" s="44"/>
      <c r="ES225" s="44"/>
      <c r="ET225" s="44"/>
      <c r="EU225" s="44"/>
      <c r="EV225" s="44"/>
      <c r="EW225" s="44"/>
      <c r="EX225" s="44"/>
      <c r="EY225" s="44"/>
      <c r="EZ225" s="44"/>
      <c r="FA225" s="44"/>
      <c r="FB225" s="44"/>
      <c r="FC225" s="44"/>
      <c r="FD225" s="44"/>
      <c r="FE225" s="44"/>
      <c r="FF225" s="44"/>
      <c r="FG225" s="44"/>
      <c r="FH225" s="44"/>
      <c r="FI225" s="44"/>
      <c r="FJ225" s="44"/>
      <c r="FK225" s="44"/>
      <c r="FL225" s="44"/>
      <c r="FM225" s="44"/>
      <c r="FN225" s="44"/>
      <c r="FO225" s="44"/>
      <c r="FP225" s="44"/>
      <c r="FQ225" s="44"/>
      <c r="FR225" s="44"/>
      <c r="FS225" s="44"/>
      <c r="FT225" s="44"/>
      <c r="FU225" s="44"/>
      <c r="FV225" s="44"/>
      <c r="FW225" s="44"/>
      <c r="FX225" s="44"/>
      <c r="FY225" s="44"/>
      <c r="FZ225" s="44"/>
      <c r="GA225" s="44"/>
      <c r="GB225" s="44"/>
      <c r="GC225" s="44"/>
      <c r="GD225" s="44"/>
      <c r="GE225" s="44"/>
      <c r="GF225" s="44"/>
      <c r="GG225" s="44"/>
      <c r="GH225" s="44"/>
      <c r="GI225" s="44"/>
      <c r="GJ225" s="44"/>
      <c r="GK225" s="44"/>
      <c r="GL225" s="44"/>
      <c r="GM225" s="44"/>
      <c r="GN225" s="44"/>
      <c r="GO225" s="44"/>
      <c r="GP225" s="44"/>
      <c r="GQ225" s="44"/>
      <c r="GR225" s="44"/>
      <c r="GS225" s="44"/>
      <c r="GT225" s="44"/>
      <c r="GU225" s="44"/>
      <c r="GV225" s="44"/>
      <c r="GW225" s="44"/>
      <c r="GX225" s="44"/>
      <c r="GY225" s="44"/>
      <c r="GZ225" s="44"/>
      <c r="HA225" s="44"/>
      <c r="HB225" s="44"/>
      <c r="HC225" s="44"/>
      <c r="HD225" s="44"/>
      <c r="HE225" s="44"/>
      <c r="HF225" s="44"/>
      <c r="HG225" s="44"/>
      <c r="HH225" s="44"/>
      <c r="HI225" s="44"/>
      <c r="HJ225" s="44"/>
      <c r="HK225" s="44"/>
      <c r="HL225" s="44"/>
      <c r="HM225" s="44"/>
      <c r="HN225" s="44"/>
      <c r="HO225" s="44"/>
      <c r="HP225" s="44"/>
      <c r="HQ225" s="44"/>
      <c r="HR225" s="44"/>
      <c r="HS225" s="44"/>
      <c r="HT225" s="44"/>
      <c r="HU225" s="44"/>
      <c r="HV225" s="44"/>
      <c r="HW225" s="44"/>
      <c r="HX225" s="44"/>
      <c r="HY225" s="44"/>
      <c r="HZ225" s="44"/>
      <c r="IA225" s="44"/>
      <c r="IB225" s="44"/>
      <c r="IC225" s="44"/>
      <c r="ID225" s="44"/>
      <c r="IE225" s="44"/>
      <c r="IF225" s="44"/>
      <c r="IG225" s="44"/>
      <c r="IH225" s="44"/>
      <c r="II225" s="44"/>
      <c r="IJ225" s="44"/>
      <c r="IK225" s="44"/>
      <c r="IL225" s="44"/>
      <c r="IM225" s="44"/>
      <c r="IN225" s="44"/>
      <c r="IO225" s="44"/>
      <c r="IP225" s="44"/>
      <c r="IQ225" s="44"/>
      <c r="IR225" s="44"/>
      <c r="IS225" s="44"/>
      <c r="IT225" s="44"/>
      <c r="IU225" s="44"/>
      <c r="IV225" s="44"/>
      <c r="IW225" s="44"/>
      <c r="IX225" s="44"/>
      <c r="IY225" s="44"/>
      <c r="IZ225" s="44"/>
      <c r="JA225" s="44"/>
      <c r="JB225" s="44"/>
      <c r="JC225" s="44"/>
      <c r="JD225" s="44"/>
      <c r="JE225" s="44"/>
      <c r="JF225" s="44"/>
      <c r="JG225" s="44"/>
      <c r="JH225" s="44"/>
      <c r="JI225" s="44"/>
      <c r="JJ225" s="44"/>
      <c r="JK225" s="44"/>
      <c r="JL225" s="44"/>
      <c r="JM225" s="44"/>
      <c r="JN225" s="44"/>
      <c r="JO225" s="44"/>
      <c r="JP225" s="44"/>
      <c r="JQ225" s="44"/>
      <c r="JR225" s="44"/>
      <c r="JS225" s="44"/>
      <c r="JT225" s="44"/>
      <c r="JU225" s="44"/>
      <c r="JV225" s="44"/>
      <c r="JW225" s="44"/>
      <c r="JX225" s="44"/>
      <c r="JY225" s="44"/>
      <c r="JZ225" s="44"/>
      <c r="KA225" s="44"/>
      <c r="KB225" s="44"/>
      <c r="KC225" s="44"/>
      <c r="KD225" s="44"/>
      <c r="KE225" s="44"/>
      <c r="KF225" s="44"/>
      <c r="KG225" s="44"/>
      <c r="KH225" s="44"/>
      <c r="KI225" s="44"/>
      <c r="KJ225" s="44"/>
      <c r="KK225" s="44"/>
      <c r="KL225" s="44"/>
      <c r="KM225" s="44"/>
      <c r="KN225" s="44"/>
      <c r="KO225" s="44"/>
      <c r="KP225" s="44"/>
      <c r="KQ225" s="44"/>
      <c r="KR225" s="44"/>
      <c r="KS225" s="44"/>
      <c r="KT225" s="44"/>
      <c r="KU225" s="44"/>
      <c r="KV225" s="44"/>
      <c r="KW225" s="44"/>
      <c r="KX225" s="44"/>
      <c r="KY225" s="44"/>
      <c r="KZ225" s="44"/>
      <c r="LA225" s="44"/>
      <c r="LB225" s="44"/>
      <c r="LC225" s="44"/>
      <c r="LD225" s="44"/>
      <c r="LE225" s="44"/>
      <c r="LF225" s="44"/>
      <c r="LG225" s="44"/>
      <c r="LH225" s="44"/>
      <c r="LI225" s="44"/>
      <c r="LJ225" s="44"/>
      <c r="LK225" s="44"/>
      <c r="LL225" s="44"/>
      <c r="LM225" s="44"/>
      <c r="LN225" s="44"/>
      <c r="LO225" s="44"/>
      <c r="LP225" s="44"/>
      <c r="LQ225" s="44"/>
      <c r="LR225" s="44"/>
      <c r="LS225" s="44"/>
      <c r="LT225" s="44"/>
      <c r="LU225" s="44"/>
      <c r="LV225" s="44"/>
      <c r="LW225" s="44"/>
      <c r="LX225" s="44"/>
      <c r="LY225" s="44"/>
      <c r="LZ225" s="44"/>
      <c r="MA225" s="44"/>
      <c r="MB225" s="44"/>
      <c r="MC225" s="44"/>
      <c r="MD225" s="44"/>
      <c r="ME225" s="44"/>
      <c r="MF225" s="44"/>
      <c r="MG225" s="44"/>
      <c r="MH225" s="44"/>
      <c r="MI225" s="44"/>
      <c r="MJ225" s="44"/>
      <c r="MK225" s="44"/>
      <c r="ML225" s="44"/>
      <c r="MM225" s="44"/>
      <c r="MN225" s="44"/>
      <c r="MO225" s="44"/>
      <c r="MP225" s="44"/>
      <c r="MQ225" s="44"/>
      <c r="MR225" s="44"/>
      <c r="MS225" s="44"/>
      <c r="MT225" s="44"/>
      <c r="MU225" s="44"/>
      <c r="MV225" s="44"/>
      <c r="MW225" s="44"/>
      <c r="MX225" s="44"/>
      <c r="MY225" s="44"/>
      <c r="MZ225" s="44"/>
      <c r="NA225" s="44"/>
      <c r="NB225" s="44"/>
      <c r="NC225" s="44"/>
      <c r="ND225" s="44"/>
      <c r="NE225" s="44"/>
      <c r="NF225" s="44"/>
      <c r="NG225" s="44"/>
      <c r="NH225" s="44"/>
      <c r="NI225" s="44"/>
      <c r="NJ225" s="44"/>
      <c r="NK225" s="44"/>
      <c r="NL225" s="44"/>
      <c r="NM225" s="44"/>
      <c r="NN225" s="44"/>
      <c r="NO225" s="44"/>
      <c r="NP225" s="44"/>
      <c r="NQ225" s="44"/>
      <c r="NR225" s="44"/>
      <c r="NS225" s="44"/>
      <c r="NT225" s="44"/>
      <c r="NU225" s="44"/>
      <c r="NV225" s="44"/>
      <c r="NW225" s="44"/>
      <c r="NX225" s="44"/>
      <c r="NY225" s="44"/>
      <c r="NZ225" s="44"/>
      <c r="OA225" s="44"/>
      <c r="OB225" s="44"/>
      <c r="OC225" s="44"/>
      <c r="OD225" s="44"/>
      <c r="OE225" s="44"/>
      <c r="OF225" s="44"/>
      <c r="OG225" s="44"/>
      <c r="OH225" s="44"/>
      <c r="OI225" s="44"/>
      <c r="OJ225" s="44"/>
      <c r="OK225" s="44"/>
      <c r="OL225" s="44"/>
      <c r="OM225" s="44"/>
      <c r="ON225" s="44"/>
      <c r="OO225" s="44"/>
      <c r="OP225" s="44"/>
      <c r="OQ225" s="44"/>
      <c r="OR225" s="44"/>
      <c r="OS225" s="44"/>
      <c r="OT225" s="44"/>
      <c r="OU225" s="44"/>
      <c r="OV225" s="44"/>
      <c r="OW225" s="44"/>
      <c r="OX225" s="44"/>
      <c r="OY225" s="44"/>
      <c r="OZ225" s="44"/>
      <c r="PA225" s="44"/>
      <c r="PB225" s="44"/>
      <c r="PC225" s="44"/>
      <c r="PD225" s="44"/>
      <c r="PE225" s="44"/>
      <c r="PF225" s="44"/>
      <c r="PG225" s="44"/>
      <c r="PH225" s="44"/>
    </row>
    <row r="226" spans="1:424" s="49" customFormat="1" x14ac:dyDescent="0.25">
      <c r="A226" s="30"/>
      <c r="C226" s="328"/>
      <c r="D226" s="47"/>
      <c r="E226" s="328"/>
      <c r="F226" s="47"/>
      <c r="G226" s="47"/>
      <c r="H226" s="47"/>
      <c r="I226" s="47"/>
      <c r="J226" s="47"/>
      <c r="M226" s="47"/>
      <c r="N226" s="47"/>
      <c r="O226" s="47"/>
      <c r="P226" s="47"/>
      <c r="Q226" s="47"/>
      <c r="R226" s="47"/>
      <c r="U226" s="47"/>
      <c r="V226" s="47"/>
      <c r="W226" s="47"/>
      <c r="X226" s="47"/>
      <c r="Y226" s="47"/>
      <c r="Z226" s="47"/>
      <c r="AC226" s="47"/>
      <c r="AD226" s="47"/>
      <c r="AE226" s="47"/>
      <c r="AF226" s="47"/>
      <c r="AG226" s="47"/>
      <c r="AH226" s="47"/>
      <c r="AK226" s="47"/>
      <c r="AL226" s="47"/>
      <c r="AM226" s="47"/>
      <c r="AN226" s="47"/>
      <c r="AO226" s="47"/>
      <c r="AP226" s="47"/>
      <c r="AS226" s="47"/>
      <c r="AT226" s="47"/>
      <c r="AU226" s="47"/>
      <c r="AV226" s="47"/>
      <c r="AW226" s="46"/>
      <c r="AX226" s="46"/>
      <c r="BA226" s="47"/>
      <c r="BB226" s="47"/>
      <c r="BC226" s="47"/>
      <c r="BD226" s="47"/>
      <c r="BE226" s="47"/>
      <c r="BF226" s="47"/>
      <c r="BG226" s="47"/>
      <c r="BH226" s="47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  <c r="CF226" s="44"/>
      <c r="CG226" s="44"/>
      <c r="CH226" s="44"/>
      <c r="CI226" s="44"/>
      <c r="CJ226" s="44"/>
      <c r="CK226" s="44"/>
      <c r="CL226" s="44"/>
      <c r="CM226" s="44"/>
      <c r="CN226" s="44"/>
      <c r="CO226" s="44"/>
      <c r="CP226" s="44"/>
      <c r="CQ226" s="44"/>
      <c r="CR226" s="44"/>
      <c r="CS226" s="44"/>
      <c r="CT226" s="44"/>
      <c r="CU226" s="44"/>
      <c r="CV226" s="44"/>
      <c r="CW226" s="44"/>
      <c r="CX226" s="44"/>
      <c r="CY226" s="44"/>
      <c r="CZ226" s="44"/>
      <c r="DA226" s="44"/>
      <c r="DB226" s="44"/>
      <c r="DC226" s="44"/>
      <c r="DD226" s="44"/>
      <c r="DE226" s="44"/>
      <c r="DF226" s="44"/>
      <c r="DG226" s="44"/>
      <c r="DH226" s="44"/>
      <c r="DI226" s="44"/>
      <c r="DJ226" s="44"/>
      <c r="DK226" s="44"/>
      <c r="DL226" s="44"/>
      <c r="DM226" s="44"/>
      <c r="DN226" s="44"/>
      <c r="DO226" s="44"/>
      <c r="DP226" s="44"/>
      <c r="DQ226" s="44"/>
      <c r="DR226" s="44"/>
      <c r="DS226" s="44"/>
      <c r="DT226" s="44"/>
      <c r="DU226" s="44"/>
      <c r="DV226" s="44"/>
      <c r="DW226" s="44"/>
      <c r="DX226" s="44"/>
      <c r="DY226" s="44"/>
      <c r="DZ226" s="44"/>
      <c r="EA226" s="44"/>
      <c r="EB226" s="44"/>
      <c r="EC226" s="44"/>
      <c r="ED226" s="44"/>
      <c r="EE226" s="44"/>
      <c r="EF226" s="44"/>
      <c r="EG226" s="44"/>
      <c r="EH226" s="44"/>
      <c r="EI226" s="44"/>
      <c r="EJ226" s="44"/>
      <c r="EK226" s="44"/>
      <c r="EL226" s="44"/>
      <c r="EM226" s="44"/>
      <c r="EN226" s="44"/>
      <c r="EO226" s="44"/>
      <c r="EP226" s="44"/>
      <c r="EQ226" s="44"/>
      <c r="ER226" s="44"/>
      <c r="ES226" s="44"/>
      <c r="ET226" s="44"/>
      <c r="EU226" s="44"/>
      <c r="EV226" s="44"/>
      <c r="EW226" s="44"/>
      <c r="EX226" s="44"/>
      <c r="EY226" s="44"/>
      <c r="EZ226" s="44"/>
      <c r="FA226" s="44"/>
      <c r="FB226" s="44"/>
      <c r="FC226" s="44"/>
      <c r="FD226" s="44"/>
      <c r="FE226" s="44"/>
      <c r="FF226" s="44"/>
      <c r="FG226" s="44"/>
      <c r="FH226" s="44"/>
      <c r="FI226" s="44"/>
      <c r="FJ226" s="44"/>
      <c r="FK226" s="44"/>
      <c r="FL226" s="44"/>
      <c r="FM226" s="44"/>
      <c r="FN226" s="44"/>
      <c r="FO226" s="44"/>
      <c r="FP226" s="44"/>
      <c r="FQ226" s="44"/>
      <c r="FR226" s="44"/>
      <c r="FS226" s="44"/>
      <c r="FT226" s="44"/>
      <c r="FU226" s="44"/>
      <c r="FV226" s="44"/>
      <c r="FW226" s="44"/>
      <c r="FX226" s="44"/>
      <c r="FY226" s="44"/>
      <c r="FZ226" s="44"/>
      <c r="GA226" s="44"/>
      <c r="GB226" s="44"/>
      <c r="GC226" s="44"/>
      <c r="GD226" s="44"/>
      <c r="GE226" s="44"/>
      <c r="GF226" s="44"/>
      <c r="GG226" s="44"/>
      <c r="GH226" s="44"/>
      <c r="GI226" s="44"/>
      <c r="GJ226" s="44"/>
      <c r="GK226" s="44"/>
      <c r="GL226" s="44"/>
      <c r="GM226" s="44"/>
      <c r="GN226" s="44"/>
      <c r="GO226" s="44"/>
      <c r="GP226" s="44"/>
      <c r="GQ226" s="44"/>
      <c r="GR226" s="44"/>
      <c r="GS226" s="44"/>
      <c r="GT226" s="44"/>
      <c r="GU226" s="44"/>
      <c r="GV226" s="44"/>
      <c r="GW226" s="44"/>
      <c r="GX226" s="44"/>
      <c r="GY226" s="44"/>
      <c r="GZ226" s="44"/>
      <c r="HA226" s="44"/>
      <c r="HB226" s="44"/>
      <c r="HC226" s="44"/>
      <c r="HD226" s="44"/>
      <c r="HE226" s="44"/>
      <c r="HF226" s="44"/>
      <c r="HG226" s="44"/>
      <c r="HH226" s="44"/>
      <c r="HI226" s="44"/>
      <c r="HJ226" s="44"/>
      <c r="HK226" s="44"/>
      <c r="HL226" s="44"/>
      <c r="HM226" s="44"/>
      <c r="HN226" s="44"/>
      <c r="HO226" s="44"/>
      <c r="HP226" s="44"/>
      <c r="HQ226" s="44"/>
      <c r="HR226" s="44"/>
      <c r="HS226" s="44"/>
      <c r="HT226" s="44"/>
      <c r="HU226" s="44"/>
      <c r="HV226" s="44"/>
      <c r="HW226" s="44"/>
      <c r="HX226" s="44"/>
      <c r="HY226" s="44"/>
      <c r="HZ226" s="44"/>
      <c r="IA226" s="44"/>
      <c r="IB226" s="44"/>
      <c r="IC226" s="44"/>
      <c r="ID226" s="44"/>
      <c r="IE226" s="44"/>
      <c r="IF226" s="44"/>
      <c r="IG226" s="44"/>
      <c r="IH226" s="44"/>
      <c r="II226" s="44"/>
      <c r="IJ226" s="44"/>
      <c r="IK226" s="44"/>
      <c r="IL226" s="44"/>
      <c r="IM226" s="44"/>
      <c r="IN226" s="44"/>
      <c r="IO226" s="44"/>
      <c r="IP226" s="44"/>
      <c r="IQ226" s="44"/>
      <c r="IR226" s="44"/>
      <c r="IS226" s="44"/>
      <c r="IT226" s="44"/>
      <c r="IU226" s="44"/>
      <c r="IV226" s="44"/>
      <c r="IW226" s="44"/>
      <c r="IX226" s="44"/>
      <c r="IY226" s="44"/>
      <c r="IZ226" s="44"/>
      <c r="JA226" s="44"/>
      <c r="JB226" s="44"/>
      <c r="JC226" s="44"/>
      <c r="JD226" s="44"/>
      <c r="JE226" s="44"/>
      <c r="JF226" s="44"/>
      <c r="JG226" s="44"/>
      <c r="JH226" s="44"/>
      <c r="JI226" s="44"/>
      <c r="JJ226" s="44"/>
      <c r="JK226" s="44"/>
      <c r="JL226" s="44"/>
      <c r="JM226" s="44"/>
      <c r="JN226" s="44"/>
      <c r="JO226" s="44"/>
      <c r="JP226" s="44"/>
      <c r="JQ226" s="44"/>
      <c r="JR226" s="44"/>
      <c r="JS226" s="44"/>
      <c r="JT226" s="44"/>
      <c r="JU226" s="44"/>
      <c r="JV226" s="44"/>
      <c r="JW226" s="44"/>
      <c r="JX226" s="44"/>
      <c r="JY226" s="44"/>
      <c r="JZ226" s="44"/>
      <c r="KA226" s="44"/>
      <c r="KB226" s="44"/>
      <c r="KC226" s="44"/>
      <c r="KD226" s="44"/>
      <c r="KE226" s="44"/>
      <c r="KF226" s="44"/>
      <c r="KG226" s="44"/>
      <c r="KH226" s="44"/>
      <c r="KI226" s="44"/>
      <c r="KJ226" s="44"/>
      <c r="KK226" s="44"/>
      <c r="KL226" s="44"/>
      <c r="KM226" s="44"/>
      <c r="KN226" s="44"/>
      <c r="KO226" s="44"/>
      <c r="KP226" s="44"/>
      <c r="KQ226" s="44"/>
      <c r="KR226" s="44"/>
      <c r="KS226" s="44"/>
      <c r="KT226" s="44"/>
      <c r="KU226" s="44"/>
      <c r="KV226" s="44"/>
      <c r="KW226" s="44"/>
      <c r="KX226" s="44"/>
      <c r="KY226" s="44"/>
      <c r="KZ226" s="44"/>
      <c r="LA226" s="44"/>
      <c r="LB226" s="44"/>
      <c r="LC226" s="44"/>
      <c r="LD226" s="44"/>
      <c r="LE226" s="44"/>
      <c r="LF226" s="44"/>
      <c r="LG226" s="44"/>
      <c r="LH226" s="44"/>
      <c r="LI226" s="44"/>
      <c r="LJ226" s="44"/>
      <c r="LK226" s="44"/>
      <c r="LL226" s="44"/>
      <c r="LM226" s="44"/>
      <c r="LN226" s="44"/>
      <c r="LO226" s="44"/>
      <c r="LP226" s="44"/>
      <c r="LQ226" s="44"/>
      <c r="LR226" s="44"/>
      <c r="LS226" s="44"/>
      <c r="LT226" s="44"/>
      <c r="LU226" s="44"/>
      <c r="LV226" s="44"/>
      <c r="LW226" s="44"/>
      <c r="LX226" s="44"/>
      <c r="LY226" s="44"/>
      <c r="LZ226" s="44"/>
      <c r="MA226" s="44"/>
      <c r="MB226" s="44"/>
      <c r="MC226" s="44"/>
      <c r="MD226" s="44"/>
      <c r="ME226" s="44"/>
      <c r="MF226" s="44"/>
      <c r="MG226" s="44"/>
      <c r="MH226" s="44"/>
      <c r="MI226" s="44"/>
      <c r="MJ226" s="44"/>
      <c r="MK226" s="44"/>
      <c r="ML226" s="44"/>
      <c r="MM226" s="44"/>
      <c r="MN226" s="44"/>
      <c r="MO226" s="44"/>
      <c r="MP226" s="44"/>
      <c r="MQ226" s="44"/>
      <c r="MR226" s="44"/>
      <c r="MS226" s="44"/>
      <c r="MT226" s="44"/>
      <c r="MU226" s="44"/>
      <c r="MV226" s="44"/>
      <c r="MW226" s="44"/>
      <c r="MX226" s="44"/>
      <c r="MY226" s="44"/>
      <c r="MZ226" s="44"/>
      <c r="NA226" s="44"/>
      <c r="NB226" s="44"/>
      <c r="NC226" s="44"/>
      <c r="ND226" s="44"/>
      <c r="NE226" s="44"/>
      <c r="NF226" s="44"/>
      <c r="NG226" s="44"/>
      <c r="NH226" s="44"/>
      <c r="NI226" s="44"/>
      <c r="NJ226" s="44"/>
      <c r="NK226" s="44"/>
      <c r="NL226" s="44"/>
      <c r="NM226" s="44"/>
      <c r="NN226" s="44"/>
      <c r="NO226" s="44"/>
      <c r="NP226" s="44"/>
      <c r="NQ226" s="44"/>
      <c r="NR226" s="44"/>
      <c r="NS226" s="44"/>
      <c r="NT226" s="44"/>
      <c r="NU226" s="44"/>
      <c r="NV226" s="44"/>
      <c r="NW226" s="44"/>
      <c r="NX226" s="44"/>
      <c r="NY226" s="44"/>
      <c r="NZ226" s="44"/>
      <c r="OA226" s="44"/>
      <c r="OB226" s="44"/>
      <c r="OC226" s="44"/>
      <c r="OD226" s="44"/>
      <c r="OE226" s="44"/>
      <c r="OF226" s="44"/>
      <c r="OG226" s="44"/>
      <c r="OH226" s="44"/>
      <c r="OI226" s="44"/>
      <c r="OJ226" s="44"/>
      <c r="OK226" s="44"/>
      <c r="OL226" s="44"/>
      <c r="OM226" s="44"/>
      <c r="ON226" s="44"/>
      <c r="OO226" s="44"/>
      <c r="OP226" s="44"/>
      <c r="OQ226" s="44"/>
      <c r="OR226" s="44"/>
      <c r="OS226" s="44"/>
      <c r="OT226" s="44"/>
      <c r="OU226" s="44"/>
      <c r="OV226" s="44"/>
      <c r="OW226" s="44"/>
      <c r="OX226" s="44"/>
      <c r="OY226" s="44"/>
      <c r="OZ226" s="44"/>
      <c r="PA226" s="44"/>
      <c r="PB226" s="44"/>
      <c r="PC226" s="44"/>
      <c r="PD226" s="44"/>
      <c r="PE226" s="44"/>
      <c r="PF226" s="44"/>
      <c r="PG226" s="44"/>
      <c r="PH226" s="44"/>
    </row>
    <row r="227" spans="1:424" s="49" customFormat="1" x14ac:dyDescent="0.25">
      <c r="A227" s="30"/>
      <c r="C227" s="328"/>
      <c r="D227" s="47"/>
      <c r="E227" s="328"/>
      <c r="F227" s="47"/>
      <c r="G227" s="47"/>
      <c r="H227" s="47"/>
      <c r="I227" s="47"/>
      <c r="J227" s="47"/>
      <c r="M227" s="47"/>
      <c r="N227" s="47"/>
      <c r="O227" s="47"/>
      <c r="P227" s="47"/>
      <c r="Q227" s="47"/>
      <c r="R227" s="47"/>
      <c r="U227" s="47"/>
      <c r="V227" s="47"/>
      <c r="W227" s="47"/>
      <c r="X227" s="47"/>
      <c r="Y227" s="47"/>
      <c r="Z227" s="47"/>
      <c r="AC227" s="47"/>
      <c r="AD227" s="47"/>
      <c r="AE227" s="47"/>
      <c r="AF227" s="47"/>
      <c r="AG227" s="47"/>
      <c r="AH227" s="47"/>
      <c r="AK227" s="47"/>
      <c r="AL227" s="47"/>
      <c r="AM227" s="47"/>
      <c r="AN227" s="47"/>
      <c r="AO227" s="47"/>
      <c r="AP227" s="47"/>
      <c r="AS227" s="47"/>
      <c r="AT227" s="47"/>
      <c r="AU227" s="47"/>
      <c r="AV227" s="47"/>
      <c r="AW227" s="46"/>
      <c r="AX227" s="46"/>
      <c r="BA227" s="47"/>
      <c r="BB227" s="47"/>
      <c r="BC227" s="47"/>
      <c r="BD227" s="47"/>
      <c r="BE227" s="47"/>
      <c r="BF227" s="47"/>
      <c r="BG227" s="47"/>
      <c r="BH227" s="47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  <c r="CF227" s="44"/>
      <c r="CG227" s="44"/>
      <c r="CH227" s="44"/>
      <c r="CI227" s="44"/>
      <c r="CJ227" s="44"/>
      <c r="CK227" s="44"/>
      <c r="CL227" s="44"/>
      <c r="CM227" s="44"/>
      <c r="CN227" s="44"/>
      <c r="CO227" s="44"/>
      <c r="CP227" s="44"/>
      <c r="CQ227" s="44"/>
      <c r="CR227" s="44"/>
      <c r="CS227" s="44"/>
      <c r="CT227" s="44"/>
      <c r="CU227" s="44"/>
      <c r="CV227" s="44"/>
      <c r="CW227" s="44"/>
      <c r="CX227" s="44"/>
      <c r="CY227" s="44"/>
      <c r="CZ227" s="44"/>
      <c r="DA227" s="44"/>
      <c r="DB227" s="44"/>
      <c r="DC227" s="44"/>
      <c r="DD227" s="44"/>
      <c r="DE227" s="44"/>
      <c r="DF227" s="44"/>
      <c r="DG227" s="44"/>
      <c r="DH227" s="44"/>
      <c r="DI227" s="44"/>
      <c r="DJ227" s="44"/>
      <c r="DK227" s="44"/>
      <c r="DL227" s="44"/>
      <c r="DM227" s="44"/>
      <c r="DN227" s="44"/>
      <c r="DO227" s="44"/>
      <c r="DP227" s="44"/>
      <c r="DQ227" s="44"/>
      <c r="DR227" s="44"/>
      <c r="DS227" s="44"/>
      <c r="DT227" s="44"/>
      <c r="DU227" s="44"/>
      <c r="DV227" s="44"/>
      <c r="DW227" s="44"/>
      <c r="DX227" s="44"/>
      <c r="DY227" s="44"/>
      <c r="DZ227" s="44"/>
      <c r="EA227" s="44"/>
      <c r="EB227" s="44"/>
      <c r="EC227" s="44"/>
      <c r="ED227" s="44"/>
      <c r="EE227" s="44"/>
      <c r="EF227" s="44"/>
      <c r="EG227" s="44"/>
      <c r="EH227" s="44"/>
      <c r="EI227" s="44"/>
      <c r="EJ227" s="44"/>
      <c r="EK227" s="44"/>
      <c r="EL227" s="44"/>
      <c r="EM227" s="44"/>
      <c r="EN227" s="44"/>
      <c r="EO227" s="44"/>
      <c r="EP227" s="44"/>
      <c r="EQ227" s="44"/>
      <c r="ER227" s="44"/>
      <c r="ES227" s="44"/>
      <c r="ET227" s="44"/>
      <c r="EU227" s="44"/>
      <c r="EV227" s="44"/>
      <c r="EW227" s="44"/>
      <c r="EX227" s="44"/>
      <c r="EY227" s="44"/>
      <c r="EZ227" s="44"/>
      <c r="FA227" s="44"/>
      <c r="FB227" s="44"/>
      <c r="FC227" s="44"/>
      <c r="FD227" s="44"/>
      <c r="FE227" s="44"/>
      <c r="FF227" s="44"/>
      <c r="FG227" s="44"/>
      <c r="FH227" s="44"/>
      <c r="FI227" s="44"/>
      <c r="FJ227" s="44"/>
      <c r="FK227" s="44"/>
      <c r="FL227" s="44"/>
      <c r="FM227" s="44"/>
      <c r="FN227" s="44"/>
      <c r="FO227" s="44"/>
      <c r="FP227" s="44"/>
      <c r="FQ227" s="44"/>
      <c r="FR227" s="44"/>
      <c r="FS227" s="44"/>
      <c r="FT227" s="44"/>
      <c r="FU227" s="44"/>
      <c r="FV227" s="44"/>
      <c r="FW227" s="44"/>
      <c r="FX227" s="44"/>
      <c r="FY227" s="44"/>
      <c r="FZ227" s="44"/>
      <c r="GA227" s="44"/>
      <c r="GB227" s="44"/>
      <c r="GC227" s="44"/>
      <c r="GD227" s="44"/>
      <c r="GE227" s="44"/>
      <c r="GF227" s="44"/>
      <c r="GG227" s="44"/>
      <c r="GH227" s="44"/>
      <c r="GI227" s="44"/>
      <c r="GJ227" s="44"/>
      <c r="GK227" s="44"/>
      <c r="GL227" s="44"/>
      <c r="GM227" s="44"/>
      <c r="GN227" s="44"/>
      <c r="GO227" s="44"/>
      <c r="GP227" s="44"/>
      <c r="GQ227" s="44"/>
      <c r="GR227" s="44"/>
      <c r="GS227" s="44"/>
      <c r="GT227" s="44"/>
      <c r="GU227" s="44"/>
      <c r="GV227" s="44"/>
      <c r="GW227" s="44"/>
      <c r="GX227" s="44"/>
      <c r="GY227" s="44"/>
      <c r="GZ227" s="44"/>
      <c r="HA227" s="44"/>
      <c r="HB227" s="44"/>
      <c r="HC227" s="44"/>
      <c r="HD227" s="44"/>
      <c r="HE227" s="44"/>
      <c r="HF227" s="44"/>
      <c r="HG227" s="44"/>
      <c r="HH227" s="44"/>
      <c r="HI227" s="44"/>
      <c r="HJ227" s="44"/>
      <c r="HK227" s="44"/>
      <c r="HL227" s="44"/>
      <c r="HM227" s="44"/>
      <c r="HN227" s="44"/>
      <c r="HO227" s="44"/>
      <c r="HP227" s="44"/>
      <c r="HQ227" s="44"/>
      <c r="HR227" s="44"/>
      <c r="HS227" s="44"/>
      <c r="HT227" s="44"/>
      <c r="HU227" s="44"/>
      <c r="HV227" s="44"/>
      <c r="HW227" s="44"/>
      <c r="HX227" s="44"/>
      <c r="HY227" s="44"/>
      <c r="HZ227" s="44"/>
      <c r="IA227" s="44"/>
      <c r="IB227" s="44"/>
      <c r="IC227" s="44"/>
      <c r="ID227" s="44"/>
      <c r="IE227" s="44"/>
      <c r="IF227" s="44"/>
      <c r="IG227" s="44"/>
      <c r="IH227" s="44"/>
      <c r="II227" s="44"/>
      <c r="IJ227" s="44"/>
      <c r="IK227" s="44"/>
      <c r="IL227" s="44"/>
      <c r="IM227" s="44"/>
      <c r="IN227" s="44"/>
      <c r="IO227" s="44"/>
      <c r="IP227" s="44"/>
      <c r="IQ227" s="44"/>
      <c r="IR227" s="44"/>
      <c r="IS227" s="44"/>
      <c r="IT227" s="44"/>
      <c r="IU227" s="44"/>
      <c r="IV227" s="44"/>
      <c r="IW227" s="44"/>
      <c r="IX227" s="44"/>
      <c r="IY227" s="44"/>
      <c r="IZ227" s="44"/>
      <c r="JA227" s="44"/>
      <c r="JB227" s="44"/>
      <c r="JC227" s="44"/>
      <c r="JD227" s="44"/>
      <c r="JE227" s="44"/>
      <c r="JF227" s="44"/>
      <c r="JG227" s="44"/>
      <c r="JH227" s="44"/>
      <c r="JI227" s="44"/>
      <c r="JJ227" s="44"/>
      <c r="JK227" s="44"/>
      <c r="JL227" s="44"/>
      <c r="JM227" s="44"/>
      <c r="JN227" s="44"/>
      <c r="JO227" s="44"/>
      <c r="JP227" s="44"/>
      <c r="JQ227" s="44"/>
      <c r="JR227" s="44"/>
      <c r="JS227" s="44"/>
      <c r="JT227" s="44"/>
      <c r="JU227" s="44"/>
      <c r="JV227" s="44"/>
      <c r="JW227" s="44"/>
      <c r="JX227" s="44"/>
      <c r="JY227" s="44"/>
      <c r="JZ227" s="44"/>
      <c r="KA227" s="44"/>
      <c r="KB227" s="44"/>
      <c r="KC227" s="44"/>
      <c r="KD227" s="44"/>
      <c r="KE227" s="44"/>
      <c r="KF227" s="44"/>
      <c r="KG227" s="44"/>
      <c r="KH227" s="44"/>
      <c r="KI227" s="44"/>
      <c r="KJ227" s="44"/>
      <c r="KK227" s="44"/>
      <c r="KL227" s="44"/>
      <c r="KM227" s="44"/>
      <c r="KN227" s="44"/>
      <c r="KO227" s="44"/>
      <c r="KP227" s="44"/>
      <c r="KQ227" s="44"/>
      <c r="KR227" s="44"/>
      <c r="KS227" s="44"/>
      <c r="KT227" s="44"/>
      <c r="KU227" s="44"/>
      <c r="KV227" s="44"/>
      <c r="KW227" s="44"/>
      <c r="KX227" s="44"/>
      <c r="KY227" s="44"/>
      <c r="KZ227" s="44"/>
      <c r="LA227" s="44"/>
      <c r="LB227" s="44"/>
      <c r="LC227" s="44"/>
      <c r="LD227" s="44"/>
      <c r="LE227" s="44"/>
      <c r="LF227" s="44"/>
      <c r="LG227" s="44"/>
      <c r="LH227" s="44"/>
      <c r="LI227" s="44"/>
      <c r="LJ227" s="44"/>
      <c r="LK227" s="44"/>
      <c r="LL227" s="44"/>
      <c r="LM227" s="44"/>
      <c r="LN227" s="44"/>
      <c r="LO227" s="44"/>
      <c r="LP227" s="44"/>
      <c r="LQ227" s="44"/>
      <c r="LR227" s="44"/>
      <c r="LS227" s="44"/>
      <c r="LT227" s="44"/>
      <c r="LU227" s="44"/>
      <c r="LV227" s="44"/>
      <c r="LW227" s="44"/>
      <c r="LX227" s="44"/>
      <c r="LY227" s="44"/>
      <c r="LZ227" s="44"/>
      <c r="MA227" s="44"/>
      <c r="MB227" s="44"/>
      <c r="MC227" s="44"/>
      <c r="MD227" s="44"/>
      <c r="ME227" s="44"/>
      <c r="MF227" s="44"/>
      <c r="MG227" s="44"/>
      <c r="MH227" s="44"/>
      <c r="MI227" s="44"/>
      <c r="MJ227" s="44"/>
      <c r="MK227" s="44"/>
      <c r="ML227" s="44"/>
      <c r="MM227" s="44"/>
      <c r="MN227" s="44"/>
      <c r="MO227" s="44"/>
      <c r="MP227" s="44"/>
      <c r="MQ227" s="44"/>
      <c r="MR227" s="44"/>
      <c r="MS227" s="44"/>
      <c r="MT227" s="44"/>
      <c r="MU227" s="44"/>
      <c r="MV227" s="44"/>
      <c r="MW227" s="44"/>
      <c r="MX227" s="44"/>
      <c r="MY227" s="44"/>
      <c r="MZ227" s="44"/>
      <c r="NA227" s="44"/>
      <c r="NB227" s="44"/>
      <c r="NC227" s="44"/>
      <c r="ND227" s="44"/>
      <c r="NE227" s="44"/>
      <c r="NF227" s="44"/>
      <c r="NG227" s="44"/>
      <c r="NH227" s="44"/>
      <c r="NI227" s="44"/>
      <c r="NJ227" s="44"/>
      <c r="NK227" s="44"/>
      <c r="NL227" s="44"/>
      <c r="NM227" s="44"/>
      <c r="NN227" s="44"/>
      <c r="NO227" s="44"/>
      <c r="NP227" s="44"/>
      <c r="NQ227" s="44"/>
      <c r="NR227" s="44"/>
      <c r="NS227" s="44"/>
      <c r="NT227" s="44"/>
      <c r="NU227" s="44"/>
      <c r="NV227" s="44"/>
      <c r="NW227" s="44"/>
      <c r="NX227" s="44"/>
      <c r="NY227" s="44"/>
      <c r="NZ227" s="44"/>
      <c r="OA227" s="44"/>
      <c r="OB227" s="44"/>
      <c r="OC227" s="44"/>
      <c r="OD227" s="44"/>
      <c r="OE227" s="44"/>
      <c r="OF227" s="44"/>
      <c r="OG227" s="44"/>
      <c r="OH227" s="44"/>
      <c r="OI227" s="44"/>
      <c r="OJ227" s="44"/>
      <c r="OK227" s="44"/>
      <c r="OL227" s="44"/>
      <c r="OM227" s="44"/>
      <c r="ON227" s="44"/>
      <c r="OO227" s="44"/>
      <c r="OP227" s="44"/>
      <c r="OQ227" s="44"/>
      <c r="OR227" s="44"/>
      <c r="OS227" s="44"/>
      <c r="OT227" s="44"/>
      <c r="OU227" s="44"/>
      <c r="OV227" s="44"/>
      <c r="OW227" s="44"/>
      <c r="OX227" s="44"/>
      <c r="OY227" s="44"/>
      <c r="OZ227" s="44"/>
      <c r="PA227" s="44"/>
      <c r="PB227" s="44"/>
      <c r="PC227" s="44"/>
      <c r="PD227" s="44"/>
      <c r="PE227" s="44"/>
      <c r="PF227" s="44"/>
      <c r="PG227" s="44"/>
      <c r="PH227" s="44"/>
    </row>
    <row r="228" spans="1:424" s="49" customFormat="1" x14ac:dyDescent="0.25">
      <c r="A228" s="30"/>
      <c r="C228" s="328"/>
      <c r="D228" s="47"/>
      <c r="E228" s="328"/>
      <c r="F228" s="47"/>
      <c r="G228" s="47"/>
      <c r="H228" s="47"/>
      <c r="I228" s="47"/>
      <c r="J228" s="47"/>
      <c r="M228" s="47"/>
      <c r="N228" s="47"/>
      <c r="O228" s="47"/>
      <c r="P228" s="47"/>
      <c r="Q228" s="47"/>
      <c r="R228" s="47"/>
      <c r="U228" s="47"/>
      <c r="V228" s="47"/>
      <c r="W228" s="47"/>
      <c r="X228" s="47"/>
      <c r="Y228" s="47"/>
      <c r="Z228" s="47"/>
      <c r="AC228" s="47"/>
      <c r="AD228" s="47"/>
      <c r="AE228" s="47"/>
      <c r="AF228" s="47"/>
      <c r="AG228" s="47"/>
      <c r="AH228" s="47"/>
      <c r="AK228" s="47"/>
      <c r="AL228" s="47"/>
      <c r="AM228" s="47"/>
      <c r="AN228" s="47"/>
      <c r="AO228" s="47"/>
      <c r="AP228" s="47"/>
      <c r="AS228" s="47"/>
      <c r="AT228" s="47"/>
      <c r="AU228" s="47"/>
      <c r="AV228" s="47"/>
      <c r="AW228" s="46"/>
      <c r="AX228" s="46"/>
      <c r="BA228" s="47"/>
      <c r="BB228" s="47"/>
      <c r="BC228" s="47"/>
      <c r="BD228" s="47"/>
      <c r="BE228" s="47"/>
      <c r="BF228" s="47"/>
      <c r="BG228" s="47"/>
      <c r="BH228" s="47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  <c r="CF228" s="44"/>
      <c r="CG228" s="44"/>
      <c r="CH228" s="44"/>
      <c r="CI228" s="44"/>
      <c r="CJ228" s="44"/>
      <c r="CK228" s="44"/>
      <c r="CL228" s="44"/>
      <c r="CM228" s="44"/>
      <c r="CN228" s="44"/>
      <c r="CO228" s="44"/>
      <c r="CP228" s="44"/>
      <c r="CQ228" s="44"/>
      <c r="CR228" s="44"/>
      <c r="CS228" s="44"/>
      <c r="CT228" s="44"/>
      <c r="CU228" s="44"/>
      <c r="CV228" s="44"/>
      <c r="CW228" s="44"/>
      <c r="CX228" s="44"/>
      <c r="CY228" s="44"/>
      <c r="CZ228" s="44"/>
      <c r="DA228" s="44"/>
      <c r="DB228" s="44"/>
      <c r="DC228" s="44"/>
      <c r="DD228" s="44"/>
      <c r="DE228" s="44"/>
      <c r="DF228" s="44"/>
      <c r="DG228" s="44"/>
      <c r="DH228" s="44"/>
      <c r="DI228" s="44"/>
      <c r="DJ228" s="44"/>
      <c r="DK228" s="44"/>
      <c r="DL228" s="44"/>
      <c r="DM228" s="44"/>
      <c r="DN228" s="44"/>
      <c r="DO228" s="44"/>
      <c r="DP228" s="44"/>
      <c r="DQ228" s="44"/>
      <c r="DR228" s="44"/>
      <c r="DS228" s="44"/>
      <c r="DT228" s="44"/>
      <c r="DU228" s="44"/>
      <c r="DV228" s="44"/>
      <c r="DW228" s="44"/>
      <c r="DX228" s="44"/>
      <c r="DY228" s="44"/>
      <c r="DZ228" s="44"/>
      <c r="EA228" s="44"/>
      <c r="EB228" s="44"/>
      <c r="EC228" s="44"/>
      <c r="ED228" s="44"/>
      <c r="EE228" s="44"/>
      <c r="EF228" s="44"/>
      <c r="EG228" s="44"/>
      <c r="EH228" s="44"/>
      <c r="EI228" s="44"/>
      <c r="EJ228" s="44"/>
      <c r="EK228" s="44"/>
      <c r="EL228" s="44"/>
      <c r="EM228" s="44"/>
      <c r="EN228" s="44"/>
      <c r="EO228" s="44"/>
      <c r="EP228" s="44"/>
      <c r="EQ228" s="44"/>
      <c r="ER228" s="44"/>
      <c r="ES228" s="44"/>
      <c r="ET228" s="44"/>
      <c r="EU228" s="44"/>
      <c r="EV228" s="44"/>
      <c r="EW228" s="44"/>
      <c r="EX228" s="44"/>
      <c r="EY228" s="44"/>
      <c r="EZ228" s="44"/>
      <c r="FA228" s="44"/>
      <c r="FB228" s="44"/>
      <c r="FC228" s="44"/>
      <c r="FD228" s="44"/>
      <c r="FE228" s="44"/>
      <c r="FF228" s="44"/>
      <c r="FG228" s="44"/>
      <c r="FH228" s="44"/>
      <c r="FI228" s="44"/>
      <c r="FJ228" s="44"/>
      <c r="FK228" s="44"/>
      <c r="FL228" s="44"/>
      <c r="FM228" s="44"/>
      <c r="FN228" s="44"/>
      <c r="FO228" s="44"/>
      <c r="FP228" s="44"/>
      <c r="FQ228" s="44"/>
      <c r="FR228" s="44"/>
      <c r="FS228" s="44"/>
      <c r="FT228" s="44"/>
      <c r="FU228" s="44"/>
      <c r="FV228" s="44"/>
      <c r="FW228" s="44"/>
      <c r="FX228" s="44"/>
      <c r="FY228" s="44"/>
      <c r="FZ228" s="44"/>
      <c r="GA228" s="44"/>
      <c r="GB228" s="44"/>
      <c r="GC228" s="44"/>
      <c r="GD228" s="44"/>
      <c r="GE228" s="44"/>
      <c r="GF228" s="44"/>
      <c r="GG228" s="44"/>
      <c r="GH228" s="44"/>
      <c r="GI228" s="44"/>
      <c r="GJ228" s="44"/>
      <c r="GK228" s="44"/>
      <c r="GL228" s="44"/>
      <c r="GM228" s="44"/>
      <c r="GN228" s="44"/>
      <c r="GO228" s="44"/>
      <c r="GP228" s="44"/>
      <c r="GQ228" s="44"/>
      <c r="GR228" s="44"/>
      <c r="GS228" s="44"/>
      <c r="GT228" s="44"/>
      <c r="GU228" s="44"/>
      <c r="GV228" s="44"/>
      <c r="GW228" s="44"/>
      <c r="GX228" s="44"/>
      <c r="GY228" s="44"/>
      <c r="GZ228" s="44"/>
      <c r="HA228" s="44"/>
      <c r="HB228" s="44"/>
      <c r="HC228" s="44"/>
      <c r="HD228" s="44"/>
      <c r="HE228" s="44"/>
      <c r="HF228" s="44"/>
      <c r="HG228" s="44"/>
      <c r="HH228" s="44"/>
      <c r="HI228" s="44"/>
      <c r="HJ228" s="44"/>
      <c r="HK228" s="44"/>
      <c r="HL228" s="44"/>
      <c r="HM228" s="44"/>
      <c r="HN228" s="44"/>
      <c r="HO228" s="44"/>
      <c r="HP228" s="44"/>
      <c r="HQ228" s="44"/>
      <c r="HR228" s="44"/>
      <c r="HS228" s="44"/>
      <c r="HT228" s="44"/>
      <c r="HU228" s="44"/>
      <c r="HV228" s="44"/>
      <c r="HW228" s="44"/>
      <c r="HX228" s="44"/>
      <c r="HY228" s="44"/>
      <c r="HZ228" s="44"/>
      <c r="IA228" s="44"/>
      <c r="IB228" s="44"/>
      <c r="IC228" s="44"/>
      <c r="ID228" s="44"/>
      <c r="IE228" s="44"/>
      <c r="IF228" s="44"/>
      <c r="IG228" s="44"/>
      <c r="IH228" s="44"/>
      <c r="II228" s="44"/>
      <c r="IJ228" s="44"/>
      <c r="IK228" s="44"/>
      <c r="IL228" s="44"/>
      <c r="IM228" s="44"/>
      <c r="IN228" s="44"/>
      <c r="IO228" s="44"/>
      <c r="IP228" s="44"/>
      <c r="IQ228" s="44"/>
      <c r="IR228" s="44"/>
      <c r="IS228" s="44"/>
      <c r="IT228" s="44"/>
      <c r="IU228" s="44"/>
      <c r="IV228" s="44"/>
      <c r="IW228" s="44"/>
      <c r="IX228" s="44"/>
      <c r="IY228" s="44"/>
      <c r="IZ228" s="44"/>
      <c r="JA228" s="44"/>
      <c r="JB228" s="44"/>
      <c r="JC228" s="44"/>
      <c r="JD228" s="44"/>
      <c r="JE228" s="44"/>
      <c r="JF228" s="44"/>
      <c r="JG228" s="44"/>
      <c r="JH228" s="44"/>
      <c r="JI228" s="44"/>
      <c r="JJ228" s="44"/>
      <c r="JK228" s="44"/>
      <c r="JL228" s="44"/>
      <c r="JM228" s="44"/>
      <c r="JN228" s="44"/>
      <c r="JO228" s="44"/>
      <c r="JP228" s="44"/>
      <c r="JQ228" s="44"/>
      <c r="JR228" s="44"/>
      <c r="JS228" s="44"/>
      <c r="JT228" s="44"/>
      <c r="JU228" s="44"/>
      <c r="JV228" s="44"/>
      <c r="JW228" s="44"/>
      <c r="JX228" s="44"/>
      <c r="JY228" s="44"/>
      <c r="JZ228" s="44"/>
      <c r="KA228" s="44"/>
      <c r="KB228" s="44"/>
      <c r="KC228" s="44"/>
      <c r="KD228" s="44"/>
      <c r="KE228" s="44"/>
      <c r="KF228" s="44"/>
      <c r="KG228" s="44"/>
      <c r="KH228" s="44"/>
      <c r="KI228" s="44"/>
      <c r="KJ228" s="44"/>
      <c r="KK228" s="44"/>
      <c r="KL228" s="44"/>
      <c r="KM228" s="44"/>
      <c r="KN228" s="44"/>
      <c r="KO228" s="44"/>
      <c r="KP228" s="44"/>
      <c r="KQ228" s="44"/>
      <c r="KR228" s="44"/>
      <c r="KS228" s="44"/>
      <c r="KT228" s="44"/>
      <c r="KU228" s="44"/>
      <c r="KV228" s="44"/>
      <c r="KW228" s="44"/>
      <c r="KX228" s="44"/>
      <c r="KY228" s="44"/>
      <c r="KZ228" s="44"/>
      <c r="LA228" s="44"/>
      <c r="LB228" s="44"/>
      <c r="LC228" s="44"/>
      <c r="LD228" s="44"/>
      <c r="LE228" s="44"/>
      <c r="LF228" s="44"/>
      <c r="LG228" s="44"/>
      <c r="LH228" s="44"/>
      <c r="LI228" s="44"/>
      <c r="LJ228" s="44"/>
      <c r="LK228" s="44"/>
      <c r="LL228" s="44"/>
      <c r="LM228" s="44"/>
      <c r="LN228" s="44"/>
      <c r="LO228" s="44"/>
      <c r="LP228" s="44"/>
      <c r="LQ228" s="44"/>
      <c r="LR228" s="44"/>
      <c r="LS228" s="44"/>
      <c r="LT228" s="44"/>
      <c r="LU228" s="44"/>
      <c r="LV228" s="44"/>
      <c r="LW228" s="44"/>
      <c r="LX228" s="44"/>
      <c r="LY228" s="44"/>
      <c r="LZ228" s="44"/>
      <c r="MA228" s="44"/>
      <c r="MB228" s="44"/>
      <c r="MC228" s="44"/>
      <c r="MD228" s="44"/>
      <c r="ME228" s="44"/>
      <c r="MF228" s="44"/>
      <c r="MG228" s="44"/>
      <c r="MH228" s="44"/>
      <c r="MI228" s="44"/>
      <c r="MJ228" s="44"/>
      <c r="MK228" s="44"/>
      <c r="ML228" s="44"/>
      <c r="MM228" s="44"/>
      <c r="MN228" s="44"/>
      <c r="MO228" s="44"/>
      <c r="MP228" s="44"/>
      <c r="MQ228" s="44"/>
      <c r="MR228" s="44"/>
      <c r="MS228" s="44"/>
      <c r="MT228" s="44"/>
      <c r="MU228" s="44"/>
      <c r="MV228" s="44"/>
      <c r="MW228" s="44"/>
      <c r="MX228" s="44"/>
      <c r="MY228" s="44"/>
      <c r="MZ228" s="44"/>
      <c r="NA228" s="44"/>
      <c r="NB228" s="44"/>
      <c r="NC228" s="44"/>
      <c r="ND228" s="44"/>
      <c r="NE228" s="44"/>
      <c r="NF228" s="44"/>
      <c r="NG228" s="44"/>
      <c r="NH228" s="44"/>
      <c r="NI228" s="44"/>
      <c r="NJ228" s="44"/>
      <c r="NK228" s="44"/>
      <c r="NL228" s="44"/>
      <c r="NM228" s="44"/>
      <c r="NN228" s="44"/>
      <c r="NO228" s="44"/>
      <c r="NP228" s="44"/>
      <c r="NQ228" s="44"/>
      <c r="NR228" s="44"/>
      <c r="NS228" s="44"/>
      <c r="NT228" s="44"/>
      <c r="NU228" s="44"/>
      <c r="NV228" s="44"/>
      <c r="NW228" s="44"/>
      <c r="NX228" s="44"/>
      <c r="NY228" s="44"/>
      <c r="NZ228" s="44"/>
      <c r="OA228" s="44"/>
      <c r="OB228" s="44"/>
      <c r="OC228" s="44"/>
      <c r="OD228" s="44"/>
      <c r="OE228" s="44"/>
      <c r="OF228" s="44"/>
      <c r="OG228" s="44"/>
      <c r="OH228" s="44"/>
      <c r="OI228" s="44"/>
      <c r="OJ228" s="44"/>
      <c r="OK228" s="44"/>
      <c r="OL228" s="44"/>
      <c r="OM228" s="44"/>
      <c r="ON228" s="44"/>
      <c r="OO228" s="44"/>
      <c r="OP228" s="44"/>
      <c r="OQ228" s="44"/>
      <c r="OR228" s="44"/>
      <c r="OS228" s="44"/>
      <c r="OT228" s="44"/>
      <c r="OU228" s="44"/>
      <c r="OV228" s="44"/>
      <c r="OW228" s="44"/>
      <c r="OX228" s="44"/>
      <c r="OY228" s="44"/>
      <c r="OZ228" s="44"/>
      <c r="PA228" s="44"/>
      <c r="PB228" s="44"/>
      <c r="PC228" s="44"/>
      <c r="PD228" s="44"/>
      <c r="PE228" s="44"/>
      <c r="PF228" s="44"/>
      <c r="PG228" s="44"/>
      <c r="PH228" s="44"/>
    </row>
    <row r="229" spans="1:424" s="49" customFormat="1" x14ac:dyDescent="0.25">
      <c r="A229" s="30"/>
      <c r="C229" s="328"/>
      <c r="D229" s="47"/>
      <c r="E229" s="328"/>
      <c r="F229" s="47"/>
      <c r="G229" s="47"/>
      <c r="H229" s="47"/>
      <c r="I229" s="47"/>
      <c r="J229" s="47"/>
      <c r="M229" s="47"/>
      <c r="N229" s="47"/>
      <c r="O229" s="47"/>
      <c r="P229" s="47"/>
      <c r="Q229" s="47"/>
      <c r="R229" s="47"/>
      <c r="U229" s="47"/>
      <c r="V229" s="47"/>
      <c r="W229" s="47"/>
      <c r="X229" s="47"/>
      <c r="Y229" s="47"/>
      <c r="Z229" s="47"/>
      <c r="AC229" s="47"/>
      <c r="AD229" s="47"/>
      <c r="AE229" s="47"/>
      <c r="AF229" s="47"/>
      <c r="AG229" s="47"/>
      <c r="AH229" s="47"/>
      <c r="AK229" s="47"/>
      <c r="AL229" s="47"/>
      <c r="AM229" s="47"/>
      <c r="AN229" s="47"/>
      <c r="AO229" s="47"/>
      <c r="AP229" s="47"/>
      <c r="AS229" s="47"/>
      <c r="AT229" s="47"/>
      <c r="AU229" s="47"/>
      <c r="AV229" s="47"/>
      <c r="AW229" s="46"/>
      <c r="AX229" s="46"/>
      <c r="BA229" s="47"/>
      <c r="BB229" s="47"/>
      <c r="BC229" s="47"/>
      <c r="BD229" s="47"/>
      <c r="BE229" s="47"/>
      <c r="BF229" s="47"/>
      <c r="BG229" s="47"/>
      <c r="BH229" s="47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  <c r="CF229" s="44"/>
      <c r="CG229" s="44"/>
      <c r="CH229" s="44"/>
      <c r="CI229" s="44"/>
      <c r="CJ229" s="44"/>
      <c r="CK229" s="44"/>
      <c r="CL229" s="44"/>
      <c r="CM229" s="44"/>
      <c r="CN229" s="44"/>
      <c r="CO229" s="44"/>
      <c r="CP229" s="44"/>
      <c r="CQ229" s="44"/>
      <c r="CR229" s="44"/>
      <c r="CS229" s="44"/>
      <c r="CT229" s="44"/>
      <c r="CU229" s="44"/>
      <c r="CV229" s="44"/>
      <c r="CW229" s="44"/>
      <c r="CX229" s="44"/>
      <c r="CY229" s="44"/>
      <c r="CZ229" s="44"/>
      <c r="DA229" s="44"/>
      <c r="DB229" s="44"/>
      <c r="DC229" s="44"/>
      <c r="DD229" s="44"/>
      <c r="DE229" s="44"/>
      <c r="DF229" s="44"/>
      <c r="DG229" s="44"/>
      <c r="DH229" s="44"/>
      <c r="DI229" s="44"/>
      <c r="DJ229" s="44"/>
      <c r="DK229" s="44"/>
      <c r="DL229" s="44"/>
      <c r="DM229" s="44"/>
      <c r="DN229" s="44"/>
      <c r="DO229" s="44"/>
      <c r="DP229" s="44"/>
      <c r="DQ229" s="44"/>
      <c r="DR229" s="44"/>
      <c r="DS229" s="44"/>
      <c r="DT229" s="44"/>
      <c r="DU229" s="44"/>
      <c r="DV229" s="44"/>
      <c r="DW229" s="44"/>
      <c r="DX229" s="44"/>
      <c r="DY229" s="44"/>
      <c r="DZ229" s="44"/>
      <c r="EA229" s="44"/>
      <c r="EB229" s="44"/>
      <c r="EC229" s="44"/>
      <c r="ED229" s="44"/>
      <c r="EE229" s="44"/>
      <c r="EF229" s="44"/>
      <c r="EG229" s="44"/>
      <c r="EH229" s="44"/>
      <c r="EI229" s="44"/>
      <c r="EJ229" s="44"/>
      <c r="EK229" s="44"/>
      <c r="EL229" s="44"/>
      <c r="EM229" s="44"/>
      <c r="EN229" s="44"/>
      <c r="EO229" s="44"/>
      <c r="EP229" s="44"/>
      <c r="EQ229" s="44"/>
      <c r="ER229" s="44"/>
      <c r="ES229" s="44"/>
      <c r="ET229" s="44"/>
      <c r="EU229" s="44"/>
      <c r="EV229" s="44"/>
      <c r="EW229" s="44"/>
      <c r="EX229" s="44"/>
      <c r="EY229" s="44"/>
      <c r="EZ229" s="44"/>
      <c r="FA229" s="44"/>
      <c r="FB229" s="44"/>
      <c r="FC229" s="44"/>
      <c r="FD229" s="44"/>
      <c r="FE229" s="44"/>
      <c r="FF229" s="44"/>
      <c r="FG229" s="44"/>
      <c r="FH229" s="44"/>
      <c r="FI229" s="44"/>
      <c r="FJ229" s="44"/>
      <c r="FK229" s="44"/>
      <c r="FL229" s="44"/>
      <c r="FM229" s="44"/>
      <c r="FN229" s="44"/>
      <c r="FO229" s="44"/>
      <c r="FP229" s="44"/>
      <c r="FQ229" s="44"/>
      <c r="FR229" s="44"/>
      <c r="FS229" s="44"/>
      <c r="FT229" s="44"/>
      <c r="FU229" s="44"/>
      <c r="FV229" s="44"/>
      <c r="FW229" s="44"/>
      <c r="FX229" s="44"/>
      <c r="FY229" s="44"/>
      <c r="FZ229" s="44"/>
      <c r="GA229" s="44"/>
      <c r="GB229" s="44"/>
      <c r="GC229" s="44"/>
      <c r="GD229" s="44"/>
      <c r="GE229" s="44"/>
      <c r="GF229" s="44"/>
      <c r="GG229" s="44"/>
      <c r="GH229" s="44"/>
      <c r="GI229" s="44"/>
      <c r="GJ229" s="44"/>
      <c r="GK229" s="44"/>
      <c r="GL229" s="44"/>
      <c r="GM229" s="44"/>
      <c r="GN229" s="44"/>
      <c r="GO229" s="44"/>
      <c r="GP229" s="44"/>
      <c r="GQ229" s="44"/>
      <c r="GR229" s="44"/>
      <c r="GS229" s="44"/>
      <c r="GT229" s="44"/>
      <c r="GU229" s="44"/>
      <c r="GV229" s="44"/>
      <c r="GW229" s="44"/>
      <c r="GX229" s="44"/>
      <c r="GY229" s="44"/>
      <c r="GZ229" s="44"/>
      <c r="HA229" s="44"/>
      <c r="HB229" s="44"/>
      <c r="HC229" s="44"/>
      <c r="HD229" s="44"/>
      <c r="HE229" s="44"/>
      <c r="HF229" s="44"/>
      <c r="HG229" s="44"/>
      <c r="HH229" s="44"/>
      <c r="HI229" s="44"/>
      <c r="HJ229" s="44"/>
      <c r="HK229" s="44"/>
      <c r="HL229" s="44"/>
      <c r="HM229" s="44"/>
      <c r="HN229" s="44"/>
      <c r="HO229" s="44"/>
      <c r="HP229" s="44"/>
      <c r="HQ229" s="44"/>
      <c r="HR229" s="44"/>
      <c r="HS229" s="44"/>
      <c r="HT229" s="44"/>
      <c r="HU229" s="44"/>
      <c r="HV229" s="44"/>
      <c r="HW229" s="44"/>
      <c r="HX229" s="44"/>
      <c r="HY229" s="44"/>
      <c r="HZ229" s="44"/>
      <c r="IA229" s="44"/>
      <c r="IB229" s="44"/>
      <c r="IC229" s="44"/>
      <c r="ID229" s="44"/>
      <c r="IE229" s="44"/>
      <c r="IF229" s="44"/>
      <c r="IG229" s="44"/>
      <c r="IH229" s="44"/>
      <c r="II229" s="44"/>
      <c r="IJ229" s="44"/>
      <c r="IK229" s="44"/>
      <c r="IL229" s="44"/>
      <c r="IM229" s="44"/>
      <c r="IN229" s="44"/>
      <c r="IO229" s="44"/>
      <c r="IP229" s="44"/>
      <c r="IQ229" s="44"/>
      <c r="IR229" s="44"/>
      <c r="IS229" s="44"/>
      <c r="IT229" s="44"/>
      <c r="IU229" s="44"/>
      <c r="IV229" s="44"/>
      <c r="IW229" s="44"/>
      <c r="IX229" s="44"/>
      <c r="IY229" s="44"/>
      <c r="IZ229" s="44"/>
      <c r="JA229" s="44"/>
      <c r="JB229" s="44"/>
      <c r="JC229" s="44"/>
      <c r="JD229" s="44"/>
      <c r="JE229" s="44"/>
      <c r="JF229" s="44"/>
      <c r="JG229" s="44"/>
      <c r="JH229" s="44"/>
      <c r="JI229" s="44"/>
      <c r="JJ229" s="44"/>
      <c r="JK229" s="44"/>
      <c r="JL229" s="44"/>
      <c r="JM229" s="44"/>
      <c r="JN229" s="44"/>
      <c r="JO229" s="44"/>
      <c r="JP229" s="44"/>
      <c r="JQ229" s="44"/>
      <c r="JR229" s="44"/>
      <c r="JS229" s="44"/>
      <c r="JT229" s="44"/>
      <c r="JU229" s="44"/>
      <c r="JV229" s="44"/>
      <c r="JW229" s="44"/>
      <c r="JX229" s="44"/>
      <c r="JY229" s="44"/>
      <c r="JZ229" s="44"/>
      <c r="KA229" s="44"/>
      <c r="KB229" s="44"/>
      <c r="KC229" s="44"/>
      <c r="KD229" s="44"/>
      <c r="KE229" s="44"/>
      <c r="KF229" s="44"/>
      <c r="KG229" s="44"/>
      <c r="KH229" s="44"/>
      <c r="KI229" s="44"/>
      <c r="KJ229" s="44"/>
      <c r="KK229" s="44"/>
      <c r="KL229" s="44"/>
      <c r="KM229" s="44"/>
      <c r="KN229" s="44"/>
      <c r="KO229" s="44"/>
      <c r="KP229" s="44"/>
      <c r="KQ229" s="44"/>
      <c r="KR229" s="44"/>
      <c r="KS229" s="44"/>
      <c r="KT229" s="44"/>
      <c r="KU229" s="44"/>
      <c r="KV229" s="44"/>
      <c r="KW229" s="44"/>
      <c r="KX229" s="44"/>
      <c r="KY229" s="44"/>
      <c r="KZ229" s="44"/>
      <c r="LA229" s="44"/>
      <c r="LB229" s="44"/>
      <c r="LC229" s="44"/>
      <c r="LD229" s="44"/>
      <c r="LE229" s="44"/>
      <c r="LF229" s="44"/>
      <c r="LG229" s="44"/>
      <c r="LH229" s="44"/>
      <c r="LI229" s="44"/>
      <c r="LJ229" s="44"/>
      <c r="LK229" s="44"/>
      <c r="LL229" s="44"/>
      <c r="LM229" s="44"/>
      <c r="LN229" s="44"/>
      <c r="LO229" s="44"/>
      <c r="LP229" s="44"/>
      <c r="LQ229" s="44"/>
      <c r="LR229" s="44"/>
      <c r="LS229" s="44"/>
      <c r="LT229" s="44"/>
      <c r="LU229" s="44"/>
      <c r="LV229" s="44"/>
      <c r="LW229" s="44"/>
      <c r="LX229" s="44"/>
      <c r="LY229" s="44"/>
      <c r="LZ229" s="44"/>
      <c r="MA229" s="44"/>
      <c r="MB229" s="44"/>
      <c r="MC229" s="44"/>
      <c r="MD229" s="44"/>
      <c r="ME229" s="44"/>
      <c r="MF229" s="44"/>
      <c r="MG229" s="44"/>
      <c r="MH229" s="44"/>
      <c r="MI229" s="44"/>
      <c r="MJ229" s="44"/>
      <c r="MK229" s="44"/>
      <c r="ML229" s="44"/>
      <c r="MM229" s="44"/>
      <c r="MN229" s="44"/>
      <c r="MO229" s="44"/>
      <c r="MP229" s="44"/>
      <c r="MQ229" s="44"/>
      <c r="MR229" s="44"/>
      <c r="MS229" s="44"/>
      <c r="MT229" s="44"/>
      <c r="MU229" s="44"/>
      <c r="MV229" s="44"/>
      <c r="MW229" s="44"/>
      <c r="MX229" s="44"/>
      <c r="MY229" s="44"/>
      <c r="MZ229" s="44"/>
      <c r="NA229" s="44"/>
      <c r="NB229" s="44"/>
      <c r="NC229" s="44"/>
      <c r="ND229" s="44"/>
      <c r="NE229" s="44"/>
      <c r="NF229" s="44"/>
      <c r="NG229" s="44"/>
      <c r="NH229" s="44"/>
      <c r="NI229" s="44"/>
      <c r="NJ229" s="44"/>
      <c r="NK229" s="44"/>
      <c r="NL229" s="44"/>
      <c r="NM229" s="44"/>
      <c r="NN229" s="44"/>
      <c r="NO229" s="44"/>
      <c r="NP229" s="44"/>
      <c r="NQ229" s="44"/>
      <c r="NR229" s="44"/>
      <c r="NS229" s="44"/>
      <c r="NT229" s="44"/>
      <c r="NU229" s="44"/>
      <c r="NV229" s="44"/>
      <c r="NW229" s="44"/>
      <c r="NX229" s="44"/>
      <c r="NY229" s="44"/>
      <c r="NZ229" s="44"/>
      <c r="OA229" s="44"/>
      <c r="OB229" s="44"/>
      <c r="OC229" s="44"/>
      <c r="OD229" s="44"/>
      <c r="OE229" s="44"/>
      <c r="OF229" s="44"/>
      <c r="OG229" s="44"/>
      <c r="OH229" s="44"/>
      <c r="OI229" s="44"/>
      <c r="OJ229" s="44"/>
      <c r="OK229" s="44"/>
      <c r="OL229" s="44"/>
      <c r="OM229" s="44"/>
      <c r="ON229" s="44"/>
      <c r="OO229" s="44"/>
      <c r="OP229" s="44"/>
      <c r="OQ229" s="44"/>
      <c r="OR229" s="44"/>
      <c r="OS229" s="44"/>
      <c r="OT229" s="44"/>
      <c r="OU229" s="44"/>
      <c r="OV229" s="44"/>
      <c r="OW229" s="44"/>
      <c r="OX229" s="44"/>
      <c r="OY229" s="44"/>
      <c r="OZ229" s="44"/>
      <c r="PA229" s="44"/>
      <c r="PB229" s="44"/>
      <c r="PC229" s="44"/>
      <c r="PD229" s="44"/>
      <c r="PE229" s="44"/>
      <c r="PF229" s="44"/>
      <c r="PG229" s="44"/>
      <c r="PH229" s="44"/>
    </row>
    <row r="230" spans="1:424" s="49" customFormat="1" x14ac:dyDescent="0.25">
      <c r="A230" s="30"/>
      <c r="C230" s="328"/>
      <c r="D230" s="47"/>
      <c r="E230" s="328"/>
      <c r="F230" s="47"/>
      <c r="G230" s="47"/>
      <c r="H230" s="47"/>
      <c r="I230" s="47"/>
      <c r="J230" s="47"/>
      <c r="M230" s="47"/>
      <c r="N230" s="47"/>
      <c r="O230" s="47"/>
      <c r="P230" s="47"/>
      <c r="Q230" s="47"/>
      <c r="R230" s="47"/>
      <c r="U230" s="47"/>
      <c r="V230" s="47"/>
      <c r="W230" s="47"/>
      <c r="X230" s="47"/>
      <c r="Y230" s="47"/>
      <c r="Z230" s="47"/>
      <c r="AC230" s="47"/>
      <c r="AD230" s="47"/>
      <c r="AE230" s="47"/>
      <c r="AF230" s="47"/>
      <c r="AG230" s="47"/>
      <c r="AH230" s="47"/>
      <c r="AK230" s="47"/>
      <c r="AL230" s="47"/>
      <c r="AM230" s="47"/>
      <c r="AN230" s="47"/>
      <c r="AO230" s="47"/>
      <c r="AP230" s="47"/>
      <c r="AS230" s="47"/>
      <c r="AT230" s="47"/>
      <c r="AU230" s="47"/>
      <c r="AV230" s="47"/>
      <c r="AW230" s="46"/>
      <c r="AX230" s="46"/>
      <c r="BA230" s="47"/>
      <c r="BB230" s="47"/>
      <c r="BC230" s="47"/>
      <c r="BD230" s="47"/>
      <c r="BE230" s="47"/>
      <c r="BF230" s="47"/>
      <c r="BG230" s="47"/>
      <c r="BH230" s="47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  <c r="CF230" s="44"/>
      <c r="CG230" s="44"/>
      <c r="CH230" s="44"/>
      <c r="CI230" s="44"/>
      <c r="CJ230" s="44"/>
      <c r="CK230" s="44"/>
      <c r="CL230" s="44"/>
      <c r="CM230" s="44"/>
      <c r="CN230" s="44"/>
      <c r="CO230" s="44"/>
      <c r="CP230" s="44"/>
      <c r="CQ230" s="44"/>
      <c r="CR230" s="44"/>
      <c r="CS230" s="44"/>
      <c r="CT230" s="44"/>
      <c r="CU230" s="44"/>
      <c r="CV230" s="44"/>
      <c r="CW230" s="44"/>
      <c r="CX230" s="44"/>
      <c r="CY230" s="44"/>
      <c r="CZ230" s="44"/>
      <c r="DA230" s="44"/>
      <c r="DB230" s="44"/>
      <c r="DC230" s="44"/>
      <c r="DD230" s="44"/>
      <c r="DE230" s="44"/>
      <c r="DF230" s="44"/>
      <c r="DG230" s="44"/>
      <c r="DH230" s="44"/>
      <c r="DI230" s="44"/>
      <c r="DJ230" s="44"/>
      <c r="DK230" s="44"/>
      <c r="DL230" s="44"/>
      <c r="DM230" s="44"/>
      <c r="DN230" s="44"/>
      <c r="DO230" s="44"/>
      <c r="DP230" s="44"/>
      <c r="DQ230" s="44"/>
      <c r="DR230" s="44"/>
      <c r="DS230" s="44"/>
      <c r="DT230" s="44"/>
      <c r="DU230" s="44"/>
      <c r="DV230" s="44"/>
      <c r="DW230" s="44"/>
      <c r="DX230" s="44"/>
      <c r="DY230" s="44"/>
      <c r="DZ230" s="44"/>
      <c r="EA230" s="44"/>
      <c r="EB230" s="44"/>
      <c r="EC230" s="44"/>
      <c r="ED230" s="44"/>
      <c r="EE230" s="44"/>
      <c r="EF230" s="44"/>
      <c r="EG230" s="44"/>
      <c r="EH230" s="44"/>
      <c r="EI230" s="44"/>
      <c r="EJ230" s="44"/>
      <c r="EK230" s="44"/>
      <c r="EL230" s="44"/>
      <c r="EM230" s="44"/>
      <c r="EN230" s="44"/>
      <c r="EO230" s="44"/>
      <c r="EP230" s="44"/>
      <c r="EQ230" s="44"/>
      <c r="ER230" s="44"/>
      <c r="ES230" s="44"/>
      <c r="ET230" s="44"/>
      <c r="EU230" s="44"/>
      <c r="EV230" s="44"/>
      <c r="EW230" s="44"/>
      <c r="EX230" s="44"/>
      <c r="EY230" s="44"/>
      <c r="EZ230" s="44"/>
      <c r="FA230" s="44"/>
      <c r="FB230" s="44"/>
      <c r="FC230" s="44"/>
      <c r="FD230" s="44"/>
      <c r="FE230" s="44"/>
      <c r="FF230" s="44"/>
      <c r="FG230" s="44"/>
      <c r="FH230" s="44"/>
      <c r="FI230" s="44"/>
      <c r="FJ230" s="44"/>
      <c r="FK230" s="44"/>
      <c r="FL230" s="44"/>
      <c r="FM230" s="44"/>
      <c r="FN230" s="44"/>
      <c r="FO230" s="44"/>
      <c r="FP230" s="44"/>
      <c r="FQ230" s="44"/>
      <c r="FR230" s="44"/>
      <c r="FS230" s="44"/>
      <c r="FT230" s="44"/>
      <c r="FU230" s="44"/>
      <c r="FV230" s="44"/>
      <c r="FW230" s="44"/>
      <c r="FX230" s="44"/>
      <c r="FY230" s="44"/>
      <c r="FZ230" s="44"/>
      <c r="GA230" s="44"/>
      <c r="GB230" s="44"/>
      <c r="GC230" s="44"/>
      <c r="GD230" s="44"/>
      <c r="GE230" s="44"/>
      <c r="GF230" s="44"/>
      <c r="GG230" s="44"/>
      <c r="GH230" s="44"/>
      <c r="GI230" s="44"/>
      <c r="GJ230" s="44"/>
      <c r="GK230" s="44"/>
      <c r="GL230" s="44"/>
      <c r="GM230" s="44"/>
      <c r="GN230" s="44"/>
      <c r="GO230" s="44"/>
      <c r="GP230" s="44"/>
      <c r="GQ230" s="44"/>
      <c r="GR230" s="44"/>
      <c r="GS230" s="44"/>
      <c r="GT230" s="44"/>
      <c r="GU230" s="44"/>
      <c r="GV230" s="44"/>
      <c r="GW230" s="44"/>
      <c r="GX230" s="44"/>
      <c r="GY230" s="44"/>
      <c r="GZ230" s="44"/>
      <c r="HA230" s="44"/>
      <c r="HB230" s="44"/>
      <c r="HC230" s="44"/>
      <c r="HD230" s="44"/>
      <c r="HE230" s="44"/>
      <c r="HF230" s="44"/>
      <c r="HG230" s="44"/>
      <c r="HH230" s="44"/>
      <c r="HI230" s="44"/>
      <c r="HJ230" s="44"/>
      <c r="HK230" s="44"/>
      <c r="HL230" s="44"/>
      <c r="HM230" s="44"/>
      <c r="HN230" s="44"/>
      <c r="HO230" s="44"/>
      <c r="HP230" s="44"/>
      <c r="HQ230" s="44"/>
      <c r="HR230" s="44"/>
      <c r="HS230" s="44"/>
      <c r="HT230" s="44"/>
      <c r="HU230" s="44"/>
      <c r="HV230" s="44"/>
      <c r="HW230" s="44"/>
      <c r="HX230" s="44"/>
      <c r="HY230" s="44"/>
      <c r="HZ230" s="44"/>
      <c r="IA230" s="44"/>
      <c r="IB230" s="44"/>
      <c r="IC230" s="44"/>
      <c r="ID230" s="44"/>
      <c r="IE230" s="44"/>
      <c r="IF230" s="44"/>
      <c r="IG230" s="44"/>
      <c r="IH230" s="44"/>
      <c r="II230" s="44"/>
      <c r="IJ230" s="44"/>
      <c r="IK230" s="44"/>
      <c r="IL230" s="44"/>
      <c r="IM230" s="44"/>
      <c r="IN230" s="44"/>
      <c r="IO230" s="44"/>
      <c r="IP230" s="44"/>
      <c r="IQ230" s="44"/>
      <c r="IR230" s="44"/>
      <c r="IS230" s="44"/>
      <c r="IT230" s="44"/>
      <c r="IU230" s="44"/>
      <c r="IV230" s="44"/>
      <c r="IW230" s="44"/>
      <c r="IX230" s="44"/>
      <c r="IY230" s="44"/>
      <c r="IZ230" s="44"/>
      <c r="JA230" s="44"/>
      <c r="JB230" s="44"/>
      <c r="JC230" s="44"/>
      <c r="JD230" s="44"/>
      <c r="JE230" s="44"/>
      <c r="JF230" s="44"/>
      <c r="JG230" s="44"/>
      <c r="JH230" s="44"/>
      <c r="JI230" s="44"/>
      <c r="JJ230" s="44"/>
      <c r="JK230" s="44"/>
      <c r="JL230" s="44"/>
      <c r="JM230" s="44"/>
      <c r="JN230" s="44"/>
      <c r="JO230" s="44"/>
      <c r="JP230" s="44"/>
      <c r="JQ230" s="44"/>
      <c r="JR230" s="44"/>
      <c r="JS230" s="44"/>
      <c r="JT230" s="44"/>
      <c r="JU230" s="44"/>
      <c r="JV230" s="44"/>
      <c r="JW230" s="44"/>
      <c r="JX230" s="44"/>
      <c r="JY230" s="44"/>
      <c r="JZ230" s="44"/>
      <c r="KA230" s="44"/>
      <c r="KB230" s="44"/>
      <c r="KC230" s="44"/>
      <c r="KD230" s="44"/>
      <c r="KE230" s="44"/>
      <c r="KF230" s="44"/>
      <c r="KG230" s="44"/>
      <c r="KH230" s="44"/>
      <c r="KI230" s="44"/>
      <c r="KJ230" s="44"/>
      <c r="KK230" s="44"/>
      <c r="KL230" s="44"/>
      <c r="KM230" s="44"/>
      <c r="KN230" s="44"/>
      <c r="KO230" s="44"/>
      <c r="KP230" s="44"/>
      <c r="KQ230" s="44"/>
      <c r="KR230" s="44"/>
      <c r="KS230" s="44"/>
      <c r="KT230" s="44"/>
      <c r="KU230" s="44"/>
      <c r="KV230" s="44"/>
      <c r="KW230" s="44"/>
      <c r="KX230" s="44"/>
      <c r="KY230" s="44"/>
      <c r="KZ230" s="44"/>
      <c r="LA230" s="44"/>
      <c r="LB230" s="44"/>
      <c r="LC230" s="44"/>
      <c r="LD230" s="44"/>
      <c r="LE230" s="44"/>
      <c r="LF230" s="44"/>
      <c r="LG230" s="44"/>
      <c r="LH230" s="44"/>
      <c r="LI230" s="44"/>
      <c r="LJ230" s="44"/>
      <c r="LK230" s="44"/>
      <c r="LL230" s="44"/>
      <c r="LM230" s="44"/>
      <c r="LN230" s="44"/>
      <c r="LO230" s="44"/>
      <c r="LP230" s="44"/>
      <c r="LQ230" s="44"/>
      <c r="LR230" s="44"/>
      <c r="LS230" s="44"/>
      <c r="LT230" s="44"/>
      <c r="LU230" s="44"/>
      <c r="LV230" s="44"/>
      <c r="LW230" s="44"/>
      <c r="LX230" s="44"/>
      <c r="LY230" s="44"/>
      <c r="LZ230" s="44"/>
      <c r="MA230" s="44"/>
      <c r="MB230" s="44"/>
      <c r="MC230" s="44"/>
      <c r="MD230" s="44"/>
      <c r="ME230" s="44"/>
      <c r="MF230" s="44"/>
      <c r="MG230" s="44"/>
      <c r="MH230" s="44"/>
      <c r="MI230" s="44"/>
      <c r="MJ230" s="44"/>
      <c r="MK230" s="44"/>
      <c r="ML230" s="44"/>
      <c r="MM230" s="44"/>
      <c r="MN230" s="44"/>
      <c r="MO230" s="44"/>
      <c r="MP230" s="44"/>
      <c r="MQ230" s="44"/>
      <c r="MR230" s="44"/>
      <c r="MS230" s="44"/>
      <c r="MT230" s="44"/>
      <c r="MU230" s="44"/>
      <c r="MV230" s="44"/>
      <c r="MW230" s="44"/>
      <c r="MX230" s="44"/>
      <c r="MY230" s="44"/>
      <c r="MZ230" s="44"/>
      <c r="NA230" s="44"/>
      <c r="NB230" s="44"/>
      <c r="NC230" s="44"/>
      <c r="ND230" s="44"/>
      <c r="NE230" s="44"/>
      <c r="NF230" s="44"/>
      <c r="NG230" s="44"/>
      <c r="NH230" s="44"/>
      <c r="NI230" s="44"/>
      <c r="NJ230" s="44"/>
      <c r="NK230" s="44"/>
      <c r="NL230" s="44"/>
      <c r="NM230" s="44"/>
      <c r="NN230" s="44"/>
      <c r="NO230" s="44"/>
      <c r="NP230" s="44"/>
      <c r="NQ230" s="44"/>
      <c r="NR230" s="44"/>
      <c r="NS230" s="44"/>
      <c r="NT230" s="44"/>
      <c r="NU230" s="44"/>
      <c r="NV230" s="44"/>
      <c r="NW230" s="44"/>
      <c r="NX230" s="44"/>
      <c r="NY230" s="44"/>
      <c r="NZ230" s="44"/>
      <c r="OA230" s="44"/>
      <c r="OB230" s="44"/>
      <c r="OC230" s="44"/>
      <c r="OD230" s="44"/>
      <c r="OE230" s="44"/>
      <c r="OF230" s="44"/>
      <c r="OG230" s="44"/>
      <c r="OH230" s="44"/>
      <c r="OI230" s="44"/>
      <c r="OJ230" s="44"/>
      <c r="OK230" s="44"/>
      <c r="OL230" s="44"/>
      <c r="OM230" s="44"/>
      <c r="ON230" s="44"/>
      <c r="OO230" s="44"/>
      <c r="OP230" s="44"/>
      <c r="OQ230" s="44"/>
      <c r="OR230" s="44"/>
      <c r="OS230" s="44"/>
      <c r="OT230" s="44"/>
      <c r="OU230" s="44"/>
      <c r="OV230" s="44"/>
      <c r="OW230" s="44"/>
      <c r="OX230" s="44"/>
      <c r="OY230" s="44"/>
      <c r="OZ230" s="44"/>
      <c r="PA230" s="44"/>
      <c r="PB230" s="44"/>
      <c r="PC230" s="44"/>
      <c r="PD230" s="44"/>
      <c r="PE230" s="44"/>
      <c r="PF230" s="44"/>
      <c r="PG230" s="44"/>
      <c r="PH230" s="44"/>
    </row>
    <row r="231" spans="1:424" s="49" customFormat="1" x14ac:dyDescent="0.25">
      <c r="A231" s="30"/>
      <c r="C231" s="328"/>
      <c r="D231" s="47"/>
      <c r="E231" s="328"/>
      <c r="F231" s="47"/>
      <c r="G231" s="47"/>
      <c r="H231" s="47"/>
      <c r="I231" s="47"/>
      <c r="J231" s="47"/>
      <c r="M231" s="47"/>
      <c r="N231" s="47"/>
      <c r="O231" s="47"/>
      <c r="P231" s="47"/>
      <c r="Q231" s="47"/>
      <c r="R231" s="47"/>
      <c r="U231" s="47"/>
      <c r="V231" s="47"/>
      <c r="W231" s="47"/>
      <c r="X231" s="47"/>
      <c r="Y231" s="47"/>
      <c r="Z231" s="47"/>
      <c r="AC231" s="47"/>
      <c r="AD231" s="47"/>
      <c r="AE231" s="47"/>
      <c r="AF231" s="47"/>
      <c r="AG231" s="47"/>
      <c r="AH231" s="47"/>
      <c r="AK231" s="47"/>
      <c r="AL231" s="47"/>
      <c r="AM231" s="47"/>
      <c r="AN231" s="47"/>
      <c r="AO231" s="47"/>
      <c r="AP231" s="47"/>
      <c r="AS231" s="47"/>
      <c r="AT231" s="47"/>
      <c r="AU231" s="47"/>
      <c r="AV231" s="47"/>
      <c r="AW231" s="46"/>
      <c r="AX231" s="46"/>
      <c r="BA231" s="47"/>
      <c r="BB231" s="47"/>
      <c r="BC231" s="47"/>
      <c r="BD231" s="47"/>
      <c r="BE231" s="47"/>
      <c r="BF231" s="47"/>
      <c r="BG231" s="47"/>
      <c r="BH231" s="47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  <c r="CF231" s="44"/>
      <c r="CG231" s="44"/>
      <c r="CH231" s="44"/>
      <c r="CI231" s="44"/>
      <c r="CJ231" s="44"/>
      <c r="CK231" s="44"/>
      <c r="CL231" s="44"/>
      <c r="CM231" s="44"/>
      <c r="CN231" s="44"/>
      <c r="CO231" s="44"/>
      <c r="CP231" s="44"/>
      <c r="CQ231" s="44"/>
      <c r="CR231" s="44"/>
      <c r="CS231" s="44"/>
      <c r="CT231" s="44"/>
      <c r="CU231" s="44"/>
      <c r="CV231" s="44"/>
      <c r="CW231" s="44"/>
      <c r="CX231" s="44"/>
      <c r="CY231" s="44"/>
      <c r="CZ231" s="44"/>
      <c r="DA231" s="44"/>
      <c r="DB231" s="44"/>
      <c r="DC231" s="44"/>
      <c r="DD231" s="44"/>
      <c r="DE231" s="44"/>
      <c r="DF231" s="44"/>
      <c r="DG231" s="44"/>
      <c r="DH231" s="44"/>
      <c r="DI231" s="44"/>
      <c r="DJ231" s="44"/>
      <c r="DK231" s="44"/>
      <c r="DL231" s="44"/>
      <c r="DM231" s="44"/>
      <c r="DN231" s="44"/>
      <c r="DO231" s="44"/>
      <c r="DP231" s="44"/>
      <c r="DQ231" s="44"/>
      <c r="DR231" s="44"/>
      <c r="DS231" s="44"/>
      <c r="DT231" s="44"/>
      <c r="DU231" s="44"/>
      <c r="DV231" s="44"/>
      <c r="DW231" s="44"/>
      <c r="DX231" s="44"/>
      <c r="DY231" s="44"/>
      <c r="DZ231" s="44"/>
      <c r="EA231" s="44"/>
      <c r="EB231" s="44"/>
      <c r="EC231" s="44"/>
      <c r="ED231" s="44"/>
      <c r="EE231" s="44"/>
      <c r="EF231" s="44"/>
      <c r="EG231" s="44"/>
      <c r="EH231" s="44"/>
      <c r="EI231" s="44"/>
      <c r="EJ231" s="44"/>
      <c r="EK231" s="44"/>
      <c r="EL231" s="44"/>
      <c r="EM231" s="44"/>
      <c r="EN231" s="44"/>
      <c r="EO231" s="44"/>
      <c r="EP231" s="44"/>
      <c r="EQ231" s="44"/>
      <c r="ER231" s="44"/>
      <c r="ES231" s="44"/>
      <c r="ET231" s="44"/>
      <c r="EU231" s="44"/>
      <c r="EV231" s="44"/>
      <c r="EW231" s="44"/>
      <c r="EX231" s="44"/>
      <c r="EY231" s="44"/>
      <c r="EZ231" s="44"/>
      <c r="FA231" s="44"/>
      <c r="FB231" s="44"/>
      <c r="FC231" s="44"/>
      <c r="FD231" s="44"/>
      <c r="FE231" s="44"/>
      <c r="FF231" s="44"/>
      <c r="FG231" s="44"/>
      <c r="FH231" s="44"/>
      <c r="FI231" s="44"/>
      <c r="FJ231" s="44"/>
      <c r="FK231" s="44"/>
      <c r="FL231" s="44"/>
      <c r="FM231" s="44"/>
      <c r="FN231" s="44"/>
      <c r="FO231" s="44"/>
      <c r="FP231" s="44"/>
      <c r="FQ231" s="44"/>
      <c r="FR231" s="44"/>
      <c r="FS231" s="44"/>
      <c r="FT231" s="44"/>
      <c r="FU231" s="44"/>
      <c r="FV231" s="44"/>
      <c r="FW231" s="44"/>
      <c r="FX231" s="44"/>
      <c r="FY231" s="44"/>
      <c r="FZ231" s="44"/>
      <c r="GA231" s="44"/>
      <c r="GB231" s="44"/>
      <c r="GC231" s="44"/>
      <c r="GD231" s="44"/>
      <c r="GE231" s="44"/>
      <c r="GF231" s="44"/>
      <c r="GG231" s="44"/>
      <c r="GH231" s="44"/>
      <c r="GI231" s="44"/>
      <c r="GJ231" s="44"/>
      <c r="GK231" s="44"/>
      <c r="GL231" s="44"/>
      <c r="GM231" s="44"/>
      <c r="GN231" s="44"/>
      <c r="GO231" s="44"/>
      <c r="GP231" s="44"/>
      <c r="GQ231" s="44"/>
      <c r="GR231" s="44"/>
      <c r="GS231" s="44"/>
      <c r="GT231" s="44"/>
      <c r="GU231" s="44"/>
      <c r="GV231" s="44"/>
      <c r="GW231" s="44"/>
      <c r="GX231" s="44"/>
      <c r="GY231" s="44"/>
      <c r="GZ231" s="44"/>
      <c r="HA231" s="44"/>
      <c r="HB231" s="44"/>
      <c r="HC231" s="44"/>
      <c r="HD231" s="44"/>
      <c r="HE231" s="44"/>
      <c r="HF231" s="44"/>
      <c r="HG231" s="44"/>
      <c r="HH231" s="44"/>
      <c r="HI231" s="44"/>
      <c r="HJ231" s="44"/>
      <c r="HK231" s="44"/>
      <c r="HL231" s="44"/>
      <c r="HM231" s="44"/>
      <c r="HN231" s="44"/>
      <c r="HO231" s="44"/>
      <c r="HP231" s="44"/>
      <c r="HQ231" s="44"/>
      <c r="HR231" s="44"/>
      <c r="HS231" s="44"/>
      <c r="HT231" s="44"/>
      <c r="HU231" s="44"/>
      <c r="HV231" s="44"/>
      <c r="HW231" s="44"/>
      <c r="HX231" s="44"/>
      <c r="HY231" s="44"/>
      <c r="HZ231" s="44"/>
      <c r="IA231" s="44"/>
      <c r="IB231" s="44"/>
      <c r="IC231" s="44"/>
      <c r="ID231" s="44"/>
      <c r="IE231" s="44"/>
      <c r="IF231" s="44"/>
      <c r="IG231" s="44"/>
      <c r="IH231" s="44"/>
      <c r="II231" s="44"/>
      <c r="IJ231" s="44"/>
      <c r="IK231" s="44"/>
      <c r="IL231" s="44"/>
      <c r="IM231" s="44"/>
      <c r="IN231" s="44"/>
      <c r="IO231" s="44"/>
      <c r="IP231" s="44"/>
      <c r="IQ231" s="44"/>
      <c r="IR231" s="44"/>
      <c r="IS231" s="44"/>
      <c r="IT231" s="44"/>
      <c r="IU231" s="44"/>
      <c r="IV231" s="44"/>
      <c r="IW231" s="44"/>
      <c r="IX231" s="44"/>
      <c r="IY231" s="44"/>
      <c r="IZ231" s="44"/>
      <c r="JA231" s="44"/>
      <c r="JB231" s="44"/>
      <c r="JC231" s="44"/>
      <c r="JD231" s="44"/>
      <c r="JE231" s="44"/>
      <c r="JF231" s="44"/>
      <c r="JG231" s="44"/>
      <c r="JH231" s="44"/>
      <c r="JI231" s="44"/>
      <c r="JJ231" s="44"/>
      <c r="JK231" s="44"/>
      <c r="JL231" s="44"/>
      <c r="JM231" s="44"/>
      <c r="JN231" s="44"/>
      <c r="JO231" s="44"/>
      <c r="JP231" s="44"/>
      <c r="JQ231" s="44"/>
      <c r="JR231" s="44"/>
      <c r="JS231" s="44"/>
      <c r="JT231" s="44"/>
      <c r="JU231" s="44"/>
      <c r="JV231" s="44"/>
      <c r="JW231" s="44"/>
      <c r="JX231" s="44"/>
      <c r="JY231" s="44"/>
      <c r="JZ231" s="44"/>
      <c r="KA231" s="44"/>
      <c r="KB231" s="44"/>
      <c r="KC231" s="44"/>
      <c r="KD231" s="44"/>
      <c r="KE231" s="44"/>
      <c r="KF231" s="44"/>
      <c r="KG231" s="44"/>
      <c r="KH231" s="44"/>
      <c r="KI231" s="44"/>
      <c r="KJ231" s="44"/>
      <c r="KK231" s="44"/>
      <c r="KL231" s="44"/>
      <c r="KM231" s="44"/>
      <c r="KN231" s="44"/>
      <c r="KO231" s="44"/>
      <c r="KP231" s="44"/>
      <c r="KQ231" s="44"/>
      <c r="KR231" s="44"/>
      <c r="KS231" s="44"/>
      <c r="KT231" s="44"/>
      <c r="KU231" s="44"/>
      <c r="KV231" s="44"/>
      <c r="KW231" s="44"/>
      <c r="KX231" s="44"/>
      <c r="KY231" s="44"/>
      <c r="KZ231" s="44"/>
      <c r="LA231" s="44"/>
      <c r="LB231" s="44"/>
      <c r="LC231" s="44"/>
      <c r="LD231" s="44"/>
      <c r="LE231" s="44"/>
      <c r="LF231" s="44"/>
      <c r="LG231" s="44"/>
      <c r="LH231" s="44"/>
      <c r="LI231" s="44"/>
      <c r="LJ231" s="44"/>
      <c r="LK231" s="44"/>
      <c r="LL231" s="44"/>
      <c r="LM231" s="44"/>
      <c r="LN231" s="44"/>
      <c r="LO231" s="44"/>
      <c r="LP231" s="44"/>
      <c r="LQ231" s="44"/>
      <c r="LR231" s="44"/>
      <c r="LS231" s="44"/>
      <c r="LT231" s="44"/>
      <c r="LU231" s="44"/>
      <c r="LV231" s="44"/>
      <c r="LW231" s="44"/>
      <c r="LX231" s="44"/>
      <c r="LY231" s="44"/>
      <c r="LZ231" s="44"/>
      <c r="MA231" s="44"/>
      <c r="MB231" s="44"/>
      <c r="MC231" s="44"/>
      <c r="MD231" s="44"/>
      <c r="ME231" s="44"/>
      <c r="MF231" s="44"/>
      <c r="MG231" s="44"/>
      <c r="MH231" s="44"/>
      <c r="MI231" s="44"/>
      <c r="MJ231" s="44"/>
      <c r="MK231" s="44"/>
      <c r="ML231" s="44"/>
      <c r="MM231" s="44"/>
      <c r="MN231" s="44"/>
      <c r="MO231" s="44"/>
      <c r="MP231" s="44"/>
      <c r="MQ231" s="44"/>
      <c r="MR231" s="44"/>
      <c r="MS231" s="44"/>
      <c r="MT231" s="44"/>
      <c r="MU231" s="44"/>
      <c r="MV231" s="44"/>
      <c r="MW231" s="44"/>
      <c r="MX231" s="44"/>
      <c r="MY231" s="44"/>
      <c r="MZ231" s="44"/>
      <c r="NA231" s="44"/>
      <c r="NB231" s="44"/>
      <c r="NC231" s="44"/>
      <c r="ND231" s="44"/>
      <c r="NE231" s="44"/>
      <c r="NF231" s="44"/>
      <c r="NG231" s="44"/>
      <c r="NH231" s="44"/>
      <c r="NI231" s="44"/>
      <c r="NJ231" s="44"/>
      <c r="NK231" s="44"/>
      <c r="NL231" s="44"/>
      <c r="NM231" s="44"/>
      <c r="NN231" s="44"/>
      <c r="NO231" s="44"/>
      <c r="NP231" s="44"/>
      <c r="NQ231" s="44"/>
      <c r="NR231" s="44"/>
      <c r="NS231" s="44"/>
      <c r="NT231" s="44"/>
      <c r="NU231" s="44"/>
      <c r="NV231" s="44"/>
      <c r="NW231" s="44"/>
      <c r="NX231" s="44"/>
      <c r="NY231" s="44"/>
      <c r="NZ231" s="44"/>
      <c r="OA231" s="44"/>
      <c r="OB231" s="44"/>
      <c r="OC231" s="44"/>
      <c r="OD231" s="44"/>
      <c r="OE231" s="44"/>
      <c r="OF231" s="44"/>
      <c r="OG231" s="44"/>
      <c r="OH231" s="44"/>
      <c r="OI231" s="44"/>
      <c r="OJ231" s="44"/>
      <c r="OK231" s="44"/>
      <c r="OL231" s="44"/>
      <c r="OM231" s="44"/>
      <c r="ON231" s="44"/>
      <c r="OO231" s="44"/>
      <c r="OP231" s="44"/>
      <c r="OQ231" s="44"/>
      <c r="OR231" s="44"/>
      <c r="OS231" s="44"/>
      <c r="OT231" s="44"/>
      <c r="OU231" s="44"/>
      <c r="OV231" s="44"/>
      <c r="OW231" s="44"/>
      <c r="OX231" s="44"/>
      <c r="OY231" s="44"/>
      <c r="OZ231" s="44"/>
      <c r="PA231" s="44"/>
      <c r="PB231" s="44"/>
      <c r="PC231" s="44"/>
      <c r="PD231" s="44"/>
      <c r="PE231" s="44"/>
      <c r="PF231" s="44"/>
      <c r="PG231" s="44"/>
      <c r="PH231" s="44"/>
    </row>
    <row r="232" spans="1:424" s="49" customFormat="1" x14ac:dyDescent="0.25">
      <c r="A232" s="30"/>
      <c r="C232" s="328"/>
      <c r="D232" s="47"/>
      <c r="E232" s="328"/>
      <c r="F232" s="47"/>
      <c r="G232" s="47"/>
      <c r="H232" s="47"/>
      <c r="I232" s="47"/>
      <c r="J232" s="47"/>
      <c r="M232" s="47"/>
      <c r="N232" s="47"/>
      <c r="O232" s="47"/>
      <c r="P232" s="47"/>
      <c r="Q232" s="47"/>
      <c r="R232" s="47"/>
      <c r="U232" s="47"/>
      <c r="V232" s="47"/>
      <c r="W232" s="47"/>
      <c r="X232" s="47"/>
      <c r="Y232" s="47"/>
      <c r="Z232" s="47"/>
      <c r="AC232" s="47"/>
      <c r="AD232" s="47"/>
      <c r="AE232" s="47"/>
      <c r="AF232" s="47"/>
      <c r="AG232" s="47"/>
      <c r="AH232" s="47"/>
      <c r="AK232" s="47"/>
      <c r="AL232" s="47"/>
      <c r="AM232" s="47"/>
      <c r="AN232" s="47"/>
      <c r="AO232" s="47"/>
      <c r="AP232" s="47"/>
      <c r="AS232" s="47"/>
      <c r="AT232" s="47"/>
      <c r="AU232" s="47"/>
      <c r="AV232" s="47"/>
      <c r="AW232" s="46"/>
      <c r="AX232" s="46"/>
      <c r="BA232" s="47"/>
      <c r="BB232" s="47"/>
      <c r="BC232" s="47"/>
      <c r="BD232" s="47"/>
      <c r="BE232" s="47"/>
      <c r="BF232" s="47"/>
      <c r="BG232" s="47"/>
      <c r="BH232" s="47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  <c r="CF232" s="44"/>
      <c r="CG232" s="44"/>
      <c r="CH232" s="44"/>
      <c r="CI232" s="44"/>
      <c r="CJ232" s="44"/>
      <c r="CK232" s="44"/>
      <c r="CL232" s="44"/>
      <c r="CM232" s="44"/>
      <c r="CN232" s="44"/>
      <c r="CO232" s="44"/>
      <c r="CP232" s="44"/>
      <c r="CQ232" s="44"/>
      <c r="CR232" s="44"/>
      <c r="CS232" s="44"/>
      <c r="CT232" s="44"/>
      <c r="CU232" s="44"/>
      <c r="CV232" s="44"/>
      <c r="CW232" s="44"/>
      <c r="CX232" s="44"/>
      <c r="CY232" s="44"/>
      <c r="CZ232" s="44"/>
      <c r="DA232" s="44"/>
      <c r="DB232" s="44"/>
      <c r="DC232" s="44"/>
      <c r="DD232" s="44"/>
      <c r="DE232" s="44"/>
      <c r="DF232" s="44"/>
      <c r="DG232" s="44"/>
      <c r="DH232" s="44"/>
      <c r="DI232" s="44"/>
      <c r="DJ232" s="44"/>
      <c r="DK232" s="44"/>
      <c r="DL232" s="44"/>
      <c r="DM232" s="44"/>
      <c r="DN232" s="44"/>
      <c r="DO232" s="44"/>
      <c r="DP232" s="44"/>
      <c r="DQ232" s="44"/>
      <c r="DR232" s="44"/>
      <c r="DS232" s="44"/>
      <c r="DT232" s="44"/>
      <c r="DU232" s="44"/>
      <c r="DV232" s="44"/>
      <c r="DW232" s="44"/>
      <c r="DX232" s="44"/>
      <c r="DY232" s="44"/>
      <c r="DZ232" s="44"/>
      <c r="EA232" s="44"/>
      <c r="EB232" s="44"/>
      <c r="EC232" s="44"/>
      <c r="ED232" s="44"/>
      <c r="EE232" s="44"/>
      <c r="EF232" s="44"/>
      <c r="EG232" s="44"/>
      <c r="EH232" s="44"/>
      <c r="EI232" s="44"/>
      <c r="EJ232" s="44"/>
      <c r="EK232" s="44"/>
      <c r="EL232" s="44"/>
      <c r="EM232" s="44"/>
      <c r="EN232" s="44"/>
      <c r="EO232" s="44"/>
      <c r="EP232" s="44"/>
      <c r="EQ232" s="44"/>
      <c r="ER232" s="44"/>
      <c r="ES232" s="44"/>
      <c r="ET232" s="44"/>
      <c r="EU232" s="44"/>
      <c r="EV232" s="44"/>
      <c r="EW232" s="44"/>
      <c r="EX232" s="44"/>
      <c r="EY232" s="44"/>
      <c r="EZ232" s="44"/>
      <c r="FA232" s="44"/>
      <c r="FB232" s="44"/>
      <c r="FC232" s="44"/>
      <c r="FD232" s="44"/>
      <c r="FE232" s="44"/>
      <c r="FF232" s="44"/>
      <c r="FG232" s="44"/>
      <c r="FH232" s="44"/>
      <c r="FI232" s="44"/>
      <c r="FJ232" s="44"/>
      <c r="FK232" s="44"/>
      <c r="FL232" s="44"/>
      <c r="FM232" s="44"/>
      <c r="FN232" s="44"/>
      <c r="FO232" s="44"/>
      <c r="FP232" s="44"/>
      <c r="FQ232" s="44"/>
      <c r="FR232" s="44"/>
      <c r="FS232" s="44"/>
      <c r="FT232" s="44"/>
      <c r="FU232" s="44"/>
      <c r="FV232" s="44"/>
      <c r="FW232" s="44"/>
      <c r="FX232" s="44"/>
      <c r="FY232" s="44"/>
      <c r="FZ232" s="44"/>
      <c r="GA232" s="44"/>
      <c r="GB232" s="44"/>
      <c r="GC232" s="44"/>
      <c r="GD232" s="44"/>
      <c r="GE232" s="44"/>
      <c r="GF232" s="44"/>
      <c r="GG232" s="44"/>
      <c r="GH232" s="44"/>
      <c r="GI232" s="44"/>
      <c r="GJ232" s="44"/>
      <c r="GK232" s="44"/>
      <c r="GL232" s="44"/>
      <c r="GM232" s="44"/>
      <c r="GN232" s="44"/>
      <c r="GO232" s="44"/>
      <c r="GP232" s="44"/>
      <c r="GQ232" s="44"/>
      <c r="GR232" s="44"/>
      <c r="GS232" s="44"/>
      <c r="GT232" s="44"/>
      <c r="GU232" s="44"/>
      <c r="GV232" s="44"/>
      <c r="GW232" s="44"/>
      <c r="GX232" s="44"/>
      <c r="GY232" s="44"/>
      <c r="GZ232" s="44"/>
      <c r="HA232" s="44"/>
      <c r="HB232" s="44"/>
      <c r="HC232" s="44"/>
      <c r="HD232" s="44"/>
      <c r="HE232" s="44"/>
      <c r="HF232" s="44"/>
      <c r="HG232" s="44"/>
      <c r="HH232" s="44"/>
      <c r="HI232" s="44"/>
      <c r="HJ232" s="44"/>
      <c r="HK232" s="44"/>
      <c r="HL232" s="44"/>
      <c r="HM232" s="44"/>
      <c r="HN232" s="44"/>
      <c r="HO232" s="44"/>
      <c r="HP232" s="44"/>
      <c r="HQ232" s="44"/>
      <c r="HR232" s="44"/>
      <c r="HS232" s="44"/>
      <c r="HT232" s="44"/>
      <c r="HU232" s="44"/>
      <c r="HV232" s="44"/>
      <c r="HW232" s="44"/>
      <c r="HX232" s="44"/>
      <c r="HY232" s="44"/>
      <c r="HZ232" s="44"/>
      <c r="IA232" s="44"/>
      <c r="IB232" s="44"/>
      <c r="IC232" s="44"/>
      <c r="ID232" s="44"/>
      <c r="IE232" s="44"/>
      <c r="IF232" s="44"/>
      <c r="IG232" s="44"/>
      <c r="IH232" s="44"/>
      <c r="II232" s="44"/>
      <c r="IJ232" s="44"/>
      <c r="IK232" s="44"/>
      <c r="IL232" s="44"/>
      <c r="IM232" s="44"/>
      <c r="IN232" s="44"/>
      <c r="IO232" s="44"/>
      <c r="IP232" s="44"/>
      <c r="IQ232" s="44"/>
      <c r="IR232" s="44"/>
      <c r="IS232" s="44"/>
      <c r="IT232" s="44"/>
      <c r="IU232" s="44"/>
      <c r="IV232" s="44"/>
      <c r="IW232" s="44"/>
      <c r="IX232" s="44"/>
      <c r="IY232" s="44"/>
      <c r="IZ232" s="44"/>
      <c r="JA232" s="44"/>
      <c r="JB232" s="44"/>
      <c r="JC232" s="44"/>
      <c r="JD232" s="44"/>
      <c r="JE232" s="44"/>
      <c r="JF232" s="44"/>
      <c r="JG232" s="44"/>
      <c r="JH232" s="44"/>
      <c r="JI232" s="44"/>
      <c r="JJ232" s="44"/>
      <c r="JK232" s="44"/>
      <c r="JL232" s="44"/>
      <c r="JM232" s="44"/>
      <c r="JN232" s="44"/>
      <c r="JO232" s="44"/>
      <c r="JP232" s="44"/>
      <c r="JQ232" s="44"/>
      <c r="JR232" s="44"/>
      <c r="JS232" s="44"/>
      <c r="JT232" s="44"/>
      <c r="JU232" s="44"/>
      <c r="JV232" s="44"/>
      <c r="JW232" s="44"/>
      <c r="JX232" s="44"/>
      <c r="JY232" s="44"/>
      <c r="JZ232" s="44"/>
      <c r="KA232" s="44"/>
      <c r="KB232" s="44"/>
      <c r="KC232" s="44"/>
      <c r="KD232" s="44"/>
      <c r="KE232" s="44"/>
      <c r="KF232" s="44"/>
      <c r="KG232" s="44"/>
      <c r="KH232" s="44"/>
      <c r="KI232" s="44"/>
      <c r="KJ232" s="44"/>
      <c r="KK232" s="44"/>
      <c r="KL232" s="44"/>
      <c r="KM232" s="44"/>
      <c r="KN232" s="44"/>
      <c r="KO232" s="44"/>
      <c r="KP232" s="44"/>
      <c r="KQ232" s="44"/>
      <c r="KR232" s="44"/>
      <c r="KS232" s="44"/>
      <c r="KT232" s="44"/>
      <c r="KU232" s="44"/>
      <c r="KV232" s="44"/>
      <c r="KW232" s="44"/>
      <c r="KX232" s="44"/>
      <c r="KY232" s="44"/>
      <c r="KZ232" s="44"/>
      <c r="LA232" s="44"/>
      <c r="LB232" s="44"/>
      <c r="LC232" s="44"/>
      <c r="LD232" s="44"/>
      <c r="LE232" s="44"/>
      <c r="LF232" s="44"/>
      <c r="LG232" s="44"/>
      <c r="LH232" s="44"/>
      <c r="LI232" s="44"/>
      <c r="LJ232" s="44"/>
      <c r="LK232" s="44"/>
      <c r="LL232" s="44"/>
      <c r="LM232" s="44"/>
      <c r="LN232" s="44"/>
      <c r="LO232" s="44"/>
      <c r="LP232" s="44"/>
      <c r="LQ232" s="44"/>
      <c r="LR232" s="44"/>
      <c r="LS232" s="44"/>
      <c r="LT232" s="44"/>
      <c r="LU232" s="44"/>
      <c r="LV232" s="44"/>
      <c r="LW232" s="44"/>
      <c r="LX232" s="44"/>
      <c r="LY232" s="44"/>
      <c r="LZ232" s="44"/>
      <c r="MA232" s="44"/>
      <c r="MB232" s="44"/>
      <c r="MC232" s="44"/>
      <c r="MD232" s="44"/>
      <c r="ME232" s="44"/>
      <c r="MF232" s="44"/>
      <c r="MG232" s="44"/>
      <c r="MH232" s="44"/>
      <c r="MI232" s="44"/>
      <c r="MJ232" s="44"/>
      <c r="MK232" s="44"/>
      <c r="ML232" s="44"/>
      <c r="MM232" s="44"/>
      <c r="MN232" s="44"/>
      <c r="MO232" s="44"/>
      <c r="MP232" s="44"/>
      <c r="MQ232" s="44"/>
      <c r="MR232" s="44"/>
      <c r="MS232" s="44"/>
      <c r="MT232" s="44"/>
      <c r="MU232" s="44"/>
      <c r="MV232" s="44"/>
      <c r="MW232" s="44"/>
      <c r="MX232" s="44"/>
      <c r="MY232" s="44"/>
      <c r="MZ232" s="44"/>
      <c r="NA232" s="44"/>
      <c r="NB232" s="44"/>
      <c r="NC232" s="44"/>
      <c r="ND232" s="44"/>
      <c r="NE232" s="44"/>
      <c r="NF232" s="44"/>
      <c r="NG232" s="44"/>
      <c r="NH232" s="44"/>
      <c r="NI232" s="44"/>
      <c r="NJ232" s="44"/>
      <c r="NK232" s="44"/>
      <c r="NL232" s="44"/>
      <c r="NM232" s="44"/>
      <c r="NN232" s="44"/>
      <c r="NO232" s="44"/>
      <c r="NP232" s="44"/>
      <c r="NQ232" s="44"/>
      <c r="NR232" s="44"/>
      <c r="NS232" s="44"/>
      <c r="NT232" s="44"/>
      <c r="NU232" s="44"/>
      <c r="NV232" s="44"/>
      <c r="NW232" s="44"/>
      <c r="NX232" s="44"/>
      <c r="NY232" s="44"/>
      <c r="NZ232" s="44"/>
      <c r="OA232" s="44"/>
      <c r="OB232" s="44"/>
      <c r="OC232" s="44"/>
      <c r="OD232" s="44"/>
      <c r="OE232" s="44"/>
      <c r="OF232" s="44"/>
      <c r="OG232" s="44"/>
      <c r="OH232" s="44"/>
      <c r="OI232" s="44"/>
      <c r="OJ232" s="44"/>
      <c r="OK232" s="44"/>
      <c r="OL232" s="44"/>
      <c r="OM232" s="44"/>
      <c r="ON232" s="44"/>
      <c r="OO232" s="44"/>
      <c r="OP232" s="44"/>
      <c r="OQ232" s="44"/>
      <c r="OR232" s="44"/>
      <c r="OS232" s="44"/>
      <c r="OT232" s="44"/>
      <c r="OU232" s="44"/>
      <c r="OV232" s="44"/>
      <c r="OW232" s="44"/>
      <c r="OX232" s="44"/>
      <c r="OY232" s="44"/>
      <c r="OZ232" s="44"/>
      <c r="PA232" s="44"/>
      <c r="PB232" s="44"/>
      <c r="PC232" s="44"/>
      <c r="PD232" s="44"/>
      <c r="PE232" s="44"/>
      <c r="PF232" s="44"/>
      <c r="PG232" s="44"/>
      <c r="PH232" s="44"/>
    </row>
    <row r="233" spans="1:424" s="49" customFormat="1" x14ac:dyDescent="0.25">
      <c r="A233" s="30"/>
      <c r="C233" s="328"/>
      <c r="D233" s="47"/>
      <c r="E233" s="328"/>
      <c r="F233" s="47"/>
      <c r="G233" s="47"/>
      <c r="H233" s="47"/>
      <c r="I233" s="47"/>
      <c r="J233" s="47"/>
      <c r="M233" s="47"/>
      <c r="N233" s="47"/>
      <c r="O233" s="47"/>
      <c r="P233" s="47"/>
      <c r="Q233" s="47"/>
      <c r="R233" s="47"/>
      <c r="U233" s="47"/>
      <c r="V233" s="47"/>
      <c r="W233" s="47"/>
      <c r="X233" s="47"/>
      <c r="Y233" s="47"/>
      <c r="Z233" s="47"/>
      <c r="AC233" s="47"/>
      <c r="AD233" s="47"/>
      <c r="AE233" s="47"/>
      <c r="AF233" s="47"/>
      <c r="AG233" s="47"/>
      <c r="AH233" s="47"/>
      <c r="AK233" s="47"/>
      <c r="AL233" s="47"/>
      <c r="AM233" s="47"/>
      <c r="AN233" s="47"/>
      <c r="AO233" s="47"/>
      <c r="AP233" s="47"/>
      <c r="AS233" s="47"/>
      <c r="AT233" s="47"/>
      <c r="AU233" s="47"/>
      <c r="AV233" s="47"/>
      <c r="AW233" s="46"/>
      <c r="AX233" s="46"/>
      <c r="BA233" s="47"/>
      <c r="BB233" s="47"/>
      <c r="BC233" s="47"/>
      <c r="BD233" s="47"/>
      <c r="BE233" s="47"/>
      <c r="BF233" s="47"/>
      <c r="BG233" s="47"/>
      <c r="BH233" s="47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  <c r="CF233" s="44"/>
      <c r="CG233" s="44"/>
      <c r="CH233" s="44"/>
      <c r="CI233" s="44"/>
      <c r="CJ233" s="44"/>
      <c r="CK233" s="44"/>
      <c r="CL233" s="44"/>
      <c r="CM233" s="44"/>
      <c r="CN233" s="44"/>
      <c r="CO233" s="44"/>
      <c r="CP233" s="44"/>
      <c r="CQ233" s="44"/>
      <c r="CR233" s="44"/>
      <c r="CS233" s="44"/>
      <c r="CT233" s="44"/>
      <c r="CU233" s="44"/>
      <c r="CV233" s="44"/>
      <c r="CW233" s="44"/>
      <c r="CX233" s="44"/>
      <c r="CY233" s="44"/>
      <c r="CZ233" s="44"/>
      <c r="DA233" s="44"/>
      <c r="DB233" s="44"/>
      <c r="DC233" s="44"/>
      <c r="DD233" s="44"/>
      <c r="DE233" s="44"/>
      <c r="DF233" s="44"/>
      <c r="DG233" s="44"/>
      <c r="DH233" s="44"/>
      <c r="DI233" s="44"/>
      <c r="DJ233" s="44"/>
      <c r="DK233" s="44"/>
      <c r="DL233" s="44"/>
      <c r="DM233" s="44"/>
      <c r="DN233" s="44"/>
      <c r="DO233" s="44"/>
      <c r="DP233" s="44"/>
      <c r="DQ233" s="44"/>
      <c r="DR233" s="44"/>
      <c r="DS233" s="44"/>
      <c r="DT233" s="44"/>
      <c r="DU233" s="44"/>
      <c r="DV233" s="44"/>
      <c r="DW233" s="44"/>
      <c r="DX233" s="44"/>
      <c r="DY233" s="44"/>
      <c r="DZ233" s="44"/>
      <c r="EA233" s="44"/>
      <c r="EB233" s="44"/>
      <c r="EC233" s="44"/>
      <c r="ED233" s="44"/>
      <c r="EE233" s="44"/>
      <c r="EF233" s="44"/>
      <c r="EG233" s="44"/>
      <c r="EH233" s="44"/>
      <c r="EI233" s="44"/>
      <c r="EJ233" s="44"/>
      <c r="EK233" s="44"/>
      <c r="EL233" s="44"/>
      <c r="EM233" s="44"/>
      <c r="EN233" s="44"/>
      <c r="EO233" s="44"/>
      <c r="EP233" s="44"/>
      <c r="EQ233" s="44"/>
      <c r="ER233" s="44"/>
      <c r="ES233" s="44"/>
      <c r="ET233" s="44"/>
      <c r="EU233" s="44"/>
      <c r="EV233" s="44"/>
      <c r="EW233" s="44"/>
      <c r="EX233" s="44"/>
      <c r="EY233" s="44"/>
      <c r="EZ233" s="44"/>
      <c r="FA233" s="44"/>
      <c r="FB233" s="44"/>
      <c r="FC233" s="44"/>
      <c r="FD233" s="44"/>
      <c r="FE233" s="44"/>
      <c r="FF233" s="44"/>
      <c r="FG233" s="44"/>
      <c r="FH233" s="44"/>
      <c r="FI233" s="44"/>
      <c r="FJ233" s="44"/>
      <c r="FK233" s="44"/>
      <c r="FL233" s="44"/>
      <c r="FM233" s="44"/>
      <c r="FN233" s="44"/>
      <c r="FO233" s="44"/>
      <c r="FP233" s="44"/>
      <c r="FQ233" s="44"/>
      <c r="FR233" s="44"/>
      <c r="FS233" s="44"/>
      <c r="FT233" s="44"/>
      <c r="FU233" s="44"/>
      <c r="FV233" s="44"/>
      <c r="FW233" s="44"/>
      <c r="FX233" s="44"/>
      <c r="FY233" s="44"/>
      <c r="FZ233" s="44"/>
      <c r="GA233" s="44"/>
      <c r="GB233" s="44"/>
      <c r="GC233" s="44"/>
      <c r="GD233" s="44"/>
      <c r="GE233" s="44"/>
      <c r="GF233" s="44"/>
      <c r="GG233" s="44"/>
      <c r="GH233" s="44"/>
      <c r="GI233" s="44"/>
      <c r="GJ233" s="44"/>
      <c r="GK233" s="44"/>
      <c r="GL233" s="44"/>
      <c r="GM233" s="44"/>
      <c r="GN233" s="44"/>
      <c r="GO233" s="44"/>
      <c r="GP233" s="44"/>
      <c r="GQ233" s="44"/>
      <c r="GR233" s="44"/>
      <c r="GS233" s="44"/>
      <c r="GT233" s="44"/>
      <c r="GU233" s="44"/>
      <c r="GV233" s="44"/>
      <c r="GW233" s="44"/>
      <c r="GX233" s="44"/>
      <c r="GY233" s="44"/>
      <c r="GZ233" s="44"/>
      <c r="HA233" s="44"/>
      <c r="HB233" s="44"/>
      <c r="HC233" s="44"/>
      <c r="HD233" s="44"/>
      <c r="HE233" s="44"/>
      <c r="HF233" s="44"/>
      <c r="HG233" s="44"/>
      <c r="HH233" s="44"/>
      <c r="HI233" s="44"/>
      <c r="HJ233" s="44"/>
      <c r="HK233" s="44"/>
      <c r="HL233" s="44"/>
      <c r="HM233" s="44"/>
      <c r="HN233" s="44"/>
      <c r="HO233" s="44"/>
      <c r="HP233" s="44"/>
      <c r="HQ233" s="44"/>
      <c r="HR233" s="44"/>
      <c r="HS233" s="44"/>
      <c r="HT233" s="44"/>
      <c r="HU233" s="44"/>
      <c r="HV233" s="44"/>
      <c r="HW233" s="44"/>
      <c r="HX233" s="44"/>
      <c r="HY233" s="44"/>
      <c r="HZ233" s="44"/>
      <c r="IA233" s="44"/>
      <c r="IB233" s="44"/>
      <c r="IC233" s="44"/>
      <c r="ID233" s="44"/>
      <c r="IE233" s="44"/>
      <c r="IF233" s="44"/>
      <c r="IG233" s="44"/>
      <c r="IH233" s="44"/>
      <c r="II233" s="44"/>
      <c r="IJ233" s="44"/>
      <c r="IK233" s="44"/>
      <c r="IL233" s="44"/>
      <c r="IM233" s="44"/>
      <c r="IN233" s="44"/>
      <c r="IO233" s="44"/>
      <c r="IP233" s="44"/>
      <c r="IQ233" s="44"/>
      <c r="IR233" s="44"/>
      <c r="IS233" s="44"/>
      <c r="IT233" s="44"/>
      <c r="IU233" s="44"/>
      <c r="IV233" s="44"/>
      <c r="IW233" s="44"/>
      <c r="IX233" s="44"/>
      <c r="IY233" s="44"/>
      <c r="IZ233" s="44"/>
      <c r="JA233" s="44"/>
      <c r="JB233" s="44"/>
      <c r="JC233" s="44"/>
      <c r="JD233" s="44"/>
      <c r="JE233" s="44"/>
      <c r="JF233" s="44"/>
      <c r="JG233" s="44"/>
      <c r="JH233" s="44"/>
      <c r="JI233" s="44"/>
      <c r="JJ233" s="44"/>
      <c r="JK233" s="44"/>
      <c r="JL233" s="44"/>
      <c r="JM233" s="44"/>
      <c r="JN233" s="44"/>
      <c r="JO233" s="44"/>
      <c r="JP233" s="44"/>
      <c r="JQ233" s="44"/>
      <c r="JR233" s="44"/>
      <c r="JS233" s="44"/>
      <c r="JT233" s="44"/>
      <c r="JU233" s="44"/>
      <c r="JV233" s="44"/>
      <c r="JW233" s="44"/>
      <c r="JX233" s="44"/>
      <c r="JY233" s="44"/>
      <c r="JZ233" s="44"/>
      <c r="KA233" s="44"/>
      <c r="KB233" s="44"/>
      <c r="KC233" s="44"/>
      <c r="KD233" s="44"/>
      <c r="KE233" s="44"/>
      <c r="KF233" s="44"/>
      <c r="KG233" s="44"/>
      <c r="KH233" s="44"/>
      <c r="KI233" s="44"/>
      <c r="KJ233" s="44"/>
      <c r="KK233" s="44"/>
      <c r="KL233" s="44"/>
      <c r="KM233" s="44"/>
      <c r="KN233" s="44"/>
      <c r="KO233" s="44"/>
      <c r="KP233" s="44"/>
      <c r="KQ233" s="44"/>
      <c r="KR233" s="44"/>
      <c r="KS233" s="44"/>
      <c r="KT233" s="44"/>
      <c r="KU233" s="44"/>
      <c r="KV233" s="44"/>
      <c r="KW233" s="44"/>
      <c r="KX233" s="44"/>
      <c r="KY233" s="44"/>
      <c r="KZ233" s="44"/>
      <c r="LA233" s="44"/>
      <c r="LB233" s="44"/>
      <c r="LC233" s="44"/>
      <c r="LD233" s="44"/>
      <c r="LE233" s="44"/>
      <c r="LF233" s="44"/>
      <c r="LG233" s="44"/>
      <c r="LH233" s="44"/>
      <c r="LI233" s="44"/>
      <c r="LJ233" s="44"/>
      <c r="LK233" s="44"/>
      <c r="LL233" s="44"/>
      <c r="LM233" s="44"/>
      <c r="LN233" s="44"/>
      <c r="LO233" s="44"/>
      <c r="LP233" s="44"/>
      <c r="LQ233" s="44"/>
      <c r="LR233" s="44"/>
      <c r="LS233" s="44"/>
      <c r="LT233" s="44"/>
      <c r="LU233" s="44"/>
      <c r="LV233" s="44"/>
      <c r="LW233" s="44"/>
      <c r="LX233" s="44"/>
      <c r="LY233" s="44"/>
      <c r="LZ233" s="44"/>
      <c r="MA233" s="44"/>
      <c r="MB233" s="44"/>
      <c r="MC233" s="44"/>
      <c r="MD233" s="44"/>
      <c r="ME233" s="44"/>
      <c r="MF233" s="44"/>
      <c r="MG233" s="44"/>
      <c r="MH233" s="44"/>
      <c r="MI233" s="44"/>
      <c r="MJ233" s="44"/>
      <c r="MK233" s="44"/>
      <c r="ML233" s="44"/>
      <c r="MM233" s="44"/>
      <c r="MN233" s="44"/>
      <c r="MO233" s="44"/>
      <c r="MP233" s="44"/>
      <c r="MQ233" s="44"/>
      <c r="MR233" s="44"/>
      <c r="MS233" s="44"/>
      <c r="MT233" s="44"/>
      <c r="MU233" s="44"/>
      <c r="MV233" s="44"/>
      <c r="MW233" s="44"/>
      <c r="MX233" s="44"/>
      <c r="MY233" s="44"/>
      <c r="MZ233" s="44"/>
      <c r="NA233" s="44"/>
      <c r="NB233" s="44"/>
      <c r="NC233" s="44"/>
      <c r="ND233" s="44"/>
      <c r="NE233" s="44"/>
      <c r="NF233" s="44"/>
      <c r="NG233" s="44"/>
      <c r="NH233" s="44"/>
      <c r="NI233" s="44"/>
      <c r="NJ233" s="44"/>
      <c r="NK233" s="44"/>
      <c r="NL233" s="44"/>
      <c r="NM233" s="44"/>
      <c r="NN233" s="44"/>
      <c r="NO233" s="44"/>
      <c r="NP233" s="44"/>
      <c r="NQ233" s="44"/>
      <c r="NR233" s="44"/>
      <c r="NS233" s="44"/>
      <c r="NT233" s="44"/>
      <c r="NU233" s="44"/>
      <c r="NV233" s="44"/>
      <c r="NW233" s="44"/>
      <c r="NX233" s="44"/>
      <c r="NY233" s="44"/>
      <c r="NZ233" s="44"/>
      <c r="OA233" s="44"/>
      <c r="OB233" s="44"/>
      <c r="OC233" s="44"/>
      <c r="OD233" s="44"/>
      <c r="OE233" s="44"/>
      <c r="OF233" s="44"/>
      <c r="OG233" s="44"/>
      <c r="OH233" s="44"/>
      <c r="OI233" s="44"/>
      <c r="OJ233" s="44"/>
      <c r="OK233" s="44"/>
      <c r="OL233" s="44"/>
      <c r="OM233" s="44"/>
      <c r="ON233" s="44"/>
      <c r="OO233" s="44"/>
      <c r="OP233" s="44"/>
      <c r="OQ233" s="44"/>
      <c r="OR233" s="44"/>
      <c r="OS233" s="44"/>
      <c r="OT233" s="44"/>
      <c r="OU233" s="44"/>
      <c r="OV233" s="44"/>
      <c r="OW233" s="44"/>
      <c r="OX233" s="44"/>
      <c r="OY233" s="44"/>
      <c r="OZ233" s="44"/>
      <c r="PA233" s="44"/>
      <c r="PB233" s="44"/>
      <c r="PC233" s="44"/>
      <c r="PD233" s="44"/>
      <c r="PE233" s="44"/>
      <c r="PF233" s="44"/>
      <c r="PG233" s="44"/>
      <c r="PH233" s="44"/>
    </row>
    <row r="234" spans="1:424" s="49" customFormat="1" x14ac:dyDescent="0.25">
      <c r="A234" s="30"/>
      <c r="C234" s="328"/>
      <c r="D234" s="47"/>
      <c r="E234" s="328"/>
      <c r="F234" s="47"/>
      <c r="G234" s="47"/>
      <c r="H234" s="47"/>
      <c r="I234" s="47"/>
      <c r="J234" s="47"/>
      <c r="M234" s="47"/>
      <c r="N234" s="47"/>
      <c r="O234" s="47"/>
      <c r="P234" s="47"/>
      <c r="Q234" s="47"/>
      <c r="R234" s="47"/>
      <c r="U234" s="47"/>
      <c r="V234" s="47"/>
      <c r="W234" s="47"/>
      <c r="X234" s="47"/>
      <c r="Y234" s="47"/>
      <c r="Z234" s="47"/>
      <c r="AC234" s="47"/>
      <c r="AD234" s="47"/>
      <c r="AE234" s="47"/>
      <c r="AF234" s="47"/>
      <c r="AG234" s="47"/>
      <c r="AH234" s="47"/>
      <c r="AK234" s="47"/>
      <c r="AL234" s="47"/>
      <c r="AM234" s="47"/>
      <c r="AN234" s="47"/>
      <c r="AO234" s="47"/>
      <c r="AP234" s="47"/>
      <c r="AS234" s="47"/>
      <c r="AT234" s="47"/>
      <c r="AU234" s="47"/>
      <c r="AV234" s="47"/>
      <c r="AW234" s="46"/>
      <c r="AX234" s="46"/>
      <c r="BA234" s="47"/>
      <c r="BB234" s="47"/>
      <c r="BC234" s="47"/>
      <c r="BD234" s="47"/>
      <c r="BE234" s="47"/>
      <c r="BF234" s="47"/>
      <c r="BG234" s="47"/>
      <c r="BH234" s="47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  <c r="CT234" s="44"/>
      <c r="CU234" s="44"/>
      <c r="CV234" s="44"/>
      <c r="CW234" s="44"/>
      <c r="CX234" s="44"/>
      <c r="CY234" s="44"/>
      <c r="CZ234" s="44"/>
      <c r="DA234" s="44"/>
      <c r="DB234" s="44"/>
      <c r="DC234" s="44"/>
      <c r="DD234" s="44"/>
      <c r="DE234" s="44"/>
      <c r="DF234" s="44"/>
      <c r="DG234" s="44"/>
      <c r="DH234" s="44"/>
      <c r="DI234" s="44"/>
      <c r="DJ234" s="44"/>
      <c r="DK234" s="44"/>
      <c r="DL234" s="44"/>
      <c r="DM234" s="44"/>
      <c r="DN234" s="44"/>
      <c r="DO234" s="44"/>
      <c r="DP234" s="44"/>
      <c r="DQ234" s="44"/>
      <c r="DR234" s="44"/>
      <c r="DS234" s="44"/>
      <c r="DT234" s="44"/>
      <c r="DU234" s="44"/>
      <c r="DV234" s="44"/>
      <c r="DW234" s="44"/>
      <c r="DX234" s="44"/>
      <c r="DY234" s="44"/>
      <c r="DZ234" s="44"/>
      <c r="EA234" s="44"/>
      <c r="EB234" s="44"/>
      <c r="EC234" s="44"/>
      <c r="ED234" s="44"/>
      <c r="EE234" s="44"/>
      <c r="EF234" s="44"/>
      <c r="EG234" s="44"/>
      <c r="EH234" s="44"/>
      <c r="EI234" s="44"/>
      <c r="EJ234" s="44"/>
      <c r="EK234" s="44"/>
      <c r="EL234" s="44"/>
      <c r="EM234" s="44"/>
      <c r="EN234" s="44"/>
      <c r="EO234" s="44"/>
      <c r="EP234" s="44"/>
      <c r="EQ234" s="44"/>
      <c r="ER234" s="44"/>
      <c r="ES234" s="44"/>
      <c r="ET234" s="44"/>
      <c r="EU234" s="44"/>
      <c r="EV234" s="44"/>
      <c r="EW234" s="44"/>
      <c r="EX234" s="44"/>
      <c r="EY234" s="44"/>
      <c r="EZ234" s="44"/>
      <c r="FA234" s="44"/>
      <c r="FB234" s="44"/>
      <c r="FC234" s="44"/>
      <c r="FD234" s="44"/>
      <c r="FE234" s="44"/>
      <c r="FF234" s="44"/>
      <c r="FG234" s="44"/>
      <c r="FH234" s="44"/>
      <c r="FI234" s="44"/>
      <c r="FJ234" s="44"/>
      <c r="FK234" s="44"/>
      <c r="FL234" s="44"/>
      <c r="FM234" s="44"/>
      <c r="FN234" s="44"/>
      <c r="FO234" s="44"/>
      <c r="FP234" s="44"/>
      <c r="FQ234" s="44"/>
      <c r="FR234" s="44"/>
      <c r="FS234" s="44"/>
      <c r="FT234" s="44"/>
      <c r="FU234" s="44"/>
      <c r="FV234" s="44"/>
      <c r="FW234" s="44"/>
      <c r="FX234" s="44"/>
      <c r="FY234" s="44"/>
      <c r="FZ234" s="44"/>
      <c r="GA234" s="44"/>
      <c r="GB234" s="44"/>
      <c r="GC234" s="44"/>
      <c r="GD234" s="44"/>
      <c r="GE234" s="44"/>
      <c r="GF234" s="44"/>
      <c r="GG234" s="44"/>
      <c r="GH234" s="44"/>
      <c r="GI234" s="44"/>
      <c r="GJ234" s="44"/>
      <c r="GK234" s="44"/>
      <c r="GL234" s="44"/>
      <c r="GM234" s="44"/>
      <c r="GN234" s="44"/>
      <c r="GO234" s="44"/>
      <c r="GP234" s="44"/>
      <c r="GQ234" s="44"/>
      <c r="GR234" s="44"/>
      <c r="GS234" s="44"/>
      <c r="GT234" s="44"/>
      <c r="GU234" s="44"/>
      <c r="GV234" s="44"/>
      <c r="GW234" s="44"/>
      <c r="GX234" s="44"/>
      <c r="GY234" s="44"/>
      <c r="GZ234" s="44"/>
      <c r="HA234" s="44"/>
      <c r="HB234" s="44"/>
      <c r="HC234" s="44"/>
      <c r="HD234" s="44"/>
      <c r="HE234" s="44"/>
      <c r="HF234" s="44"/>
      <c r="HG234" s="44"/>
      <c r="HH234" s="44"/>
      <c r="HI234" s="44"/>
      <c r="HJ234" s="44"/>
      <c r="HK234" s="44"/>
      <c r="HL234" s="44"/>
      <c r="HM234" s="44"/>
      <c r="HN234" s="44"/>
      <c r="HO234" s="44"/>
      <c r="HP234" s="44"/>
      <c r="HQ234" s="44"/>
      <c r="HR234" s="44"/>
      <c r="HS234" s="44"/>
      <c r="HT234" s="44"/>
      <c r="HU234" s="44"/>
      <c r="HV234" s="44"/>
      <c r="HW234" s="44"/>
      <c r="HX234" s="44"/>
      <c r="HY234" s="44"/>
      <c r="HZ234" s="44"/>
      <c r="IA234" s="44"/>
      <c r="IB234" s="44"/>
      <c r="IC234" s="44"/>
      <c r="ID234" s="44"/>
      <c r="IE234" s="44"/>
      <c r="IF234" s="44"/>
      <c r="IG234" s="44"/>
      <c r="IH234" s="44"/>
      <c r="II234" s="44"/>
      <c r="IJ234" s="44"/>
      <c r="IK234" s="44"/>
      <c r="IL234" s="44"/>
      <c r="IM234" s="44"/>
      <c r="IN234" s="44"/>
      <c r="IO234" s="44"/>
      <c r="IP234" s="44"/>
      <c r="IQ234" s="44"/>
      <c r="IR234" s="44"/>
      <c r="IS234" s="44"/>
      <c r="IT234" s="44"/>
      <c r="IU234" s="44"/>
      <c r="IV234" s="44"/>
      <c r="IW234" s="44"/>
      <c r="IX234" s="44"/>
      <c r="IY234" s="44"/>
      <c r="IZ234" s="44"/>
      <c r="JA234" s="44"/>
      <c r="JB234" s="44"/>
      <c r="JC234" s="44"/>
      <c r="JD234" s="44"/>
      <c r="JE234" s="44"/>
      <c r="JF234" s="44"/>
      <c r="JG234" s="44"/>
      <c r="JH234" s="44"/>
      <c r="JI234" s="44"/>
      <c r="JJ234" s="44"/>
      <c r="JK234" s="44"/>
      <c r="JL234" s="44"/>
      <c r="JM234" s="44"/>
      <c r="JN234" s="44"/>
      <c r="JO234" s="44"/>
      <c r="JP234" s="44"/>
      <c r="JQ234" s="44"/>
      <c r="JR234" s="44"/>
      <c r="JS234" s="44"/>
      <c r="JT234" s="44"/>
      <c r="JU234" s="44"/>
      <c r="JV234" s="44"/>
      <c r="JW234" s="44"/>
      <c r="JX234" s="44"/>
      <c r="JY234" s="44"/>
      <c r="JZ234" s="44"/>
      <c r="KA234" s="44"/>
      <c r="KB234" s="44"/>
      <c r="KC234" s="44"/>
      <c r="KD234" s="44"/>
      <c r="KE234" s="44"/>
      <c r="KF234" s="44"/>
      <c r="KG234" s="44"/>
      <c r="KH234" s="44"/>
      <c r="KI234" s="44"/>
      <c r="KJ234" s="44"/>
      <c r="KK234" s="44"/>
      <c r="KL234" s="44"/>
      <c r="KM234" s="44"/>
      <c r="KN234" s="44"/>
      <c r="KO234" s="44"/>
      <c r="KP234" s="44"/>
      <c r="KQ234" s="44"/>
      <c r="KR234" s="44"/>
      <c r="KS234" s="44"/>
      <c r="KT234" s="44"/>
      <c r="KU234" s="44"/>
      <c r="KV234" s="44"/>
      <c r="KW234" s="44"/>
      <c r="KX234" s="44"/>
      <c r="KY234" s="44"/>
      <c r="KZ234" s="44"/>
      <c r="LA234" s="44"/>
      <c r="LB234" s="44"/>
      <c r="LC234" s="44"/>
      <c r="LD234" s="44"/>
      <c r="LE234" s="44"/>
      <c r="LF234" s="44"/>
      <c r="LG234" s="44"/>
      <c r="LH234" s="44"/>
      <c r="LI234" s="44"/>
      <c r="LJ234" s="44"/>
      <c r="LK234" s="44"/>
      <c r="LL234" s="44"/>
      <c r="LM234" s="44"/>
      <c r="LN234" s="44"/>
      <c r="LO234" s="44"/>
      <c r="LP234" s="44"/>
      <c r="LQ234" s="44"/>
      <c r="LR234" s="44"/>
      <c r="LS234" s="44"/>
      <c r="LT234" s="44"/>
      <c r="LU234" s="44"/>
      <c r="LV234" s="44"/>
      <c r="LW234" s="44"/>
      <c r="LX234" s="44"/>
      <c r="LY234" s="44"/>
      <c r="LZ234" s="44"/>
      <c r="MA234" s="44"/>
      <c r="MB234" s="44"/>
      <c r="MC234" s="44"/>
      <c r="MD234" s="44"/>
      <c r="ME234" s="44"/>
      <c r="MF234" s="44"/>
      <c r="MG234" s="44"/>
      <c r="MH234" s="44"/>
      <c r="MI234" s="44"/>
      <c r="MJ234" s="44"/>
      <c r="MK234" s="44"/>
      <c r="ML234" s="44"/>
      <c r="MM234" s="44"/>
      <c r="MN234" s="44"/>
      <c r="MO234" s="44"/>
      <c r="MP234" s="44"/>
      <c r="MQ234" s="44"/>
      <c r="MR234" s="44"/>
      <c r="MS234" s="44"/>
      <c r="MT234" s="44"/>
      <c r="MU234" s="44"/>
      <c r="MV234" s="44"/>
      <c r="MW234" s="44"/>
      <c r="MX234" s="44"/>
      <c r="MY234" s="44"/>
      <c r="MZ234" s="44"/>
      <c r="NA234" s="44"/>
      <c r="NB234" s="44"/>
      <c r="NC234" s="44"/>
      <c r="ND234" s="44"/>
      <c r="NE234" s="44"/>
      <c r="NF234" s="44"/>
      <c r="NG234" s="44"/>
      <c r="NH234" s="44"/>
      <c r="NI234" s="44"/>
      <c r="NJ234" s="44"/>
      <c r="NK234" s="44"/>
      <c r="NL234" s="44"/>
      <c r="NM234" s="44"/>
      <c r="NN234" s="44"/>
      <c r="NO234" s="44"/>
      <c r="NP234" s="44"/>
      <c r="NQ234" s="44"/>
      <c r="NR234" s="44"/>
      <c r="NS234" s="44"/>
      <c r="NT234" s="44"/>
      <c r="NU234" s="44"/>
      <c r="NV234" s="44"/>
      <c r="NW234" s="44"/>
      <c r="NX234" s="44"/>
      <c r="NY234" s="44"/>
      <c r="NZ234" s="44"/>
      <c r="OA234" s="44"/>
      <c r="OB234" s="44"/>
      <c r="OC234" s="44"/>
      <c r="OD234" s="44"/>
      <c r="OE234" s="44"/>
      <c r="OF234" s="44"/>
      <c r="OG234" s="44"/>
      <c r="OH234" s="44"/>
      <c r="OI234" s="44"/>
      <c r="OJ234" s="44"/>
      <c r="OK234" s="44"/>
      <c r="OL234" s="44"/>
      <c r="OM234" s="44"/>
      <c r="ON234" s="44"/>
      <c r="OO234" s="44"/>
      <c r="OP234" s="44"/>
      <c r="OQ234" s="44"/>
      <c r="OR234" s="44"/>
      <c r="OS234" s="44"/>
      <c r="OT234" s="44"/>
      <c r="OU234" s="44"/>
      <c r="OV234" s="44"/>
      <c r="OW234" s="44"/>
      <c r="OX234" s="44"/>
      <c r="OY234" s="44"/>
      <c r="OZ234" s="44"/>
      <c r="PA234" s="44"/>
      <c r="PB234" s="44"/>
      <c r="PC234" s="44"/>
      <c r="PD234" s="44"/>
      <c r="PE234" s="44"/>
      <c r="PF234" s="44"/>
      <c r="PG234" s="44"/>
      <c r="PH234" s="44"/>
    </row>
    <row r="235" spans="1:424" s="49" customFormat="1" x14ac:dyDescent="0.25">
      <c r="A235" s="30"/>
      <c r="C235" s="328"/>
      <c r="D235" s="47"/>
      <c r="E235" s="328"/>
      <c r="F235" s="47"/>
      <c r="G235" s="47"/>
      <c r="H235" s="47"/>
      <c r="I235" s="47"/>
      <c r="J235" s="47"/>
      <c r="M235" s="47"/>
      <c r="N235" s="47"/>
      <c r="O235" s="47"/>
      <c r="P235" s="47"/>
      <c r="Q235" s="47"/>
      <c r="R235" s="47"/>
      <c r="U235" s="47"/>
      <c r="V235" s="47"/>
      <c r="W235" s="47"/>
      <c r="X235" s="47"/>
      <c r="Y235" s="47"/>
      <c r="Z235" s="47"/>
      <c r="AC235" s="47"/>
      <c r="AD235" s="47"/>
      <c r="AE235" s="47"/>
      <c r="AF235" s="47"/>
      <c r="AG235" s="47"/>
      <c r="AH235" s="47"/>
      <c r="AK235" s="47"/>
      <c r="AL235" s="47"/>
      <c r="AM235" s="47"/>
      <c r="AN235" s="47"/>
      <c r="AO235" s="47"/>
      <c r="AP235" s="47"/>
      <c r="AS235" s="47"/>
      <c r="AT235" s="47"/>
      <c r="AU235" s="47"/>
      <c r="AV235" s="47"/>
      <c r="AW235" s="46"/>
      <c r="AX235" s="46"/>
      <c r="BA235" s="47"/>
      <c r="BB235" s="47"/>
      <c r="BC235" s="47"/>
      <c r="BD235" s="47"/>
      <c r="BE235" s="47"/>
      <c r="BF235" s="47"/>
      <c r="BG235" s="47"/>
      <c r="BH235" s="47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  <c r="CF235" s="44"/>
      <c r="CG235" s="44"/>
      <c r="CH235" s="44"/>
      <c r="CI235" s="44"/>
      <c r="CJ235" s="44"/>
      <c r="CK235" s="44"/>
      <c r="CL235" s="44"/>
      <c r="CM235" s="44"/>
      <c r="CN235" s="44"/>
      <c r="CO235" s="44"/>
      <c r="CP235" s="44"/>
      <c r="CQ235" s="44"/>
      <c r="CR235" s="44"/>
      <c r="CS235" s="44"/>
      <c r="CT235" s="44"/>
      <c r="CU235" s="44"/>
      <c r="CV235" s="44"/>
      <c r="CW235" s="44"/>
      <c r="CX235" s="44"/>
      <c r="CY235" s="44"/>
      <c r="CZ235" s="44"/>
      <c r="DA235" s="44"/>
      <c r="DB235" s="44"/>
      <c r="DC235" s="44"/>
      <c r="DD235" s="44"/>
      <c r="DE235" s="44"/>
      <c r="DF235" s="44"/>
      <c r="DG235" s="44"/>
      <c r="DH235" s="44"/>
      <c r="DI235" s="44"/>
      <c r="DJ235" s="44"/>
      <c r="DK235" s="44"/>
      <c r="DL235" s="44"/>
      <c r="DM235" s="44"/>
      <c r="DN235" s="44"/>
      <c r="DO235" s="44"/>
      <c r="DP235" s="44"/>
      <c r="DQ235" s="44"/>
      <c r="DR235" s="44"/>
      <c r="DS235" s="44"/>
      <c r="DT235" s="44"/>
      <c r="DU235" s="44"/>
      <c r="DV235" s="44"/>
      <c r="DW235" s="44"/>
      <c r="DX235" s="44"/>
      <c r="DY235" s="44"/>
      <c r="DZ235" s="44"/>
      <c r="EA235" s="44"/>
      <c r="EB235" s="44"/>
      <c r="EC235" s="44"/>
      <c r="ED235" s="44"/>
      <c r="EE235" s="44"/>
      <c r="EF235" s="44"/>
      <c r="EG235" s="44"/>
      <c r="EH235" s="44"/>
      <c r="EI235" s="44"/>
      <c r="EJ235" s="44"/>
      <c r="EK235" s="44"/>
      <c r="EL235" s="44"/>
      <c r="EM235" s="44"/>
      <c r="EN235" s="44"/>
      <c r="EO235" s="44"/>
      <c r="EP235" s="44"/>
      <c r="EQ235" s="44"/>
      <c r="ER235" s="44"/>
      <c r="ES235" s="44"/>
      <c r="ET235" s="44"/>
      <c r="EU235" s="44"/>
      <c r="EV235" s="44"/>
      <c r="EW235" s="44"/>
      <c r="EX235" s="44"/>
      <c r="EY235" s="44"/>
      <c r="EZ235" s="44"/>
      <c r="FA235" s="44"/>
      <c r="FB235" s="44"/>
      <c r="FC235" s="44"/>
      <c r="FD235" s="44"/>
      <c r="FE235" s="44"/>
      <c r="FF235" s="44"/>
      <c r="FG235" s="44"/>
      <c r="FH235" s="44"/>
      <c r="FI235" s="44"/>
      <c r="FJ235" s="44"/>
      <c r="FK235" s="44"/>
      <c r="FL235" s="44"/>
      <c r="FM235" s="44"/>
      <c r="FN235" s="44"/>
      <c r="FO235" s="44"/>
      <c r="FP235" s="44"/>
      <c r="FQ235" s="44"/>
      <c r="FR235" s="44"/>
      <c r="FS235" s="44"/>
      <c r="FT235" s="44"/>
      <c r="FU235" s="44"/>
      <c r="FV235" s="44"/>
      <c r="FW235" s="44"/>
      <c r="FX235" s="44"/>
      <c r="FY235" s="44"/>
      <c r="FZ235" s="44"/>
      <c r="GA235" s="44"/>
      <c r="GB235" s="44"/>
      <c r="GC235" s="44"/>
      <c r="GD235" s="44"/>
      <c r="GE235" s="44"/>
      <c r="GF235" s="44"/>
      <c r="GG235" s="44"/>
      <c r="GH235" s="44"/>
      <c r="GI235" s="44"/>
      <c r="GJ235" s="44"/>
      <c r="GK235" s="44"/>
      <c r="GL235" s="44"/>
      <c r="GM235" s="44"/>
      <c r="GN235" s="44"/>
      <c r="GO235" s="44"/>
      <c r="GP235" s="44"/>
      <c r="GQ235" s="44"/>
      <c r="GR235" s="44"/>
      <c r="GS235" s="44"/>
      <c r="GT235" s="44"/>
      <c r="GU235" s="44"/>
      <c r="GV235" s="44"/>
      <c r="GW235" s="44"/>
      <c r="GX235" s="44"/>
      <c r="GY235" s="44"/>
      <c r="GZ235" s="44"/>
      <c r="HA235" s="44"/>
      <c r="HB235" s="44"/>
      <c r="HC235" s="44"/>
      <c r="HD235" s="44"/>
      <c r="HE235" s="44"/>
      <c r="HF235" s="44"/>
      <c r="HG235" s="44"/>
      <c r="HH235" s="44"/>
      <c r="HI235" s="44"/>
      <c r="HJ235" s="44"/>
      <c r="HK235" s="44"/>
      <c r="HL235" s="44"/>
      <c r="HM235" s="44"/>
      <c r="HN235" s="44"/>
      <c r="HO235" s="44"/>
      <c r="HP235" s="44"/>
      <c r="HQ235" s="44"/>
      <c r="HR235" s="44"/>
      <c r="HS235" s="44"/>
      <c r="HT235" s="44"/>
      <c r="HU235" s="44"/>
      <c r="HV235" s="44"/>
      <c r="HW235" s="44"/>
      <c r="HX235" s="44"/>
      <c r="HY235" s="44"/>
      <c r="HZ235" s="44"/>
      <c r="IA235" s="44"/>
      <c r="IB235" s="44"/>
      <c r="IC235" s="44"/>
      <c r="ID235" s="44"/>
      <c r="IE235" s="44"/>
      <c r="IF235" s="44"/>
      <c r="IG235" s="44"/>
      <c r="IH235" s="44"/>
      <c r="II235" s="44"/>
      <c r="IJ235" s="44"/>
      <c r="IK235" s="44"/>
      <c r="IL235" s="44"/>
      <c r="IM235" s="44"/>
      <c r="IN235" s="44"/>
      <c r="IO235" s="44"/>
      <c r="IP235" s="44"/>
      <c r="IQ235" s="44"/>
      <c r="IR235" s="44"/>
      <c r="IS235" s="44"/>
      <c r="IT235" s="44"/>
      <c r="IU235" s="44"/>
      <c r="IV235" s="44"/>
      <c r="IW235" s="44"/>
      <c r="IX235" s="44"/>
      <c r="IY235" s="44"/>
      <c r="IZ235" s="44"/>
      <c r="JA235" s="44"/>
      <c r="JB235" s="44"/>
      <c r="JC235" s="44"/>
      <c r="JD235" s="44"/>
      <c r="JE235" s="44"/>
      <c r="JF235" s="44"/>
      <c r="JG235" s="44"/>
      <c r="JH235" s="44"/>
      <c r="JI235" s="44"/>
      <c r="JJ235" s="44"/>
      <c r="JK235" s="44"/>
      <c r="JL235" s="44"/>
      <c r="JM235" s="44"/>
      <c r="JN235" s="44"/>
      <c r="JO235" s="44"/>
      <c r="JP235" s="44"/>
      <c r="JQ235" s="44"/>
      <c r="JR235" s="44"/>
      <c r="JS235" s="44"/>
      <c r="JT235" s="44"/>
      <c r="JU235" s="44"/>
      <c r="JV235" s="44"/>
      <c r="JW235" s="44"/>
      <c r="JX235" s="44"/>
      <c r="JY235" s="44"/>
      <c r="JZ235" s="44"/>
      <c r="KA235" s="44"/>
      <c r="KB235" s="44"/>
      <c r="KC235" s="44"/>
      <c r="KD235" s="44"/>
      <c r="KE235" s="44"/>
      <c r="KF235" s="44"/>
      <c r="KG235" s="44"/>
      <c r="KH235" s="44"/>
      <c r="KI235" s="44"/>
      <c r="KJ235" s="44"/>
      <c r="KK235" s="44"/>
      <c r="KL235" s="44"/>
      <c r="KM235" s="44"/>
      <c r="KN235" s="44"/>
      <c r="KO235" s="44"/>
      <c r="KP235" s="44"/>
      <c r="KQ235" s="44"/>
      <c r="KR235" s="44"/>
      <c r="KS235" s="44"/>
      <c r="KT235" s="44"/>
      <c r="KU235" s="44"/>
      <c r="KV235" s="44"/>
      <c r="KW235" s="44"/>
      <c r="KX235" s="44"/>
      <c r="KY235" s="44"/>
      <c r="KZ235" s="44"/>
      <c r="LA235" s="44"/>
      <c r="LB235" s="44"/>
      <c r="LC235" s="44"/>
      <c r="LD235" s="44"/>
      <c r="LE235" s="44"/>
      <c r="LF235" s="44"/>
      <c r="LG235" s="44"/>
      <c r="LH235" s="44"/>
      <c r="LI235" s="44"/>
      <c r="LJ235" s="44"/>
      <c r="LK235" s="44"/>
      <c r="LL235" s="44"/>
      <c r="LM235" s="44"/>
      <c r="LN235" s="44"/>
      <c r="LO235" s="44"/>
      <c r="LP235" s="44"/>
      <c r="LQ235" s="44"/>
      <c r="LR235" s="44"/>
      <c r="LS235" s="44"/>
      <c r="LT235" s="44"/>
      <c r="LU235" s="44"/>
      <c r="LV235" s="44"/>
      <c r="LW235" s="44"/>
      <c r="LX235" s="44"/>
      <c r="LY235" s="44"/>
      <c r="LZ235" s="44"/>
      <c r="MA235" s="44"/>
      <c r="MB235" s="44"/>
      <c r="MC235" s="44"/>
      <c r="MD235" s="44"/>
      <c r="ME235" s="44"/>
      <c r="MF235" s="44"/>
      <c r="MG235" s="44"/>
      <c r="MH235" s="44"/>
      <c r="MI235" s="44"/>
      <c r="MJ235" s="44"/>
      <c r="MK235" s="44"/>
      <c r="ML235" s="44"/>
      <c r="MM235" s="44"/>
      <c r="MN235" s="44"/>
      <c r="MO235" s="44"/>
      <c r="MP235" s="44"/>
      <c r="MQ235" s="44"/>
      <c r="MR235" s="44"/>
      <c r="MS235" s="44"/>
      <c r="MT235" s="44"/>
      <c r="MU235" s="44"/>
      <c r="MV235" s="44"/>
      <c r="MW235" s="44"/>
      <c r="MX235" s="44"/>
      <c r="MY235" s="44"/>
      <c r="MZ235" s="44"/>
      <c r="NA235" s="44"/>
      <c r="NB235" s="44"/>
      <c r="NC235" s="44"/>
      <c r="ND235" s="44"/>
      <c r="NE235" s="44"/>
      <c r="NF235" s="44"/>
      <c r="NG235" s="44"/>
      <c r="NH235" s="44"/>
      <c r="NI235" s="44"/>
      <c r="NJ235" s="44"/>
      <c r="NK235" s="44"/>
      <c r="NL235" s="44"/>
      <c r="NM235" s="44"/>
      <c r="NN235" s="44"/>
      <c r="NO235" s="44"/>
      <c r="NP235" s="44"/>
      <c r="NQ235" s="44"/>
      <c r="NR235" s="44"/>
      <c r="NS235" s="44"/>
      <c r="NT235" s="44"/>
      <c r="NU235" s="44"/>
      <c r="NV235" s="44"/>
      <c r="NW235" s="44"/>
      <c r="NX235" s="44"/>
      <c r="NY235" s="44"/>
      <c r="NZ235" s="44"/>
      <c r="OA235" s="44"/>
      <c r="OB235" s="44"/>
      <c r="OC235" s="44"/>
      <c r="OD235" s="44"/>
      <c r="OE235" s="44"/>
      <c r="OF235" s="44"/>
      <c r="OG235" s="44"/>
      <c r="OH235" s="44"/>
      <c r="OI235" s="44"/>
      <c r="OJ235" s="44"/>
      <c r="OK235" s="44"/>
      <c r="OL235" s="44"/>
      <c r="OM235" s="44"/>
      <c r="ON235" s="44"/>
      <c r="OO235" s="44"/>
      <c r="OP235" s="44"/>
      <c r="OQ235" s="44"/>
      <c r="OR235" s="44"/>
      <c r="OS235" s="44"/>
      <c r="OT235" s="44"/>
      <c r="OU235" s="44"/>
      <c r="OV235" s="44"/>
      <c r="OW235" s="44"/>
      <c r="OX235" s="44"/>
      <c r="OY235" s="44"/>
      <c r="OZ235" s="44"/>
      <c r="PA235" s="44"/>
      <c r="PB235" s="44"/>
      <c r="PC235" s="44"/>
      <c r="PD235" s="44"/>
      <c r="PE235" s="44"/>
      <c r="PF235" s="44"/>
      <c r="PG235" s="44"/>
      <c r="PH235" s="44"/>
    </row>
    <row r="236" spans="1:424" s="49" customFormat="1" x14ac:dyDescent="0.25">
      <c r="A236" s="30"/>
      <c r="C236" s="328"/>
      <c r="D236" s="47"/>
      <c r="E236" s="328"/>
      <c r="F236" s="47"/>
      <c r="G236" s="47"/>
      <c r="H236" s="47"/>
      <c r="I236" s="47"/>
      <c r="J236" s="47"/>
      <c r="M236" s="47"/>
      <c r="N236" s="47"/>
      <c r="O236" s="47"/>
      <c r="P236" s="47"/>
      <c r="Q236" s="47"/>
      <c r="R236" s="47"/>
      <c r="U236" s="47"/>
      <c r="V236" s="47"/>
      <c r="W236" s="47"/>
      <c r="X236" s="47"/>
      <c r="Y236" s="47"/>
      <c r="Z236" s="47"/>
      <c r="AC236" s="47"/>
      <c r="AD236" s="47"/>
      <c r="AE236" s="47"/>
      <c r="AF236" s="47"/>
      <c r="AG236" s="47"/>
      <c r="AH236" s="47"/>
      <c r="AK236" s="47"/>
      <c r="AL236" s="47"/>
      <c r="AM236" s="47"/>
      <c r="AN236" s="47"/>
      <c r="AO236" s="47"/>
      <c r="AP236" s="47"/>
      <c r="AS236" s="47"/>
      <c r="AT236" s="47"/>
      <c r="AU236" s="47"/>
      <c r="AV236" s="47"/>
      <c r="AW236" s="46"/>
      <c r="AX236" s="46"/>
      <c r="BA236" s="47"/>
      <c r="BB236" s="47"/>
      <c r="BC236" s="47"/>
      <c r="BD236" s="47"/>
      <c r="BE236" s="47"/>
      <c r="BF236" s="47"/>
      <c r="BG236" s="47"/>
      <c r="BH236" s="47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44"/>
      <c r="CK236" s="44"/>
      <c r="CL236" s="44"/>
      <c r="CM236" s="44"/>
      <c r="CN236" s="44"/>
      <c r="CO236" s="44"/>
      <c r="CP236" s="44"/>
      <c r="CQ236" s="44"/>
      <c r="CR236" s="44"/>
      <c r="CS236" s="44"/>
      <c r="CT236" s="44"/>
      <c r="CU236" s="44"/>
      <c r="CV236" s="44"/>
      <c r="CW236" s="44"/>
      <c r="CX236" s="44"/>
      <c r="CY236" s="44"/>
      <c r="CZ236" s="44"/>
      <c r="DA236" s="44"/>
      <c r="DB236" s="44"/>
      <c r="DC236" s="44"/>
      <c r="DD236" s="44"/>
      <c r="DE236" s="44"/>
      <c r="DF236" s="44"/>
      <c r="DG236" s="44"/>
      <c r="DH236" s="44"/>
      <c r="DI236" s="44"/>
      <c r="DJ236" s="44"/>
      <c r="DK236" s="44"/>
      <c r="DL236" s="44"/>
      <c r="DM236" s="44"/>
      <c r="DN236" s="44"/>
      <c r="DO236" s="44"/>
      <c r="DP236" s="44"/>
      <c r="DQ236" s="44"/>
      <c r="DR236" s="44"/>
      <c r="DS236" s="44"/>
      <c r="DT236" s="44"/>
      <c r="DU236" s="44"/>
      <c r="DV236" s="44"/>
      <c r="DW236" s="44"/>
      <c r="DX236" s="44"/>
      <c r="DY236" s="44"/>
      <c r="DZ236" s="44"/>
      <c r="EA236" s="44"/>
      <c r="EB236" s="44"/>
      <c r="EC236" s="44"/>
      <c r="ED236" s="44"/>
      <c r="EE236" s="44"/>
      <c r="EF236" s="44"/>
      <c r="EG236" s="44"/>
      <c r="EH236" s="44"/>
      <c r="EI236" s="44"/>
      <c r="EJ236" s="44"/>
      <c r="EK236" s="44"/>
      <c r="EL236" s="44"/>
      <c r="EM236" s="44"/>
      <c r="EN236" s="44"/>
      <c r="EO236" s="44"/>
      <c r="EP236" s="44"/>
      <c r="EQ236" s="44"/>
      <c r="ER236" s="44"/>
      <c r="ES236" s="44"/>
      <c r="ET236" s="44"/>
      <c r="EU236" s="44"/>
      <c r="EV236" s="44"/>
      <c r="EW236" s="44"/>
      <c r="EX236" s="44"/>
      <c r="EY236" s="44"/>
      <c r="EZ236" s="44"/>
      <c r="FA236" s="44"/>
      <c r="FB236" s="44"/>
      <c r="FC236" s="44"/>
      <c r="FD236" s="44"/>
      <c r="FE236" s="44"/>
      <c r="FF236" s="44"/>
      <c r="FG236" s="44"/>
      <c r="FH236" s="44"/>
      <c r="FI236" s="44"/>
      <c r="FJ236" s="44"/>
      <c r="FK236" s="44"/>
      <c r="FL236" s="44"/>
      <c r="FM236" s="44"/>
      <c r="FN236" s="44"/>
      <c r="FO236" s="44"/>
      <c r="FP236" s="44"/>
      <c r="FQ236" s="44"/>
      <c r="FR236" s="44"/>
      <c r="FS236" s="44"/>
      <c r="FT236" s="44"/>
      <c r="FU236" s="44"/>
      <c r="FV236" s="44"/>
      <c r="FW236" s="44"/>
      <c r="FX236" s="44"/>
      <c r="FY236" s="44"/>
      <c r="FZ236" s="44"/>
      <c r="GA236" s="44"/>
      <c r="GB236" s="44"/>
      <c r="GC236" s="44"/>
      <c r="GD236" s="44"/>
      <c r="GE236" s="44"/>
      <c r="GF236" s="44"/>
      <c r="GG236" s="44"/>
      <c r="GH236" s="44"/>
      <c r="GI236" s="44"/>
      <c r="GJ236" s="44"/>
      <c r="GK236" s="44"/>
      <c r="GL236" s="44"/>
      <c r="GM236" s="44"/>
      <c r="GN236" s="44"/>
      <c r="GO236" s="44"/>
      <c r="GP236" s="44"/>
      <c r="GQ236" s="44"/>
      <c r="GR236" s="44"/>
      <c r="GS236" s="44"/>
      <c r="GT236" s="44"/>
      <c r="GU236" s="44"/>
      <c r="GV236" s="44"/>
      <c r="GW236" s="44"/>
      <c r="GX236" s="44"/>
      <c r="GY236" s="44"/>
      <c r="GZ236" s="44"/>
      <c r="HA236" s="44"/>
      <c r="HB236" s="44"/>
      <c r="HC236" s="44"/>
      <c r="HD236" s="44"/>
      <c r="HE236" s="44"/>
      <c r="HF236" s="44"/>
      <c r="HG236" s="44"/>
      <c r="HH236" s="44"/>
      <c r="HI236" s="44"/>
      <c r="HJ236" s="44"/>
      <c r="HK236" s="44"/>
      <c r="HL236" s="44"/>
      <c r="HM236" s="44"/>
      <c r="HN236" s="44"/>
      <c r="HO236" s="44"/>
      <c r="HP236" s="44"/>
      <c r="HQ236" s="44"/>
      <c r="HR236" s="44"/>
      <c r="HS236" s="44"/>
      <c r="HT236" s="44"/>
      <c r="HU236" s="44"/>
      <c r="HV236" s="44"/>
      <c r="HW236" s="44"/>
      <c r="HX236" s="44"/>
      <c r="HY236" s="44"/>
      <c r="HZ236" s="44"/>
      <c r="IA236" s="44"/>
      <c r="IB236" s="44"/>
      <c r="IC236" s="44"/>
      <c r="ID236" s="44"/>
      <c r="IE236" s="44"/>
      <c r="IF236" s="44"/>
      <c r="IG236" s="44"/>
      <c r="IH236" s="44"/>
      <c r="II236" s="44"/>
      <c r="IJ236" s="44"/>
      <c r="IK236" s="44"/>
      <c r="IL236" s="44"/>
      <c r="IM236" s="44"/>
      <c r="IN236" s="44"/>
      <c r="IO236" s="44"/>
      <c r="IP236" s="44"/>
      <c r="IQ236" s="44"/>
      <c r="IR236" s="44"/>
      <c r="IS236" s="44"/>
      <c r="IT236" s="44"/>
      <c r="IU236" s="44"/>
      <c r="IV236" s="44"/>
      <c r="IW236" s="44"/>
      <c r="IX236" s="44"/>
      <c r="IY236" s="44"/>
      <c r="IZ236" s="44"/>
      <c r="JA236" s="44"/>
      <c r="JB236" s="44"/>
      <c r="JC236" s="44"/>
      <c r="JD236" s="44"/>
      <c r="JE236" s="44"/>
      <c r="JF236" s="44"/>
      <c r="JG236" s="44"/>
      <c r="JH236" s="44"/>
      <c r="JI236" s="44"/>
      <c r="JJ236" s="44"/>
      <c r="JK236" s="44"/>
      <c r="JL236" s="44"/>
      <c r="JM236" s="44"/>
      <c r="JN236" s="44"/>
      <c r="JO236" s="44"/>
      <c r="JP236" s="44"/>
      <c r="JQ236" s="44"/>
      <c r="JR236" s="44"/>
      <c r="JS236" s="44"/>
      <c r="JT236" s="44"/>
      <c r="JU236" s="44"/>
      <c r="JV236" s="44"/>
      <c r="JW236" s="44"/>
      <c r="JX236" s="44"/>
      <c r="JY236" s="44"/>
      <c r="JZ236" s="44"/>
      <c r="KA236" s="44"/>
      <c r="KB236" s="44"/>
      <c r="KC236" s="44"/>
      <c r="KD236" s="44"/>
      <c r="KE236" s="44"/>
      <c r="KF236" s="44"/>
      <c r="KG236" s="44"/>
      <c r="KH236" s="44"/>
      <c r="KI236" s="44"/>
      <c r="KJ236" s="44"/>
      <c r="KK236" s="44"/>
      <c r="KL236" s="44"/>
      <c r="KM236" s="44"/>
      <c r="KN236" s="44"/>
      <c r="KO236" s="44"/>
      <c r="KP236" s="44"/>
      <c r="KQ236" s="44"/>
      <c r="KR236" s="44"/>
      <c r="KS236" s="44"/>
      <c r="KT236" s="44"/>
      <c r="KU236" s="44"/>
      <c r="KV236" s="44"/>
      <c r="KW236" s="44"/>
      <c r="KX236" s="44"/>
      <c r="KY236" s="44"/>
      <c r="KZ236" s="44"/>
      <c r="LA236" s="44"/>
      <c r="LB236" s="44"/>
      <c r="LC236" s="44"/>
      <c r="LD236" s="44"/>
      <c r="LE236" s="44"/>
      <c r="LF236" s="44"/>
      <c r="LG236" s="44"/>
      <c r="LH236" s="44"/>
      <c r="LI236" s="44"/>
      <c r="LJ236" s="44"/>
      <c r="LK236" s="44"/>
      <c r="LL236" s="44"/>
      <c r="LM236" s="44"/>
      <c r="LN236" s="44"/>
      <c r="LO236" s="44"/>
      <c r="LP236" s="44"/>
      <c r="LQ236" s="44"/>
      <c r="LR236" s="44"/>
      <c r="LS236" s="44"/>
      <c r="LT236" s="44"/>
      <c r="LU236" s="44"/>
      <c r="LV236" s="44"/>
      <c r="LW236" s="44"/>
      <c r="LX236" s="44"/>
      <c r="LY236" s="44"/>
      <c r="LZ236" s="44"/>
      <c r="MA236" s="44"/>
      <c r="MB236" s="44"/>
      <c r="MC236" s="44"/>
      <c r="MD236" s="44"/>
      <c r="ME236" s="44"/>
      <c r="MF236" s="44"/>
      <c r="MG236" s="44"/>
      <c r="MH236" s="44"/>
      <c r="MI236" s="44"/>
      <c r="MJ236" s="44"/>
      <c r="MK236" s="44"/>
      <c r="ML236" s="44"/>
      <c r="MM236" s="44"/>
      <c r="MN236" s="44"/>
      <c r="MO236" s="44"/>
      <c r="MP236" s="44"/>
      <c r="MQ236" s="44"/>
      <c r="MR236" s="44"/>
      <c r="MS236" s="44"/>
      <c r="MT236" s="44"/>
      <c r="MU236" s="44"/>
      <c r="MV236" s="44"/>
      <c r="MW236" s="44"/>
      <c r="MX236" s="44"/>
      <c r="MY236" s="44"/>
      <c r="MZ236" s="44"/>
      <c r="NA236" s="44"/>
      <c r="NB236" s="44"/>
      <c r="NC236" s="44"/>
      <c r="ND236" s="44"/>
      <c r="NE236" s="44"/>
      <c r="NF236" s="44"/>
      <c r="NG236" s="44"/>
      <c r="NH236" s="44"/>
      <c r="NI236" s="44"/>
      <c r="NJ236" s="44"/>
      <c r="NK236" s="44"/>
      <c r="NL236" s="44"/>
      <c r="NM236" s="44"/>
      <c r="NN236" s="44"/>
      <c r="NO236" s="44"/>
      <c r="NP236" s="44"/>
      <c r="NQ236" s="44"/>
      <c r="NR236" s="44"/>
      <c r="NS236" s="44"/>
      <c r="NT236" s="44"/>
      <c r="NU236" s="44"/>
      <c r="NV236" s="44"/>
      <c r="NW236" s="44"/>
      <c r="NX236" s="44"/>
      <c r="NY236" s="44"/>
      <c r="NZ236" s="44"/>
      <c r="OA236" s="44"/>
      <c r="OB236" s="44"/>
      <c r="OC236" s="44"/>
      <c r="OD236" s="44"/>
      <c r="OE236" s="44"/>
      <c r="OF236" s="44"/>
      <c r="OG236" s="44"/>
      <c r="OH236" s="44"/>
      <c r="OI236" s="44"/>
      <c r="OJ236" s="44"/>
      <c r="OK236" s="44"/>
      <c r="OL236" s="44"/>
      <c r="OM236" s="44"/>
      <c r="ON236" s="44"/>
      <c r="OO236" s="44"/>
      <c r="OP236" s="44"/>
      <c r="OQ236" s="44"/>
      <c r="OR236" s="44"/>
      <c r="OS236" s="44"/>
      <c r="OT236" s="44"/>
      <c r="OU236" s="44"/>
      <c r="OV236" s="44"/>
      <c r="OW236" s="44"/>
      <c r="OX236" s="44"/>
      <c r="OY236" s="44"/>
      <c r="OZ236" s="44"/>
      <c r="PA236" s="44"/>
      <c r="PB236" s="44"/>
      <c r="PC236" s="44"/>
      <c r="PD236" s="44"/>
      <c r="PE236" s="44"/>
      <c r="PF236" s="44"/>
      <c r="PG236" s="44"/>
      <c r="PH236" s="44"/>
    </row>
    <row r="237" spans="1:424" s="49" customFormat="1" x14ac:dyDescent="0.25">
      <c r="A237" s="30"/>
      <c r="C237" s="328"/>
      <c r="D237" s="47"/>
      <c r="E237" s="328"/>
      <c r="F237" s="47"/>
      <c r="G237" s="47"/>
      <c r="H237" s="47"/>
      <c r="I237" s="47"/>
      <c r="J237" s="47"/>
      <c r="M237" s="47"/>
      <c r="N237" s="47"/>
      <c r="O237" s="47"/>
      <c r="P237" s="47"/>
      <c r="Q237" s="47"/>
      <c r="R237" s="47"/>
      <c r="U237" s="47"/>
      <c r="V237" s="47"/>
      <c r="W237" s="47"/>
      <c r="X237" s="47"/>
      <c r="Y237" s="47"/>
      <c r="Z237" s="47"/>
      <c r="AC237" s="47"/>
      <c r="AD237" s="47"/>
      <c r="AE237" s="47"/>
      <c r="AF237" s="47"/>
      <c r="AG237" s="47"/>
      <c r="AH237" s="47"/>
      <c r="AK237" s="47"/>
      <c r="AL237" s="47"/>
      <c r="AM237" s="47"/>
      <c r="AN237" s="47"/>
      <c r="AO237" s="47"/>
      <c r="AP237" s="47"/>
      <c r="AS237" s="47"/>
      <c r="AT237" s="47"/>
      <c r="AU237" s="47"/>
      <c r="AV237" s="47"/>
      <c r="AW237" s="46"/>
      <c r="AX237" s="46"/>
      <c r="BA237" s="47"/>
      <c r="BB237" s="47"/>
      <c r="BC237" s="47"/>
      <c r="BD237" s="47"/>
      <c r="BE237" s="47"/>
      <c r="BF237" s="47"/>
      <c r="BG237" s="47"/>
      <c r="BH237" s="47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  <c r="CF237" s="44"/>
      <c r="CG237" s="44"/>
      <c r="CH237" s="44"/>
      <c r="CI237" s="44"/>
      <c r="CJ237" s="44"/>
      <c r="CK237" s="44"/>
      <c r="CL237" s="44"/>
      <c r="CM237" s="44"/>
      <c r="CN237" s="44"/>
      <c r="CO237" s="44"/>
      <c r="CP237" s="44"/>
      <c r="CQ237" s="44"/>
      <c r="CR237" s="44"/>
      <c r="CS237" s="44"/>
      <c r="CT237" s="44"/>
      <c r="CU237" s="44"/>
      <c r="CV237" s="44"/>
      <c r="CW237" s="44"/>
      <c r="CX237" s="44"/>
      <c r="CY237" s="44"/>
      <c r="CZ237" s="44"/>
      <c r="DA237" s="44"/>
      <c r="DB237" s="44"/>
      <c r="DC237" s="44"/>
      <c r="DD237" s="44"/>
      <c r="DE237" s="44"/>
      <c r="DF237" s="44"/>
      <c r="DG237" s="44"/>
      <c r="DH237" s="44"/>
      <c r="DI237" s="44"/>
      <c r="DJ237" s="44"/>
      <c r="DK237" s="44"/>
      <c r="DL237" s="44"/>
      <c r="DM237" s="44"/>
      <c r="DN237" s="44"/>
      <c r="DO237" s="44"/>
      <c r="DP237" s="44"/>
      <c r="DQ237" s="44"/>
      <c r="DR237" s="44"/>
      <c r="DS237" s="44"/>
      <c r="DT237" s="44"/>
      <c r="DU237" s="44"/>
      <c r="DV237" s="44"/>
      <c r="DW237" s="44"/>
      <c r="DX237" s="44"/>
      <c r="DY237" s="44"/>
      <c r="DZ237" s="44"/>
      <c r="EA237" s="44"/>
      <c r="EB237" s="44"/>
      <c r="EC237" s="44"/>
      <c r="ED237" s="44"/>
      <c r="EE237" s="44"/>
      <c r="EF237" s="44"/>
      <c r="EG237" s="44"/>
      <c r="EH237" s="44"/>
      <c r="EI237" s="44"/>
      <c r="EJ237" s="44"/>
      <c r="EK237" s="44"/>
      <c r="EL237" s="44"/>
      <c r="EM237" s="44"/>
      <c r="EN237" s="44"/>
      <c r="EO237" s="44"/>
      <c r="EP237" s="44"/>
      <c r="EQ237" s="44"/>
      <c r="ER237" s="44"/>
      <c r="ES237" s="44"/>
      <c r="ET237" s="44"/>
      <c r="EU237" s="44"/>
      <c r="EV237" s="44"/>
      <c r="EW237" s="44"/>
      <c r="EX237" s="44"/>
      <c r="EY237" s="44"/>
      <c r="EZ237" s="44"/>
      <c r="FA237" s="44"/>
      <c r="FB237" s="44"/>
      <c r="FC237" s="44"/>
      <c r="FD237" s="44"/>
      <c r="FE237" s="44"/>
      <c r="FF237" s="44"/>
      <c r="FG237" s="44"/>
      <c r="FH237" s="44"/>
      <c r="FI237" s="44"/>
      <c r="FJ237" s="44"/>
      <c r="FK237" s="44"/>
      <c r="FL237" s="44"/>
      <c r="FM237" s="44"/>
      <c r="FN237" s="44"/>
      <c r="FO237" s="44"/>
      <c r="FP237" s="44"/>
      <c r="FQ237" s="44"/>
      <c r="FR237" s="44"/>
      <c r="FS237" s="44"/>
      <c r="FT237" s="44"/>
      <c r="FU237" s="44"/>
      <c r="FV237" s="44"/>
      <c r="FW237" s="44"/>
      <c r="FX237" s="44"/>
      <c r="FY237" s="44"/>
      <c r="FZ237" s="44"/>
      <c r="GA237" s="44"/>
      <c r="GB237" s="44"/>
      <c r="GC237" s="44"/>
      <c r="GD237" s="44"/>
      <c r="GE237" s="44"/>
      <c r="GF237" s="44"/>
      <c r="GG237" s="44"/>
      <c r="GH237" s="44"/>
      <c r="GI237" s="44"/>
      <c r="GJ237" s="44"/>
      <c r="GK237" s="44"/>
      <c r="GL237" s="44"/>
      <c r="GM237" s="44"/>
      <c r="GN237" s="44"/>
      <c r="GO237" s="44"/>
      <c r="GP237" s="44"/>
      <c r="GQ237" s="44"/>
      <c r="GR237" s="44"/>
      <c r="GS237" s="44"/>
      <c r="GT237" s="44"/>
      <c r="GU237" s="44"/>
      <c r="GV237" s="44"/>
      <c r="GW237" s="44"/>
      <c r="GX237" s="44"/>
      <c r="GY237" s="44"/>
      <c r="GZ237" s="44"/>
      <c r="HA237" s="44"/>
      <c r="HB237" s="44"/>
      <c r="HC237" s="44"/>
      <c r="HD237" s="44"/>
      <c r="HE237" s="44"/>
      <c r="HF237" s="44"/>
      <c r="HG237" s="44"/>
      <c r="HH237" s="44"/>
      <c r="HI237" s="44"/>
      <c r="HJ237" s="44"/>
      <c r="HK237" s="44"/>
      <c r="HL237" s="44"/>
      <c r="HM237" s="44"/>
      <c r="HN237" s="44"/>
      <c r="HO237" s="44"/>
      <c r="HP237" s="44"/>
      <c r="HQ237" s="44"/>
      <c r="HR237" s="44"/>
      <c r="HS237" s="44"/>
      <c r="HT237" s="44"/>
      <c r="HU237" s="44"/>
      <c r="HV237" s="44"/>
      <c r="HW237" s="44"/>
      <c r="HX237" s="44"/>
      <c r="HY237" s="44"/>
      <c r="HZ237" s="44"/>
      <c r="IA237" s="44"/>
      <c r="IB237" s="44"/>
      <c r="IC237" s="44"/>
      <c r="ID237" s="44"/>
      <c r="IE237" s="44"/>
      <c r="IF237" s="44"/>
      <c r="IG237" s="44"/>
      <c r="IH237" s="44"/>
      <c r="II237" s="44"/>
      <c r="IJ237" s="44"/>
      <c r="IK237" s="44"/>
      <c r="IL237" s="44"/>
      <c r="IM237" s="44"/>
      <c r="IN237" s="44"/>
      <c r="IO237" s="44"/>
      <c r="IP237" s="44"/>
      <c r="IQ237" s="44"/>
      <c r="IR237" s="44"/>
      <c r="IS237" s="44"/>
      <c r="IT237" s="44"/>
      <c r="IU237" s="44"/>
      <c r="IV237" s="44"/>
      <c r="IW237" s="44"/>
      <c r="IX237" s="44"/>
      <c r="IY237" s="44"/>
      <c r="IZ237" s="44"/>
      <c r="JA237" s="44"/>
      <c r="JB237" s="44"/>
      <c r="JC237" s="44"/>
      <c r="JD237" s="44"/>
      <c r="JE237" s="44"/>
      <c r="JF237" s="44"/>
      <c r="JG237" s="44"/>
      <c r="JH237" s="44"/>
      <c r="JI237" s="44"/>
      <c r="JJ237" s="44"/>
      <c r="JK237" s="44"/>
      <c r="JL237" s="44"/>
      <c r="JM237" s="44"/>
      <c r="JN237" s="44"/>
      <c r="JO237" s="44"/>
      <c r="JP237" s="44"/>
      <c r="JQ237" s="44"/>
      <c r="JR237" s="44"/>
      <c r="JS237" s="44"/>
      <c r="JT237" s="44"/>
      <c r="JU237" s="44"/>
      <c r="JV237" s="44"/>
      <c r="JW237" s="44"/>
      <c r="JX237" s="44"/>
      <c r="JY237" s="44"/>
      <c r="JZ237" s="44"/>
      <c r="KA237" s="44"/>
      <c r="KB237" s="44"/>
      <c r="KC237" s="44"/>
      <c r="KD237" s="44"/>
      <c r="KE237" s="44"/>
      <c r="KF237" s="44"/>
      <c r="KG237" s="44"/>
      <c r="KH237" s="44"/>
      <c r="KI237" s="44"/>
      <c r="KJ237" s="44"/>
      <c r="KK237" s="44"/>
      <c r="KL237" s="44"/>
      <c r="KM237" s="44"/>
      <c r="KN237" s="44"/>
      <c r="KO237" s="44"/>
      <c r="KP237" s="44"/>
      <c r="KQ237" s="44"/>
      <c r="KR237" s="44"/>
      <c r="KS237" s="44"/>
      <c r="KT237" s="44"/>
      <c r="KU237" s="44"/>
      <c r="KV237" s="44"/>
      <c r="KW237" s="44"/>
      <c r="KX237" s="44"/>
      <c r="KY237" s="44"/>
      <c r="KZ237" s="44"/>
      <c r="LA237" s="44"/>
      <c r="LB237" s="44"/>
      <c r="LC237" s="44"/>
      <c r="LD237" s="44"/>
      <c r="LE237" s="44"/>
      <c r="LF237" s="44"/>
      <c r="LG237" s="44"/>
      <c r="LH237" s="44"/>
      <c r="LI237" s="44"/>
      <c r="LJ237" s="44"/>
      <c r="LK237" s="44"/>
      <c r="LL237" s="44"/>
      <c r="LM237" s="44"/>
      <c r="LN237" s="44"/>
      <c r="LO237" s="44"/>
      <c r="LP237" s="44"/>
      <c r="LQ237" s="44"/>
      <c r="LR237" s="44"/>
      <c r="LS237" s="44"/>
      <c r="LT237" s="44"/>
      <c r="LU237" s="44"/>
      <c r="LV237" s="44"/>
      <c r="LW237" s="44"/>
      <c r="LX237" s="44"/>
      <c r="LY237" s="44"/>
      <c r="LZ237" s="44"/>
      <c r="MA237" s="44"/>
      <c r="MB237" s="44"/>
      <c r="MC237" s="44"/>
      <c r="MD237" s="44"/>
      <c r="ME237" s="44"/>
      <c r="MF237" s="44"/>
      <c r="MG237" s="44"/>
      <c r="MH237" s="44"/>
      <c r="MI237" s="44"/>
      <c r="MJ237" s="44"/>
      <c r="MK237" s="44"/>
      <c r="ML237" s="44"/>
      <c r="MM237" s="44"/>
      <c r="MN237" s="44"/>
      <c r="MO237" s="44"/>
      <c r="MP237" s="44"/>
      <c r="MQ237" s="44"/>
      <c r="MR237" s="44"/>
      <c r="MS237" s="44"/>
      <c r="MT237" s="44"/>
      <c r="MU237" s="44"/>
      <c r="MV237" s="44"/>
      <c r="MW237" s="44"/>
      <c r="MX237" s="44"/>
      <c r="MY237" s="44"/>
      <c r="MZ237" s="44"/>
      <c r="NA237" s="44"/>
      <c r="NB237" s="44"/>
      <c r="NC237" s="44"/>
      <c r="ND237" s="44"/>
      <c r="NE237" s="44"/>
      <c r="NF237" s="44"/>
      <c r="NG237" s="44"/>
      <c r="NH237" s="44"/>
      <c r="NI237" s="44"/>
      <c r="NJ237" s="44"/>
      <c r="NK237" s="44"/>
      <c r="NL237" s="44"/>
      <c r="NM237" s="44"/>
      <c r="NN237" s="44"/>
      <c r="NO237" s="44"/>
      <c r="NP237" s="44"/>
      <c r="NQ237" s="44"/>
      <c r="NR237" s="44"/>
      <c r="NS237" s="44"/>
      <c r="NT237" s="44"/>
      <c r="NU237" s="44"/>
      <c r="NV237" s="44"/>
      <c r="NW237" s="44"/>
      <c r="NX237" s="44"/>
      <c r="NY237" s="44"/>
      <c r="NZ237" s="44"/>
      <c r="OA237" s="44"/>
      <c r="OB237" s="44"/>
      <c r="OC237" s="44"/>
      <c r="OD237" s="44"/>
      <c r="OE237" s="44"/>
      <c r="OF237" s="44"/>
      <c r="OG237" s="44"/>
      <c r="OH237" s="44"/>
      <c r="OI237" s="44"/>
      <c r="OJ237" s="44"/>
      <c r="OK237" s="44"/>
      <c r="OL237" s="44"/>
      <c r="OM237" s="44"/>
      <c r="ON237" s="44"/>
      <c r="OO237" s="44"/>
      <c r="OP237" s="44"/>
      <c r="OQ237" s="44"/>
      <c r="OR237" s="44"/>
      <c r="OS237" s="44"/>
      <c r="OT237" s="44"/>
      <c r="OU237" s="44"/>
      <c r="OV237" s="44"/>
      <c r="OW237" s="44"/>
      <c r="OX237" s="44"/>
      <c r="OY237" s="44"/>
      <c r="OZ237" s="44"/>
      <c r="PA237" s="44"/>
      <c r="PB237" s="44"/>
      <c r="PC237" s="44"/>
      <c r="PD237" s="44"/>
      <c r="PE237" s="44"/>
      <c r="PF237" s="44"/>
      <c r="PG237" s="44"/>
      <c r="PH237" s="44"/>
    </row>
    <row r="238" spans="1:424" s="49" customFormat="1" x14ac:dyDescent="0.25">
      <c r="A238" s="30"/>
      <c r="C238" s="328"/>
      <c r="D238" s="47"/>
      <c r="E238" s="328"/>
      <c r="F238" s="47"/>
      <c r="G238" s="47"/>
      <c r="H238" s="47"/>
      <c r="I238" s="47"/>
      <c r="J238" s="47"/>
      <c r="M238" s="47"/>
      <c r="N238" s="47"/>
      <c r="O238" s="47"/>
      <c r="P238" s="47"/>
      <c r="Q238" s="47"/>
      <c r="R238" s="47"/>
      <c r="U238" s="47"/>
      <c r="V238" s="47"/>
      <c r="W238" s="47"/>
      <c r="X238" s="47"/>
      <c r="Y238" s="47"/>
      <c r="Z238" s="47"/>
      <c r="AC238" s="47"/>
      <c r="AD238" s="47"/>
      <c r="AE238" s="47"/>
      <c r="AF238" s="47"/>
      <c r="AG238" s="47"/>
      <c r="AH238" s="47"/>
      <c r="AK238" s="47"/>
      <c r="AL238" s="47"/>
      <c r="AM238" s="47"/>
      <c r="AN238" s="47"/>
      <c r="AO238" s="47"/>
      <c r="AP238" s="47"/>
      <c r="AS238" s="47"/>
      <c r="AT238" s="47"/>
      <c r="AU238" s="47"/>
      <c r="AV238" s="47"/>
      <c r="AW238" s="46"/>
      <c r="AX238" s="46"/>
      <c r="BA238" s="47"/>
      <c r="BB238" s="47"/>
      <c r="BC238" s="47"/>
      <c r="BD238" s="47"/>
      <c r="BE238" s="47"/>
      <c r="BF238" s="47"/>
      <c r="BG238" s="47"/>
      <c r="BH238" s="47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  <c r="CT238" s="44"/>
      <c r="CU238" s="44"/>
      <c r="CV238" s="44"/>
      <c r="CW238" s="44"/>
      <c r="CX238" s="44"/>
      <c r="CY238" s="44"/>
      <c r="CZ238" s="44"/>
      <c r="DA238" s="44"/>
      <c r="DB238" s="44"/>
      <c r="DC238" s="44"/>
      <c r="DD238" s="44"/>
      <c r="DE238" s="44"/>
      <c r="DF238" s="44"/>
      <c r="DG238" s="44"/>
      <c r="DH238" s="44"/>
      <c r="DI238" s="44"/>
      <c r="DJ238" s="44"/>
      <c r="DK238" s="44"/>
      <c r="DL238" s="44"/>
      <c r="DM238" s="44"/>
      <c r="DN238" s="44"/>
      <c r="DO238" s="44"/>
      <c r="DP238" s="44"/>
      <c r="DQ238" s="44"/>
      <c r="DR238" s="44"/>
      <c r="DS238" s="44"/>
      <c r="DT238" s="44"/>
      <c r="DU238" s="44"/>
      <c r="DV238" s="44"/>
      <c r="DW238" s="44"/>
      <c r="DX238" s="44"/>
      <c r="DY238" s="44"/>
      <c r="DZ238" s="44"/>
      <c r="EA238" s="44"/>
      <c r="EB238" s="44"/>
      <c r="EC238" s="44"/>
      <c r="ED238" s="44"/>
      <c r="EE238" s="44"/>
      <c r="EF238" s="44"/>
      <c r="EG238" s="44"/>
      <c r="EH238" s="44"/>
      <c r="EI238" s="44"/>
      <c r="EJ238" s="44"/>
      <c r="EK238" s="44"/>
      <c r="EL238" s="44"/>
      <c r="EM238" s="44"/>
      <c r="EN238" s="44"/>
      <c r="EO238" s="44"/>
      <c r="EP238" s="44"/>
      <c r="EQ238" s="44"/>
      <c r="ER238" s="44"/>
      <c r="ES238" s="44"/>
      <c r="ET238" s="44"/>
      <c r="EU238" s="44"/>
      <c r="EV238" s="44"/>
      <c r="EW238" s="44"/>
      <c r="EX238" s="44"/>
      <c r="EY238" s="44"/>
      <c r="EZ238" s="44"/>
      <c r="FA238" s="44"/>
      <c r="FB238" s="44"/>
      <c r="FC238" s="44"/>
      <c r="FD238" s="44"/>
      <c r="FE238" s="44"/>
      <c r="FF238" s="44"/>
      <c r="FG238" s="44"/>
      <c r="FH238" s="44"/>
      <c r="FI238" s="44"/>
      <c r="FJ238" s="44"/>
      <c r="FK238" s="44"/>
      <c r="FL238" s="44"/>
      <c r="FM238" s="44"/>
      <c r="FN238" s="44"/>
      <c r="FO238" s="44"/>
      <c r="FP238" s="44"/>
      <c r="FQ238" s="44"/>
      <c r="FR238" s="44"/>
      <c r="FS238" s="44"/>
      <c r="FT238" s="44"/>
      <c r="FU238" s="44"/>
      <c r="FV238" s="44"/>
      <c r="FW238" s="44"/>
      <c r="FX238" s="44"/>
      <c r="FY238" s="44"/>
      <c r="FZ238" s="44"/>
      <c r="GA238" s="44"/>
      <c r="GB238" s="44"/>
      <c r="GC238" s="44"/>
      <c r="GD238" s="44"/>
      <c r="GE238" s="44"/>
      <c r="GF238" s="44"/>
      <c r="GG238" s="44"/>
      <c r="GH238" s="44"/>
      <c r="GI238" s="44"/>
      <c r="GJ238" s="44"/>
      <c r="GK238" s="44"/>
      <c r="GL238" s="44"/>
      <c r="GM238" s="44"/>
      <c r="GN238" s="44"/>
      <c r="GO238" s="44"/>
      <c r="GP238" s="44"/>
      <c r="GQ238" s="44"/>
      <c r="GR238" s="44"/>
      <c r="GS238" s="44"/>
      <c r="GT238" s="44"/>
      <c r="GU238" s="44"/>
      <c r="GV238" s="44"/>
      <c r="GW238" s="44"/>
      <c r="GX238" s="44"/>
      <c r="GY238" s="44"/>
      <c r="GZ238" s="44"/>
      <c r="HA238" s="44"/>
      <c r="HB238" s="44"/>
      <c r="HC238" s="44"/>
      <c r="HD238" s="44"/>
      <c r="HE238" s="44"/>
      <c r="HF238" s="44"/>
      <c r="HG238" s="44"/>
      <c r="HH238" s="44"/>
      <c r="HI238" s="44"/>
      <c r="HJ238" s="44"/>
      <c r="HK238" s="44"/>
      <c r="HL238" s="44"/>
      <c r="HM238" s="44"/>
      <c r="HN238" s="44"/>
      <c r="HO238" s="44"/>
      <c r="HP238" s="44"/>
      <c r="HQ238" s="44"/>
      <c r="HR238" s="44"/>
      <c r="HS238" s="44"/>
      <c r="HT238" s="44"/>
      <c r="HU238" s="44"/>
      <c r="HV238" s="44"/>
      <c r="HW238" s="44"/>
      <c r="HX238" s="44"/>
      <c r="HY238" s="44"/>
      <c r="HZ238" s="44"/>
      <c r="IA238" s="44"/>
      <c r="IB238" s="44"/>
      <c r="IC238" s="44"/>
      <c r="ID238" s="44"/>
      <c r="IE238" s="44"/>
      <c r="IF238" s="44"/>
      <c r="IG238" s="44"/>
      <c r="IH238" s="44"/>
      <c r="II238" s="44"/>
      <c r="IJ238" s="44"/>
      <c r="IK238" s="44"/>
      <c r="IL238" s="44"/>
      <c r="IM238" s="44"/>
      <c r="IN238" s="44"/>
      <c r="IO238" s="44"/>
      <c r="IP238" s="44"/>
      <c r="IQ238" s="44"/>
      <c r="IR238" s="44"/>
      <c r="IS238" s="44"/>
      <c r="IT238" s="44"/>
      <c r="IU238" s="44"/>
      <c r="IV238" s="44"/>
      <c r="IW238" s="44"/>
      <c r="IX238" s="44"/>
      <c r="IY238" s="44"/>
      <c r="IZ238" s="44"/>
      <c r="JA238" s="44"/>
      <c r="JB238" s="44"/>
      <c r="JC238" s="44"/>
      <c r="JD238" s="44"/>
      <c r="JE238" s="44"/>
      <c r="JF238" s="44"/>
      <c r="JG238" s="44"/>
      <c r="JH238" s="44"/>
      <c r="JI238" s="44"/>
      <c r="JJ238" s="44"/>
      <c r="JK238" s="44"/>
      <c r="JL238" s="44"/>
      <c r="JM238" s="44"/>
      <c r="JN238" s="44"/>
      <c r="JO238" s="44"/>
      <c r="JP238" s="44"/>
      <c r="JQ238" s="44"/>
      <c r="JR238" s="44"/>
      <c r="JS238" s="44"/>
      <c r="JT238" s="44"/>
      <c r="JU238" s="44"/>
      <c r="JV238" s="44"/>
      <c r="JW238" s="44"/>
      <c r="JX238" s="44"/>
      <c r="JY238" s="44"/>
      <c r="JZ238" s="44"/>
      <c r="KA238" s="44"/>
      <c r="KB238" s="44"/>
      <c r="KC238" s="44"/>
      <c r="KD238" s="44"/>
      <c r="KE238" s="44"/>
      <c r="KF238" s="44"/>
      <c r="KG238" s="44"/>
      <c r="KH238" s="44"/>
      <c r="KI238" s="44"/>
      <c r="KJ238" s="44"/>
      <c r="KK238" s="44"/>
      <c r="KL238" s="44"/>
      <c r="KM238" s="44"/>
      <c r="KN238" s="44"/>
      <c r="KO238" s="44"/>
      <c r="KP238" s="44"/>
      <c r="KQ238" s="44"/>
      <c r="KR238" s="44"/>
      <c r="KS238" s="44"/>
      <c r="KT238" s="44"/>
      <c r="KU238" s="44"/>
      <c r="KV238" s="44"/>
      <c r="KW238" s="44"/>
      <c r="KX238" s="44"/>
      <c r="KY238" s="44"/>
      <c r="KZ238" s="44"/>
      <c r="LA238" s="44"/>
      <c r="LB238" s="44"/>
      <c r="LC238" s="44"/>
      <c r="LD238" s="44"/>
      <c r="LE238" s="44"/>
      <c r="LF238" s="44"/>
      <c r="LG238" s="44"/>
      <c r="LH238" s="44"/>
      <c r="LI238" s="44"/>
      <c r="LJ238" s="44"/>
      <c r="LK238" s="44"/>
      <c r="LL238" s="44"/>
      <c r="LM238" s="44"/>
      <c r="LN238" s="44"/>
      <c r="LO238" s="44"/>
      <c r="LP238" s="44"/>
      <c r="LQ238" s="44"/>
      <c r="LR238" s="44"/>
      <c r="LS238" s="44"/>
      <c r="LT238" s="44"/>
      <c r="LU238" s="44"/>
      <c r="LV238" s="44"/>
      <c r="LW238" s="44"/>
      <c r="LX238" s="44"/>
      <c r="LY238" s="44"/>
      <c r="LZ238" s="44"/>
      <c r="MA238" s="44"/>
      <c r="MB238" s="44"/>
      <c r="MC238" s="44"/>
      <c r="MD238" s="44"/>
      <c r="ME238" s="44"/>
      <c r="MF238" s="44"/>
      <c r="MG238" s="44"/>
      <c r="MH238" s="44"/>
      <c r="MI238" s="44"/>
      <c r="MJ238" s="44"/>
      <c r="MK238" s="44"/>
      <c r="ML238" s="44"/>
      <c r="MM238" s="44"/>
      <c r="MN238" s="44"/>
      <c r="MO238" s="44"/>
      <c r="MP238" s="44"/>
      <c r="MQ238" s="44"/>
      <c r="MR238" s="44"/>
      <c r="MS238" s="44"/>
      <c r="MT238" s="44"/>
      <c r="MU238" s="44"/>
      <c r="MV238" s="44"/>
      <c r="MW238" s="44"/>
      <c r="MX238" s="44"/>
      <c r="MY238" s="44"/>
      <c r="MZ238" s="44"/>
      <c r="NA238" s="44"/>
      <c r="NB238" s="44"/>
      <c r="NC238" s="44"/>
      <c r="ND238" s="44"/>
      <c r="NE238" s="44"/>
      <c r="NF238" s="44"/>
      <c r="NG238" s="44"/>
      <c r="NH238" s="44"/>
      <c r="NI238" s="44"/>
      <c r="NJ238" s="44"/>
      <c r="NK238" s="44"/>
      <c r="NL238" s="44"/>
      <c r="NM238" s="44"/>
      <c r="NN238" s="44"/>
      <c r="NO238" s="44"/>
      <c r="NP238" s="44"/>
      <c r="NQ238" s="44"/>
      <c r="NR238" s="44"/>
      <c r="NS238" s="44"/>
      <c r="NT238" s="44"/>
      <c r="NU238" s="44"/>
      <c r="NV238" s="44"/>
      <c r="NW238" s="44"/>
      <c r="NX238" s="44"/>
      <c r="NY238" s="44"/>
      <c r="NZ238" s="44"/>
      <c r="OA238" s="44"/>
      <c r="OB238" s="44"/>
      <c r="OC238" s="44"/>
      <c r="OD238" s="44"/>
      <c r="OE238" s="44"/>
      <c r="OF238" s="44"/>
      <c r="OG238" s="44"/>
      <c r="OH238" s="44"/>
      <c r="OI238" s="44"/>
      <c r="OJ238" s="44"/>
      <c r="OK238" s="44"/>
      <c r="OL238" s="44"/>
      <c r="OM238" s="44"/>
      <c r="ON238" s="44"/>
      <c r="OO238" s="44"/>
      <c r="OP238" s="44"/>
      <c r="OQ238" s="44"/>
      <c r="OR238" s="44"/>
      <c r="OS238" s="44"/>
      <c r="OT238" s="44"/>
      <c r="OU238" s="44"/>
      <c r="OV238" s="44"/>
      <c r="OW238" s="44"/>
      <c r="OX238" s="44"/>
      <c r="OY238" s="44"/>
      <c r="OZ238" s="44"/>
      <c r="PA238" s="44"/>
      <c r="PB238" s="44"/>
      <c r="PC238" s="44"/>
      <c r="PD238" s="44"/>
      <c r="PE238" s="44"/>
      <c r="PF238" s="44"/>
      <c r="PG238" s="44"/>
      <c r="PH238" s="44"/>
    </row>
    <row r="239" spans="1:424" s="49" customFormat="1" x14ac:dyDescent="0.25">
      <c r="A239" s="30"/>
      <c r="C239" s="328"/>
      <c r="D239" s="47"/>
      <c r="E239" s="328"/>
      <c r="F239" s="47"/>
      <c r="G239" s="47"/>
      <c r="H239" s="47"/>
      <c r="I239" s="47"/>
      <c r="J239" s="47"/>
      <c r="M239" s="47"/>
      <c r="N239" s="47"/>
      <c r="O239" s="47"/>
      <c r="P239" s="47"/>
      <c r="Q239" s="47"/>
      <c r="R239" s="47"/>
      <c r="U239" s="47"/>
      <c r="V239" s="47"/>
      <c r="W239" s="47"/>
      <c r="X239" s="47"/>
      <c r="Y239" s="47"/>
      <c r="Z239" s="47"/>
      <c r="AC239" s="47"/>
      <c r="AD239" s="47"/>
      <c r="AE239" s="47"/>
      <c r="AF239" s="47"/>
      <c r="AG239" s="47"/>
      <c r="AH239" s="47"/>
      <c r="AK239" s="47"/>
      <c r="AL239" s="47"/>
      <c r="AM239" s="47"/>
      <c r="AN239" s="47"/>
      <c r="AO239" s="47"/>
      <c r="AP239" s="47"/>
      <c r="AS239" s="47"/>
      <c r="AT239" s="47"/>
      <c r="AU239" s="47"/>
      <c r="AV239" s="47"/>
      <c r="AW239" s="46"/>
      <c r="AX239" s="46"/>
      <c r="BA239" s="47"/>
      <c r="BB239" s="47"/>
      <c r="BC239" s="47"/>
      <c r="BD239" s="47"/>
      <c r="BE239" s="47"/>
      <c r="BF239" s="47"/>
      <c r="BG239" s="47"/>
      <c r="BH239" s="47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  <c r="CF239" s="44"/>
      <c r="CG239" s="44"/>
      <c r="CH239" s="44"/>
      <c r="CI239" s="44"/>
      <c r="CJ239" s="44"/>
      <c r="CK239" s="44"/>
      <c r="CL239" s="44"/>
      <c r="CM239" s="44"/>
      <c r="CN239" s="44"/>
      <c r="CO239" s="44"/>
      <c r="CP239" s="44"/>
      <c r="CQ239" s="44"/>
      <c r="CR239" s="44"/>
      <c r="CS239" s="44"/>
      <c r="CT239" s="44"/>
      <c r="CU239" s="44"/>
      <c r="CV239" s="44"/>
      <c r="CW239" s="44"/>
      <c r="CX239" s="44"/>
      <c r="CY239" s="44"/>
      <c r="CZ239" s="44"/>
      <c r="DA239" s="44"/>
      <c r="DB239" s="44"/>
      <c r="DC239" s="44"/>
      <c r="DD239" s="44"/>
      <c r="DE239" s="44"/>
      <c r="DF239" s="44"/>
      <c r="DG239" s="44"/>
      <c r="DH239" s="44"/>
      <c r="DI239" s="44"/>
      <c r="DJ239" s="44"/>
      <c r="DK239" s="44"/>
      <c r="DL239" s="44"/>
      <c r="DM239" s="44"/>
      <c r="DN239" s="44"/>
      <c r="DO239" s="44"/>
      <c r="DP239" s="44"/>
      <c r="DQ239" s="44"/>
      <c r="DR239" s="44"/>
      <c r="DS239" s="44"/>
      <c r="DT239" s="44"/>
      <c r="DU239" s="44"/>
      <c r="DV239" s="44"/>
      <c r="DW239" s="44"/>
      <c r="DX239" s="44"/>
      <c r="DY239" s="44"/>
      <c r="DZ239" s="44"/>
      <c r="EA239" s="44"/>
      <c r="EB239" s="44"/>
      <c r="EC239" s="44"/>
      <c r="ED239" s="44"/>
      <c r="EE239" s="44"/>
      <c r="EF239" s="44"/>
      <c r="EG239" s="44"/>
      <c r="EH239" s="44"/>
      <c r="EI239" s="44"/>
      <c r="EJ239" s="44"/>
      <c r="EK239" s="44"/>
      <c r="EL239" s="44"/>
      <c r="EM239" s="44"/>
      <c r="EN239" s="44"/>
      <c r="EO239" s="44"/>
      <c r="EP239" s="44"/>
      <c r="EQ239" s="44"/>
      <c r="ER239" s="44"/>
      <c r="ES239" s="44"/>
      <c r="ET239" s="44"/>
      <c r="EU239" s="44"/>
      <c r="EV239" s="44"/>
      <c r="EW239" s="44"/>
      <c r="EX239" s="44"/>
      <c r="EY239" s="44"/>
      <c r="EZ239" s="44"/>
      <c r="FA239" s="44"/>
      <c r="FB239" s="44"/>
      <c r="FC239" s="44"/>
      <c r="FD239" s="44"/>
      <c r="FE239" s="44"/>
      <c r="FF239" s="44"/>
      <c r="FG239" s="44"/>
      <c r="FH239" s="44"/>
      <c r="FI239" s="44"/>
      <c r="FJ239" s="44"/>
      <c r="FK239" s="44"/>
      <c r="FL239" s="44"/>
      <c r="FM239" s="44"/>
      <c r="FN239" s="44"/>
      <c r="FO239" s="44"/>
      <c r="FP239" s="44"/>
      <c r="FQ239" s="44"/>
      <c r="FR239" s="44"/>
      <c r="FS239" s="44"/>
      <c r="FT239" s="44"/>
      <c r="FU239" s="44"/>
      <c r="FV239" s="44"/>
      <c r="FW239" s="44"/>
      <c r="FX239" s="44"/>
      <c r="FY239" s="44"/>
      <c r="FZ239" s="44"/>
      <c r="GA239" s="44"/>
      <c r="GB239" s="44"/>
      <c r="GC239" s="44"/>
      <c r="GD239" s="44"/>
      <c r="GE239" s="44"/>
      <c r="GF239" s="44"/>
      <c r="GG239" s="44"/>
      <c r="GH239" s="44"/>
      <c r="GI239" s="44"/>
      <c r="GJ239" s="44"/>
      <c r="GK239" s="44"/>
      <c r="GL239" s="44"/>
      <c r="GM239" s="44"/>
      <c r="GN239" s="44"/>
      <c r="GO239" s="44"/>
      <c r="GP239" s="44"/>
      <c r="GQ239" s="44"/>
      <c r="GR239" s="44"/>
      <c r="GS239" s="44"/>
      <c r="GT239" s="44"/>
      <c r="GU239" s="44"/>
      <c r="GV239" s="44"/>
      <c r="GW239" s="44"/>
      <c r="GX239" s="44"/>
      <c r="GY239" s="44"/>
      <c r="GZ239" s="44"/>
      <c r="HA239" s="44"/>
      <c r="HB239" s="44"/>
      <c r="HC239" s="44"/>
      <c r="HD239" s="44"/>
      <c r="HE239" s="44"/>
      <c r="HF239" s="44"/>
      <c r="HG239" s="44"/>
      <c r="HH239" s="44"/>
      <c r="HI239" s="44"/>
      <c r="HJ239" s="44"/>
      <c r="HK239" s="44"/>
      <c r="HL239" s="44"/>
      <c r="HM239" s="44"/>
      <c r="HN239" s="44"/>
      <c r="HO239" s="44"/>
      <c r="HP239" s="44"/>
      <c r="HQ239" s="44"/>
      <c r="HR239" s="44"/>
      <c r="HS239" s="44"/>
      <c r="HT239" s="44"/>
      <c r="HU239" s="44"/>
      <c r="HV239" s="44"/>
      <c r="HW239" s="44"/>
      <c r="HX239" s="44"/>
      <c r="HY239" s="44"/>
      <c r="HZ239" s="44"/>
      <c r="IA239" s="44"/>
      <c r="IB239" s="44"/>
      <c r="IC239" s="44"/>
      <c r="ID239" s="44"/>
      <c r="IE239" s="44"/>
      <c r="IF239" s="44"/>
      <c r="IG239" s="44"/>
      <c r="IH239" s="44"/>
      <c r="II239" s="44"/>
      <c r="IJ239" s="44"/>
      <c r="IK239" s="44"/>
      <c r="IL239" s="44"/>
      <c r="IM239" s="44"/>
      <c r="IN239" s="44"/>
      <c r="IO239" s="44"/>
      <c r="IP239" s="44"/>
      <c r="IQ239" s="44"/>
      <c r="IR239" s="44"/>
      <c r="IS239" s="44"/>
      <c r="IT239" s="44"/>
      <c r="IU239" s="44"/>
      <c r="IV239" s="44"/>
      <c r="IW239" s="44"/>
      <c r="IX239" s="44"/>
      <c r="IY239" s="44"/>
      <c r="IZ239" s="44"/>
      <c r="JA239" s="44"/>
      <c r="JB239" s="44"/>
      <c r="JC239" s="44"/>
      <c r="JD239" s="44"/>
      <c r="JE239" s="44"/>
      <c r="JF239" s="44"/>
      <c r="JG239" s="44"/>
      <c r="JH239" s="44"/>
      <c r="JI239" s="44"/>
      <c r="JJ239" s="44"/>
      <c r="JK239" s="44"/>
      <c r="JL239" s="44"/>
      <c r="JM239" s="44"/>
      <c r="JN239" s="44"/>
      <c r="JO239" s="44"/>
      <c r="JP239" s="44"/>
      <c r="JQ239" s="44"/>
      <c r="JR239" s="44"/>
      <c r="JS239" s="44"/>
      <c r="JT239" s="44"/>
      <c r="JU239" s="44"/>
      <c r="JV239" s="44"/>
      <c r="JW239" s="44"/>
      <c r="JX239" s="44"/>
      <c r="JY239" s="44"/>
      <c r="JZ239" s="44"/>
      <c r="KA239" s="44"/>
      <c r="KB239" s="44"/>
      <c r="KC239" s="44"/>
      <c r="KD239" s="44"/>
      <c r="KE239" s="44"/>
      <c r="KF239" s="44"/>
      <c r="KG239" s="44"/>
      <c r="KH239" s="44"/>
      <c r="KI239" s="44"/>
      <c r="KJ239" s="44"/>
      <c r="KK239" s="44"/>
      <c r="KL239" s="44"/>
      <c r="KM239" s="44"/>
      <c r="KN239" s="44"/>
      <c r="KO239" s="44"/>
      <c r="KP239" s="44"/>
      <c r="KQ239" s="44"/>
      <c r="KR239" s="44"/>
      <c r="KS239" s="44"/>
      <c r="KT239" s="44"/>
      <c r="KU239" s="44"/>
      <c r="KV239" s="44"/>
      <c r="KW239" s="44"/>
      <c r="KX239" s="44"/>
      <c r="KY239" s="44"/>
      <c r="KZ239" s="44"/>
      <c r="LA239" s="44"/>
      <c r="LB239" s="44"/>
      <c r="LC239" s="44"/>
      <c r="LD239" s="44"/>
      <c r="LE239" s="44"/>
      <c r="LF239" s="44"/>
      <c r="LG239" s="44"/>
      <c r="LH239" s="44"/>
      <c r="LI239" s="44"/>
      <c r="LJ239" s="44"/>
      <c r="LK239" s="44"/>
      <c r="LL239" s="44"/>
      <c r="LM239" s="44"/>
      <c r="LN239" s="44"/>
      <c r="LO239" s="44"/>
      <c r="LP239" s="44"/>
      <c r="LQ239" s="44"/>
      <c r="LR239" s="44"/>
      <c r="LS239" s="44"/>
      <c r="LT239" s="44"/>
      <c r="LU239" s="44"/>
      <c r="LV239" s="44"/>
      <c r="LW239" s="44"/>
      <c r="LX239" s="44"/>
      <c r="LY239" s="44"/>
      <c r="LZ239" s="44"/>
      <c r="MA239" s="44"/>
      <c r="MB239" s="44"/>
      <c r="MC239" s="44"/>
      <c r="MD239" s="44"/>
      <c r="ME239" s="44"/>
      <c r="MF239" s="44"/>
      <c r="MG239" s="44"/>
      <c r="MH239" s="44"/>
      <c r="MI239" s="44"/>
      <c r="MJ239" s="44"/>
      <c r="MK239" s="44"/>
      <c r="ML239" s="44"/>
      <c r="MM239" s="44"/>
      <c r="MN239" s="44"/>
      <c r="MO239" s="44"/>
      <c r="MP239" s="44"/>
      <c r="MQ239" s="44"/>
      <c r="MR239" s="44"/>
      <c r="MS239" s="44"/>
      <c r="MT239" s="44"/>
      <c r="MU239" s="44"/>
      <c r="MV239" s="44"/>
      <c r="MW239" s="44"/>
      <c r="MX239" s="44"/>
      <c r="MY239" s="44"/>
      <c r="MZ239" s="44"/>
      <c r="NA239" s="44"/>
      <c r="NB239" s="44"/>
      <c r="NC239" s="44"/>
      <c r="ND239" s="44"/>
      <c r="NE239" s="44"/>
      <c r="NF239" s="44"/>
      <c r="NG239" s="44"/>
      <c r="NH239" s="44"/>
      <c r="NI239" s="44"/>
      <c r="NJ239" s="44"/>
      <c r="NK239" s="44"/>
      <c r="NL239" s="44"/>
      <c r="NM239" s="44"/>
      <c r="NN239" s="44"/>
      <c r="NO239" s="44"/>
      <c r="NP239" s="44"/>
      <c r="NQ239" s="44"/>
      <c r="NR239" s="44"/>
      <c r="NS239" s="44"/>
      <c r="NT239" s="44"/>
      <c r="NU239" s="44"/>
      <c r="NV239" s="44"/>
      <c r="NW239" s="44"/>
      <c r="NX239" s="44"/>
      <c r="NY239" s="44"/>
      <c r="NZ239" s="44"/>
      <c r="OA239" s="44"/>
      <c r="OB239" s="44"/>
      <c r="OC239" s="44"/>
      <c r="OD239" s="44"/>
      <c r="OE239" s="44"/>
      <c r="OF239" s="44"/>
      <c r="OG239" s="44"/>
      <c r="OH239" s="44"/>
      <c r="OI239" s="44"/>
      <c r="OJ239" s="44"/>
      <c r="OK239" s="44"/>
      <c r="OL239" s="44"/>
      <c r="OM239" s="44"/>
      <c r="ON239" s="44"/>
      <c r="OO239" s="44"/>
      <c r="OP239" s="44"/>
      <c r="OQ239" s="44"/>
      <c r="OR239" s="44"/>
      <c r="OS239" s="44"/>
      <c r="OT239" s="44"/>
      <c r="OU239" s="44"/>
      <c r="OV239" s="44"/>
      <c r="OW239" s="44"/>
      <c r="OX239" s="44"/>
      <c r="OY239" s="44"/>
      <c r="OZ239" s="44"/>
      <c r="PA239" s="44"/>
      <c r="PB239" s="44"/>
      <c r="PC239" s="44"/>
      <c r="PD239" s="44"/>
      <c r="PE239" s="44"/>
      <c r="PF239" s="44"/>
      <c r="PG239" s="44"/>
      <c r="PH239" s="44"/>
    </row>
    <row r="240" spans="1:424" s="49" customFormat="1" x14ac:dyDescent="0.25">
      <c r="A240" s="30"/>
      <c r="C240" s="328"/>
      <c r="D240" s="47"/>
      <c r="E240" s="328"/>
      <c r="F240" s="47"/>
      <c r="G240" s="47"/>
      <c r="H240" s="47"/>
      <c r="I240" s="47"/>
      <c r="J240" s="47"/>
      <c r="M240" s="47"/>
      <c r="N240" s="47"/>
      <c r="O240" s="47"/>
      <c r="P240" s="47"/>
      <c r="Q240" s="47"/>
      <c r="R240" s="47"/>
      <c r="U240" s="47"/>
      <c r="V240" s="47"/>
      <c r="W240" s="47"/>
      <c r="X240" s="47"/>
      <c r="Y240" s="47"/>
      <c r="Z240" s="47"/>
      <c r="AC240" s="47"/>
      <c r="AD240" s="47"/>
      <c r="AE240" s="47"/>
      <c r="AF240" s="47"/>
      <c r="AG240" s="47"/>
      <c r="AH240" s="47"/>
      <c r="AK240" s="47"/>
      <c r="AL240" s="47"/>
      <c r="AM240" s="47"/>
      <c r="AN240" s="47"/>
      <c r="AO240" s="47"/>
      <c r="AP240" s="47"/>
      <c r="AS240" s="47"/>
      <c r="AT240" s="47"/>
      <c r="AU240" s="47"/>
      <c r="AV240" s="47"/>
      <c r="AW240" s="46"/>
      <c r="AX240" s="46"/>
      <c r="BA240" s="47"/>
      <c r="BB240" s="47"/>
      <c r="BC240" s="47"/>
      <c r="BD240" s="47"/>
      <c r="BE240" s="47"/>
      <c r="BF240" s="47"/>
      <c r="BG240" s="47"/>
      <c r="BH240" s="47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  <c r="CF240" s="44"/>
      <c r="CG240" s="44"/>
      <c r="CH240" s="44"/>
      <c r="CI240" s="44"/>
      <c r="CJ240" s="44"/>
      <c r="CK240" s="44"/>
      <c r="CL240" s="44"/>
      <c r="CM240" s="44"/>
      <c r="CN240" s="44"/>
      <c r="CO240" s="44"/>
      <c r="CP240" s="44"/>
      <c r="CQ240" s="44"/>
      <c r="CR240" s="44"/>
      <c r="CS240" s="44"/>
      <c r="CT240" s="44"/>
      <c r="CU240" s="44"/>
      <c r="CV240" s="44"/>
      <c r="CW240" s="44"/>
      <c r="CX240" s="44"/>
      <c r="CY240" s="44"/>
      <c r="CZ240" s="44"/>
      <c r="DA240" s="44"/>
      <c r="DB240" s="44"/>
      <c r="DC240" s="44"/>
      <c r="DD240" s="44"/>
      <c r="DE240" s="44"/>
      <c r="DF240" s="44"/>
      <c r="DG240" s="44"/>
      <c r="DH240" s="44"/>
      <c r="DI240" s="44"/>
      <c r="DJ240" s="44"/>
      <c r="DK240" s="44"/>
      <c r="DL240" s="44"/>
      <c r="DM240" s="44"/>
      <c r="DN240" s="44"/>
      <c r="DO240" s="44"/>
      <c r="DP240" s="44"/>
      <c r="DQ240" s="44"/>
      <c r="DR240" s="44"/>
      <c r="DS240" s="44"/>
      <c r="DT240" s="44"/>
      <c r="DU240" s="44"/>
      <c r="DV240" s="44"/>
      <c r="DW240" s="44"/>
      <c r="DX240" s="44"/>
      <c r="DY240" s="44"/>
      <c r="DZ240" s="44"/>
      <c r="EA240" s="44"/>
      <c r="EB240" s="44"/>
      <c r="EC240" s="44"/>
      <c r="ED240" s="44"/>
      <c r="EE240" s="44"/>
      <c r="EF240" s="44"/>
      <c r="EG240" s="44"/>
      <c r="EH240" s="44"/>
      <c r="EI240" s="44"/>
      <c r="EJ240" s="44"/>
      <c r="EK240" s="44"/>
      <c r="EL240" s="44"/>
      <c r="EM240" s="44"/>
      <c r="EN240" s="44"/>
      <c r="EO240" s="44"/>
      <c r="EP240" s="44"/>
      <c r="EQ240" s="44"/>
      <c r="ER240" s="44"/>
      <c r="ES240" s="44"/>
      <c r="ET240" s="44"/>
      <c r="EU240" s="44"/>
      <c r="EV240" s="44"/>
      <c r="EW240" s="44"/>
      <c r="EX240" s="44"/>
      <c r="EY240" s="44"/>
      <c r="EZ240" s="44"/>
      <c r="FA240" s="44"/>
      <c r="FB240" s="44"/>
      <c r="FC240" s="44"/>
      <c r="FD240" s="44"/>
      <c r="FE240" s="44"/>
      <c r="FF240" s="44"/>
      <c r="FG240" s="44"/>
      <c r="FH240" s="44"/>
      <c r="FI240" s="44"/>
      <c r="FJ240" s="44"/>
      <c r="FK240" s="44"/>
      <c r="FL240" s="44"/>
      <c r="FM240" s="44"/>
      <c r="FN240" s="44"/>
      <c r="FO240" s="44"/>
      <c r="FP240" s="44"/>
      <c r="FQ240" s="44"/>
      <c r="FR240" s="44"/>
      <c r="FS240" s="44"/>
      <c r="FT240" s="44"/>
      <c r="FU240" s="44"/>
      <c r="FV240" s="44"/>
      <c r="FW240" s="44"/>
      <c r="FX240" s="44"/>
      <c r="FY240" s="44"/>
      <c r="FZ240" s="44"/>
      <c r="GA240" s="44"/>
      <c r="GB240" s="44"/>
      <c r="GC240" s="44"/>
      <c r="GD240" s="44"/>
      <c r="GE240" s="44"/>
      <c r="GF240" s="44"/>
      <c r="GG240" s="44"/>
      <c r="GH240" s="44"/>
      <c r="GI240" s="44"/>
      <c r="GJ240" s="44"/>
      <c r="GK240" s="44"/>
      <c r="GL240" s="44"/>
      <c r="GM240" s="44"/>
      <c r="GN240" s="44"/>
      <c r="GO240" s="44"/>
      <c r="GP240" s="44"/>
      <c r="GQ240" s="44"/>
      <c r="GR240" s="44"/>
      <c r="GS240" s="44"/>
      <c r="GT240" s="44"/>
      <c r="GU240" s="44"/>
      <c r="GV240" s="44"/>
      <c r="GW240" s="44"/>
      <c r="GX240" s="44"/>
      <c r="GY240" s="44"/>
      <c r="GZ240" s="44"/>
      <c r="HA240" s="44"/>
      <c r="HB240" s="44"/>
      <c r="HC240" s="44"/>
      <c r="HD240" s="44"/>
      <c r="HE240" s="44"/>
      <c r="HF240" s="44"/>
      <c r="HG240" s="44"/>
      <c r="HH240" s="44"/>
      <c r="HI240" s="44"/>
      <c r="HJ240" s="44"/>
      <c r="HK240" s="44"/>
      <c r="HL240" s="44"/>
      <c r="HM240" s="44"/>
      <c r="HN240" s="44"/>
      <c r="HO240" s="44"/>
      <c r="HP240" s="44"/>
      <c r="HQ240" s="44"/>
      <c r="HR240" s="44"/>
      <c r="HS240" s="44"/>
      <c r="HT240" s="44"/>
      <c r="HU240" s="44"/>
      <c r="HV240" s="44"/>
      <c r="HW240" s="44"/>
      <c r="HX240" s="44"/>
      <c r="HY240" s="44"/>
      <c r="HZ240" s="44"/>
      <c r="IA240" s="44"/>
      <c r="IB240" s="44"/>
      <c r="IC240" s="44"/>
      <c r="ID240" s="44"/>
      <c r="IE240" s="44"/>
      <c r="IF240" s="44"/>
      <c r="IG240" s="44"/>
      <c r="IH240" s="44"/>
      <c r="II240" s="44"/>
      <c r="IJ240" s="44"/>
      <c r="IK240" s="44"/>
      <c r="IL240" s="44"/>
      <c r="IM240" s="44"/>
      <c r="IN240" s="44"/>
      <c r="IO240" s="44"/>
      <c r="IP240" s="44"/>
      <c r="IQ240" s="44"/>
      <c r="IR240" s="44"/>
      <c r="IS240" s="44"/>
      <c r="IT240" s="44"/>
      <c r="IU240" s="44"/>
      <c r="IV240" s="44"/>
      <c r="IW240" s="44"/>
      <c r="IX240" s="44"/>
      <c r="IY240" s="44"/>
      <c r="IZ240" s="44"/>
      <c r="JA240" s="44"/>
      <c r="JB240" s="44"/>
      <c r="JC240" s="44"/>
      <c r="JD240" s="44"/>
      <c r="JE240" s="44"/>
      <c r="JF240" s="44"/>
      <c r="JG240" s="44"/>
      <c r="JH240" s="44"/>
      <c r="JI240" s="44"/>
      <c r="JJ240" s="44"/>
      <c r="JK240" s="44"/>
      <c r="JL240" s="44"/>
      <c r="JM240" s="44"/>
      <c r="JN240" s="44"/>
      <c r="JO240" s="44"/>
      <c r="JP240" s="44"/>
      <c r="JQ240" s="44"/>
      <c r="JR240" s="44"/>
      <c r="JS240" s="44"/>
      <c r="JT240" s="44"/>
      <c r="JU240" s="44"/>
      <c r="JV240" s="44"/>
      <c r="JW240" s="44"/>
      <c r="JX240" s="44"/>
      <c r="JY240" s="44"/>
      <c r="JZ240" s="44"/>
      <c r="KA240" s="44"/>
      <c r="KB240" s="44"/>
      <c r="KC240" s="44"/>
      <c r="KD240" s="44"/>
      <c r="KE240" s="44"/>
      <c r="KF240" s="44"/>
      <c r="KG240" s="44"/>
      <c r="KH240" s="44"/>
      <c r="KI240" s="44"/>
      <c r="KJ240" s="44"/>
      <c r="KK240" s="44"/>
      <c r="KL240" s="44"/>
      <c r="KM240" s="44"/>
      <c r="KN240" s="44"/>
      <c r="KO240" s="44"/>
      <c r="KP240" s="44"/>
      <c r="KQ240" s="44"/>
      <c r="KR240" s="44"/>
      <c r="KS240" s="44"/>
      <c r="KT240" s="44"/>
      <c r="KU240" s="44"/>
      <c r="KV240" s="44"/>
      <c r="KW240" s="44"/>
      <c r="KX240" s="44"/>
      <c r="KY240" s="44"/>
      <c r="KZ240" s="44"/>
      <c r="LA240" s="44"/>
      <c r="LB240" s="44"/>
      <c r="LC240" s="44"/>
      <c r="LD240" s="44"/>
      <c r="LE240" s="44"/>
      <c r="LF240" s="44"/>
      <c r="LG240" s="44"/>
      <c r="LH240" s="44"/>
      <c r="LI240" s="44"/>
      <c r="LJ240" s="44"/>
      <c r="LK240" s="44"/>
      <c r="LL240" s="44"/>
      <c r="LM240" s="44"/>
      <c r="LN240" s="44"/>
      <c r="LO240" s="44"/>
      <c r="LP240" s="44"/>
      <c r="LQ240" s="44"/>
      <c r="LR240" s="44"/>
      <c r="LS240" s="44"/>
      <c r="LT240" s="44"/>
      <c r="LU240" s="44"/>
      <c r="LV240" s="44"/>
      <c r="LW240" s="44"/>
      <c r="LX240" s="44"/>
      <c r="LY240" s="44"/>
      <c r="LZ240" s="44"/>
      <c r="MA240" s="44"/>
      <c r="MB240" s="44"/>
      <c r="MC240" s="44"/>
      <c r="MD240" s="44"/>
      <c r="ME240" s="44"/>
      <c r="MF240" s="44"/>
      <c r="MG240" s="44"/>
      <c r="MH240" s="44"/>
      <c r="MI240" s="44"/>
      <c r="MJ240" s="44"/>
      <c r="MK240" s="44"/>
      <c r="ML240" s="44"/>
      <c r="MM240" s="44"/>
      <c r="MN240" s="44"/>
      <c r="MO240" s="44"/>
      <c r="MP240" s="44"/>
      <c r="MQ240" s="44"/>
      <c r="MR240" s="44"/>
      <c r="MS240" s="44"/>
      <c r="MT240" s="44"/>
      <c r="MU240" s="44"/>
      <c r="MV240" s="44"/>
      <c r="MW240" s="44"/>
      <c r="MX240" s="44"/>
      <c r="MY240" s="44"/>
      <c r="MZ240" s="44"/>
      <c r="NA240" s="44"/>
      <c r="NB240" s="44"/>
      <c r="NC240" s="44"/>
      <c r="ND240" s="44"/>
      <c r="NE240" s="44"/>
      <c r="NF240" s="44"/>
      <c r="NG240" s="44"/>
      <c r="NH240" s="44"/>
      <c r="NI240" s="44"/>
      <c r="NJ240" s="44"/>
      <c r="NK240" s="44"/>
      <c r="NL240" s="44"/>
      <c r="NM240" s="44"/>
      <c r="NN240" s="44"/>
      <c r="NO240" s="44"/>
      <c r="NP240" s="44"/>
      <c r="NQ240" s="44"/>
      <c r="NR240" s="44"/>
      <c r="NS240" s="44"/>
      <c r="NT240" s="44"/>
      <c r="NU240" s="44"/>
      <c r="NV240" s="44"/>
      <c r="NW240" s="44"/>
      <c r="NX240" s="44"/>
      <c r="NY240" s="44"/>
      <c r="NZ240" s="44"/>
      <c r="OA240" s="44"/>
      <c r="OB240" s="44"/>
      <c r="OC240" s="44"/>
      <c r="OD240" s="44"/>
      <c r="OE240" s="44"/>
      <c r="OF240" s="44"/>
      <c r="OG240" s="44"/>
      <c r="OH240" s="44"/>
      <c r="OI240" s="44"/>
      <c r="OJ240" s="44"/>
      <c r="OK240" s="44"/>
      <c r="OL240" s="44"/>
      <c r="OM240" s="44"/>
      <c r="ON240" s="44"/>
      <c r="OO240" s="44"/>
      <c r="OP240" s="44"/>
      <c r="OQ240" s="44"/>
      <c r="OR240" s="44"/>
      <c r="OS240" s="44"/>
      <c r="OT240" s="44"/>
      <c r="OU240" s="44"/>
      <c r="OV240" s="44"/>
      <c r="OW240" s="44"/>
      <c r="OX240" s="44"/>
      <c r="OY240" s="44"/>
      <c r="OZ240" s="44"/>
      <c r="PA240" s="44"/>
      <c r="PB240" s="44"/>
      <c r="PC240" s="44"/>
      <c r="PD240" s="44"/>
      <c r="PE240" s="44"/>
      <c r="PF240" s="44"/>
      <c r="PG240" s="44"/>
      <c r="PH240" s="44"/>
    </row>
    <row r="241" spans="1:424" s="49" customFormat="1" x14ac:dyDescent="0.25">
      <c r="A241" s="30"/>
      <c r="C241" s="328"/>
      <c r="D241" s="47"/>
      <c r="E241" s="328"/>
      <c r="F241" s="47"/>
      <c r="G241" s="47"/>
      <c r="H241" s="47"/>
      <c r="I241" s="47"/>
      <c r="J241" s="47"/>
      <c r="M241" s="47"/>
      <c r="N241" s="47"/>
      <c r="O241" s="47"/>
      <c r="P241" s="47"/>
      <c r="Q241" s="47"/>
      <c r="R241" s="47"/>
      <c r="U241" s="47"/>
      <c r="V241" s="47"/>
      <c r="W241" s="47"/>
      <c r="X241" s="47"/>
      <c r="Y241" s="47"/>
      <c r="Z241" s="47"/>
      <c r="AC241" s="47"/>
      <c r="AD241" s="47"/>
      <c r="AE241" s="47"/>
      <c r="AF241" s="47"/>
      <c r="AG241" s="47"/>
      <c r="AH241" s="47"/>
      <c r="AK241" s="47"/>
      <c r="AL241" s="47"/>
      <c r="AM241" s="47"/>
      <c r="AN241" s="47"/>
      <c r="AO241" s="47"/>
      <c r="AP241" s="47"/>
      <c r="AS241" s="47"/>
      <c r="AT241" s="47"/>
      <c r="AU241" s="47"/>
      <c r="AV241" s="47"/>
      <c r="AW241" s="46"/>
      <c r="AX241" s="46"/>
      <c r="BA241" s="47"/>
      <c r="BB241" s="47"/>
      <c r="BC241" s="47"/>
      <c r="BD241" s="47"/>
      <c r="BE241" s="47"/>
      <c r="BF241" s="47"/>
      <c r="BG241" s="47"/>
      <c r="BH241" s="47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  <c r="CF241" s="44"/>
      <c r="CG241" s="44"/>
      <c r="CH241" s="44"/>
      <c r="CI241" s="44"/>
      <c r="CJ241" s="44"/>
      <c r="CK241" s="44"/>
      <c r="CL241" s="44"/>
      <c r="CM241" s="44"/>
      <c r="CN241" s="44"/>
      <c r="CO241" s="44"/>
      <c r="CP241" s="44"/>
      <c r="CQ241" s="44"/>
      <c r="CR241" s="44"/>
      <c r="CS241" s="44"/>
      <c r="CT241" s="44"/>
      <c r="CU241" s="44"/>
      <c r="CV241" s="44"/>
      <c r="CW241" s="44"/>
      <c r="CX241" s="44"/>
      <c r="CY241" s="44"/>
      <c r="CZ241" s="44"/>
      <c r="DA241" s="44"/>
      <c r="DB241" s="44"/>
      <c r="DC241" s="44"/>
      <c r="DD241" s="44"/>
      <c r="DE241" s="44"/>
      <c r="DF241" s="44"/>
      <c r="DG241" s="44"/>
      <c r="DH241" s="44"/>
      <c r="DI241" s="44"/>
      <c r="DJ241" s="44"/>
      <c r="DK241" s="44"/>
      <c r="DL241" s="44"/>
      <c r="DM241" s="44"/>
      <c r="DN241" s="44"/>
      <c r="DO241" s="44"/>
      <c r="DP241" s="44"/>
      <c r="DQ241" s="44"/>
      <c r="DR241" s="44"/>
      <c r="DS241" s="44"/>
      <c r="DT241" s="44"/>
      <c r="DU241" s="44"/>
      <c r="DV241" s="44"/>
      <c r="DW241" s="44"/>
      <c r="DX241" s="44"/>
      <c r="DY241" s="44"/>
      <c r="DZ241" s="44"/>
      <c r="EA241" s="44"/>
      <c r="EB241" s="44"/>
      <c r="EC241" s="44"/>
      <c r="ED241" s="44"/>
      <c r="EE241" s="44"/>
      <c r="EF241" s="44"/>
      <c r="EG241" s="44"/>
      <c r="EH241" s="44"/>
      <c r="EI241" s="44"/>
      <c r="EJ241" s="44"/>
      <c r="EK241" s="44"/>
      <c r="EL241" s="44"/>
      <c r="EM241" s="44"/>
      <c r="EN241" s="44"/>
      <c r="EO241" s="44"/>
      <c r="EP241" s="44"/>
      <c r="EQ241" s="44"/>
      <c r="ER241" s="44"/>
      <c r="ES241" s="44"/>
      <c r="ET241" s="44"/>
      <c r="EU241" s="44"/>
      <c r="EV241" s="44"/>
      <c r="EW241" s="44"/>
      <c r="EX241" s="44"/>
      <c r="EY241" s="44"/>
      <c r="EZ241" s="44"/>
      <c r="FA241" s="44"/>
      <c r="FB241" s="44"/>
      <c r="FC241" s="44"/>
      <c r="FD241" s="44"/>
      <c r="FE241" s="44"/>
      <c r="FF241" s="44"/>
      <c r="FG241" s="44"/>
      <c r="FH241" s="44"/>
      <c r="FI241" s="44"/>
      <c r="FJ241" s="44"/>
      <c r="FK241" s="44"/>
      <c r="FL241" s="44"/>
      <c r="FM241" s="44"/>
      <c r="FN241" s="44"/>
      <c r="FO241" s="44"/>
      <c r="FP241" s="44"/>
      <c r="FQ241" s="44"/>
      <c r="FR241" s="44"/>
      <c r="FS241" s="44"/>
      <c r="FT241" s="44"/>
      <c r="FU241" s="44"/>
      <c r="FV241" s="44"/>
      <c r="FW241" s="44"/>
      <c r="FX241" s="44"/>
      <c r="FY241" s="44"/>
      <c r="FZ241" s="44"/>
      <c r="GA241" s="44"/>
      <c r="GB241" s="44"/>
      <c r="GC241" s="44"/>
      <c r="GD241" s="44"/>
      <c r="GE241" s="44"/>
      <c r="GF241" s="44"/>
      <c r="GG241" s="44"/>
      <c r="GH241" s="44"/>
      <c r="GI241" s="44"/>
      <c r="GJ241" s="44"/>
      <c r="GK241" s="44"/>
      <c r="GL241" s="44"/>
      <c r="GM241" s="44"/>
      <c r="GN241" s="44"/>
      <c r="GO241" s="44"/>
      <c r="GP241" s="44"/>
      <c r="GQ241" s="44"/>
      <c r="GR241" s="44"/>
      <c r="GS241" s="44"/>
      <c r="GT241" s="44"/>
      <c r="GU241" s="44"/>
      <c r="GV241" s="44"/>
      <c r="GW241" s="44"/>
      <c r="GX241" s="44"/>
      <c r="GY241" s="44"/>
      <c r="GZ241" s="44"/>
      <c r="HA241" s="44"/>
      <c r="HB241" s="44"/>
      <c r="HC241" s="44"/>
      <c r="HD241" s="44"/>
      <c r="HE241" s="44"/>
      <c r="HF241" s="44"/>
      <c r="HG241" s="44"/>
      <c r="HH241" s="44"/>
      <c r="HI241" s="44"/>
      <c r="HJ241" s="44"/>
      <c r="HK241" s="44"/>
      <c r="HL241" s="44"/>
      <c r="HM241" s="44"/>
      <c r="HN241" s="44"/>
      <c r="HO241" s="44"/>
      <c r="HP241" s="44"/>
      <c r="HQ241" s="44"/>
      <c r="HR241" s="44"/>
      <c r="HS241" s="44"/>
      <c r="HT241" s="44"/>
      <c r="HU241" s="44"/>
      <c r="HV241" s="44"/>
      <c r="HW241" s="44"/>
      <c r="HX241" s="44"/>
      <c r="HY241" s="44"/>
      <c r="HZ241" s="44"/>
      <c r="IA241" s="44"/>
      <c r="IB241" s="44"/>
      <c r="IC241" s="44"/>
      <c r="ID241" s="44"/>
      <c r="IE241" s="44"/>
      <c r="IF241" s="44"/>
      <c r="IG241" s="44"/>
      <c r="IH241" s="44"/>
      <c r="II241" s="44"/>
      <c r="IJ241" s="44"/>
      <c r="IK241" s="44"/>
      <c r="IL241" s="44"/>
      <c r="IM241" s="44"/>
      <c r="IN241" s="44"/>
      <c r="IO241" s="44"/>
      <c r="IP241" s="44"/>
      <c r="IQ241" s="44"/>
      <c r="IR241" s="44"/>
      <c r="IS241" s="44"/>
      <c r="IT241" s="44"/>
      <c r="IU241" s="44"/>
      <c r="IV241" s="44"/>
      <c r="IW241" s="44"/>
      <c r="IX241" s="44"/>
      <c r="IY241" s="44"/>
      <c r="IZ241" s="44"/>
      <c r="JA241" s="44"/>
      <c r="JB241" s="44"/>
      <c r="JC241" s="44"/>
      <c r="JD241" s="44"/>
      <c r="JE241" s="44"/>
      <c r="JF241" s="44"/>
      <c r="JG241" s="44"/>
      <c r="JH241" s="44"/>
      <c r="JI241" s="44"/>
      <c r="JJ241" s="44"/>
      <c r="JK241" s="44"/>
      <c r="JL241" s="44"/>
      <c r="JM241" s="44"/>
      <c r="JN241" s="44"/>
      <c r="JO241" s="44"/>
      <c r="JP241" s="44"/>
      <c r="JQ241" s="44"/>
      <c r="JR241" s="44"/>
      <c r="JS241" s="44"/>
      <c r="JT241" s="44"/>
      <c r="JU241" s="44"/>
      <c r="JV241" s="44"/>
      <c r="JW241" s="44"/>
      <c r="JX241" s="44"/>
      <c r="JY241" s="44"/>
      <c r="JZ241" s="44"/>
      <c r="KA241" s="44"/>
      <c r="KB241" s="44"/>
      <c r="KC241" s="44"/>
      <c r="KD241" s="44"/>
      <c r="KE241" s="44"/>
      <c r="KF241" s="44"/>
      <c r="KG241" s="44"/>
      <c r="KH241" s="44"/>
      <c r="KI241" s="44"/>
      <c r="KJ241" s="44"/>
      <c r="KK241" s="44"/>
      <c r="KL241" s="44"/>
      <c r="KM241" s="44"/>
      <c r="KN241" s="44"/>
      <c r="KO241" s="44"/>
      <c r="KP241" s="44"/>
      <c r="KQ241" s="44"/>
      <c r="KR241" s="44"/>
      <c r="KS241" s="44"/>
      <c r="KT241" s="44"/>
      <c r="KU241" s="44"/>
      <c r="KV241" s="44"/>
      <c r="KW241" s="44"/>
      <c r="KX241" s="44"/>
      <c r="KY241" s="44"/>
      <c r="KZ241" s="44"/>
      <c r="LA241" s="44"/>
      <c r="LB241" s="44"/>
      <c r="LC241" s="44"/>
      <c r="LD241" s="44"/>
      <c r="LE241" s="44"/>
      <c r="LF241" s="44"/>
      <c r="LG241" s="44"/>
      <c r="LH241" s="44"/>
      <c r="LI241" s="44"/>
      <c r="LJ241" s="44"/>
      <c r="LK241" s="44"/>
      <c r="LL241" s="44"/>
      <c r="LM241" s="44"/>
      <c r="LN241" s="44"/>
      <c r="LO241" s="44"/>
      <c r="LP241" s="44"/>
      <c r="LQ241" s="44"/>
      <c r="LR241" s="44"/>
      <c r="LS241" s="44"/>
      <c r="LT241" s="44"/>
      <c r="LU241" s="44"/>
      <c r="LV241" s="44"/>
      <c r="LW241" s="44"/>
      <c r="LX241" s="44"/>
      <c r="LY241" s="44"/>
      <c r="LZ241" s="44"/>
      <c r="MA241" s="44"/>
      <c r="MB241" s="44"/>
      <c r="MC241" s="44"/>
      <c r="MD241" s="44"/>
      <c r="ME241" s="44"/>
      <c r="MF241" s="44"/>
      <c r="MG241" s="44"/>
      <c r="MH241" s="44"/>
      <c r="MI241" s="44"/>
      <c r="MJ241" s="44"/>
      <c r="MK241" s="44"/>
      <c r="ML241" s="44"/>
      <c r="MM241" s="44"/>
      <c r="MN241" s="44"/>
      <c r="MO241" s="44"/>
      <c r="MP241" s="44"/>
      <c r="MQ241" s="44"/>
      <c r="MR241" s="44"/>
      <c r="MS241" s="44"/>
      <c r="MT241" s="44"/>
      <c r="MU241" s="44"/>
      <c r="MV241" s="44"/>
      <c r="MW241" s="44"/>
      <c r="MX241" s="44"/>
      <c r="MY241" s="44"/>
      <c r="MZ241" s="44"/>
      <c r="NA241" s="44"/>
      <c r="NB241" s="44"/>
      <c r="NC241" s="44"/>
      <c r="ND241" s="44"/>
      <c r="NE241" s="44"/>
      <c r="NF241" s="44"/>
      <c r="NG241" s="44"/>
      <c r="NH241" s="44"/>
      <c r="NI241" s="44"/>
      <c r="NJ241" s="44"/>
      <c r="NK241" s="44"/>
      <c r="NL241" s="44"/>
      <c r="NM241" s="44"/>
      <c r="NN241" s="44"/>
      <c r="NO241" s="44"/>
      <c r="NP241" s="44"/>
      <c r="NQ241" s="44"/>
      <c r="NR241" s="44"/>
      <c r="NS241" s="44"/>
      <c r="NT241" s="44"/>
      <c r="NU241" s="44"/>
      <c r="NV241" s="44"/>
      <c r="NW241" s="44"/>
      <c r="NX241" s="44"/>
      <c r="NY241" s="44"/>
      <c r="NZ241" s="44"/>
      <c r="OA241" s="44"/>
      <c r="OB241" s="44"/>
      <c r="OC241" s="44"/>
      <c r="OD241" s="44"/>
      <c r="OE241" s="44"/>
      <c r="OF241" s="44"/>
      <c r="OG241" s="44"/>
      <c r="OH241" s="44"/>
      <c r="OI241" s="44"/>
      <c r="OJ241" s="44"/>
      <c r="OK241" s="44"/>
      <c r="OL241" s="44"/>
      <c r="OM241" s="44"/>
      <c r="ON241" s="44"/>
      <c r="OO241" s="44"/>
      <c r="OP241" s="44"/>
      <c r="OQ241" s="44"/>
      <c r="OR241" s="44"/>
      <c r="OS241" s="44"/>
      <c r="OT241" s="44"/>
      <c r="OU241" s="44"/>
      <c r="OV241" s="44"/>
      <c r="OW241" s="44"/>
      <c r="OX241" s="44"/>
      <c r="OY241" s="44"/>
      <c r="OZ241" s="44"/>
      <c r="PA241" s="44"/>
      <c r="PB241" s="44"/>
      <c r="PC241" s="44"/>
      <c r="PD241" s="44"/>
      <c r="PE241" s="44"/>
      <c r="PF241" s="44"/>
      <c r="PG241" s="44"/>
      <c r="PH241" s="44"/>
    </row>
    <row r="242" spans="1:424" s="49" customFormat="1" x14ac:dyDescent="0.25">
      <c r="A242" s="30"/>
      <c r="C242" s="328"/>
      <c r="D242" s="47"/>
      <c r="E242" s="328"/>
      <c r="F242" s="47"/>
      <c r="G242" s="47"/>
      <c r="H242" s="47"/>
      <c r="I242" s="47"/>
      <c r="J242" s="47"/>
      <c r="M242" s="47"/>
      <c r="N242" s="47"/>
      <c r="O242" s="47"/>
      <c r="P242" s="47"/>
      <c r="Q242" s="47"/>
      <c r="R242" s="47"/>
      <c r="U242" s="47"/>
      <c r="V242" s="47"/>
      <c r="W242" s="47"/>
      <c r="X242" s="47"/>
      <c r="Y242" s="47"/>
      <c r="Z242" s="47"/>
      <c r="AC242" s="47"/>
      <c r="AD242" s="47"/>
      <c r="AE242" s="47"/>
      <c r="AF242" s="47"/>
      <c r="AG242" s="47"/>
      <c r="AH242" s="47"/>
      <c r="AK242" s="47"/>
      <c r="AL242" s="47"/>
      <c r="AM242" s="47"/>
      <c r="AN242" s="47"/>
      <c r="AO242" s="47"/>
      <c r="AP242" s="47"/>
      <c r="AS242" s="47"/>
      <c r="AT242" s="47"/>
      <c r="AU242" s="47"/>
      <c r="AV242" s="47"/>
      <c r="AW242" s="46"/>
      <c r="AX242" s="46"/>
      <c r="BA242" s="47"/>
      <c r="BB242" s="47"/>
      <c r="BC242" s="47"/>
      <c r="BD242" s="47"/>
      <c r="BE242" s="47"/>
      <c r="BF242" s="47"/>
      <c r="BG242" s="47"/>
      <c r="BH242" s="47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  <c r="CF242" s="44"/>
      <c r="CG242" s="44"/>
      <c r="CH242" s="44"/>
      <c r="CI242" s="44"/>
      <c r="CJ242" s="44"/>
      <c r="CK242" s="44"/>
      <c r="CL242" s="44"/>
      <c r="CM242" s="44"/>
      <c r="CN242" s="44"/>
      <c r="CO242" s="44"/>
      <c r="CP242" s="44"/>
      <c r="CQ242" s="44"/>
      <c r="CR242" s="44"/>
      <c r="CS242" s="44"/>
      <c r="CT242" s="44"/>
      <c r="CU242" s="44"/>
      <c r="CV242" s="44"/>
      <c r="CW242" s="44"/>
      <c r="CX242" s="44"/>
      <c r="CY242" s="44"/>
      <c r="CZ242" s="44"/>
      <c r="DA242" s="44"/>
      <c r="DB242" s="44"/>
      <c r="DC242" s="44"/>
      <c r="DD242" s="44"/>
      <c r="DE242" s="44"/>
      <c r="DF242" s="44"/>
      <c r="DG242" s="44"/>
      <c r="DH242" s="44"/>
      <c r="DI242" s="44"/>
      <c r="DJ242" s="44"/>
      <c r="DK242" s="44"/>
      <c r="DL242" s="44"/>
      <c r="DM242" s="44"/>
      <c r="DN242" s="44"/>
      <c r="DO242" s="44"/>
      <c r="DP242" s="44"/>
      <c r="DQ242" s="44"/>
      <c r="DR242" s="44"/>
      <c r="DS242" s="44"/>
      <c r="DT242" s="44"/>
      <c r="DU242" s="44"/>
      <c r="DV242" s="44"/>
      <c r="DW242" s="44"/>
      <c r="DX242" s="44"/>
      <c r="DY242" s="44"/>
      <c r="DZ242" s="44"/>
      <c r="EA242" s="44"/>
      <c r="EB242" s="44"/>
      <c r="EC242" s="44"/>
      <c r="ED242" s="44"/>
      <c r="EE242" s="44"/>
      <c r="EF242" s="44"/>
      <c r="EG242" s="44"/>
      <c r="EH242" s="44"/>
      <c r="EI242" s="44"/>
      <c r="EJ242" s="44"/>
      <c r="EK242" s="44"/>
      <c r="EL242" s="44"/>
      <c r="EM242" s="44"/>
      <c r="EN242" s="44"/>
      <c r="EO242" s="44"/>
      <c r="EP242" s="44"/>
      <c r="EQ242" s="44"/>
      <c r="ER242" s="44"/>
      <c r="ES242" s="44"/>
      <c r="ET242" s="44"/>
      <c r="EU242" s="44"/>
      <c r="EV242" s="44"/>
      <c r="EW242" s="44"/>
      <c r="EX242" s="44"/>
      <c r="EY242" s="44"/>
      <c r="EZ242" s="44"/>
      <c r="FA242" s="44"/>
      <c r="FB242" s="44"/>
      <c r="FC242" s="44"/>
      <c r="FD242" s="44"/>
      <c r="FE242" s="44"/>
      <c r="FF242" s="44"/>
      <c r="FG242" s="44"/>
      <c r="FH242" s="44"/>
      <c r="FI242" s="44"/>
      <c r="FJ242" s="44"/>
      <c r="FK242" s="44"/>
      <c r="FL242" s="44"/>
      <c r="FM242" s="44"/>
      <c r="FN242" s="44"/>
      <c r="FO242" s="44"/>
      <c r="FP242" s="44"/>
      <c r="FQ242" s="44"/>
      <c r="FR242" s="44"/>
      <c r="FS242" s="44"/>
      <c r="FT242" s="44"/>
      <c r="FU242" s="44"/>
      <c r="FV242" s="44"/>
      <c r="FW242" s="44"/>
      <c r="FX242" s="44"/>
      <c r="FY242" s="44"/>
      <c r="FZ242" s="44"/>
      <c r="GA242" s="44"/>
      <c r="GB242" s="44"/>
      <c r="GC242" s="44"/>
      <c r="GD242" s="44"/>
      <c r="GE242" s="44"/>
      <c r="GF242" s="44"/>
      <c r="GG242" s="44"/>
      <c r="GH242" s="44"/>
      <c r="GI242" s="44"/>
      <c r="GJ242" s="44"/>
      <c r="GK242" s="44"/>
      <c r="GL242" s="44"/>
      <c r="GM242" s="44"/>
      <c r="GN242" s="44"/>
      <c r="GO242" s="44"/>
      <c r="GP242" s="44"/>
      <c r="GQ242" s="44"/>
      <c r="GR242" s="44"/>
      <c r="GS242" s="44"/>
      <c r="GT242" s="44"/>
      <c r="GU242" s="44"/>
      <c r="GV242" s="44"/>
      <c r="GW242" s="44"/>
      <c r="GX242" s="44"/>
      <c r="GY242" s="44"/>
      <c r="GZ242" s="44"/>
      <c r="HA242" s="44"/>
      <c r="HB242" s="44"/>
      <c r="HC242" s="44"/>
      <c r="HD242" s="44"/>
      <c r="HE242" s="44"/>
      <c r="HF242" s="44"/>
      <c r="HG242" s="44"/>
      <c r="HH242" s="44"/>
      <c r="HI242" s="44"/>
      <c r="HJ242" s="44"/>
      <c r="HK242" s="44"/>
      <c r="HL242" s="44"/>
      <c r="HM242" s="44"/>
      <c r="HN242" s="44"/>
      <c r="HO242" s="44"/>
      <c r="HP242" s="44"/>
      <c r="HQ242" s="44"/>
      <c r="HR242" s="44"/>
      <c r="HS242" s="44"/>
      <c r="HT242" s="44"/>
      <c r="HU242" s="44"/>
      <c r="HV242" s="44"/>
      <c r="HW242" s="44"/>
      <c r="HX242" s="44"/>
      <c r="HY242" s="44"/>
      <c r="HZ242" s="44"/>
      <c r="IA242" s="44"/>
      <c r="IB242" s="44"/>
      <c r="IC242" s="44"/>
      <c r="ID242" s="44"/>
      <c r="IE242" s="44"/>
      <c r="IF242" s="44"/>
      <c r="IG242" s="44"/>
      <c r="IH242" s="44"/>
      <c r="II242" s="44"/>
      <c r="IJ242" s="44"/>
      <c r="IK242" s="44"/>
      <c r="IL242" s="44"/>
      <c r="IM242" s="44"/>
      <c r="IN242" s="44"/>
      <c r="IO242" s="44"/>
      <c r="IP242" s="44"/>
      <c r="IQ242" s="44"/>
      <c r="IR242" s="44"/>
      <c r="IS242" s="44"/>
      <c r="IT242" s="44"/>
      <c r="IU242" s="44"/>
      <c r="IV242" s="44"/>
      <c r="IW242" s="44"/>
      <c r="IX242" s="44"/>
      <c r="IY242" s="44"/>
      <c r="IZ242" s="44"/>
      <c r="JA242" s="44"/>
      <c r="JB242" s="44"/>
      <c r="JC242" s="44"/>
      <c r="JD242" s="44"/>
      <c r="JE242" s="44"/>
      <c r="JF242" s="44"/>
      <c r="JG242" s="44"/>
      <c r="JH242" s="44"/>
      <c r="JI242" s="44"/>
      <c r="JJ242" s="44"/>
      <c r="JK242" s="44"/>
      <c r="JL242" s="44"/>
      <c r="JM242" s="44"/>
      <c r="JN242" s="44"/>
      <c r="JO242" s="44"/>
      <c r="JP242" s="44"/>
      <c r="JQ242" s="44"/>
      <c r="JR242" s="44"/>
      <c r="JS242" s="44"/>
      <c r="JT242" s="44"/>
      <c r="JU242" s="44"/>
      <c r="JV242" s="44"/>
      <c r="JW242" s="44"/>
      <c r="JX242" s="44"/>
      <c r="JY242" s="44"/>
      <c r="JZ242" s="44"/>
      <c r="KA242" s="44"/>
      <c r="KB242" s="44"/>
      <c r="KC242" s="44"/>
      <c r="KD242" s="44"/>
      <c r="KE242" s="44"/>
      <c r="KF242" s="44"/>
      <c r="KG242" s="44"/>
      <c r="KH242" s="44"/>
      <c r="KI242" s="44"/>
      <c r="KJ242" s="44"/>
      <c r="KK242" s="44"/>
      <c r="KL242" s="44"/>
      <c r="KM242" s="44"/>
      <c r="KN242" s="44"/>
      <c r="KO242" s="44"/>
      <c r="KP242" s="44"/>
      <c r="KQ242" s="44"/>
      <c r="KR242" s="44"/>
      <c r="KS242" s="44"/>
      <c r="KT242" s="44"/>
      <c r="KU242" s="44"/>
      <c r="KV242" s="44"/>
      <c r="KW242" s="44"/>
      <c r="KX242" s="44"/>
      <c r="KY242" s="44"/>
      <c r="KZ242" s="44"/>
      <c r="LA242" s="44"/>
      <c r="LB242" s="44"/>
      <c r="LC242" s="44"/>
      <c r="LD242" s="44"/>
      <c r="LE242" s="44"/>
      <c r="LF242" s="44"/>
      <c r="LG242" s="44"/>
      <c r="LH242" s="44"/>
      <c r="LI242" s="44"/>
      <c r="LJ242" s="44"/>
      <c r="LK242" s="44"/>
      <c r="LL242" s="44"/>
      <c r="LM242" s="44"/>
      <c r="LN242" s="44"/>
      <c r="LO242" s="44"/>
      <c r="LP242" s="44"/>
      <c r="LQ242" s="44"/>
      <c r="LR242" s="44"/>
      <c r="LS242" s="44"/>
      <c r="LT242" s="44"/>
      <c r="LU242" s="44"/>
      <c r="LV242" s="44"/>
      <c r="LW242" s="44"/>
      <c r="LX242" s="44"/>
      <c r="LY242" s="44"/>
      <c r="LZ242" s="44"/>
      <c r="MA242" s="44"/>
      <c r="MB242" s="44"/>
      <c r="MC242" s="44"/>
      <c r="MD242" s="44"/>
      <c r="ME242" s="44"/>
      <c r="MF242" s="44"/>
      <c r="MG242" s="44"/>
      <c r="MH242" s="44"/>
      <c r="MI242" s="44"/>
      <c r="MJ242" s="44"/>
      <c r="MK242" s="44"/>
      <c r="ML242" s="44"/>
      <c r="MM242" s="44"/>
      <c r="MN242" s="44"/>
      <c r="MO242" s="44"/>
      <c r="MP242" s="44"/>
      <c r="MQ242" s="44"/>
      <c r="MR242" s="44"/>
      <c r="MS242" s="44"/>
      <c r="MT242" s="44"/>
      <c r="MU242" s="44"/>
      <c r="MV242" s="44"/>
      <c r="MW242" s="44"/>
      <c r="MX242" s="44"/>
      <c r="MY242" s="44"/>
      <c r="MZ242" s="44"/>
      <c r="NA242" s="44"/>
      <c r="NB242" s="44"/>
      <c r="NC242" s="44"/>
      <c r="ND242" s="44"/>
      <c r="NE242" s="44"/>
      <c r="NF242" s="44"/>
      <c r="NG242" s="44"/>
      <c r="NH242" s="44"/>
      <c r="NI242" s="44"/>
      <c r="NJ242" s="44"/>
      <c r="NK242" s="44"/>
      <c r="NL242" s="44"/>
      <c r="NM242" s="44"/>
      <c r="NN242" s="44"/>
      <c r="NO242" s="44"/>
      <c r="NP242" s="44"/>
      <c r="NQ242" s="44"/>
      <c r="NR242" s="44"/>
      <c r="NS242" s="44"/>
      <c r="NT242" s="44"/>
      <c r="NU242" s="44"/>
      <c r="NV242" s="44"/>
      <c r="NW242" s="44"/>
      <c r="NX242" s="44"/>
      <c r="NY242" s="44"/>
      <c r="NZ242" s="44"/>
      <c r="OA242" s="44"/>
      <c r="OB242" s="44"/>
      <c r="OC242" s="44"/>
      <c r="OD242" s="44"/>
      <c r="OE242" s="44"/>
      <c r="OF242" s="44"/>
      <c r="OG242" s="44"/>
      <c r="OH242" s="44"/>
      <c r="OI242" s="44"/>
      <c r="OJ242" s="44"/>
      <c r="OK242" s="44"/>
      <c r="OL242" s="44"/>
      <c r="OM242" s="44"/>
      <c r="ON242" s="44"/>
      <c r="OO242" s="44"/>
      <c r="OP242" s="44"/>
      <c r="OQ242" s="44"/>
      <c r="OR242" s="44"/>
      <c r="OS242" s="44"/>
      <c r="OT242" s="44"/>
      <c r="OU242" s="44"/>
      <c r="OV242" s="44"/>
      <c r="OW242" s="44"/>
      <c r="OX242" s="44"/>
      <c r="OY242" s="44"/>
      <c r="OZ242" s="44"/>
      <c r="PA242" s="44"/>
      <c r="PB242" s="44"/>
      <c r="PC242" s="44"/>
      <c r="PD242" s="44"/>
      <c r="PE242" s="44"/>
      <c r="PF242" s="44"/>
      <c r="PG242" s="44"/>
      <c r="PH242" s="44"/>
    </row>
    <row r="243" spans="1:424" s="49" customFormat="1" x14ac:dyDescent="0.25">
      <c r="A243" s="30"/>
      <c r="C243" s="328"/>
      <c r="D243" s="47"/>
      <c r="E243" s="328"/>
      <c r="F243" s="47"/>
      <c r="G243" s="47"/>
      <c r="H243" s="47"/>
      <c r="I243" s="47"/>
      <c r="J243" s="47"/>
      <c r="M243" s="47"/>
      <c r="N243" s="47"/>
      <c r="O243" s="47"/>
      <c r="P243" s="47"/>
      <c r="Q243" s="47"/>
      <c r="R243" s="47"/>
      <c r="U243" s="47"/>
      <c r="V243" s="47"/>
      <c r="W243" s="47"/>
      <c r="X243" s="47"/>
      <c r="Y243" s="47"/>
      <c r="Z243" s="47"/>
      <c r="AC243" s="47"/>
      <c r="AD243" s="47"/>
      <c r="AE243" s="47"/>
      <c r="AF243" s="47"/>
      <c r="AG243" s="47"/>
      <c r="AH243" s="47"/>
      <c r="AK243" s="47"/>
      <c r="AL243" s="47"/>
      <c r="AM243" s="47"/>
      <c r="AN243" s="47"/>
      <c r="AO243" s="47"/>
      <c r="AP243" s="47"/>
      <c r="AS243" s="47"/>
      <c r="AT243" s="47"/>
      <c r="AU243" s="47"/>
      <c r="AV243" s="47"/>
      <c r="AW243" s="46"/>
      <c r="AX243" s="46"/>
      <c r="BA243" s="47"/>
      <c r="BB243" s="47"/>
      <c r="BC243" s="47"/>
      <c r="BD243" s="47"/>
      <c r="BE243" s="47"/>
      <c r="BF243" s="47"/>
      <c r="BG243" s="47"/>
      <c r="BH243" s="47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  <c r="CT243" s="44"/>
      <c r="CU243" s="44"/>
      <c r="CV243" s="44"/>
      <c r="CW243" s="44"/>
      <c r="CX243" s="44"/>
      <c r="CY243" s="44"/>
      <c r="CZ243" s="44"/>
      <c r="DA243" s="44"/>
      <c r="DB243" s="44"/>
      <c r="DC243" s="44"/>
      <c r="DD243" s="44"/>
      <c r="DE243" s="44"/>
      <c r="DF243" s="44"/>
      <c r="DG243" s="44"/>
      <c r="DH243" s="44"/>
      <c r="DI243" s="44"/>
      <c r="DJ243" s="44"/>
      <c r="DK243" s="44"/>
      <c r="DL243" s="44"/>
      <c r="DM243" s="44"/>
      <c r="DN243" s="44"/>
      <c r="DO243" s="44"/>
      <c r="DP243" s="44"/>
      <c r="DQ243" s="44"/>
      <c r="DR243" s="44"/>
      <c r="DS243" s="44"/>
      <c r="DT243" s="44"/>
      <c r="DU243" s="44"/>
      <c r="DV243" s="44"/>
      <c r="DW243" s="44"/>
      <c r="DX243" s="44"/>
      <c r="DY243" s="44"/>
      <c r="DZ243" s="44"/>
      <c r="EA243" s="44"/>
      <c r="EB243" s="44"/>
      <c r="EC243" s="44"/>
      <c r="ED243" s="44"/>
      <c r="EE243" s="44"/>
      <c r="EF243" s="44"/>
      <c r="EG243" s="44"/>
      <c r="EH243" s="44"/>
      <c r="EI243" s="44"/>
      <c r="EJ243" s="44"/>
      <c r="EK243" s="44"/>
      <c r="EL243" s="44"/>
      <c r="EM243" s="44"/>
      <c r="EN243" s="44"/>
      <c r="EO243" s="44"/>
      <c r="EP243" s="44"/>
      <c r="EQ243" s="44"/>
      <c r="ER243" s="44"/>
      <c r="ES243" s="44"/>
      <c r="ET243" s="44"/>
      <c r="EU243" s="44"/>
      <c r="EV243" s="44"/>
      <c r="EW243" s="44"/>
      <c r="EX243" s="44"/>
      <c r="EY243" s="44"/>
      <c r="EZ243" s="44"/>
      <c r="FA243" s="44"/>
      <c r="FB243" s="44"/>
      <c r="FC243" s="44"/>
      <c r="FD243" s="44"/>
      <c r="FE243" s="44"/>
      <c r="FF243" s="44"/>
      <c r="FG243" s="44"/>
      <c r="FH243" s="44"/>
      <c r="FI243" s="44"/>
      <c r="FJ243" s="44"/>
      <c r="FK243" s="44"/>
      <c r="FL243" s="44"/>
      <c r="FM243" s="44"/>
      <c r="FN243" s="44"/>
      <c r="FO243" s="44"/>
      <c r="FP243" s="44"/>
      <c r="FQ243" s="44"/>
      <c r="FR243" s="44"/>
      <c r="FS243" s="44"/>
      <c r="FT243" s="44"/>
      <c r="FU243" s="44"/>
      <c r="FV243" s="44"/>
      <c r="FW243" s="44"/>
      <c r="FX243" s="44"/>
      <c r="FY243" s="44"/>
      <c r="FZ243" s="44"/>
      <c r="GA243" s="44"/>
      <c r="GB243" s="44"/>
      <c r="GC243" s="44"/>
      <c r="GD243" s="44"/>
      <c r="GE243" s="44"/>
      <c r="GF243" s="44"/>
      <c r="GG243" s="44"/>
      <c r="GH243" s="44"/>
      <c r="GI243" s="44"/>
      <c r="GJ243" s="44"/>
      <c r="GK243" s="44"/>
      <c r="GL243" s="44"/>
      <c r="GM243" s="44"/>
      <c r="GN243" s="44"/>
      <c r="GO243" s="44"/>
      <c r="GP243" s="44"/>
      <c r="GQ243" s="44"/>
      <c r="GR243" s="44"/>
      <c r="GS243" s="44"/>
      <c r="GT243" s="44"/>
      <c r="GU243" s="44"/>
      <c r="GV243" s="44"/>
      <c r="GW243" s="44"/>
      <c r="GX243" s="44"/>
      <c r="GY243" s="44"/>
      <c r="GZ243" s="44"/>
      <c r="HA243" s="44"/>
      <c r="HB243" s="44"/>
      <c r="HC243" s="44"/>
      <c r="HD243" s="44"/>
      <c r="HE243" s="44"/>
      <c r="HF243" s="44"/>
      <c r="HG243" s="44"/>
      <c r="HH243" s="44"/>
      <c r="HI243" s="44"/>
      <c r="HJ243" s="44"/>
      <c r="HK243" s="44"/>
      <c r="HL243" s="44"/>
      <c r="HM243" s="44"/>
      <c r="HN243" s="44"/>
      <c r="HO243" s="44"/>
      <c r="HP243" s="44"/>
      <c r="HQ243" s="44"/>
      <c r="HR243" s="44"/>
      <c r="HS243" s="44"/>
      <c r="HT243" s="44"/>
      <c r="HU243" s="44"/>
      <c r="HV243" s="44"/>
      <c r="HW243" s="44"/>
      <c r="HX243" s="44"/>
      <c r="HY243" s="44"/>
      <c r="HZ243" s="44"/>
      <c r="IA243" s="44"/>
      <c r="IB243" s="44"/>
      <c r="IC243" s="44"/>
      <c r="ID243" s="44"/>
      <c r="IE243" s="44"/>
      <c r="IF243" s="44"/>
      <c r="IG243" s="44"/>
      <c r="IH243" s="44"/>
      <c r="II243" s="44"/>
      <c r="IJ243" s="44"/>
      <c r="IK243" s="44"/>
      <c r="IL243" s="44"/>
      <c r="IM243" s="44"/>
      <c r="IN243" s="44"/>
      <c r="IO243" s="44"/>
      <c r="IP243" s="44"/>
      <c r="IQ243" s="44"/>
      <c r="IR243" s="44"/>
      <c r="IS243" s="44"/>
      <c r="IT243" s="44"/>
      <c r="IU243" s="44"/>
      <c r="IV243" s="44"/>
      <c r="IW243" s="44"/>
      <c r="IX243" s="44"/>
      <c r="IY243" s="44"/>
      <c r="IZ243" s="44"/>
      <c r="JA243" s="44"/>
      <c r="JB243" s="44"/>
      <c r="JC243" s="44"/>
      <c r="JD243" s="44"/>
      <c r="JE243" s="44"/>
      <c r="JF243" s="44"/>
      <c r="JG243" s="44"/>
      <c r="JH243" s="44"/>
      <c r="JI243" s="44"/>
      <c r="JJ243" s="44"/>
      <c r="JK243" s="44"/>
      <c r="JL243" s="44"/>
      <c r="JM243" s="44"/>
      <c r="JN243" s="44"/>
      <c r="JO243" s="44"/>
      <c r="JP243" s="44"/>
      <c r="JQ243" s="44"/>
      <c r="JR243" s="44"/>
      <c r="JS243" s="44"/>
      <c r="JT243" s="44"/>
      <c r="JU243" s="44"/>
      <c r="JV243" s="44"/>
      <c r="JW243" s="44"/>
      <c r="JX243" s="44"/>
      <c r="JY243" s="44"/>
      <c r="JZ243" s="44"/>
      <c r="KA243" s="44"/>
      <c r="KB243" s="44"/>
      <c r="KC243" s="44"/>
      <c r="KD243" s="44"/>
      <c r="KE243" s="44"/>
      <c r="KF243" s="44"/>
      <c r="KG243" s="44"/>
      <c r="KH243" s="44"/>
      <c r="KI243" s="44"/>
      <c r="KJ243" s="44"/>
      <c r="KK243" s="44"/>
      <c r="KL243" s="44"/>
      <c r="KM243" s="44"/>
      <c r="KN243" s="44"/>
      <c r="KO243" s="44"/>
      <c r="KP243" s="44"/>
      <c r="KQ243" s="44"/>
      <c r="KR243" s="44"/>
      <c r="KS243" s="44"/>
      <c r="KT243" s="44"/>
      <c r="KU243" s="44"/>
      <c r="KV243" s="44"/>
      <c r="KW243" s="44"/>
      <c r="KX243" s="44"/>
      <c r="KY243" s="44"/>
      <c r="KZ243" s="44"/>
      <c r="LA243" s="44"/>
      <c r="LB243" s="44"/>
      <c r="LC243" s="44"/>
      <c r="LD243" s="44"/>
      <c r="LE243" s="44"/>
      <c r="LF243" s="44"/>
      <c r="LG243" s="44"/>
      <c r="LH243" s="44"/>
      <c r="LI243" s="44"/>
      <c r="LJ243" s="44"/>
      <c r="LK243" s="44"/>
      <c r="LL243" s="44"/>
      <c r="LM243" s="44"/>
      <c r="LN243" s="44"/>
      <c r="LO243" s="44"/>
      <c r="LP243" s="44"/>
      <c r="LQ243" s="44"/>
      <c r="LR243" s="44"/>
      <c r="LS243" s="44"/>
      <c r="LT243" s="44"/>
      <c r="LU243" s="44"/>
      <c r="LV243" s="44"/>
      <c r="LW243" s="44"/>
      <c r="LX243" s="44"/>
      <c r="LY243" s="44"/>
      <c r="LZ243" s="44"/>
      <c r="MA243" s="44"/>
      <c r="MB243" s="44"/>
      <c r="MC243" s="44"/>
      <c r="MD243" s="44"/>
      <c r="ME243" s="44"/>
      <c r="MF243" s="44"/>
      <c r="MG243" s="44"/>
      <c r="MH243" s="44"/>
      <c r="MI243" s="44"/>
      <c r="MJ243" s="44"/>
      <c r="MK243" s="44"/>
      <c r="ML243" s="44"/>
      <c r="MM243" s="44"/>
      <c r="MN243" s="44"/>
      <c r="MO243" s="44"/>
      <c r="MP243" s="44"/>
      <c r="MQ243" s="44"/>
      <c r="MR243" s="44"/>
      <c r="MS243" s="44"/>
      <c r="MT243" s="44"/>
      <c r="MU243" s="44"/>
      <c r="MV243" s="44"/>
      <c r="MW243" s="44"/>
      <c r="MX243" s="44"/>
      <c r="MY243" s="44"/>
      <c r="MZ243" s="44"/>
      <c r="NA243" s="44"/>
      <c r="NB243" s="44"/>
      <c r="NC243" s="44"/>
      <c r="ND243" s="44"/>
      <c r="NE243" s="44"/>
      <c r="NF243" s="44"/>
      <c r="NG243" s="44"/>
      <c r="NH243" s="44"/>
      <c r="NI243" s="44"/>
      <c r="NJ243" s="44"/>
      <c r="NK243" s="44"/>
      <c r="NL243" s="44"/>
      <c r="NM243" s="44"/>
      <c r="NN243" s="44"/>
      <c r="NO243" s="44"/>
      <c r="NP243" s="44"/>
      <c r="NQ243" s="44"/>
      <c r="NR243" s="44"/>
      <c r="NS243" s="44"/>
      <c r="NT243" s="44"/>
      <c r="NU243" s="44"/>
      <c r="NV243" s="44"/>
      <c r="NW243" s="44"/>
      <c r="NX243" s="44"/>
      <c r="NY243" s="44"/>
      <c r="NZ243" s="44"/>
      <c r="OA243" s="44"/>
      <c r="OB243" s="44"/>
      <c r="OC243" s="44"/>
      <c r="OD243" s="44"/>
      <c r="OE243" s="44"/>
      <c r="OF243" s="44"/>
      <c r="OG243" s="44"/>
      <c r="OH243" s="44"/>
      <c r="OI243" s="44"/>
      <c r="OJ243" s="44"/>
      <c r="OK243" s="44"/>
      <c r="OL243" s="44"/>
      <c r="OM243" s="44"/>
      <c r="ON243" s="44"/>
      <c r="OO243" s="44"/>
      <c r="OP243" s="44"/>
      <c r="OQ243" s="44"/>
      <c r="OR243" s="44"/>
      <c r="OS243" s="44"/>
      <c r="OT243" s="44"/>
      <c r="OU243" s="44"/>
      <c r="OV243" s="44"/>
      <c r="OW243" s="44"/>
      <c r="OX243" s="44"/>
      <c r="OY243" s="44"/>
      <c r="OZ243" s="44"/>
      <c r="PA243" s="44"/>
      <c r="PB243" s="44"/>
      <c r="PC243" s="44"/>
      <c r="PD243" s="44"/>
      <c r="PE243" s="44"/>
      <c r="PF243" s="44"/>
      <c r="PG243" s="44"/>
      <c r="PH243" s="44"/>
    </row>
    <row r="244" spans="1:424" s="49" customFormat="1" x14ac:dyDescent="0.25">
      <c r="A244" s="30"/>
      <c r="C244" s="328"/>
      <c r="D244" s="47"/>
      <c r="E244" s="328"/>
      <c r="F244" s="47"/>
      <c r="G244" s="47"/>
      <c r="H244" s="47"/>
      <c r="I244" s="47"/>
      <c r="J244" s="47"/>
      <c r="M244" s="47"/>
      <c r="N244" s="47"/>
      <c r="O244" s="47"/>
      <c r="P244" s="47"/>
      <c r="Q244" s="47"/>
      <c r="R244" s="47"/>
      <c r="U244" s="47"/>
      <c r="V244" s="47"/>
      <c r="W244" s="47"/>
      <c r="X244" s="47"/>
      <c r="Y244" s="47"/>
      <c r="Z244" s="47"/>
      <c r="AC244" s="47"/>
      <c r="AD244" s="47"/>
      <c r="AE244" s="47"/>
      <c r="AF244" s="47"/>
      <c r="AG244" s="47"/>
      <c r="AH244" s="47"/>
      <c r="AK244" s="47"/>
      <c r="AL244" s="47"/>
      <c r="AM244" s="47"/>
      <c r="AN244" s="47"/>
      <c r="AO244" s="47"/>
      <c r="AP244" s="47"/>
      <c r="AS244" s="47"/>
      <c r="AT244" s="47"/>
      <c r="AU244" s="47"/>
      <c r="AV244" s="47"/>
      <c r="AW244" s="46"/>
      <c r="AX244" s="46"/>
      <c r="BA244" s="47"/>
      <c r="BB244" s="47"/>
      <c r="BC244" s="47"/>
      <c r="BD244" s="47"/>
      <c r="BE244" s="47"/>
      <c r="BF244" s="47"/>
      <c r="BG244" s="47"/>
      <c r="BH244" s="47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  <c r="CF244" s="44"/>
      <c r="CG244" s="44"/>
      <c r="CH244" s="44"/>
      <c r="CI244" s="44"/>
      <c r="CJ244" s="44"/>
      <c r="CK244" s="44"/>
      <c r="CL244" s="44"/>
      <c r="CM244" s="44"/>
      <c r="CN244" s="44"/>
      <c r="CO244" s="44"/>
      <c r="CP244" s="44"/>
      <c r="CQ244" s="44"/>
      <c r="CR244" s="44"/>
      <c r="CS244" s="44"/>
      <c r="CT244" s="44"/>
      <c r="CU244" s="44"/>
      <c r="CV244" s="44"/>
      <c r="CW244" s="44"/>
      <c r="CX244" s="44"/>
      <c r="CY244" s="44"/>
      <c r="CZ244" s="44"/>
      <c r="DA244" s="44"/>
      <c r="DB244" s="44"/>
      <c r="DC244" s="44"/>
      <c r="DD244" s="44"/>
      <c r="DE244" s="44"/>
      <c r="DF244" s="44"/>
      <c r="DG244" s="44"/>
      <c r="DH244" s="44"/>
      <c r="DI244" s="44"/>
      <c r="DJ244" s="44"/>
      <c r="DK244" s="44"/>
      <c r="DL244" s="44"/>
      <c r="DM244" s="44"/>
      <c r="DN244" s="44"/>
      <c r="DO244" s="44"/>
      <c r="DP244" s="44"/>
      <c r="DQ244" s="44"/>
      <c r="DR244" s="44"/>
      <c r="DS244" s="44"/>
      <c r="DT244" s="44"/>
      <c r="DU244" s="44"/>
      <c r="DV244" s="44"/>
      <c r="DW244" s="44"/>
      <c r="DX244" s="44"/>
      <c r="DY244" s="44"/>
      <c r="DZ244" s="44"/>
      <c r="EA244" s="44"/>
      <c r="EB244" s="44"/>
      <c r="EC244" s="44"/>
      <c r="ED244" s="44"/>
      <c r="EE244" s="44"/>
      <c r="EF244" s="44"/>
      <c r="EG244" s="44"/>
      <c r="EH244" s="44"/>
      <c r="EI244" s="44"/>
      <c r="EJ244" s="44"/>
      <c r="EK244" s="44"/>
      <c r="EL244" s="44"/>
      <c r="EM244" s="44"/>
      <c r="EN244" s="44"/>
      <c r="EO244" s="44"/>
      <c r="EP244" s="44"/>
      <c r="EQ244" s="44"/>
      <c r="ER244" s="44"/>
      <c r="ES244" s="44"/>
      <c r="ET244" s="44"/>
      <c r="EU244" s="44"/>
      <c r="EV244" s="44"/>
      <c r="EW244" s="44"/>
      <c r="EX244" s="44"/>
      <c r="EY244" s="44"/>
      <c r="EZ244" s="44"/>
      <c r="FA244" s="44"/>
      <c r="FB244" s="44"/>
      <c r="FC244" s="44"/>
      <c r="FD244" s="44"/>
      <c r="FE244" s="44"/>
      <c r="FF244" s="44"/>
      <c r="FG244" s="44"/>
      <c r="FH244" s="44"/>
      <c r="FI244" s="44"/>
      <c r="FJ244" s="44"/>
      <c r="FK244" s="44"/>
      <c r="FL244" s="44"/>
      <c r="FM244" s="44"/>
      <c r="FN244" s="44"/>
      <c r="FO244" s="44"/>
      <c r="FP244" s="44"/>
      <c r="FQ244" s="44"/>
      <c r="FR244" s="44"/>
      <c r="FS244" s="44"/>
      <c r="FT244" s="44"/>
      <c r="FU244" s="44"/>
      <c r="FV244" s="44"/>
      <c r="FW244" s="44"/>
      <c r="FX244" s="44"/>
      <c r="FY244" s="44"/>
      <c r="FZ244" s="44"/>
      <c r="GA244" s="44"/>
      <c r="GB244" s="44"/>
      <c r="GC244" s="44"/>
      <c r="GD244" s="44"/>
      <c r="GE244" s="44"/>
      <c r="GF244" s="44"/>
      <c r="GG244" s="44"/>
      <c r="GH244" s="44"/>
      <c r="GI244" s="44"/>
      <c r="GJ244" s="44"/>
      <c r="GK244" s="44"/>
      <c r="GL244" s="44"/>
      <c r="GM244" s="44"/>
      <c r="GN244" s="44"/>
      <c r="GO244" s="44"/>
      <c r="GP244" s="44"/>
      <c r="GQ244" s="44"/>
      <c r="GR244" s="44"/>
      <c r="GS244" s="44"/>
      <c r="GT244" s="44"/>
      <c r="GU244" s="44"/>
      <c r="GV244" s="44"/>
      <c r="GW244" s="44"/>
      <c r="GX244" s="44"/>
      <c r="GY244" s="44"/>
      <c r="GZ244" s="44"/>
      <c r="HA244" s="44"/>
      <c r="HB244" s="44"/>
      <c r="HC244" s="44"/>
      <c r="HD244" s="44"/>
      <c r="HE244" s="44"/>
      <c r="HF244" s="44"/>
      <c r="HG244" s="44"/>
      <c r="HH244" s="44"/>
      <c r="HI244" s="44"/>
      <c r="HJ244" s="44"/>
      <c r="HK244" s="44"/>
      <c r="HL244" s="44"/>
      <c r="HM244" s="44"/>
      <c r="HN244" s="44"/>
      <c r="HO244" s="44"/>
      <c r="HP244" s="44"/>
      <c r="HQ244" s="44"/>
      <c r="HR244" s="44"/>
      <c r="HS244" s="44"/>
      <c r="HT244" s="44"/>
      <c r="HU244" s="44"/>
      <c r="HV244" s="44"/>
      <c r="HW244" s="44"/>
      <c r="HX244" s="44"/>
      <c r="HY244" s="44"/>
      <c r="HZ244" s="44"/>
      <c r="IA244" s="44"/>
      <c r="IB244" s="44"/>
      <c r="IC244" s="44"/>
      <c r="ID244" s="44"/>
      <c r="IE244" s="44"/>
      <c r="IF244" s="44"/>
      <c r="IG244" s="44"/>
      <c r="IH244" s="44"/>
      <c r="II244" s="44"/>
      <c r="IJ244" s="44"/>
      <c r="IK244" s="44"/>
      <c r="IL244" s="44"/>
      <c r="IM244" s="44"/>
      <c r="IN244" s="44"/>
      <c r="IO244" s="44"/>
      <c r="IP244" s="44"/>
      <c r="IQ244" s="44"/>
      <c r="IR244" s="44"/>
      <c r="IS244" s="44"/>
      <c r="IT244" s="44"/>
      <c r="IU244" s="44"/>
      <c r="IV244" s="44"/>
      <c r="IW244" s="44"/>
      <c r="IX244" s="44"/>
      <c r="IY244" s="44"/>
      <c r="IZ244" s="44"/>
      <c r="JA244" s="44"/>
      <c r="JB244" s="44"/>
      <c r="JC244" s="44"/>
      <c r="JD244" s="44"/>
      <c r="JE244" s="44"/>
      <c r="JF244" s="44"/>
      <c r="JG244" s="44"/>
      <c r="JH244" s="44"/>
      <c r="JI244" s="44"/>
      <c r="JJ244" s="44"/>
      <c r="JK244" s="44"/>
      <c r="JL244" s="44"/>
      <c r="JM244" s="44"/>
      <c r="JN244" s="44"/>
      <c r="JO244" s="44"/>
      <c r="JP244" s="44"/>
      <c r="JQ244" s="44"/>
      <c r="JR244" s="44"/>
      <c r="JS244" s="44"/>
      <c r="JT244" s="44"/>
      <c r="JU244" s="44"/>
      <c r="JV244" s="44"/>
      <c r="JW244" s="44"/>
      <c r="JX244" s="44"/>
      <c r="JY244" s="44"/>
      <c r="JZ244" s="44"/>
      <c r="KA244" s="44"/>
      <c r="KB244" s="44"/>
      <c r="KC244" s="44"/>
      <c r="KD244" s="44"/>
      <c r="KE244" s="44"/>
      <c r="KF244" s="44"/>
      <c r="KG244" s="44"/>
      <c r="KH244" s="44"/>
      <c r="KI244" s="44"/>
      <c r="KJ244" s="44"/>
      <c r="KK244" s="44"/>
      <c r="KL244" s="44"/>
      <c r="KM244" s="44"/>
      <c r="KN244" s="44"/>
      <c r="KO244" s="44"/>
      <c r="KP244" s="44"/>
      <c r="KQ244" s="44"/>
      <c r="KR244" s="44"/>
      <c r="KS244" s="44"/>
      <c r="KT244" s="44"/>
      <c r="KU244" s="44"/>
      <c r="KV244" s="44"/>
      <c r="KW244" s="44"/>
      <c r="KX244" s="44"/>
      <c r="KY244" s="44"/>
      <c r="KZ244" s="44"/>
      <c r="LA244" s="44"/>
      <c r="LB244" s="44"/>
      <c r="LC244" s="44"/>
      <c r="LD244" s="44"/>
      <c r="LE244" s="44"/>
      <c r="LF244" s="44"/>
      <c r="LG244" s="44"/>
      <c r="LH244" s="44"/>
      <c r="LI244" s="44"/>
      <c r="LJ244" s="44"/>
      <c r="LK244" s="44"/>
      <c r="LL244" s="44"/>
      <c r="LM244" s="44"/>
      <c r="LN244" s="44"/>
      <c r="LO244" s="44"/>
      <c r="LP244" s="44"/>
      <c r="LQ244" s="44"/>
      <c r="LR244" s="44"/>
      <c r="LS244" s="44"/>
      <c r="LT244" s="44"/>
      <c r="LU244" s="44"/>
      <c r="LV244" s="44"/>
      <c r="LW244" s="44"/>
      <c r="LX244" s="44"/>
      <c r="LY244" s="44"/>
      <c r="LZ244" s="44"/>
      <c r="MA244" s="44"/>
      <c r="MB244" s="44"/>
      <c r="MC244" s="44"/>
      <c r="MD244" s="44"/>
      <c r="ME244" s="44"/>
      <c r="MF244" s="44"/>
      <c r="MG244" s="44"/>
      <c r="MH244" s="44"/>
      <c r="MI244" s="44"/>
      <c r="MJ244" s="44"/>
      <c r="MK244" s="44"/>
      <c r="ML244" s="44"/>
      <c r="MM244" s="44"/>
      <c r="MN244" s="44"/>
      <c r="MO244" s="44"/>
      <c r="MP244" s="44"/>
      <c r="MQ244" s="44"/>
      <c r="MR244" s="44"/>
      <c r="MS244" s="44"/>
      <c r="MT244" s="44"/>
      <c r="MU244" s="44"/>
      <c r="MV244" s="44"/>
      <c r="MW244" s="44"/>
      <c r="MX244" s="44"/>
      <c r="MY244" s="44"/>
      <c r="MZ244" s="44"/>
      <c r="NA244" s="44"/>
      <c r="NB244" s="44"/>
      <c r="NC244" s="44"/>
      <c r="ND244" s="44"/>
      <c r="NE244" s="44"/>
      <c r="NF244" s="44"/>
      <c r="NG244" s="44"/>
      <c r="NH244" s="44"/>
      <c r="NI244" s="44"/>
      <c r="NJ244" s="44"/>
      <c r="NK244" s="44"/>
      <c r="NL244" s="44"/>
      <c r="NM244" s="44"/>
      <c r="NN244" s="44"/>
      <c r="NO244" s="44"/>
      <c r="NP244" s="44"/>
      <c r="NQ244" s="44"/>
      <c r="NR244" s="44"/>
      <c r="NS244" s="44"/>
      <c r="NT244" s="44"/>
      <c r="NU244" s="44"/>
      <c r="NV244" s="44"/>
      <c r="NW244" s="44"/>
      <c r="NX244" s="44"/>
      <c r="NY244" s="44"/>
      <c r="NZ244" s="44"/>
      <c r="OA244" s="44"/>
      <c r="OB244" s="44"/>
      <c r="OC244" s="44"/>
      <c r="OD244" s="44"/>
      <c r="OE244" s="44"/>
      <c r="OF244" s="44"/>
      <c r="OG244" s="44"/>
      <c r="OH244" s="44"/>
      <c r="OI244" s="44"/>
      <c r="OJ244" s="44"/>
      <c r="OK244" s="44"/>
      <c r="OL244" s="44"/>
      <c r="OM244" s="44"/>
      <c r="ON244" s="44"/>
      <c r="OO244" s="44"/>
      <c r="OP244" s="44"/>
      <c r="OQ244" s="44"/>
      <c r="OR244" s="44"/>
      <c r="OS244" s="44"/>
      <c r="OT244" s="44"/>
      <c r="OU244" s="44"/>
      <c r="OV244" s="44"/>
      <c r="OW244" s="44"/>
      <c r="OX244" s="44"/>
      <c r="OY244" s="44"/>
      <c r="OZ244" s="44"/>
      <c r="PA244" s="44"/>
      <c r="PB244" s="44"/>
      <c r="PC244" s="44"/>
      <c r="PD244" s="44"/>
      <c r="PE244" s="44"/>
      <c r="PF244" s="44"/>
      <c r="PG244" s="44"/>
      <c r="PH244" s="44"/>
    </row>
    <row r="245" spans="1:424" s="49" customFormat="1" x14ac:dyDescent="0.25">
      <c r="A245" s="30"/>
      <c r="C245" s="328"/>
      <c r="D245" s="47"/>
      <c r="E245" s="328"/>
      <c r="F245" s="47"/>
      <c r="G245" s="47"/>
      <c r="H245" s="47"/>
      <c r="I245" s="47"/>
      <c r="J245" s="47"/>
      <c r="M245" s="47"/>
      <c r="N245" s="47"/>
      <c r="O245" s="47"/>
      <c r="P245" s="47"/>
      <c r="Q245" s="47"/>
      <c r="R245" s="47"/>
      <c r="U245" s="47"/>
      <c r="V245" s="47"/>
      <c r="W245" s="47"/>
      <c r="X245" s="47"/>
      <c r="Y245" s="47"/>
      <c r="Z245" s="47"/>
      <c r="AC245" s="47"/>
      <c r="AD245" s="47"/>
      <c r="AE245" s="47"/>
      <c r="AF245" s="47"/>
      <c r="AG245" s="47"/>
      <c r="AH245" s="47"/>
      <c r="AK245" s="47"/>
      <c r="AL245" s="47"/>
      <c r="AM245" s="47"/>
      <c r="AN245" s="47"/>
      <c r="AO245" s="47"/>
      <c r="AP245" s="47"/>
      <c r="AS245" s="47"/>
      <c r="AT245" s="47"/>
      <c r="AU245" s="47"/>
      <c r="AV245" s="47"/>
      <c r="AW245" s="46"/>
      <c r="AX245" s="46"/>
      <c r="BA245" s="47"/>
      <c r="BB245" s="47"/>
      <c r="BC245" s="47"/>
      <c r="BD245" s="47"/>
      <c r="BE245" s="47"/>
      <c r="BF245" s="47"/>
      <c r="BG245" s="47"/>
      <c r="BH245" s="47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  <c r="CF245" s="44"/>
      <c r="CG245" s="44"/>
      <c r="CH245" s="44"/>
      <c r="CI245" s="44"/>
      <c r="CJ245" s="44"/>
      <c r="CK245" s="44"/>
      <c r="CL245" s="44"/>
      <c r="CM245" s="44"/>
      <c r="CN245" s="44"/>
      <c r="CO245" s="44"/>
      <c r="CP245" s="44"/>
      <c r="CQ245" s="44"/>
      <c r="CR245" s="44"/>
      <c r="CS245" s="44"/>
      <c r="CT245" s="44"/>
      <c r="CU245" s="44"/>
      <c r="CV245" s="44"/>
      <c r="CW245" s="44"/>
      <c r="CX245" s="44"/>
      <c r="CY245" s="44"/>
      <c r="CZ245" s="44"/>
      <c r="DA245" s="44"/>
      <c r="DB245" s="44"/>
      <c r="DC245" s="44"/>
      <c r="DD245" s="44"/>
      <c r="DE245" s="44"/>
      <c r="DF245" s="44"/>
      <c r="DG245" s="44"/>
      <c r="DH245" s="44"/>
      <c r="DI245" s="44"/>
      <c r="DJ245" s="44"/>
      <c r="DK245" s="44"/>
      <c r="DL245" s="44"/>
      <c r="DM245" s="44"/>
      <c r="DN245" s="44"/>
      <c r="DO245" s="44"/>
      <c r="DP245" s="44"/>
      <c r="DQ245" s="44"/>
      <c r="DR245" s="44"/>
      <c r="DS245" s="44"/>
      <c r="DT245" s="44"/>
      <c r="DU245" s="44"/>
      <c r="DV245" s="44"/>
      <c r="DW245" s="44"/>
      <c r="DX245" s="44"/>
      <c r="DY245" s="44"/>
      <c r="DZ245" s="44"/>
      <c r="EA245" s="44"/>
      <c r="EB245" s="44"/>
      <c r="EC245" s="44"/>
      <c r="ED245" s="44"/>
      <c r="EE245" s="44"/>
      <c r="EF245" s="44"/>
      <c r="EG245" s="44"/>
      <c r="EH245" s="44"/>
      <c r="EI245" s="44"/>
      <c r="EJ245" s="44"/>
      <c r="EK245" s="44"/>
      <c r="EL245" s="44"/>
      <c r="EM245" s="44"/>
      <c r="EN245" s="44"/>
      <c r="EO245" s="44"/>
      <c r="EP245" s="44"/>
      <c r="EQ245" s="44"/>
      <c r="ER245" s="44"/>
      <c r="ES245" s="44"/>
      <c r="ET245" s="44"/>
      <c r="EU245" s="44"/>
      <c r="EV245" s="44"/>
      <c r="EW245" s="44"/>
      <c r="EX245" s="44"/>
      <c r="EY245" s="44"/>
      <c r="EZ245" s="44"/>
      <c r="FA245" s="44"/>
      <c r="FB245" s="44"/>
      <c r="FC245" s="44"/>
      <c r="FD245" s="44"/>
      <c r="FE245" s="44"/>
      <c r="FF245" s="44"/>
      <c r="FG245" s="44"/>
      <c r="FH245" s="44"/>
      <c r="FI245" s="44"/>
      <c r="FJ245" s="44"/>
      <c r="FK245" s="44"/>
      <c r="FL245" s="44"/>
      <c r="FM245" s="44"/>
      <c r="FN245" s="44"/>
      <c r="FO245" s="44"/>
      <c r="FP245" s="44"/>
      <c r="FQ245" s="44"/>
      <c r="FR245" s="44"/>
      <c r="FS245" s="44"/>
      <c r="FT245" s="44"/>
      <c r="FU245" s="44"/>
      <c r="FV245" s="44"/>
      <c r="FW245" s="44"/>
      <c r="FX245" s="44"/>
      <c r="FY245" s="44"/>
      <c r="FZ245" s="44"/>
      <c r="GA245" s="44"/>
      <c r="GB245" s="44"/>
      <c r="GC245" s="44"/>
      <c r="GD245" s="44"/>
      <c r="GE245" s="44"/>
      <c r="GF245" s="44"/>
      <c r="GG245" s="44"/>
      <c r="GH245" s="44"/>
      <c r="GI245" s="44"/>
      <c r="GJ245" s="44"/>
      <c r="GK245" s="44"/>
      <c r="GL245" s="44"/>
      <c r="GM245" s="44"/>
      <c r="GN245" s="44"/>
      <c r="GO245" s="44"/>
      <c r="GP245" s="44"/>
      <c r="GQ245" s="44"/>
      <c r="GR245" s="44"/>
      <c r="GS245" s="44"/>
      <c r="GT245" s="44"/>
      <c r="GU245" s="44"/>
      <c r="GV245" s="44"/>
      <c r="GW245" s="44"/>
      <c r="GX245" s="44"/>
      <c r="GY245" s="44"/>
      <c r="GZ245" s="44"/>
      <c r="HA245" s="44"/>
      <c r="HB245" s="44"/>
      <c r="HC245" s="44"/>
      <c r="HD245" s="44"/>
      <c r="HE245" s="44"/>
      <c r="HF245" s="44"/>
      <c r="HG245" s="44"/>
      <c r="HH245" s="44"/>
      <c r="HI245" s="44"/>
      <c r="HJ245" s="44"/>
      <c r="HK245" s="44"/>
      <c r="HL245" s="44"/>
      <c r="HM245" s="44"/>
      <c r="HN245" s="44"/>
      <c r="HO245" s="44"/>
      <c r="HP245" s="44"/>
      <c r="HQ245" s="44"/>
      <c r="HR245" s="44"/>
      <c r="HS245" s="44"/>
      <c r="HT245" s="44"/>
      <c r="HU245" s="44"/>
      <c r="HV245" s="44"/>
      <c r="HW245" s="44"/>
      <c r="HX245" s="44"/>
      <c r="HY245" s="44"/>
      <c r="HZ245" s="44"/>
      <c r="IA245" s="44"/>
      <c r="IB245" s="44"/>
      <c r="IC245" s="44"/>
      <c r="ID245" s="44"/>
      <c r="IE245" s="44"/>
      <c r="IF245" s="44"/>
      <c r="IG245" s="44"/>
      <c r="IH245" s="44"/>
      <c r="II245" s="44"/>
      <c r="IJ245" s="44"/>
      <c r="IK245" s="44"/>
      <c r="IL245" s="44"/>
      <c r="IM245" s="44"/>
      <c r="IN245" s="44"/>
      <c r="IO245" s="44"/>
      <c r="IP245" s="44"/>
      <c r="IQ245" s="44"/>
      <c r="IR245" s="44"/>
      <c r="IS245" s="44"/>
      <c r="IT245" s="44"/>
      <c r="IU245" s="44"/>
      <c r="IV245" s="44"/>
      <c r="IW245" s="44"/>
      <c r="IX245" s="44"/>
      <c r="IY245" s="44"/>
      <c r="IZ245" s="44"/>
      <c r="JA245" s="44"/>
      <c r="JB245" s="44"/>
      <c r="JC245" s="44"/>
      <c r="JD245" s="44"/>
      <c r="JE245" s="44"/>
      <c r="JF245" s="44"/>
      <c r="JG245" s="44"/>
      <c r="JH245" s="44"/>
      <c r="JI245" s="44"/>
      <c r="JJ245" s="44"/>
      <c r="JK245" s="44"/>
      <c r="JL245" s="44"/>
      <c r="JM245" s="44"/>
      <c r="JN245" s="44"/>
      <c r="JO245" s="44"/>
      <c r="JP245" s="44"/>
      <c r="JQ245" s="44"/>
      <c r="JR245" s="44"/>
      <c r="JS245" s="44"/>
      <c r="JT245" s="44"/>
      <c r="JU245" s="44"/>
      <c r="JV245" s="44"/>
      <c r="JW245" s="44"/>
      <c r="JX245" s="44"/>
      <c r="JY245" s="44"/>
      <c r="JZ245" s="44"/>
      <c r="KA245" s="44"/>
      <c r="KB245" s="44"/>
      <c r="KC245" s="44"/>
      <c r="KD245" s="44"/>
      <c r="KE245" s="44"/>
      <c r="KF245" s="44"/>
      <c r="KG245" s="44"/>
      <c r="KH245" s="44"/>
      <c r="KI245" s="44"/>
      <c r="KJ245" s="44"/>
      <c r="KK245" s="44"/>
      <c r="KL245" s="44"/>
      <c r="KM245" s="44"/>
      <c r="KN245" s="44"/>
      <c r="KO245" s="44"/>
      <c r="KP245" s="44"/>
      <c r="KQ245" s="44"/>
      <c r="KR245" s="44"/>
      <c r="KS245" s="44"/>
      <c r="KT245" s="44"/>
      <c r="KU245" s="44"/>
      <c r="KV245" s="44"/>
      <c r="KW245" s="44"/>
      <c r="KX245" s="44"/>
      <c r="KY245" s="44"/>
      <c r="KZ245" s="44"/>
      <c r="LA245" s="44"/>
      <c r="LB245" s="44"/>
      <c r="LC245" s="44"/>
      <c r="LD245" s="44"/>
      <c r="LE245" s="44"/>
      <c r="LF245" s="44"/>
      <c r="LG245" s="44"/>
      <c r="LH245" s="44"/>
      <c r="LI245" s="44"/>
      <c r="LJ245" s="44"/>
      <c r="LK245" s="44"/>
      <c r="LL245" s="44"/>
      <c r="LM245" s="44"/>
      <c r="LN245" s="44"/>
      <c r="LO245" s="44"/>
      <c r="LP245" s="44"/>
      <c r="LQ245" s="44"/>
      <c r="LR245" s="44"/>
      <c r="LS245" s="44"/>
      <c r="LT245" s="44"/>
      <c r="LU245" s="44"/>
      <c r="LV245" s="44"/>
      <c r="LW245" s="44"/>
      <c r="LX245" s="44"/>
      <c r="LY245" s="44"/>
      <c r="LZ245" s="44"/>
      <c r="MA245" s="44"/>
      <c r="MB245" s="44"/>
      <c r="MC245" s="44"/>
      <c r="MD245" s="44"/>
      <c r="ME245" s="44"/>
      <c r="MF245" s="44"/>
      <c r="MG245" s="44"/>
      <c r="MH245" s="44"/>
      <c r="MI245" s="44"/>
      <c r="MJ245" s="44"/>
      <c r="MK245" s="44"/>
      <c r="ML245" s="44"/>
      <c r="MM245" s="44"/>
      <c r="MN245" s="44"/>
      <c r="MO245" s="44"/>
      <c r="MP245" s="44"/>
      <c r="MQ245" s="44"/>
      <c r="MR245" s="44"/>
      <c r="MS245" s="44"/>
      <c r="MT245" s="44"/>
      <c r="MU245" s="44"/>
      <c r="MV245" s="44"/>
      <c r="MW245" s="44"/>
      <c r="MX245" s="44"/>
      <c r="MY245" s="44"/>
      <c r="MZ245" s="44"/>
      <c r="NA245" s="44"/>
      <c r="NB245" s="44"/>
      <c r="NC245" s="44"/>
      <c r="ND245" s="44"/>
      <c r="NE245" s="44"/>
      <c r="NF245" s="44"/>
      <c r="NG245" s="44"/>
      <c r="NH245" s="44"/>
      <c r="NI245" s="44"/>
      <c r="NJ245" s="44"/>
      <c r="NK245" s="44"/>
      <c r="NL245" s="44"/>
      <c r="NM245" s="44"/>
      <c r="NN245" s="44"/>
      <c r="NO245" s="44"/>
      <c r="NP245" s="44"/>
      <c r="NQ245" s="44"/>
      <c r="NR245" s="44"/>
      <c r="NS245" s="44"/>
      <c r="NT245" s="44"/>
      <c r="NU245" s="44"/>
      <c r="NV245" s="44"/>
      <c r="NW245" s="44"/>
      <c r="NX245" s="44"/>
      <c r="NY245" s="44"/>
      <c r="NZ245" s="44"/>
      <c r="OA245" s="44"/>
      <c r="OB245" s="44"/>
      <c r="OC245" s="44"/>
      <c r="OD245" s="44"/>
      <c r="OE245" s="44"/>
      <c r="OF245" s="44"/>
      <c r="OG245" s="44"/>
      <c r="OH245" s="44"/>
      <c r="OI245" s="44"/>
      <c r="OJ245" s="44"/>
      <c r="OK245" s="44"/>
      <c r="OL245" s="44"/>
      <c r="OM245" s="44"/>
      <c r="ON245" s="44"/>
      <c r="OO245" s="44"/>
      <c r="OP245" s="44"/>
      <c r="OQ245" s="44"/>
      <c r="OR245" s="44"/>
      <c r="OS245" s="44"/>
      <c r="OT245" s="44"/>
      <c r="OU245" s="44"/>
      <c r="OV245" s="44"/>
      <c r="OW245" s="44"/>
      <c r="OX245" s="44"/>
      <c r="OY245" s="44"/>
      <c r="OZ245" s="44"/>
      <c r="PA245" s="44"/>
      <c r="PB245" s="44"/>
      <c r="PC245" s="44"/>
      <c r="PD245" s="44"/>
      <c r="PE245" s="44"/>
      <c r="PF245" s="44"/>
      <c r="PG245" s="44"/>
      <c r="PH245" s="44"/>
    </row>
    <row r="246" spans="1:424" s="49" customFormat="1" x14ac:dyDescent="0.25">
      <c r="A246" s="30"/>
      <c r="C246" s="328"/>
      <c r="D246" s="47"/>
      <c r="E246" s="328"/>
      <c r="F246" s="47"/>
      <c r="G246" s="47"/>
      <c r="H246" s="47"/>
      <c r="I246" s="47"/>
      <c r="J246" s="47"/>
      <c r="M246" s="47"/>
      <c r="N246" s="47"/>
      <c r="O246" s="47"/>
      <c r="P246" s="47"/>
      <c r="Q246" s="47"/>
      <c r="R246" s="47"/>
      <c r="U246" s="47"/>
      <c r="V246" s="47"/>
      <c r="W246" s="47"/>
      <c r="X246" s="47"/>
      <c r="Y246" s="47"/>
      <c r="Z246" s="47"/>
      <c r="AC246" s="47"/>
      <c r="AD246" s="47"/>
      <c r="AE246" s="47"/>
      <c r="AF246" s="47"/>
      <c r="AG246" s="47"/>
      <c r="AH246" s="47"/>
      <c r="AK246" s="47"/>
      <c r="AL246" s="47"/>
      <c r="AM246" s="47"/>
      <c r="AN246" s="47"/>
      <c r="AO246" s="47"/>
      <c r="AP246" s="47"/>
      <c r="AS246" s="47"/>
      <c r="AT246" s="47"/>
      <c r="AU246" s="47"/>
      <c r="AV246" s="47"/>
      <c r="AW246" s="46"/>
      <c r="AX246" s="46"/>
      <c r="BA246" s="47"/>
      <c r="BB246" s="47"/>
      <c r="BC246" s="47"/>
      <c r="BD246" s="47"/>
      <c r="BE246" s="47"/>
      <c r="BF246" s="47"/>
      <c r="BG246" s="47"/>
      <c r="BH246" s="47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  <c r="CT246" s="44"/>
      <c r="CU246" s="44"/>
      <c r="CV246" s="44"/>
      <c r="CW246" s="44"/>
      <c r="CX246" s="44"/>
      <c r="CY246" s="44"/>
      <c r="CZ246" s="44"/>
      <c r="DA246" s="44"/>
      <c r="DB246" s="44"/>
      <c r="DC246" s="44"/>
      <c r="DD246" s="44"/>
      <c r="DE246" s="44"/>
      <c r="DF246" s="44"/>
      <c r="DG246" s="44"/>
      <c r="DH246" s="44"/>
      <c r="DI246" s="44"/>
      <c r="DJ246" s="44"/>
      <c r="DK246" s="44"/>
      <c r="DL246" s="44"/>
      <c r="DM246" s="44"/>
      <c r="DN246" s="44"/>
      <c r="DO246" s="44"/>
      <c r="DP246" s="44"/>
      <c r="DQ246" s="44"/>
      <c r="DR246" s="44"/>
      <c r="DS246" s="44"/>
      <c r="DT246" s="44"/>
      <c r="DU246" s="44"/>
      <c r="DV246" s="44"/>
      <c r="DW246" s="44"/>
      <c r="DX246" s="44"/>
      <c r="DY246" s="44"/>
      <c r="DZ246" s="44"/>
      <c r="EA246" s="44"/>
      <c r="EB246" s="44"/>
      <c r="EC246" s="44"/>
      <c r="ED246" s="44"/>
      <c r="EE246" s="44"/>
      <c r="EF246" s="44"/>
      <c r="EG246" s="44"/>
      <c r="EH246" s="44"/>
      <c r="EI246" s="44"/>
      <c r="EJ246" s="44"/>
      <c r="EK246" s="44"/>
      <c r="EL246" s="44"/>
      <c r="EM246" s="44"/>
      <c r="EN246" s="44"/>
      <c r="EO246" s="44"/>
      <c r="EP246" s="44"/>
      <c r="EQ246" s="44"/>
      <c r="ER246" s="44"/>
      <c r="ES246" s="44"/>
      <c r="ET246" s="44"/>
      <c r="EU246" s="44"/>
      <c r="EV246" s="44"/>
      <c r="EW246" s="44"/>
      <c r="EX246" s="44"/>
      <c r="EY246" s="44"/>
      <c r="EZ246" s="44"/>
      <c r="FA246" s="44"/>
      <c r="FB246" s="44"/>
      <c r="FC246" s="44"/>
      <c r="FD246" s="44"/>
      <c r="FE246" s="44"/>
      <c r="FF246" s="44"/>
      <c r="FG246" s="44"/>
      <c r="FH246" s="44"/>
      <c r="FI246" s="44"/>
      <c r="FJ246" s="44"/>
      <c r="FK246" s="44"/>
      <c r="FL246" s="44"/>
      <c r="FM246" s="44"/>
      <c r="FN246" s="44"/>
      <c r="FO246" s="44"/>
      <c r="FP246" s="44"/>
      <c r="FQ246" s="44"/>
      <c r="FR246" s="44"/>
      <c r="FS246" s="44"/>
      <c r="FT246" s="44"/>
      <c r="FU246" s="44"/>
      <c r="FV246" s="44"/>
      <c r="FW246" s="44"/>
      <c r="FX246" s="44"/>
      <c r="FY246" s="44"/>
      <c r="FZ246" s="44"/>
      <c r="GA246" s="44"/>
      <c r="GB246" s="44"/>
      <c r="GC246" s="44"/>
      <c r="GD246" s="44"/>
      <c r="GE246" s="44"/>
      <c r="GF246" s="44"/>
      <c r="GG246" s="44"/>
      <c r="GH246" s="44"/>
      <c r="GI246" s="44"/>
      <c r="GJ246" s="44"/>
      <c r="GK246" s="44"/>
      <c r="GL246" s="44"/>
      <c r="GM246" s="44"/>
      <c r="GN246" s="44"/>
      <c r="GO246" s="44"/>
      <c r="GP246" s="44"/>
      <c r="GQ246" s="44"/>
      <c r="GR246" s="44"/>
      <c r="GS246" s="44"/>
      <c r="GT246" s="44"/>
      <c r="GU246" s="44"/>
      <c r="GV246" s="44"/>
      <c r="GW246" s="44"/>
      <c r="GX246" s="44"/>
      <c r="GY246" s="44"/>
      <c r="GZ246" s="44"/>
      <c r="HA246" s="44"/>
      <c r="HB246" s="44"/>
      <c r="HC246" s="44"/>
      <c r="HD246" s="44"/>
      <c r="HE246" s="44"/>
      <c r="HF246" s="44"/>
      <c r="HG246" s="44"/>
      <c r="HH246" s="44"/>
      <c r="HI246" s="44"/>
      <c r="HJ246" s="44"/>
      <c r="HK246" s="44"/>
      <c r="HL246" s="44"/>
      <c r="HM246" s="44"/>
      <c r="HN246" s="44"/>
      <c r="HO246" s="44"/>
      <c r="HP246" s="44"/>
      <c r="HQ246" s="44"/>
      <c r="HR246" s="44"/>
      <c r="HS246" s="44"/>
      <c r="HT246" s="44"/>
      <c r="HU246" s="44"/>
      <c r="HV246" s="44"/>
      <c r="HW246" s="44"/>
      <c r="HX246" s="44"/>
      <c r="HY246" s="44"/>
      <c r="HZ246" s="44"/>
      <c r="IA246" s="44"/>
      <c r="IB246" s="44"/>
      <c r="IC246" s="44"/>
      <c r="ID246" s="44"/>
      <c r="IE246" s="44"/>
      <c r="IF246" s="44"/>
      <c r="IG246" s="44"/>
      <c r="IH246" s="44"/>
      <c r="II246" s="44"/>
      <c r="IJ246" s="44"/>
      <c r="IK246" s="44"/>
      <c r="IL246" s="44"/>
      <c r="IM246" s="44"/>
      <c r="IN246" s="44"/>
      <c r="IO246" s="44"/>
      <c r="IP246" s="44"/>
      <c r="IQ246" s="44"/>
      <c r="IR246" s="44"/>
      <c r="IS246" s="44"/>
      <c r="IT246" s="44"/>
      <c r="IU246" s="44"/>
      <c r="IV246" s="44"/>
      <c r="IW246" s="44"/>
      <c r="IX246" s="44"/>
      <c r="IY246" s="44"/>
      <c r="IZ246" s="44"/>
      <c r="JA246" s="44"/>
      <c r="JB246" s="44"/>
      <c r="JC246" s="44"/>
      <c r="JD246" s="44"/>
      <c r="JE246" s="44"/>
      <c r="JF246" s="44"/>
      <c r="JG246" s="44"/>
      <c r="JH246" s="44"/>
      <c r="JI246" s="44"/>
      <c r="JJ246" s="44"/>
      <c r="JK246" s="44"/>
      <c r="JL246" s="44"/>
      <c r="JM246" s="44"/>
      <c r="JN246" s="44"/>
      <c r="JO246" s="44"/>
      <c r="JP246" s="44"/>
      <c r="JQ246" s="44"/>
      <c r="JR246" s="44"/>
      <c r="JS246" s="44"/>
      <c r="JT246" s="44"/>
      <c r="JU246" s="44"/>
      <c r="JV246" s="44"/>
      <c r="JW246" s="44"/>
      <c r="JX246" s="44"/>
      <c r="JY246" s="44"/>
      <c r="JZ246" s="44"/>
      <c r="KA246" s="44"/>
      <c r="KB246" s="44"/>
      <c r="KC246" s="44"/>
      <c r="KD246" s="44"/>
      <c r="KE246" s="44"/>
      <c r="KF246" s="44"/>
      <c r="KG246" s="44"/>
      <c r="KH246" s="44"/>
      <c r="KI246" s="44"/>
      <c r="KJ246" s="44"/>
      <c r="KK246" s="44"/>
      <c r="KL246" s="44"/>
      <c r="KM246" s="44"/>
      <c r="KN246" s="44"/>
      <c r="KO246" s="44"/>
      <c r="KP246" s="44"/>
      <c r="KQ246" s="44"/>
      <c r="KR246" s="44"/>
      <c r="KS246" s="44"/>
      <c r="KT246" s="44"/>
      <c r="KU246" s="44"/>
      <c r="KV246" s="44"/>
      <c r="KW246" s="44"/>
      <c r="KX246" s="44"/>
      <c r="KY246" s="44"/>
      <c r="KZ246" s="44"/>
      <c r="LA246" s="44"/>
      <c r="LB246" s="44"/>
      <c r="LC246" s="44"/>
      <c r="LD246" s="44"/>
      <c r="LE246" s="44"/>
      <c r="LF246" s="44"/>
      <c r="LG246" s="44"/>
      <c r="LH246" s="44"/>
      <c r="LI246" s="44"/>
      <c r="LJ246" s="44"/>
      <c r="LK246" s="44"/>
      <c r="LL246" s="44"/>
      <c r="LM246" s="44"/>
      <c r="LN246" s="44"/>
      <c r="LO246" s="44"/>
      <c r="LP246" s="44"/>
      <c r="LQ246" s="44"/>
      <c r="LR246" s="44"/>
      <c r="LS246" s="44"/>
      <c r="LT246" s="44"/>
      <c r="LU246" s="44"/>
      <c r="LV246" s="44"/>
      <c r="LW246" s="44"/>
      <c r="LX246" s="44"/>
      <c r="LY246" s="44"/>
      <c r="LZ246" s="44"/>
      <c r="MA246" s="44"/>
      <c r="MB246" s="44"/>
      <c r="MC246" s="44"/>
      <c r="MD246" s="44"/>
      <c r="ME246" s="44"/>
      <c r="MF246" s="44"/>
      <c r="MG246" s="44"/>
      <c r="MH246" s="44"/>
      <c r="MI246" s="44"/>
      <c r="MJ246" s="44"/>
      <c r="MK246" s="44"/>
      <c r="ML246" s="44"/>
      <c r="MM246" s="44"/>
      <c r="MN246" s="44"/>
      <c r="MO246" s="44"/>
      <c r="MP246" s="44"/>
      <c r="MQ246" s="44"/>
      <c r="MR246" s="44"/>
      <c r="MS246" s="44"/>
      <c r="MT246" s="44"/>
      <c r="MU246" s="44"/>
      <c r="MV246" s="44"/>
      <c r="MW246" s="44"/>
      <c r="MX246" s="44"/>
      <c r="MY246" s="44"/>
      <c r="MZ246" s="44"/>
      <c r="NA246" s="44"/>
      <c r="NB246" s="44"/>
      <c r="NC246" s="44"/>
      <c r="ND246" s="44"/>
      <c r="NE246" s="44"/>
      <c r="NF246" s="44"/>
      <c r="NG246" s="44"/>
      <c r="NH246" s="44"/>
      <c r="NI246" s="44"/>
      <c r="NJ246" s="44"/>
      <c r="NK246" s="44"/>
      <c r="NL246" s="44"/>
      <c r="NM246" s="44"/>
      <c r="NN246" s="44"/>
      <c r="NO246" s="44"/>
      <c r="NP246" s="44"/>
      <c r="NQ246" s="44"/>
      <c r="NR246" s="44"/>
      <c r="NS246" s="44"/>
      <c r="NT246" s="44"/>
      <c r="NU246" s="44"/>
      <c r="NV246" s="44"/>
      <c r="NW246" s="44"/>
      <c r="NX246" s="44"/>
      <c r="NY246" s="44"/>
      <c r="NZ246" s="44"/>
      <c r="OA246" s="44"/>
      <c r="OB246" s="44"/>
      <c r="OC246" s="44"/>
      <c r="OD246" s="44"/>
      <c r="OE246" s="44"/>
      <c r="OF246" s="44"/>
      <c r="OG246" s="44"/>
      <c r="OH246" s="44"/>
      <c r="OI246" s="44"/>
      <c r="OJ246" s="44"/>
      <c r="OK246" s="44"/>
      <c r="OL246" s="44"/>
      <c r="OM246" s="44"/>
      <c r="ON246" s="44"/>
      <c r="OO246" s="44"/>
      <c r="OP246" s="44"/>
      <c r="OQ246" s="44"/>
      <c r="OR246" s="44"/>
      <c r="OS246" s="44"/>
      <c r="OT246" s="44"/>
      <c r="OU246" s="44"/>
      <c r="OV246" s="44"/>
      <c r="OW246" s="44"/>
      <c r="OX246" s="44"/>
      <c r="OY246" s="44"/>
      <c r="OZ246" s="44"/>
      <c r="PA246" s="44"/>
      <c r="PB246" s="44"/>
      <c r="PC246" s="44"/>
      <c r="PD246" s="44"/>
      <c r="PE246" s="44"/>
      <c r="PF246" s="44"/>
      <c r="PG246" s="44"/>
      <c r="PH246" s="44"/>
    </row>
    <row r="247" spans="1:424" s="49" customFormat="1" x14ac:dyDescent="0.25">
      <c r="A247" s="30"/>
      <c r="C247" s="328"/>
      <c r="D247" s="47"/>
      <c r="E247" s="328"/>
      <c r="F247" s="47"/>
      <c r="G247" s="47"/>
      <c r="H247" s="47"/>
      <c r="I247" s="47"/>
      <c r="J247" s="47"/>
      <c r="M247" s="47"/>
      <c r="N247" s="47"/>
      <c r="O247" s="47"/>
      <c r="P247" s="47"/>
      <c r="Q247" s="47"/>
      <c r="R247" s="47"/>
      <c r="U247" s="47"/>
      <c r="V247" s="47"/>
      <c r="W247" s="47"/>
      <c r="X247" s="47"/>
      <c r="Y247" s="47"/>
      <c r="Z247" s="47"/>
      <c r="AC247" s="47"/>
      <c r="AD247" s="47"/>
      <c r="AE247" s="47"/>
      <c r="AF247" s="47"/>
      <c r="AG247" s="47"/>
      <c r="AH247" s="47"/>
      <c r="AK247" s="47"/>
      <c r="AL247" s="47"/>
      <c r="AM247" s="47"/>
      <c r="AN247" s="47"/>
      <c r="AO247" s="47"/>
      <c r="AP247" s="47"/>
      <c r="AS247" s="47"/>
      <c r="AT247" s="47"/>
      <c r="AU247" s="47"/>
      <c r="AV247" s="47"/>
      <c r="AW247" s="46"/>
      <c r="AX247" s="46"/>
      <c r="BA247" s="47"/>
      <c r="BB247" s="47"/>
      <c r="BC247" s="47"/>
      <c r="BD247" s="47"/>
      <c r="BE247" s="47"/>
      <c r="BF247" s="47"/>
      <c r="BG247" s="47"/>
      <c r="BH247" s="47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  <c r="CF247" s="44"/>
      <c r="CG247" s="44"/>
      <c r="CH247" s="44"/>
      <c r="CI247" s="44"/>
      <c r="CJ247" s="44"/>
      <c r="CK247" s="44"/>
      <c r="CL247" s="44"/>
      <c r="CM247" s="44"/>
      <c r="CN247" s="44"/>
      <c r="CO247" s="44"/>
      <c r="CP247" s="44"/>
      <c r="CQ247" s="44"/>
      <c r="CR247" s="44"/>
      <c r="CS247" s="44"/>
      <c r="CT247" s="44"/>
      <c r="CU247" s="44"/>
      <c r="CV247" s="44"/>
      <c r="CW247" s="44"/>
      <c r="CX247" s="44"/>
      <c r="CY247" s="44"/>
      <c r="CZ247" s="44"/>
      <c r="DA247" s="44"/>
      <c r="DB247" s="44"/>
      <c r="DC247" s="44"/>
      <c r="DD247" s="44"/>
      <c r="DE247" s="44"/>
      <c r="DF247" s="44"/>
      <c r="DG247" s="44"/>
      <c r="DH247" s="44"/>
      <c r="DI247" s="44"/>
      <c r="DJ247" s="44"/>
      <c r="DK247" s="44"/>
      <c r="DL247" s="44"/>
      <c r="DM247" s="44"/>
      <c r="DN247" s="44"/>
      <c r="DO247" s="44"/>
      <c r="DP247" s="44"/>
      <c r="DQ247" s="44"/>
      <c r="DR247" s="44"/>
      <c r="DS247" s="44"/>
      <c r="DT247" s="44"/>
      <c r="DU247" s="44"/>
      <c r="DV247" s="44"/>
      <c r="DW247" s="44"/>
      <c r="DX247" s="44"/>
      <c r="DY247" s="44"/>
      <c r="DZ247" s="44"/>
      <c r="EA247" s="44"/>
      <c r="EB247" s="44"/>
      <c r="EC247" s="44"/>
      <c r="ED247" s="44"/>
      <c r="EE247" s="44"/>
      <c r="EF247" s="44"/>
      <c r="EG247" s="44"/>
      <c r="EH247" s="44"/>
      <c r="EI247" s="44"/>
      <c r="EJ247" s="44"/>
      <c r="EK247" s="44"/>
      <c r="EL247" s="44"/>
      <c r="EM247" s="44"/>
      <c r="EN247" s="44"/>
      <c r="EO247" s="44"/>
      <c r="EP247" s="44"/>
      <c r="EQ247" s="44"/>
      <c r="ER247" s="44"/>
      <c r="ES247" s="44"/>
      <c r="ET247" s="44"/>
      <c r="EU247" s="44"/>
      <c r="EV247" s="44"/>
      <c r="EW247" s="44"/>
      <c r="EX247" s="44"/>
      <c r="EY247" s="44"/>
      <c r="EZ247" s="44"/>
      <c r="FA247" s="44"/>
      <c r="FB247" s="44"/>
      <c r="FC247" s="44"/>
      <c r="FD247" s="44"/>
      <c r="FE247" s="44"/>
      <c r="FF247" s="44"/>
      <c r="FG247" s="44"/>
      <c r="FH247" s="44"/>
      <c r="FI247" s="44"/>
      <c r="FJ247" s="44"/>
      <c r="FK247" s="44"/>
      <c r="FL247" s="44"/>
      <c r="FM247" s="44"/>
      <c r="FN247" s="44"/>
      <c r="FO247" s="44"/>
      <c r="FP247" s="44"/>
      <c r="FQ247" s="44"/>
      <c r="FR247" s="44"/>
      <c r="FS247" s="44"/>
      <c r="FT247" s="44"/>
      <c r="FU247" s="44"/>
      <c r="FV247" s="44"/>
      <c r="FW247" s="44"/>
      <c r="FX247" s="44"/>
      <c r="FY247" s="44"/>
      <c r="FZ247" s="44"/>
      <c r="GA247" s="44"/>
      <c r="GB247" s="44"/>
      <c r="GC247" s="44"/>
      <c r="GD247" s="44"/>
      <c r="GE247" s="44"/>
      <c r="GF247" s="44"/>
      <c r="GG247" s="44"/>
      <c r="GH247" s="44"/>
      <c r="GI247" s="44"/>
      <c r="GJ247" s="44"/>
      <c r="GK247" s="44"/>
      <c r="GL247" s="44"/>
      <c r="GM247" s="44"/>
      <c r="GN247" s="44"/>
      <c r="GO247" s="44"/>
      <c r="GP247" s="44"/>
      <c r="GQ247" s="44"/>
      <c r="GR247" s="44"/>
      <c r="GS247" s="44"/>
      <c r="GT247" s="44"/>
      <c r="GU247" s="44"/>
      <c r="GV247" s="44"/>
      <c r="GW247" s="44"/>
      <c r="GX247" s="44"/>
      <c r="GY247" s="44"/>
      <c r="GZ247" s="44"/>
      <c r="HA247" s="44"/>
      <c r="HB247" s="44"/>
      <c r="HC247" s="44"/>
      <c r="HD247" s="44"/>
      <c r="HE247" s="44"/>
      <c r="HF247" s="44"/>
      <c r="HG247" s="44"/>
      <c r="HH247" s="44"/>
      <c r="HI247" s="44"/>
      <c r="HJ247" s="44"/>
      <c r="HK247" s="44"/>
      <c r="HL247" s="44"/>
      <c r="HM247" s="44"/>
      <c r="HN247" s="44"/>
      <c r="HO247" s="44"/>
      <c r="HP247" s="44"/>
      <c r="HQ247" s="44"/>
      <c r="HR247" s="44"/>
      <c r="HS247" s="44"/>
      <c r="HT247" s="44"/>
      <c r="HU247" s="44"/>
      <c r="HV247" s="44"/>
      <c r="HW247" s="44"/>
      <c r="HX247" s="44"/>
      <c r="HY247" s="44"/>
      <c r="HZ247" s="44"/>
      <c r="IA247" s="44"/>
      <c r="IB247" s="44"/>
      <c r="IC247" s="44"/>
      <c r="ID247" s="44"/>
      <c r="IE247" s="44"/>
      <c r="IF247" s="44"/>
      <c r="IG247" s="44"/>
      <c r="IH247" s="44"/>
      <c r="II247" s="44"/>
      <c r="IJ247" s="44"/>
      <c r="IK247" s="44"/>
      <c r="IL247" s="44"/>
      <c r="IM247" s="44"/>
      <c r="IN247" s="44"/>
      <c r="IO247" s="44"/>
      <c r="IP247" s="44"/>
      <c r="IQ247" s="44"/>
      <c r="IR247" s="44"/>
      <c r="IS247" s="44"/>
      <c r="IT247" s="44"/>
      <c r="IU247" s="44"/>
      <c r="IV247" s="44"/>
      <c r="IW247" s="44"/>
      <c r="IX247" s="44"/>
      <c r="IY247" s="44"/>
      <c r="IZ247" s="44"/>
      <c r="JA247" s="44"/>
      <c r="JB247" s="44"/>
      <c r="JC247" s="44"/>
      <c r="JD247" s="44"/>
      <c r="JE247" s="44"/>
      <c r="JF247" s="44"/>
      <c r="JG247" s="44"/>
      <c r="JH247" s="44"/>
      <c r="JI247" s="44"/>
      <c r="JJ247" s="44"/>
      <c r="JK247" s="44"/>
      <c r="JL247" s="44"/>
      <c r="JM247" s="44"/>
      <c r="JN247" s="44"/>
      <c r="JO247" s="44"/>
      <c r="JP247" s="44"/>
      <c r="JQ247" s="44"/>
      <c r="JR247" s="44"/>
      <c r="JS247" s="44"/>
      <c r="JT247" s="44"/>
      <c r="JU247" s="44"/>
      <c r="JV247" s="44"/>
      <c r="JW247" s="44"/>
      <c r="JX247" s="44"/>
      <c r="JY247" s="44"/>
      <c r="JZ247" s="44"/>
      <c r="KA247" s="44"/>
      <c r="KB247" s="44"/>
      <c r="KC247" s="44"/>
      <c r="KD247" s="44"/>
      <c r="KE247" s="44"/>
      <c r="KF247" s="44"/>
      <c r="KG247" s="44"/>
      <c r="KH247" s="44"/>
      <c r="KI247" s="44"/>
      <c r="KJ247" s="44"/>
      <c r="KK247" s="44"/>
      <c r="KL247" s="44"/>
      <c r="KM247" s="44"/>
      <c r="KN247" s="44"/>
      <c r="KO247" s="44"/>
      <c r="KP247" s="44"/>
      <c r="KQ247" s="44"/>
      <c r="KR247" s="44"/>
      <c r="KS247" s="44"/>
      <c r="KT247" s="44"/>
      <c r="KU247" s="44"/>
      <c r="KV247" s="44"/>
      <c r="KW247" s="44"/>
      <c r="KX247" s="44"/>
      <c r="KY247" s="44"/>
      <c r="KZ247" s="44"/>
      <c r="LA247" s="44"/>
      <c r="LB247" s="44"/>
      <c r="LC247" s="44"/>
      <c r="LD247" s="44"/>
      <c r="LE247" s="44"/>
      <c r="LF247" s="44"/>
      <c r="LG247" s="44"/>
      <c r="LH247" s="44"/>
      <c r="LI247" s="44"/>
      <c r="LJ247" s="44"/>
      <c r="LK247" s="44"/>
      <c r="LL247" s="44"/>
      <c r="LM247" s="44"/>
      <c r="LN247" s="44"/>
      <c r="LO247" s="44"/>
      <c r="LP247" s="44"/>
      <c r="LQ247" s="44"/>
      <c r="LR247" s="44"/>
      <c r="LS247" s="44"/>
      <c r="LT247" s="44"/>
      <c r="LU247" s="44"/>
      <c r="LV247" s="44"/>
      <c r="LW247" s="44"/>
      <c r="LX247" s="44"/>
      <c r="LY247" s="44"/>
      <c r="LZ247" s="44"/>
      <c r="MA247" s="44"/>
      <c r="MB247" s="44"/>
      <c r="MC247" s="44"/>
      <c r="MD247" s="44"/>
      <c r="ME247" s="44"/>
      <c r="MF247" s="44"/>
      <c r="MG247" s="44"/>
      <c r="MH247" s="44"/>
      <c r="MI247" s="44"/>
      <c r="MJ247" s="44"/>
      <c r="MK247" s="44"/>
      <c r="ML247" s="44"/>
      <c r="MM247" s="44"/>
      <c r="MN247" s="44"/>
      <c r="MO247" s="44"/>
      <c r="MP247" s="44"/>
      <c r="MQ247" s="44"/>
      <c r="MR247" s="44"/>
      <c r="MS247" s="44"/>
      <c r="MT247" s="44"/>
      <c r="MU247" s="44"/>
      <c r="MV247" s="44"/>
      <c r="MW247" s="44"/>
      <c r="MX247" s="44"/>
      <c r="MY247" s="44"/>
      <c r="MZ247" s="44"/>
      <c r="NA247" s="44"/>
      <c r="NB247" s="44"/>
      <c r="NC247" s="44"/>
      <c r="ND247" s="44"/>
      <c r="NE247" s="44"/>
      <c r="NF247" s="44"/>
      <c r="NG247" s="44"/>
      <c r="NH247" s="44"/>
      <c r="NI247" s="44"/>
      <c r="NJ247" s="44"/>
      <c r="NK247" s="44"/>
      <c r="NL247" s="44"/>
      <c r="NM247" s="44"/>
      <c r="NN247" s="44"/>
      <c r="NO247" s="44"/>
      <c r="NP247" s="44"/>
      <c r="NQ247" s="44"/>
      <c r="NR247" s="44"/>
      <c r="NS247" s="44"/>
      <c r="NT247" s="44"/>
      <c r="NU247" s="44"/>
      <c r="NV247" s="44"/>
      <c r="NW247" s="44"/>
      <c r="NX247" s="44"/>
      <c r="NY247" s="44"/>
      <c r="NZ247" s="44"/>
      <c r="OA247" s="44"/>
      <c r="OB247" s="44"/>
      <c r="OC247" s="44"/>
      <c r="OD247" s="44"/>
      <c r="OE247" s="44"/>
      <c r="OF247" s="44"/>
      <c r="OG247" s="44"/>
      <c r="OH247" s="44"/>
      <c r="OI247" s="44"/>
      <c r="OJ247" s="44"/>
      <c r="OK247" s="44"/>
      <c r="OL247" s="44"/>
      <c r="OM247" s="44"/>
      <c r="ON247" s="44"/>
      <c r="OO247" s="44"/>
      <c r="OP247" s="44"/>
      <c r="OQ247" s="44"/>
      <c r="OR247" s="44"/>
      <c r="OS247" s="44"/>
      <c r="OT247" s="44"/>
      <c r="OU247" s="44"/>
      <c r="OV247" s="44"/>
      <c r="OW247" s="44"/>
      <c r="OX247" s="44"/>
      <c r="OY247" s="44"/>
      <c r="OZ247" s="44"/>
      <c r="PA247" s="44"/>
      <c r="PB247" s="44"/>
      <c r="PC247" s="44"/>
      <c r="PD247" s="44"/>
      <c r="PE247" s="44"/>
      <c r="PF247" s="44"/>
      <c r="PG247" s="44"/>
      <c r="PH247" s="44"/>
    </row>
    <row r="248" spans="1:424" s="49" customFormat="1" x14ac:dyDescent="0.25">
      <c r="A248" s="30"/>
      <c r="C248" s="328"/>
      <c r="D248" s="47"/>
      <c r="E248" s="328"/>
      <c r="F248" s="47"/>
      <c r="G248" s="47"/>
      <c r="H248" s="47"/>
      <c r="I248" s="47"/>
      <c r="J248" s="47"/>
      <c r="M248" s="47"/>
      <c r="N248" s="47"/>
      <c r="O248" s="47"/>
      <c r="P248" s="47"/>
      <c r="Q248" s="47"/>
      <c r="R248" s="47"/>
      <c r="U248" s="47"/>
      <c r="V248" s="47"/>
      <c r="W248" s="47"/>
      <c r="X248" s="47"/>
      <c r="Y248" s="47"/>
      <c r="Z248" s="47"/>
      <c r="AC248" s="47"/>
      <c r="AD248" s="47"/>
      <c r="AE248" s="47"/>
      <c r="AF248" s="47"/>
      <c r="AG248" s="47"/>
      <c r="AH248" s="47"/>
      <c r="AK248" s="47"/>
      <c r="AL248" s="47"/>
      <c r="AM248" s="47"/>
      <c r="AN248" s="47"/>
      <c r="AO248" s="47"/>
      <c r="AP248" s="47"/>
      <c r="AS248" s="47"/>
      <c r="AT248" s="47"/>
      <c r="AU248" s="47"/>
      <c r="AV248" s="47"/>
      <c r="AW248" s="46"/>
      <c r="AX248" s="46"/>
      <c r="BA248" s="47"/>
      <c r="BB248" s="47"/>
      <c r="BC248" s="47"/>
      <c r="BD248" s="47"/>
      <c r="BE248" s="47"/>
      <c r="BF248" s="47"/>
      <c r="BG248" s="47"/>
      <c r="BH248" s="47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  <c r="CF248" s="44"/>
      <c r="CG248" s="44"/>
      <c r="CH248" s="44"/>
      <c r="CI248" s="44"/>
      <c r="CJ248" s="44"/>
      <c r="CK248" s="44"/>
      <c r="CL248" s="44"/>
      <c r="CM248" s="44"/>
      <c r="CN248" s="44"/>
      <c r="CO248" s="44"/>
      <c r="CP248" s="44"/>
      <c r="CQ248" s="44"/>
      <c r="CR248" s="44"/>
      <c r="CS248" s="44"/>
      <c r="CT248" s="44"/>
      <c r="CU248" s="44"/>
      <c r="CV248" s="44"/>
      <c r="CW248" s="44"/>
      <c r="CX248" s="44"/>
      <c r="CY248" s="44"/>
      <c r="CZ248" s="44"/>
      <c r="DA248" s="44"/>
      <c r="DB248" s="44"/>
      <c r="DC248" s="44"/>
      <c r="DD248" s="44"/>
      <c r="DE248" s="44"/>
      <c r="DF248" s="44"/>
      <c r="DG248" s="44"/>
      <c r="DH248" s="44"/>
      <c r="DI248" s="44"/>
      <c r="DJ248" s="44"/>
      <c r="DK248" s="44"/>
      <c r="DL248" s="44"/>
      <c r="DM248" s="44"/>
      <c r="DN248" s="44"/>
      <c r="DO248" s="44"/>
      <c r="DP248" s="44"/>
      <c r="DQ248" s="44"/>
      <c r="DR248" s="44"/>
      <c r="DS248" s="44"/>
      <c r="DT248" s="44"/>
      <c r="DU248" s="44"/>
      <c r="DV248" s="44"/>
      <c r="DW248" s="44"/>
      <c r="DX248" s="44"/>
      <c r="DY248" s="44"/>
      <c r="DZ248" s="44"/>
      <c r="EA248" s="44"/>
      <c r="EB248" s="44"/>
      <c r="EC248" s="44"/>
      <c r="ED248" s="44"/>
      <c r="EE248" s="44"/>
      <c r="EF248" s="44"/>
      <c r="EG248" s="44"/>
      <c r="EH248" s="44"/>
      <c r="EI248" s="44"/>
      <c r="EJ248" s="44"/>
      <c r="EK248" s="44"/>
      <c r="EL248" s="44"/>
      <c r="EM248" s="44"/>
      <c r="EN248" s="44"/>
      <c r="EO248" s="44"/>
      <c r="EP248" s="44"/>
      <c r="EQ248" s="44"/>
      <c r="ER248" s="44"/>
      <c r="ES248" s="44"/>
      <c r="ET248" s="44"/>
      <c r="EU248" s="44"/>
      <c r="EV248" s="44"/>
      <c r="EW248" s="44"/>
      <c r="EX248" s="44"/>
      <c r="EY248" s="44"/>
      <c r="EZ248" s="44"/>
      <c r="FA248" s="44"/>
      <c r="FB248" s="44"/>
      <c r="FC248" s="44"/>
      <c r="FD248" s="44"/>
      <c r="FE248" s="44"/>
      <c r="FF248" s="44"/>
      <c r="FG248" s="44"/>
      <c r="FH248" s="44"/>
      <c r="FI248" s="44"/>
      <c r="FJ248" s="44"/>
      <c r="FK248" s="44"/>
      <c r="FL248" s="44"/>
      <c r="FM248" s="44"/>
      <c r="FN248" s="44"/>
      <c r="FO248" s="44"/>
      <c r="FP248" s="44"/>
      <c r="FQ248" s="44"/>
      <c r="FR248" s="44"/>
      <c r="FS248" s="44"/>
      <c r="FT248" s="44"/>
      <c r="FU248" s="44"/>
      <c r="FV248" s="44"/>
      <c r="FW248" s="44"/>
      <c r="FX248" s="44"/>
      <c r="FY248" s="44"/>
      <c r="FZ248" s="44"/>
      <c r="GA248" s="44"/>
      <c r="GB248" s="44"/>
      <c r="GC248" s="44"/>
      <c r="GD248" s="44"/>
      <c r="GE248" s="44"/>
      <c r="GF248" s="44"/>
      <c r="GG248" s="44"/>
      <c r="GH248" s="44"/>
      <c r="GI248" s="44"/>
      <c r="GJ248" s="44"/>
      <c r="GK248" s="44"/>
      <c r="GL248" s="44"/>
      <c r="GM248" s="44"/>
      <c r="GN248" s="44"/>
      <c r="GO248" s="44"/>
      <c r="GP248" s="44"/>
      <c r="GQ248" s="44"/>
      <c r="GR248" s="44"/>
      <c r="GS248" s="44"/>
      <c r="GT248" s="44"/>
      <c r="GU248" s="44"/>
      <c r="GV248" s="44"/>
      <c r="GW248" s="44"/>
      <c r="GX248" s="44"/>
      <c r="GY248" s="44"/>
      <c r="GZ248" s="44"/>
      <c r="HA248" s="44"/>
      <c r="HB248" s="44"/>
      <c r="HC248" s="44"/>
      <c r="HD248" s="44"/>
      <c r="HE248" s="44"/>
      <c r="HF248" s="44"/>
      <c r="HG248" s="44"/>
      <c r="HH248" s="44"/>
      <c r="HI248" s="44"/>
      <c r="HJ248" s="44"/>
      <c r="HK248" s="44"/>
      <c r="HL248" s="44"/>
      <c r="HM248" s="44"/>
      <c r="HN248" s="44"/>
      <c r="HO248" s="44"/>
      <c r="HP248" s="44"/>
      <c r="HQ248" s="44"/>
      <c r="HR248" s="44"/>
      <c r="HS248" s="44"/>
      <c r="HT248" s="44"/>
      <c r="HU248" s="44"/>
      <c r="HV248" s="44"/>
      <c r="HW248" s="44"/>
      <c r="HX248" s="44"/>
      <c r="HY248" s="44"/>
      <c r="HZ248" s="44"/>
      <c r="IA248" s="44"/>
      <c r="IB248" s="44"/>
      <c r="IC248" s="44"/>
      <c r="ID248" s="44"/>
      <c r="IE248" s="44"/>
      <c r="IF248" s="44"/>
      <c r="IG248" s="44"/>
      <c r="IH248" s="44"/>
      <c r="II248" s="44"/>
      <c r="IJ248" s="44"/>
      <c r="IK248" s="44"/>
      <c r="IL248" s="44"/>
      <c r="IM248" s="44"/>
      <c r="IN248" s="44"/>
      <c r="IO248" s="44"/>
      <c r="IP248" s="44"/>
      <c r="IQ248" s="44"/>
      <c r="IR248" s="44"/>
      <c r="IS248" s="44"/>
      <c r="IT248" s="44"/>
      <c r="IU248" s="44"/>
      <c r="IV248" s="44"/>
      <c r="IW248" s="44"/>
      <c r="IX248" s="44"/>
      <c r="IY248" s="44"/>
      <c r="IZ248" s="44"/>
      <c r="JA248" s="44"/>
      <c r="JB248" s="44"/>
      <c r="JC248" s="44"/>
      <c r="JD248" s="44"/>
      <c r="JE248" s="44"/>
      <c r="JF248" s="44"/>
      <c r="JG248" s="44"/>
      <c r="JH248" s="44"/>
      <c r="JI248" s="44"/>
      <c r="JJ248" s="44"/>
      <c r="JK248" s="44"/>
      <c r="JL248" s="44"/>
      <c r="JM248" s="44"/>
      <c r="JN248" s="44"/>
      <c r="JO248" s="44"/>
      <c r="JP248" s="44"/>
      <c r="JQ248" s="44"/>
      <c r="JR248" s="44"/>
      <c r="JS248" s="44"/>
      <c r="JT248" s="44"/>
      <c r="JU248" s="44"/>
      <c r="JV248" s="44"/>
      <c r="JW248" s="44"/>
      <c r="JX248" s="44"/>
      <c r="JY248" s="44"/>
      <c r="JZ248" s="44"/>
      <c r="KA248" s="44"/>
      <c r="KB248" s="44"/>
      <c r="KC248" s="44"/>
      <c r="KD248" s="44"/>
      <c r="KE248" s="44"/>
      <c r="KF248" s="44"/>
      <c r="KG248" s="44"/>
      <c r="KH248" s="44"/>
      <c r="KI248" s="44"/>
      <c r="KJ248" s="44"/>
      <c r="KK248" s="44"/>
      <c r="KL248" s="44"/>
      <c r="KM248" s="44"/>
      <c r="KN248" s="44"/>
      <c r="KO248" s="44"/>
      <c r="KP248" s="44"/>
      <c r="KQ248" s="44"/>
      <c r="KR248" s="44"/>
      <c r="KS248" s="44"/>
      <c r="KT248" s="44"/>
      <c r="KU248" s="44"/>
      <c r="KV248" s="44"/>
      <c r="KW248" s="44"/>
      <c r="KX248" s="44"/>
      <c r="KY248" s="44"/>
      <c r="KZ248" s="44"/>
      <c r="LA248" s="44"/>
      <c r="LB248" s="44"/>
      <c r="LC248" s="44"/>
      <c r="LD248" s="44"/>
      <c r="LE248" s="44"/>
      <c r="LF248" s="44"/>
      <c r="LG248" s="44"/>
      <c r="LH248" s="44"/>
      <c r="LI248" s="44"/>
      <c r="LJ248" s="44"/>
      <c r="LK248" s="44"/>
      <c r="LL248" s="44"/>
      <c r="LM248" s="44"/>
      <c r="LN248" s="44"/>
      <c r="LO248" s="44"/>
      <c r="LP248" s="44"/>
      <c r="LQ248" s="44"/>
      <c r="LR248" s="44"/>
      <c r="LS248" s="44"/>
      <c r="LT248" s="44"/>
      <c r="LU248" s="44"/>
      <c r="LV248" s="44"/>
      <c r="LW248" s="44"/>
      <c r="LX248" s="44"/>
      <c r="LY248" s="44"/>
      <c r="LZ248" s="44"/>
      <c r="MA248" s="44"/>
      <c r="MB248" s="44"/>
      <c r="MC248" s="44"/>
      <c r="MD248" s="44"/>
      <c r="ME248" s="44"/>
      <c r="MF248" s="44"/>
      <c r="MG248" s="44"/>
      <c r="MH248" s="44"/>
      <c r="MI248" s="44"/>
      <c r="MJ248" s="44"/>
      <c r="MK248" s="44"/>
      <c r="ML248" s="44"/>
      <c r="MM248" s="44"/>
      <c r="MN248" s="44"/>
      <c r="MO248" s="44"/>
      <c r="MP248" s="44"/>
      <c r="MQ248" s="44"/>
      <c r="MR248" s="44"/>
      <c r="MS248" s="44"/>
      <c r="MT248" s="44"/>
      <c r="MU248" s="44"/>
      <c r="MV248" s="44"/>
      <c r="MW248" s="44"/>
      <c r="MX248" s="44"/>
      <c r="MY248" s="44"/>
      <c r="MZ248" s="44"/>
      <c r="NA248" s="44"/>
      <c r="NB248" s="44"/>
      <c r="NC248" s="44"/>
      <c r="ND248" s="44"/>
      <c r="NE248" s="44"/>
      <c r="NF248" s="44"/>
      <c r="NG248" s="44"/>
      <c r="NH248" s="44"/>
      <c r="NI248" s="44"/>
      <c r="NJ248" s="44"/>
      <c r="NK248" s="44"/>
      <c r="NL248" s="44"/>
      <c r="NM248" s="44"/>
      <c r="NN248" s="44"/>
      <c r="NO248" s="44"/>
      <c r="NP248" s="44"/>
      <c r="NQ248" s="44"/>
      <c r="NR248" s="44"/>
      <c r="NS248" s="44"/>
      <c r="NT248" s="44"/>
      <c r="NU248" s="44"/>
      <c r="NV248" s="44"/>
      <c r="NW248" s="44"/>
      <c r="NX248" s="44"/>
      <c r="NY248" s="44"/>
      <c r="NZ248" s="44"/>
      <c r="OA248" s="44"/>
      <c r="OB248" s="44"/>
      <c r="OC248" s="44"/>
      <c r="OD248" s="44"/>
      <c r="OE248" s="44"/>
      <c r="OF248" s="44"/>
      <c r="OG248" s="44"/>
      <c r="OH248" s="44"/>
      <c r="OI248" s="44"/>
      <c r="OJ248" s="44"/>
      <c r="OK248" s="44"/>
      <c r="OL248" s="44"/>
      <c r="OM248" s="44"/>
      <c r="ON248" s="44"/>
      <c r="OO248" s="44"/>
      <c r="OP248" s="44"/>
      <c r="OQ248" s="44"/>
      <c r="OR248" s="44"/>
      <c r="OS248" s="44"/>
      <c r="OT248" s="44"/>
      <c r="OU248" s="44"/>
      <c r="OV248" s="44"/>
      <c r="OW248" s="44"/>
      <c r="OX248" s="44"/>
      <c r="OY248" s="44"/>
      <c r="OZ248" s="44"/>
      <c r="PA248" s="44"/>
      <c r="PB248" s="44"/>
      <c r="PC248" s="44"/>
      <c r="PD248" s="44"/>
      <c r="PE248" s="44"/>
      <c r="PF248" s="44"/>
      <c r="PG248" s="44"/>
      <c r="PH248" s="44"/>
    </row>
    <row r="249" spans="1:424" s="49" customFormat="1" x14ac:dyDescent="0.25">
      <c r="A249" s="30"/>
      <c r="C249" s="328"/>
      <c r="D249" s="47"/>
      <c r="E249" s="328"/>
      <c r="F249" s="47"/>
      <c r="G249" s="47"/>
      <c r="H249" s="47"/>
      <c r="I249" s="47"/>
      <c r="J249" s="47"/>
      <c r="M249" s="47"/>
      <c r="N249" s="47"/>
      <c r="O249" s="47"/>
      <c r="P249" s="47"/>
      <c r="Q249" s="47"/>
      <c r="R249" s="47"/>
      <c r="U249" s="47"/>
      <c r="V249" s="47"/>
      <c r="W249" s="47"/>
      <c r="X249" s="47"/>
      <c r="Y249" s="47"/>
      <c r="Z249" s="47"/>
      <c r="AC249" s="47"/>
      <c r="AD249" s="47"/>
      <c r="AE249" s="47"/>
      <c r="AF249" s="47"/>
      <c r="AG249" s="47"/>
      <c r="AH249" s="47"/>
      <c r="AK249" s="47"/>
      <c r="AL249" s="47"/>
      <c r="AM249" s="47"/>
      <c r="AN249" s="47"/>
      <c r="AO249" s="47"/>
      <c r="AP249" s="47"/>
      <c r="AS249" s="47"/>
      <c r="AT249" s="47"/>
      <c r="AU249" s="47"/>
      <c r="AV249" s="47"/>
      <c r="AW249" s="46"/>
      <c r="AX249" s="46"/>
      <c r="BA249" s="47"/>
      <c r="BB249" s="47"/>
      <c r="BC249" s="47"/>
      <c r="BD249" s="47"/>
      <c r="BE249" s="47"/>
      <c r="BF249" s="47"/>
      <c r="BG249" s="47"/>
      <c r="BH249" s="47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  <c r="CF249" s="44"/>
      <c r="CG249" s="44"/>
      <c r="CH249" s="44"/>
      <c r="CI249" s="44"/>
      <c r="CJ249" s="44"/>
      <c r="CK249" s="44"/>
      <c r="CL249" s="44"/>
      <c r="CM249" s="44"/>
      <c r="CN249" s="44"/>
      <c r="CO249" s="44"/>
      <c r="CP249" s="44"/>
      <c r="CQ249" s="44"/>
      <c r="CR249" s="44"/>
      <c r="CS249" s="44"/>
      <c r="CT249" s="44"/>
      <c r="CU249" s="44"/>
      <c r="CV249" s="44"/>
      <c r="CW249" s="44"/>
      <c r="CX249" s="44"/>
      <c r="CY249" s="44"/>
      <c r="CZ249" s="44"/>
      <c r="DA249" s="44"/>
      <c r="DB249" s="44"/>
      <c r="DC249" s="44"/>
      <c r="DD249" s="44"/>
      <c r="DE249" s="44"/>
      <c r="DF249" s="44"/>
      <c r="DG249" s="44"/>
      <c r="DH249" s="44"/>
      <c r="DI249" s="44"/>
      <c r="DJ249" s="44"/>
      <c r="DK249" s="44"/>
      <c r="DL249" s="44"/>
      <c r="DM249" s="44"/>
      <c r="DN249" s="44"/>
      <c r="DO249" s="44"/>
      <c r="DP249" s="44"/>
      <c r="DQ249" s="44"/>
      <c r="DR249" s="44"/>
      <c r="DS249" s="44"/>
      <c r="DT249" s="44"/>
      <c r="DU249" s="44"/>
      <c r="DV249" s="44"/>
      <c r="DW249" s="44"/>
      <c r="DX249" s="44"/>
      <c r="DY249" s="44"/>
      <c r="DZ249" s="44"/>
      <c r="EA249" s="44"/>
      <c r="EB249" s="44"/>
      <c r="EC249" s="44"/>
      <c r="ED249" s="44"/>
      <c r="EE249" s="44"/>
      <c r="EF249" s="44"/>
      <c r="EG249" s="44"/>
      <c r="EH249" s="44"/>
      <c r="EI249" s="44"/>
      <c r="EJ249" s="44"/>
      <c r="EK249" s="44"/>
      <c r="EL249" s="44"/>
      <c r="EM249" s="44"/>
      <c r="EN249" s="44"/>
      <c r="EO249" s="44"/>
      <c r="EP249" s="44"/>
      <c r="EQ249" s="44"/>
      <c r="ER249" s="44"/>
      <c r="ES249" s="44"/>
      <c r="ET249" s="44"/>
      <c r="EU249" s="44"/>
      <c r="EV249" s="44"/>
      <c r="EW249" s="44"/>
      <c r="EX249" s="44"/>
      <c r="EY249" s="44"/>
      <c r="EZ249" s="44"/>
      <c r="FA249" s="44"/>
      <c r="FB249" s="44"/>
      <c r="FC249" s="44"/>
      <c r="FD249" s="44"/>
      <c r="FE249" s="44"/>
      <c r="FF249" s="44"/>
      <c r="FG249" s="44"/>
      <c r="FH249" s="44"/>
      <c r="FI249" s="44"/>
      <c r="FJ249" s="44"/>
      <c r="FK249" s="44"/>
      <c r="FL249" s="44"/>
      <c r="FM249" s="44"/>
      <c r="FN249" s="44"/>
      <c r="FO249" s="44"/>
      <c r="FP249" s="44"/>
      <c r="FQ249" s="44"/>
      <c r="FR249" s="44"/>
      <c r="FS249" s="44"/>
      <c r="FT249" s="44"/>
      <c r="FU249" s="44"/>
      <c r="FV249" s="44"/>
      <c r="FW249" s="44"/>
      <c r="FX249" s="44"/>
      <c r="FY249" s="44"/>
      <c r="FZ249" s="44"/>
      <c r="GA249" s="44"/>
      <c r="GB249" s="44"/>
      <c r="GC249" s="44"/>
      <c r="GD249" s="44"/>
      <c r="GE249" s="44"/>
      <c r="GF249" s="44"/>
      <c r="GG249" s="44"/>
      <c r="GH249" s="44"/>
      <c r="GI249" s="44"/>
      <c r="GJ249" s="44"/>
      <c r="GK249" s="44"/>
      <c r="GL249" s="44"/>
      <c r="GM249" s="44"/>
      <c r="GN249" s="44"/>
      <c r="GO249" s="44"/>
      <c r="GP249" s="44"/>
      <c r="GQ249" s="44"/>
      <c r="GR249" s="44"/>
      <c r="GS249" s="44"/>
      <c r="GT249" s="44"/>
      <c r="GU249" s="44"/>
      <c r="GV249" s="44"/>
      <c r="GW249" s="44"/>
      <c r="GX249" s="44"/>
      <c r="GY249" s="44"/>
      <c r="GZ249" s="44"/>
      <c r="HA249" s="44"/>
      <c r="HB249" s="44"/>
      <c r="HC249" s="44"/>
      <c r="HD249" s="44"/>
      <c r="HE249" s="44"/>
      <c r="HF249" s="44"/>
      <c r="HG249" s="44"/>
      <c r="HH249" s="44"/>
      <c r="HI249" s="44"/>
      <c r="HJ249" s="44"/>
      <c r="HK249" s="44"/>
      <c r="HL249" s="44"/>
      <c r="HM249" s="44"/>
      <c r="HN249" s="44"/>
      <c r="HO249" s="44"/>
      <c r="HP249" s="44"/>
      <c r="HQ249" s="44"/>
      <c r="HR249" s="44"/>
      <c r="HS249" s="44"/>
      <c r="HT249" s="44"/>
      <c r="HU249" s="44"/>
      <c r="HV249" s="44"/>
      <c r="HW249" s="44"/>
      <c r="HX249" s="44"/>
      <c r="HY249" s="44"/>
      <c r="HZ249" s="44"/>
      <c r="IA249" s="44"/>
      <c r="IB249" s="44"/>
      <c r="IC249" s="44"/>
      <c r="ID249" s="44"/>
      <c r="IE249" s="44"/>
      <c r="IF249" s="44"/>
      <c r="IG249" s="44"/>
      <c r="IH249" s="44"/>
      <c r="II249" s="44"/>
      <c r="IJ249" s="44"/>
      <c r="IK249" s="44"/>
      <c r="IL249" s="44"/>
      <c r="IM249" s="44"/>
      <c r="IN249" s="44"/>
      <c r="IO249" s="44"/>
      <c r="IP249" s="44"/>
      <c r="IQ249" s="44"/>
      <c r="IR249" s="44"/>
      <c r="IS249" s="44"/>
      <c r="IT249" s="44"/>
      <c r="IU249" s="44"/>
      <c r="IV249" s="44"/>
      <c r="IW249" s="44"/>
      <c r="IX249" s="44"/>
      <c r="IY249" s="44"/>
      <c r="IZ249" s="44"/>
      <c r="JA249" s="44"/>
      <c r="JB249" s="44"/>
      <c r="JC249" s="44"/>
      <c r="JD249" s="44"/>
      <c r="JE249" s="44"/>
      <c r="JF249" s="44"/>
      <c r="JG249" s="44"/>
      <c r="JH249" s="44"/>
      <c r="JI249" s="44"/>
      <c r="JJ249" s="44"/>
      <c r="JK249" s="44"/>
      <c r="JL249" s="44"/>
      <c r="JM249" s="44"/>
      <c r="JN249" s="44"/>
      <c r="JO249" s="44"/>
      <c r="JP249" s="44"/>
      <c r="JQ249" s="44"/>
      <c r="JR249" s="44"/>
      <c r="JS249" s="44"/>
      <c r="JT249" s="44"/>
      <c r="JU249" s="44"/>
      <c r="JV249" s="44"/>
      <c r="JW249" s="44"/>
      <c r="JX249" s="44"/>
      <c r="JY249" s="44"/>
      <c r="JZ249" s="44"/>
      <c r="KA249" s="44"/>
      <c r="KB249" s="44"/>
      <c r="KC249" s="44"/>
      <c r="KD249" s="44"/>
      <c r="KE249" s="44"/>
      <c r="KF249" s="44"/>
      <c r="KG249" s="44"/>
      <c r="KH249" s="44"/>
      <c r="KI249" s="44"/>
      <c r="KJ249" s="44"/>
      <c r="KK249" s="44"/>
      <c r="KL249" s="44"/>
      <c r="KM249" s="44"/>
      <c r="KN249" s="44"/>
      <c r="KO249" s="44"/>
      <c r="KP249" s="44"/>
      <c r="KQ249" s="44"/>
      <c r="KR249" s="44"/>
      <c r="KS249" s="44"/>
      <c r="KT249" s="44"/>
      <c r="KU249" s="44"/>
      <c r="KV249" s="44"/>
      <c r="KW249" s="44"/>
      <c r="KX249" s="44"/>
      <c r="KY249" s="44"/>
      <c r="KZ249" s="44"/>
      <c r="LA249" s="44"/>
      <c r="LB249" s="44"/>
      <c r="LC249" s="44"/>
      <c r="LD249" s="44"/>
      <c r="LE249" s="44"/>
      <c r="LF249" s="44"/>
      <c r="LG249" s="44"/>
      <c r="LH249" s="44"/>
      <c r="LI249" s="44"/>
      <c r="LJ249" s="44"/>
      <c r="LK249" s="44"/>
      <c r="LL249" s="44"/>
      <c r="LM249" s="44"/>
      <c r="LN249" s="44"/>
      <c r="LO249" s="44"/>
      <c r="LP249" s="44"/>
      <c r="LQ249" s="44"/>
      <c r="LR249" s="44"/>
      <c r="LS249" s="44"/>
      <c r="LT249" s="44"/>
      <c r="LU249" s="44"/>
      <c r="LV249" s="44"/>
      <c r="LW249" s="44"/>
      <c r="LX249" s="44"/>
      <c r="LY249" s="44"/>
      <c r="LZ249" s="44"/>
      <c r="MA249" s="44"/>
      <c r="MB249" s="44"/>
      <c r="MC249" s="44"/>
      <c r="MD249" s="44"/>
      <c r="ME249" s="44"/>
      <c r="MF249" s="44"/>
      <c r="MG249" s="44"/>
      <c r="MH249" s="44"/>
      <c r="MI249" s="44"/>
      <c r="MJ249" s="44"/>
      <c r="MK249" s="44"/>
      <c r="ML249" s="44"/>
      <c r="MM249" s="44"/>
      <c r="MN249" s="44"/>
      <c r="MO249" s="44"/>
      <c r="MP249" s="44"/>
      <c r="MQ249" s="44"/>
      <c r="MR249" s="44"/>
      <c r="MS249" s="44"/>
      <c r="MT249" s="44"/>
      <c r="MU249" s="44"/>
      <c r="MV249" s="44"/>
      <c r="MW249" s="44"/>
      <c r="MX249" s="44"/>
      <c r="MY249" s="44"/>
      <c r="MZ249" s="44"/>
      <c r="NA249" s="44"/>
      <c r="NB249" s="44"/>
      <c r="NC249" s="44"/>
      <c r="ND249" s="44"/>
      <c r="NE249" s="44"/>
      <c r="NF249" s="44"/>
      <c r="NG249" s="44"/>
      <c r="NH249" s="44"/>
      <c r="NI249" s="44"/>
      <c r="NJ249" s="44"/>
      <c r="NK249" s="44"/>
      <c r="NL249" s="44"/>
      <c r="NM249" s="44"/>
      <c r="NN249" s="44"/>
      <c r="NO249" s="44"/>
      <c r="NP249" s="44"/>
      <c r="NQ249" s="44"/>
      <c r="NR249" s="44"/>
      <c r="NS249" s="44"/>
      <c r="NT249" s="44"/>
      <c r="NU249" s="44"/>
      <c r="NV249" s="44"/>
      <c r="NW249" s="44"/>
      <c r="NX249" s="44"/>
      <c r="NY249" s="44"/>
      <c r="NZ249" s="44"/>
      <c r="OA249" s="44"/>
      <c r="OB249" s="44"/>
      <c r="OC249" s="44"/>
      <c r="OD249" s="44"/>
      <c r="OE249" s="44"/>
      <c r="OF249" s="44"/>
      <c r="OG249" s="44"/>
      <c r="OH249" s="44"/>
      <c r="OI249" s="44"/>
      <c r="OJ249" s="44"/>
      <c r="OK249" s="44"/>
      <c r="OL249" s="44"/>
      <c r="OM249" s="44"/>
      <c r="ON249" s="44"/>
      <c r="OO249" s="44"/>
      <c r="OP249" s="44"/>
      <c r="OQ249" s="44"/>
      <c r="OR249" s="44"/>
      <c r="OS249" s="44"/>
      <c r="OT249" s="44"/>
      <c r="OU249" s="44"/>
      <c r="OV249" s="44"/>
      <c r="OW249" s="44"/>
      <c r="OX249" s="44"/>
      <c r="OY249" s="44"/>
      <c r="OZ249" s="44"/>
      <c r="PA249" s="44"/>
      <c r="PB249" s="44"/>
      <c r="PC249" s="44"/>
      <c r="PD249" s="44"/>
      <c r="PE249" s="44"/>
      <c r="PF249" s="44"/>
      <c r="PG249" s="44"/>
      <c r="PH249" s="44"/>
    </row>
    <row r="250" spans="1:424" s="49" customFormat="1" x14ac:dyDescent="0.25">
      <c r="A250" s="30"/>
      <c r="C250" s="328"/>
      <c r="D250" s="47"/>
      <c r="E250" s="328"/>
      <c r="F250" s="47"/>
      <c r="G250" s="47"/>
      <c r="H250" s="47"/>
      <c r="I250" s="47"/>
      <c r="J250" s="47"/>
      <c r="M250" s="47"/>
      <c r="N250" s="47"/>
      <c r="O250" s="47"/>
      <c r="P250" s="47"/>
      <c r="Q250" s="47"/>
      <c r="R250" s="47"/>
      <c r="U250" s="47"/>
      <c r="V250" s="47"/>
      <c r="W250" s="47"/>
      <c r="X250" s="47"/>
      <c r="Y250" s="47"/>
      <c r="Z250" s="47"/>
      <c r="AC250" s="47"/>
      <c r="AD250" s="47"/>
      <c r="AE250" s="47"/>
      <c r="AF250" s="47"/>
      <c r="AG250" s="47"/>
      <c r="AH250" s="47"/>
      <c r="AK250" s="47"/>
      <c r="AL250" s="47"/>
      <c r="AM250" s="47"/>
      <c r="AN250" s="47"/>
      <c r="AO250" s="47"/>
      <c r="AP250" s="47"/>
      <c r="AS250" s="47"/>
      <c r="AT250" s="47"/>
      <c r="AU250" s="47"/>
      <c r="AV250" s="47"/>
      <c r="AW250" s="46"/>
      <c r="AX250" s="46"/>
      <c r="BA250" s="47"/>
      <c r="BB250" s="47"/>
      <c r="BC250" s="47"/>
      <c r="BD250" s="47"/>
      <c r="BE250" s="47"/>
      <c r="BF250" s="47"/>
      <c r="BG250" s="47"/>
      <c r="BH250" s="47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  <c r="CF250" s="44"/>
      <c r="CG250" s="44"/>
      <c r="CH250" s="44"/>
      <c r="CI250" s="44"/>
      <c r="CJ250" s="44"/>
      <c r="CK250" s="44"/>
      <c r="CL250" s="44"/>
      <c r="CM250" s="44"/>
      <c r="CN250" s="44"/>
      <c r="CO250" s="44"/>
      <c r="CP250" s="44"/>
      <c r="CQ250" s="44"/>
      <c r="CR250" s="44"/>
      <c r="CS250" s="44"/>
      <c r="CT250" s="44"/>
      <c r="CU250" s="44"/>
      <c r="CV250" s="44"/>
      <c r="CW250" s="44"/>
      <c r="CX250" s="44"/>
      <c r="CY250" s="44"/>
      <c r="CZ250" s="44"/>
      <c r="DA250" s="44"/>
      <c r="DB250" s="44"/>
      <c r="DC250" s="44"/>
      <c r="DD250" s="44"/>
      <c r="DE250" s="44"/>
      <c r="DF250" s="44"/>
      <c r="DG250" s="44"/>
      <c r="DH250" s="44"/>
      <c r="DI250" s="44"/>
      <c r="DJ250" s="44"/>
      <c r="DK250" s="44"/>
      <c r="DL250" s="44"/>
      <c r="DM250" s="44"/>
      <c r="DN250" s="44"/>
      <c r="DO250" s="44"/>
      <c r="DP250" s="44"/>
      <c r="DQ250" s="44"/>
      <c r="DR250" s="44"/>
      <c r="DS250" s="44"/>
      <c r="DT250" s="44"/>
      <c r="DU250" s="44"/>
      <c r="DV250" s="44"/>
      <c r="DW250" s="44"/>
      <c r="DX250" s="44"/>
      <c r="DY250" s="44"/>
      <c r="DZ250" s="44"/>
      <c r="EA250" s="44"/>
      <c r="EB250" s="44"/>
      <c r="EC250" s="44"/>
      <c r="ED250" s="44"/>
      <c r="EE250" s="44"/>
      <c r="EF250" s="44"/>
      <c r="EG250" s="44"/>
      <c r="EH250" s="44"/>
      <c r="EI250" s="44"/>
      <c r="EJ250" s="44"/>
      <c r="EK250" s="44"/>
      <c r="EL250" s="44"/>
      <c r="EM250" s="44"/>
      <c r="EN250" s="44"/>
      <c r="EO250" s="44"/>
      <c r="EP250" s="44"/>
      <c r="EQ250" s="44"/>
      <c r="ER250" s="44"/>
      <c r="ES250" s="44"/>
      <c r="ET250" s="44"/>
      <c r="EU250" s="44"/>
      <c r="EV250" s="44"/>
      <c r="EW250" s="44"/>
      <c r="EX250" s="44"/>
      <c r="EY250" s="44"/>
      <c r="EZ250" s="44"/>
      <c r="FA250" s="44"/>
      <c r="FB250" s="44"/>
      <c r="FC250" s="44"/>
      <c r="FD250" s="44"/>
      <c r="FE250" s="44"/>
      <c r="FF250" s="44"/>
      <c r="FG250" s="44"/>
      <c r="FH250" s="44"/>
      <c r="FI250" s="44"/>
      <c r="FJ250" s="44"/>
      <c r="FK250" s="44"/>
      <c r="FL250" s="44"/>
      <c r="FM250" s="44"/>
      <c r="FN250" s="44"/>
      <c r="FO250" s="44"/>
      <c r="FP250" s="44"/>
      <c r="FQ250" s="44"/>
      <c r="FR250" s="44"/>
      <c r="FS250" s="44"/>
      <c r="FT250" s="44"/>
      <c r="FU250" s="44"/>
      <c r="FV250" s="44"/>
      <c r="FW250" s="44"/>
      <c r="FX250" s="44"/>
      <c r="FY250" s="44"/>
      <c r="FZ250" s="44"/>
      <c r="GA250" s="44"/>
      <c r="GB250" s="44"/>
      <c r="GC250" s="44"/>
      <c r="GD250" s="44"/>
      <c r="GE250" s="44"/>
      <c r="GF250" s="44"/>
      <c r="GG250" s="44"/>
      <c r="GH250" s="44"/>
      <c r="GI250" s="44"/>
      <c r="GJ250" s="44"/>
      <c r="GK250" s="44"/>
      <c r="GL250" s="44"/>
      <c r="GM250" s="44"/>
      <c r="GN250" s="44"/>
      <c r="GO250" s="44"/>
      <c r="GP250" s="44"/>
      <c r="GQ250" s="44"/>
      <c r="GR250" s="44"/>
      <c r="GS250" s="44"/>
      <c r="GT250" s="44"/>
      <c r="GU250" s="44"/>
      <c r="GV250" s="44"/>
      <c r="GW250" s="44"/>
      <c r="GX250" s="44"/>
      <c r="GY250" s="44"/>
      <c r="GZ250" s="44"/>
      <c r="HA250" s="44"/>
      <c r="HB250" s="44"/>
      <c r="HC250" s="44"/>
      <c r="HD250" s="44"/>
      <c r="HE250" s="44"/>
      <c r="HF250" s="44"/>
      <c r="HG250" s="44"/>
      <c r="HH250" s="44"/>
      <c r="HI250" s="44"/>
      <c r="HJ250" s="44"/>
      <c r="HK250" s="44"/>
      <c r="HL250" s="44"/>
      <c r="HM250" s="44"/>
      <c r="HN250" s="44"/>
      <c r="HO250" s="44"/>
      <c r="HP250" s="44"/>
      <c r="HQ250" s="44"/>
      <c r="HR250" s="44"/>
      <c r="HS250" s="44"/>
      <c r="HT250" s="44"/>
      <c r="HU250" s="44"/>
      <c r="HV250" s="44"/>
      <c r="HW250" s="44"/>
      <c r="HX250" s="44"/>
      <c r="HY250" s="44"/>
      <c r="HZ250" s="44"/>
      <c r="IA250" s="44"/>
      <c r="IB250" s="44"/>
      <c r="IC250" s="44"/>
      <c r="ID250" s="44"/>
      <c r="IE250" s="44"/>
      <c r="IF250" s="44"/>
      <c r="IG250" s="44"/>
      <c r="IH250" s="44"/>
      <c r="II250" s="44"/>
      <c r="IJ250" s="44"/>
      <c r="IK250" s="44"/>
      <c r="IL250" s="44"/>
      <c r="IM250" s="44"/>
      <c r="IN250" s="44"/>
      <c r="IO250" s="44"/>
      <c r="IP250" s="44"/>
      <c r="IQ250" s="44"/>
      <c r="IR250" s="44"/>
      <c r="IS250" s="44"/>
      <c r="IT250" s="44"/>
      <c r="IU250" s="44"/>
      <c r="IV250" s="44"/>
      <c r="IW250" s="44"/>
      <c r="IX250" s="44"/>
      <c r="IY250" s="44"/>
      <c r="IZ250" s="44"/>
      <c r="JA250" s="44"/>
      <c r="JB250" s="44"/>
      <c r="JC250" s="44"/>
      <c r="JD250" s="44"/>
      <c r="JE250" s="44"/>
      <c r="JF250" s="44"/>
      <c r="JG250" s="44"/>
      <c r="JH250" s="44"/>
      <c r="JI250" s="44"/>
      <c r="JJ250" s="44"/>
      <c r="JK250" s="44"/>
      <c r="JL250" s="44"/>
      <c r="JM250" s="44"/>
      <c r="JN250" s="44"/>
      <c r="JO250" s="44"/>
      <c r="JP250" s="44"/>
      <c r="JQ250" s="44"/>
      <c r="JR250" s="44"/>
      <c r="JS250" s="44"/>
      <c r="JT250" s="44"/>
      <c r="JU250" s="44"/>
      <c r="JV250" s="44"/>
      <c r="JW250" s="44"/>
      <c r="JX250" s="44"/>
      <c r="JY250" s="44"/>
      <c r="JZ250" s="44"/>
      <c r="KA250" s="44"/>
      <c r="KB250" s="44"/>
      <c r="KC250" s="44"/>
      <c r="KD250" s="44"/>
      <c r="KE250" s="44"/>
      <c r="KF250" s="44"/>
      <c r="KG250" s="44"/>
      <c r="KH250" s="44"/>
      <c r="KI250" s="44"/>
      <c r="KJ250" s="44"/>
      <c r="KK250" s="44"/>
      <c r="KL250" s="44"/>
      <c r="KM250" s="44"/>
      <c r="KN250" s="44"/>
      <c r="KO250" s="44"/>
      <c r="KP250" s="44"/>
      <c r="KQ250" s="44"/>
      <c r="KR250" s="44"/>
      <c r="KS250" s="44"/>
      <c r="KT250" s="44"/>
      <c r="KU250" s="44"/>
      <c r="KV250" s="44"/>
      <c r="KW250" s="44"/>
      <c r="KX250" s="44"/>
      <c r="KY250" s="44"/>
      <c r="KZ250" s="44"/>
      <c r="LA250" s="44"/>
      <c r="LB250" s="44"/>
      <c r="LC250" s="44"/>
      <c r="LD250" s="44"/>
      <c r="LE250" s="44"/>
      <c r="LF250" s="44"/>
      <c r="LG250" s="44"/>
      <c r="LH250" s="44"/>
      <c r="LI250" s="44"/>
      <c r="LJ250" s="44"/>
      <c r="LK250" s="44"/>
      <c r="LL250" s="44"/>
      <c r="LM250" s="44"/>
      <c r="LN250" s="44"/>
      <c r="LO250" s="44"/>
      <c r="LP250" s="44"/>
      <c r="LQ250" s="44"/>
      <c r="LR250" s="44"/>
      <c r="LS250" s="44"/>
      <c r="LT250" s="44"/>
      <c r="LU250" s="44"/>
      <c r="LV250" s="44"/>
      <c r="LW250" s="44"/>
      <c r="LX250" s="44"/>
      <c r="LY250" s="44"/>
      <c r="LZ250" s="44"/>
      <c r="MA250" s="44"/>
      <c r="MB250" s="44"/>
      <c r="MC250" s="44"/>
      <c r="MD250" s="44"/>
      <c r="ME250" s="44"/>
      <c r="MF250" s="44"/>
      <c r="MG250" s="44"/>
      <c r="MH250" s="44"/>
      <c r="MI250" s="44"/>
      <c r="MJ250" s="44"/>
      <c r="MK250" s="44"/>
      <c r="ML250" s="44"/>
      <c r="MM250" s="44"/>
      <c r="MN250" s="44"/>
      <c r="MO250" s="44"/>
      <c r="MP250" s="44"/>
      <c r="MQ250" s="44"/>
      <c r="MR250" s="44"/>
      <c r="MS250" s="44"/>
      <c r="MT250" s="44"/>
      <c r="MU250" s="44"/>
      <c r="MV250" s="44"/>
      <c r="MW250" s="44"/>
      <c r="MX250" s="44"/>
      <c r="MY250" s="44"/>
      <c r="MZ250" s="44"/>
      <c r="NA250" s="44"/>
      <c r="NB250" s="44"/>
      <c r="NC250" s="44"/>
      <c r="ND250" s="44"/>
      <c r="NE250" s="44"/>
      <c r="NF250" s="44"/>
      <c r="NG250" s="44"/>
      <c r="NH250" s="44"/>
      <c r="NI250" s="44"/>
      <c r="NJ250" s="44"/>
      <c r="NK250" s="44"/>
      <c r="NL250" s="44"/>
      <c r="NM250" s="44"/>
      <c r="NN250" s="44"/>
      <c r="NO250" s="44"/>
      <c r="NP250" s="44"/>
      <c r="NQ250" s="44"/>
      <c r="NR250" s="44"/>
      <c r="NS250" s="44"/>
      <c r="NT250" s="44"/>
      <c r="NU250" s="44"/>
      <c r="NV250" s="44"/>
      <c r="NW250" s="44"/>
      <c r="NX250" s="44"/>
      <c r="NY250" s="44"/>
      <c r="NZ250" s="44"/>
      <c r="OA250" s="44"/>
      <c r="OB250" s="44"/>
      <c r="OC250" s="44"/>
      <c r="OD250" s="44"/>
      <c r="OE250" s="44"/>
      <c r="OF250" s="44"/>
      <c r="OG250" s="44"/>
      <c r="OH250" s="44"/>
      <c r="OI250" s="44"/>
      <c r="OJ250" s="44"/>
      <c r="OK250" s="44"/>
      <c r="OL250" s="44"/>
      <c r="OM250" s="44"/>
      <c r="ON250" s="44"/>
      <c r="OO250" s="44"/>
      <c r="OP250" s="44"/>
      <c r="OQ250" s="44"/>
      <c r="OR250" s="44"/>
      <c r="OS250" s="44"/>
      <c r="OT250" s="44"/>
      <c r="OU250" s="44"/>
      <c r="OV250" s="44"/>
      <c r="OW250" s="44"/>
      <c r="OX250" s="44"/>
      <c r="OY250" s="44"/>
      <c r="OZ250" s="44"/>
      <c r="PA250" s="44"/>
      <c r="PB250" s="44"/>
      <c r="PC250" s="44"/>
      <c r="PD250" s="44"/>
      <c r="PE250" s="44"/>
      <c r="PF250" s="44"/>
      <c r="PG250" s="44"/>
      <c r="PH250" s="44"/>
    </row>
    <row r="251" spans="1:424" s="49" customFormat="1" x14ac:dyDescent="0.25">
      <c r="A251" s="30"/>
      <c r="C251" s="328"/>
      <c r="D251" s="47"/>
      <c r="E251" s="328"/>
      <c r="F251" s="47"/>
      <c r="G251" s="47"/>
      <c r="H251" s="47"/>
      <c r="I251" s="47"/>
      <c r="J251" s="47"/>
      <c r="M251" s="47"/>
      <c r="N251" s="47"/>
      <c r="O251" s="47"/>
      <c r="P251" s="47"/>
      <c r="Q251" s="47"/>
      <c r="R251" s="47"/>
      <c r="U251" s="47"/>
      <c r="V251" s="47"/>
      <c r="W251" s="47"/>
      <c r="X251" s="47"/>
      <c r="Y251" s="47"/>
      <c r="Z251" s="47"/>
      <c r="AC251" s="47"/>
      <c r="AD251" s="47"/>
      <c r="AE251" s="47"/>
      <c r="AF251" s="47"/>
      <c r="AG251" s="47"/>
      <c r="AH251" s="47"/>
      <c r="AK251" s="47"/>
      <c r="AL251" s="47"/>
      <c r="AM251" s="47"/>
      <c r="AN251" s="47"/>
      <c r="AO251" s="47"/>
      <c r="AP251" s="47"/>
      <c r="AS251" s="47"/>
      <c r="AT251" s="47"/>
      <c r="AU251" s="47"/>
      <c r="AV251" s="47"/>
      <c r="AW251" s="46"/>
      <c r="AX251" s="46"/>
      <c r="BA251" s="47"/>
      <c r="BB251" s="47"/>
      <c r="BC251" s="47"/>
      <c r="BD251" s="47"/>
      <c r="BE251" s="47"/>
      <c r="BF251" s="47"/>
      <c r="BG251" s="47"/>
      <c r="BH251" s="47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  <c r="CF251" s="44"/>
      <c r="CG251" s="44"/>
      <c r="CH251" s="44"/>
      <c r="CI251" s="44"/>
      <c r="CJ251" s="44"/>
      <c r="CK251" s="44"/>
      <c r="CL251" s="44"/>
      <c r="CM251" s="44"/>
      <c r="CN251" s="44"/>
      <c r="CO251" s="44"/>
      <c r="CP251" s="44"/>
      <c r="CQ251" s="44"/>
      <c r="CR251" s="44"/>
      <c r="CS251" s="44"/>
      <c r="CT251" s="44"/>
      <c r="CU251" s="44"/>
      <c r="CV251" s="44"/>
      <c r="CW251" s="44"/>
      <c r="CX251" s="44"/>
      <c r="CY251" s="44"/>
      <c r="CZ251" s="44"/>
      <c r="DA251" s="44"/>
      <c r="DB251" s="44"/>
      <c r="DC251" s="44"/>
      <c r="DD251" s="44"/>
      <c r="DE251" s="44"/>
      <c r="DF251" s="44"/>
      <c r="DG251" s="44"/>
      <c r="DH251" s="44"/>
      <c r="DI251" s="44"/>
      <c r="DJ251" s="44"/>
      <c r="DK251" s="44"/>
      <c r="DL251" s="44"/>
      <c r="DM251" s="44"/>
      <c r="DN251" s="44"/>
      <c r="DO251" s="44"/>
      <c r="DP251" s="44"/>
      <c r="DQ251" s="44"/>
      <c r="DR251" s="44"/>
      <c r="DS251" s="44"/>
      <c r="DT251" s="44"/>
      <c r="DU251" s="44"/>
      <c r="DV251" s="44"/>
      <c r="DW251" s="44"/>
      <c r="DX251" s="44"/>
      <c r="DY251" s="44"/>
      <c r="DZ251" s="44"/>
      <c r="EA251" s="44"/>
      <c r="EB251" s="44"/>
      <c r="EC251" s="44"/>
      <c r="ED251" s="44"/>
      <c r="EE251" s="44"/>
      <c r="EF251" s="44"/>
      <c r="EG251" s="44"/>
      <c r="EH251" s="44"/>
      <c r="EI251" s="44"/>
      <c r="EJ251" s="44"/>
      <c r="EK251" s="44"/>
      <c r="EL251" s="44"/>
      <c r="EM251" s="44"/>
      <c r="EN251" s="44"/>
      <c r="EO251" s="44"/>
      <c r="EP251" s="44"/>
      <c r="EQ251" s="44"/>
      <c r="ER251" s="44"/>
      <c r="ES251" s="44"/>
      <c r="ET251" s="44"/>
      <c r="EU251" s="44"/>
      <c r="EV251" s="44"/>
      <c r="EW251" s="44"/>
      <c r="EX251" s="44"/>
      <c r="EY251" s="44"/>
      <c r="EZ251" s="44"/>
      <c r="FA251" s="44"/>
      <c r="FB251" s="44"/>
      <c r="FC251" s="44"/>
      <c r="FD251" s="44"/>
      <c r="FE251" s="44"/>
      <c r="FF251" s="44"/>
      <c r="FG251" s="44"/>
      <c r="FH251" s="44"/>
      <c r="FI251" s="44"/>
      <c r="FJ251" s="44"/>
      <c r="FK251" s="44"/>
      <c r="FL251" s="44"/>
      <c r="FM251" s="44"/>
      <c r="FN251" s="44"/>
      <c r="FO251" s="44"/>
      <c r="FP251" s="44"/>
      <c r="FQ251" s="44"/>
      <c r="FR251" s="44"/>
      <c r="FS251" s="44"/>
      <c r="FT251" s="44"/>
      <c r="FU251" s="44"/>
      <c r="FV251" s="44"/>
      <c r="FW251" s="44"/>
      <c r="FX251" s="44"/>
      <c r="FY251" s="44"/>
      <c r="FZ251" s="44"/>
      <c r="GA251" s="44"/>
      <c r="GB251" s="44"/>
      <c r="GC251" s="44"/>
      <c r="GD251" s="44"/>
      <c r="GE251" s="44"/>
      <c r="GF251" s="44"/>
      <c r="GG251" s="44"/>
      <c r="GH251" s="44"/>
      <c r="GI251" s="44"/>
      <c r="GJ251" s="44"/>
      <c r="GK251" s="44"/>
      <c r="GL251" s="44"/>
      <c r="GM251" s="44"/>
      <c r="GN251" s="44"/>
      <c r="GO251" s="44"/>
      <c r="GP251" s="44"/>
      <c r="GQ251" s="44"/>
      <c r="GR251" s="44"/>
      <c r="GS251" s="44"/>
      <c r="GT251" s="44"/>
      <c r="GU251" s="44"/>
      <c r="GV251" s="44"/>
      <c r="GW251" s="44"/>
      <c r="GX251" s="44"/>
      <c r="GY251" s="44"/>
      <c r="GZ251" s="44"/>
      <c r="HA251" s="44"/>
      <c r="HB251" s="44"/>
      <c r="HC251" s="44"/>
      <c r="HD251" s="44"/>
      <c r="HE251" s="44"/>
      <c r="HF251" s="44"/>
      <c r="HG251" s="44"/>
      <c r="HH251" s="44"/>
      <c r="HI251" s="44"/>
      <c r="HJ251" s="44"/>
      <c r="HK251" s="44"/>
      <c r="HL251" s="44"/>
      <c r="HM251" s="44"/>
      <c r="HN251" s="44"/>
      <c r="HO251" s="44"/>
      <c r="HP251" s="44"/>
      <c r="HQ251" s="44"/>
      <c r="HR251" s="44"/>
      <c r="HS251" s="44"/>
      <c r="HT251" s="44"/>
      <c r="HU251" s="44"/>
      <c r="HV251" s="44"/>
      <c r="HW251" s="44"/>
      <c r="HX251" s="44"/>
      <c r="HY251" s="44"/>
      <c r="HZ251" s="44"/>
      <c r="IA251" s="44"/>
      <c r="IB251" s="44"/>
      <c r="IC251" s="44"/>
      <c r="ID251" s="44"/>
      <c r="IE251" s="44"/>
      <c r="IF251" s="44"/>
      <c r="IG251" s="44"/>
      <c r="IH251" s="44"/>
      <c r="II251" s="44"/>
      <c r="IJ251" s="44"/>
      <c r="IK251" s="44"/>
      <c r="IL251" s="44"/>
      <c r="IM251" s="44"/>
      <c r="IN251" s="44"/>
      <c r="IO251" s="44"/>
      <c r="IP251" s="44"/>
      <c r="IQ251" s="44"/>
      <c r="IR251" s="44"/>
      <c r="IS251" s="44"/>
      <c r="IT251" s="44"/>
      <c r="IU251" s="44"/>
      <c r="IV251" s="44"/>
      <c r="IW251" s="44"/>
      <c r="IX251" s="44"/>
      <c r="IY251" s="44"/>
      <c r="IZ251" s="44"/>
      <c r="JA251" s="44"/>
      <c r="JB251" s="44"/>
      <c r="JC251" s="44"/>
      <c r="JD251" s="44"/>
      <c r="JE251" s="44"/>
      <c r="JF251" s="44"/>
      <c r="JG251" s="44"/>
      <c r="JH251" s="44"/>
      <c r="JI251" s="44"/>
      <c r="JJ251" s="44"/>
      <c r="JK251" s="44"/>
      <c r="JL251" s="44"/>
      <c r="JM251" s="44"/>
      <c r="JN251" s="44"/>
      <c r="JO251" s="44"/>
      <c r="JP251" s="44"/>
      <c r="JQ251" s="44"/>
      <c r="JR251" s="44"/>
      <c r="JS251" s="44"/>
      <c r="JT251" s="44"/>
      <c r="JU251" s="44"/>
      <c r="JV251" s="44"/>
      <c r="JW251" s="44"/>
      <c r="JX251" s="44"/>
      <c r="JY251" s="44"/>
      <c r="JZ251" s="44"/>
      <c r="KA251" s="44"/>
      <c r="KB251" s="44"/>
      <c r="KC251" s="44"/>
      <c r="KD251" s="44"/>
      <c r="KE251" s="44"/>
      <c r="KF251" s="44"/>
      <c r="KG251" s="44"/>
      <c r="KH251" s="44"/>
      <c r="KI251" s="44"/>
      <c r="KJ251" s="44"/>
      <c r="KK251" s="44"/>
      <c r="KL251" s="44"/>
      <c r="KM251" s="44"/>
      <c r="KN251" s="44"/>
      <c r="KO251" s="44"/>
      <c r="KP251" s="44"/>
      <c r="KQ251" s="44"/>
      <c r="KR251" s="44"/>
      <c r="KS251" s="44"/>
      <c r="KT251" s="44"/>
      <c r="KU251" s="44"/>
      <c r="KV251" s="44"/>
      <c r="KW251" s="44"/>
      <c r="KX251" s="44"/>
      <c r="KY251" s="44"/>
      <c r="KZ251" s="44"/>
      <c r="LA251" s="44"/>
      <c r="LB251" s="44"/>
      <c r="LC251" s="44"/>
      <c r="LD251" s="44"/>
      <c r="LE251" s="44"/>
      <c r="LF251" s="44"/>
      <c r="LG251" s="44"/>
      <c r="LH251" s="44"/>
      <c r="LI251" s="44"/>
      <c r="LJ251" s="44"/>
      <c r="LK251" s="44"/>
      <c r="LL251" s="44"/>
      <c r="LM251" s="44"/>
      <c r="LN251" s="44"/>
      <c r="LO251" s="44"/>
      <c r="LP251" s="44"/>
      <c r="LQ251" s="44"/>
      <c r="LR251" s="44"/>
      <c r="LS251" s="44"/>
      <c r="LT251" s="44"/>
      <c r="LU251" s="44"/>
      <c r="LV251" s="44"/>
      <c r="LW251" s="44"/>
      <c r="LX251" s="44"/>
      <c r="LY251" s="44"/>
      <c r="LZ251" s="44"/>
      <c r="MA251" s="44"/>
      <c r="MB251" s="44"/>
      <c r="MC251" s="44"/>
      <c r="MD251" s="44"/>
      <c r="ME251" s="44"/>
      <c r="MF251" s="44"/>
      <c r="MG251" s="44"/>
      <c r="MH251" s="44"/>
      <c r="MI251" s="44"/>
      <c r="MJ251" s="44"/>
      <c r="MK251" s="44"/>
      <c r="ML251" s="44"/>
      <c r="MM251" s="44"/>
      <c r="MN251" s="44"/>
      <c r="MO251" s="44"/>
      <c r="MP251" s="44"/>
      <c r="MQ251" s="44"/>
      <c r="MR251" s="44"/>
      <c r="MS251" s="44"/>
      <c r="MT251" s="44"/>
      <c r="MU251" s="44"/>
      <c r="MV251" s="44"/>
      <c r="MW251" s="44"/>
      <c r="MX251" s="44"/>
      <c r="MY251" s="44"/>
      <c r="MZ251" s="44"/>
      <c r="NA251" s="44"/>
      <c r="NB251" s="44"/>
      <c r="NC251" s="44"/>
      <c r="ND251" s="44"/>
      <c r="NE251" s="44"/>
      <c r="NF251" s="44"/>
      <c r="NG251" s="44"/>
      <c r="NH251" s="44"/>
      <c r="NI251" s="44"/>
      <c r="NJ251" s="44"/>
      <c r="NK251" s="44"/>
      <c r="NL251" s="44"/>
      <c r="NM251" s="44"/>
      <c r="NN251" s="44"/>
      <c r="NO251" s="44"/>
      <c r="NP251" s="44"/>
      <c r="NQ251" s="44"/>
      <c r="NR251" s="44"/>
      <c r="NS251" s="44"/>
      <c r="NT251" s="44"/>
      <c r="NU251" s="44"/>
      <c r="NV251" s="44"/>
      <c r="NW251" s="44"/>
      <c r="NX251" s="44"/>
      <c r="NY251" s="44"/>
      <c r="NZ251" s="44"/>
      <c r="OA251" s="44"/>
      <c r="OB251" s="44"/>
      <c r="OC251" s="44"/>
      <c r="OD251" s="44"/>
      <c r="OE251" s="44"/>
      <c r="OF251" s="44"/>
      <c r="OG251" s="44"/>
      <c r="OH251" s="44"/>
      <c r="OI251" s="44"/>
      <c r="OJ251" s="44"/>
      <c r="OK251" s="44"/>
      <c r="OL251" s="44"/>
      <c r="OM251" s="44"/>
      <c r="ON251" s="44"/>
      <c r="OO251" s="44"/>
      <c r="OP251" s="44"/>
      <c r="OQ251" s="44"/>
      <c r="OR251" s="44"/>
      <c r="OS251" s="44"/>
      <c r="OT251" s="44"/>
      <c r="OU251" s="44"/>
      <c r="OV251" s="44"/>
      <c r="OW251" s="44"/>
      <c r="OX251" s="44"/>
      <c r="OY251" s="44"/>
      <c r="OZ251" s="44"/>
      <c r="PA251" s="44"/>
      <c r="PB251" s="44"/>
      <c r="PC251" s="44"/>
      <c r="PD251" s="44"/>
      <c r="PE251" s="44"/>
      <c r="PF251" s="44"/>
      <c r="PG251" s="44"/>
      <c r="PH251" s="44"/>
    </row>
    <row r="252" spans="1:424" s="49" customFormat="1" x14ac:dyDescent="0.25">
      <c r="A252" s="30"/>
      <c r="C252" s="328"/>
      <c r="D252" s="47"/>
      <c r="E252" s="328"/>
      <c r="F252" s="47"/>
      <c r="G252" s="47"/>
      <c r="H252" s="47"/>
      <c r="I252" s="47"/>
      <c r="J252" s="47"/>
      <c r="M252" s="47"/>
      <c r="N252" s="47"/>
      <c r="O252" s="47"/>
      <c r="P252" s="47"/>
      <c r="Q252" s="47"/>
      <c r="R252" s="47"/>
      <c r="U252" s="47"/>
      <c r="V252" s="47"/>
      <c r="W252" s="47"/>
      <c r="X252" s="47"/>
      <c r="Y252" s="47"/>
      <c r="Z252" s="47"/>
      <c r="AC252" s="47"/>
      <c r="AD252" s="47"/>
      <c r="AE252" s="47"/>
      <c r="AF252" s="47"/>
      <c r="AG252" s="47"/>
      <c r="AH252" s="47"/>
      <c r="AK252" s="47"/>
      <c r="AL252" s="47"/>
      <c r="AM252" s="47"/>
      <c r="AN252" s="47"/>
      <c r="AO252" s="47"/>
      <c r="AP252" s="47"/>
      <c r="AS252" s="47"/>
      <c r="AT252" s="47"/>
      <c r="AU252" s="47"/>
      <c r="AV252" s="47"/>
      <c r="AW252" s="46"/>
      <c r="AX252" s="46"/>
      <c r="BA252" s="47"/>
      <c r="BB252" s="47"/>
      <c r="BC252" s="47"/>
      <c r="BD252" s="47"/>
      <c r="BE252" s="47"/>
      <c r="BF252" s="47"/>
      <c r="BG252" s="47"/>
      <c r="BH252" s="47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  <c r="CT252" s="44"/>
      <c r="CU252" s="44"/>
      <c r="CV252" s="44"/>
      <c r="CW252" s="44"/>
      <c r="CX252" s="44"/>
      <c r="CY252" s="44"/>
      <c r="CZ252" s="44"/>
      <c r="DA252" s="44"/>
      <c r="DB252" s="44"/>
      <c r="DC252" s="44"/>
      <c r="DD252" s="44"/>
      <c r="DE252" s="44"/>
      <c r="DF252" s="44"/>
      <c r="DG252" s="44"/>
      <c r="DH252" s="44"/>
      <c r="DI252" s="44"/>
      <c r="DJ252" s="44"/>
      <c r="DK252" s="44"/>
      <c r="DL252" s="44"/>
      <c r="DM252" s="44"/>
      <c r="DN252" s="44"/>
      <c r="DO252" s="44"/>
      <c r="DP252" s="44"/>
      <c r="DQ252" s="44"/>
      <c r="DR252" s="44"/>
      <c r="DS252" s="44"/>
      <c r="DT252" s="44"/>
      <c r="DU252" s="44"/>
      <c r="DV252" s="44"/>
      <c r="DW252" s="44"/>
      <c r="DX252" s="44"/>
      <c r="DY252" s="44"/>
      <c r="DZ252" s="44"/>
      <c r="EA252" s="44"/>
      <c r="EB252" s="44"/>
      <c r="EC252" s="44"/>
      <c r="ED252" s="44"/>
      <c r="EE252" s="44"/>
      <c r="EF252" s="44"/>
      <c r="EG252" s="44"/>
      <c r="EH252" s="44"/>
      <c r="EI252" s="44"/>
      <c r="EJ252" s="44"/>
      <c r="EK252" s="44"/>
      <c r="EL252" s="44"/>
      <c r="EM252" s="44"/>
      <c r="EN252" s="44"/>
      <c r="EO252" s="44"/>
      <c r="EP252" s="44"/>
      <c r="EQ252" s="44"/>
      <c r="ER252" s="44"/>
      <c r="ES252" s="44"/>
      <c r="ET252" s="44"/>
      <c r="EU252" s="44"/>
      <c r="EV252" s="44"/>
      <c r="EW252" s="44"/>
      <c r="EX252" s="44"/>
      <c r="EY252" s="44"/>
      <c r="EZ252" s="44"/>
      <c r="FA252" s="44"/>
      <c r="FB252" s="44"/>
      <c r="FC252" s="44"/>
      <c r="FD252" s="44"/>
      <c r="FE252" s="44"/>
      <c r="FF252" s="44"/>
      <c r="FG252" s="44"/>
      <c r="FH252" s="44"/>
      <c r="FI252" s="44"/>
      <c r="FJ252" s="44"/>
      <c r="FK252" s="44"/>
      <c r="FL252" s="44"/>
      <c r="FM252" s="44"/>
      <c r="FN252" s="44"/>
      <c r="FO252" s="44"/>
      <c r="FP252" s="44"/>
      <c r="FQ252" s="44"/>
      <c r="FR252" s="44"/>
      <c r="FS252" s="44"/>
      <c r="FT252" s="44"/>
      <c r="FU252" s="44"/>
      <c r="FV252" s="44"/>
      <c r="FW252" s="44"/>
      <c r="FX252" s="44"/>
      <c r="FY252" s="44"/>
      <c r="FZ252" s="44"/>
      <c r="GA252" s="44"/>
      <c r="GB252" s="44"/>
      <c r="GC252" s="44"/>
      <c r="GD252" s="44"/>
      <c r="GE252" s="44"/>
      <c r="GF252" s="44"/>
      <c r="GG252" s="44"/>
      <c r="GH252" s="44"/>
      <c r="GI252" s="44"/>
      <c r="GJ252" s="44"/>
      <c r="GK252" s="44"/>
      <c r="GL252" s="44"/>
      <c r="GM252" s="44"/>
      <c r="GN252" s="44"/>
      <c r="GO252" s="44"/>
      <c r="GP252" s="44"/>
      <c r="GQ252" s="44"/>
      <c r="GR252" s="44"/>
      <c r="GS252" s="44"/>
      <c r="GT252" s="44"/>
      <c r="GU252" s="44"/>
      <c r="GV252" s="44"/>
      <c r="GW252" s="44"/>
      <c r="GX252" s="44"/>
      <c r="GY252" s="44"/>
      <c r="GZ252" s="44"/>
      <c r="HA252" s="44"/>
      <c r="HB252" s="44"/>
      <c r="HC252" s="44"/>
      <c r="HD252" s="44"/>
      <c r="HE252" s="44"/>
      <c r="HF252" s="44"/>
      <c r="HG252" s="44"/>
      <c r="HH252" s="44"/>
      <c r="HI252" s="44"/>
      <c r="HJ252" s="44"/>
      <c r="HK252" s="44"/>
      <c r="HL252" s="44"/>
      <c r="HM252" s="44"/>
      <c r="HN252" s="44"/>
      <c r="HO252" s="44"/>
      <c r="HP252" s="44"/>
      <c r="HQ252" s="44"/>
      <c r="HR252" s="44"/>
      <c r="HS252" s="44"/>
      <c r="HT252" s="44"/>
      <c r="HU252" s="44"/>
      <c r="HV252" s="44"/>
      <c r="HW252" s="44"/>
      <c r="HX252" s="44"/>
      <c r="HY252" s="44"/>
      <c r="HZ252" s="44"/>
      <c r="IA252" s="44"/>
      <c r="IB252" s="44"/>
      <c r="IC252" s="44"/>
      <c r="ID252" s="44"/>
      <c r="IE252" s="44"/>
      <c r="IF252" s="44"/>
      <c r="IG252" s="44"/>
      <c r="IH252" s="44"/>
      <c r="II252" s="44"/>
      <c r="IJ252" s="44"/>
      <c r="IK252" s="44"/>
      <c r="IL252" s="44"/>
      <c r="IM252" s="44"/>
      <c r="IN252" s="44"/>
      <c r="IO252" s="44"/>
      <c r="IP252" s="44"/>
      <c r="IQ252" s="44"/>
      <c r="IR252" s="44"/>
      <c r="IS252" s="44"/>
      <c r="IT252" s="44"/>
      <c r="IU252" s="44"/>
      <c r="IV252" s="44"/>
      <c r="IW252" s="44"/>
      <c r="IX252" s="44"/>
      <c r="IY252" s="44"/>
      <c r="IZ252" s="44"/>
      <c r="JA252" s="44"/>
      <c r="JB252" s="44"/>
      <c r="JC252" s="44"/>
      <c r="JD252" s="44"/>
      <c r="JE252" s="44"/>
      <c r="JF252" s="44"/>
      <c r="JG252" s="44"/>
      <c r="JH252" s="44"/>
      <c r="JI252" s="44"/>
      <c r="JJ252" s="44"/>
      <c r="JK252" s="44"/>
      <c r="JL252" s="44"/>
      <c r="JM252" s="44"/>
      <c r="JN252" s="44"/>
      <c r="JO252" s="44"/>
      <c r="JP252" s="44"/>
      <c r="JQ252" s="44"/>
      <c r="JR252" s="44"/>
      <c r="JS252" s="44"/>
      <c r="JT252" s="44"/>
      <c r="JU252" s="44"/>
      <c r="JV252" s="44"/>
      <c r="JW252" s="44"/>
      <c r="JX252" s="44"/>
      <c r="JY252" s="44"/>
      <c r="JZ252" s="44"/>
      <c r="KA252" s="44"/>
      <c r="KB252" s="44"/>
      <c r="KC252" s="44"/>
      <c r="KD252" s="44"/>
      <c r="KE252" s="44"/>
      <c r="KF252" s="44"/>
      <c r="KG252" s="44"/>
      <c r="KH252" s="44"/>
      <c r="KI252" s="44"/>
      <c r="KJ252" s="44"/>
      <c r="KK252" s="44"/>
      <c r="KL252" s="44"/>
      <c r="KM252" s="44"/>
      <c r="KN252" s="44"/>
      <c r="KO252" s="44"/>
      <c r="KP252" s="44"/>
      <c r="KQ252" s="44"/>
      <c r="KR252" s="44"/>
      <c r="KS252" s="44"/>
      <c r="KT252" s="44"/>
      <c r="KU252" s="44"/>
      <c r="KV252" s="44"/>
      <c r="KW252" s="44"/>
      <c r="KX252" s="44"/>
      <c r="KY252" s="44"/>
      <c r="KZ252" s="44"/>
      <c r="LA252" s="44"/>
      <c r="LB252" s="44"/>
      <c r="LC252" s="44"/>
      <c r="LD252" s="44"/>
      <c r="LE252" s="44"/>
      <c r="LF252" s="44"/>
      <c r="LG252" s="44"/>
      <c r="LH252" s="44"/>
      <c r="LI252" s="44"/>
      <c r="LJ252" s="44"/>
      <c r="LK252" s="44"/>
      <c r="LL252" s="44"/>
      <c r="LM252" s="44"/>
      <c r="LN252" s="44"/>
      <c r="LO252" s="44"/>
      <c r="LP252" s="44"/>
      <c r="LQ252" s="44"/>
      <c r="LR252" s="44"/>
      <c r="LS252" s="44"/>
      <c r="LT252" s="44"/>
      <c r="LU252" s="44"/>
      <c r="LV252" s="44"/>
      <c r="LW252" s="44"/>
      <c r="LX252" s="44"/>
      <c r="LY252" s="44"/>
      <c r="LZ252" s="44"/>
      <c r="MA252" s="44"/>
      <c r="MB252" s="44"/>
      <c r="MC252" s="44"/>
      <c r="MD252" s="44"/>
      <c r="ME252" s="44"/>
      <c r="MF252" s="44"/>
      <c r="MG252" s="44"/>
      <c r="MH252" s="44"/>
      <c r="MI252" s="44"/>
      <c r="MJ252" s="44"/>
      <c r="MK252" s="44"/>
      <c r="ML252" s="44"/>
      <c r="MM252" s="44"/>
      <c r="MN252" s="44"/>
      <c r="MO252" s="44"/>
      <c r="MP252" s="44"/>
      <c r="MQ252" s="44"/>
      <c r="MR252" s="44"/>
      <c r="MS252" s="44"/>
      <c r="MT252" s="44"/>
      <c r="MU252" s="44"/>
      <c r="MV252" s="44"/>
      <c r="MW252" s="44"/>
      <c r="MX252" s="44"/>
      <c r="MY252" s="44"/>
      <c r="MZ252" s="44"/>
      <c r="NA252" s="44"/>
      <c r="NB252" s="44"/>
      <c r="NC252" s="44"/>
      <c r="ND252" s="44"/>
      <c r="NE252" s="44"/>
      <c r="NF252" s="44"/>
      <c r="NG252" s="44"/>
      <c r="NH252" s="44"/>
      <c r="NI252" s="44"/>
      <c r="NJ252" s="44"/>
      <c r="NK252" s="44"/>
      <c r="NL252" s="44"/>
      <c r="NM252" s="44"/>
      <c r="NN252" s="44"/>
      <c r="NO252" s="44"/>
      <c r="NP252" s="44"/>
      <c r="NQ252" s="44"/>
      <c r="NR252" s="44"/>
      <c r="NS252" s="44"/>
      <c r="NT252" s="44"/>
      <c r="NU252" s="44"/>
      <c r="NV252" s="44"/>
      <c r="NW252" s="44"/>
      <c r="NX252" s="44"/>
      <c r="NY252" s="44"/>
      <c r="NZ252" s="44"/>
      <c r="OA252" s="44"/>
      <c r="OB252" s="44"/>
      <c r="OC252" s="44"/>
      <c r="OD252" s="44"/>
      <c r="OE252" s="44"/>
      <c r="OF252" s="44"/>
      <c r="OG252" s="44"/>
      <c r="OH252" s="44"/>
      <c r="OI252" s="44"/>
      <c r="OJ252" s="44"/>
      <c r="OK252" s="44"/>
      <c r="OL252" s="44"/>
      <c r="OM252" s="44"/>
      <c r="ON252" s="44"/>
      <c r="OO252" s="44"/>
      <c r="OP252" s="44"/>
      <c r="OQ252" s="44"/>
      <c r="OR252" s="44"/>
      <c r="OS252" s="44"/>
      <c r="OT252" s="44"/>
      <c r="OU252" s="44"/>
      <c r="OV252" s="44"/>
      <c r="OW252" s="44"/>
      <c r="OX252" s="44"/>
      <c r="OY252" s="44"/>
      <c r="OZ252" s="44"/>
      <c r="PA252" s="44"/>
      <c r="PB252" s="44"/>
      <c r="PC252" s="44"/>
      <c r="PD252" s="44"/>
      <c r="PE252" s="44"/>
      <c r="PF252" s="44"/>
      <c r="PG252" s="44"/>
      <c r="PH252" s="44"/>
    </row>
    <row r="253" spans="1:424" s="49" customFormat="1" x14ac:dyDescent="0.25">
      <c r="A253" s="30"/>
      <c r="C253" s="328"/>
      <c r="D253" s="47"/>
      <c r="E253" s="328"/>
      <c r="F253" s="47"/>
      <c r="G253" s="47"/>
      <c r="H253" s="47"/>
      <c r="I253" s="47"/>
      <c r="J253" s="47"/>
      <c r="M253" s="47"/>
      <c r="N253" s="47"/>
      <c r="O253" s="47"/>
      <c r="P253" s="47"/>
      <c r="Q253" s="47"/>
      <c r="R253" s="47"/>
      <c r="U253" s="47"/>
      <c r="V253" s="47"/>
      <c r="W253" s="47"/>
      <c r="X253" s="47"/>
      <c r="Y253" s="47"/>
      <c r="Z253" s="47"/>
      <c r="AC253" s="47"/>
      <c r="AD253" s="47"/>
      <c r="AE253" s="47"/>
      <c r="AF253" s="47"/>
      <c r="AG253" s="47"/>
      <c r="AH253" s="47"/>
      <c r="AK253" s="47"/>
      <c r="AL253" s="47"/>
      <c r="AM253" s="47"/>
      <c r="AN253" s="47"/>
      <c r="AO253" s="47"/>
      <c r="AP253" s="47"/>
      <c r="AS253" s="47"/>
      <c r="AT253" s="47"/>
      <c r="AU253" s="47"/>
      <c r="AV253" s="47"/>
      <c r="AW253" s="46"/>
      <c r="AX253" s="46"/>
      <c r="BA253" s="47"/>
      <c r="BB253" s="47"/>
      <c r="BC253" s="47"/>
      <c r="BD253" s="47"/>
      <c r="BE253" s="47"/>
      <c r="BF253" s="47"/>
      <c r="BG253" s="47"/>
      <c r="BH253" s="47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  <c r="CF253" s="44"/>
      <c r="CG253" s="44"/>
      <c r="CH253" s="44"/>
      <c r="CI253" s="44"/>
      <c r="CJ253" s="44"/>
      <c r="CK253" s="44"/>
      <c r="CL253" s="44"/>
      <c r="CM253" s="44"/>
      <c r="CN253" s="44"/>
      <c r="CO253" s="44"/>
      <c r="CP253" s="44"/>
      <c r="CQ253" s="44"/>
      <c r="CR253" s="44"/>
      <c r="CS253" s="44"/>
      <c r="CT253" s="44"/>
      <c r="CU253" s="44"/>
      <c r="CV253" s="44"/>
      <c r="CW253" s="44"/>
      <c r="CX253" s="44"/>
      <c r="CY253" s="44"/>
      <c r="CZ253" s="44"/>
      <c r="DA253" s="44"/>
      <c r="DB253" s="44"/>
      <c r="DC253" s="44"/>
      <c r="DD253" s="44"/>
      <c r="DE253" s="44"/>
      <c r="DF253" s="44"/>
      <c r="DG253" s="44"/>
      <c r="DH253" s="44"/>
      <c r="DI253" s="44"/>
      <c r="DJ253" s="44"/>
      <c r="DK253" s="44"/>
      <c r="DL253" s="44"/>
      <c r="DM253" s="44"/>
      <c r="DN253" s="44"/>
      <c r="DO253" s="44"/>
      <c r="DP253" s="44"/>
      <c r="DQ253" s="44"/>
      <c r="DR253" s="44"/>
      <c r="DS253" s="44"/>
      <c r="DT253" s="44"/>
      <c r="DU253" s="44"/>
      <c r="DV253" s="44"/>
      <c r="DW253" s="44"/>
      <c r="DX253" s="44"/>
      <c r="DY253" s="44"/>
      <c r="DZ253" s="44"/>
      <c r="EA253" s="44"/>
      <c r="EB253" s="44"/>
      <c r="EC253" s="44"/>
      <c r="ED253" s="44"/>
      <c r="EE253" s="44"/>
      <c r="EF253" s="44"/>
      <c r="EG253" s="44"/>
      <c r="EH253" s="44"/>
      <c r="EI253" s="44"/>
      <c r="EJ253" s="44"/>
      <c r="EK253" s="44"/>
      <c r="EL253" s="44"/>
      <c r="EM253" s="44"/>
      <c r="EN253" s="44"/>
      <c r="EO253" s="44"/>
      <c r="EP253" s="44"/>
      <c r="EQ253" s="44"/>
      <c r="ER253" s="44"/>
      <c r="ES253" s="44"/>
      <c r="ET253" s="44"/>
      <c r="EU253" s="44"/>
      <c r="EV253" s="44"/>
      <c r="EW253" s="44"/>
      <c r="EX253" s="44"/>
      <c r="EY253" s="44"/>
      <c r="EZ253" s="44"/>
      <c r="FA253" s="44"/>
      <c r="FB253" s="44"/>
      <c r="FC253" s="44"/>
      <c r="FD253" s="44"/>
      <c r="FE253" s="44"/>
      <c r="FF253" s="44"/>
      <c r="FG253" s="44"/>
      <c r="FH253" s="44"/>
      <c r="FI253" s="44"/>
      <c r="FJ253" s="44"/>
      <c r="FK253" s="44"/>
      <c r="FL253" s="44"/>
      <c r="FM253" s="44"/>
      <c r="FN253" s="44"/>
      <c r="FO253" s="44"/>
      <c r="FP253" s="44"/>
      <c r="FQ253" s="44"/>
      <c r="FR253" s="44"/>
      <c r="FS253" s="44"/>
      <c r="FT253" s="44"/>
      <c r="FU253" s="44"/>
      <c r="FV253" s="44"/>
      <c r="FW253" s="44"/>
      <c r="FX253" s="44"/>
      <c r="FY253" s="44"/>
      <c r="FZ253" s="44"/>
      <c r="GA253" s="44"/>
      <c r="GB253" s="44"/>
      <c r="GC253" s="44"/>
      <c r="GD253" s="44"/>
      <c r="GE253" s="44"/>
      <c r="GF253" s="44"/>
      <c r="GG253" s="44"/>
      <c r="GH253" s="44"/>
      <c r="GI253" s="44"/>
      <c r="GJ253" s="44"/>
      <c r="GK253" s="44"/>
      <c r="GL253" s="44"/>
      <c r="GM253" s="44"/>
      <c r="GN253" s="44"/>
      <c r="GO253" s="44"/>
      <c r="GP253" s="44"/>
      <c r="GQ253" s="44"/>
      <c r="GR253" s="44"/>
      <c r="GS253" s="44"/>
      <c r="GT253" s="44"/>
      <c r="GU253" s="44"/>
      <c r="GV253" s="44"/>
      <c r="GW253" s="44"/>
      <c r="GX253" s="44"/>
      <c r="GY253" s="44"/>
      <c r="GZ253" s="44"/>
      <c r="HA253" s="44"/>
      <c r="HB253" s="44"/>
      <c r="HC253" s="44"/>
      <c r="HD253" s="44"/>
      <c r="HE253" s="44"/>
      <c r="HF253" s="44"/>
      <c r="HG253" s="44"/>
      <c r="HH253" s="44"/>
      <c r="HI253" s="44"/>
      <c r="HJ253" s="44"/>
      <c r="HK253" s="44"/>
      <c r="HL253" s="44"/>
      <c r="HM253" s="44"/>
      <c r="HN253" s="44"/>
      <c r="HO253" s="44"/>
      <c r="HP253" s="44"/>
      <c r="HQ253" s="44"/>
      <c r="HR253" s="44"/>
      <c r="HS253" s="44"/>
      <c r="HT253" s="44"/>
      <c r="HU253" s="44"/>
      <c r="HV253" s="44"/>
      <c r="HW253" s="44"/>
      <c r="HX253" s="44"/>
      <c r="HY253" s="44"/>
      <c r="HZ253" s="44"/>
      <c r="IA253" s="44"/>
      <c r="IB253" s="44"/>
      <c r="IC253" s="44"/>
      <c r="ID253" s="44"/>
      <c r="IE253" s="44"/>
      <c r="IF253" s="44"/>
      <c r="IG253" s="44"/>
      <c r="IH253" s="44"/>
      <c r="II253" s="44"/>
      <c r="IJ253" s="44"/>
      <c r="IK253" s="44"/>
      <c r="IL253" s="44"/>
      <c r="IM253" s="44"/>
      <c r="IN253" s="44"/>
      <c r="IO253" s="44"/>
      <c r="IP253" s="44"/>
      <c r="IQ253" s="44"/>
      <c r="IR253" s="44"/>
      <c r="IS253" s="44"/>
      <c r="IT253" s="44"/>
      <c r="IU253" s="44"/>
      <c r="IV253" s="44"/>
      <c r="IW253" s="44"/>
      <c r="IX253" s="44"/>
      <c r="IY253" s="44"/>
      <c r="IZ253" s="44"/>
      <c r="JA253" s="44"/>
      <c r="JB253" s="44"/>
      <c r="JC253" s="44"/>
      <c r="JD253" s="44"/>
      <c r="JE253" s="44"/>
      <c r="JF253" s="44"/>
      <c r="JG253" s="44"/>
      <c r="JH253" s="44"/>
      <c r="JI253" s="44"/>
      <c r="JJ253" s="44"/>
      <c r="JK253" s="44"/>
      <c r="JL253" s="44"/>
      <c r="JM253" s="44"/>
      <c r="JN253" s="44"/>
      <c r="JO253" s="44"/>
      <c r="JP253" s="44"/>
      <c r="JQ253" s="44"/>
      <c r="JR253" s="44"/>
      <c r="JS253" s="44"/>
      <c r="JT253" s="44"/>
      <c r="JU253" s="44"/>
      <c r="JV253" s="44"/>
      <c r="JW253" s="44"/>
      <c r="JX253" s="44"/>
      <c r="JY253" s="44"/>
      <c r="JZ253" s="44"/>
      <c r="KA253" s="44"/>
      <c r="KB253" s="44"/>
      <c r="KC253" s="44"/>
      <c r="KD253" s="44"/>
      <c r="KE253" s="44"/>
      <c r="KF253" s="44"/>
      <c r="KG253" s="44"/>
      <c r="KH253" s="44"/>
      <c r="KI253" s="44"/>
      <c r="KJ253" s="44"/>
      <c r="KK253" s="44"/>
      <c r="KL253" s="44"/>
      <c r="KM253" s="44"/>
      <c r="KN253" s="44"/>
      <c r="KO253" s="44"/>
      <c r="KP253" s="44"/>
      <c r="KQ253" s="44"/>
      <c r="KR253" s="44"/>
      <c r="KS253" s="44"/>
      <c r="KT253" s="44"/>
      <c r="KU253" s="44"/>
      <c r="KV253" s="44"/>
      <c r="KW253" s="44"/>
      <c r="KX253" s="44"/>
      <c r="KY253" s="44"/>
      <c r="KZ253" s="44"/>
      <c r="LA253" s="44"/>
      <c r="LB253" s="44"/>
      <c r="LC253" s="44"/>
      <c r="LD253" s="44"/>
      <c r="LE253" s="44"/>
      <c r="LF253" s="44"/>
      <c r="LG253" s="44"/>
      <c r="LH253" s="44"/>
      <c r="LI253" s="44"/>
      <c r="LJ253" s="44"/>
      <c r="LK253" s="44"/>
      <c r="LL253" s="44"/>
      <c r="LM253" s="44"/>
      <c r="LN253" s="44"/>
      <c r="LO253" s="44"/>
      <c r="LP253" s="44"/>
      <c r="LQ253" s="44"/>
      <c r="LR253" s="44"/>
      <c r="LS253" s="44"/>
      <c r="LT253" s="44"/>
      <c r="LU253" s="44"/>
      <c r="LV253" s="44"/>
      <c r="LW253" s="44"/>
      <c r="LX253" s="44"/>
      <c r="LY253" s="44"/>
      <c r="LZ253" s="44"/>
      <c r="MA253" s="44"/>
      <c r="MB253" s="44"/>
      <c r="MC253" s="44"/>
      <c r="MD253" s="44"/>
      <c r="ME253" s="44"/>
      <c r="MF253" s="44"/>
      <c r="MG253" s="44"/>
      <c r="MH253" s="44"/>
      <c r="MI253" s="44"/>
      <c r="MJ253" s="44"/>
      <c r="MK253" s="44"/>
      <c r="ML253" s="44"/>
      <c r="MM253" s="44"/>
      <c r="MN253" s="44"/>
      <c r="MO253" s="44"/>
      <c r="MP253" s="44"/>
      <c r="MQ253" s="44"/>
      <c r="MR253" s="44"/>
      <c r="MS253" s="44"/>
      <c r="MT253" s="44"/>
      <c r="MU253" s="44"/>
      <c r="MV253" s="44"/>
      <c r="MW253" s="44"/>
      <c r="MX253" s="44"/>
      <c r="MY253" s="44"/>
      <c r="MZ253" s="44"/>
      <c r="NA253" s="44"/>
      <c r="NB253" s="44"/>
      <c r="NC253" s="44"/>
      <c r="ND253" s="44"/>
      <c r="NE253" s="44"/>
      <c r="NF253" s="44"/>
      <c r="NG253" s="44"/>
      <c r="NH253" s="44"/>
      <c r="NI253" s="44"/>
      <c r="NJ253" s="44"/>
      <c r="NK253" s="44"/>
      <c r="NL253" s="44"/>
      <c r="NM253" s="44"/>
      <c r="NN253" s="44"/>
      <c r="NO253" s="44"/>
      <c r="NP253" s="44"/>
      <c r="NQ253" s="44"/>
      <c r="NR253" s="44"/>
      <c r="NS253" s="44"/>
      <c r="NT253" s="44"/>
      <c r="NU253" s="44"/>
      <c r="NV253" s="44"/>
      <c r="NW253" s="44"/>
      <c r="NX253" s="44"/>
      <c r="NY253" s="44"/>
      <c r="NZ253" s="44"/>
      <c r="OA253" s="44"/>
      <c r="OB253" s="44"/>
      <c r="OC253" s="44"/>
      <c r="OD253" s="44"/>
      <c r="OE253" s="44"/>
      <c r="OF253" s="44"/>
      <c r="OG253" s="44"/>
      <c r="OH253" s="44"/>
      <c r="OI253" s="44"/>
      <c r="OJ253" s="44"/>
      <c r="OK253" s="44"/>
      <c r="OL253" s="44"/>
      <c r="OM253" s="44"/>
      <c r="ON253" s="44"/>
      <c r="OO253" s="44"/>
      <c r="OP253" s="44"/>
      <c r="OQ253" s="44"/>
      <c r="OR253" s="44"/>
      <c r="OS253" s="44"/>
      <c r="OT253" s="44"/>
      <c r="OU253" s="44"/>
      <c r="OV253" s="44"/>
      <c r="OW253" s="44"/>
      <c r="OX253" s="44"/>
      <c r="OY253" s="44"/>
      <c r="OZ253" s="44"/>
      <c r="PA253" s="44"/>
      <c r="PB253" s="44"/>
      <c r="PC253" s="44"/>
      <c r="PD253" s="44"/>
      <c r="PE253" s="44"/>
      <c r="PF253" s="44"/>
      <c r="PG253" s="44"/>
      <c r="PH253" s="44"/>
    </row>
    <row r="254" spans="1:424" s="49" customFormat="1" x14ac:dyDescent="0.25">
      <c r="A254" s="30"/>
      <c r="C254" s="328"/>
      <c r="D254" s="47"/>
      <c r="E254" s="328"/>
      <c r="F254" s="47"/>
      <c r="G254" s="47"/>
      <c r="H254" s="47"/>
      <c r="I254" s="47"/>
      <c r="J254" s="47"/>
      <c r="M254" s="47"/>
      <c r="N254" s="47"/>
      <c r="O254" s="47"/>
      <c r="P254" s="47"/>
      <c r="Q254" s="47"/>
      <c r="R254" s="47"/>
      <c r="U254" s="47"/>
      <c r="V254" s="47"/>
      <c r="W254" s="47"/>
      <c r="X254" s="47"/>
      <c r="Y254" s="47"/>
      <c r="Z254" s="47"/>
      <c r="AC254" s="47"/>
      <c r="AD254" s="47"/>
      <c r="AE254" s="47"/>
      <c r="AF254" s="47"/>
      <c r="AG254" s="47"/>
      <c r="AH254" s="47"/>
      <c r="AK254" s="47"/>
      <c r="AL254" s="47"/>
      <c r="AM254" s="47"/>
      <c r="AN254" s="47"/>
      <c r="AO254" s="47"/>
      <c r="AP254" s="47"/>
      <c r="AS254" s="47"/>
      <c r="AT254" s="47"/>
      <c r="AU254" s="47"/>
      <c r="AV254" s="47"/>
      <c r="AW254" s="46"/>
      <c r="AX254" s="46"/>
      <c r="BA254" s="47"/>
      <c r="BB254" s="47"/>
      <c r="BC254" s="47"/>
      <c r="BD254" s="47"/>
      <c r="BE254" s="47"/>
      <c r="BF254" s="47"/>
      <c r="BG254" s="47"/>
      <c r="BH254" s="47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  <c r="CF254" s="44"/>
      <c r="CG254" s="44"/>
      <c r="CH254" s="44"/>
      <c r="CI254" s="44"/>
      <c r="CJ254" s="44"/>
      <c r="CK254" s="44"/>
      <c r="CL254" s="44"/>
      <c r="CM254" s="44"/>
      <c r="CN254" s="44"/>
      <c r="CO254" s="44"/>
      <c r="CP254" s="44"/>
      <c r="CQ254" s="44"/>
      <c r="CR254" s="44"/>
      <c r="CS254" s="44"/>
      <c r="CT254" s="44"/>
      <c r="CU254" s="44"/>
      <c r="CV254" s="44"/>
      <c r="CW254" s="44"/>
      <c r="CX254" s="44"/>
      <c r="CY254" s="44"/>
      <c r="CZ254" s="44"/>
      <c r="DA254" s="44"/>
      <c r="DB254" s="44"/>
      <c r="DC254" s="44"/>
      <c r="DD254" s="44"/>
      <c r="DE254" s="44"/>
      <c r="DF254" s="44"/>
      <c r="DG254" s="44"/>
      <c r="DH254" s="44"/>
      <c r="DI254" s="44"/>
      <c r="DJ254" s="44"/>
      <c r="DK254" s="44"/>
      <c r="DL254" s="44"/>
      <c r="DM254" s="44"/>
      <c r="DN254" s="44"/>
      <c r="DO254" s="44"/>
      <c r="DP254" s="44"/>
      <c r="DQ254" s="44"/>
      <c r="DR254" s="44"/>
      <c r="DS254" s="44"/>
      <c r="DT254" s="44"/>
      <c r="DU254" s="44"/>
      <c r="DV254" s="44"/>
      <c r="DW254" s="44"/>
      <c r="DX254" s="44"/>
      <c r="DY254" s="44"/>
      <c r="DZ254" s="44"/>
      <c r="EA254" s="44"/>
      <c r="EB254" s="44"/>
      <c r="EC254" s="44"/>
      <c r="ED254" s="44"/>
      <c r="EE254" s="44"/>
      <c r="EF254" s="44"/>
      <c r="EG254" s="44"/>
      <c r="EH254" s="44"/>
      <c r="EI254" s="44"/>
      <c r="EJ254" s="44"/>
      <c r="EK254" s="44"/>
      <c r="EL254" s="44"/>
      <c r="EM254" s="44"/>
      <c r="EN254" s="44"/>
      <c r="EO254" s="44"/>
      <c r="EP254" s="44"/>
      <c r="EQ254" s="44"/>
      <c r="ER254" s="44"/>
      <c r="ES254" s="44"/>
      <c r="ET254" s="44"/>
      <c r="EU254" s="44"/>
      <c r="EV254" s="44"/>
      <c r="EW254" s="44"/>
      <c r="EX254" s="44"/>
      <c r="EY254" s="44"/>
      <c r="EZ254" s="44"/>
      <c r="FA254" s="44"/>
      <c r="FB254" s="44"/>
      <c r="FC254" s="44"/>
      <c r="FD254" s="44"/>
      <c r="FE254" s="44"/>
      <c r="FF254" s="44"/>
      <c r="FG254" s="44"/>
      <c r="FH254" s="44"/>
      <c r="FI254" s="44"/>
      <c r="FJ254" s="44"/>
      <c r="FK254" s="44"/>
      <c r="FL254" s="44"/>
      <c r="FM254" s="44"/>
      <c r="FN254" s="44"/>
      <c r="FO254" s="44"/>
      <c r="FP254" s="44"/>
      <c r="FQ254" s="44"/>
      <c r="FR254" s="44"/>
      <c r="FS254" s="44"/>
      <c r="FT254" s="44"/>
      <c r="FU254" s="44"/>
      <c r="FV254" s="44"/>
      <c r="FW254" s="44"/>
      <c r="FX254" s="44"/>
      <c r="FY254" s="44"/>
      <c r="FZ254" s="44"/>
      <c r="GA254" s="44"/>
      <c r="GB254" s="44"/>
      <c r="GC254" s="44"/>
      <c r="GD254" s="44"/>
      <c r="GE254" s="44"/>
      <c r="GF254" s="44"/>
      <c r="GG254" s="44"/>
      <c r="GH254" s="44"/>
      <c r="GI254" s="44"/>
      <c r="GJ254" s="44"/>
      <c r="GK254" s="44"/>
      <c r="GL254" s="44"/>
      <c r="GM254" s="44"/>
      <c r="GN254" s="44"/>
      <c r="GO254" s="44"/>
      <c r="GP254" s="44"/>
      <c r="GQ254" s="44"/>
      <c r="GR254" s="44"/>
      <c r="GS254" s="44"/>
      <c r="GT254" s="44"/>
      <c r="GU254" s="44"/>
      <c r="GV254" s="44"/>
      <c r="GW254" s="44"/>
      <c r="GX254" s="44"/>
      <c r="GY254" s="44"/>
      <c r="GZ254" s="44"/>
      <c r="HA254" s="44"/>
      <c r="HB254" s="44"/>
      <c r="HC254" s="44"/>
      <c r="HD254" s="44"/>
      <c r="HE254" s="44"/>
      <c r="HF254" s="44"/>
      <c r="HG254" s="44"/>
      <c r="HH254" s="44"/>
      <c r="HI254" s="44"/>
      <c r="HJ254" s="44"/>
      <c r="HK254" s="44"/>
      <c r="HL254" s="44"/>
      <c r="HM254" s="44"/>
      <c r="HN254" s="44"/>
      <c r="HO254" s="44"/>
      <c r="HP254" s="44"/>
      <c r="HQ254" s="44"/>
      <c r="HR254" s="44"/>
      <c r="HS254" s="44"/>
      <c r="HT254" s="44"/>
      <c r="HU254" s="44"/>
      <c r="HV254" s="44"/>
      <c r="HW254" s="44"/>
      <c r="HX254" s="44"/>
      <c r="HY254" s="44"/>
      <c r="HZ254" s="44"/>
      <c r="IA254" s="44"/>
      <c r="IB254" s="44"/>
      <c r="IC254" s="44"/>
      <c r="ID254" s="44"/>
      <c r="IE254" s="44"/>
      <c r="IF254" s="44"/>
      <c r="IG254" s="44"/>
      <c r="IH254" s="44"/>
      <c r="II254" s="44"/>
      <c r="IJ254" s="44"/>
      <c r="IK254" s="44"/>
      <c r="IL254" s="44"/>
      <c r="IM254" s="44"/>
      <c r="IN254" s="44"/>
      <c r="IO254" s="44"/>
      <c r="IP254" s="44"/>
      <c r="IQ254" s="44"/>
      <c r="IR254" s="44"/>
      <c r="IS254" s="44"/>
      <c r="IT254" s="44"/>
      <c r="IU254" s="44"/>
      <c r="IV254" s="44"/>
      <c r="IW254" s="44"/>
      <c r="IX254" s="44"/>
      <c r="IY254" s="44"/>
      <c r="IZ254" s="44"/>
      <c r="JA254" s="44"/>
      <c r="JB254" s="44"/>
      <c r="JC254" s="44"/>
      <c r="JD254" s="44"/>
      <c r="JE254" s="44"/>
      <c r="JF254" s="44"/>
      <c r="JG254" s="44"/>
      <c r="JH254" s="44"/>
      <c r="JI254" s="44"/>
      <c r="JJ254" s="44"/>
      <c r="JK254" s="44"/>
      <c r="JL254" s="44"/>
      <c r="JM254" s="44"/>
      <c r="JN254" s="44"/>
      <c r="JO254" s="44"/>
      <c r="JP254" s="44"/>
      <c r="JQ254" s="44"/>
      <c r="JR254" s="44"/>
      <c r="JS254" s="44"/>
      <c r="JT254" s="44"/>
      <c r="JU254" s="44"/>
      <c r="JV254" s="44"/>
      <c r="JW254" s="44"/>
      <c r="JX254" s="44"/>
      <c r="JY254" s="44"/>
      <c r="JZ254" s="44"/>
      <c r="KA254" s="44"/>
      <c r="KB254" s="44"/>
      <c r="KC254" s="44"/>
      <c r="KD254" s="44"/>
      <c r="KE254" s="44"/>
      <c r="KF254" s="44"/>
      <c r="KG254" s="44"/>
      <c r="KH254" s="44"/>
      <c r="KI254" s="44"/>
      <c r="KJ254" s="44"/>
      <c r="KK254" s="44"/>
      <c r="KL254" s="44"/>
      <c r="KM254" s="44"/>
      <c r="KN254" s="44"/>
      <c r="KO254" s="44"/>
      <c r="KP254" s="44"/>
      <c r="KQ254" s="44"/>
      <c r="KR254" s="44"/>
      <c r="KS254" s="44"/>
      <c r="KT254" s="44"/>
      <c r="KU254" s="44"/>
      <c r="KV254" s="44"/>
      <c r="KW254" s="44"/>
      <c r="KX254" s="44"/>
      <c r="KY254" s="44"/>
      <c r="KZ254" s="44"/>
      <c r="LA254" s="44"/>
      <c r="LB254" s="44"/>
      <c r="LC254" s="44"/>
      <c r="LD254" s="44"/>
      <c r="LE254" s="44"/>
      <c r="LF254" s="44"/>
      <c r="LG254" s="44"/>
      <c r="LH254" s="44"/>
      <c r="LI254" s="44"/>
      <c r="LJ254" s="44"/>
      <c r="LK254" s="44"/>
      <c r="LL254" s="44"/>
      <c r="LM254" s="44"/>
      <c r="LN254" s="44"/>
      <c r="LO254" s="44"/>
      <c r="LP254" s="44"/>
      <c r="LQ254" s="44"/>
      <c r="LR254" s="44"/>
      <c r="LS254" s="44"/>
      <c r="LT254" s="44"/>
      <c r="LU254" s="44"/>
      <c r="LV254" s="44"/>
      <c r="LW254" s="44"/>
      <c r="LX254" s="44"/>
      <c r="LY254" s="44"/>
      <c r="LZ254" s="44"/>
      <c r="MA254" s="44"/>
      <c r="MB254" s="44"/>
      <c r="MC254" s="44"/>
      <c r="MD254" s="44"/>
      <c r="ME254" s="44"/>
      <c r="MF254" s="44"/>
      <c r="MG254" s="44"/>
      <c r="MH254" s="44"/>
      <c r="MI254" s="44"/>
      <c r="MJ254" s="44"/>
      <c r="MK254" s="44"/>
      <c r="ML254" s="44"/>
      <c r="MM254" s="44"/>
      <c r="MN254" s="44"/>
      <c r="MO254" s="44"/>
      <c r="MP254" s="44"/>
      <c r="MQ254" s="44"/>
      <c r="MR254" s="44"/>
      <c r="MS254" s="44"/>
      <c r="MT254" s="44"/>
      <c r="MU254" s="44"/>
      <c r="MV254" s="44"/>
      <c r="MW254" s="44"/>
      <c r="MX254" s="44"/>
      <c r="MY254" s="44"/>
      <c r="MZ254" s="44"/>
      <c r="NA254" s="44"/>
      <c r="NB254" s="44"/>
      <c r="NC254" s="44"/>
      <c r="ND254" s="44"/>
      <c r="NE254" s="44"/>
      <c r="NF254" s="44"/>
      <c r="NG254" s="44"/>
      <c r="NH254" s="44"/>
      <c r="NI254" s="44"/>
      <c r="NJ254" s="44"/>
      <c r="NK254" s="44"/>
      <c r="NL254" s="44"/>
      <c r="NM254" s="44"/>
      <c r="NN254" s="44"/>
      <c r="NO254" s="44"/>
      <c r="NP254" s="44"/>
      <c r="NQ254" s="44"/>
      <c r="NR254" s="44"/>
      <c r="NS254" s="44"/>
      <c r="NT254" s="44"/>
      <c r="NU254" s="44"/>
      <c r="NV254" s="44"/>
      <c r="NW254" s="44"/>
      <c r="NX254" s="44"/>
      <c r="NY254" s="44"/>
      <c r="NZ254" s="44"/>
      <c r="OA254" s="44"/>
      <c r="OB254" s="44"/>
      <c r="OC254" s="44"/>
      <c r="OD254" s="44"/>
      <c r="OE254" s="44"/>
      <c r="OF254" s="44"/>
      <c r="OG254" s="44"/>
      <c r="OH254" s="44"/>
      <c r="OI254" s="44"/>
      <c r="OJ254" s="44"/>
      <c r="OK254" s="44"/>
      <c r="OL254" s="44"/>
      <c r="OM254" s="44"/>
      <c r="ON254" s="44"/>
      <c r="OO254" s="44"/>
      <c r="OP254" s="44"/>
      <c r="OQ254" s="44"/>
      <c r="OR254" s="44"/>
      <c r="OS254" s="44"/>
      <c r="OT254" s="44"/>
      <c r="OU254" s="44"/>
      <c r="OV254" s="44"/>
      <c r="OW254" s="44"/>
      <c r="OX254" s="44"/>
      <c r="OY254" s="44"/>
      <c r="OZ254" s="44"/>
      <c r="PA254" s="44"/>
      <c r="PB254" s="44"/>
      <c r="PC254" s="44"/>
      <c r="PD254" s="44"/>
      <c r="PE254" s="44"/>
      <c r="PF254" s="44"/>
      <c r="PG254" s="44"/>
      <c r="PH254" s="44"/>
    </row>
    <row r="255" spans="1:424" s="49" customFormat="1" x14ac:dyDescent="0.25">
      <c r="A255" s="30"/>
      <c r="C255" s="328"/>
      <c r="D255" s="47"/>
      <c r="E255" s="328"/>
      <c r="F255" s="47"/>
      <c r="G255" s="47"/>
      <c r="H255" s="47"/>
      <c r="I255" s="47"/>
      <c r="J255" s="47"/>
      <c r="M255" s="47"/>
      <c r="N255" s="47"/>
      <c r="O255" s="47"/>
      <c r="P255" s="47"/>
      <c r="Q255" s="47"/>
      <c r="R255" s="47"/>
      <c r="U255" s="47"/>
      <c r="V255" s="47"/>
      <c r="W255" s="47"/>
      <c r="X255" s="47"/>
      <c r="Y255" s="47"/>
      <c r="Z255" s="47"/>
      <c r="AC255" s="47"/>
      <c r="AD255" s="47"/>
      <c r="AE255" s="47"/>
      <c r="AF255" s="47"/>
      <c r="AG255" s="47"/>
      <c r="AH255" s="47"/>
      <c r="AK255" s="47"/>
      <c r="AL255" s="47"/>
      <c r="AM255" s="47"/>
      <c r="AN255" s="47"/>
      <c r="AO255" s="47"/>
      <c r="AP255" s="47"/>
      <c r="AS255" s="47"/>
      <c r="AT255" s="47"/>
      <c r="AU255" s="47"/>
      <c r="AV255" s="47"/>
      <c r="AW255" s="46"/>
      <c r="AX255" s="46"/>
      <c r="BA255" s="47"/>
      <c r="BB255" s="47"/>
      <c r="BC255" s="47"/>
      <c r="BD255" s="47"/>
      <c r="BE255" s="47"/>
      <c r="BF255" s="47"/>
      <c r="BG255" s="47"/>
      <c r="BH255" s="47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  <c r="CF255" s="44"/>
      <c r="CG255" s="44"/>
      <c r="CH255" s="44"/>
      <c r="CI255" s="44"/>
      <c r="CJ255" s="44"/>
      <c r="CK255" s="44"/>
      <c r="CL255" s="44"/>
      <c r="CM255" s="44"/>
      <c r="CN255" s="44"/>
      <c r="CO255" s="44"/>
      <c r="CP255" s="44"/>
      <c r="CQ255" s="44"/>
      <c r="CR255" s="44"/>
      <c r="CS255" s="44"/>
      <c r="CT255" s="44"/>
      <c r="CU255" s="44"/>
      <c r="CV255" s="44"/>
      <c r="CW255" s="44"/>
      <c r="CX255" s="44"/>
      <c r="CY255" s="44"/>
      <c r="CZ255" s="44"/>
      <c r="DA255" s="44"/>
      <c r="DB255" s="44"/>
      <c r="DC255" s="44"/>
      <c r="DD255" s="44"/>
      <c r="DE255" s="44"/>
      <c r="DF255" s="44"/>
      <c r="DG255" s="44"/>
      <c r="DH255" s="44"/>
      <c r="DI255" s="44"/>
      <c r="DJ255" s="44"/>
      <c r="DK255" s="44"/>
      <c r="DL255" s="44"/>
      <c r="DM255" s="44"/>
      <c r="DN255" s="44"/>
      <c r="DO255" s="44"/>
      <c r="DP255" s="44"/>
      <c r="DQ255" s="44"/>
      <c r="DR255" s="44"/>
      <c r="DS255" s="44"/>
      <c r="DT255" s="44"/>
      <c r="DU255" s="44"/>
      <c r="DV255" s="44"/>
      <c r="DW255" s="44"/>
      <c r="DX255" s="44"/>
      <c r="DY255" s="44"/>
      <c r="DZ255" s="44"/>
      <c r="EA255" s="44"/>
      <c r="EB255" s="44"/>
      <c r="EC255" s="44"/>
      <c r="ED255" s="44"/>
      <c r="EE255" s="44"/>
      <c r="EF255" s="44"/>
      <c r="EG255" s="44"/>
      <c r="EH255" s="44"/>
      <c r="EI255" s="44"/>
      <c r="EJ255" s="44"/>
      <c r="EK255" s="44"/>
      <c r="EL255" s="44"/>
      <c r="EM255" s="44"/>
      <c r="EN255" s="44"/>
      <c r="EO255" s="44"/>
      <c r="EP255" s="44"/>
      <c r="EQ255" s="44"/>
      <c r="ER255" s="44"/>
      <c r="ES255" s="44"/>
      <c r="ET255" s="44"/>
      <c r="EU255" s="44"/>
      <c r="EV255" s="44"/>
      <c r="EW255" s="44"/>
      <c r="EX255" s="44"/>
      <c r="EY255" s="44"/>
      <c r="EZ255" s="44"/>
      <c r="FA255" s="44"/>
      <c r="FB255" s="44"/>
      <c r="FC255" s="44"/>
      <c r="FD255" s="44"/>
      <c r="FE255" s="44"/>
      <c r="FF255" s="44"/>
      <c r="FG255" s="44"/>
      <c r="FH255" s="44"/>
      <c r="FI255" s="44"/>
      <c r="FJ255" s="44"/>
      <c r="FK255" s="44"/>
      <c r="FL255" s="44"/>
      <c r="FM255" s="44"/>
      <c r="FN255" s="44"/>
      <c r="FO255" s="44"/>
      <c r="FP255" s="44"/>
      <c r="FQ255" s="44"/>
      <c r="FR255" s="44"/>
      <c r="FS255" s="44"/>
      <c r="FT255" s="44"/>
      <c r="FU255" s="44"/>
      <c r="FV255" s="44"/>
      <c r="FW255" s="44"/>
      <c r="FX255" s="44"/>
      <c r="FY255" s="44"/>
      <c r="FZ255" s="44"/>
      <c r="GA255" s="44"/>
      <c r="GB255" s="44"/>
      <c r="GC255" s="44"/>
      <c r="GD255" s="44"/>
      <c r="GE255" s="44"/>
      <c r="GF255" s="44"/>
      <c r="GG255" s="44"/>
      <c r="GH255" s="44"/>
      <c r="GI255" s="44"/>
      <c r="GJ255" s="44"/>
      <c r="GK255" s="44"/>
      <c r="GL255" s="44"/>
      <c r="GM255" s="44"/>
      <c r="GN255" s="44"/>
      <c r="GO255" s="44"/>
      <c r="GP255" s="44"/>
      <c r="GQ255" s="44"/>
      <c r="GR255" s="44"/>
      <c r="GS255" s="44"/>
      <c r="GT255" s="44"/>
      <c r="GU255" s="44"/>
      <c r="GV255" s="44"/>
      <c r="GW255" s="44"/>
      <c r="GX255" s="44"/>
      <c r="GY255" s="44"/>
      <c r="GZ255" s="44"/>
      <c r="HA255" s="44"/>
      <c r="HB255" s="44"/>
      <c r="HC255" s="44"/>
      <c r="HD255" s="44"/>
      <c r="HE255" s="44"/>
      <c r="HF255" s="44"/>
      <c r="HG255" s="44"/>
      <c r="HH255" s="44"/>
      <c r="HI255" s="44"/>
      <c r="HJ255" s="44"/>
      <c r="HK255" s="44"/>
      <c r="HL255" s="44"/>
      <c r="HM255" s="44"/>
      <c r="HN255" s="44"/>
      <c r="HO255" s="44"/>
      <c r="HP255" s="44"/>
      <c r="HQ255" s="44"/>
      <c r="HR255" s="44"/>
      <c r="HS255" s="44"/>
      <c r="HT255" s="44"/>
      <c r="HU255" s="44"/>
      <c r="HV255" s="44"/>
      <c r="HW255" s="44"/>
      <c r="HX255" s="44"/>
      <c r="HY255" s="44"/>
      <c r="HZ255" s="44"/>
      <c r="IA255" s="44"/>
      <c r="IB255" s="44"/>
      <c r="IC255" s="44"/>
      <c r="ID255" s="44"/>
      <c r="IE255" s="44"/>
      <c r="IF255" s="44"/>
      <c r="IG255" s="44"/>
      <c r="IH255" s="44"/>
      <c r="II255" s="44"/>
      <c r="IJ255" s="44"/>
      <c r="IK255" s="44"/>
      <c r="IL255" s="44"/>
      <c r="IM255" s="44"/>
      <c r="IN255" s="44"/>
      <c r="IO255" s="44"/>
      <c r="IP255" s="44"/>
      <c r="IQ255" s="44"/>
      <c r="IR255" s="44"/>
      <c r="IS255" s="44"/>
      <c r="IT255" s="44"/>
      <c r="IU255" s="44"/>
      <c r="IV255" s="44"/>
      <c r="IW255" s="44"/>
      <c r="IX255" s="44"/>
      <c r="IY255" s="44"/>
      <c r="IZ255" s="44"/>
      <c r="JA255" s="44"/>
      <c r="JB255" s="44"/>
      <c r="JC255" s="44"/>
      <c r="JD255" s="44"/>
      <c r="JE255" s="44"/>
      <c r="JF255" s="44"/>
      <c r="JG255" s="44"/>
      <c r="JH255" s="44"/>
      <c r="JI255" s="44"/>
      <c r="JJ255" s="44"/>
      <c r="JK255" s="44"/>
      <c r="JL255" s="44"/>
      <c r="JM255" s="44"/>
      <c r="JN255" s="44"/>
      <c r="JO255" s="44"/>
      <c r="JP255" s="44"/>
      <c r="JQ255" s="44"/>
      <c r="JR255" s="44"/>
      <c r="JS255" s="44"/>
      <c r="JT255" s="44"/>
      <c r="JU255" s="44"/>
      <c r="JV255" s="44"/>
      <c r="JW255" s="44"/>
      <c r="JX255" s="44"/>
      <c r="JY255" s="44"/>
      <c r="JZ255" s="44"/>
      <c r="KA255" s="44"/>
      <c r="KB255" s="44"/>
      <c r="KC255" s="44"/>
      <c r="KD255" s="44"/>
      <c r="KE255" s="44"/>
      <c r="KF255" s="44"/>
      <c r="KG255" s="44"/>
      <c r="KH255" s="44"/>
      <c r="KI255" s="44"/>
      <c r="KJ255" s="44"/>
      <c r="KK255" s="44"/>
      <c r="KL255" s="44"/>
      <c r="KM255" s="44"/>
      <c r="KN255" s="44"/>
      <c r="KO255" s="44"/>
      <c r="KP255" s="44"/>
      <c r="KQ255" s="44"/>
      <c r="KR255" s="44"/>
      <c r="KS255" s="44"/>
      <c r="KT255" s="44"/>
      <c r="KU255" s="44"/>
      <c r="KV255" s="44"/>
      <c r="KW255" s="44"/>
      <c r="KX255" s="44"/>
      <c r="KY255" s="44"/>
      <c r="KZ255" s="44"/>
      <c r="LA255" s="44"/>
      <c r="LB255" s="44"/>
      <c r="LC255" s="44"/>
      <c r="LD255" s="44"/>
      <c r="LE255" s="44"/>
      <c r="LF255" s="44"/>
      <c r="LG255" s="44"/>
      <c r="LH255" s="44"/>
      <c r="LI255" s="44"/>
      <c r="LJ255" s="44"/>
      <c r="LK255" s="44"/>
      <c r="LL255" s="44"/>
      <c r="LM255" s="44"/>
      <c r="LN255" s="44"/>
      <c r="LO255" s="44"/>
      <c r="LP255" s="44"/>
      <c r="LQ255" s="44"/>
      <c r="LR255" s="44"/>
      <c r="LS255" s="44"/>
      <c r="LT255" s="44"/>
      <c r="LU255" s="44"/>
      <c r="LV255" s="44"/>
      <c r="LW255" s="44"/>
      <c r="LX255" s="44"/>
      <c r="LY255" s="44"/>
      <c r="LZ255" s="44"/>
      <c r="MA255" s="44"/>
      <c r="MB255" s="44"/>
      <c r="MC255" s="44"/>
      <c r="MD255" s="44"/>
      <c r="ME255" s="44"/>
      <c r="MF255" s="44"/>
      <c r="MG255" s="44"/>
      <c r="MH255" s="44"/>
      <c r="MI255" s="44"/>
      <c r="MJ255" s="44"/>
      <c r="MK255" s="44"/>
      <c r="ML255" s="44"/>
      <c r="MM255" s="44"/>
      <c r="MN255" s="44"/>
      <c r="MO255" s="44"/>
      <c r="MP255" s="44"/>
      <c r="MQ255" s="44"/>
      <c r="MR255" s="44"/>
      <c r="MS255" s="44"/>
      <c r="MT255" s="44"/>
      <c r="MU255" s="44"/>
      <c r="MV255" s="44"/>
      <c r="MW255" s="44"/>
      <c r="MX255" s="44"/>
      <c r="MY255" s="44"/>
      <c r="MZ255" s="44"/>
      <c r="NA255" s="44"/>
      <c r="NB255" s="44"/>
      <c r="NC255" s="44"/>
      <c r="ND255" s="44"/>
      <c r="NE255" s="44"/>
      <c r="NF255" s="44"/>
      <c r="NG255" s="44"/>
      <c r="NH255" s="44"/>
      <c r="NI255" s="44"/>
      <c r="NJ255" s="44"/>
      <c r="NK255" s="44"/>
      <c r="NL255" s="44"/>
      <c r="NM255" s="44"/>
      <c r="NN255" s="44"/>
      <c r="NO255" s="44"/>
      <c r="NP255" s="44"/>
      <c r="NQ255" s="44"/>
      <c r="NR255" s="44"/>
      <c r="NS255" s="44"/>
      <c r="NT255" s="44"/>
      <c r="NU255" s="44"/>
      <c r="NV255" s="44"/>
      <c r="NW255" s="44"/>
      <c r="NX255" s="44"/>
      <c r="NY255" s="44"/>
      <c r="NZ255" s="44"/>
      <c r="OA255" s="44"/>
      <c r="OB255" s="44"/>
      <c r="OC255" s="44"/>
      <c r="OD255" s="44"/>
      <c r="OE255" s="44"/>
      <c r="OF255" s="44"/>
      <c r="OG255" s="44"/>
      <c r="OH255" s="44"/>
      <c r="OI255" s="44"/>
      <c r="OJ255" s="44"/>
      <c r="OK255" s="44"/>
      <c r="OL255" s="44"/>
      <c r="OM255" s="44"/>
      <c r="ON255" s="44"/>
      <c r="OO255" s="44"/>
      <c r="OP255" s="44"/>
      <c r="OQ255" s="44"/>
      <c r="OR255" s="44"/>
      <c r="OS255" s="44"/>
      <c r="OT255" s="44"/>
      <c r="OU255" s="44"/>
      <c r="OV255" s="44"/>
      <c r="OW255" s="44"/>
      <c r="OX255" s="44"/>
      <c r="OY255" s="44"/>
      <c r="OZ255" s="44"/>
      <c r="PA255" s="44"/>
      <c r="PB255" s="44"/>
      <c r="PC255" s="44"/>
      <c r="PD255" s="44"/>
      <c r="PE255" s="44"/>
      <c r="PF255" s="44"/>
      <c r="PG255" s="44"/>
      <c r="PH255" s="44"/>
    </row>
    <row r="256" spans="1:424" s="49" customFormat="1" x14ac:dyDescent="0.25">
      <c r="A256" s="30"/>
      <c r="C256" s="328"/>
      <c r="D256" s="47"/>
      <c r="E256" s="328"/>
      <c r="F256" s="47"/>
      <c r="G256" s="47"/>
      <c r="H256" s="47"/>
      <c r="I256" s="47"/>
      <c r="J256" s="47"/>
      <c r="M256" s="47"/>
      <c r="N256" s="47"/>
      <c r="O256" s="47"/>
      <c r="P256" s="47"/>
      <c r="Q256" s="47"/>
      <c r="R256" s="47"/>
      <c r="U256" s="47"/>
      <c r="V256" s="47"/>
      <c r="W256" s="47"/>
      <c r="X256" s="47"/>
      <c r="Y256" s="47"/>
      <c r="Z256" s="47"/>
      <c r="AC256" s="47"/>
      <c r="AD256" s="47"/>
      <c r="AE256" s="47"/>
      <c r="AF256" s="47"/>
      <c r="AG256" s="47"/>
      <c r="AH256" s="47"/>
      <c r="AK256" s="47"/>
      <c r="AL256" s="47"/>
      <c r="AM256" s="47"/>
      <c r="AN256" s="47"/>
      <c r="AO256" s="47"/>
      <c r="AP256" s="47"/>
      <c r="AS256" s="47"/>
      <c r="AT256" s="47"/>
      <c r="AU256" s="47"/>
      <c r="AV256" s="47"/>
      <c r="AW256" s="46"/>
      <c r="AX256" s="46"/>
      <c r="BA256" s="47"/>
      <c r="BB256" s="47"/>
      <c r="BC256" s="47"/>
      <c r="BD256" s="47"/>
      <c r="BE256" s="47"/>
      <c r="BF256" s="47"/>
      <c r="BG256" s="47"/>
      <c r="BH256" s="47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  <c r="CF256" s="44"/>
      <c r="CG256" s="44"/>
      <c r="CH256" s="44"/>
      <c r="CI256" s="44"/>
      <c r="CJ256" s="44"/>
      <c r="CK256" s="44"/>
      <c r="CL256" s="44"/>
      <c r="CM256" s="44"/>
      <c r="CN256" s="44"/>
      <c r="CO256" s="44"/>
      <c r="CP256" s="44"/>
      <c r="CQ256" s="44"/>
      <c r="CR256" s="44"/>
      <c r="CS256" s="44"/>
      <c r="CT256" s="44"/>
      <c r="CU256" s="44"/>
      <c r="CV256" s="44"/>
      <c r="CW256" s="44"/>
      <c r="CX256" s="44"/>
      <c r="CY256" s="44"/>
      <c r="CZ256" s="44"/>
      <c r="DA256" s="44"/>
      <c r="DB256" s="44"/>
      <c r="DC256" s="44"/>
      <c r="DD256" s="44"/>
      <c r="DE256" s="44"/>
      <c r="DF256" s="44"/>
      <c r="DG256" s="44"/>
      <c r="DH256" s="44"/>
      <c r="DI256" s="44"/>
      <c r="DJ256" s="44"/>
      <c r="DK256" s="44"/>
      <c r="DL256" s="44"/>
      <c r="DM256" s="44"/>
      <c r="DN256" s="44"/>
      <c r="DO256" s="44"/>
      <c r="DP256" s="44"/>
      <c r="DQ256" s="44"/>
      <c r="DR256" s="44"/>
      <c r="DS256" s="44"/>
      <c r="DT256" s="44"/>
      <c r="DU256" s="44"/>
      <c r="DV256" s="44"/>
      <c r="DW256" s="44"/>
      <c r="DX256" s="44"/>
      <c r="DY256" s="44"/>
      <c r="DZ256" s="44"/>
      <c r="EA256" s="44"/>
      <c r="EB256" s="44"/>
      <c r="EC256" s="44"/>
      <c r="ED256" s="44"/>
      <c r="EE256" s="44"/>
      <c r="EF256" s="44"/>
      <c r="EG256" s="44"/>
      <c r="EH256" s="44"/>
      <c r="EI256" s="44"/>
      <c r="EJ256" s="44"/>
      <c r="EK256" s="44"/>
      <c r="EL256" s="44"/>
      <c r="EM256" s="44"/>
      <c r="EN256" s="44"/>
      <c r="EO256" s="44"/>
      <c r="EP256" s="44"/>
      <c r="EQ256" s="44"/>
      <c r="ER256" s="44"/>
      <c r="ES256" s="44"/>
      <c r="ET256" s="44"/>
      <c r="EU256" s="44"/>
      <c r="EV256" s="44"/>
      <c r="EW256" s="44"/>
      <c r="EX256" s="44"/>
      <c r="EY256" s="44"/>
      <c r="EZ256" s="44"/>
      <c r="FA256" s="44"/>
      <c r="FB256" s="44"/>
      <c r="FC256" s="44"/>
      <c r="FD256" s="44"/>
      <c r="FE256" s="44"/>
      <c r="FF256" s="44"/>
      <c r="FG256" s="44"/>
      <c r="FH256" s="44"/>
      <c r="FI256" s="44"/>
      <c r="FJ256" s="44"/>
      <c r="FK256" s="44"/>
      <c r="FL256" s="44"/>
      <c r="FM256" s="44"/>
      <c r="FN256" s="44"/>
      <c r="FO256" s="44"/>
      <c r="FP256" s="44"/>
      <c r="FQ256" s="44"/>
      <c r="FR256" s="44"/>
      <c r="FS256" s="44"/>
      <c r="FT256" s="44"/>
      <c r="FU256" s="44"/>
      <c r="FV256" s="44"/>
      <c r="FW256" s="44"/>
      <c r="FX256" s="44"/>
      <c r="FY256" s="44"/>
      <c r="FZ256" s="44"/>
      <c r="GA256" s="44"/>
      <c r="GB256" s="44"/>
      <c r="GC256" s="44"/>
      <c r="GD256" s="44"/>
      <c r="GE256" s="44"/>
      <c r="GF256" s="44"/>
      <c r="GG256" s="44"/>
      <c r="GH256" s="44"/>
      <c r="GI256" s="44"/>
      <c r="GJ256" s="44"/>
      <c r="GK256" s="44"/>
      <c r="GL256" s="44"/>
      <c r="GM256" s="44"/>
      <c r="GN256" s="44"/>
      <c r="GO256" s="44"/>
      <c r="GP256" s="44"/>
      <c r="GQ256" s="44"/>
      <c r="GR256" s="44"/>
      <c r="GS256" s="44"/>
      <c r="GT256" s="44"/>
      <c r="GU256" s="44"/>
      <c r="GV256" s="44"/>
      <c r="GW256" s="44"/>
      <c r="GX256" s="44"/>
      <c r="GY256" s="44"/>
      <c r="GZ256" s="44"/>
      <c r="HA256" s="44"/>
      <c r="HB256" s="44"/>
      <c r="HC256" s="44"/>
      <c r="HD256" s="44"/>
      <c r="HE256" s="44"/>
      <c r="HF256" s="44"/>
      <c r="HG256" s="44"/>
      <c r="HH256" s="44"/>
      <c r="HI256" s="44"/>
      <c r="HJ256" s="44"/>
      <c r="HK256" s="44"/>
      <c r="HL256" s="44"/>
      <c r="HM256" s="44"/>
      <c r="HN256" s="44"/>
      <c r="HO256" s="44"/>
      <c r="HP256" s="44"/>
      <c r="HQ256" s="44"/>
      <c r="HR256" s="44"/>
      <c r="HS256" s="44"/>
      <c r="HT256" s="44"/>
      <c r="HU256" s="44"/>
      <c r="HV256" s="44"/>
      <c r="HW256" s="44"/>
      <c r="HX256" s="44"/>
      <c r="HY256" s="44"/>
      <c r="HZ256" s="44"/>
      <c r="IA256" s="44"/>
      <c r="IB256" s="44"/>
      <c r="IC256" s="44"/>
      <c r="ID256" s="44"/>
      <c r="IE256" s="44"/>
      <c r="IF256" s="44"/>
      <c r="IG256" s="44"/>
      <c r="IH256" s="44"/>
      <c r="II256" s="44"/>
      <c r="IJ256" s="44"/>
      <c r="IK256" s="44"/>
      <c r="IL256" s="44"/>
      <c r="IM256" s="44"/>
      <c r="IN256" s="44"/>
      <c r="IO256" s="44"/>
      <c r="IP256" s="44"/>
      <c r="IQ256" s="44"/>
      <c r="IR256" s="44"/>
      <c r="IS256" s="44"/>
      <c r="IT256" s="44"/>
      <c r="IU256" s="44"/>
      <c r="IV256" s="44"/>
      <c r="IW256" s="44"/>
      <c r="IX256" s="44"/>
      <c r="IY256" s="44"/>
      <c r="IZ256" s="44"/>
      <c r="JA256" s="44"/>
      <c r="JB256" s="44"/>
      <c r="JC256" s="44"/>
      <c r="JD256" s="44"/>
      <c r="JE256" s="44"/>
      <c r="JF256" s="44"/>
      <c r="JG256" s="44"/>
      <c r="JH256" s="44"/>
      <c r="JI256" s="44"/>
      <c r="JJ256" s="44"/>
      <c r="JK256" s="44"/>
      <c r="JL256" s="44"/>
      <c r="JM256" s="44"/>
      <c r="JN256" s="44"/>
      <c r="JO256" s="44"/>
      <c r="JP256" s="44"/>
      <c r="JQ256" s="44"/>
      <c r="JR256" s="44"/>
      <c r="JS256" s="44"/>
      <c r="JT256" s="44"/>
      <c r="JU256" s="44"/>
      <c r="JV256" s="44"/>
      <c r="JW256" s="44"/>
      <c r="JX256" s="44"/>
      <c r="JY256" s="44"/>
      <c r="JZ256" s="44"/>
      <c r="KA256" s="44"/>
      <c r="KB256" s="44"/>
      <c r="KC256" s="44"/>
      <c r="KD256" s="44"/>
      <c r="KE256" s="44"/>
      <c r="KF256" s="44"/>
      <c r="KG256" s="44"/>
      <c r="KH256" s="44"/>
      <c r="KI256" s="44"/>
      <c r="KJ256" s="44"/>
      <c r="KK256" s="44"/>
      <c r="KL256" s="44"/>
      <c r="KM256" s="44"/>
      <c r="KN256" s="44"/>
      <c r="KO256" s="44"/>
      <c r="KP256" s="44"/>
      <c r="KQ256" s="44"/>
      <c r="KR256" s="44"/>
      <c r="KS256" s="44"/>
      <c r="KT256" s="44"/>
      <c r="KU256" s="44"/>
      <c r="KV256" s="44"/>
      <c r="KW256" s="44"/>
      <c r="KX256" s="44"/>
      <c r="KY256" s="44"/>
      <c r="KZ256" s="44"/>
      <c r="LA256" s="44"/>
      <c r="LB256" s="44"/>
      <c r="LC256" s="44"/>
      <c r="LD256" s="44"/>
      <c r="LE256" s="44"/>
      <c r="LF256" s="44"/>
      <c r="LG256" s="44"/>
      <c r="LH256" s="44"/>
      <c r="LI256" s="44"/>
      <c r="LJ256" s="44"/>
      <c r="LK256" s="44"/>
      <c r="LL256" s="44"/>
      <c r="LM256" s="44"/>
      <c r="LN256" s="44"/>
      <c r="LO256" s="44"/>
      <c r="LP256" s="44"/>
      <c r="LQ256" s="44"/>
      <c r="LR256" s="44"/>
      <c r="LS256" s="44"/>
      <c r="LT256" s="44"/>
      <c r="LU256" s="44"/>
      <c r="LV256" s="44"/>
      <c r="LW256" s="44"/>
      <c r="LX256" s="44"/>
      <c r="LY256" s="44"/>
      <c r="LZ256" s="44"/>
      <c r="MA256" s="44"/>
      <c r="MB256" s="44"/>
      <c r="MC256" s="44"/>
      <c r="MD256" s="44"/>
      <c r="ME256" s="44"/>
      <c r="MF256" s="44"/>
      <c r="MG256" s="44"/>
      <c r="MH256" s="44"/>
      <c r="MI256" s="44"/>
      <c r="MJ256" s="44"/>
      <c r="MK256" s="44"/>
      <c r="ML256" s="44"/>
      <c r="MM256" s="44"/>
      <c r="MN256" s="44"/>
      <c r="MO256" s="44"/>
      <c r="MP256" s="44"/>
      <c r="MQ256" s="44"/>
      <c r="MR256" s="44"/>
      <c r="MS256" s="44"/>
      <c r="MT256" s="44"/>
      <c r="MU256" s="44"/>
      <c r="MV256" s="44"/>
      <c r="MW256" s="44"/>
      <c r="MX256" s="44"/>
      <c r="MY256" s="44"/>
      <c r="MZ256" s="44"/>
      <c r="NA256" s="44"/>
      <c r="NB256" s="44"/>
      <c r="NC256" s="44"/>
      <c r="ND256" s="44"/>
      <c r="NE256" s="44"/>
      <c r="NF256" s="44"/>
      <c r="NG256" s="44"/>
      <c r="NH256" s="44"/>
      <c r="NI256" s="44"/>
      <c r="NJ256" s="44"/>
      <c r="NK256" s="44"/>
      <c r="NL256" s="44"/>
      <c r="NM256" s="44"/>
      <c r="NN256" s="44"/>
      <c r="NO256" s="44"/>
      <c r="NP256" s="44"/>
      <c r="NQ256" s="44"/>
      <c r="NR256" s="44"/>
      <c r="NS256" s="44"/>
      <c r="NT256" s="44"/>
      <c r="NU256" s="44"/>
      <c r="NV256" s="44"/>
      <c r="NW256" s="44"/>
      <c r="NX256" s="44"/>
      <c r="NY256" s="44"/>
      <c r="NZ256" s="44"/>
      <c r="OA256" s="44"/>
      <c r="OB256" s="44"/>
      <c r="OC256" s="44"/>
      <c r="OD256" s="44"/>
      <c r="OE256" s="44"/>
      <c r="OF256" s="44"/>
      <c r="OG256" s="44"/>
      <c r="OH256" s="44"/>
      <c r="OI256" s="44"/>
      <c r="OJ256" s="44"/>
      <c r="OK256" s="44"/>
      <c r="OL256" s="44"/>
      <c r="OM256" s="44"/>
      <c r="ON256" s="44"/>
      <c r="OO256" s="44"/>
      <c r="OP256" s="44"/>
      <c r="OQ256" s="44"/>
      <c r="OR256" s="44"/>
      <c r="OS256" s="44"/>
      <c r="OT256" s="44"/>
      <c r="OU256" s="44"/>
      <c r="OV256" s="44"/>
      <c r="OW256" s="44"/>
      <c r="OX256" s="44"/>
      <c r="OY256" s="44"/>
      <c r="OZ256" s="44"/>
      <c r="PA256" s="44"/>
      <c r="PB256" s="44"/>
      <c r="PC256" s="44"/>
      <c r="PD256" s="44"/>
      <c r="PE256" s="44"/>
      <c r="PF256" s="44"/>
      <c r="PG256" s="44"/>
      <c r="PH256" s="44"/>
    </row>
    <row r="257" spans="1:424" s="49" customFormat="1" x14ac:dyDescent="0.25">
      <c r="A257" s="30"/>
      <c r="C257" s="328"/>
      <c r="D257" s="47"/>
      <c r="E257" s="328"/>
      <c r="F257" s="47"/>
      <c r="G257" s="47"/>
      <c r="H257" s="47"/>
      <c r="I257" s="47"/>
      <c r="J257" s="47"/>
      <c r="M257" s="47"/>
      <c r="N257" s="47"/>
      <c r="O257" s="47"/>
      <c r="P257" s="47"/>
      <c r="Q257" s="47"/>
      <c r="R257" s="47"/>
      <c r="U257" s="47"/>
      <c r="V257" s="47"/>
      <c r="W257" s="47"/>
      <c r="X257" s="47"/>
      <c r="Y257" s="47"/>
      <c r="Z257" s="47"/>
      <c r="AC257" s="47"/>
      <c r="AD257" s="47"/>
      <c r="AE257" s="47"/>
      <c r="AF257" s="47"/>
      <c r="AG257" s="47"/>
      <c r="AH257" s="47"/>
      <c r="AK257" s="47"/>
      <c r="AL257" s="47"/>
      <c r="AM257" s="47"/>
      <c r="AN257" s="47"/>
      <c r="AO257" s="47"/>
      <c r="AP257" s="47"/>
      <c r="AS257" s="47"/>
      <c r="AT257" s="47"/>
      <c r="AU257" s="47"/>
      <c r="AV257" s="47"/>
      <c r="AW257" s="46"/>
      <c r="AX257" s="46"/>
      <c r="BA257" s="47"/>
      <c r="BB257" s="47"/>
      <c r="BC257" s="47"/>
      <c r="BD257" s="47"/>
      <c r="BE257" s="47"/>
      <c r="BF257" s="47"/>
      <c r="BG257" s="47"/>
      <c r="BH257" s="47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  <c r="CF257" s="44"/>
      <c r="CG257" s="44"/>
      <c r="CH257" s="44"/>
      <c r="CI257" s="44"/>
      <c r="CJ257" s="44"/>
      <c r="CK257" s="44"/>
      <c r="CL257" s="44"/>
      <c r="CM257" s="44"/>
      <c r="CN257" s="44"/>
      <c r="CO257" s="44"/>
      <c r="CP257" s="44"/>
      <c r="CQ257" s="44"/>
      <c r="CR257" s="44"/>
      <c r="CS257" s="44"/>
      <c r="CT257" s="44"/>
      <c r="CU257" s="44"/>
      <c r="CV257" s="44"/>
      <c r="CW257" s="44"/>
      <c r="CX257" s="44"/>
      <c r="CY257" s="44"/>
      <c r="CZ257" s="44"/>
      <c r="DA257" s="44"/>
      <c r="DB257" s="44"/>
      <c r="DC257" s="44"/>
      <c r="DD257" s="44"/>
      <c r="DE257" s="44"/>
      <c r="DF257" s="44"/>
      <c r="DG257" s="44"/>
      <c r="DH257" s="44"/>
      <c r="DI257" s="44"/>
      <c r="DJ257" s="44"/>
      <c r="DK257" s="44"/>
      <c r="DL257" s="44"/>
      <c r="DM257" s="44"/>
      <c r="DN257" s="44"/>
      <c r="DO257" s="44"/>
      <c r="DP257" s="44"/>
      <c r="DQ257" s="44"/>
      <c r="DR257" s="44"/>
      <c r="DS257" s="44"/>
      <c r="DT257" s="44"/>
      <c r="DU257" s="44"/>
      <c r="DV257" s="44"/>
      <c r="DW257" s="44"/>
      <c r="DX257" s="44"/>
      <c r="DY257" s="44"/>
      <c r="DZ257" s="44"/>
      <c r="EA257" s="44"/>
      <c r="EB257" s="44"/>
      <c r="EC257" s="44"/>
      <c r="ED257" s="44"/>
      <c r="EE257" s="44"/>
      <c r="EF257" s="44"/>
      <c r="EG257" s="44"/>
      <c r="EH257" s="44"/>
      <c r="EI257" s="44"/>
      <c r="EJ257" s="44"/>
      <c r="EK257" s="44"/>
      <c r="EL257" s="44"/>
      <c r="EM257" s="44"/>
      <c r="EN257" s="44"/>
      <c r="EO257" s="44"/>
      <c r="EP257" s="44"/>
      <c r="EQ257" s="44"/>
      <c r="ER257" s="44"/>
      <c r="ES257" s="44"/>
      <c r="ET257" s="44"/>
      <c r="EU257" s="44"/>
      <c r="EV257" s="44"/>
      <c r="EW257" s="44"/>
      <c r="EX257" s="44"/>
      <c r="EY257" s="44"/>
      <c r="EZ257" s="44"/>
      <c r="FA257" s="44"/>
      <c r="FB257" s="44"/>
      <c r="FC257" s="44"/>
      <c r="FD257" s="44"/>
      <c r="FE257" s="44"/>
      <c r="FF257" s="44"/>
      <c r="FG257" s="44"/>
      <c r="FH257" s="44"/>
      <c r="FI257" s="44"/>
      <c r="FJ257" s="44"/>
      <c r="FK257" s="44"/>
      <c r="FL257" s="44"/>
      <c r="FM257" s="44"/>
      <c r="FN257" s="44"/>
      <c r="FO257" s="44"/>
      <c r="FP257" s="44"/>
      <c r="FQ257" s="44"/>
      <c r="FR257" s="44"/>
      <c r="FS257" s="44"/>
      <c r="FT257" s="44"/>
      <c r="FU257" s="44"/>
      <c r="FV257" s="44"/>
      <c r="FW257" s="44"/>
      <c r="FX257" s="44"/>
      <c r="FY257" s="44"/>
      <c r="FZ257" s="44"/>
      <c r="GA257" s="44"/>
      <c r="GB257" s="44"/>
      <c r="GC257" s="44"/>
      <c r="GD257" s="44"/>
      <c r="GE257" s="44"/>
      <c r="GF257" s="44"/>
      <c r="GG257" s="44"/>
      <c r="GH257" s="44"/>
      <c r="GI257" s="44"/>
      <c r="GJ257" s="44"/>
      <c r="GK257" s="44"/>
      <c r="GL257" s="44"/>
      <c r="GM257" s="44"/>
      <c r="GN257" s="44"/>
      <c r="GO257" s="44"/>
      <c r="GP257" s="44"/>
      <c r="GQ257" s="44"/>
      <c r="GR257" s="44"/>
      <c r="GS257" s="44"/>
      <c r="GT257" s="44"/>
      <c r="GU257" s="44"/>
      <c r="GV257" s="44"/>
      <c r="GW257" s="44"/>
      <c r="GX257" s="44"/>
      <c r="GY257" s="44"/>
      <c r="GZ257" s="44"/>
      <c r="HA257" s="44"/>
      <c r="HB257" s="44"/>
      <c r="HC257" s="44"/>
      <c r="HD257" s="44"/>
      <c r="HE257" s="44"/>
      <c r="HF257" s="44"/>
      <c r="HG257" s="44"/>
      <c r="HH257" s="44"/>
      <c r="HI257" s="44"/>
      <c r="HJ257" s="44"/>
      <c r="HK257" s="44"/>
      <c r="HL257" s="44"/>
      <c r="HM257" s="44"/>
      <c r="HN257" s="44"/>
      <c r="HO257" s="44"/>
      <c r="HP257" s="44"/>
      <c r="HQ257" s="44"/>
      <c r="HR257" s="44"/>
      <c r="HS257" s="44"/>
      <c r="HT257" s="44"/>
      <c r="HU257" s="44"/>
      <c r="HV257" s="44"/>
      <c r="HW257" s="44"/>
      <c r="HX257" s="44"/>
      <c r="HY257" s="44"/>
      <c r="HZ257" s="44"/>
      <c r="IA257" s="44"/>
      <c r="IB257" s="44"/>
      <c r="IC257" s="44"/>
      <c r="ID257" s="44"/>
      <c r="IE257" s="44"/>
      <c r="IF257" s="44"/>
      <c r="IG257" s="44"/>
      <c r="IH257" s="44"/>
      <c r="II257" s="44"/>
      <c r="IJ257" s="44"/>
      <c r="IK257" s="44"/>
      <c r="IL257" s="44"/>
      <c r="IM257" s="44"/>
      <c r="IN257" s="44"/>
      <c r="IO257" s="44"/>
      <c r="IP257" s="44"/>
      <c r="IQ257" s="44"/>
      <c r="IR257" s="44"/>
      <c r="IS257" s="44"/>
      <c r="IT257" s="44"/>
      <c r="IU257" s="44"/>
      <c r="IV257" s="44"/>
      <c r="IW257" s="44"/>
      <c r="IX257" s="44"/>
      <c r="IY257" s="44"/>
      <c r="IZ257" s="44"/>
      <c r="JA257" s="44"/>
      <c r="JB257" s="44"/>
      <c r="JC257" s="44"/>
      <c r="JD257" s="44"/>
      <c r="JE257" s="44"/>
      <c r="JF257" s="44"/>
      <c r="JG257" s="44"/>
      <c r="JH257" s="44"/>
      <c r="JI257" s="44"/>
      <c r="JJ257" s="44"/>
      <c r="JK257" s="44"/>
      <c r="JL257" s="44"/>
      <c r="JM257" s="44"/>
      <c r="JN257" s="44"/>
      <c r="JO257" s="44"/>
      <c r="JP257" s="44"/>
      <c r="JQ257" s="44"/>
      <c r="JR257" s="44"/>
      <c r="JS257" s="44"/>
      <c r="JT257" s="44"/>
      <c r="JU257" s="44"/>
      <c r="JV257" s="44"/>
      <c r="JW257" s="44"/>
      <c r="JX257" s="44"/>
      <c r="JY257" s="44"/>
      <c r="JZ257" s="44"/>
      <c r="KA257" s="44"/>
      <c r="KB257" s="44"/>
      <c r="KC257" s="44"/>
      <c r="KD257" s="44"/>
      <c r="KE257" s="44"/>
      <c r="KF257" s="44"/>
      <c r="KG257" s="44"/>
      <c r="KH257" s="44"/>
      <c r="KI257" s="44"/>
      <c r="KJ257" s="44"/>
      <c r="KK257" s="44"/>
      <c r="KL257" s="44"/>
      <c r="KM257" s="44"/>
      <c r="KN257" s="44"/>
      <c r="KO257" s="44"/>
      <c r="KP257" s="44"/>
      <c r="KQ257" s="44"/>
      <c r="KR257" s="44"/>
      <c r="KS257" s="44"/>
      <c r="KT257" s="44"/>
      <c r="KU257" s="44"/>
      <c r="KV257" s="44"/>
      <c r="KW257" s="44"/>
      <c r="KX257" s="44"/>
      <c r="KY257" s="44"/>
      <c r="KZ257" s="44"/>
      <c r="LA257" s="44"/>
      <c r="LB257" s="44"/>
      <c r="LC257" s="44"/>
      <c r="LD257" s="44"/>
      <c r="LE257" s="44"/>
      <c r="LF257" s="44"/>
      <c r="LG257" s="44"/>
      <c r="LH257" s="44"/>
      <c r="LI257" s="44"/>
      <c r="LJ257" s="44"/>
      <c r="LK257" s="44"/>
      <c r="LL257" s="44"/>
      <c r="LM257" s="44"/>
      <c r="LN257" s="44"/>
      <c r="LO257" s="44"/>
      <c r="LP257" s="44"/>
      <c r="LQ257" s="44"/>
      <c r="LR257" s="44"/>
      <c r="LS257" s="44"/>
      <c r="LT257" s="44"/>
      <c r="LU257" s="44"/>
      <c r="LV257" s="44"/>
      <c r="LW257" s="44"/>
      <c r="LX257" s="44"/>
      <c r="LY257" s="44"/>
      <c r="LZ257" s="44"/>
      <c r="MA257" s="44"/>
      <c r="MB257" s="44"/>
      <c r="MC257" s="44"/>
      <c r="MD257" s="44"/>
      <c r="ME257" s="44"/>
      <c r="MF257" s="44"/>
      <c r="MG257" s="44"/>
      <c r="MH257" s="44"/>
      <c r="MI257" s="44"/>
      <c r="MJ257" s="44"/>
      <c r="MK257" s="44"/>
      <c r="ML257" s="44"/>
      <c r="MM257" s="44"/>
      <c r="MN257" s="44"/>
      <c r="MO257" s="44"/>
      <c r="MP257" s="44"/>
      <c r="MQ257" s="44"/>
      <c r="MR257" s="44"/>
      <c r="MS257" s="44"/>
      <c r="MT257" s="44"/>
      <c r="MU257" s="44"/>
      <c r="MV257" s="44"/>
      <c r="MW257" s="44"/>
      <c r="MX257" s="44"/>
      <c r="MY257" s="44"/>
      <c r="MZ257" s="44"/>
      <c r="NA257" s="44"/>
      <c r="NB257" s="44"/>
      <c r="NC257" s="44"/>
      <c r="ND257" s="44"/>
      <c r="NE257" s="44"/>
      <c r="NF257" s="44"/>
      <c r="NG257" s="44"/>
      <c r="NH257" s="44"/>
      <c r="NI257" s="44"/>
      <c r="NJ257" s="44"/>
      <c r="NK257" s="44"/>
      <c r="NL257" s="44"/>
      <c r="NM257" s="44"/>
      <c r="NN257" s="44"/>
      <c r="NO257" s="44"/>
      <c r="NP257" s="44"/>
      <c r="NQ257" s="44"/>
      <c r="NR257" s="44"/>
      <c r="NS257" s="44"/>
      <c r="NT257" s="44"/>
      <c r="NU257" s="44"/>
      <c r="NV257" s="44"/>
      <c r="NW257" s="44"/>
      <c r="NX257" s="44"/>
      <c r="NY257" s="44"/>
      <c r="NZ257" s="44"/>
      <c r="OA257" s="44"/>
      <c r="OB257" s="44"/>
      <c r="OC257" s="44"/>
      <c r="OD257" s="44"/>
      <c r="OE257" s="44"/>
      <c r="OF257" s="44"/>
      <c r="OG257" s="44"/>
      <c r="OH257" s="44"/>
      <c r="OI257" s="44"/>
      <c r="OJ257" s="44"/>
      <c r="OK257" s="44"/>
      <c r="OL257" s="44"/>
      <c r="OM257" s="44"/>
      <c r="ON257" s="44"/>
      <c r="OO257" s="44"/>
      <c r="OP257" s="44"/>
      <c r="OQ257" s="44"/>
      <c r="OR257" s="44"/>
      <c r="OS257" s="44"/>
      <c r="OT257" s="44"/>
      <c r="OU257" s="44"/>
      <c r="OV257" s="44"/>
      <c r="OW257" s="44"/>
      <c r="OX257" s="44"/>
      <c r="OY257" s="44"/>
      <c r="OZ257" s="44"/>
      <c r="PA257" s="44"/>
      <c r="PB257" s="44"/>
      <c r="PC257" s="44"/>
      <c r="PD257" s="44"/>
      <c r="PE257" s="44"/>
      <c r="PF257" s="44"/>
      <c r="PG257" s="44"/>
      <c r="PH257" s="44"/>
    </row>
    <row r="258" spans="1:424" s="49" customFormat="1" x14ac:dyDescent="0.25">
      <c r="A258" s="30"/>
      <c r="C258" s="328"/>
      <c r="D258" s="47"/>
      <c r="E258" s="328"/>
      <c r="F258" s="47"/>
      <c r="G258" s="47"/>
      <c r="H258" s="47"/>
      <c r="I258" s="47"/>
      <c r="J258" s="47"/>
      <c r="M258" s="47"/>
      <c r="N258" s="47"/>
      <c r="O258" s="47"/>
      <c r="P258" s="47"/>
      <c r="Q258" s="47"/>
      <c r="R258" s="47"/>
      <c r="U258" s="47"/>
      <c r="V258" s="47"/>
      <c r="W258" s="47"/>
      <c r="X258" s="47"/>
      <c r="Y258" s="47"/>
      <c r="Z258" s="47"/>
      <c r="AC258" s="47"/>
      <c r="AD258" s="47"/>
      <c r="AE258" s="47"/>
      <c r="AF258" s="47"/>
      <c r="AG258" s="47"/>
      <c r="AH258" s="47"/>
      <c r="AK258" s="47"/>
      <c r="AL258" s="47"/>
      <c r="AM258" s="47"/>
      <c r="AN258" s="47"/>
      <c r="AO258" s="47"/>
      <c r="AP258" s="47"/>
      <c r="AS258" s="47"/>
      <c r="AT258" s="47"/>
      <c r="AU258" s="47"/>
      <c r="AV258" s="47"/>
      <c r="AW258" s="46"/>
      <c r="AX258" s="46"/>
      <c r="BA258" s="47"/>
      <c r="BB258" s="47"/>
      <c r="BC258" s="47"/>
      <c r="BD258" s="47"/>
      <c r="BE258" s="47"/>
      <c r="BF258" s="47"/>
      <c r="BG258" s="47"/>
      <c r="BH258" s="47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  <c r="CF258" s="44"/>
      <c r="CG258" s="44"/>
      <c r="CH258" s="44"/>
      <c r="CI258" s="44"/>
      <c r="CJ258" s="44"/>
      <c r="CK258" s="44"/>
      <c r="CL258" s="44"/>
      <c r="CM258" s="44"/>
      <c r="CN258" s="44"/>
      <c r="CO258" s="44"/>
      <c r="CP258" s="44"/>
      <c r="CQ258" s="44"/>
      <c r="CR258" s="44"/>
      <c r="CS258" s="44"/>
      <c r="CT258" s="44"/>
      <c r="CU258" s="44"/>
      <c r="CV258" s="44"/>
      <c r="CW258" s="44"/>
      <c r="CX258" s="44"/>
      <c r="CY258" s="44"/>
      <c r="CZ258" s="44"/>
      <c r="DA258" s="44"/>
      <c r="DB258" s="44"/>
      <c r="DC258" s="44"/>
      <c r="DD258" s="44"/>
      <c r="DE258" s="44"/>
      <c r="DF258" s="44"/>
      <c r="DG258" s="44"/>
      <c r="DH258" s="44"/>
      <c r="DI258" s="44"/>
      <c r="DJ258" s="44"/>
      <c r="DK258" s="44"/>
      <c r="DL258" s="44"/>
      <c r="DM258" s="44"/>
      <c r="DN258" s="44"/>
      <c r="DO258" s="44"/>
      <c r="DP258" s="44"/>
      <c r="DQ258" s="44"/>
      <c r="DR258" s="44"/>
      <c r="DS258" s="44"/>
      <c r="DT258" s="44"/>
      <c r="DU258" s="44"/>
      <c r="DV258" s="44"/>
      <c r="DW258" s="44"/>
      <c r="DX258" s="44"/>
      <c r="DY258" s="44"/>
      <c r="DZ258" s="44"/>
      <c r="EA258" s="44"/>
      <c r="EB258" s="44"/>
      <c r="EC258" s="44"/>
      <c r="ED258" s="44"/>
      <c r="EE258" s="44"/>
      <c r="EF258" s="44"/>
      <c r="EG258" s="44"/>
      <c r="EH258" s="44"/>
      <c r="EI258" s="44"/>
      <c r="EJ258" s="44"/>
      <c r="EK258" s="44"/>
      <c r="EL258" s="44"/>
      <c r="EM258" s="44"/>
      <c r="EN258" s="44"/>
      <c r="EO258" s="44"/>
      <c r="EP258" s="44"/>
      <c r="EQ258" s="44"/>
      <c r="ER258" s="44"/>
      <c r="ES258" s="44"/>
      <c r="ET258" s="44"/>
      <c r="EU258" s="44"/>
      <c r="EV258" s="44"/>
      <c r="EW258" s="44"/>
      <c r="EX258" s="44"/>
      <c r="EY258" s="44"/>
      <c r="EZ258" s="44"/>
      <c r="FA258" s="44"/>
      <c r="FB258" s="44"/>
      <c r="FC258" s="44"/>
      <c r="FD258" s="44"/>
      <c r="FE258" s="44"/>
      <c r="FF258" s="44"/>
      <c r="FG258" s="44"/>
      <c r="FH258" s="44"/>
      <c r="FI258" s="44"/>
      <c r="FJ258" s="44"/>
      <c r="FK258" s="44"/>
      <c r="FL258" s="44"/>
      <c r="FM258" s="44"/>
      <c r="FN258" s="44"/>
      <c r="FO258" s="44"/>
      <c r="FP258" s="44"/>
      <c r="FQ258" s="44"/>
      <c r="FR258" s="44"/>
      <c r="FS258" s="44"/>
      <c r="FT258" s="44"/>
      <c r="FU258" s="44"/>
      <c r="FV258" s="44"/>
      <c r="FW258" s="44"/>
      <c r="FX258" s="44"/>
      <c r="FY258" s="44"/>
      <c r="FZ258" s="44"/>
      <c r="GA258" s="44"/>
      <c r="GB258" s="44"/>
      <c r="GC258" s="44"/>
      <c r="GD258" s="44"/>
      <c r="GE258" s="44"/>
      <c r="GF258" s="44"/>
      <c r="GG258" s="44"/>
      <c r="GH258" s="44"/>
      <c r="GI258" s="44"/>
      <c r="GJ258" s="44"/>
      <c r="GK258" s="44"/>
      <c r="GL258" s="44"/>
      <c r="GM258" s="44"/>
      <c r="GN258" s="44"/>
      <c r="GO258" s="44"/>
      <c r="GP258" s="44"/>
      <c r="GQ258" s="44"/>
      <c r="GR258" s="44"/>
      <c r="GS258" s="44"/>
      <c r="GT258" s="44"/>
      <c r="GU258" s="44"/>
      <c r="GV258" s="44"/>
      <c r="GW258" s="44"/>
      <c r="GX258" s="44"/>
      <c r="GY258" s="44"/>
      <c r="GZ258" s="44"/>
      <c r="HA258" s="44"/>
      <c r="HB258" s="44"/>
      <c r="HC258" s="44"/>
      <c r="HD258" s="44"/>
      <c r="HE258" s="44"/>
      <c r="HF258" s="44"/>
      <c r="HG258" s="44"/>
      <c r="HH258" s="44"/>
      <c r="HI258" s="44"/>
      <c r="HJ258" s="44"/>
      <c r="HK258" s="44"/>
      <c r="HL258" s="44"/>
      <c r="HM258" s="44"/>
      <c r="HN258" s="44"/>
      <c r="HO258" s="44"/>
      <c r="HP258" s="44"/>
      <c r="HQ258" s="44"/>
      <c r="HR258" s="44"/>
      <c r="HS258" s="44"/>
      <c r="HT258" s="44"/>
      <c r="HU258" s="44"/>
      <c r="HV258" s="44"/>
      <c r="HW258" s="44"/>
      <c r="HX258" s="44"/>
      <c r="HY258" s="44"/>
      <c r="HZ258" s="44"/>
      <c r="IA258" s="44"/>
      <c r="IB258" s="44"/>
      <c r="IC258" s="44"/>
      <c r="ID258" s="44"/>
      <c r="IE258" s="44"/>
      <c r="IF258" s="44"/>
      <c r="IG258" s="44"/>
      <c r="IH258" s="44"/>
      <c r="II258" s="44"/>
      <c r="IJ258" s="44"/>
      <c r="IK258" s="44"/>
      <c r="IL258" s="44"/>
      <c r="IM258" s="44"/>
      <c r="IN258" s="44"/>
      <c r="IO258" s="44"/>
      <c r="IP258" s="44"/>
      <c r="IQ258" s="44"/>
      <c r="IR258" s="44"/>
      <c r="IS258" s="44"/>
      <c r="IT258" s="44"/>
      <c r="IU258" s="44"/>
      <c r="IV258" s="44"/>
      <c r="IW258" s="44"/>
      <c r="IX258" s="44"/>
      <c r="IY258" s="44"/>
      <c r="IZ258" s="44"/>
      <c r="JA258" s="44"/>
      <c r="JB258" s="44"/>
      <c r="JC258" s="44"/>
      <c r="JD258" s="44"/>
      <c r="JE258" s="44"/>
      <c r="JF258" s="44"/>
      <c r="JG258" s="44"/>
      <c r="JH258" s="44"/>
      <c r="JI258" s="44"/>
      <c r="JJ258" s="44"/>
      <c r="JK258" s="44"/>
      <c r="JL258" s="44"/>
      <c r="JM258" s="44"/>
      <c r="JN258" s="44"/>
      <c r="JO258" s="44"/>
      <c r="JP258" s="44"/>
      <c r="JQ258" s="44"/>
      <c r="JR258" s="44"/>
      <c r="JS258" s="44"/>
      <c r="JT258" s="44"/>
      <c r="JU258" s="44"/>
      <c r="JV258" s="44"/>
      <c r="JW258" s="44"/>
      <c r="JX258" s="44"/>
      <c r="JY258" s="44"/>
      <c r="JZ258" s="44"/>
      <c r="KA258" s="44"/>
      <c r="KB258" s="44"/>
      <c r="KC258" s="44"/>
      <c r="KD258" s="44"/>
      <c r="KE258" s="44"/>
      <c r="KF258" s="44"/>
      <c r="KG258" s="44"/>
      <c r="KH258" s="44"/>
      <c r="KI258" s="44"/>
      <c r="KJ258" s="44"/>
      <c r="KK258" s="44"/>
      <c r="KL258" s="44"/>
      <c r="KM258" s="44"/>
      <c r="KN258" s="44"/>
      <c r="KO258" s="44"/>
      <c r="KP258" s="44"/>
      <c r="KQ258" s="44"/>
      <c r="KR258" s="44"/>
      <c r="KS258" s="44"/>
      <c r="KT258" s="44"/>
      <c r="KU258" s="44"/>
      <c r="KV258" s="44"/>
      <c r="KW258" s="44"/>
      <c r="KX258" s="44"/>
      <c r="KY258" s="44"/>
      <c r="KZ258" s="44"/>
      <c r="LA258" s="44"/>
      <c r="LB258" s="44"/>
      <c r="LC258" s="44"/>
      <c r="LD258" s="44"/>
      <c r="LE258" s="44"/>
      <c r="LF258" s="44"/>
      <c r="LG258" s="44"/>
      <c r="LH258" s="44"/>
      <c r="LI258" s="44"/>
      <c r="LJ258" s="44"/>
      <c r="LK258" s="44"/>
      <c r="LL258" s="44"/>
      <c r="LM258" s="44"/>
      <c r="LN258" s="44"/>
      <c r="LO258" s="44"/>
      <c r="LP258" s="44"/>
      <c r="LQ258" s="44"/>
      <c r="LR258" s="44"/>
      <c r="LS258" s="44"/>
      <c r="LT258" s="44"/>
      <c r="LU258" s="44"/>
      <c r="LV258" s="44"/>
      <c r="LW258" s="44"/>
      <c r="LX258" s="44"/>
      <c r="LY258" s="44"/>
      <c r="LZ258" s="44"/>
      <c r="MA258" s="44"/>
      <c r="MB258" s="44"/>
      <c r="MC258" s="44"/>
      <c r="MD258" s="44"/>
      <c r="ME258" s="44"/>
      <c r="MF258" s="44"/>
      <c r="MG258" s="44"/>
      <c r="MH258" s="44"/>
      <c r="MI258" s="44"/>
      <c r="MJ258" s="44"/>
      <c r="MK258" s="44"/>
      <c r="ML258" s="44"/>
      <c r="MM258" s="44"/>
      <c r="MN258" s="44"/>
      <c r="MO258" s="44"/>
      <c r="MP258" s="44"/>
      <c r="MQ258" s="44"/>
      <c r="MR258" s="44"/>
      <c r="MS258" s="44"/>
      <c r="MT258" s="44"/>
      <c r="MU258" s="44"/>
      <c r="MV258" s="44"/>
      <c r="MW258" s="44"/>
      <c r="MX258" s="44"/>
      <c r="MY258" s="44"/>
      <c r="MZ258" s="44"/>
      <c r="NA258" s="44"/>
      <c r="NB258" s="44"/>
      <c r="NC258" s="44"/>
      <c r="ND258" s="44"/>
      <c r="NE258" s="44"/>
      <c r="NF258" s="44"/>
      <c r="NG258" s="44"/>
      <c r="NH258" s="44"/>
      <c r="NI258" s="44"/>
      <c r="NJ258" s="44"/>
      <c r="NK258" s="44"/>
      <c r="NL258" s="44"/>
      <c r="NM258" s="44"/>
      <c r="NN258" s="44"/>
      <c r="NO258" s="44"/>
      <c r="NP258" s="44"/>
      <c r="NQ258" s="44"/>
      <c r="NR258" s="44"/>
      <c r="NS258" s="44"/>
      <c r="NT258" s="44"/>
      <c r="NU258" s="44"/>
      <c r="NV258" s="44"/>
      <c r="NW258" s="44"/>
      <c r="NX258" s="44"/>
      <c r="NY258" s="44"/>
      <c r="NZ258" s="44"/>
      <c r="OA258" s="44"/>
      <c r="OB258" s="44"/>
      <c r="OC258" s="44"/>
      <c r="OD258" s="44"/>
      <c r="OE258" s="44"/>
      <c r="OF258" s="44"/>
      <c r="OG258" s="44"/>
      <c r="OH258" s="44"/>
      <c r="OI258" s="44"/>
      <c r="OJ258" s="44"/>
      <c r="OK258" s="44"/>
      <c r="OL258" s="44"/>
      <c r="OM258" s="44"/>
      <c r="ON258" s="44"/>
      <c r="OO258" s="44"/>
      <c r="OP258" s="44"/>
      <c r="OQ258" s="44"/>
      <c r="OR258" s="44"/>
      <c r="OS258" s="44"/>
      <c r="OT258" s="44"/>
      <c r="OU258" s="44"/>
      <c r="OV258" s="44"/>
      <c r="OW258" s="44"/>
      <c r="OX258" s="44"/>
      <c r="OY258" s="44"/>
      <c r="OZ258" s="44"/>
      <c r="PA258" s="44"/>
      <c r="PB258" s="44"/>
      <c r="PC258" s="44"/>
      <c r="PD258" s="44"/>
      <c r="PE258" s="44"/>
      <c r="PF258" s="44"/>
      <c r="PG258" s="44"/>
      <c r="PH258" s="44"/>
    </row>
    <row r="259" spans="1:424" s="49" customFormat="1" x14ac:dyDescent="0.25">
      <c r="A259" s="30"/>
      <c r="C259" s="328"/>
      <c r="D259" s="47"/>
      <c r="E259" s="328"/>
      <c r="F259" s="47"/>
      <c r="G259" s="47"/>
      <c r="H259" s="47"/>
      <c r="I259" s="47"/>
      <c r="J259" s="47"/>
      <c r="M259" s="47"/>
      <c r="N259" s="47"/>
      <c r="O259" s="47"/>
      <c r="P259" s="47"/>
      <c r="Q259" s="47"/>
      <c r="R259" s="47"/>
      <c r="U259" s="47"/>
      <c r="V259" s="47"/>
      <c r="W259" s="47"/>
      <c r="X259" s="47"/>
      <c r="Y259" s="47"/>
      <c r="Z259" s="47"/>
      <c r="AC259" s="47"/>
      <c r="AD259" s="47"/>
      <c r="AE259" s="47"/>
      <c r="AF259" s="47"/>
      <c r="AG259" s="47"/>
      <c r="AH259" s="47"/>
      <c r="AK259" s="47"/>
      <c r="AL259" s="47"/>
      <c r="AM259" s="47"/>
      <c r="AN259" s="47"/>
      <c r="AO259" s="47"/>
      <c r="AP259" s="47"/>
      <c r="AS259" s="47"/>
      <c r="AT259" s="47"/>
      <c r="AU259" s="47"/>
      <c r="AV259" s="47"/>
      <c r="AW259" s="46"/>
      <c r="AX259" s="46"/>
      <c r="BA259" s="47"/>
      <c r="BB259" s="47"/>
      <c r="BC259" s="47"/>
      <c r="BD259" s="47"/>
      <c r="BE259" s="47"/>
      <c r="BF259" s="47"/>
      <c r="BG259" s="47"/>
      <c r="BH259" s="47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  <c r="CF259" s="44"/>
      <c r="CG259" s="44"/>
      <c r="CH259" s="44"/>
      <c r="CI259" s="44"/>
      <c r="CJ259" s="44"/>
      <c r="CK259" s="44"/>
      <c r="CL259" s="44"/>
      <c r="CM259" s="44"/>
      <c r="CN259" s="44"/>
      <c r="CO259" s="44"/>
      <c r="CP259" s="44"/>
      <c r="CQ259" s="44"/>
      <c r="CR259" s="44"/>
      <c r="CS259" s="44"/>
      <c r="CT259" s="44"/>
      <c r="CU259" s="44"/>
      <c r="CV259" s="44"/>
      <c r="CW259" s="44"/>
      <c r="CX259" s="44"/>
      <c r="CY259" s="44"/>
      <c r="CZ259" s="44"/>
      <c r="DA259" s="44"/>
      <c r="DB259" s="44"/>
      <c r="DC259" s="44"/>
      <c r="DD259" s="44"/>
      <c r="DE259" s="44"/>
      <c r="DF259" s="44"/>
      <c r="DG259" s="44"/>
      <c r="DH259" s="44"/>
      <c r="DI259" s="44"/>
      <c r="DJ259" s="44"/>
      <c r="DK259" s="44"/>
      <c r="DL259" s="44"/>
      <c r="DM259" s="44"/>
      <c r="DN259" s="44"/>
      <c r="DO259" s="44"/>
      <c r="DP259" s="44"/>
      <c r="DQ259" s="44"/>
      <c r="DR259" s="44"/>
      <c r="DS259" s="44"/>
      <c r="DT259" s="44"/>
      <c r="DU259" s="44"/>
      <c r="DV259" s="44"/>
      <c r="DW259" s="44"/>
      <c r="DX259" s="44"/>
      <c r="DY259" s="44"/>
      <c r="DZ259" s="44"/>
      <c r="EA259" s="44"/>
      <c r="EB259" s="44"/>
      <c r="EC259" s="44"/>
      <c r="ED259" s="44"/>
      <c r="EE259" s="44"/>
      <c r="EF259" s="44"/>
      <c r="EG259" s="44"/>
      <c r="EH259" s="44"/>
      <c r="EI259" s="44"/>
      <c r="EJ259" s="44"/>
      <c r="EK259" s="44"/>
      <c r="EL259" s="44"/>
      <c r="EM259" s="44"/>
      <c r="EN259" s="44"/>
      <c r="EO259" s="44"/>
      <c r="EP259" s="44"/>
      <c r="EQ259" s="44"/>
      <c r="ER259" s="44"/>
      <c r="ES259" s="44"/>
      <c r="ET259" s="44"/>
      <c r="EU259" s="44"/>
      <c r="EV259" s="44"/>
      <c r="EW259" s="44"/>
      <c r="EX259" s="44"/>
      <c r="EY259" s="44"/>
      <c r="EZ259" s="44"/>
      <c r="FA259" s="44"/>
      <c r="FB259" s="44"/>
      <c r="FC259" s="44"/>
      <c r="FD259" s="44"/>
      <c r="FE259" s="44"/>
      <c r="FF259" s="44"/>
      <c r="FG259" s="44"/>
      <c r="FH259" s="44"/>
      <c r="FI259" s="44"/>
      <c r="FJ259" s="44"/>
      <c r="FK259" s="44"/>
      <c r="FL259" s="44"/>
      <c r="FM259" s="44"/>
      <c r="FN259" s="44"/>
      <c r="FO259" s="44"/>
      <c r="FP259" s="44"/>
      <c r="FQ259" s="44"/>
      <c r="FR259" s="44"/>
      <c r="FS259" s="44"/>
      <c r="FT259" s="44"/>
      <c r="FU259" s="44"/>
      <c r="FV259" s="44"/>
      <c r="FW259" s="44"/>
      <c r="FX259" s="44"/>
      <c r="FY259" s="44"/>
      <c r="FZ259" s="44"/>
      <c r="GA259" s="44"/>
      <c r="GB259" s="44"/>
      <c r="GC259" s="44"/>
      <c r="GD259" s="44"/>
      <c r="GE259" s="44"/>
      <c r="GF259" s="44"/>
      <c r="GG259" s="44"/>
      <c r="GH259" s="44"/>
      <c r="GI259" s="44"/>
      <c r="GJ259" s="44"/>
      <c r="GK259" s="44"/>
      <c r="GL259" s="44"/>
      <c r="GM259" s="44"/>
      <c r="GN259" s="44"/>
      <c r="GO259" s="44"/>
      <c r="GP259" s="44"/>
      <c r="GQ259" s="44"/>
      <c r="GR259" s="44"/>
      <c r="GS259" s="44"/>
      <c r="GT259" s="44"/>
      <c r="GU259" s="44"/>
      <c r="GV259" s="44"/>
      <c r="GW259" s="44"/>
      <c r="GX259" s="44"/>
      <c r="GY259" s="44"/>
      <c r="GZ259" s="44"/>
      <c r="HA259" s="44"/>
      <c r="HB259" s="44"/>
      <c r="HC259" s="44"/>
      <c r="HD259" s="44"/>
      <c r="HE259" s="44"/>
      <c r="HF259" s="44"/>
      <c r="HG259" s="44"/>
      <c r="HH259" s="44"/>
      <c r="HI259" s="44"/>
      <c r="HJ259" s="44"/>
      <c r="HK259" s="44"/>
      <c r="HL259" s="44"/>
      <c r="HM259" s="44"/>
      <c r="HN259" s="44"/>
      <c r="HO259" s="44"/>
      <c r="HP259" s="44"/>
      <c r="HQ259" s="44"/>
      <c r="HR259" s="44"/>
      <c r="HS259" s="44"/>
      <c r="HT259" s="44"/>
      <c r="HU259" s="44"/>
      <c r="HV259" s="44"/>
      <c r="HW259" s="44"/>
      <c r="HX259" s="44"/>
      <c r="HY259" s="44"/>
      <c r="HZ259" s="44"/>
      <c r="IA259" s="44"/>
      <c r="IB259" s="44"/>
      <c r="IC259" s="44"/>
      <c r="ID259" s="44"/>
      <c r="IE259" s="44"/>
      <c r="IF259" s="44"/>
      <c r="IG259" s="44"/>
      <c r="IH259" s="44"/>
      <c r="II259" s="44"/>
      <c r="IJ259" s="44"/>
      <c r="IK259" s="44"/>
      <c r="IL259" s="44"/>
      <c r="IM259" s="44"/>
      <c r="IN259" s="44"/>
      <c r="IO259" s="44"/>
      <c r="IP259" s="44"/>
      <c r="IQ259" s="44"/>
      <c r="IR259" s="44"/>
      <c r="IS259" s="44"/>
      <c r="IT259" s="44"/>
      <c r="IU259" s="44"/>
      <c r="IV259" s="44"/>
      <c r="IW259" s="44"/>
      <c r="IX259" s="44"/>
      <c r="IY259" s="44"/>
      <c r="IZ259" s="44"/>
      <c r="JA259" s="44"/>
      <c r="JB259" s="44"/>
      <c r="JC259" s="44"/>
      <c r="JD259" s="44"/>
      <c r="JE259" s="44"/>
      <c r="JF259" s="44"/>
      <c r="JG259" s="44"/>
      <c r="JH259" s="44"/>
      <c r="JI259" s="44"/>
      <c r="JJ259" s="44"/>
      <c r="JK259" s="44"/>
      <c r="JL259" s="44"/>
      <c r="JM259" s="44"/>
      <c r="JN259" s="44"/>
      <c r="JO259" s="44"/>
      <c r="JP259" s="44"/>
      <c r="JQ259" s="44"/>
      <c r="JR259" s="44"/>
      <c r="JS259" s="44"/>
      <c r="JT259" s="44"/>
      <c r="JU259" s="44"/>
      <c r="JV259" s="44"/>
      <c r="JW259" s="44"/>
      <c r="JX259" s="44"/>
      <c r="JY259" s="44"/>
      <c r="JZ259" s="44"/>
      <c r="KA259" s="44"/>
      <c r="KB259" s="44"/>
      <c r="KC259" s="44"/>
      <c r="KD259" s="44"/>
      <c r="KE259" s="44"/>
      <c r="KF259" s="44"/>
      <c r="KG259" s="44"/>
      <c r="KH259" s="44"/>
      <c r="KI259" s="44"/>
      <c r="KJ259" s="44"/>
      <c r="KK259" s="44"/>
      <c r="KL259" s="44"/>
      <c r="KM259" s="44"/>
      <c r="KN259" s="44"/>
      <c r="KO259" s="44"/>
      <c r="KP259" s="44"/>
      <c r="KQ259" s="44"/>
      <c r="KR259" s="44"/>
      <c r="KS259" s="44"/>
      <c r="KT259" s="44"/>
      <c r="KU259" s="44"/>
      <c r="KV259" s="44"/>
      <c r="KW259" s="44"/>
      <c r="KX259" s="44"/>
      <c r="KY259" s="44"/>
      <c r="KZ259" s="44"/>
      <c r="LA259" s="44"/>
      <c r="LB259" s="44"/>
      <c r="LC259" s="44"/>
      <c r="LD259" s="44"/>
      <c r="LE259" s="44"/>
      <c r="LF259" s="44"/>
      <c r="LG259" s="44"/>
      <c r="LH259" s="44"/>
      <c r="LI259" s="44"/>
      <c r="LJ259" s="44"/>
      <c r="LK259" s="44"/>
      <c r="LL259" s="44"/>
      <c r="LM259" s="44"/>
      <c r="LN259" s="44"/>
      <c r="LO259" s="44"/>
      <c r="LP259" s="44"/>
      <c r="LQ259" s="44"/>
      <c r="LR259" s="44"/>
      <c r="LS259" s="44"/>
      <c r="LT259" s="44"/>
      <c r="LU259" s="44"/>
      <c r="LV259" s="44"/>
      <c r="LW259" s="44"/>
      <c r="LX259" s="44"/>
      <c r="LY259" s="44"/>
      <c r="LZ259" s="44"/>
      <c r="MA259" s="44"/>
      <c r="MB259" s="44"/>
      <c r="MC259" s="44"/>
      <c r="MD259" s="44"/>
      <c r="ME259" s="44"/>
      <c r="MF259" s="44"/>
      <c r="MG259" s="44"/>
      <c r="MH259" s="44"/>
      <c r="MI259" s="44"/>
      <c r="MJ259" s="44"/>
      <c r="MK259" s="44"/>
      <c r="ML259" s="44"/>
      <c r="MM259" s="44"/>
      <c r="MN259" s="44"/>
      <c r="MO259" s="44"/>
      <c r="MP259" s="44"/>
      <c r="MQ259" s="44"/>
      <c r="MR259" s="44"/>
      <c r="MS259" s="44"/>
      <c r="MT259" s="44"/>
      <c r="MU259" s="44"/>
      <c r="MV259" s="44"/>
      <c r="MW259" s="44"/>
      <c r="MX259" s="44"/>
      <c r="MY259" s="44"/>
      <c r="MZ259" s="44"/>
      <c r="NA259" s="44"/>
      <c r="NB259" s="44"/>
      <c r="NC259" s="44"/>
      <c r="ND259" s="44"/>
      <c r="NE259" s="44"/>
      <c r="NF259" s="44"/>
      <c r="NG259" s="44"/>
      <c r="NH259" s="44"/>
      <c r="NI259" s="44"/>
      <c r="NJ259" s="44"/>
      <c r="NK259" s="44"/>
      <c r="NL259" s="44"/>
      <c r="NM259" s="44"/>
      <c r="NN259" s="44"/>
      <c r="NO259" s="44"/>
      <c r="NP259" s="44"/>
      <c r="NQ259" s="44"/>
      <c r="NR259" s="44"/>
      <c r="NS259" s="44"/>
      <c r="NT259" s="44"/>
      <c r="NU259" s="44"/>
      <c r="NV259" s="44"/>
      <c r="NW259" s="44"/>
      <c r="NX259" s="44"/>
      <c r="NY259" s="44"/>
      <c r="NZ259" s="44"/>
      <c r="OA259" s="44"/>
      <c r="OB259" s="44"/>
      <c r="OC259" s="44"/>
      <c r="OD259" s="44"/>
      <c r="OE259" s="44"/>
      <c r="OF259" s="44"/>
      <c r="OG259" s="44"/>
      <c r="OH259" s="44"/>
      <c r="OI259" s="44"/>
      <c r="OJ259" s="44"/>
      <c r="OK259" s="44"/>
      <c r="OL259" s="44"/>
      <c r="OM259" s="44"/>
      <c r="ON259" s="44"/>
      <c r="OO259" s="44"/>
      <c r="OP259" s="44"/>
      <c r="OQ259" s="44"/>
      <c r="OR259" s="44"/>
      <c r="OS259" s="44"/>
      <c r="OT259" s="44"/>
      <c r="OU259" s="44"/>
      <c r="OV259" s="44"/>
      <c r="OW259" s="44"/>
      <c r="OX259" s="44"/>
      <c r="OY259" s="44"/>
      <c r="OZ259" s="44"/>
      <c r="PA259" s="44"/>
      <c r="PB259" s="44"/>
      <c r="PC259" s="44"/>
      <c r="PD259" s="44"/>
      <c r="PE259" s="44"/>
      <c r="PF259" s="44"/>
      <c r="PG259" s="44"/>
      <c r="PH259" s="44"/>
    </row>
    <row r="260" spans="1:424" s="49" customFormat="1" x14ac:dyDescent="0.25">
      <c r="A260" s="30"/>
      <c r="C260" s="328"/>
      <c r="D260" s="47"/>
      <c r="E260" s="328"/>
      <c r="F260" s="47"/>
      <c r="G260" s="47"/>
      <c r="H260" s="47"/>
      <c r="I260" s="47"/>
      <c r="J260" s="47"/>
      <c r="M260" s="47"/>
      <c r="N260" s="47"/>
      <c r="O260" s="47"/>
      <c r="P260" s="47"/>
      <c r="Q260" s="47"/>
      <c r="R260" s="47"/>
      <c r="U260" s="47"/>
      <c r="V260" s="47"/>
      <c r="W260" s="47"/>
      <c r="X260" s="47"/>
      <c r="Y260" s="47"/>
      <c r="Z260" s="47"/>
      <c r="AC260" s="47"/>
      <c r="AD260" s="47"/>
      <c r="AE260" s="47"/>
      <c r="AF260" s="47"/>
      <c r="AG260" s="47"/>
      <c r="AH260" s="47"/>
      <c r="AK260" s="47"/>
      <c r="AL260" s="47"/>
      <c r="AM260" s="47"/>
      <c r="AN260" s="47"/>
      <c r="AO260" s="47"/>
      <c r="AP260" s="47"/>
      <c r="AS260" s="47"/>
      <c r="AT260" s="47"/>
      <c r="AU260" s="47"/>
      <c r="AV260" s="47"/>
      <c r="AW260" s="46"/>
      <c r="AX260" s="46"/>
      <c r="BA260" s="47"/>
      <c r="BB260" s="47"/>
      <c r="BC260" s="47"/>
      <c r="BD260" s="47"/>
      <c r="BE260" s="47"/>
      <c r="BF260" s="47"/>
      <c r="BG260" s="47"/>
      <c r="BH260" s="47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  <c r="CF260" s="44"/>
      <c r="CG260" s="44"/>
      <c r="CH260" s="44"/>
      <c r="CI260" s="44"/>
      <c r="CJ260" s="44"/>
      <c r="CK260" s="44"/>
      <c r="CL260" s="44"/>
      <c r="CM260" s="44"/>
      <c r="CN260" s="44"/>
      <c r="CO260" s="44"/>
      <c r="CP260" s="44"/>
      <c r="CQ260" s="44"/>
      <c r="CR260" s="44"/>
      <c r="CS260" s="44"/>
      <c r="CT260" s="44"/>
      <c r="CU260" s="44"/>
      <c r="CV260" s="44"/>
      <c r="CW260" s="44"/>
      <c r="CX260" s="44"/>
      <c r="CY260" s="44"/>
      <c r="CZ260" s="44"/>
      <c r="DA260" s="44"/>
      <c r="DB260" s="44"/>
      <c r="DC260" s="44"/>
      <c r="DD260" s="44"/>
      <c r="DE260" s="44"/>
      <c r="DF260" s="44"/>
      <c r="DG260" s="44"/>
      <c r="DH260" s="44"/>
      <c r="DI260" s="44"/>
      <c r="DJ260" s="44"/>
      <c r="DK260" s="44"/>
      <c r="DL260" s="44"/>
      <c r="DM260" s="44"/>
      <c r="DN260" s="44"/>
      <c r="DO260" s="44"/>
      <c r="DP260" s="44"/>
      <c r="DQ260" s="44"/>
      <c r="DR260" s="44"/>
      <c r="DS260" s="44"/>
      <c r="DT260" s="44"/>
      <c r="DU260" s="44"/>
      <c r="DV260" s="44"/>
      <c r="DW260" s="44"/>
      <c r="DX260" s="44"/>
      <c r="DY260" s="44"/>
      <c r="DZ260" s="44"/>
      <c r="EA260" s="44"/>
      <c r="EB260" s="44"/>
      <c r="EC260" s="44"/>
      <c r="ED260" s="44"/>
      <c r="EE260" s="44"/>
      <c r="EF260" s="44"/>
      <c r="EG260" s="44"/>
      <c r="EH260" s="44"/>
      <c r="EI260" s="44"/>
      <c r="EJ260" s="44"/>
      <c r="EK260" s="44"/>
      <c r="EL260" s="44"/>
      <c r="EM260" s="44"/>
      <c r="EN260" s="44"/>
      <c r="EO260" s="44"/>
      <c r="EP260" s="44"/>
      <c r="EQ260" s="44"/>
      <c r="ER260" s="44"/>
      <c r="ES260" s="44"/>
      <c r="ET260" s="44"/>
      <c r="EU260" s="44"/>
      <c r="EV260" s="44"/>
      <c r="EW260" s="44"/>
      <c r="EX260" s="44"/>
      <c r="EY260" s="44"/>
      <c r="EZ260" s="44"/>
      <c r="FA260" s="44"/>
      <c r="FB260" s="44"/>
      <c r="FC260" s="44"/>
      <c r="FD260" s="44"/>
      <c r="FE260" s="44"/>
      <c r="FF260" s="44"/>
      <c r="FG260" s="44"/>
      <c r="FH260" s="44"/>
      <c r="FI260" s="44"/>
      <c r="FJ260" s="44"/>
      <c r="FK260" s="44"/>
      <c r="FL260" s="44"/>
      <c r="FM260" s="44"/>
      <c r="FN260" s="44"/>
      <c r="FO260" s="44"/>
      <c r="FP260" s="44"/>
      <c r="FQ260" s="44"/>
      <c r="FR260" s="44"/>
      <c r="FS260" s="44"/>
      <c r="FT260" s="44"/>
      <c r="FU260" s="44"/>
      <c r="FV260" s="44"/>
      <c r="FW260" s="44"/>
      <c r="FX260" s="44"/>
      <c r="FY260" s="44"/>
      <c r="FZ260" s="44"/>
      <c r="GA260" s="44"/>
      <c r="GB260" s="44"/>
      <c r="GC260" s="44"/>
      <c r="GD260" s="44"/>
      <c r="GE260" s="44"/>
      <c r="GF260" s="44"/>
      <c r="GG260" s="44"/>
      <c r="GH260" s="44"/>
      <c r="GI260" s="44"/>
      <c r="GJ260" s="44"/>
      <c r="GK260" s="44"/>
      <c r="GL260" s="44"/>
      <c r="GM260" s="44"/>
      <c r="GN260" s="44"/>
      <c r="GO260" s="44"/>
      <c r="GP260" s="44"/>
      <c r="GQ260" s="44"/>
      <c r="GR260" s="44"/>
      <c r="GS260" s="44"/>
      <c r="GT260" s="44"/>
      <c r="GU260" s="44"/>
      <c r="GV260" s="44"/>
      <c r="GW260" s="44"/>
      <c r="GX260" s="44"/>
      <c r="GY260" s="44"/>
      <c r="GZ260" s="44"/>
      <c r="HA260" s="44"/>
      <c r="HB260" s="44"/>
      <c r="HC260" s="44"/>
      <c r="HD260" s="44"/>
      <c r="HE260" s="44"/>
      <c r="HF260" s="44"/>
      <c r="HG260" s="44"/>
      <c r="HH260" s="44"/>
      <c r="HI260" s="44"/>
      <c r="HJ260" s="44"/>
      <c r="HK260" s="44"/>
      <c r="HL260" s="44"/>
      <c r="HM260" s="44"/>
      <c r="HN260" s="44"/>
      <c r="HO260" s="44"/>
      <c r="HP260" s="44"/>
      <c r="HQ260" s="44"/>
      <c r="HR260" s="44"/>
      <c r="HS260" s="44"/>
      <c r="HT260" s="44"/>
      <c r="HU260" s="44"/>
      <c r="HV260" s="44"/>
      <c r="HW260" s="44"/>
      <c r="HX260" s="44"/>
      <c r="HY260" s="44"/>
      <c r="HZ260" s="44"/>
      <c r="IA260" s="44"/>
      <c r="IB260" s="44"/>
      <c r="IC260" s="44"/>
      <c r="ID260" s="44"/>
      <c r="IE260" s="44"/>
      <c r="IF260" s="44"/>
      <c r="IG260" s="44"/>
      <c r="IH260" s="44"/>
      <c r="II260" s="44"/>
      <c r="IJ260" s="44"/>
      <c r="IK260" s="44"/>
      <c r="IL260" s="44"/>
      <c r="IM260" s="44"/>
      <c r="IN260" s="44"/>
      <c r="IO260" s="44"/>
      <c r="IP260" s="44"/>
      <c r="IQ260" s="44"/>
      <c r="IR260" s="44"/>
      <c r="IS260" s="44"/>
      <c r="IT260" s="44"/>
      <c r="IU260" s="44"/>
      <c r="IV260" s="44"/>
      <c r="IW260" s="44"/>
      <c r="IX260" s="44"/>
      <c r="IY260" s="44"/>
      <c r="IZ260" s="44"/>
      <c r="JA260" s="44"/>
      <c r="JB260" s="44"/>
      <c r="JC260" s="44"/>
      <c r="JD260" s="44"/>
      <c r="JE260" s="44"/>
      <c r="JF260" s="44"/>
      <c r="JG260" s="44"/>
      <c r="JH260" s="44"/>
      <c r="JI260" s="44"/>
      <c r="JJ260" s="44"/>
      <c r="JK260" s="44"/>
      <c r="JL260" s="44"/>
      <c r="JM260" s="44"/>
      <c r="JN260" s="44"/>
      <c r="JO260" s="44"/>
      <c r="JP260" s="44"/>
      <c r="JQ260" s="44"/>
      <c r="JR260" s="44"/>
      <c r="JS260" s="44"/>
      <c r="JT260" s="44"/>
      <c r="JU260" s="44"/>
      <c r="JV260" s="44"/>
      <c r="JW260" s="44"/>
      <c r="JX260" s="44"/>
      <c r="JY260" s="44"/>
      <c r="JZ260" s="44"/>
      <c r="KA260" s="44"/>
      <c r="KB260" s="44"/>
      <c r="KC260" s="44"/>
      <c r="KD260" s="44"/>
      <c r="KE260" s="44"/>
      <c r="KF260" s="44"/>
      <c r="KG260" s="44"/>
      <c r="KH260" s="44"/>
      <c r="KI260" s="44"/>
      <c r="KJ260" s="44"/>
      <c r="KK260" s="44"/>
      <c r="KL260" s="44"/>
      <c r="KM260" s="44"/>
      <c r="KN260" s="44"/>
      <c r="KO260" s="44"/>
      <c r="KP260" s="44"/>
      <c r="KQ260" s="44"/>
      <c r="KR260" s="44"/>
      <c r="KS260" s="44"/>
      <c r="KT260" s="44"/>
      <c r="KU260" s="44"/>
      <c r="KV260" s="44"/>
      <c r="KW260" s="44"/>
      <c r="KX260" s="44"/>
      <c r="KY260" s="44"/>
      <c r="KZ260" s="44"/>
      <c r="LA260" s="44"/>
      <c r="LB260" s="44"/>
      <c r="LC260" s="44"/>
      <c r="LD260" s="44"/>
      <c r="LE260" s="44"/>
      <c r="LF260" s="44"/>
      <c r="LG260" s="44"/>
      <c r="LH260" s="44"/>
      <c r="LI260" s="44"/>
      <c r="LJ260" s="44"/>
      <c r="LK260" s="44"/>
      <c r="LL260" s="44"/>
      <c r="LM260" s="44"/>
      <c r="LN260" s="44"/>
      <c r="LO260" s="44"/>
      <c r="LP260" s="44"/>
      <c r="LQ260" s="44"/>
      <c r="LR260" s="44"/>
      <c r="LS260" s="44"/>
      <c r="LT260" s="44"/>
      <c r="LU260" s="44"/>
      <c r="LV260" s="44"/>
      <c r="LW260" s="44"/>
      <c r="LX260" s="44"/>
      <c r="LY260" s="44"/>
      <c r="LZ260" s="44"/>
      <c r="MA260" s="44"/>
      <c r="MB260" s="44"/>
      <c r="MC260" s="44"/>
      <c r="MD260" s="44"/>
      <c r="ME260" s="44"/>
      <c r="MF260" s="44"/>
      <c r="MG260" s="44"/>
      <c r="MH260" s="44"/>
      <c r="MI260" s="44"/>
      <c r="MJ260" s="44"/>
      <c r="MK260" s="44"/>
      <c r="ML260" s="44"/>
      <c r="MM260" s="44"/>
      <c r="MN260" s="44"/>
      <c r="MO260" s="44"/>
      <c r="MP260" s="44"/>
      <c r="MQ260" s="44"/>
      <c r="MR260" s="44"/>
      <c r="MS260" s="44"/>
      <c r="MT260" s="44"/>
      <c r="MU260" s="44"/>
      <c r="MV260" s="44"/>
      <c r="MW260" s="44"/>
      <c r="MX260" s="44"/>
      <c r="MY260" s="44"/>
      <c r="MZ260" s="44"/>
      <c r="NA260" s="44"/>
      <c r="NB260" s="44"/>
      <c r="NC260" s="44"/>
      <c r="ND260" s="44"/>
      <c r="NE260" s="44"/>
      <c r="NF260" s="44"/>
      <c r="NG260" s="44"/>
      <c r="NH260" s="44"/>
      <c r="NI260" s="44"/>
      <c r="NJ260" s="44"/>
      <c r="NK260" s="44"/>
      <c r="NL260" s="44"/>
      <c r="NM260" s="44"/>
      <c r="NN260" s="44"/>
      <c r="NO260" s="44"/>
      <c r="NP260" s="44"/>
      <c r="NQ260" s="44"/>
      <c r="NR260" s="44"/>
      <c r="NS260" s="44"/>
      <c r="NT260" s="44"/>
      <c r="NU260" s="44"/>
      <c r="NV260" s="44"/>
      <c r="NW260" s="44"/>
      <c r="NX260" s="44"/>
      <c r="NY260" s="44"/>
      <c r="NZ260" s="44"/>
      <c r="OA260" s="44"/>
      <c r="OB260" s="44"/>
      <c r="OC260" s="44"/>
      <c r="OD260" s="44"/>
      <c r="OE260" s="44"/>
      <c r="OF260" s="44"/>
      <c r="OG260" s="44"/>
      <c r="OH260" s="44"/>
      <c r="OI260" s="44"/>
      <c r="OJ260" s="44"/>
      <c r="OK260" s="44"/>
      <c r="OL260" s="44"/>
      <c r="OM260" s="44"/>
      <c r="ON260" s="44"/>
      <c r="OO260" s="44"/>
      <c r="OP260" s="44"/>
      <c r="OQ260" s="44"/>
      <c r="OR260" s="44"/>
      <c r="OS260" s="44"/>
      <c r="OT260" s="44"/>
      <c r="OU260" s="44"/>
      <c r="OV260" s="44"/>
      <c r="OW260" s="44"/>
      <c r="OX260" s="44"/>
      <c r="OY260" s="44"/>
      <c r="OZ260" s="44"/>
      <c r="PA260" s="44"/>
      <c r="PB260" s="44"/>
      <c r="PC260" s="44"/>
      <c r="PD260" s="44"/>
      <c r="PE260" s="44"/>
      <c r="PF260" s="44"/>
      <c r="PG260" s="44"/>
      <c r="PH260" s="44"/>
    </row>
    <row r="261" spans="1:424" s="49" customFormat="1" x14ac:dyDescent="0.25">
      <c r="A261" s="30"/>
      <c r="C261" s="328"/>
      <c r="D261" s="47"/>
      <c r="E261" s="328"/>
      <c r="F261" s="47"/>
      <c r="G261" s="47"/>
      <c r="H261" s="47"/>
      <c r="I261" s="47"/>
      <c r="J261" s="47"/>
      <c r="M261" s="47"/>
      <c r="N261" s="47"/>
      <c r="O261" s="47"/>
      <c r="P261" s="47"/>
      <c r="Q261" s="47"/>
      <c r="R261" s="47"/>
      <c r="U261" s="47"/>
      <c r="V261" s="47"/>
      <c r="W261" s="47"/>
      <c r="X261" s="47"/>
      <c r="Y261" s="47"/>
      <c r="Z261" s="47"/>
      <c r="AC261" s="47"/>
      <c r="AD261" s="47"/>
      <c r="AE261" s="47"/>
      <c r="AF261" s="47"/>
      <c r="AG261" s="47"/>
      <c r="AH261" s="47"/>
      <c r="AK261" s="47"/>
      <c r="AL261" s="47"/>
      <c r="AM261" s="47"/>
      <c r="AN261" s="47"/>
      <c r="AO261" s="47"/>
      <c r="AP261" s="47"/>
      <c r="AS261" s="47"/>
      <c r="AT261" s="47"/>
      <c r="AU261" s="47"/>
      <c r="AV261" s="47"/>
      <c r="AW261" s="46"/>
      <c r="AX261" s="46"/>
      <c r="BA261" s="47"/>
      <c r="BB261" s="47"/>
      <c r="BC261" s="47"/>
      <c r="BD261" s="47"/>
      <c r="BE261" s="47"/>
      <c r="BF261" s="47"/>
      <c r="BG261" s="47"/>
      <c r="BH261" s="47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44"/>
      <c r="CT261" s="44"/>
      <c r="CU261" s="44"/>
      <c r="CV261" s="44"/>
      <c r="CW261" s="44"/>
      <c r="CX261" s="44"/>
      <c r="CY261" s="44"/>
      <c r="CZ261" s="44"/>
      <c r="DA261" s="44"/>
      <c r="DB261" s="44"/>
      <c r="DC261" s="44"/>
      <c r="DD261" s="44"/>
      <c r="DE261" s="44"/>
      <c r="DF261" s="44"/>
      <c r="DG261" s="44"/>
      <c r="DH261" s="44"/>
      <c r="DI261" s="44"/>
      <c r="DJ261" s="44"/>
      <c r="DK261" s="44"/>
      <c r="DL261" s="44"/>
      <c r="DM261" s="44"/>
      <c r="DN261" s="44"/>
      <c r="DO261" s="44"/>
      <c r="DP261" s="44"/>
      <c r="DQ261" s="44"/>
      <c r="DR261" s="44"/>
      <c r="DS261" s="44"/>
      <c r="DT261" s="44"/>
      <c r="DU261" s="44"/>
      <c r="DV261" s="44"/>
      <c r="DW261" s="44"/>
      <c r="DX261" s="44"/>
      <c r="DY261" s="44"/>
      <c r="DZ261" s="44"/>
      <c r="EA261" s="44"/>
      <c r="EB261" s="44"/>
      <c r="EC261" s="44"/>
      <c r="ED261" s="44"/>
      <c r="EE261" s="44"/>
      <c r="EF261" s="44"/>
      <c r="EG261" s="44"/>
      <c r="EH261" s="44"/>
      <c r="EI261" s="44"/>
      <c r="EJ261" s="44"/>
      <c r="EK261" s="44"/>
      <c r="EL261" s="44"/>
      <c r="EM261" s="44"/>
      <c r="EN261" s="44"/>
      <c r="EO261" s="44"/>
      <c r="EP261" s="44"/>
      <c r="EQ261" s="44"/>
      <c r="ER261" s="44"/>
      <c r="ES261" s="44"/>
      <c r="ET261" s="44"/>
      <c r="EU261" s="44"/>
      <c r="EV261" s="44"/>
      <c r="EW261" s="44"/>
      <c r="EX261" s="44"/>
      <c r="EY261" s="44"/>
      <c r="EZ261" s="44"/>
      <c r="FA261" s="44"/>
      <c r="FB261" s="44"/>
      <c r="FC261" s="44"/>
      <c r="FD261" s="44"/>
      <c r="FE261" s="44"/>
      <c r="FF261" s="44"/>
      <c r="FG261" s="44"/>
      <c r="FH261" s="44"/>
      <c r="FI261" s="44"/>
      <c r="FJ261" s="44"/>
      <c r="FK261" s="44"/>
      <c r="FL261" s="44"/>
      <c r="FM261" s="44"/>
      <c r="FN261" s="44"/>
      <c r="FO261" s="44"/>
      <c r="FP261" s="44"/>
      <c r="FQ261" s="44"/>
      <c r="FR261" s="44"/>
      <c r="FS261" s="44"/>
      <c r="FT261" s="44"/>
      <c r="FU261" s="44"/>
      <c r="FV261" s="44"/>
      <c r="FW261" s="44"/>
      <c r="FX261" s="44"/>
      <c r="FY261" s="44"/>
      <c r="FZ261" s="44"/>
      <c r="GA261" s="44"/>
      <c r="GB261" s="44"/>
      <c r="GC261" s="44"/>
      <c r="GD261" s="44"/>
      <c r="GE261" s="44"/>
      <c r="GF261" s="44"/>
      <c r="GG261" s="44"/>
      <c r="GH261" s="44"/>
      <c r="GI261" s="44"/>
      <c r="GJ261" s="44"/>
      <c r="GK261" s="44"/>
      <c r="GL261" s="44"/>
      <c r="GM261" s="44"/>
      <c r="GN261" s="44"/>
      <c r="GO261" s="44"/>
      <c r="GP261" s="44"/>
      <c r="GQ261" s="44"/>
      <c r="GR261" s="44"/>
      <c r="GS261" s="44"/>
      <c r="GT261" s="44"/>
      <c r="GU261" s="44"/>
      <c r="GV261" s="44"/>
      <c r="GW261" s="44"/>
      <c r="GX261" s="44"/>
      <c r="GY261" s="44"/>
      <c r="GZ261" s="44"/>
      <c r="HA261" s="44"/>
      <c r="HB261" s="44"/>
      <c r="HC261" s="44"/>
      <c r="HD261" s="44"/>
      <c r="HE261" s="44"/>
      <c r="HF261" s="44"/>
      <c r="HG261" s="44"/>
      <c r="HH261" s="44"/>
      <c r="HI261" s="44"/>
      <c r="HJ261" s="44"/>
      <c r="HK261" s="44"/>
      <c r="HL261" s="44"/>
      <c r="HM261" s="44"/>
      <c r="HN261" s="44"/>
      <c r="HO261" s="44"/>
      <c r="HP261" s="44"/>
      <c r="HQ261" s="44"/>
      <c r="HR261" s="44"/>
      <c r="HS261" s="44"/>
      <c r="HT261" s="44"/>
      <c r="HU261" s="44"/>
      <c r="HV261" s="44"/>
      <c r="HW261" s="44"/>
      <c r="HX261" s="44"/>
      <c r="HY261" s="44"/>
      <c r="HZ261" s="44"/>
      <c r="IA261" s="44"/>
      <c r="IB261" s="44"/>
      <c r="IC261" s="44"/>
      <c r="ID261" s="44"/>
      <c r="IE261" s="44"/>
      <c r="IF261" s="44"/>
      <c r="IG261" s="44"/>
      <c r="IH261" s="44"/>
      <c r="II261" s="44"/>
      <c r="IJ261" s="44"/>
      <c r="IK261" s="44"/>
      <c r="IL261" s="44"/>
      <c r="IM261" s="44"/>
      <c r="IN261" s="44"/>
      <c r="IO261" s="44"/>
      <c r="IP261" s="44"/>
      <c r="IQ261" s="44"/>
      <c r="IR261" s="44"/>
      <c r="IS261" s="44"/>
      <c r="IT261" s="44"/>
      <c r="IU261" s="44"/>
      <c r="IV261" s="44"/>
      <c r="IW261" s="44"/>
      <c r="IX261" s="44"/>
      <c r="IY261" s="44"/>
      <c r="IZ261" s="44"/>
      <c r="JA261" s="44"/>
      <c r="JB261" s="44"/>
      <c r="JC261" s="44"/>
      <c r="JD261" s="44"/>
      <c r="JE261" s="44"/>
      <c r="JF261" s="44"/>
      <c r="JG261" s="44"/>
      <c r="JH261" s="44"/>
      <c r="JI261" s="44"/>
      <c r="JJ261" s="44"/>
      <c r="JK261" s="44"/>
      <c r="JL261" s="44"/>
      <c r="JM261" s="44"/>
      <c r="JN261" s="44"/>
      <c r="JO261" s="44"/>
      <c r="JP261" s="44"/>
      <c r="JQ261" s="44"/>
      <c r="JR261" s="44"/>
      <c r="JS261" s="44"/>
      <c r="JT261" s="44"/>
      <c r="JU261" s="44"/>
      <c r="JV261" s="44"/>
      <c r="JW261" s="44"/>
      <c r="JX261" s="44"/>
      <c r="JY261" s="44"/>
      <c r="JZ261" s="44"/>
      <c r="KA261" s="44"/>
      <c r="KB261" s="44"/>
      <c r="KC261" s="44"/>
      <c r="KD261" s="44"/>
      <c r="KE261" s="44"/>
      <c r="KF261" s="44"/>
      <c r="KG261" s="44"/>
      <c r="KH261" s="44"/>
      <c r="KI261" s="44"/>
      <c r="KJ261" s="44"/>
      <c r="KK261" s="44"/>
      <c r="KL261" s="44"/>
      <c r="KM261" s="44"/>
      <c r="KN261" s="44"/>
      <c r="KO261" s="44"/>
      <c r="KP261" s="44"/>
      <c r="KQ261" s="44"/>
      <c r="KR261" s="44"/>
      <c r="KS261" s="44"/>
      <c r="KT261" s="44"/>
      <c r="KU261" s="44"/>
      <c r="KV261" s="44"/>
      <c r="KW261" s="44"/>
      <c r="KX261" s="44"/>
      <c r="KY261" s="44"/>
      <c r="KZ261" s="44"/>
      <c r="LA261" s="44"/>
      <c r="LB261" s="44"/>
      <c r="LC261" s="44"/>
      <c r="LD261" s="44"/>
      <c r="LE261" s="44"/>
      <c r="LF261" s="44"/>
      <c r="LG261" s="44"/>
      <c r="LH261" s="44"/>
      <c r="LI261" s="44"/>
      <c r="LJ261" s="44"/>
      <c r="LK261" s="44"/>
      <c r="LL261" s="44"/>
      <c r="LM261" s="44"/>
      <c r="LN261" s="44"/>
      <c r="LO261" s="44"/>
      <c r="LP261" s="44"/>
      <c r="LQ261" s="44"/>
      <c r="LR261" s="44"/>
      <c r="LS261" s="44"/>
      <c r="LT261" s="44"/>
      <c r="LU261" s="44"/>
      <c r="LV261" s="44"/>
      <c r="LW261" s="44"/>
      <c r="LX261" s="44"/>
      <c r="LY261" s="44"/>
      <c r="LZ261" s="44"/>
      <c r="MA261" s="44"/>
      <c r="MB261" s="44"/>
      <c r="MC261" s="44"/>
      <c r="MD261" s="44"/>
      <c r="ME261" s="44"/>
      <c r="MF261" s="44"/>
      <c r="MG261" s="44"/>
      <c r="MH261" s="44"/>
      <c r="MI261" s="44"/>
      <c r="MJ261" s="44"/>
      <c r="MK261" s="44"/>
      <c r="ML261" s="44"/>
      <c r="MM261" s="44"/>
      <c r="MN261" s="44"/>
      <c r="MO261" s="44"/>
      <c r="MP261" s="44"/>
      <c r="MQ261" s="44"/>
      <c r="MR261" s="44"/>
      <c r="MS261" s="44"/>
      <c r="MT261" s="44"/>
      <c r="MU261" s="44"/>
      <c r="MV261" s="44"/>
      <c r="MW261" s="44"/>
      <c r="MX261" s="44"/>
      <c r="MY261" s="44"/>
      <c r="MZ261" s="44"/>
      <c r="NA261" s="44"/>
      <c r="NB261" s="44"/>
      <c r="NC261" s="44"/>
      <c r="ND261" s="44"/>
      <c r="NE261" s="44"/>
      <c r="NF261" s="44"/>
      <c r="NG261" s="44"/>
      <c r="NH261" s="44"/>
      <c r="NI261" s="44"/>
      <c r="NJ261" s="44"/>
      <c r="NK261" s="44"/>
      <c r="NL261" s="44"/>
      <c r="NM261" s="44"/>
      <c r="NN261" s="44"/>
      <c r="NO261" s="44"/>
      <c r="NP261" s="44"/>
      <c r="NQ261" s="44"/>
      <c r="NR261" s="44"/>
      <c r="NS261" s="44"/>
      <c r="NT261" s="44"/>
      <c r="NU261" s="44"/>
      <c r="NV261" s="44"/>
      <c r="NW261" s="44"/>
      <c r="NX261" s="44"/>
      <c r="NY261" s="44"/>
      <c r="NZ261" s="44"/>
      <c r="OA261" s="44"/>
      <c r="OB261" s="44"/>
      <c r="OC261" s="44"/>
      <c r="OD261" s="44"/>
      <c r="OE261" s="44"/>
      <c r="OF261" s="44"/>
      <c r="OG261" s="44"/>
      <c r="OH261" s="44"/>
      <c r="OI261" s="44"/>
      <c r="OJ261" s="44"/>
      <c r="OK261" s="44"/>
      <c r="OL261" s="44"/>
      <c r="OM261" s="44"/>
      <c r="ON261" s="44"/>
      <c r="OO261" s="44"/>
      <c r="OP261" s="44"/>
      <c r="OQ261" s="44"/>
      <c r="OR261" s="44"/>
      <c r="OS261" s="44"/>
      <c r="OT261" s="44"/>
      <c r="OU261" s="44"/>
      <c r="OV261" s="44"/>
      <c r="OW261" s="44"/>
      <c r="OX261" s="44"/>
      <c r="OY261" s="44"/>
      <c r="OZ261" s="44"/>
      <c r="PA261" s="44"/>
      <c r="PB261" s="44"/>
      <c r="PC261" s="44"/>
      <c r="PD261" s="44"/>
      <c r="PE261" s="44"/>
      <c r="PF261" s="44"/>
      <c r="PG261" s="44"/>
      <c r="PH261" s="44"/>
    </row>
    <row r="262" spans="1:424" s="49" customFormat="1" x14ac:dyDescent="0.25">
      <c r="A262" s="30"/>
      <c r="C262" s="328"/>
      <c r="D262" s="47"/>
      <c r="E262" s="328"/>
      <c r="F262" s="47"/>
      <c r="G262" s="47"/>
      <c r="H262" s="47"/>
      <c r="I262" s="47"/>
      <c r="J262" s="47"/>
      <c r="M262" s="47"/>
      <c r="N262" s="47"/>
      <c r="O262" s="47"/>
      <c r="P262" s="47"/>
      <c r="Q262" s="47"/>
      <c r="R262" s="47"/>
      <c r="U262" s="47"/>
      <c r="V262" s="47"/>
      <c r="W262" s="47"/>
      <c r="X262" s="47"/>
      <c r="Y262" s="47"/>
      <c r="Z262" s="47"/>
      <c r="AC262" s="47"/>
      <c r="AD262" s="47"/>
      <c r="AE262" s="47"/>
      <c r="AF262" s="47"/>
      <c r="AG262" s="47"/>
      <c r="AH262" s="47"/>
      <c r="AK262" s="47"/>
      <c r="AL262" s="47"/>
      <c r="AM262" s="47"/>
      <c r="AN262" s="47"/>
      <c r="AO262" s="47"/>
      <c r="AP262" s="47"/>
      <c r="AS262" s="47"/>
      <c r="AT262" s="47"/>
      <c r="AU262" s="47"/>
      <c r="AV262" s="47"/>
      <c r="AW262" s="46"/>
      <c r="AX262" s="46"/>
      <c r="BA262" s="47"/>
      <c r="BB262" s="47"/>
      <c r="BC262" s="47"/>
      <c r="BD262" s="47"/>
      <c r="BE262" s="47"/>
      <c r="BF262" s="47"/>
      <c r="BG262" s="47"/>
      <c r="BH262" s="47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  <c r="EY262" s="44"/>
      <c r="EZ262" s="44"/>
      <c r="FA262" s="44"/>
      <c r="FB262" s="44"/>
      <c r="FC262" s="44"/>
      <c r="FD262" s="44"/>
      <c r="FE262" s="44"/>
      <c r="FF262" s="44"/>
      <c r="FG262" s="44"/>
      <c r="FH262" s="44"/>
      <c r="FI262" s="44"/>
      <c r="FJ262" s="44"/>
      <c r="FK262" s="44"/>
      <c r="FL262" s="44"/>
      <c r="FM262" s="44"/>
      <c r="FN262" s="44"/>
      <c r="FO262" s="44"/>
      <c r="FP262" s="44"/>
      <c r="FQ262" s="44"/>
      <c r="FR262" s="44"/>
      <c r="FS262" s="44"/>
      <c r="FT262" s="44"/>
      <c r="FU262" s="44"/>
      <c r="FV262" s="44"/>
      <c r="FW262" s="44"/>
      <c r="FX262" s="44"/>
      <c r="FY262" s="44"/>
      <c r="FZ262" s="44"/>
      <c r="GA262" s="44"/>
      <c r="GB262" s="44"/>
      <c r="GC262" s="44"/>
      <c r="GD262" s="44"/>
      <c r="GE262" s="44"/>
      <c r="GF262" s="44"/>
      <c r="GG262" s="44"/>
      <c r="GH262" s="44"/>
      <c r="GI262" s="44"/>
      <c r="GJ262" s="44"/>
      <c r="GK262" s="44"/>
      <c r="GL262" s="44"/>
      <c r="GM262" s="44"/>
      <c r="GN262" s="44"/>
      <c r="GO262" s="44"/>
      <c r="GP262" s="44"/>
      <c r="GQ262" s="44"/>
      <c r="GR262" s="44"/>
      <c r="GS262" s="44"/>
      <c r="GT262" s="44"/>
      <c r="GU262" s="44"/>
      <c r="GV262" s="44"/>
      <c r="GW262" s="44"/>
      <c r="GX262" s="44"/>
      <c r="GY262" s="44"/>
      <c r="GZ262" s="44"/>
      <c r="HA262" s="44"/>
      <c r="HB262" s="44"/>
      <c r="HC262" s="44"/>
      <c r="HD262" s="44"/>
      <c r="HE262" s="44"/>
      <c r="HF262" s="44"/>
      <c r="HG262" s="44"/>
      <c r="HH262" s="44"/>
      <c r="HI262" s="44"/>
      <c r="HJ262" s="44"/>
      <c r="HK262" s="44"/>
      <c r="HL262" s="44"/>
      <c r="HM262" s="44"/>
      <c r="HN262" s="44"/>
      <c r="HO262" s="44"/>
      <c r="HP262" s="44"/>
      <c r="HQ262" s="44"/>
      <c r="HR262" s="44"/>
      <c r="HS262" s="44"/>
      <c r="HT262" s="44"/>
      <c r="HU262" s="44"/>
      <c r="HV262" s="44"/>
      <c r="HW262" s="44"/>
      <c r="HX262" s="44"/>
      <c r="HY262" s="44"/>
      <c r="HZ262" s="44"/>
      <c r="IA262" s="44"/>
      <c r="IB262" s="44"/>
      <c r="IC262" s="44"/>
      <c r="ID262" s="44"/>
      <c r="IE262" s="44"/>
      <c r="IF262" s="44"/>
      <c r="IG262" s="44"/>
      <c r="IH262" s="44"/>
      <c r="II262" s="44"/>
      <c r="IJ262" s="44"/>
      <c r="IK262" s="44"/>
      <c r="IL262" s="44"/>
      <c r="IM262" s="44"/>
      <c r="IN262" s="44"/>
      <c r="IO262" s="44"/>
      <c r="IP262" s="44"/>
      <c r="IQ262" s="44"/>
      <c r="IR262" s="44"/>
      <c r="IS262" s="44"/>
      <c r="IT262" s="44"/>
      <c r="IU262" s="44"/>
      <c r="IV262" s="44"/>
      <c r="IW262" s="44"/>
      <c r="IX262" s="44"/>
      <c r="IY262" s="44"/>
      <c r="IZ262" s="44"/>
      <c r="JA262" s="44"/>
      <c r="JB262" s="44"/>
      <c r="JC262" s="44"/>
      <c r="JD262" s="44"/>
      <c r="JE262" s="44"/>
      <c r="JF262" s="44"/>
      <c r="JG262" s="44"/>
      <c r="JH262" s="44"/>
      <c r="JI262" s="44"/>
      <c r="JJ262" s="44"/>
      <c r="JK262" s="44"/>
      <c r="JL262" s="44"/>
      <c r="JM262" s="44"/>
      <c r="JN262" s="44"/>
      <c r="JO262" s="44"/>
      <c r="JP262" s="44"/>
      <c r="JQ262" s="44"/>
      <c r="JR262" s="44"/>
      <c r="JS262" s="44"/>
      <c r="JT262" s="44"/>
      <c r="JU262" s="44"/>
      <c r="JV262" s="44"/>
      <c r="JW262" s="44"/>
      <c r="JX262" s="44"/>
      <c r="JY262" s="44"/>
      <c r="JZ262" s="44"/>
      <c r="KA262" s="44"/>
      <c r="KB262" s="44"/>
      <c r="KC262" s="44"/>
      <c r="KD262" s="44"/>
      <c r="KE262" s="44"/>
      <c r="KF262" s="44"/>
      <c r="KG262" s="44"/>
      <c r="KH262" s="44"/>
      <c r="KI262" s="44"/>
      <c r="KJ262" s="44"/>
      <c r="KK262" s="44"/>
      <c r="KL262" s="44"/>
      <c r="KM262" s="44"/>
      <c r="KN262" s="44"/>
      <c r="KO262" s="44"/>
      <c r="KP262" s="44"/>
      <c r="KQ262" s="44"/>
      <c r="KR262" s="44"/>
      <c r="KS262" s="44"/>
      <c r="KT262" s="44"/>
      <c r="KU262" s="44"/>
      <c r="KV262" s="44"/>
      <c r="KW262" s="44"/>
      <c r="KX262" s="44"/>
      <c r="KY262" s="44"/>
      <c r="KZ262" s="44"/>
      <c r="LA262" s="44"/>
      <c r="LB262" s="44"/>
      <c r="LC262" s="44"/>
      <c r="LD262" s="44"/>
      <c r="LE262" s="44"/>
      <c r="LF262" s="44"/>
      <c r="LG262" s="44"/>
      <c r="LH262" s="44"/>
      <c r="LI262" s="44"/>
      <c r="LJ262" s="44"/>
      <c r="LK262" s="44"/>
      <c r="LL262" s="44"/>
      <c r="LM262" s="44"/>
      <c r="LN262" s="44"/>
      <c r="LO262" s="44"/>
      <c r="LP262" s="44"/>
      <c r="LQ262" s="44"/>
      <c r="LR262" s="44"/>
      <c r="LS262" s="44"/>
      <c r="LT262" s="44"/>
      <c r="LU262" s="44"/>
      <c r="LV262" s="44"/>
      <c r="LW262" s="44"/>
      <c r="LX262" s="44"/>
      <c r="LY262" s="44"/>
      <c r="LZ262" s="44"/>
      <c r="MA262" s="44"/>
      <c r="MB262" s="44"/>
      <c r="MC262" s="44"/>
      <c r="MD262" s="44"/>
      <c r="ME262" s="44"/>
      <c r="MF262" s="44"/>
      <c r="MG262" s="44"/>
      <c r="MH262" s="44"/>
      <c r="MI262" s="44"/>
      <c r="MJ262" s="44"/>
      <c r="MK262" s="44"/>
      <c r="ML262" s="44"/>
      <c r="MM262" s="44"/>
      <c r="MN262" s="44"/>
      <c r="MO262" s="44"/>
      <c r="MP262" s="44"/>
      <c r="MQ262" s="44"/>
      <c r="MR262" s="44"/>
      <c r="MS262" s="44"/>
      <c r="MT262" s="44"/>
      <c r="MU262" s="44"/>
      <c r="MV262" s="44"/>
      <c r="MW262" s="44"/>
      <c r="MX262" s="44"/>
      <c r="MY262" s="44"/>
      <c r="MZ262" s="44"/>
      <c r="NA262" s="44"/>
      <c r="NB262" s="44"/>
      <c r="NC262" s="44"/>
      <c r="ND262" s="44"/>
      <c r="NE262" s="44"/>
      <c r="NF262" s="44"/>
      <c r="NG262" s="44"/>
      <c r="NH262" s="44"/>
      <c r="NI262" s="44"/>
      <c r="NJ262" s="44"/>
      <c r="NK262" s="44"/>
      <c r="NL262" s="44"/>
      <c r="NM262" s="44"/>
      <c r="NN262" s="44"/>
      <c r="NO262" s="44"/>
      <c r="NP262" s="44"/>
      <c r="NQ262" s="44"/>
      <c r="NR262" s="44"/>
      <c r="NS262" s="44"/>
      <c r="NT262" s="44"/>
      <c r="NU262" s="44"/>
      <c r="NV262" s="44"/>
      <c r="NW262" s="44"/>
      <c r="NX262" s="44"/>
      <c r="NY262" s="44"/>
      <c r="NZ262" s="44"/>
      <c r="OA262" s="44"/>
      <c r="OB262" s="44"/>
      <c r="OC262" s="44"/>
      <c r="OD262" s="44"/>
      <c r="OE262" s="44"/>
      <c r="OF262" s="44"/>
      <c r="OG262" s="44"/>
      <c r="OH262" s="44"/>
      <c r="OI262" s="44"/>
      <c r="OJ262" s="44"/>
      <c r="OK262" s="44"/>
      <c r="OL262" s="44"/>
      <c r="OM262" s="44"/>
      <c r="ON262" s="44"/>
      <c r="OO262" s="44"/>
      <c r="OP262" s="44"/>
      <c r="OQ262" s="44"/>
      <c r="OR262" s="44"/>
      <c r="OS262" s="44"/>
      <c r="OT262" s="44"/>
      <c r="OU262" s="44"/>
      <c r="OV262" s="44"/>
      <c r="OW262" s="44"/>
      <c r="OX262" s="44"/>
      <c r="OY262" s="44"/>
      <c r="OZ262" s="44"/>
      <c r="PA262" s="44"/>
      <c r="PB262" s="44"/>
      <c r="PC262" s="44"/>
      <c r="PD262" s="44"/>
      <c r="PE262" s="44"/>
      <c r="PF262" s="44"/>
      <c r="PG262" s="44"/>
      <c r="PH262" s="44"/>
    </row>
    <row r="263" spans="1:424" s="49" customFormat="1" x14ac:dyDescent="0.25">
      <c r="A263" s="30"/>
      <c r="C263" s="328"/>
      <c r="D263" s="47"/>
      <c r="E263" s="328"/>
      <c r="F263" s="47"/>
      <c r="G263" s="47"/>
      <c r="H263" s="47"/>
      <c r="I263" s="47"/>
      <c r="J263" s="47"/>
      <c r="M263" s="47"/>
      <c r="N263" s="47"/>
      <c r="O263" s="47"/>
      <c r="P263" s="47"/>
      <c r="Q263" s="47"/>
      <c r="R263" s="47"/>
      <c r="U263" s="47"/>
      <c r="V263" s="47"/>
      <c r="W263" s="47"/>
      <c r="X263" s="47"/>
      <c r="Y263" s="47"/>
      <c r="Z263" s="47"/>
      <c r="AC263" s="47"/>
      <c r="AD263" s="47"/>
      <c r="AE263" s="47"/>
      <c r="AF263" s="47"/>
      <c r="AG263" s="47"/>
      <c r="AH263" s="47"/>
      <c r="AK263" s="47"/>
      <c r="AL263" s="47"/>
      <c r="AM263" s="47"/>
      <c r="AN263" s="47"/>
      <c r="AO263" s="47"/>
      <c r="AP263" s="47"/>
      <c r="AS263" s="47"/>
      <c r="AT263" s="47"/>
      <c r="AU263" s="47"/>
      <c r="AV263" s="47"/>
      <c r="AW263" s="46"/>
      <c r="AX263" s="46"/>
      <c r="BA263" s="47"/>
      <c r="BB263" s="47"/>
      <c r="BC263" s="47"/>
      <c r="BD263" s="47"/>
      <c r="BE263" s="47"/>
      <c r="BF263" s="47"/>
      <c r="BG263" s="47"/>
      <c r="BH263" s="47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  <c r="CF263" s="44"/>
      <c r="CG263" s="44"/>
      <c r="CH263" s="44"/>
      <c r="CI263" s="44"/>
      <c r="CJ263" s="44"/>
      <c r="CK263" s="44"/>
      <c r="CL263" s="44"/>
      <c r="CM263" s="44"/>
      <c r="CN263" s="44"/>
      <c r="CO263" s="44"/>
      <c r="CP263" s="44"/>
      <c r="CQ263" s="44"/>
      <c r="CR263" s="44"/>
      <c r="CS263" s="44"/>
      <c r="CT263" s="44"/>
      <c r="CU263" s="44"/>
      <c r="CV263" s="44"/>
      <c r="CW263" s="44"/>
      <c r="CX263" s="44"/>
      <c r="CY263" s="44"/>
      <c r="CZ263" s="44"/>
      <c r="DA263" s="44"/>
      <c r="DB263" s="44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  <c r="EY263" s="44"/>
      <c r="EZ263" s="44"/>
      <c r="FA263" s="44"/>
      <c r="FB263" s="44"/>
      <c r="FC263" s="44"/>
      <c r="FD263" s="44"/>
      <c r="FE263" s="44"/>
      <c r="FF263" s="44"/>
      <c r="FG263" s="44"/>
      <c r="FH263" s="44"/>
      <c r="FI263" s="44"/>
      <c r="FJ263" s="44"/>
      <c r="FK263" s="44"/>
      <c r="FL263" s="44"/>
      <c r="FM263" s="44"/>
      <c r="FN263" s="44"/>
      <c r="FO263" s="44"/>
      <c r="FP263" s="44"/>
      <c r="FQ263" s="44"/>
      <c r="FR263" s="44"/>
      <c r="FS263" s="44"/>
      <c r="FT263" s="44"/>
      <c r="FU263" s="44"/>
      <c r="FV263" s="44"/>
      <c r="FW263" s="44"/>
      <c r="FX263" s="44"/>
      <c r="FY263" s="44"/>
      <c r="FZ263" s="44"/>
      <c r="GA263" s="44"/>
      <c r="GB263" s="44"/>
      <c r="GC263" s="44"/>
      <c r="GD263" s="44"/>
      <c r="GE263" s="44"/>
      <c r="GF263" s="44"/>
      <c r="GG263" s="44"/>
      <c r="GH263" s="44"/>
      <c r="GI263" s="44"/>
      <c r="GJ263" s="44"/>
      <c r="GK263" s="44"/>
      <c r="GL263" s="44"/>
      <c r="GM263" s="44"/>
      <c r="GN263" s="44"/>
      <c r="GO263" s="44"/>
      <c r="GP263" s="44"/>
      <c r="GQ263" s="44"/>
      <c r="GR263" s="44"/>
      <c r="GS263" s="44"/>
      <c r="GT263" s="44"/>
      <c r="GU263" s="44"/>
      <c r="GV263" s="44"/>
      <c r="GW263" s="44"/>
      <c r="GX263" s="44"/>
      <c r="GY263" s="44"/>
      <c r="GZ263" s="44"/>
      <c r="HA263" s="44"/>
      <c r="HB263" s="44"/>
      <c r="HC263" s="44"/>
      <c r="HD263" s="44"/>
      <c r="HE263" s="44"/>
      <c r="HF263" s="44"/>
      <c r="HG263" s="44"/>
      <c r="HH263" s="44"/>
      <c r="HI263" s="44"/>
      <c r="HJ263" s="44"/>
      <c r="HK263" s="44"/>
      <c r="HL263" s="44"/>
      <c r="HM263" s="44"/>
      <c r="HN263" s="44"/>
      <c r="HO263" s="44"/>
      <c r="HP263" s="44"/>
      <c r="HQ263" s="44"/>
      <c r="HR263" s="44"/>
      <c r="HS263" s="44"/>
      <c r="HT263" s="44"/>
      <c r="HU263" s="44"/>
      <c r="HV263" s="44"/>
      <c r="HW263" s="44"/>
      <c r="HX263" s="44"/>
      <c r="HY263" s="44"/>
      <c r="HZ263" s="44"/>
      <c r="IA263" s="44"/>
      <c r="IB263" s="44"/>
      <c r="IC263" s="44"/>
      <c r="ID263" s="44"/>
      <c r="IE263" s="44"/>
      <c r="IF263" s="44"/>
      <c r="IG263" s="44"/>
      <c r="IH263" s="44"/>
      <c r="II263" s="44"/>
      <c r="IJ263" s="44"/>
      <c r="IK263" s="44"/>
      <c r="IL263" s="44"/>
      <c r="IM263" s="44"/>
      <c r="IN263" s="44"/>
      <c r="IO263" s="44"/>
      <c r="IP263" s="44"/>
      <c r="IQ263" s="44"/>
      <c r="IR263" s="44"/>
      <c r="IS263" s="44"/>
      <c r="IT263" s="44"/>
      <c r="IU263" s="44"/>
      <c r="IV263" s="44"/>
      <c r="IW263" s="44"/>
      <c r="IX263" s="44"/>
      <c r="IY263" s="44"/>
      <c r="IZ263" s="44"/>
      <c r="JA263" s="44"/>
      <c r="JB263" s="44"/>
      <c r="JC263" s="44"/>
      <c r="JD263" s="44"/>
      <c r="JE263" s="44"/>
      <c r="JF263" s="44"/>
      <c r="JG263" s="44"/>
      <c r="JH263" s="44"/>
      <c r="JI263" s="44"/>
      <c r="JJ263" s="44"/>
      <c r="JK263" s="44"/>
      <c r="JL263" s="44"/>
      <c r="JM263" s="44"/>
      <c r="JN263" s="44"/>
      <c r="JO263" s="44"/>
      <c r="JP263" s="44"/>
      <c r="JQ263" s="44"/>
      <c r="JR263" s="44"/>
      <c r="JS263" s="44"/>
      <c r="JT263" s="44"/>
      <c r="JU263" s="44"/>
      <c r="JV263" s="44"/>
      <c r="JW263" s="44"/>
      <c r="JX263" s="44"/>
      <c r="JY263" s="44"/>
      <c r="JZ263" s="44"/>
      <c r="KA263" s="44"/>
      <c r="KB263" s="44"/>
      <c r="KC263" s="44"/>
      <c r="KD263" s="44"/>
      <c r="KE263" s="44"/>
      <c r="KF263" s="44"/>
      <c r="KG263" s="44"/>
      <c r="KH263" s="44"/>
      <c r="KI263" s="44"/>
      <c r="KJ263" s="44"/>
      <c r="KK263" s="44"/>
      <c r="KL263" s="44"/>
      <c r="KM263" s="44"/>
      <c r="KN263" s="44"/>
      <c r="KO263" s="44"/>
      <c r="KP263" s="44"/>
      <c r="KQ263" s="44"/>
      <c r="KR263" s="44"/>
      <c r="KS263" s="44"/>
      <c r="KT263" s="44"/>
      <c r="KU263" s="44"/>
      <c r="KV263" s="44"/>
      <c r="KW263" s="44"/>
      <c r="KX263" s="44"/>
      <c r="KY263" s="44"/>
      <c r="KZ263" s="44"/>
      <c r="LA263" s="44"/>
      <c r="LB263" s="44"/>
      <c r="LC263" s="44"/>
      <c r="LD263" s="44"/>
      <c r="LE263" s="44"/>
      <c r="LF263" s="44"/>
      <c r="LG263" s="44"/>
      <c r="LH263" s="44"/>
      <c r="LI263" s="44"/>
      <c r="LJ263" s="44"/>
      <c r="LK263" s="44"/>
      <c r="LL263" s="44"/>
      <c r="LM263" s="44"/>
      <c r="LN263" s="44"/>
      <c r="LO263" s="44"/>
      <c r="LP263" s="44"/>
      <c r="LQ263" s="44"/>
      <c r="LR263" s="44"/>
      <c r="LS263" s="44"/>
      <c r="LT263" s="44"/>
      <c r="LU263" s="44"/>
      <c r="LV263" s="44"/>
      <c r="LW263" s="44"/>
      <c r="LX263" s="44"/>
      <c r="LY263" s="44"/>
      <c r="LZ263" s="44"/>
      <c r="MA263" s="44"/>
      <c r="MB263" s="44"/>
      <c r="MC263" s="44"/>
      <c r="MD263" s="44"/>
      <c r="ME263" s="44"/>
      <c r="MF263" s="44"/>
      <c r="MG263" s="44"/>
      <c r="MH263" s="44"/>
      <c r="MI263" s="44"/>
      <c r="MJ263" s="44"/>
      <c r="MK263" s="44"/>
      <c r="ML263" s="44"/>
      <c r="MM263" s="44"/>
      <c r="MN263" s="44"/>
      <c r="MO263" s="44"/>
      <c r="MP263" s="44"/>
      <c r="MQ263" s="44"/>
      <c r="MR263" s="44"/>
      <c r="MS263" s="44"/>
      <c r="MT263" s="44"/>
      <c r="MU263" s="44"/>
      <c r="MV263" s="44"/>
      <c r="MW263" s="44"/>
      <c r="MX263" s="44"/>
      <c r="MY263" s="44"/>
      <c r="MZ263" s="44"/>
      <c r="NA263" s="44"/>
      <c r="NB263" s="44"/>
      <c r="NC263" s="44"/>
      <c r="ND263" s="44"/>
      <c r="NE263" s="44"/>
      <c r="NF263" s="44"/>
      <c r="NG263" s="44"/>
      <c r="NH263" s="44"/>
      <c r="NI263" s="44"/>
      <c r="NJ263" s="44"/>
      <c r="NK263" s="44"/>
      <c r="NL263" s="44"/>
      <c r="NM263" s="44"/>
      <c r="NN263" s="44"/>
      <c r="NO263" s="44"/>
      <c r="NP263" s="44"/>
      <c r="NQ263" s="44"/>
      <c r="NR263" s="44"/>
      <c r="NS263" s="44"/>
      <c r="NT263" s="44"/>
      <c r="NU263" s="44"/>
      <c r="NV263" s="44"/>
      <c r="NW263" s="44"/>
      <c r="NX263" s="44"/>
      <c r="NY263" s="44"/>
      <c r="NZ263" s="44"/>
      <c r="OA263" s="44"/>
      <c r="OB263" s="44"/>
      <c r="OC263" s="44"/>
      <c r="OD263" s="44"/>
      <c r="OE263" s="44"/>
      <c r="OF263" s="44"/>
      <c r="OG263" s="44"/>
      <c r="OH263" s="44"/>
      <c r="OI263" s="44"/>
      <c r="OJ263" s="44"/>
      <c r="OK263" s="44"/>
      <c r="OL263" s="44"/>
      <c r="OM263" s="44"/>
      <c r="ON263" s="44"/>
      <c r="OO263" s="44"/>
      <c r="OP263" s="44"/>
      <c r="OQ263" s="44"/>
      <c r="OR263" s="44"/>
      <c r="OS263" s="44"/>
      <c r="OT263" s="44"/>
      <c r="OU263" s="44"/>
      <c r="OV263" s="44"/>
      <c r="OW263" s="44"/>
      <c r="OX263" s="44"/>
      <c r="OY263" s="44"/>
      <c r="OZ263" s="44"/>
      <c r="PA263" s="44"/>
      <c r="PB263" s="44"/>
      <c r="PC263" s="44"/>
      <c r="PD263" s="44"/>
      <c r="PE263" s="44"/>
      <c r="PF263" s="44"/>
      <c r="PG263" s="44"/>
      <c r="PH263" s="44"/>
    </row>
    <row r="264" spans="1:424" s="49" customFormat="1" x14ac:dyDescent="0.25">
      <c r="A264" s="30"/>
      <c r="C264" s="328"/>
      <c r="D264" s="47"/>
      <c r="E264" s="328"/>
      <c r="F264" s="47"/>
      <c r="G264" s="47"/>
      <c r="H264" s="47"/>
      <c r="I264" s="47"/>
      <c r="J264" s="47"/>
      <c r="M264" s="47"/>
      <c r="N264" s="47"/>
      <c r="O264" s="47"/>
      <c r="P264" s="47"/>
      <c r="Q264" s="47"/>
      <c r="R264" s="47"/>
      <c r="U264" s="47"/>
      <c r="V264" s="47"/>
      <c r="W264" s="47"/>
      <c r="X264" s="47"/>
      <c r="Y264" s="47"/>
      <c r="Z264" s="47"/>
      <c r="AC264" s="47"/>
      <c r="AD264" s="47"/>
      <c r="AE264" s="47"/>
      <c r="AF264" s="47"/>
      <c r="AG264" s="47"/>
      <c r="AH264" s="47"/>
      <c r="AK264" s="47"/>
      <c r="AL264" s="47"/>
      <c r="AM264" s="47"/>
      <c r="AN264" s="47"/>
      <c r="AO264" s="47"/>
      <c r="AP264" s="47"/>
      <c r="AS264" s="47"/>
      <c r="AT264" s="47"/>
      <c r="AU264" s="47"/>
      <c r="AV264" s="47"/>
      <c r="AW264" s="46"/>
      <c r="AX264" s="46"/>
      <c r="BA264" s="47"/>
      <c r="BB264" s="47"/>
      <c r="BC264" s="47"/>
      <c r="BD264" s="47"/>
      <c r="BE264" s="47"/>
      <c r="BF264" s="47"/>
      <c r="BG264" s="47"/>
      <c r="BH264" s="47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  <c r="CF264" s="44"/>
      <c r="CG264" s="44"/>
      <c r="CH264" s="44"/>
      <c r="CI264" s="44"/>
      <c r="CJ264" s="44"/>
      <c r="CK264" s="44"/>
      <c r="CL264" s="44"/>
      <c r="CM264" s="44"/>
      <c r="CN264" s="44"/>
      <c r="CO264" s="44"/>
      <c r="CP264" s="44"/>
      <c r="CQ264" s="44"/>
      <c r="CR264" s="44"/>
      <c r="CS264" s="44"/>
      <c r="CT264" s="44"/>
      <c r="CU264" s="44"/>
      <c r="CV264" s="44"/>
      <c r="CW264" s="44"/>
      <c r="CX264" s="44"/>
      <c r="CY264" s="44"/>
      <c r="CZ264" s="44"/>
      <c r="DA264" s="44"/>
      <c r="DB264" s="44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  <c r="EY264" s="44"/>
      <c r="EZ264" s="44"/>
      <c r="FA264" s="44"/>
      <c r="FB264" s="44"/>
      <c r="FC264" s="44"/>
      <c r="FD264" s="44"/>
      <c r="FE264" s="44"/>
      <c r="FF264" s="44"/>
      <c r="FG264" s="44"/>
      <c r="FH264" s="44"/>
      <c r="FI264" s="44"/>
      <c r="FJ264" s="44"/>
      <c r="FK264" s="44"/>
      <c r="FL264" s="44"/>
      <c r="FM264" s="44"/>
      <c r="FN264" s="44"/>
      <c r="FO264" s="44"/>
      <c r="FP264" s="44"/>
      <c r="FQ264" s="44"/>
      <c r="FR264" s="44"/>
      <c r="FS264" s="44"/>
      <c r="FT264" s="44"/>
      <c r="FU264" s="44"/>
      <c r="FV264" s="44"/>
      <c r="FW264" s="44"/>
      <c r="FX264" s="44"/>
      <c r="FY264" s="44"/>
      <c r="FZ264" s="44"/>
      <c r="GA264" s="44"/>
      <c r="GB264" s="44"/>
      <c r="GC264" s="44"/>
      <c r="GD264" s="44"/>
      <c r="GE264" s="44"/>
      <c r="GF264" s="44"/>
      <c r="GG264" s="44"/>
      <c r="GH264" s="44"/>
      <c r="GI264" s="44"/>
      <c r="GJ264" s="44"/>
      <c r="GK264" s="44"/>
      <c r="GL264" s="44"/>
      <c r="GM264" s="44"/>
      <c r="GN264" s="44"/>
      <c r="GO264" s="44"/>
      <c r="GP264" s="44"/>
      <c r="GQ264" s="44"/>
      <c r="GR264" s="44"/>
      <c r="GS264" s="44"/>
      <c r="GT264" s="44"/>
      <c r="GU264" s="44"/>
      <c r="GV264" s="44"/>
      <c r="GW264" s="44"/>
      <c r="GX264" s="44"/>
      <c r="GY264" s="44"/>
      <c r="GZ264" s="44"/>
      <c r="HA264" s="44"/>
      <c r="HB264" s="44"/>
      <c r="HC264" s="44"/>
      <c r="HD264" s="44"/>
      <c r="HE264" s="44"/>
      <c r="HF264" s="44"/>
      <c r="HG264" s="44"/>
      <c r="HH264" s="44"/>
      <c r="HI264" s="44"/>
      <c r="HJ264" s="44"/>
      <c r="HK264" s="44"/>
      <c r="HL264" s="44"/>
      <c r="HM264" s="44"/>
      <c r="HN264" s="44"/>
      <c r="HO264" s="44"/>
      <c r="HP264" s="44"/>
      <c r="HQ264" s="44"/>
      <c r="HR264" s="44"/>
      <c r="HS264" s="44"/>
      <c r="HT264" s="44"/>
      <c r="HU264" s="44"/>
      <c r="HV264" s="44"/>
      <c r="HW264" s="44"/>
      <c r="HX264" s="44"/>
      <c r="HY264" s="44"/>
      <c r="HZ264" s="44"/>
      <c r="IA264" s="44"/>
      <c r="IB264" s="44"/>
      <c r="IC264" s="44"/>
      <c r="ID264" s="44"/>
      <c r="IE264" s="44"/>
      <c r="IF264" s="44"/>
      <c r="IG264" s="44"/>
      <c r="IH264" s="44"/>
      <c r="II264" s="44"/>
      <c r="IJ264" s="44"/>
      <c r="IK264" s="44"/>
      <c r="IL264" s="44"/>
      <c r="IM264" s="44"/>
      <c r="IN264" s="44"/>
      <c r="IO264" s="44"/>
      <c r="IP264" s="44"/>
      <c r="IQ264" s="44"/>
      <c r="IR264" s="44"/>
      <c r="IS264" s="44"/>
      <c r="IT264" s="44"/>
      <c r="IU264" s="44"/>
      <c r="IV264" s="44"/>
      <c r="IW264" s="44"/>
      <c r="IX264" s="44"/>
      <c r="IY264" s="44"/>
      <c r="IZ264" s="44"/>
      <c r="JA264" s="44"/>
      <c r="JB264" s="44"/>
      <c r="JC264" s="44"/>
      <c r="JD264" s="44"/>
      <c r="JE264" s="44"/>
      <c r="JF264" s="44"/>
      <c r="JG264" s="44"/>
      <c r="JH264" s="44"/>
      <c r="JI264" s="44"/>
      <c r="JJ264" s="44"/>
      <c r="JK264" s="44"/>
      <c r="JL264" s="44"/>
      <c r="JM264" s="44"/>
      <c r="JN264" s="44"/>
      <c r="JO264" s="44"/>
      <c r="JP264" s="44"/>
      <c r="JQ264" s="44"/>
      <c r="JR264" s="44"/>
      <c r="JS264" s="44"/>
      <c r="JT264" s="44"/>
      <c r="JU264" s="44"/>
      <c r="JV264" s="44"/>
      <c r="JW264" s="44"/>
      <c r="JX264" s="44"/>
      <c r="JY264" s="44"/>
      <c r="JZ264" s="44"/>
      <c r="KA264" s="44"/>
      <c r="KB264" s="44"/>
      <c r="KC264" s="44"/>
      <c r="KD264" s="44"/>
      <c r="KE264" s="44"/>
      <c r="KF264" s="44"/>
      <c r="KG264" s="44"/>
      <c r="KH264" s="44"/>
      <c r="KI264" s="44"/>
      <c r="KJ264" s="44"/>
      <c r="KK264" s="44"/>
      <c r="KL264" s="44"/>
      <c r="KM264" s="44"/>
      <c r="KN264" s="44"/>
      <c r="KO264" s="44"/>
      <c r="KP264" s="44"/>
      <c r="KQ264" s="44"/>
      <c r="KR264" s="44"/>
      <c r="KS264" s="44"/>
      <c r="KT264" s="44"/>
      <c r="KU264" s="44"/>
      <c r="KV264" s="44"/>
      <c r="KW264" s="44"/>
      <c r="KX264" s="44"/>
      <c r="KY264" s="44"/>
      <c r="KZ264" s="44"/>
      <c r="LA264" s="44"/>
      <c r="LB264" s="44"/>
      <c r="LC264" s="44"/>
      <c r="LD264" s="44"/>
      <c r="LE264" s="44"/>
      <c r="LF264" s="44"/>
      <c r="LG264" s="44"/>
      <c r="LH264" s="44"/>
      <c r="LI264" s="44"/>
      <c r="LJ264" s="44"/>
      <c r="LK264" s="44"/>
      <c r="LL264" s="44"/>
      <c r="LM264" s="44"/>
      <c r="LN264" s="44"/>
      <c r="LO264" s="44"/>
      <c r="LP264" s="44"/>
      <c r="LQ264" s="44"/>
      <c r="LR264" s="44"/>
      <c r="LS264" s="44"/>
      <c r="LT264" s="44"/>
      <c r="LU264" s="44"/>
      <c r="LV264" s="44"/>
      <c r="LW264" s="44"/>
      <c r="LX264" s="44"/>
      <c r="LY264" s="44"/>
      <c r="LZ264" s="44"/>
      <c r="MA264" s="44"/>
      <c r="MB264" s="44"/>
      <c r="MC264" s="44"/>
      <c r="MD264" s="44"/>
      <c r="ME264" s="44"/>
      <c r="MF264" s="44"/>
      <c r="MG264" s="44"/>
      <c r="MH264" s="44"/>
      <c r="MI264" s="44"/>
      <c r="MJ264" s="44"/>
      <c r="MK264" s="44"/>
      <c r="ML264" s="44"/>
      <c r="MM264" s="44"/>
      <c r="MN264" s="44"/>
      <c r="MO264" s="44"/>
      <c r="MP264" s="44"/>
      <c r="MQ264" s="44"/>
      <c r="MR264" s="44"/>
      <c r="MS264" s="44"/>
      <c r="MT264" s="44"/>
      <c r="MU264" s="44"/>
      <c r="MV264" s="44"/>
      <c r="MW264" s="44"/>
      <c r="MX264" s="44"/>
      <c r="MY264" s="44"/>
      <c r="MZ264" s="44"/>
      <c r="NA264" s="44"/>
      <c r="NB264" s="44"/>
      <c r="NC264" s="44"/>
      <c r="ND264" s="44"/>
      <c r="NE264" s="44"/>
      <c r="NF264" s="44"/>
      <c r="NG264" s="44"/>
      <c r="NH264" s="44"/>
      <c r="NI264" s="44"/>
      <c r="NJ264" s="44"/>
      <c r="NK264" s="44"/>
      <c r="NL264" s="44"/>
      <c r="NM264" s="44"/>
      <c r="NN264" s="44"/>
      <c r="NO264" s="44"/>
      <c r="NP264" s="44"/>
      <c r="NQ264" s="44"/>
      <c r="NR264" s="44"/>
      <c r="NS264" s="44"/>
      <c r="NT264" s="44"/>
      <c r="NU264" s="44"/>
      <c r="NV264" s="44"/>
      <c r="NW264" s="44"/>
      <c r="NX264" s="44"/>
      <c r="NY264" s="44"/>
      <c r="NZ264" s="44"/>
      <c r="OA264" s="44"/>
      <c r="OB264" s="44"/>
      <c r="OC264" s="44"/>
      <c r="OD264" s="44"/>
      <c r="OE264" s="44"/>
      <c r="OF264" s="44"/>
      <c r="OG264" s="44"/>
      <c r="OH264" s="44"/>
      <c r="OI264" s="44"/>
      <c r="OJ264" s="44"/>
      <c r="OK264" s="44"/>
      <c r="OL264" s="44"/>
      <c r="OM264" s="44"/>
      <c r="ON264" s="44"/>
      <c r="OO264" s="44"/>
      <c r="OP264" s="44"/>
      <c r="OQ264" s="44"/>
      <c r="OR264" s="44"/>
      <c r="OS264" s="44"/>
      <c r="OT264" s="44"/>
      <c r="OU264" s="44"/>
      <c r="OV264" s="44"/>
      <c r="OW264" s="44"/>
      <c r="OX264" s="44"/>
      <c r="OY264" s="44"/>
      <c r="OZ264" s="44"/>
      <c r="PA264" s="44"/>
      <c r="PB264" s="44"/>
      <c r="PC264" s="44"/>
      <c r="PD264" s="44"/>
      <c r="PE264" s="44"/>
      <c r="PF264" s="44"/>
      <c r="PG264" s="44"/>
      <c r="PH264" s="44"/>
    </row>
    <row r="265" spans="1:424" s="49" customFormat="1" x14ac:dyDescent="0.25">
      <c r="A265" s="30"/>
      <c r="C265" s="328"/>
      <c r="D265" s="47"/>
      <c r="E265" s="328"/>
      <c r="F265" s="47"/>
      <c r="G265" s="47"/>
      <c r="H265" s="47"/>
      <c r="I265" s="47"/>
      <c r="J265" s="47"/>
      <c r="M265" s="47"/>
      <c r="N265" s="47"/>
      <c r="O265" s="47"/>
      <c r="P265" s="47"/>
      <c r="Q265" s="47"/>
      <c r="R265" s="47"/>
      <c r="U265" s="47"/>
      <c r="V265" s="47"/>
      <c r="W265" s="47"/>
      <c r="X265" s="47"/>
      <c r="Y265" s="47"/>
      <c r="Z265" s="47"/>
      <c r="AC265" s="47"/>
      <c r="AD265" s="47"/>
      <c r="AE265" s="47"/>
      <c r="AF265" s="47"/>
      <c r="AG265" s="47"/>
      <c r="AH265" s="47"/>
      <c r="AK265" s="47"/>
      <c r="AL265" s="47"/>
      <c r="AM265" s="47"/>
      <c r="AN265" s="47"/>
      <c r="AO265" s="47"/>
      <c r="AP265" s="47"/>
      <c r="AS265" s="47"/>
      <c r="AT265" s="47"/>
      <c r="AU265" s="47"/>
      <c r="AV265" s="47"/>
      <c r="AW265" s="46"/>
      <c r="AX265" s="46"/>
      <c r="BA265" s="47"/>
      <c r="BB265" s="47"/>
      <c r="BC265" s="47"/>
      <c r="BD265" s="47"/>
      <c r="BE265" s="47"/>
      <c r="BF265" s="47"/>
      <c r="BG265" s="47"/>
      <c r="BH265" s="47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  <c r="CF265" s="44"/>
      <c r="CG265" s="44"/>
      <c r="CH265" s="44"/>
      <c r="CI265" s="44"/>
      <c r="CJ265" s="44"/>
      <c r="CK265" s="44"/>
      <c r="CL265" s="44"/>
      <c r="CM265" s="44"/>
      <c r="CN265" s="44"/>
      <c r="CO265" s="44"/>
      <c r="CP265" s="44"/>
      <c r="CQ265" s="44"/>
      <c r="CR265" s="44"/>
      <c r="CS265" s="44"/>
      <c r="CT265" s="44"/>
      <c r="CU265" s="44"/>
      <c r="CV265" s="44"/>
      <c r="CW265" s="44"/>
      <c r="CX265" s="44"/>
      <c r="CY265" s="44"/>
      <c r="CZ265" s="44"/>
      <c r="DA265" s="44"/>
      <c r="DB265" s="44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  <c r="EY265" s="44"/>
      <c r="EZ265" s="44"/>
      <c r="FA265" s="44"/>
      <c r="FB265" s="44"/>
      <c r="FC265" s="44"/>
      <c r="FD265" s="44"/>
      <c r="FE265" s="44"/>
      <c r="FF265" s="44"/>
      <c r="FG265" s="44"/>
      <c r="FH265" s="44"/>
      <c r="FI265" s="44"/>
      <c r="FJ265" s="44"/>
      <c r="FK265" s="44"/>
      <c r="FL265" s="44"/>
      <c r="FM265" s="44"/>
      <c r="FN265" s="44"/>
      <c r="FO265" s="44"/>
      <c r="FP265" s="44"/>
      <c r="FQ265" s="44"/>
      <c r="FR265" s="44"/>
      <c r="FS265" s="44"/>
      <c r="FT265" s="44"/>
      <c r="FU265" s="44"/>
      <c r="FV265" s="44"/>
      <c r="FW265" s="44"/>
      <c r="FX265" s="44"/>
      <c r="FY265" s="44"/>
      <c r="FZ265" s="44"/>
      <c r="GA265" s="44"/>
      <c r="GB265" s="44"/>
      <c r="GC265" s="44"/>
      <c r="GD265" s="44"/>
      <c r="GE265" s="44"/>
      <c r="GF265" s="44"/>
      <c r="GG265" s="44"/>
      <c r="GH265" s="44"/>
      <c r="GI265" s="44"/>
      <c r="GJ265" s="44"/>
      <c r="GK265" s="44"/>
      <c r="GL265" s="44"/>
      <c r="GM265" s="44"/>
      <c r="GN265" s="44"/>
      <c r="GO265" s="44"/>
      <c r="GP265" s="44"/>
      <c r="GQ265" s="44"/>
      <c r="GR265" s="44"/>
      <c r="GS265" s="44"/>
      <c r="GT265" s="44"/>
      <c r="GU265" s="44"/>
      <c r="GV265" s="44"/>
      <c r="GW265" s="44"/>
      <c r="GX265" s="44"/>
      <c r="GY265" s="44"/>
      <c r="GZ265" s="44"/>
      <c r="HA265" s="44"/>
      <c r="HB265" s="44"/>
      <c r="HC265" s="44"/>
      <c r="HD265" s="44"/>
      <c r="HE265" s="44"/>
      <c r="HF265" s="44"/>
      <c r="HG265" s="44"/>
      <c r="HH265" s="44"/>
      <c r="HI265" s="44"/>
      <c r="HJ265" s="44"/>
      <c r="HK265" s="44"/>
      <c r="HL265" s="44"/>
      <c r="HM265" s="44"/>
      <c r="HN265" s="44"/>
      <c r="HO265" s="44"/>
      <c r="HP265" s="44"/>
      <c r="HQ265" s="44"/>
      <c r="HR265" s="44"/>
      <c r="HS265" s="44"/>
      <c r="HT265" s="44"/>
      <c r="HU265" s="44"/>
      <c r="HV265" s="44"/>
      <c r="HW265" s="44"/>
      <c r="HX265" s="44"/>
      <c r="HY265" s="44"/>
      <c r="HZ265" s="44"/>
      <c r="IA265" s="44"/>
      <c r="IB265" s="44"/>
      <c r="IC265" s="44"/>
      <c r="ID265" s="44"/>
      <c r="IE265" s="44"/>
      <c r="IF265" s="44"/>
      <c r="IG265" s="44"/>
      <c r="IH265" s="44"/>
      <c r="II265" s="44"/>
      <c r="IJ265" s="44"/>
      <c r="IK265" s="44"/>
      <c r="IL265" s="44"/>
      <c r="IM265" s="44"/>
      <c r="IN265" s="44"/>
      <c r="IO265" s="44"/>
      <c r="IP265" s="44"/>
      <c r="IQ265" s="44"/>
      <c r="IR265" s="44"/>
      <c r="IS265" s="44"/>
      <c r="IT265" s="44"/>
      <c r="IU265" s="44"/>
      <c r="IV265" s="44"/>
      <c r="IW265" s="44"/>
      <c r="IX265" s="44"/>
      <c r="IY265" s="44"/>
      <c r="IZ265" s="44"/>
      <c r="JA265" s="44"/>
      <c r="JB265" s="44"/>
      <c r="JC265" s="44"/>
      <c r="JD265" s="44"/>
      <c r="JE265" s="44"/>
      <c r="JF265" s="44"/>
      <c r="JG265" s="44"/>
      <c r="JH265" s="44"/>
      <c r="JI265" s="44"/>
      <c r="JJ265" s="44"/>
      <c r="JK265" s="44"/>
      <c r="JL265" s="44"/>
      <c r="JM265" s="44"/>
      <c r="JN265" s="44"/>
      <c r="JO265" s="44"/>
      <c r="JP265" s="44"/>
      <c r="JQ265" s="44"/>
      <c r="JR265" s="44"/>
      <c r="JS265" s="44"/>
      <c r="JT265" s="44"/>
      <c r="JU265" s="44"/>
      <c r="JV265" s="44"/>
      <c r="JW265" s="44"/>
      <c r="JX265" s="44"/>
      <c r="JY265" s="44"/>
      <c r="JZ265" s="44"/>
      <c r="KA265" s="44"/>
      <c r="KB265" s="44"/>
      <c r="KC265" s="44"/>
      <c r="KD265" s="44"/>
      <c r="KE265" s="44"/>
      <c r="KF265" s="44"/>
      <c r="KG265" s="44"/>
      <c r="KH265" s="44"/>
      <c r="KI265" s="44"/>
      <c r="KJ265" s="44"/>
      <c r="KK265" s="44"/>
      <c r="KL265" s="44"/>
      <c r="KM265" s="44"/>
      <c r="KN265" s="44"/>
      <c r="KO265" s="44"/>
      <c r="KP265" s="44"/>
      <c r="KQ265" s="44"/>
      <c r="KR265" s="44"/>
      <c r="KS265" s="44"/>
      <c r="KT265" s="44"/>
      <c r="KU265" s="44"/>
      <c r="KV265" s="44"/>
      <c r="KW265" s="44"/>
      <c r="KX265" s="44"/>
      <c r="KY265" s="44"/>
      <c r="KZ265" s="44"/>
      <c r="LA265" s="44"/>
      <c r="LB265" s="44"/>
      <c r="LC265" s="44"/>
      <c r="LD265" s="44"/>
      <c r="LE265" s="44"/>
      <c r="LF265" s="44"/>
      <c r="LG265" s="44"/>
      <c r="LH265" s="44"/>
      <c r="LI265" s="44"/>
      <c r="LJ265" s="44"/>
      <c r="LK265" s="44"/>
      <c r="LL265" s="44"/>
      <c r="LM265" s="44"/>
      <c r="LN265" s="44"/>
      <c r="LO265" s="44"/>
      <c r="LP265" s="44"/>
      <c r="LQ265" s="44"/>
      <c r="LR265" s="44"/>
      <c r="LS265" s="44"/>
      <c r="LT265" s="44"/>
      <c r="LU265" s="44"/>
      <c r="LV265" s="44"/>
      <c r="LW265" s="44"/>
      <c r="LX265" s="44"/>
      <c r="LY265" s="44"/>
      <c r="LZ265" s="44"/>
      <c r="MA265" s="44"/>
      <c r="MB265" s="44"/>
      <c r="MC265" s="44"/>
      <c r="MD265" s="44"/>
      <c r="ME265" s="44"/>
      <c r="MF265" s="44"/>
      <c r="MG265" s="44"/>
      <c r="MH265" s="44"/>
      <c r="MI265" s="44"/>
      <c r="MJ265" s="44"/>
      <c r="MK265" s="44"/>
      <c r="ML265" s="44"/>
      <c r="MM265" s="44"/>
      <c r="MN265" s="44"/>
      <c r="MO265" s="44"/>
      <c r="MP265" s="44"/>
      <c r="MQ265" s="44"/>
      <c r="MR265" s="44"/>
      <c r="MS265" s="44"/>
      <c r="MT265" s="44"/>
      <c r="MU265" s="44"/>
      <c r="MV265" s="44"/>
      <c r="MW265" s="44"/>
      <c r="MX265" s="44"/>
      <c r="MY265" s="44"/>
      <c r="MZ265" s="44"/>
      <c r="NA265" s="44"/>
      <c r="NB265" s="44"/>
      <c r="NC265" s="44"/>
      <c r="ND265" s="44"/>
      <c r="NE265" s="44"/>
      <c r="NF265" s="44"/>
      <c r="NG265" s="44"/>
      <c r="NH265" s="44"/>
      <c r="NI265" s="44"/>
      <c r="NJ265" s="44"/>
      <c r="NK265" s="44"/>
      <c r="NL265" s="44"/>
      <c r="NM265" s="44"/>
      <c r="NN265" s="44"/>
      <c r="NO265" s="44"/>
      <c r="NP265" s="44"/>
      <c r="NQ265" s="44"/>
      <c r="NR265" s="44"/>
      <c r="NS265" s="44"/>
      <c r="NT265" s="44"/>
      <c r="NU265" s="44"/>
      <c r="NV265" s="44"/>
      <c r="NW265" s="44"/>
      <c r="NX265" s="44"/>
      <c r="NY265" s="44"/>
      <c r="NZ265" s="44"/>
      <c r="OA265" s="44"/>
      <c r="OB265" s="44"/>
      <c r="OC265" s="44"/>
      <c r="OD265" s="44"/>
      <c r="OE265" s="44"/>
      <c r="OF265" s="44"/>
      <c r="OG265" s="44"/>
      <c r="OH265" s="44"/>
      <c r="OI265" s="44"/>
      <c r="OJ265" s="44"/>
      <c r="OK265" s="44"/>
      <c r="OL265" s="44"/>
      <c r="OM265" s="44"/>
      <c r="ON265" s="44"/>
      <c r="OO265" s="44"/>
      <c r="OP265" s="44"/>
      <c r="OQ265" s="44"/>
      <c r="OR265" s="44"/>
      <c r="OS265" s="44"/>
      <c r="OT265" s="44"/>
      <c r="OU265" s="44"/>
      <c r="OV265" s="44"/>
      <c r="OW265" s="44"/>
      <c r="OX265" s="44"/>
      <c r="OY265" s="44"/>
      <c r="OZ265" s="44"/>
      <c r="PA265" s="44"/>
      <c r="PB265" s="44"/>
      <c r="PC265" s="44"/>
      <c r="PD265" s="44"/>
      <c r="PE265" s="44"/>
      <c r="PF265" s="44"/>
      <c r="PG265" s="44"/>
      <c r="PH265" s="44"/>
    </row>
    <row r="266" spans="1:424" s="49" customFormat="1" x14ac:dyDescent="0.25">
      <c r="A266" s="30"/>
      <c r="C266" s="328"/>
      <c r="D266" s="47"/>
      <c r="E266" s="328"/>
      <c r="F266" s="47"/>
      <c r="G266" s="47"/>
      <c r="H266" s="47"/>
      <c r="I266" s="47"/>
      <c r="J266" s="47"/>
      <c r="M266" s="47"/>
      <c r="N266" s="47"/>
      <c r="O266" s="47"/>
      <c r="P266" s="47"/>
      <c r="Q266" s="47"/>
      <c r="R266" s="47"/>
      <c r="U266" s="47"/>
      <c r="V266" s="47"/>
      <c r="W266" s="47"/>
      <c r="X266" s="47"/>
      <c r="Y266" s="47"/>
      <c r="Z266" s="47"/>
      <c r="AC266" s="47"/>
      <c r="AD266" s="47"/>
      <c r="AE266" s="47"/>
      <c r="AF266" s="47"/>
      <c r="AG266" s="47"/>
      <c r="AH266" s="47"/>
      <c r="AK266" s="47"/>
      <c r="AL266" s="47"/>
      <c r="AM266" s="47"/>
      <c r="AN266" s="47"/>
      <c r="AO266" s="47"/>
      <c r="AP266" s="47"/>
      <c r="AS266" s="47"/>
      <c r="AT266" s="47"/>
      <c r="AU266" s="47"/>
      <c r="AV266" s="47"/>
      <c r="AW266" s="46"/>
      <c r="AX266" s="46"/>
      <c r="BA266" s="47"/>
      <c r="BB266" s="47"/>
      <c r="BC266" s="47"/>
      <c r="BD266" s="47"/>
      <c r="BE266" s="47"/>
      <c r="BF266" s="47"/>
      <c r="BG266" s="47"/>
      <c r="BH266" s="47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  <c r="CF266" s="44"/>
      <c r="CG266" s="44"/>
      <c r="CH266" s="44"/>
      <c r="CI266" s="44"/>
      <c r="CJ266" s="44"/>
      <c r="CK266" s="44"/>
      <c r="CL266" s="44"/>
      <c r="CM266" s="44"/>
      <c r="CN266" s="44"/>
      <c r="CO266" s="44"/>
      <c r="CP266" s="44"/>
      <c r="CQ266" s="44"/>
      <c r="CR266" s="44"/>
      <c r="CS266" s="44"/>
      <c r="CT266" s="44"/>
      <c r="CU266" s="44"/>
      <c r="CV266" s="44"/>
      <c r="CW266" s="44"/>
      <c r="CX266" s="44"/>
      <c r="CY266" s="44"/>
      <c r="CZ266" s="44"/>
      <c r="DA266" s="44"/>
      <c r="DB266" s="44"/>
      <c r="DC266" s="44"/>
      <c r="DD266" s="44"/>
      <c r="DE266" s="44"/>
      <c r="DF266" s="44"/>
      <c r="DG266" s="44"/>
      <c r="DH266" s="44"/>
      <c r="DI266" s="44"/>
      <c r="DJ266" s="44"/>
      <c r="DK266" s="44"/>
      <c r="DL266" s="44"/>
      <c r="DM266" s="44"/>
      <c r="DN266" s="44"/>
      <c r="DO266" s="44"/>
      <c r="DP266" s="44"/>
      <c r="DQ266" s="44"/>
      <c r="DR266" s="44"/>
      <c r="DS266" s="44"/>
      <c r="DT266" s="44"/>
      <c r="DU266" s="44"/>
      <c r="DV266" s="44"/>
      <c r="DW266" s="44"/>
      <c r="DX266" s="44"/>
      <c r="DY266" s="44"/>
      <c r="DZ266" s="44"/>
      <c r="EA266" s="44"/>
      <c r="EB266" s="44"/>
      <c r="EC266" s="44"/>
      <c r="ED266" s="44"/>
      <c r="EE266" s="44"/>
      <c r="EF266" s="44"/>
      <c r="EG266" s="44"/>
      <c r="EH266" s="44"/>
      <c r="EI266" s="44"/>
      <c r="EJ266" s="44"/>
      <c r="EK266" s="44"/>
      <c r="EL266" s="44"/>
      <c r="EM266" s="44"/>
      <c r="EN266" s="44"/>
      <c r="EO266" s="44"/>
      <c r="EP266" s="44"/>
      <c r="EQ266" s="44"/>
      <c r="ER266" s="44"/>
      <c r="ES266" s="44"/>
      <c r="ET266" s="44"/>
      <c r="EU266" s="44"/>
      <c r="EV266" s="44"/>
      <c r="EW266" s="44"/>
      <c r="EX266" s="44"/>
      <c r="EY266" s="44"/>
      <c r="EZ266" s="44"/>
      <c r="FA266" s="44"/>
      <c r="FB266" s="44"/>
      <c r="FC266" s="44"/>
      <c r="FD266" s="44"/>
      <c r="FE266" s="44"/>
      <c r="FF266" s="44"/>
      <c r="FG266" s="44"/>
      <c r="FH266" s="44"/>
      <c r="FI266" s="44"/>
      <c r="FJ266" s="44"/>
      <c r="FK266" s="44"/>
      <c r="FL266" s="44"/>
      <c r="FM266" s="44"/>
      <c r="FN266" s="44"/>
      <c r="FO266" s="44"/>
      <c r="FP266" s="44"/>
      <c r="FQ266" s="44"/>
      <c r="FR266" s="44"/>
      <c r="FS266" s="44"/>
      <c r="FT266" s="44"/>
      <c r="FU266" s="44"/>
      <c r="FV266" s="44"/>
      <c r="FW266" s="44"/>
      <c r="FX266" s="44"/>
      <c r="FY266" s="44"/>
      <c r="FZ266" s="44"/>
      <c r="GA266" s="44"/>
      <c r="GB266" s="44"/>
      <c r="GC266" s="44"/>
      <c r="GD266" s="44"/>
      <c r="GE266" s="44"/>
      <c r="GF266" s="44"/>
      <c r="GG266" s="44"/>
      <c r="GH266" s="44"/>
      <c r="GI266" s="44"/>
      <c r="GJ266" s="44"/>
      <c r="GK266" s="44"/>
      <c r="GL266" s="44"/>
      <c r="GM266" s="44"/>
      <c r="GN266" s="44"/>
      <c r="GO266" s="44"/>
      <c r="GP266" s="44"/>
      <c r="GQ266" s="44"/>
      <c r="GR266" s="44"/>
      <c r="GS266" s="44"/>
      <c r="GT266" s="44"/>
      <c r="GU266" s="44"/>
      <c r="GV266" s="44"/>
      <c r="GW266" s="44"/>
      <c r="GX266" s="44"/>
      <c r="GY266" s="44"/>
      <c r="GZ266" s="44"/>
      <c r="HA266" s="44"/>
      <c r="HB266" s="44"/>
      <c r="HC266" s="44"/>
      <c r="HD266" s="44"/>
      <c r="HE266" s="44"/>
      <c r="HF266" s="44"/>
      <c r="HG266" s="44"/>
      <c r="HH266" s="44"/>
      <c r="HI266" s="44"/>
      <c r="HJ266" s="44"/>
      <c r="HK266" s="44"/>
      <c r="HL266" s="44"/>
      <c r="HM266" s="44"/>
      <c r="HN266" s="44"/>
      <c r="HO266" s="44"/>
      <c r="HP266" s="44"/>
      <c r="HQ266" s="44"/>
      <c r="HR266" s="44"/>
      <c r="HS266" s="44"/>
      <c r="HT266" s="44"/>
      <c r="HU266" s="44"/>
      <c r="HV266" s="44"/>
      <c r="HW266" s="44"/>
      <c r="HX266" s="44"/>
      <c r="HY266" s="44"/>
      <c r="HZ266" s="44"/>
      <c r="IA266" s="44"/>
      <c r="IB266" s="44"/>
      <c r="IC266" s="44"/>
      <c r="ID266" s="44"/>
      <c r="IE266" s="44"/>
      <c r="IF266" s="44"/>
      <c r="IG266" s="44"/>
      <c r="IH266" s="44"/>
      <c r="II266" s="44"/>
      <c r="IJ266" s="44"/>
      <c r="IK266" s="44"/>
      <c r="IL266" s="44"/>
      <c r="IM266" s="44"/>
      <c r="IN266" s="44"/>
      <c r="IO266" s="44"/>
      <c r="IP266" s="44"/>
      <c r="IQ266" s="44"/>
      <c r="IR266" s="44"/>
      <c r="IS266" s="44"/>
      <c r="IT266" s="44"/>
      <c r="IU266" s="44"/>
      <c r="IV266" s="44"/>
      <c r="IW266" s="44"/>
      <c r="IX266" s="44"/>
      <c r="IY266" s="44"/>
      <c r="IZ266" s="44"/>
      <c r="JA266" s="44"/>
      <c r="JB266" s="44"/>
      <c r="JC266" s="44"/>
      <c r="JD266" s="44"/>
      <c r="JE266" s="44"/>
      <c r="JF266" s="44"/>
      <c r="JG266" s="44"/>
      <c r="JH266" s="44"/>
      <c r="JI266" s="44"/>
      <c r="JJ266" s="44"/>
      <c r="JK266" s="44"/>
      <c r="JL266" s="44"/>
      <c r="JM266" s="44"/>
      <c r="JN266" s="44"/>
      <c r="JO266" s="44"/>
      <c r="JP266" s="44"/>
      <c r="JQ266" s="44"/>
      <c r="JR266" s="44"/>
      <c r="JS266" s="44"/>
      <c r="JT266" s="44"/>
      <c r="JU266" s="44"/>
      <c r="JV266" s="44"/>
      <c r="JW266" s="44"/>
      <c r="JX266" s="44"/>
      <c r="JY266" s="44"/>
      <c r="JZ266" s="44"/>
      <c r="KA266" s="44"/>
      <c r="KB266" s="44"/>
      <c r="KC266" s="44"/>
      <c r="KD266" s="44"/>
      <c r="KE266" s="44"/>
      <c r="KF266" s="44"/>
      <c r="KG266" s="44"/>
      <c r="KH266" s="44"/>
      <c r="KI266" s="44"/>
      <c r="KJ266" s="44"/>
      <c r="KK266" s="44"/>
      <c r="KL266" s="44"/>
      <c r="KM266" s="44"/>
      <c r="KN266" s="44"/>
      <c r="KO266" s="44"/>
      <c r="KP266" s="44"/>
      <c r="KQ266" s="44"/>
      <c r="KR266" s="44"/>
      <c r="KS266" s="44"/>
      <c r="KT266" s="44"/>
      <c r="KU266" s="44"/>
      <c r="KV266" s="44"/>
      <c r="KW266" s="44"/>
      <c r="KX266" s="44"/>
      <c r="KY266" s="44"/>
      <c r="KZ266" s="44"/>
      <c r="LA266" s="44"/>
      <c r="LB266" s="44"/>
      <c r="LC266" s="44"/>
      <c r="LD266" s="44"/>
      <c r="LE266" s="44"/>
      <c r="LF266" s="44"/>
      <c r="LG266" s="44"/>
      <c r="LH266" s="44"/>
      <c r="LI266" s="44"/>
      <c r="LJ266" s="44"/>
      <c r="LK266" s="44"/>
      <c r="LL266" s="44"/>
      <c r="LM266" s="44"/>
      <c r="LN266" s="44"/>
      <c r="LO266" s="44"/>
      <c r="LP266" s="44"/>
      <c r="LQ266" s="44"/>
      <c r="LR266" s="44"/>
      <c r="LS266" s="44"/>
      <c r="LT266" s="44"/>
      <c r="LU266" s="44"/>
      <c r="LV266" s="44"/>
      <c r="LW266" s="44"/>
      <c r="LX266" s="44"/>
      <c r="LY266" s="44"/>
      <c r="LZ266" s="44"/>
      <c r="MA266" s="44"/>
      <c r="MB266" s="44"/>
      <c r="MC266" s="44"/>
      <c r="MD266" s="44"/>
      <c r="ME266" s="44"/>
      <c r="MF266" s="44"/>
      <c r="MG266" s="44"/>
      <c r="MH266" s="44"/>
      <c r="MI266" s="44"/>
      <c r="MJ266" s="44"/>
      <c r="MK266" s="44"/>
      <c r="ML266" s="44"/>
      <c r="MM266" s="44"/>
      <c r="MN266" s="44"/>
      <c r="MO266" s="44"/>
      <c r="MP266" s="44"/>
      <c r="MQ266" s="44"/>
      <c r="MR266" s="44"/>
      <c r="MS266" s="44"/>
      <c r="MT266" s="44"/>
      <c r="MU266" s="44"/>
      <c r="MV266" s="44"/>
      <c r="MW266" s="44"/>
      <c r="MX266" s="44"/>
      <c r="MY266" s="44"/>
      <c r="MZ266" s="44"/>
      <c r="NA266" s="44"/>
      <c r="NB266" s="44"/>
      <c r="NC266" s="44"/>
      <c r="ND266" s="44"/>
      <c r="NE266" s="44"/>
      <c r="NF266" s="44"/>
      <c r="NG266" s="44"/>
      <c r="NH266" s="44"/>
      <c r="NI266" s="44"/>
      <c r="NJ266" s="44"/>
      <c r="NK266" s="44"/>
      <c r="NL266" s="44"/>
      <c r="NM266" s="44"/>
      <c r="NN266" s="44"/>
      <c r="NO266" s="44"/>
      <c r="NP266" s="44"/>
      <c r="NQ266" s="44"/>
      <c r="NR266" s="44"/>
      <c r="NS266" s="44"/>
      <c r="NT266" s="44"/>
      <c r="NU266" s="44"/>
      <c r="NV266" s="44"/>
      <c r="NW266" s="44"/>
      <c r="NX266" s="44"/>
      <c r="NY266" s="44"/>
      <c r="NZ266" s="44"/>
      <c r="OA266" s="44"/>
      <c r="OB266" s="44"/>
      <c r="OC266" s="44"/>
      <c r="OD266" s="44"/>
      <c r="OE266" s="44"/>
      <c r="OF266" s="44"/>
      <c r="OG266" s="44"/>
      <c r="OH266" s="44"/>
      <c r="OI266" s="44"/>
      <c r="OJ266" s="44"/>
      <c r="OK266" s="44"/>
      <c r="OL266" s="44"/>
      <c r="OM266" s="44"/>
      <c r="ON266" s="44"/>
      <c r="OO266" s="44"/>
      <c r="OP266" s="44"/>
      <c r="OQ266" s="44"/>
      <c r="OR266" s="44"/>
      <c r="OS266" s="44"/>
      <c r="OT266" s="44"/>
      <c r="OU266" s="44"/>
      <c r="OV266" s="44"/>
      <c r="OW266" s="44"/>
      <c r="OX266" s="44"/>
      <c r="OY266" s="44"/>
      <c r="OZ266" s="44"/>
      <c r="PA266" s="44"/>
      <c r="PB266" s="44"/>
      <c r="PC266" s="44"/>
      <c r="PD266" s="44"/>
      <c r="PE266" s="44"/>
      <c r="PF266" s="44"/>
      <c r="PG266" s="44"/>
      <c r="PH266" s="44"/>
    </row>
    <row r="267" spans="1:424" s="49" customFormat="1" x14ac:dyDescent="0.25">
      <c r="A267" s="30"/>
      <c r="C267" s="328"/>
      <c r="D267" s="47"/>
      <c r="E267" s="328"/>
      <c r="F267" s="47"/>
      <c r="G267" s="47"/>
      <c r="H267" s="47"/>
      <c r="I267" s="47"/>
      <c r="J267" s="47"/>
      <c r="M267" s="47"/>
      <c r="N267" s="47"/>
      <c r="O267" s="47"/>
      <c r="P267" s="47"/>
      <c r="Q267" s="47"/>
      <c r="R267" s="47"/>
      <c r="U267" s="47"/>
      <c r="V267" s="47"/>
      <c r="W267" s="47"/>
      <c r="X267" s="47"/>
      <c r="Y267" s="47"/>
      <c r="Z267" s="47"/>
      <c r="AC267" s="47"/>
      <c r="AD267" s="47"/>
      <c r="AE267" s="47"/>
      <c r="AF267" s="47"/>
      <c r="AG267" s="47"/>
      <c r="AH267" s="47"/>
      <c r="AK267" s="47"/>
      <c r="AL267" s="47"/>
      <c r="AM267" s="47"/>
      <c r="AN267" s="47"/>
      <c r="AO267" s="47"/>
      <c r="AP267" s="47"/>
      <c r="AS267" s="47"/>
      <c r="AT267" s="47"/>
      <c r="AU267" s="47"/>
      <c r="AV267" s="47"/>
      <c r="AW267" s="46"/>
      <c r="AX267" s="46"/>
      <c r="BA267" s="47"/>
      <c r="BB267" s="47"/>
      <c r="BC267" s="47"/>
      <c r="BD267" s="47"/>
      <c r="BE267" s="47"/>
      <c r="BF267" s="47"/>
      <c r="BG267" s="47"/>
      <c r="BH267" s="47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44"/>
      <c r="CE267" s="44"/>
      <c r="CF267" s="44"/>
      <c r="CG267" s="44"/>
      <c r="CH267" s="44"/>
      <c r="CI267" s="44"/>
      <c r="CJ267" s="44"/>
      <c r="CK267" s="44"/>
      <c r="CL267" s="44"/>
      <c r="CM267" s="44"/>
      <c r="CN267" s="44"/>
      <c r="CO267" s="44"/>
      <c r="CP267" s="44"/>
      <c r="CQ267" s="44"/>
      <c r="CR267" s="44"/>
      <c r="CS267" s="44"/>
      <c r="CT267" s="44"/>
      <c r="CU267" s="44"/>
      <c r="CV267" s="44"/>
      <c r="CW267" s="44"/>
      <c r="CX267" s="44"/>
      <c r="CY267" s="44"/>
      <c r="CZ267" s="44"/>
      <c r="DA267" s="44"/>
      <c r="DB267" s="44"/>
      <c r="DC267" s="44"/>
      <c r="DD267" s="44"/>
      <c r="DE267" s="44"/>
      <c r="DF267" s="44"/>
      <c r="DG267" s="44"/>
      <c r="DH267" s="44"/>
      <c r="DI267" s="44"/>
      <c r="DJ267" s="44"/>
      <c r="DK267" s="44"/>
      <c r="DL267" s="44"/>
      <c r="DM267" s="44"/>
      <c r="DN267" s="44"/>
      <c r="DO267" s="44"/>
      <c r="DP267" s="44"/>
      <c r="DQ267" s="44"/>
      <c r="DR267" s="44"/>
      <c r="DS267" s="44"/>
      <c r="DT267" s="44"/>
      <c r="DU267" s="44"/>
      <c r="DV267" s="44"/>
      <c r="DW267" s="44"/>
      <c r="DX267" s="44"/>
      <c r="DY267" s="44"/>
      <c r="DZ267" s="44"/>
      <c r="EA267" s="44"/>
      <c r="EB267" s="44"/>
      <c r="EC267" s="44"/>
      <c r="ED267" s="44"/>
      <c r="EE267" s="44"/>
      <c r="EF267" s="44"/>
      <c r="EG267" s="44"/>
      <c r="EH267" s="44"/>
      <c r="EI267" s="44"/>
      <c r="EJ267" s="44"/>
      <c r="EK267" s="44"/>
      <c r="EL267" s="44"/>
      <c r="EM267" s="44"/>
      <c r="EN267" s="44"/>
      <c r="EO267" s="44"/>
      <c r="EP267" s="44"/>
      <c r="EQ267" s="44"/>
      <c r="ER267" s="44"/>
      <c r="ES267" s="44"/>
      <c r="ET267" s="44"/>
      <c r="EU267" s="44"/>
      <c r="EV267" s="44"/>
      <c r="EW267" s="44"/>
      <c r="EX267" s="44"/>
      <c r="EY267" s="44"/>
      <c r="EZ267" s="44"/>
      <c r="FA267" s="44"/>
      <c r="FB267" s="44"/>
      <c r="FC267" s="44"/>
      <c r="FD267" s="44"/>
      <c r="FE267" s="44"/>
      <c r="FF267" s="44"/>
      <c r="FG267" s="44"/>
      <c r="FH267" s="44"/>
      <c r="FI267" s="44"/>
      <c r="FJ267" s="44"/>
      <c r="FK267" s="44"/>
      <c r="FL267" s="44"/>
      <c r="FM267" s="44"/>
      <c r="FN267" s="44"/>
      <c r="FO267" s="44"/>
      <c r="FP267" s="44"/>
      <c r="FQ267" s="44"/>
      <c r="FR267" s="44"/>
      <c r="FS267" s="44"/>
      <c r="FT267" s="44"/>
      <c r="FU267" s="44"/>
      <c r="FV267" s="44"/>
      <c r="FW267" s="44"/>
      <c r="FX267" s="44"/>
      <c r="FY267" s="44"/>
      <c r="FZ267" s="44"/>
      <c r="GA267" s="44"/>
      <c r="GB267" s="44"/>
      <c r="GC267" s="44"/>
      <c r="GD267" s="44"/>
      <c r="GE267" s="44"/>
      <c r="GF267" s="44"/>
      <c r="GG267" s="44"/>
      <c r="GH267" s="44"/>
      <c r="GI267" s="44"/>
      <c r="GJ267" s="44"/>
      <c r="GK267" s="44"/>
      <c r="GL267" s="44"/>
      <c r="GM267" s="44"/>
      <c r="GN267" s="44"/>
      <c r="GO267" s="44"/>
      <c r="GP267" s="44"/>
      <c r="GQ267" s="44"/>
      <c r="GR267" s="44"/>
      <c r="GS267" s="44"/>
      <c r="GT267" s="44"/>
      <c r="GU267" s="44"/>
      <c r="GV267" s="44"/>
      <c r="GW267" s="44"/>
      <c r="GX267" s="44"/>
      <c r="GY267" s="44"/>
      <c r="GZ267" s="44"/>
      <c r="HA267" s="44"/>
      <c r="HB267" s="44"/>
      <c r="HC267" s="44"/>
      <c r="HD267" s="44"/>
      <c r="HE267" s="44"/>
      <c r="HF267" s="44"/>
      <c r="HG267" s="44"/>
      <c r="HH267" s="44"/>
      <c r="HI267" s="44"/>
      <c r="HJ267" s="44"/>
      <c r="HK267" s="44"/>
      <c r="HL267" s="44"/>
      <c r="HM267" s="44"/>
      <c r="HN267" s="44"/>
      <c r="HO267" s="44"/>
      <c r="HP267" s="44"/>
      <c r="HQ267" s="44"/>
      <c r="HR267" s="44"/>
      <c r="HS267" s="44"/>
      <c r="HT267" s="44"/>
      <c r="HU267" s="44"/>
      <c r="HV267" s="44"/>
      <c r="HW267" s="44"/>
      <c r="HX267" s="44"/>
      <c r="HY267" s="44"/>
      <c r="HZ267" s="44"/>
      <c r="IA267" s="44"/>
      <c r="IB267" s="44"/>
      <c r="IC267" s="44"/>
      <c r="ID267" s="44"/>
      <c r="IE267" s="44"/>
      <c r="IF267" s="44"/>
      <c r="IG267" s="44"/>
      <c r="IH267" s="44"/>
      <c r="II267" s="44"/>
      <c r="IJ267" s="44"/>
      <c r="IK267" s="44"/>
      <c r="IL267" s="44"/>
      <c r="IM267" s="44"/>
      <c r="IN267" s="44"/>
      <c r="IO267" s="44"/>
      <c r="IP267" s="44"/>
      <c r="IQ267" s="44"/>
      <c r="IR267" s="44"/>
      <c r="IS267" s="44"/>
      <c r="IT267" s="44"/>
      <c r="IU267" s="44"/>
      <c r="IV267" s="44"/>
      <c r="IW267" s="44"/>
      <c r="IX267" s="44"/>
      <c r="IY267" s="44"/>
      <c r="IZ267" s="44"/>
      <c r="JA267" s="44"/>
      <c r="JB267" s="44"/>
      <c r="JC267" s="44"/>
      <c r="JD267" s="44"/>
      <c r="JE267" s="44"/>
      <c r="JF267" s="44"/>
      <c r="JG267" s="44"/>
      <c r="JH267" s="44"/>
      <c r="JI267" s="44"/>
      <c r="JJ267" s="44"/>
      <c r="JK267" s="44"/>
      <c r="JL267" s="44"/>
      <c r="JM267" s="44"/>
      <c r="JN267" s="44"/>
      <c r="JO267" s="44"/>
      <c r="JP267" s="44"/>
      <c r="JQ267" s="44"/>
      <c r="JR267" s="44"/>
      <c r="JS267" s="44"/>
      <c r="JT267" s="44"/>
      <c r="JU267" s="44"/>
      <c r="JV267" s="44"/>
      <c r="JW267" s="44"/>
      <c r="JX267" s="44"/>
      <c r="JY267" s="44"/>
      <c r="JZ267" s="44"/>
      <c r="KA267" s="44"/>
      <c r="KB267" s="44"/>
      <c r="KC267" s="44"/>
      <c r="KD267" s="44"/>
      <c r="KE267" s="44"/>
      <c r="KF267" s="44"/>
      <c r="KG267" s="44"/>
      <c r="KH267" s="44"/>
      <c r="KI267" s="44"/>
      <c r="KJ267" s="44"/>
      <c r="KK267" s="44"/>
      <c r="KL267" s="44"/>
      <c r="KM267" s="44"/>
      <c r="KN267" s="44"/>
      <c r="KO267" s="44"/>
      <c r="KP267" s="44"/>
      <c r="KQ267" s="44"/>
      <c r="KR267" s="44"/>
      <c r="KS267" s="44"/>
      <c r="KT267" s="44"/>
      <c r="KU267" s="44"/>
      <c r="KV267" s="44"/>
      <c r="KW267" s="44"/>
      <c r="KX267" s="44"/>
      <c r="KY267" s="44"/>
      <c r="KZ267" s="44"/>
      <c r="LA267" s="44"/>
      <c r="LB267" s="44"/>
      <c r="LC267" s="44"/>
      <c r="LD267" s="44"/>
      <c r="LE267" s="44"/>
      <c r="LF267" s="44"/>
      <c r="LG267" s="44"/>
      <c r="LH267" s="44"/>
      <c r="LI267" s="44"/>
      <c r="LJ267" s="44"/>
      <c r="LK267" s="44"/>
      <c r="LL267" s="44"/>
      <c r="LM267" s="44"/>
      <c r="LN267" s="44"/>
      <c r="LO267" s="44"/>
      <c r="LP267" s="44"/>
      <c r="LQ267" s="44"/>
      <c r="LR267" s="44"/>
      <c r="LS267" s="44"/>
      <c r="LT267" s="44"/>
      <c r="LU267" s="44"/>
      <c r="LV267" s="44"/>
      <c r="LW267" s="44"/>
      <c r="LX267" s="44"/>
      <c r="LY267" s="44"/>
      <c r="LZ267" s="44"/>
      <c r="MA267" s="44"/>
      <c r="MB267" s="44"/>
      <c r="MC267" s="44"/>
      <c r="MD267" s="44"/>
      <c r="ME267" s="44"/>
      <c r="MF267" s="44"/>
      <c r="MG267" s="44"/>
      <c r="MH267" s="44"/>
      <c r="MI267" s="44"/>
      <c r="MJ267" s="44"/>
      <c r="MK267" s="44"/>
      <c r="ML267" s="44"/>
      <c r="MM267" s="44"/>
      <c r="MN267" s="44"/>
      <c r="MO267" s="44"/>
      <c r="MP267" s="44"/>
      <c r="MQ267" s="44"/>
      <c r="MR267" s="44"/>
      <c r="MS267" s="44"/>
      <c r="MT267" s="44"/>
      <c r="MU267" s="44"/>
      <c r="MV267" s="44"/>
      <c r="MW267" s="44"/>
      <c r="MX267" s="44"/>
      <c r="MY267" s="44"/>
      <c r="MZ267" s="44"/>
      <c r="NA267" s="44"/>
      <c r="NB267" s="44"/>
      <c r="NC267" s="44"/>
      <c r="ND267" s="44"/>
      <c r="NE267" s="44"/>
      <c r="NF267" s="44"/>
      <c r="NG267" s="44"/>
      <c r="NH267" s="44"/>
      <c r="NI267" s="44"/>
      <c r="NJ267" s="44"/>
      <c r="NK267" s="44"/>
      <c r="NL267" s="44"/>
      <c r="NM267" s="44"/>
      <c r="NN267" s="44"/>
      <c r="NO267" s="44"/>
      <c r="NP267" s="44"/>
      <c r="NQ267" s="44"/>
      <c r="NR267" s="44"/>
      <c r="NS267" s="44"/>
      <c r="NT267" s="44"/>
      <c r="NU267" s="44"/>
      <c r="NV267" s="44"/>
      <c r="NW267" s="44"/>
      <c r="NX267" s="44"/>
      <c r="NY267" s="44"/>
      <c r="NZ267" s="44"/>
      <c r="OA267" s="44"/>
      <c r="OB267" s="44"/>
      <c r="OC267" s="44"/>
      <c r="OD267" s="44"/>
      <c r="OE267" s="44"/>
      <c r="OF267" s="44"/>
      <c r="OG267" s="44"/>
      <c r="OH267" s="44"/>
      <c r="OI267" s="44"/>
      <c r="OJ267" s="44"/>
      <c r="OK267" s="44"/>
      <c r="OL267" s="44"/>
      <c r="OM267" s="44"/>
      <c r="ON267" s="44"/>
      <c r="OO267" s="44"/>
      <c r="OP267" s="44"/>
      <c r="OQ267" s="44"/>
      <c r="OR267" s="44"/>
      <c r="OS267" s="44"/>
      <c r="OT267" s="44"/>
      <c r="OU267" s="44"/>
      <c r="OV267" s="44"/>
      <c r="OW267" s="44"/>
      <c r="OX267" s="44"/>
      <c r="OY267" s="44"/>
      <c r="OZ267" s="44"/>
      <c r="PA267" s="44"/>
      <c r="PB267" s="44"/>
      <c r="PC267" s="44"/>
      <c r="PD267" s="44"/>
      <c r="PE267" s="44"/>
      <c r="PF267" s="44"/>
      <c r="PG267" s="44"/>
      <c r="PH267" s="44"/>
    </row>
    <row r="268" spans="1:424" s="49" customFormat="1" x14ac:dyDescent="0.25">
      <c r="A268" s="30"/>
      <c r="C268" s="328"/>
      <c r="D268" s="47"/>
      <c r="E268" s="328"/>
      <c r="F268" s="47"/>
      <c r="G268" s="47"/>
      <c r="H268" s="47"/>
      <c r="I268" s="47"/>
      <c r="J268" s="47"/>
      <c r="M268" s="47"/>
      <c r="N268" s="47"/>
      <c r="O268" s="47"/>
      <c r="P268" s="47"/>
      <c r="Q268" s="47"/>
      <c r="R268" s="47"/>
      <c r="U268" s="47"/>
      <c r="V268" s="47"/>
      <c r="W268" s="47"/>
      <c r="X268" s="47"/>
      <c r="Y268" s="47"/>
      <c r="Z268" s="47"/>
      <c r="AC268" s="47"/>
      <c r="AD268" s="47"/>
      <c r="AE268" s="47"/>
      <c r="AF268" s="47"/>
      <c r="AG268" s="47"/>
      <c r="AH268" s="47"/>
      <c r="AK268" s="47"/>
      <c r="AL268" s="47"/>
      <c r="AM268" s="47"/>
      <c r="AN268" s="47"/>
      <c r="AO268" s="47"/>
      <c r="AP268" s="47"/>
      <c r="AS268" s="47"/>
      <c r="AT268" s="47"/>
      <c r="AU268" s="47"/>
      <c r="AV268" s="47"/>
      <c r="AW268" s="46"/>
      <c r="AX268" s="46"/>
      <c r="BA268" s="47"/>
      <c r="BB268" s="47"/>
      <c r="BC268" s="47"/>
      <c r="BD268" s="47"/>
      <c r="BE268" s="47"/>
      <c r="BF268" s="47"/>
      <c r="BG268" s="47"/>
      <c r="BH268" s="47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44"/>
      <c r="CE268" s="44"/>
      <c r="CF268" s="44"/>
      <c r="CG268" s="44"/>
      <c r="CH268" s="44"/>
      <c r="CI268" s="44"/>
      <c r="CJ268" s="44"/>
      <c r="CK268" s="44"/>
      <c r="CL268" s="44"/>
      <c r="CM268" s="44"/>
      <c r="CN268" s="44"/>
      <c r="CO268" s="44"/>
      <c r="CP268" s="44"/>
      <c r="CQ268" s="44"/>
      <c r="CR268" s="44"/>
      <c r="CS268" s="44"/>
      <c r="CT268" s="44"/>
      <c r="CU268" s="44"/>
      <c r="CV268" s="44"/>
      <c r="CW268" s="44"/>
      <c r="CX268" s="44"/>
      <c r="CY268" s="44"/>
      <c r="CZ268" s="44"/>
      <c r="DA268" s="44"/>
      <c r="DB268" s="44"/>
      <c r="DC268" s="44"/>
      <c r="DD268" s="44"/>
      <c r="DE268" s="44"/>
      <c r="DF268" s="44"/>
      <c r="DG268" s="44"/>
      <c r="DH268" s="44"/>
      <c r="DI268" s="44"/>
      <c r="DJ268" s="44"/>
      <c r="DK268" s="44"/>
      <c r="DL268" s="44"/>
      <c r="DM268" s="44"/>
      <c r="DN268" s="44"/>
      <c r="DO268" s="44"/>
      <c r="DP268" s="44"/>
      <c r="DQ268" s="44"/>
      <c r="DR268" s="44"/>
      <c r="DS268" s="44"/>
      <c r="DT268" s="44"/>
      <c r="DU268" s="44"/>
      <c r="DV268" s="44"/>
      <c r="DW268" s="44"/>
      <c r="DX268" s="44"/>
      <c r="DY268" s="44"/>
      <c r="DZ268" s="44"/>
      <c r="EA268" s="44"/>
      <c r="EB268" s="44"/>
      <c r="EC268" s="44"/>
      <c r="ED268" s="44"/>
      <c r="EE268" s="44"/>
      <c r="EF268" s="44"/>
      <c r="EG268" s="44"/>
      <c r="EH268" s="44"/>
      <c r="EI268" s="44"/>
      <c r="EJ268" s="44"/>
      <c r="EK268" s="44"/>
      <c r="EL268" s="44"/>
      <c r="EM268" s="44"/>
      <c r="EN268" s="44"/>
      <c r="EO268" s="44"/>
      <c r="EP268" s="44"/>
      <c r="EQ268" s="44"/>
      <c r="ER268" s="44"/>
      <c r="ES268" s="44"/>
      <c r="ET268" s="44"/>
      <c r="EU268" s="44"/>
      <c r="EV268" s="44"/>
      <c r="EW268" s="44"/>
      <c r="EX268" s="44"/>
      <c r="EY268" s="44"/>
      <c r="EZ268" s="44"/>
      <c r="FA268" s="44"/>
      <c r="FB268" s="44"/>
      <c r="FC268" s="44"/>
      <c r="FD268" s="44"/>
      <c r="FE268" s="44"/>
      <c r="FF268" s="44"/>
      <c r="FG268" s="44"/>
      <c r="FH268" s="44"/>
      <c r="FI268" s="44"/>
      <c r="FJ268" s="44"/>
      <c r="FK268" s="44"/>
      <c r="FL268" s="44"/>
      <c r="FM268" s="44"/>
      <c r="FN268" s="44"/>
      <c r="FO268" s="44"/>
      <c r="FP268" s="44"/>
      <c r="FQ268" s="44"/>
      <c r="FR268" s="44"/>
      <c r="FS268" s="44"/>
      <c r="FT268" s="44"/>
      <c r="FU268" s="44"/>
      <c r="FV268" s="44"/>
      <c r="FW268" s="44"/>
      <c r="FX268" s="44"/>
      <c r="FY268" s="44"/>
      <c r="FZ268" s="44"/>
      <c r="GA268" s="44"/>
      <c r="GB268" s="44"/>
      <c r="GC268" s="44"/>
      <c r="GD268" s="44"/>
      <c r="GE268" s="44"/>
      <c r="GF268" s="44"/>
      <c r="GG268" s="44"/>
      <c r="GH268" s="44"/>
      <c r="GI268" s="44"/>
      <c r="GJ268" s="44"/>
      <c r="GK268" s="44"/>
      <c r="GL268" s="44"/>
      <c r="GM268" s="44"/>
      <c r="GN268" s="44"/>
      <c r="GO268" s="44"/>
      <c r="GP268" s="44"/>
      <c r="GQ268" s="44"/>
      <c r="GR268" s="44"/>
      <c r="GS268" s="44"/>
      <c r="GT268" s="44"/>
      <c r="GU268" s="44"/>
      <c r="GV268" s="44"/>
      <c r="GW268" s="44"/>
      <c r="GX268" s="44"/>
      <c r="GY268" s="44"/>
      <c r="GZ268" s="44"/>
      <c r="HA268" s="44"/>
      <c r="HB268" s="44"/>
      <c r="HC268" s="44"/>
      <c r="HD268" s="44"/>
      <c r="HE268" s="44"/>
      <c r="HF268" s="44"/>
      <c r="HG268" s="44"/>
      <c r="HH268" s="44"/>
      <c r="HI268" s="44"/>
      <c r="HJ268" s="44"/>
      <c r="HK268" s="44"/>
      <c r="HL268" s="44"/>
      <c r="HM268" s="44"/>
      <c r="HN268" s="44"/>
      <c r="HO268" s="44"/>
      <c r="HP268" s="44"/>
      <c r="HQ268" s="44"/>
      <c r="HR268" s="44"/>
      <c r="HS268" s="44"/>
      <c r="HT268" s="44"/>
      <c r="HU268" s="44"/>
      <c r="HV268" s="44"/>
      <c r="HW268" s="44"/>
      <c r="HX268" s="44"/>
      <c r="HY268" s="44"/>
      <c r="HZ268" s="44"/>
      <c r="IA268" s="44"/>
      <c r="IB268" s="44"/>
      <c r="IC268" s="44"/>
      <c r="ID268" s="44"/>
      <c r="IE268" s="44"/>
      <c r="IF268" s="44"/>
      <c r="IG268" s="44"/>
      <c r="IH268" s="44"/>
      <c r="II268" s="44"/>
      <c r="IJ268" s="44"/>
      <c r="IK268" s="44"/>
      <c r="IL268" s="44"/>
      <c r="IM268" s="44"/>
      <c r="IN268" s="44"/>
      <c r="IO268" s="44"/>
      <c r="IP268" s="44"/>
      <c r="IQ268" s="44"/>
      <c r="IR268" s="44"/>
      <c r="IS268" s="44"/>
      <c r="IT268" s="44"/>
      <c r="IU268" s="44"/>
      <c r="IV268" s="44"/>
      <c r="IW268" s="44"/>
      <c r="IX268" s="44"/>
      <c r="IY268" s="44"/>
      <c r="IZ268" s="44"/>
      <c r="JA268" s="44"/>
      <c r="JB268" s="44"/>
      <c r="JC268" s="44"/>
      <c r="JD268" s="44"/>
      <c r="JE268" s="44"/>
      <c r="JF268" s="44"/>
      <c r="JG268" s="44"/>
      <c r="JH268" s="44"/>
      <c r="JI268" s="44"/>
      <c r="JJ268" s="44"/>
      <c r="JK268" s="44"/>
      <c r="JL268" s="44"/>
      <c r="JM268" s="44"/>
      <c r="JN268" s="44"/>
      <c r="JO268" s="44"/>
      <c r="JP268" s="44"/>
      <c r="JQ268" s="44"/>
      <c r="JR268" s="44"/>
      <c r="JS268" s="44"/>
      <c r="JT268" s="44"/>
      <c r="JU268" s="44"/>
      <c r="JV268" s="44"/>
      <c r="JW268" s="44"/>
      <c r="JX268" s="44"/>
      <c r="JY268" s="44"/>
      <c r="JZ268" s="44"/>
      <c r="KA268" s="44"/>
      <c r="KB268" s="44"/>
      <c r="KC268" s="44"/>
      <c r="KD268" s="44"/>
      <c r="KE268" s="44"/>
      <c r="KF268" s="44"/>
      <c r="KG268" s="44"/>
      <c r="KH268" s="44"/>
      <c r="KI268" s="44"/>
      <c r="KJ268" s="44"/>
      <c r="KK268" s="44"/>
      <c r="KL268" s="44"/>
      <c r="KM268" s="44"/>
      <c r="KN268" s="44"/>
      <c r="KO268" s="44"/>
      <c r="KP268" s="44"/>
      <c r="KQ268" s="44"/>
      <c r="KR268" s="44"/>
      <c r="KS268" s="44"/>
      <c r="KT268" s="44"/>
      <c r="KU268" s="44"/>
      <c r="KV268" s="44"/>
      <c r="KW268" s="44"/>
      <c r="KX268" s="44"/>
      <c r="KY268" s="44"/>
      <c r="KZ268" s="44"/>
      <c r="LA268" s="44"/>
      <c r="LB268" s="44"/>
      <c r="LC268" s="44"/>
      <c r="LD268" s="44"/>
      <c r="LE268" s="44"/>
      <c r="LF268" s="44"/>
      <c r="LG268" s="44"/>
      <c r="LH268" s="44"/>
      <c r="LI268" s="44"/>
      <c r="LJ268" s="44"/>
      <c r="LK268" s="44"/>
      <c r="LL268" s="44"/>
      <c r="LM268" s="44"/>
      <c r="LN268" s="44"/>
      <c r="LO268" s="44"/>
      <c r="LP268" s="44"/>
      <c r="LQ268" s="44"/>
      <c r="LR268" s="44"/>
      <c r="LS268" s="44"/>
      <c r="LT268" s="44"/>
      <c r="LU268" s="44"/>
      <c r="LV268" s="44"/>
      <c r="LW268" s="44"/>
      <c r="LX268" s="44"/>
      <c r="LY268" s="44"/>
      <c r="LZ268" s="44"/>
      <c r="MA268" s="44"/>
      <c r="MB268" s="44"/>
      <c r="MC268" s="44"/>
      <c r="MD268" s="44"/>
      <c r="ME268" s="44"/>
      <c r="MF268" s="44"/>
      <c r="MG268" s="44"/>
      <c r="MH268" s="44"/>
      <c r="MI268" s="44"/>
      <c r="MJ268" s="44"/>
      <c r="MK268" s="44"/>
      <c r="ML268" s="44"/>
      <c r="MM268" s="44"/>
      <c r="MN268" s="44"/>
      <c r="MO268" s="44"/>
      <c r="MP268" s="44"/>
      <c r="MQ268" s="44"/>
      <c r="MR268" s="44"/>
      <c r="MS268" s="44"/>
      <c r="MT268" s="44"/>
      <c r="MU268" s="44"/>
      <c r="MV268" s="44"/>
      <c r="MW268" s="44"/>
      <c r="MX268" s="44"/>
      <c r="MY268" s="44"/>
      <c r="MZ268" s="44"/>
      <c r="NA268" s="44"/>
      <c r="NB268" s="44"/>
      <c r="NC268" s="44"/>
      <c r="ND268" s="44"/>
      <c r="NE268" s="44"/>
      <c r="NF268" s="44"/>
      <c r="NG268" s="44"/>
      <c r="NH268" s="44"/>
      <c r="NI268" s="44"/>
      <c r="NJ268" s="44"/>
      <c r="NK268" s="44"/>
      <c r="NL268" s="44"/>
      <c r="NM268" s="44"/>
      <c r="NN268" s="44"/>
      <c r="NO268" s="44"/>
      <c r="NP268" s="44"/>
      <c r="NQ268" s="44"/>
      <c r="NR268" s="44"/>
      <c r="NS268" s="44"/>
      <c r="NT268" s="44"/>
      <c r="NU268" s="44"/>
      <c r="NV268" s="44"/>
      <c r="NW268" s="44"/>
      <c r="NX268" s="44"/>
      <c r="NY268" s="44"/>
      <c r="NZ268" s="44"/>
      <c r="OA268" s="44"/>
      <c r="OB268" s="44"/>
      <c r="OC268" s="44"/>
      <c r="OD268" s="44"/>
      <c r="OE268" s="44"/>
      <c r="OF268" s="44"/>
      <c r="OG268" s="44"/>
      <c r="OH268" s="44"/>
      <c r="OI268" s="44"/>
      <c r="OJ268" s="44"/>
      <c r="OK268" s="44"/>
      <c r="OL268" s="44"/>
      <c r="OM268" s="44"/>
      <c r="ON268" s="44"/>
      <c r="OO268" s="44"/>
      <c r="OP268" s="44"/>
      <c r="OQ268" s="44"/>
      <c r="OR268" s="44"/>
      <c r="OS268" s="44"/>
      <c r="OT268" s="44"/>
      <c r="OU268" s="44"/>
      <c r="OV268" s="44"/>
      <c r="OW268" s="44"/>
      <c r="OX268" s="44"/>
      <c r="OY268" s="44"/>
      <c r="OZ268" s="44"/>
      <c r="PA268" s="44"/>
      <c r="PB268" s="44"/>
      <c r="PC268" s="44"/>
      <c r="PD268" s="44"/>
      <c r="PE268" s="44"/>
      <c r="PF268" s="44"/>
      <c r="PG268" s="44"/>
      <c r="PH268" s="44"/>
    </row>
    <row r="269" spans="1:424" s="49" customFormat="1" x14ac:dyDescent="0.25">
      <c r="A269" s="30"/>
      <c r="C269" s="328"/>
      <c r="D269" s="47"/>
      <c r="E269" s="328"/>
      <c r="F269" s="47"/>
      <c r="G269" s="47"/>
      <c r="H269" s="47"/>
      <c r="I269" s="47"/>
      <c r="J269" s="47"/>
      <c r="M269" s="47"/>
      <c r="N269" s="47"/>
      <c r="O269" s="47"/>
      <c r="P269" s="47"/>
      <c r="Q269" s="47"/>
      <c r="R269" s="47"/>
      <c r="U269" s="47"/>
      <c r="V269" s="47"/>
      <c r="W269" s="47"/>
      <c r="X269" s="47"/>
      <c r="Y269" s="47"/>
      <c r="Z269" s="47"/>
      <c r="AC269" s="47"/>
      <c r="AD269" s="47"/>
      <c r="AE269" s="47"/>
      <c r="AF269" s="47"/>
      <c r="AG269" s="47"/>
      <c r="AH269" s="47"/>
      <c r="AK269" s="47"/>
      <c r="AL269" s="47"/>
      <c r="AM269" s="47"/>
      <c r="AN269" s="47"/>
      <c r="AO269" s="47"/>
      <c r="AP269" s="47"/>
      <c r="AS269" s="47"/>
      <c r="AT269" s="47"/>
      <c r="AU269" s="47"/>
      <c r="AV269" s="47"/>
      <c r="AW269" s="46"/>
      <c r="AX269" s="46"/>
      <c r="BA269" s="47"/>
      <c r="BB269" s="47"/>
      <c r="BC269" s="47"/>
      <c r="BD269" s="47"/>
      <c r="BE269" s="47"/>
      <c r="BF269" s="47"/>
      <c r="BG269" s="47"/>
      <c r="BH269" s="47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44"/>
      <c r="CE269" s="44"/>
      <c r="CF269" s="44"/>
      <c r="CG269" s="44"/>
      <c r="CH269" s="44"/>
      <c r="CI269" s="44"/>
      <c r="CJ269" s="44"/>
      <c r="CK269" s="44"/>
      <c r="CL269" s="44"/>
      <c r="CM269" s="44"/>
      <c r="CN269" s="44"/>
      <c r="CO269" s="44"/>
      <c r="CP269" s="44"/>
      <c r="CQ269" s="44"/>
      <c r="CR269" s="44"/>
      <c r="CS269" s="44"/>
      <c r="CT269" s="44"/>
      <c r="CU269" s="44"/>
      <c r="CV269" s="44"/>
      <c r="CW269" s="44"/>
      <c r="CX269" s="44"/>
      <c r="CY269" s="44"/>
      <c r="CZ269" s="44"/>
      <c r="DA269" s="44"/>
      <c r="DB269" s="44"/>
      <c r="DC269" s="44"/>
      <c r="DD269" s="44"/>
      <c r="DE269" s="44"/>
      <c r="DF269" s="44"/>
      <c r="DG269" s="44"/>
      <c r="DH269" s="44"/>
      <c r="DI269" s="44"/>
      <c r="DJ269" s="44"/>
      <c r="DK269" s="44"/>
      <c r="DL269" s="44"/>
      <c r="DM269" s="44"/>
      <c r="DN269" s="44"/>
      <c r="DO269" s="44"/>
      <c r="DP269" s="44"/>
      <c r="DQ269" s="44"/>
      <c r="DR269" s="44"/>
      <c r="DS269" s="44"/>
      <c r="DT269" s="44"/>
      <c r="DU269" s="44"/>
      <c r="DV269" s="44"/>
      <c r="DW269" s="44"/>
      <c r="DX269" s="44"/>
      <c r="DY269" s="44"/>
      <c r="DZ269" s="44"/>
      <c r="EA269" s="44"/>
      <c r="EB269" s="44"/>
      <c r="EC269" s="44"/>
      <c r="ED269" s="44"/>
      <c r="EE269" s="44"/>
      <c r="EF269" s="44"/>
      <c r="EG269" s="44"/>
      <c r="EH269" s="44"/>
      <c r="EI269" s="44"/>
      <c r="EJ269" s="44"/>
      <c r="EK269" s="44"/>
      <c r="EL269" s="44"/>
      <c r="EM269" s="44"/>
      <c r="EN269" s="44"/>
      <c r="EO269" s="44"/>
      <c r="EP269" s="44"/>
      <c r="EQ269" s="44"/>
      <c r="ER269" s="44"/>
      <c r="ES269" s="44"/>
      <c r="ET269" s="44"/>
      <c r="EU269" s="44"/>
      <c r="EV269" s="44"/>
      <c r="EW269" s="44"/>
      <c r="EX269" s="44"/>
      <c r="EY269" s="44"/>
      <c r="EZ269" s="44"/>
      <c r="FA269" s="44"/>
      <c r="FB269" s="44"/>
      <c r="FC269" s="44"/>
      <c r="FD269" s="44"/>
      <c r="FE269" s="44"/>
      <c r="FF269" s="44"/>
      <c r="FG269" s="44"/>
      <c r="FH269" s="44"/>
      <c r="FI269" s="44"/>
      <c r="FJ269" s="44"/>
      <c r="FK269" s="44"/>
      <c r="FL269" s="44"/>
      <c r="FM269" s="44"/>
      <c r="FN269" s="44"/>
      <c r="FO269" s="44"/>
      <c r="FP269" s="44"/>
      <c r="FQ269" s="44"/>
      <c r="FR269" s="44"/>
      <c r="FS269" s="44"/>
      <c r="FT269" s="44"/>
      <c r="FU269" s="44"/>
      <c r="FV269" s="44"/>
      <c r="FW269" s="44"/>
      <c r="FX269" s="44"/>
      <c r="FY269" s="44"/>
      <c r="FZ269" s="44"/>
      <c r="GA269" s="44"/>
      <c r="GB269" s="44"/>
      <c r="GC269" s="44"/>
      <c r="GD269" s="44"/>
      <c r="GE269" s="44"/>
      <c r="GF269" s="44"/>
      <c r="GG269" s="44"/>
      <c r="GH269" s="44"/>
      <c r="GI269" s="44"/>
      <c r="GJ269" s="44"/>
      <c r="GK269" s="44"/>
      <c r="GL269" s="44"/>
      <c r="GM269" s="44"/>
      <c r="GN269" s="44"/>
      <c r="GO269" s="44"/>
      <c r="GP269" s="44"/>
      <c r="GQ269" s="44"/>
      <c r="GR269" s="44"/>
      <c r="GS269" s="44"/>
      <c r="GT269" s="44"/>
      <c r="GU269" s="44"/>
      <c r="GV269" s="44"/>
      <c r="GW269" s="44"/>
      <c r="GX269" s="44"/>
      <c r="GY269" s="44"/>
      <c r="GZ269" s="44"/>
      <c r="HA269" s="44"/>
      <c r="HB269" s="44"/>
      <c r="HC269" s="44"/>
      <c r="HD269" s="44"/>
      <c r="HE269" s="44"/>
      <c r="HF269" s="44"/>
      <c r="HG269" s="44"/>
      <c r="HH269" s="44"/>
      <c r="HI269" s="44"/>
      <c r="HJ269" s="44"/>
      <c r="HK269" s="44"/>
      <c r="HL269" s="44"/>
      <c r="HM269" s="44"/>
      <c r="HN269" s="44"/>
      <c r="HO269" s="44"/>
      <c r="HP269" s="44"/>
      <c r="HQ269" s="44"/>
      <c r="HR269" s="44"/>
      <c r="HS269" s="44"/>
      <c r="HT269" s="44"/>
      <c r="HU269" s="44"/>
      <c r="HV269" s="44"/>
      <c r="HW269" s="44"/>
      <c r="HX269" s="44"/>
      <c r="HY269" s="44"/>
      <c r="HZ269" s="44"/>
      <c r="IA269" s="44"/>
      <c r="IB269" s="44"/>
      <c r="IC269" s="44"/>
      <c r="ID269" s="44"/>
      <c r="IE269" s="44"/>
      <c r="IF269" s="44"/>
      <c r="IG269" s="44"/>
      <c r="IH269" s="44"/>
      <c r="II269" s="44"/>
      <c r="IJ269" s="44"/>
      <c r="IK269" s="44"/>
      <c r="IL269" s="44"/>
      <c r="IM269" s="44"/>
      <c r="IN269" s="44"/>
      <c r="IO269" s="44"/>
      <c r="IP269" s="44"/>
      <c r="IQ269" s="44"/>
      <c r="IR269" s="44"/>
      <c r="IS269" s="44"/>
      <c r="IT269" s="44"/>
      <c r="IU269" s="44"/>
      <c r="IV269" s="44"/>
      <c r="IW269" s="44"/>
      <c r="IX269" s="44"/>
      <c r="IY269" s="44"/>
      <c r="IZ269" s="44"/>
      <c r="JA269" s="44"/>
      <c r="JB269" s="44"/>
      <c r="JC269" s="44"/>
      <c r="JD269" s="44"/>
      <c r="JE269" s="44"/>
      <c r="JF269" s="44"/>
      <c r="JG269" s="44"/>
      <c r="JH269" s="44"/>
      <c r="JI269" s="44"/>
      <c r="JJ269" s="44"/>
      <c r="JK269" s="44"/>
      <c r="JL269" s="44"/>
      <c r="JM269" s="44"/>
      <c r="JN269" s="44"/>
      <c r="JO269" s="44"/>
      <c r="JP269" s="44"/>
      <c r="JQ269" s="44"/>
      <c r="JR269" s="44"/>
      <c r="JS269" s="44"/>
      <c r="JT269" s="44"/>
      <c r="JU269" s="44"/>
      <c r="JV269" s="44"/>
      <c r="JW269" s="44"/>
      <c r="JX269" s="44"/>
      <c r="JY269" s="44"/>
      <c r="JZ269" s="44"/>
      <c r="KA269" s="44"/>
      <c r="KB269" s="44"/>
      <c r="KC269" s="44"/>
      <c r="KD269" s="44"/>
      <c r="KE269" s="44"/>
      <c r="KF269" s="44"/>
      <c r="KG269" s="44"/>
      <c r="KH269" s="44"/>
      <c r="KI269" s="44"/>
      <c r="KJ269" s="44"/>
      <c r="KK269" s="44"/>
      <c r="KL269" s="44"/>
      <c r="KM269" s="44"/>
      <c r="KN269" s="44"/>
      <c r="KO269" s="44"/>
      <c r="KP269" s="44"/>
      <c r="KQ269" s="44"/>
      <c r="KR269" s="44"/>
      <c r="KS269" s="44"/>
      <c r="KT269" s="44"/>
      <c r="KU269" s="44"/>
      <c r="KV269" s="44"/>
      <c r="KW269" s="44"/>
      <c r="KX269" s="44"/>
      <c r="KY269" s="44"/>
      <c r="KZ269" s="44"/>
      <c r="LA269" s="44"/>
      <c r="LB269" s="44"/>
      <c r="LC269" s="44"/>
      <c r="LD269" s="44"/>
      <c r="LE269" s="44"/>
      <c r="LF269" s="44"/>
      <c r="LG269" s="44"/>
      <c r="LH269" s="44"/>
      <c r="LI269" s="44"/>
      <c r="LJ269" s="44"/>
      <c r="LK269" s="44"/>
      <c r="LL269" s="44"/>
      <c r="LM269" s="44"/>
      <c r="LN269" s="44"/>
      <c r="LO269" s="44"/>
      <c r="LP269" s="44"/>
      <c r="LQ269" s="44"/>
      <c r="LR269" s="44"/>
      <c r="LS269" s="44"/>
      <c r="LT269" s="44"/>
      <c r="LU269" s="44"/>
      <c r="LV269" s="44"/>
      <c r="LW269" s="44"/>
      <c r="LX269" s="44"/>
      <c r="LY269" s="44"/>
      <c r="LZ269" s="44"/>
      <c r="MA269" s="44"/>
      <c r="MB269" s="44"/>
      <c r="MC269" s="44"/>
      <c r="MD269" s="44"/>
      <c r="ME269" s="44"/>
      <c r="MF269" s="44"/>
      <c r="MG269" s="44"/>
      <c r="MH269" s="44"/>
      <c r="MI269" s="44"/>
      <c r="MJ269" s="44"/>
      <c r="MK269" s="44"/>
      <c r="ML269" s="44"/>
      <c r="MM269" s="44"/>
      <c r="MN269" s="44"/>
      <c r="MO269" s="44"/>
      <c r="MP269" s="44"/>
      <c r="MQ269" s="44"/>
      <c r="MR269" s="44"/>
      <c r="MS269" s="44"/>
      <c r="MT269" s="44"/>
      <c r="MU269" s="44"/>
      <c r="MV269" s="44"/>
      <c r="MW269" s="44"/>
      <c r="MX269" s="44"/>
      <c r="MY269" s="44"/>
      <c r="MZ269" s="44"/>
      <c r="NA269" s="44"/>
      <c r="NB269" s="44"/>
      <c r="NC269" s="44"/>
      <c r="ND269" s="44"/>
      <c r="NE269" s="44"/>
      <c r="NF269" s="44"/>
      <c r="NG269" s="44"/>
      <c r="NH269" s="44"/>
      <c r="NI269" s="44"/>
      <c r="NJ269" s="44"/>
      <c r="NK269" s="44"/>
      <c r="NL269" s="44"/>
      <c r="NM269" s="44"/>
      <c r="NN269" s="44"/>
      <c r="NO269" s="44"/>
      <c r="NP269" s="44"/>
      <c r="NQ269" s="44"/>
      <c r="NR269" s="44"/>
      <c r="NS269" s="44"/>
      <c r="NT269" s="44"/>
      <c r="NU269" s="44"/>
      <c r="NV269" s="44"/>
      <c r="NW269" s="44"/>
      <c r="NX269" s="44"/>
      <c r="NY269" s="44"/>
      <c r="NZ269" s="44"/>
      <c r="OA269" s="44"/>
      <c r="OB269" s="44"/>
      <c r="OC269" s="44"/>
      <c r="OD269" s="44"/>
      <c r="OE269" s="44"/>
      <c r="OF269" s="44"/>
      <c r="OG269" s="44"/>
      <c r="OH269" s="44"/>
      <c r="OI269" s="44"/>
      <c r="OJ269" s="44"/>
      <c r="OK269" s="44"/>
      <c r="OL269" s="44"/>
      <c r="OM269" s="44"/>
      <c r="ON269" s="44"/>
      <c r="OO269" s="44"/>
      <c r="OP269" s="44"/>
      <c r="OQ269" s="44"/>
      <c r="OR269" s="44"/>
      <c r="OS269" s="44"/>
      <c r="OT269" s="44"/>
      <c r="OU269" s="44"/>
      <c r="OV269" s="44"/>
      <c r="OW269" s="44"/>
      <c r="OX269" s="44"/>
      <c r="OY269" s="44"/>
      <c r="OZ269" s="44"/>
      <c r="PA269" s="44"/>
      <c r="PB269" s="44"/>
      <c r="PC269" s="44"/>
      <c r="PD269" s="44"/>
      <c r="PE269" s="44"/>
      <c r="PF269" s="44"/>
      <c r="PG269" s="44"/>
      <c r="PH269" s="44"/>
    </row>
    <row r="270" spans="1:424" s="49" customFormat="1" x14ac:dyDescent="0.25">
      <c r="A270" s="30"/>
      <c r="C270" s="328"/>
      <c r="D270" s="47"/>
      <c r="E270" s="328"/>
      <c r="F270" s="47"/>
      <c r="G270" s="47"/>
      <c r="H270" s="47"/>
      <c r="I270" s="47"/>
      <c r="J270" s="47"/>
      <c r="M270" s="47"/>
      <c r="N270" s="47"/>
      <c r="O270" s="47"/>
      <c r="P270" s="47"/>
      <c r="Q270" s="47"/>
      <c r="R270" s="47"/>
      <c r="U270" s="47"/>
      <c r="V270" s="47"/>
      <c r="W270" s="47"/>
      <c r="X270" s="47"/>
      <c r="Y270" s="47"/>
      <c r="Z270" s="47"/>
      <c r="AC270" s="47"/>
      <c r="AD270" s="47"/>
      <c r="AE270" s="47"/>
      <c r="AF270" s="47"/>
      <c r="AG270" s="47"/>
      <c r="AH270" s="47"/>
      <c r="AK270" s="47"/>
      <c r="AL270" s="47"/>
      <c r="AM270" s="47"/>
      <c r="AN270" s="47"/>
      <c r="AO270" s="47"/>
      <c r="AP270" s="47"/>
      <c r="AS270" s="47"/>
      <c r="AT270" s="47"/>
      <c r="AU270" s="47"/>
      <c r="AV270" s="47"/>
      <c r="AW270" s="46"/>
      <c r="AX270" s="46"/>
      <c r="BA270" s="47"/>
      <c r="BB270" s="47"/>
      <c r="BC270" s="47"/>
      <c r="BD270" s="47"/>
      <c r="BE270" s="47"/>
      <c r="BF270" s="47"/>
      <c r="BG270" s="47"/>
      <c r="BH270" s="47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44"/>
      <c r="CP270" s="44"/>
      <c r="CQ270" s="44"/>
      <c r="CR270" s="44"/>
      <c r="CS270" s="44"/>
      <c r="CT270" s="44"/>
      <c r="CU270" s="44"/>
      <c r="CV270" s="44"/>
      <c r="CW270" s="44"/>
      <c r="CX270" s="44"/>
      <c r="CY270" s="44"/>
      <c r="CZ270" s="44"/>
      <c r="DA270" s="44"/>
      <c r="DB270" s="44"/>
      <c r="DC270" s="44"/>
      <c r="DD270" s="44"/>
      <c r="DE270" s="44"/>
      <c r="DF270" s="44"/>
      <c r="DG270" s="44"/>
      <c r="DH270" s="44"/>
      <c r="DI270" s="44"/>
      <c r="DJ270" s="44"/>
      <c r="DK270" s="44"/>
      <c r="DL270" s="44"/>
      <c r="DM270" s="44"/>
      <c r="DN270" s="44"/>
      <c r="DO270" s="44"/>
      <c r="DP270" s="44"/>
      <c r="DQ270" s="44"/>
      <c r="DR270" s="44"/>
      <c r="DS270" s="44"/>
      <c r="DT270" s="44"/>
      <c r="DU270" s="44"/>
      <c r="DV270" s="44"/>
      <c r="DW270" s="44"/>
      <c r="DX270" s="44"/>
      <c r="DY270" s="44"/>
      <c r="DZ270" s="44"/>
      <c r="EA270" s="44"/>
      <c r="EB270" s="44"/>
      <c r="EC270" s="44"/>
      <c r="ED270" s="44"/>
      <c r="EE270" s="44"/>
      <c r="EF270" s="44"/>
      <c r="EG270" s="44"/>
      <c r="EH270" s="44"/>
      <c r="EI270" s="44"/>
      <c r="EJ270" s="44"/>
      <c r="EK270" s="44"/>
      <c r="EL270" s="44"/>
      <c r="EM270" s="44"/>
      <c r="EN270" s="44"/>
      <c r="EO270" s="44"/>
      <c r="EP270" s="44"/>
      <c r="EQ270" s="44"/>
      <c r="ER270" s="44"/>
      <c r="ES270" s="44"/>
      <c r="ET270" s="44"/>
      <c r="EU270" s="44"/>
      <c r="EV270" s="44"/>
      <c r="EW270" s="44"/>
      <c r="EX270" s="44"/>
      <c r="EY270" s="44"/>
      <c r="EZ270" s="44"/>
      <c r="FA270" s="44"/>
      <c r="FB270" s="44"/>
      <c r="FC270" s="44"/>
      <c r="FD270" s="44"/>
      <c r="FE270" s="44"/>
      <c r="FF270" s="44"/>
      <c r="FG270" s="44"/>
      <c r="FH270" s="44"/>
      <c r="FI270" s="44"/>
      <c r="FJ270" s="44"/>
      <c r="FK270" s="44"/>
      <c r="FL270" s="44"/>
      <c r="FM270" s="44"/>
      <c r="FN270" s="44"/>
      <c r="FO270" s="44"/>
      <c r="FP270" s="44"/>
      <c r="FQ270" s="44"/>
      <c r="FR270" s="44"/>
      <c r="FS270" s="44"/>
      <c r="FT270" s="44"/>
      <c r="FU270" s="44"/>
      <c r="FV270" s="44"/>
      <c r="FW270" s="44"/>
      <c r="FX270" s="44"/>
      <c r="FY270" s="44"/>
      <c r="FZ270" s="44"/>
      <c r="GA270" s="44"/>
      <c r="GB270" s="44"/>
      <c r="GC270" s="44"/>
      <c r="GD270" s="44"/>
      <c r="GE270" s="44"/>
      <c r="GF270" s="44"/>
      <c r="GG270" s="44"/>
      <c r="GH270" s="44"/>
      <c r="GI270" s="44"/>
      <c r="GJ270" s="44"/>
      <c r="GK270" s="44"/>
      <c r="GL270" s="44"/>
      <c r="GM270" s="44"/>
      <c r="GN270" s="44"/>
      <c r="GO270" s="44"/>
      <c r="GP270" s="44"/>
      <c r="GQ270" s="44"/>
      <c r="GR270" s="44"/>
      <c r="GS270" s="44"/>
      <c r="GT270" s="44"/>
      <c r="GU270" s="44"/>
      <c r="GV270" s="44"/>
      <c r="GW270" s="44"/>
      <c r="GX270" s="44"/>
      <c r="GY270" s="44"/>
      <c r="GZ270" s="44"/>
      <c r="HA270" s="44"/>
      <c r="HB270" s="44"/>
      <c r="HC270" s="44"/>
      <c r="HD270" s="44"/>
      <c r="HE270" s="44"/>
      <c r="HF270" s="44"/>
      <c r="HG270" s="44"/>
      <c r="HH270" s="44"/>
      <c r="HI270" s="44"/>
      <c r="HJ270" s="44"/>
      <c r="HK270" s="44"/>
      <c r="HL270" s="44"/>
      <c r="HM270" s="44"/>
      <c r="HN270" s="44"/>
      <c r="HO270" s="44"/>
      <c r="HP270" s="44"/>
      <c r="HQ270" s="44"/>
      <c r="HR270" s="44"/>
      <c r="HS270" s="44"/>
      <c r="HT270" s="44"/>
      <c r="HU270" s="44"/>
      <c r="HV270" s="44"/>
      <c r="HW270" s="44"/>
      <c r="HX270" s="44"/>
      <c r="HY270" s="44"/>
      <c r="HZ270" s="44"/>
      <c r="IA270" s="44"/>
      <c r="IB270" s="44"/>
      <c r="IC270" s="44"/>
      <c r="ID270" s="44"/>
      <c r="IE270" s="44"/>
      <c r="IF270" s="44"/>
      <c r="IG270" s="44"/>
      <c r="IH270" s="44"/>
      <c r="II270" s="44"/>
      <c r="IJ270" s="44"/>
      <c r="IK270" s="44"/>
      <c r="IL270" s="44"/>
      <c r="IM270" s="44"/>
      <c r="IN270" s="44"/>
      <c r="IO270" s="44"/>
      <c r="IP270" s="44"/>
      <c r="IQ270" s="44"/>
      <c r="IR270" s="44"/>
      <c r="IS270" s="44"/>
      <c r="IT270" s="44"/>
      <c r="IU270" s="44"/>
      <c r="IV270" s="44"/>
      <c r="IW270" s="44"/>
      <c r="IX270" s="44"/>
      <c r="IY270" s="44"/>
      <c r="IZ270" s="44"/>
      <c r="JA270" s="44"/>
      <c r="JB270" s="44"/>
      <c r="JC270" s="44"/>
      <c r="JD270" s="44"/>
      <c r="JE270" s="44"/>
      <c r="JF270" s="44"/>
      <c r="JG270" s="44"/>
      <c r="JH270" s="44"/>
      <c r="JI270" s="44"/>
      <c r="JJ270" s="44"/>
      <c r="JK270" s="44"/>
      <c r="JL270" s="44"/>
      <c r="JM270" s="44"/>
      <c r="JN270" s="44"/>
      <c r="JO270" s="44"/>
      <c r="JP270" s="44"/>
      <c r="JQ270" s="44"/>
      <c r="JR270" s="44"/>
      <c r="JS270" s="44"/>
      <c r="JT270" s="44"/>
      <c r="JU270" s="44"/>
      <c r="JV270" s="44"/>
      <c r="JW270" s="44"/>
      <c r="JX270" s="44"/>
      <c r="JY270" s="44"/>
      <c r="JZ270" s="44"/>
      <c r="KA270" s="44"/>
      <c r="KB270" s="44"/>
      <c r="KC270" s="44"/>
      <c r="KD270" s="44"/>
      <c r="KE270" s="44"/>
      <c r="KF270" s="44"/>
      <c r="KG270" s="44"/>
      <c r="KH270" s="44"/>
      <c r="KI270" s="44"/>
      <c r="KJ270" s="44"/>
      <c r="KK270" s="44"/>
      <c r="KL270" s="44"/>
      <c r="KM270" s="44"/>
      <c r="KN270" s="44"/>
      <c r="KO270" s="44"/>
      <c r="KP270" s="44"/>
      <c r="KQ270" s="44"/>
      <c r="KR270" s="44"/>
      <c r="KS270" s="44"/>
      <c r="KT270" s="44"/>
      <c r="KU270" s="44"/>
      <c r="KV270" s="44"/>
      <c r="KW270" s="44"/>
      <c r="KX270" s="44"/>
      <c r="KY270" s="44"/>
      <c r="KZ270" s="44"/>
      <c r="LA270" s="44"/>
      <c r="LB270" s="44"/>
      <c r="LC270" s="44"/>
      <c r="LD270" s="44"/>
      <c r="LE270" s="44"/>
      <c r="LF270" s="44"/>
      <c r="LG270" s="44"/>
      <c r="LH270" s="44"/>
      <c r="LI270" s="44"/>
      <c r="LJ270" s="44"/>
      <c r="LK270" s="44"/>
      <c r="LL270" s="44"/>
      <c r="LM270" s="44"/>
      <c r="LN270" s="44"/>
      <c r="LO270" s="44"/>
      <c r="LP270" s="44"/>
      <c r="LQ270" s="44"/>
      <c r="LR270" s="44"/>
      <c r="LS270" s="44"/>
      <c r="LT270" s="44"/>
      <c r="LU270" s="44"/>
      <c r="LV270" s="44"/>
      <c r="LW270" s="44"/>
      <c r="LX270" s="44"/>
      <c r="LY270" s="44"/>
      <c r="LZ270" s="44"/>
      <c r="MA270" s="44"/>
      <c r="MB270" s="44"/>
      <c r="MC270" s="44"/>
      <c r="MD270" s="44"/>
      <c r="ME270" s="44"/>
      <c r="MF270" s="44"/>
      <c r="MG270" s="44"/>
      <c r="MH270" s="44"/>
      <c r="MI270" s="44"/>
      <c r="MJ270" s="44"/>
      <c r="MK270" s="44"/>
      <c r="ML270" s="44"/>
      <c r="MM270" s="44"/>
      <c r="MN270" s="44"/>
      <c r="MO270" s="44"/>
      <c r="MP270" s="44"/>
      <c r="MQ270" s="44"/>
      <c r="MR270" s="44"/>
      <c r="MS270" s="44"/>
      <c r="MT270" s="44"/>
      <c r="MU270" s="44"/>
      <c r="MV270" s="44"/>
      <c r="MW270" s="44"/>
      <c r="MX270" s="44"/>
      <c r="MY270" s="44"/>
      <c r="MZ270" s="44"/>
      <c r="NA270" s="44"/>
      <c r="NB270" s="44"/>
      <c r="NC270" s="44"/>
      <c r="ND270" s="44"/>
      <c r="NE270" s="44"/>
      <c r="NF270" s="44"/>
      <c r="NG270" s="44"/>
      <c r="NH270" s="44"/>
      <c r="NI270" s="44"/>
      <c r="NJ270" s="44"/>
      <c r="NK270" s="44"/>
      <c r="NL270" s="44"/>
      <c r="NM270" s="44"/>
      <c r="NN270" s="44"/>
      <c r="NO270" s="44"/>
      <c r="NP270" s="44"/>
      <c r="NQ270" s="44"/>
      <c r="NR270" s="44"/>
      <c r="NS270" s="44"/>
      <c r="NT270" s="44"/>
      <c r="NU270" s="44"/>
      <c r="NV270" s="44"/>
      <c r="NW270" s="44"/>
      <c r="NX270" s="44"/>
      <c r="NY270" s="44"/>
      <c r="NZ270" s="44"/>
      <c r="OA270" s="44"/>
      <c r="OB270" s="44"/>
      <c r="OC270" s="44"/>
      <c r="OD270" s="44"/>
      <c r="OE270" s="44"/>
      <c r="OF270" s="44"/>
      <c r="OG270" s="44"/>
      <c r="OH270" s="44"/>
      <c r="OI270" s="44"/>
      <c r="OJ270" s="44"/>
      <c r="OK270" s="44"/>
      <c r="OL270" s="44"/>
      <c r="OM270" s="44"/>
      <c r="ON270" s="44"/>
      <c r="OO270" s="44"/>
      <c r="OP270" s="44"/>
      <c r="OQ270" s="44"/>
      <c r="OR270" s="44"/>
      <c r="OS270" s="44"/>
      <c r="OT270" s="44"/>
      <c r="OU270" s="44"/>
      <c r="OV270" s="44"/>
      <c r="OW270" s="44"/>
      <c r="OX270" s="44"/>
      <c r="OY270" s="44"/>
      <c r="OZ270" s="44"/>
      <c r="PA270" s="44"/>
      <c r="PB270" s="44"/>
      <c r="PC270" s="44"/>
      <c r="PD270" s="44"/>
      <c r="PE270" s="44"/>
      <c r="PF270" s="44"/>
      <c r="PG270" s="44"/>
      <c r="PH270" s="44"/>
    </row>
    <row r="271" spans="1:424" s="49" customFormat="1" x14ac:dyDescent="0.25">
      <c r="A271" s="30"/>
      <c r="C271" s="328"/>
      <c r="D271" s="47"/>
      <c r="E271" s="328"/>
      <c r="F271" s="47"/>
      <c r="G271" s="47"/>
      <c r="H271" s="47"/>
      <c r="I271" s="47"/>
      <c r="J271" s="47"/>
      <c r="M271" s="47"/>
      <c r="N271" s="47"/>
      <c r="O271" s="47"/>
      <c r="P271" s="47"/>
      <c r="Q271" s="47"/>
      <c r="R271" s="47"/>
      <c r="U271" s="47"/>
      <c r="V271" s="47"/>
      <c r="W271" s="47"/>
      <c r="X271" s="47"/>
      <c r="Y271" s="47"/>
      <c r="Z271" s="47"/>
      <c r="AC271" s="47"/>
      <c r="AD271" s="47"/>
      <c r="AE271" s="47"/>
      <c r="AF271" s="47"/>
      <c r="AG271" s="47"/>
      <c r="AH271" s="47"/>
      <c r="AK271" s="47"/>
      <c r="AL271" s="47"/>
      <c r="AM271" s="47"/>
      <c r="AN271" s="47"/>
      <c r="AO271" s="47"/>
      <c r="AP271" s="47"/>
      <c r="AS271" s="47"/>
      <c r="AT271" s="47"/>
      <c r="AU271" s="47"/>
      <c r="AV271" s="47"/>
      <c r="AW271" s="46"/>
      <c r="AX271" s="46"/>
      <c r="BA271" s="47"/>
      <c r="BB271" s="47"/>
      <c r="BC271" s="47"/>
      <c r="BD271" s="47"/>
      <c r="BE271" s="47"/>
      <c r="BF271" s="47"/>
      <c r="BG271" s="47"/>
      <c r="BH271" s="47"/>
      <c r="BI271" s="44"/>
      <c r="BJ271" s="44"/>
      <c r="BK271" s="44"/>
      <c r="BL271" s="44"/>
      <c r="BM271" s="44"/>
      <c r="BN271" s="44"/>
      <c r="BO271" s="44"/>
      <c r="BP271" s="44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44"/>
      <c r="CE271" s="44"/>
      <c r="CF271" s="44"/>
      <c r="CG271" s="44"/>
      <c r="CH271" s="44"/>
      <c r="CI271" s="44"/>
      <c r="CJ271" s="44"/>
      <c r="CK271" s="44"/>
      <c r="CL271" s="44"/>
      <c r="CM271" s="44"/>
      <c r="CN271" s="44"/>
      <c r="CO271" s="44"/>
      <c r="CP271" s="44"/>
      <c r="CQ271" s="44"/>
      <c r="CR271" s="44"/>
      <c r="CS271" s="44"/>
      <c r="CT271" s="44"/>
      <c r="CU271" s="44"/>
      <c r="CV271" s="44"/>
      <c r="CW271" s="44"/>
      <c r="CX271" s="44"/>
      <c r="CY271" s="44"/>
      <c r="CZ271" s="44"/>
      <c r="DA271" s="44"/>
      <c r="DB271" s="44"/>
      <c r="DC271" s="44"/>
      <c r="DD271" s="44"/>
      <c r="DE271" s="44"/>
      <c r="DF271" s="44"/>
      <c r="DG271" s="44"/>
      <c r="DH271" s="44"/>
      <c r="DI271" s="44"/>
      <c r="DJ271" s="44"/>
      <c r="DK271" s="44"/>
      <c r="DL271" s="44"/>
      <c r="DM271" s="44"/>
      <c r="DN271" s="44"/>
      <c r="DO271" s="44"/>
      <c r="DP271" s="44"/>
      <c r="DQ271" s="44"/>
      <c r="DR271" s="44"/>
      <c r="DS271" s="44"/>
      <c r="DT271" s="44"/>
      <c r="DU271" s="44"/>
      <c r="DV271" s="44"/>
      <c r="DW271" s="44"/>
      <c r="DX271" s="44"/>
      <c r="DY271" s="44"/>
      <c r="DZ271" s="44"/>
      <c r="EA271" s="44"/>
      <c r="EB271" s="44"/>
      <c r="EC271" s="44"/>
      <c r="ED271" s="44"/>
      <c r="EE271" s="44"/>
      <c r="EF271" s="44"/>
      <c r="EG271" s="44"/>
      <c r="EH271" s="44"/>
      <c r="EI271" s="44"/>
      <c r="EJ271" s="44"/>
      <c r="EK271" s="44"/>
      <c r="EL271" s="44"/>
      <c r="EM271" s="44"/>
      <c r="EN271" s="44"/>
      <c r="EO271" s="44"/>
      <c r="EP271" s="44"/>
      <c r="EQ271" s="44"/>
      <c r="ER271" s="44"/>
      <c r="ES271" s="44"/>
      <c r="ET271" s="44"/>
      <c r="EU271" s="44"/>
      <c r="EV271" s="44"/>
      <c r="EW271" s="44"/>
      <c r="EX271" s="44"/>
      <c r="EY271" s="44"/>
      <c r="EZ271" s="44"/>
      <c r="FA271" s="44"/>
      <c r="FB271" s="44"/>
      <c r="FC271" s="44"/>
      <c r="FD271" s="44"/>
      <c r="FE271" s="44"/>
      <c r="FF271" s="44"/>
      <c r="FG271" s="44"/>
      <c r="FH271" s="44"/>
      <c r="FI271" s="44"/>
      <c r="FJ271" s="44"/>
      <c r="FK271" s="44"/>
      <c r="FL271" s="44"/>
      <c r="FM271" s="44"/>
      <c r="FN271" s="44"/>
      <c r="FO271" s="44"/>
      <c r="FP271" s="44"/>
      <c r="FQ271" s="44"/>
      <c r="FR271" s="44"/>
      <c r="FS271" s="44"/>
      <c r="FT271" s="44"/>
      <c r="FU271" s="44"/>
      <c r="FV271" s="44"/>
      <c r="FW271" s="44"/>
      <c r="FX271" s="44"/>
      <c r="FY271" s="44"/>
      <c r="FZ271" s="44"/>
      <c r="GA271" s="44"/>
      <c r="GB271" s="44"/>
      <c r="GC271" s="44"/>
      <c r="GD271" s="44"/>
      <c r="GE271" s="44"/>
      <c r="GF271" s="44"/>
      <c r="GG271" s="44"/>
      <c r="GH271" s="44"/>
      <c r="GI271" s="44"/>
      <c r="GJ271" s="44"/>
      <c r="GK271" s="44"/>
      <c r="GL271" s="44"/>
      <c r="GM271" s="44"/>
      <c r="GN271" s="44"/>
      <c r="GO271" s="44"/>
      <c r="GP271" s="44"/>
      <c r="GQ271" s="44"/>
      <c r="GR271" s="44"/>
      <c r="GS271" s="44"/>
      <c r="GT271" s="44"/>
      <c r="GU271" s="44"/>
      <c r="GV271" s="44"/>
      <c r="GW271" s="44"/>
      <c r="GX271" s="44"/>
      <c r="GY271" s="44"/>
      <c r="GZ271" s="44"/>
      <c r="HA271" s="44"/>
      <c r="HB271" s="44"/>
      <c r="HC271" s="44"/>
      <c r="HD271" s="44"/>
      <c r="HE271" s="44"/>
      <c r="HF271" s="44"/>
      <c r="HG271" s="44"/>
      <c r="HH271" s="44"/>
      <c r="HI271" s="44"/>
      <c r="HJ271" s="44"/>
      <c r="HK271" s="44"/>
      <c r="HL271" s="44"/>
      <c r="HM271" s="44"/>
      <c r="HN271" s="44"/>
      <c r="HO271" s="44"/>
      <c r="HP271" s="44"/>
      <c r="HQ271" s="44"/>
      <c r="HR271" s="44"/>
      <c r="HS271" s="44"/>
      <c r="HT271" s="44"/>
      <c r="HU271" s="44"/>
      <c r="HV271" s="44"/>
      <c r="HW271" s="44"/>
      <c r="HX271" s="44"/>
      <c r="HY271" s="44"/>
      <c r="HZ271" s="44"/>
      <c r="IA271" s="44"/>
      <c r="IB271" s="44"/>
      <c r="IC271" s="44"/>
      <c r="ID271" s="44"/>
      <c r="IE271" s="44"/>
      <c r="IF271" s="44"/>
      <c r="IG271" s="44"/>
      <c r="IH271" s="44"/>
      <c r="II271" s="44"/>
      <c r="IJ271" s="44"/>
      <c r="IK271" s="44"/>
      <c r="IL271" s="44"/>
      <c r="IM271" s="44"/>
      <c r="IN271" s="44"/>
      <c r="IO271" s="44"/>
      <c r="IP271" s="44"/>
      <c r="IQ271" s="44"/>
      <c r="IR271" s="44"/>
      <c r="IS271" s="44"/>
      <c r="IT271" s="44"/>
      <c r="IU271" s="44"/>
      <c r="IV271" s="44"/>
      <c r="IW271" s="44"/>
      <c r="IX271" s="44"/>
      <c r="IY271" s="44"/>
      <c r="IZ271" s="44"/>
      <c r="JA271" s="44"/>
      <c r="JB271" s="44"/>
      <c r="JC271" s="44"/>
      <c r="JD271" s="44"/>
      <c r="JE271" s="44"/>
      <c r="JF271" s="44"/>
      <c r="JG271" s="44"/>
      <c r="JH271" s="44"/>
      <c r="JI271" s="44"/>
      <c r="JJ271" s="44"/>
      <c r="JK271" s="44"/>
      <c r="JL271" s="44"/>
      <c r="JM271" s="44"/>
      <c r="JN271" s="44"/>
      <c r="JO271" s="44"/>
      <c r="JP271" s="44"/>
      <c r="JQ271" s="44"/>
      <c r="JR271" s="44"/>
      <c r="JS271" s="44"/>
      <c r="JT271" s="44"/>
      <c r="JU271" s="44"/>
      <c r="JV271" s="44"/>
      <c r="JW271" s="44"/>
      <c r="JX271" s="44"/>
      <c r="JY271" s="44"/>
      <c r="JZ271" s="44"/>
      <c r="KA271" s="44"/>
      <c r="KB271" s="44"/>
      <c r="KC271" s="44"/>
      <c r="KD271" s="44"/>
      <c r="KE271" s="44"/>
      <c r="KF271" s="44"/>
      <c r="KG271" s="44"/>
      <c r="KH271" s="44"/>
      <c r="KI271" s="44"/>
      <c r="KJ271" s="44"/>
      <c r="KK271" s="44"/>
      <c r="KL271" s="44"/>
      <c r="KM271" s="44"/>
      <c r="KN271" s="44"/>
      <c r="KO271" s="44"/>
      <c r="KP271" s="44"/>
      <c r="KQ271" s="44"/>
      <c r="KR271" s="44"/>
      <c r="KS271" s="44"/>
      <c r="KT271" s="44"/>
      <c r="KU271" s="44"/>
      <c r="KV271" s="44"/>
      <c r="KW271" s="44"/>
      <c r="KX271" s="44"/>
      <c r="KY271" s="44"/>
      <c r="KZ271" s="44"/>
      <c r="LA271" s="44"/>
      <c r="LB271" s="44"/>
      <c r="LC271" s="44"/>
      <c r="LD271" s="44"/>
      <c r="LE271" s="44"/>
      <c r="LF271" s="44"/>
      <c r="LG271" s="44"/>
      <c r="LH271" s="44"/>
      <c r="LI271" s="44"/>
      <c r="LJ271" s="44"/>
      <c r="LK271" s="44"/>
      <c r="LL271" s="44"/>
      <c r="LM271" s="44"/>
      <c r="LN271" s="44"/>
      <c r="LO271" s="44"/>
      <c r="LP271" s="44"/>
      <c r="LQ271" s="44"/>
      <c r="LR271" s="44"/>
      <c r="LS271" s="44"/>
      <c r="LT271" s="44"/>
      <c r="LU271" s="44"/>
      <c r="LV271" s="44"/>
      <c r="LW271" s="44"/>
      <c r="LX271" s="44"/>
      <c r="LY271" s="44"/>
      <c r="LZ271" s="44"/>
      <c r="MA271" s="44"/>
      <c r="MB271" s="44"/>
      <c r="MC271" s="44"/>
      <c r="MD271" s="44"/>
      <c r="ME271" s="44"/>
      <c r="MF271" s="44"/>
      <c r="MG271" s="44"/>
      <c r="MH271" s="44"/>
      <c r="MI271" s="44"/>
      <c r="MJ271" s="44"/>
      <c r="MK271" s="44"/>
      <c r="ML271" s="44"/>
      <c r="MM271" s="44"/>
      <c r="MN271" s="44"/>
      <c r="MO271" s="44"/>
      <c r="MP271" s="44"/>
      <c r="MQ271" s="44"/>
      <c r="MR271" s="44"/>
      <c r="MS271" s="44"/>
      <c r="MT271" s="44"/>
      <c r="MU271" s="44"/>
      <c r="MV271" s="44"/>
      <c r="MW271" s="44"/>
      <c r="MX271" s="44"/>
      <c r="MY271" s="44"/>
      <c r="MZ271" s="44"/>
      <c r="NA271" s="44"/>
      <c r="NB271" s="44"/>
      <c r="NC271" s="44"/>
      <c r="ND271" s="44"/>
      <c r="NE271" s="44"/>
      <c r="NF271" s="44"/>
      <c r="NG271" s="44"/>
      <c r="NH271" s="44"/>
      <c r="NI271" s="44"/>
      <c r="NJ271" s="44"/>
      <c r="NK271" s="44"/>
      <c r="NL271" s="44"/>
      <c r="NM271" s="44"/>
      <c r="NN271" s="44"/>
      <c r="NO271" s="44"/>
      <c r="NP271" s="44"/>
      <c r="NQ271" s="44"/>
      <c r="NR271" s="44"/>
      <c r="NS271" s="44"/>
      <c r="NT271" s="44"/>
      <c r="NU271" s="44"/>
      <c r="NV271" s="44"/>
      <c r="NW271" s="44"/>
      <c r="NX271" s="44"/>
      <c r="NY271" s="44"/>
      <c r="NZ271" s="44"/>
      <c r="OA271" s="44"/>
      <c r="OB271" s="44"/>
      <c r="OC271" s="44"/>
      <c r="OD271" s="44"/>
      <c r="OE271" s="44"/>
      <c r="OF271" s="44"/>
      <c r="OG271" s="44"/>
      <c r="OH271" s="44"/>
      <c r="OI271" s="44"/>
      <c r="OJ271" s="44"/>
      <c r="OK271" s="44"/>
      <c r="OL271" s="44"/>
      <c r="OM271" s="44"/>
      <c r="ON271" s="44"/>
      <c r="OO271" s="44"/>
      <c r="OP271" s="44"/>
      <c r="OQ271" s="44"/>
      <c r="OR271" s="44"/>
      <c r="OS271" s="44"/>
      <c r="OT271" s="44"/>
      <c r="OU271" s="44"/>
      <c r="OV271" s="44"/>
      <c r="OW271" s="44"/>
      <c r="OX271" s="44"/>
      <c r="OY271" s="44"/>
      <c r="OZ271" s="44"/>
      <c r="PA271" s="44"/>
      <c r="PB271" s="44"/>
      <c r="PC271" s="44"/>
      <c r="PD271" s="44"/>
      <c r="PE271" s="44"/>
      <c r="PF271" s="44"/>
      <c r="PG271" s="44"/>
      <c r="PH271" s="44"/>
    </row>
    <row r="272" spans="1:424" s="49" customFormat="1" x14ac:dyDescent="0.25">
      <c r="A272" s="30"/>
      <c r="C272" s="328"/>
      <c r="D272" s="47"/>
      <c r="E272" s="328"/>
      <c r="F272" s="47"/>
      <c r="G272" s="47"/>
      <c r="H272" s="47"/>
      <c r="I272" s="47"/>
      <c r="J272" s="47"/>
      <c r="M272" s="47"/>
      <c r="N272" s="47"/>
      <c r="O272" s="47"/>
      <c r="P272" s="47"/>
      <c r="Q272" s="47"/>
      <c r="R272" s="47"/>
      <c r="U272" s="47"/>
      <c r="V272" s="47"/>
      <c r="W272" s="47"/>
      <c r="X272" s="47"/>
      <c r="Y272" s="47"/>
      <c r="Z272" s="47"/>
      <c r="AC272" s="47"/>
      <c r="AD272" s="47"/>
      <c r="AE272" s="47"/>
      <c r="AF272" s="47"/>
      <c r="AG272" s="47"/>
      <c r="AH272" s="47"/>
      <c r="AK272" s="47"/>
      <c r="AL272" s="47"/>
      <c r="AM272" s="47"/>
      <c r="AN272" s="47"/>
      <c r="AO272" s="47"/>
      <c r="AP272" s="47"/>
      <c r="AS272" s="47"/>
      <c r="AT272" s="47"/>
      <c r="AU272" s="47"/>
      <c r="AV272" s="47"/>
      <c r="AW272" s="46"/>
      <c r="AX272" s="46"/>
      <c r="BA272" s="47"/>
      <c r="BB272" s="47"/>
      <c r="BC272" s="47"/>
      <c r="BD272" s="47"/>
      <c r="BE272" s="47"/>
      <c r="BF272" s="47"/>
      <c r="BG272" s="47"/>
      <c r="BH272" s="47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44"/>
      <c r="CE272" s="44"/>
      <c r="CF272" s="44"/>
      <c r="CG272" s="44"/>
      <c r="CH272" s="44"/>
      <c r="CI272" s="44"/>
      <c r="CJ272" s="44"/>
      <c r="CK272" s="44"/>
      <c r="CL272" s="44"/>
      <c r="CM272" s="44"/>
      <c r="CN272" s="44"/>
      <c r="CO272" s="44"/>
      <c r="CP272" s="44"/>
      <c r="CQ272" s="44"/>
      <c r="CR272" s="44"/>
      <c r="CS272" s="44"/>
      <c r="CT272" s="44"/>
      <c r="CU272" s="44"/>
      <c r="CV272" s="44"/>
      <c r="CW272" s="44"/>
      <c r="CX272" s="44"/>
      <c r="CY272" s="44"/>
      <c r="CZ272" s="44"/>
      <c r="DA272" s="44"/>
      <c r="DB272" s="44"/>
      <c r="DC272" s="44"/>
      <c r="DD272" s="44"/>
      <c r="DE272" s="44"/>
      <c r="DF272" s="44"/>
      <c r="DG272" s="44"/>
      <c r="DH272" s="44"/>
      <c r="DI272" s="44"/>
      <c r="DJ272" s="44"/>
      <c r="DK272" s="44"/>
      <c r="DL272" s="44"/>
      <c r="DM272" s="44"/>
      <c r="DN272" s="44"/>
      <c r="DO272" s="44"/>
      <c r="DP272" s="44"/>
      <c r="DQ272" s="44"/>
      <c r="DR272" s="44"/>
      <c r="DS272" s="44"/>
      <c r="DT272" s="44"/>
      <c r="DU272" s="44"/>
      <c r="DV272" s="44"/>
      <c r="DW272" s="44"/>
      <c r="DX272" s="44"/>
      <c r="DY272" s="44"/>
      <c r="DZ272" s="44"/>
      <c r="EA272" s="44"/>
      <c r="EB272" s="44"/>
      <c r="EC272" s="44"/>
      <c r="ED272" s="44"/>
      <c r="EE272" s="44"/>
      <c r="EF272" s="44"/>
      <c r="EG272" s="44"/>
      <c r="EH272" s="44"/>
      <c r="EI272" s="44"/>
      <c r="EJ272" s="44"/>
      <c r="EK272" s="44"/>
      <c r="EL272" s="44"/>
      <c r="EM272" s="44"/>
      <c r="EN272" s="44"/>
      <c r="EO272" s="44"/>
      <c r="EP272" s="44"/>
      <c r="EQ272" s="44"/>
      <c r="ER272" s="44"/>
      <c r="ES272" s="44"/>
      <c r="ET272" s="44"/>
      <c r="EU272" s="44"/>
      <c r="EV272" s="44"/>
      <c r="EW272" s="44"/>
      <c r="EX272" s="44"/>
      <c r="EY272" s="44"/>
      <c r="EZ272" s="44"/>
      <c r="FA272" s="44"/>
      <c r="FB272" s="44"/>
      <c r="FC272" s="44"/>
      <c r="FD272" s="44"/>
      <c r="FE272" s="44"/>
      <c r="FF272" s="44"/>
      <c r="FG272" s="44"/>
      <c r="FH272" s="44"/>
      <c r="FI272" s="44"/>
      <c r="FJ272" s="44"/>
      <c r="FK272" s="44"/>
      <c r="FL272" s="44"/>
      <c r="FM272" s="44"/>
      <c r="FN272" s="44"/>
      <c r="FO272" s="44"/>
      <c r="FP272" s="44"/>
      <c r="FQ272" s="44"/>
      <c r="FR272" s="44"/>
      <c r="FS272" s="44"/>
      <c r="FT272" s="44"/>
      <c r="FU272" s="44"/>
      <c r="FV272" s="44"/>
      <c r="FW272" s="44"/>
      <c r="FX272" s="44"/>
      <c r="FY272" s="44"/>
      <c r="FZ272" s="44"/>
      <c r="GA272" s="44"/>
      <c r="GB272" s="44"/>
      <c r="GC272" s="44"/>
      <c r="GD272" s="44"/>
      <c r="GE272" s="44"/>
      <c r="GF272" s="44"/>
      <c r="GG272" s="44"/>
      <c r="GH272" s="44"/>
      <c r="GI272" s="44"/>
      <c r="GJ272" s="44"/>
      <c r="GK272" s="44"/>
      <c r="GL272" s="44"/>
      <c r="GM272" s="44"/>
      <c r="GN272" s="44"/>
      <c r="GO272" s="44"/>
      <c r="GP272" s="44"/>
      <c r="GQ272" s="44"/>
      <c r="GR272" s="44"/>
      <c r="GS272" s="44"/>
      <c r="GT272" s="44"/>
      <c r="GU272" s="44"/>
      <c r="GV272" s="44"/>
      <c r="GW272" s="44"/>
      <c r="GX272" s="44"/>
      <c r="GY272" s="44"/>
      <c r="GZ272" s="44"/>
      <c r="HA272" s="44"/>
      <c r="HB272" s="44"/>
      <c r="HC272" s="44"/>
      <c r="HD272" s="44"/>
      <c r="HE272" s="44"/>
      <c r="HF272" s="44"/>
      <c r="HG272" s="44"/>
      <c r="HH272" s="44"/>
      <c r="HI272" s="44"/>
      <c r="HJ272" s="44"/>
      <c r="HK272" s="44"/>
      <c r="HL272" s="44"/>
      <c r="HM272" s="44"/>
      <c r="HN272" s="44"/>
      <c r="HO272" s="44"/>
      <c r="HP272" s="44"/>
      <c r="HQ272" s="44"/>
      <c r="HR272" s="44"/>
      <c r="HS272" s="44"/>
      <c r="HT272" s="44"/>
      <c r="HU272" s="44"/>
      <c r="HV272" s="44"/>
      <c r="HW272" s="44"/>
      <c r="HX272" s="44"/>
      <c r="HY272" s="44"/>
      <c r="HZ272" s="44"/>
      <c r="IA272" s="44"/>
      <c r="IB272" s="44"/>
      <c r="IC272" s="44"/>
      <c r="ID272" s="44"/>
      <c r="IE272" s="44"/>
      <c r="IF272" s="44"/>
      <c r="IG272" s="44"/>
      <c r="IH272" s="44"/>
      <c r="II272" s="44"/>
      <c r="IJ272" s="44"/>
      <c r="IK272" s="44"/>
      <c r="IL272" s="44"/>
      <c r="IM272" s="44"/>
      <c r="IN272" s="44"/>
      <c r="IO272" s="44"/>
      <c r="IP272" s="44"/>
      <c r="IQ272" s="44"/>
      <c r="IR272" s="44"/>
      <c r="IS272" s="44"/>
      <c r="IT272" s="44"/>
      <c r="IU272" s="44"/>
      <c r="IV272" s="44"/>
      <c r="IW272" s="44"/>
      <c r="IX272" s="44"/>
      <c r="IY272" s="44"/>
      <c r="IZ272" s="44"/>
      <c r="JA272" s="44"/>
      <c r="JB272" s="44"/>
      <c r="JC272" s="44"/>
      <c r="JD272" s="44"/>
      <c r="JE272" s="44"/>
      <c r="JF272" s="44"/>
      <c r="JG272" s="44"/>
      <c r="JH272" s="44"/>
      <c r="JI272" s="44"/>
      <c r="JJ272" s="44"/>
      <c r="JK272" s="44"/>
      <c r="JL272" s="44"/>
      <c r="JM272" s="44"/>
      <c r="JN272" s="44"/>
      <c r="JO272" s="44"/>
      <c r="JP272" s="44"/>
      <c r="JQ272" s="44"/>
      <c r="JR272" s="44"/>
      <c r="JS272" s="44"/>
      <c r="JT272" s="44"/>
      <c r="JU272" s="44"/>
      <c r="JV272" s="44"/>
      <c r="JW272" s="44"/>
      <c r="JX272" s="44"/>
      <c r="JY272" s="44"/>
      <c r="JZ272" s="44"/>
      <c r="KA272" s="44"/>
      <c r="KB272" s="44"/>
      <c r="KC272" s="44"/>
      <c r="KD272" s="44"/>
      <c r="KE272" s="44"/>
      <c r="KF272" s="44"/>
      <c r="KG272" s="44"/>
      <c r="KH272" s="44"/>
      <c r="KI272" s="44"/>
      <c r="KJ272" s="44"/>
      <c r="KK272" s="44"/>
      <c r="KL272" s="44"/>
      <c r="KM272" s="44"/>
      <c r="KN272" s="44"/>
      <c r="KO272" s="44"/>
      <c r="KP272" s="44"/>
      <c r="KQ272" s="44"/>
      <c r="KR272" s="44"/>
      <c r="KS272" s="44"/>
      <c r="KT272" s="44"/>
      <c r="KU272" s="44"/>
      <c r="KV272" s="44"/>
      <c r="KW272" s="44"/>
      <c r="KX272" s="44"/>
      <c r="KY272" s="44"/>
      <c r="KZ272" s="44"/>
      <c r="LA272" s="44"/>
      <c r="LB272" s="44"/>
      <c r="LC272" s="44"/>
      <c r="LD272" s="44"/>
      <c r="LE272" s="44"/>
      <c r="LF272" s="44"/>
      <c r="LG272" s="44"/>
      <c r="LH272" s="44"/>
      <c r="LI272" s="44"/>
      <c r="LJ272" s="44"/>
      <c r="LK272" s="44"/>
      <c r="LL272" s="44"/>
      <c r="LM272" s="44"/>
      <c r="LN272" s="44"/>
      <c r="LO272" s="44"/>
      <c r="LP272" s="44"/>
      <c r="LQ272" s="44"/>
      <c r="LR272" s="44"/>
      <c r="LS272" s="44"/>
      <c r="LT272" s="44"/>
      <c r="LU272" s="44"/>
      <c r="LV272" s="44"/>
      <c r="LW272" s="44"/>
      <c r="LX272" s="44"/>
      <c r="LY272" s="44"/>
      <c r="LZ272" s="44"/>
      <c r="MA272" s="44"/>
      <c r="MB272" s="44"/>
      <c r="MC272" s="44"/>
      <c r="MD272" s="44"/>
      <c r="ME272" s="44"/>
      <c r="MF272" s="44"/>
      <c r="MG272" s="44"/>
      <c r="MH272" s="44"/>
      <c r="MI272" s="44"/>
      <c r="MJ272" s="44"/>
      <c r="MK272" s="44"/>
      <c r="ML272" s="44"/>
      <c r="MM272" s="44"/>
      <c r="MN272" s="44"/>
      <c r="MO272" s="44"/>
      <c r="MP272" s="44"/>
      <c r="MQ272" s="44"/>
      <c r="MR272" s="44"/>
      <c r="MS272" s="44"/>
      <c r="MT272" s="44"/>
      <c r="MU272" s="44"/>
      <c r="MV272" s="44"/>
      <c r="MW272" s="44"/>
      <c r="MX272" s="44"/>
      <c r="MY272" s="44"/>
      <c r="MZ272" s="44"/>
      <c r="NA272" s="44"/>
      <c r="NB272" s="44"/>
      <c r="NC272" s="44"/>
      <c r="ND272" s="44"/>
      <c r="NE272" s="44"/>
      <c r="NF272" s="44"/>
      <c r="NG272" s="44"/>
      <c r="NH272" s="44"/>
      <c r="NI272" s="44"/>
      <c r="NJ272" s="44"/>
      <c r="NK272" s="44"/>
      <c r="NL272" s="44"/>
      <c r="NM272" s="44"/>
      <c r="NN272" s="44"/>
      <c r="NO272" s="44"/>
      <c r="NP272" s="44"/>
      <c r="NQ272" s="44"/>
      <c r="NR272" s="44"/>
      <c r="NS272" s="44"/>
      <c r="NT272" s="44"/>
      <c r="NU272" s="44"/>
      <c r="NV272" s="44"/>
      <c r="NW272" s="44"/>
      <c r="NX272" s="44"/>
      <c r="NY272" s="44"/>
      <c r="NZ272" s="44"/>
      <c r="OA272" s="44"/>
      <c r="OB272" s="44"/>
      <c r="OC272" s="44"/>
      <c r="OD272" s="44"/>
      <c r="OE272" s="44"/>
      <c r="OF272" s="44"/>
      <c r="OG272" s="44"/>
      <c r="OH272" s="44"/>
      <c r="OI272" s="44"/>
      <c r="OJ272" s="44"/>
      <c r="OK272" s="44"/>
      <c r="OL272" s="44"/>
      <c r="OM272" s="44"/>
      <c r="ON272" s="44"/>
      <c r="OO272" s="44"/>
      <c r="OP272" s="44"/>
      <c r="OQ272" s="44"/>
      <c r="OR272" s="44"/>
      <c r="OS272" s="44"/>
      <c r="OT272" s="44"/>
      <c r="OU272" s="44"/>
      <c r="OV272" s="44"/>
      <c r="OW272" s="44"/>
      <c r="OX272" s="44"/>
      <c r="OY272" s="44"/>
      <c r="OZ272" s="44"/>
      <c r="PA272" s="44"/>
      <c r="PB272" s="44"/>
      <c r="PC272" s="44"/>
      <c r="PD272" s="44"/>
      <c r="PE272" s="44"/>
      <c r="PF272" s="44"/>
      <c r="PG272" s="44"/>
      <c r="PH272" s="44"/>
    </row>
    <row r="273" spans="1:424" s="49" customFormat="1" x14ac:dyDescent="0.25">
      <c r="A273" s="30"/>
      <c r="C273" s="328"/>
      <c r="D273" s="47"/>
      <c r="E273" s="328"/>
      <c r="F273" s="47"/>
      <c r="G273" s="47"/>
      <c r="H273" s="47"/>
      <c r="I273" s="47"/>
      <c r="J273" s="47"/>
      <c r="M273" s="47"/>
      <c r="N273" s="47"/>
      <c r="O273" s="47"/>
      <c r="P273" s="47"/>
      <c r="Q273" s="47"/>
      <c r="R273" s="47"/>
      <c r="U273" s="47"/>
      <c r="V273" s="47"/>
      <c r="W273" s="47"/>
      <c r="X273" s="47"/>
      <c r="Y273" s="47"/>
      <c r="Z273" s="47"/>
      <c r="AC273" s="47"/>
      <c r="AD273" s="47"/>
      <c r="AE273" s="47"/>
      <c r="AF273" s="47"/>
      <c r="AG273" s="47"/>
      <c r="AH273" s="47"/>
      <c r="AK273" s="47"/>
      <c r="AL273" s="47"/>
      <c r="AM273" s="47"/>
      <c r="AN273" s="47"/>
      <c r="AO273" s="47"/>
      <c r="AP273" s="47"/>
      <c r="AS273" s="47"/>
      <c r="AT273" s="47"/>
      <c r="AU273" s="47"/>
      <c r="AV273" s="47"/>
      <c r="AW273" s="46"/>
      <c r="AX273" s="46"/>
      <c r="BA273" s="47"/>
      <c r="BB273" s="47"/>
      <c r="BC273" s="47"/>
      <c r="BD273" s="47"/>
      <c r="BE273" s="47"/>
      <c r="BF273" s="47"/>
      <c r="BG273" s="47"/>
      <c r="BH273" s="47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44"/>
      <c r="CE273" s="44"/>
      <c r="CF273" s="44"/>
      <c r="CG273" s="44"/>
      <c r="CH273" s="44"/>
      <c r="CI273" s="44"/>
      <c r="CJ273" s="44"/>
      <c r="CK273" s="44"/>
      <c r="CL273" s="44"/>
      <c r="CM273" s="44"/>
      <c r="CN273" s="44"/>
      <c r="CO273" s="44"/>
      <c r="CP273" s="44"/>
      <c r="CQ273" s="44"/>
      <c r="CR273" s="44"/>
      <c r="CS273" s="44"/>
      <c r="CT273" s="44"/>
      <c r="CU273" s="44"/>
      <c r="CV273" s="44"/>
      <c r="CW273" s="44"/>
      <c r="CX273" s="44"/>
      <c r="CY273" s="44"/>
      <c r="CZ273" s="44"/>
      <c r="DA273" s="44"/>
      <c r="DB273" s="44"/>
      <c r="DC273" s="44"/>
      <c r="DD273" s="44"/>
      <c r="DE273" s="44"/>
      <c r="DF273" s="44"/>
      <c r="DG273" s="44"/>
      <c r="DH273" s="44"/>
      <c r="DI273" s="44"/>
      <c r="DJ273" s="44"/>
      <c r="DK273" s="44"/>
      <c r="DL273" s="44"/>
      <c r="DM273" s="44"/>
      <c r="DN273" s="44"/>
      <c r="DO273" s="44"/>
      <c r="DP273" s="44"/>
      <c r="DQ273" s="44"/>
      <c r="DR273" s="44"/>
      <c r="DS273" s="44"/>
      <c r="DT273" s="44"/>
      <c r="DU273" s="44"/>
      <c r="DV273" s="44"/>
      <c r="DW273" s="44"/>
      <c r="DX273" s="44"/>
      <c r="DY273" s="44"/>
      <c r="DZ273" s="44"/>
      <c r="EA273" s="44"/>
      <c r="EB273" s="44"/>
      <c r="EC273" s="44"/>
      <c r="ED273" s="44"/>
      <c r="EE273" s="44"/>
      <c r="EF273" s="44"/>
      <c r="EG273" s="44"/>
      <c r="EH273" s="44"/>
      <c r="EI273" s="44"/>
      <c r="EJ273" s="44"/>
      <c r="EK273" s="44"/>
      <c r="EL273" s="44"/>
      <c r="EM273" s="44"/>
      <c r="EN273" s="44"/>
      <c r="EO273" s="44"/>
      <c r="EP273" s="44"/>
      <c r="EQ273" s="44"/>
      <c r="ER273" s="44"/>
      <c r="ES273" s="44"/>
      <c r="ET273" s="44"/>
      <c r="EU273" s="44"/>
      <c r="EV273" s="44"/>
      <c r="EW273" s="44"/>
      <c r="EX273" s="44"/>
      <c r="EY273" s="44"/>
      <c r="EZ273" s="44"/>
      <c r="FA273" s="44"/>
      <c r="FB273" s="44"/>
      <c r="FC273" s="44"/>
      <c r="FD273" s="44"/>
      <c r="FE273" s="44"/>
      <c r="FF273" s="44"/>
      <c r="FG273" s="44"/>
      <c r="FH273" s="44"/>
      <c r="FI273" s="44"/>
      <c r="FJ273" s="44"/>
      <c r="FK273" s="44"/>
      <c r="FL273" s="44"/>
      <c r="FM273" s="44"/>
      <c r="FN273" s="44"/>
      <c r="FO273" s="44"/>
      <c r="FP273" s="44"/>
      <c r="FQ273" s="44"/>
      <c r="FR273" s="44"/>
      <c r="FS273" s="44"/>
      <c r="FT273" s="44"/>
      <c r="FU273" s="44"/>
      <c r="FV273" s="44"/>
      <c r="FW273" s="44"/>
      <c r="FX273" s="44"/>
      <c r="FY273" s="44"/>
      <c r="FZ273" s="44"/>
      <c r="GA273" s="44"/>
      <c r="GB273" s="44"/>
      <c r="GC273" s="44"/>
      <c r="GD273" s="44"/>
      <c r="GE273" s="44"/>
      <c r="GF273" s="44"/>
      <c r="GG273" s="44"/>
      <c r="GH273" s="44"/>
      <c r="GI273" s="44"/>
      <c r="GJ273" s="44"/>
      <c r="GK273" s="44"/>
      <c r="GL273" s="44"/>
      <c r="GM273" s="44"/>
      <c r="GN273" s="44"/>
      <c r="GO273" s="44"/>
      <c r="GP273" s="44"/>
      <c r="GQ273" s="44"/>
      <c r="GR273" s="44"/>
      <c r="GS273" s="44"/>
      <c r="GT273" s="44"/>
      <c r="GU273" s="44"/>
      <c r="GV273" s="44"/>
      <c r="GW273" s="44"/>
      <c r="GX273" s="44"/>
      <c r="GY273" s="44"/>
      <c r="GZ273" s="44"/>
      <c r="HA273" s="44"/>
      <c r="HB273" s="44"/>
      <c r="HC273" s="44"/>
      <c r="HD273" s="44"/>
      <c r="HE273" s="44"/>
      <c r="HF273" s="44"/>
      <c r="HG273" s="44"/>
      <c r="HH273" s="44"/>
      <c r="HI273" s="44"/>
      <c r="HJ273" s="44"/>
      <c r="HK273" s="44"/>
      <c r="HL273" s="44"/>
      <c r="HM273" s="44"/>
      <c r="HN273" s="44"/>
      <c r="HO273" s="44"/>
      <c r="HP273" s="44"/>
      <c r="HQ273" s="44"/>
      <c r="HR273" s="44"/>
      <c r="HS273" s="44"/>
      <c r="HT273" s="44"/>
      <c r="HU273" s="44"/>
      <c r="HV273" s="44"/>
      <c r="HW273" s="44"/>
      <c r="HX273" s="44"/>
      <c r="HY273" s="44"/>
      <c r="HZ273" s="44"/>
      <c r="IA273" s="44"/>
      <c r="IB273" s="44"/>
      <c r="IC273" s="44"/>
      <c r="ID273" s="44"/>
      <c r="IE273" s="44"/>
      <c r="IF273" s="44"/>
      <c r="IG273" s="44"/>
      <c r="IH273" s="44"/>
      <c r="II273" s="44"/>
      <c r="IJ273" s="44"/>
      <c r="IK273" s="44"/>
      <c r="IL273" s="44"/>
      <c r="IM273" s="44"/>
      <c r="IN273" s="44"/>
      <c r="IO273" s="44"/>
      <c r="IP273" s="44"/>
      <c r="IQ273" s="44"/>
      <c r="IR273" s="44"/>
      <c r="IS273" s="44"/>
      <c r="IT273" s="44"/>
      <c r="IU273" s="44"/>
      <c r="IV273" s="44"/>
      <c r="IW273" s="44"/>
      <c r="IX273" s="44"/>
      <c r="IY273" s="44"/>
      <c r="IZ273" s="44"/>
      <c r="JA273" s="44"/>
      <c r="JB273" s="44"/>
      <c r="JC273" s="44"/>
      <c r="JD273" s="44"/>
      <c r="JE273" s="44"/>
      <c r="JF273" s="44"/>
      <c r="JG273" s="44"/>
      <c r="JH273" s="44"/>
      <c r="JI273" s="44"/>
      <c r="JJ273" s="44"/>
      <c r="JK273" s="44"/>
      <c r="JL273" s="44"/>
      <c r="JM273" s="44"/>
      <c r="JN273" s="44"/>
      <c r="JO273" s="44"/>
      <c r="JP273" s="44"/>
      <c r="JQ273" s="44"/>
      <c r="JR273" s="44"/>
      <c r="JS273" s="44"/>
      <c r="JT273" s="44"/>
      <c r="JU273" s="44"/>
      <c r="JV273" s="44"/>
      <c r="JW273" s="44"/>
      <c r="JX273" s="44"/>
      <c r="JY273" s="44"/>
      <c r="JZ273" s="44"/>
      <c r="KA273" s="44"/>
      <c r="KB273" s="44"/>
      <c r="KC273" s="44"/>
      <c r="KD273" s="44"/>
      <c r="KE273" s="44"/>
      <c r="KF273" s="44"/>
      <c r="KG273" s="44"/>
      <c r="KH273" s="44"/>
      <c r="KI273" s="44"/>
      <c r="KJ273" s="44"/>
      <c r="KK273" s="44"/>
      <c r="KL273" s="44"/>
      <c r="KM273" s="44"/>
      <c r="KN273" s="44"/>
      <c r="KO273" s="44"/>
      <c r="KP273" s="44"/>
      <c r="KQ273" s="44"/>
      <c r="KR273" s="44"/>
      <c r="KS273" s="44"/>
      <c r="KT273" s="44"/>
      <c r="KU273" s="44"/>
      <c r="KV273" s="44"/>
      <c r="KW273" s="44"/>
      <c r="KX273" s="44"/>
      <c r="KY273" s="44"/>
      <c r="KZ273" s="44"/>
      <c r="LA273" s="44"/>
      <c r="LB273" s="44"/>
      <c r="LC273" s="44"/>
      <c r="LD273" s="44"/>
      <c r="LE273" s="44"/>
      <c r="LF273" s="44"/>
      <c r="LG273" s="44"/>
      <c r="LH273" s="44"/>
      <c r="LI273" s="44"/>
      <c r="LJ273" s="44"/>
      <c r="LK273" s="44"/>
      <c r="LL273" s="44"/>
      <c r="LM273" s="44"/>
      <c r="LN273" s="44"/>
      <c r="LO273" s="44"/>
      <c r="LP273" s="44"/>
      <c r="LQ273" s="44"/>
      <c r="LR273" s="44"/>
      <c r="LS273" s="44"/>
      <c r="LT273" s="44"/>
      <c r="LU273" s="44"/>
      <c r="LV273" s="44"/>
      <c r="LW273" s="44"/>
      <c r="LX273" s="44"/>
      <c r="LY273" s="44"/>
      <c r="LZ273" s="44"/>
      <c r="MA273" s="44"/>
      <c r="MB273" s="44"/>
      <c r="MC273" s="44"/>
      <c r="MD273" s="44"/>
      <c r="ME273" s="44"/>
      <c r="MF273" s="44"/>
      <c r="MG273" s="44"/>
      <c r="MH273" s="44"/>
      <c r="MI273" s="44"/>
      <c r="MJ273" s="44"/>
      <c r="MK273" s="44"/>
      <c r="ML273" s="44"/>
      <c r="MM273" s="44"/>
      <c r="MN273" s="44"/>
      <c r="MO273" s="44"/>
      <c r="MP273" s="44"/>
      <c r="MQ273" s="44"/>
      <c r="MR273" s="44"/>
      <c r="MS273" s="44"/>
      <c r="MT273" s="44"/>
      <c r="MU273" s="44"/>
      <c r="MV273" s="44"/>
      <c r="MW273" s="44"/>
      <c r="MX273" s="44"/>
      <c r="MY273" s="44"/>
      <c r="MZ273" s="44"/>
      <c r="NA273" s="44"/>
      <c r="NB273" s="44"/>
      <c r="NC273" s="44"/>
      <c r="ND273" s="44"/>
      <c r="NE273" s="44"/>
      <c r="NF273" s="44"/>
      <c r="NG273" s="44"/>
      <c r="NH273" s="44"/>
      <c r="NI273" s="44"/>
      <c r="NJ273" s="44"/>
      <c r="NK273" s="44"/>
      <c r="NL273" s="44"/>
      <c r="NM273" s="44"/>
      <c r="NN273" s="44"/>
      <c r="NO273" s="44"/>
      <c r="NP273" s="44"/>
      <c r="NQ273" s="44"/>
      <c r="NR273" s="44"/>
      <c r="NS273" s="44"/>
      <c r="NT273" s="44"/>
      <c r="NU273" s="44"/>
      <c r="NV273" s="44"/>
      <c r="NW273" s="44"/>
      <c r="NX273" s="44"/>
      <c r="NY273" s="44"/>
      <c r="NZ273" s="44"/>
      <c r="OA273" s="44"/>
      <c r="OB273" s="44"/>
      <c r="OC273" s="44"/>
      <c r="OD273" s="44"/>
      <c r="OE273" s="44"/>
      <c r="OF273" s="44"/>
      <c r="OG273" s="44"/>
      <c r="OH273" s="44"/>
      <c r="OI273" s="44"/>
      <c r="OJ273" s="44"/>
      <c r="OK273" s="44"/>
      <c r="OL273" s="44"/>
      <c r="OM273" s="44"/>
      <c r="ON273" s="44"/>
      <c r="OO273" s="44"/>
      <c r="OP273" s="44"/>
      <c r="OQ273" s="44"/>
      <c r="OR273" s="44"/>
      <c r="OS273" s="44"/>
      <c r="OT273" s="44"/>
      <c r="OU273" s="44"/>
      <c r="OV273" s="44"/>
      <c r="OW273" s="44"/>
      <c r="OX273" s="44"/>
      <c r="OY273" s="44"/>
      <c r="OZ273" s="44"/>
      <c r="PA273" s="44"/>
      <c r="PB273" s="44"/>
      <c r="PC273" s="44"/>
      <c r="PD273" s="44"/>
      <c r="PE273" s="44"/>
      <c r="PF273" s="44"/>
      <c r="PG273" s="44"/>
      <c r="PH273" s="44"/>
    </row>
    <row r="274" spans="1:424" s="49" customFormat="1" x14ac:dyDescent="0.25">
      <c r="A274" s="30"/>
      <c r="C274" s="328"/>
      <c r="D274" s="47"/>
      <c r="E274" s="328"/>
      <c r="F274" s="47"/>
      <c r="G274" s="47"/>
      <c r="H274" s="47"/>
      <c r="I274" s="47"/>
      <c r="J274" s="47"/>
      <c r="M274" s="47"/>
      <c r="N274" s="47"/>
      <c r="O274" s="47"/>
      <c r="P274" s="47"/>
      <c r="Q274" s="47"/>
      <c r="R274" s="47"/>
      <c r="U274" s="47"/>
      <c r="V274" s="47"/>
      <c r="W274" s="47"/>
      <c r="X274" s="47"/>
      <c r="Y274" s="47"/>
      <c r="Z274" s="47"/>
      <c r="AC274" s="47"/>
      <c r="AD274" s="47"/>
      <c r="AE274" s="47"/>
      <c r="AF274" s="47"/>
      <c r="AG274" s="47"/>
      <c r="AH274" s="47"/>
      <c r="AK274" s="47"/>
      <c r="AL274" s="47"/>
      <c r="AM274" s="47"/>
      <c r="AN274" s="47"/>
      <c r="AO274" s="47"/>
      <c r="AP274" s="47"/>
      <c r="AS274" s="47"/>
      <c r="AT274" s="47"/>
      <c r="AU274" s="47"/>
      <c r="AV274" s="47"/>
      <c r="AW274" s="46"/>
      <c r="AX274" s="46"/>
      <c r="BA274" s="47"/>
      <c r="BB274" s="47"/>
      <c r="BC274" s="47"/>
      <c r="BD274" s="47"/>
      <c r="BE274" s="47"/>
      <c r="BF274" s="47"/>
      <c r="BG274" s="47"/>
      <c r="BH274" s="47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44"/>
      <c r="CE274" s="44"/>
      <c r="CF274" s="44"/>
      <c r="CG274" s="44"/>
      <c r="CH274" s="44"/>
      <c r="CI274" s="44"/>
      <c r="CJ274" s="44"/>
      <c r="CK274" s="44"/>
      <c r="CL274" s="44"/>
      <c r="CM274" s="44"/>
      <c r="CN274" s="44"/>
      <c r="CO274" s="44"/>
      <c r="CP274" s="44"/>
      <c r="CQ274" s="44"/>
      <c r="CR274" s="44"/>
      <c r="CS274" s="44"/>
      <c r="CT274" s="44"/>
      <c r="CU274" s="44"/>
      <c r="CV274" s="44"/>
      <c r="CW274" s="44"/>
      <c r="CX274" s="44"/>
      <c r="CY274" s="44"/>
      <c r="CZ274" s="44"/>
      <c r="DA274" s="44"/>
      <c r="DB274" s="44"/>
      <c r="DC274" s="44"/>
      <c r="DD274" s="44"/>
      <c r="DE274" s="44"/>
      <c r="DF274" s="44"/>
      <c r="DG274" s="44"/>
      <c r="DH274" s="44"/>
      <c r="DI274" s="44"/>
      <c r="DJ274" s="44"/>
      <c r="DK274" s="44"/>
      <c r="DL274" s="44"/>
      <c r="DM274" s="44"/>
      <c r="DN274" s="44"/>
      <c r="DO274" s="44"/>
      <c r="DP274" s="44"/>
      <c r="DQ274" s="44"/>
      <c r="DR274" s="44"/>
      <c r="DS274" s="44"/>
      <c r="DT274" s="44"/>
      <c r="DU274" s="44"/>
      <c r="DV274" s="44"/>
      <c r="DW274" s="44"/>
      <c r="DX274" s="44"/>
      <c r="DY274" s="44"/>
      <c r="DZ274" s="44"/>
      <c r="EA274" s="44"/>
      <c r="EB274" s="44"/>
      <c r="EC274" s="44"/>
      <c r="ED274" s="44"/>
      <c r="EE274" s="44"/>
      <c r="EF274" s="44"/>
      <c r="EG274" s="44"/>
      <c r="EH274" s="44"/>
      <c r="EI274" s="44"/>
      <c r="EJ274" s="44"/>
      <c r="EK274" s="44"/>
      <c r="EL274" s="44"/>
      <c r="EM274" s="44"/>
      <c r="EN274" s="44"/>
      <c r="EO274" s="44"/>
      <c r="EP274" s="44"/>
      <c r="EQ274" s="44"/>
      <c r="ER274" s="44"/>
      <c r="ES274" s="44"/>
      <c r="ET274" s="44"/>
      <c r="EU274" s="44"/>
      <c r="EV274" s="44"/>
      <c r="EW274" s="44"/>
      <c r="EX274" s="44"/>
      <c r="EY274" s="44"/>
      <c r="EZ274" s="44"/>
      <c r="FA274" s="44"/>
      <c r="FB274" s="44"/>
      <c r="FC274" s="44"/>
      <c r="FD274" s="44"/>
      <c r="FE274" s="44"/>
      <c r="FF274" s="44"/>
      <c r="FG274" s="44"/>
      <c r="FH274" s="44"/>
      <c r="FI274" s="44"/>
      <c r="FJ274" s="44"/>
      <c r="FK274" s="44"/>
      <c r="FL274" s="44"/>
      <c r="FM274" s="44"/>
      <c r="FN274" s="44"/>
      <c r="FO274" s="44"/>
      <c r="FP274" s="44"/>
      <c r="FQ274" s="44"/>
      <c r="FR274" s="44"/>
      <c r="FS274" s="44"/>
      <c r="FT274" s="44"/>
      <c r="FU274" s="44"/>
      <c r="FV274" s="44"/>
      <c r="FW274" s="44"/>
      <c r="FX274" s="44"/>
      <c r="FY274" s="44"/>
      <c r="FZ274" s="44"/>
      <c r="GA274" s="44"/>
      <c r="GB274" s="44"/>
      <c r="GC274" s="44"/>
      <c r="GD274" s="44"/>
      <c r="GE274" s="44"/>
      <c r="GF274" s="44"/>
      <c r="GG274" s="44"/>
      <c r="GH274" s="44"/>
      <c r="GI274" s="44"/>
      <c r="GJ274" s="44"/>
      <c r="GK274" s="44"/>
      <c r="GL274" s="44"/>
      <c r="GM274" s="44"/>
      <c r="GN274" s="44"/>
      <c r="GO274" s="44"/>
      <c r="GP274" s="44"/>
      <c r="GQ274" s="44"/>
      <c r="GR274" s="44"/>
      <c r="GS274" s="44"/>
      <c r="GT274" s="44"/>
      <c r="GU274" s="44"/>
      <c r="GV274" s="44"/>
      <c r="GW274" s="44"/>
      <c r="GX274" s="44"/>
      <c r="GY274" s="44"/>
      <c r="GZ274" s="44"/>
      <c r="HA274" s="44"/>
      <c r="HB274" s="44"/>
      <c r="HC274" s="44"/>
      <c r="HD274" s="44"/>
      <c r="HE274" s="44"/>
      <c r="HF274" s="44"/>
      <c r="HG274" s="44"/>
      <c r="HH274" s="44"/>
      <c r="HI274" s="44"/>
      <c r="HJ274" s="44"/>
      <c r="HK274" s="44"/>
      <c r="HL274" s="44"/>
      <c r="HM274" s="44"/>
      <c r="HN274" s="44"/>
      <c r="HO274" s="44"/>
      <c r="HP274" s="44"/>
      <c r="HQ274" s="44"/>
      <c r="HR274" s="44"/>
      <c r="HS274" s="44"/>
      <c r="HT274" s="44"/>
      <c r="HU274" s="44"/>
      <c r="HV274" s="44"/>
      <c r="HW274" s="44"/>
      <c r="HX274" s="44"/>
      <c r="HY274" s="44"/>
      <c r="HZ274" s="44"/>
      <c r="IA274" s="44"/>
      <c r="IB274" s="44"/>
      <c r="IC274" s="44"/>
      <c r="ID274" s="44"/>
      <c r="IE274" s="44"/>
      <c r="IF274" s="44"/>
      <c r="IG274" s="44"/>
      <c r="IH274" s="44"/>
      <c r="II274" s="44"/>
      <c r="IJ274" s="44"/>
      <c r="IK274" s="44"/>
      <c r="IL274" s="44"/>
      <c r="IM274" s="44"/>
      <c r="IN274" s="44"/>
      <c r="IO274" s="44"/>
      <c r="IP274" s="44"/>
      <c r="IQ274" s="44"/>
      <c r="IR274" s="44"/>
      <c r="IS274" s="44"/>
      <c r="IT274" s="44"/>
      <c r="IU274" s="44"/>
      <c r="IV274" s="44"/>
      <c r="IW274" s="44"/>
      <c r="IX274" s="44"/>
      <c r="IY274" s="44"/>
      <c r="IZ274" s="44"/>
      <c r="JA274" s="44"/>
      <c r="JB274" s="44"/>
      <c r="JC274" s="44"/>
      <c r="JD274" s="44"/>
      <c r="JE274" s="44"/>
      <c r="JF274" s="44"/>
      <c r="JG274" s="44"/>
      <c r="JH274" s="44"/>
      <c r="JI274" s="44"/>
      <c r="JJ274" s="44"/>
      <c r="JK274" s="44"/>
      <c r="JL274" s="44"/>
      <c r="JM274" s="44"/>
      <c r="JN274" s="44"/>
      <c r="JO274" s="44"/>
      <c r="JP274" s="44"/>
      <c r="JQ274" s="44"/>
      <c r="JR274" s="44"/>
      <c r="JS274" s="44"/>
      <c r="JT274" s="44"/>
      <c r="JU274" s="44"/>
      <c r="JV274" s="44"/>
      <c r="JW274" s="44"/>
      <c r="JX274" s="44"/>
      <c r="JY274" s="44"/>
      <c r="JZ274" s="44"/>
      <c r="KA274" s="44"/>
      <c r="KB274" s="44"/>
      <c r="KC274" s="44"/>
      <c r="KD274" s="44"/>
      <c r="KE274" s="44"/>
      <c r="KF274" s="44"/>
      <c r="KG274" s="44"/>
      <c r="KH274" s="44"/>
      <c r="KI274" s="44"/>
      <c r="KJ274" s="44"/>
      <c r="KK274" s="44"/>
      <c r="KL274" s="44"/>
      <c r="KM274" s="44"/>
      <c r="KN274" s="44"/>
      <c r="KO274" s="44"/>
      <c r="KP274" s="44"/>
      <c r="KQ274" s="44"/>
      <c r="KR274" s="44"/>
      <c r="KS274" s="44"/>
      <c r="KT274" s="44"/>
      <c r="KU274" s="44"/>
      <c r="KV274" s="44"/>
      <c r="KW274" s="44"/>
      <c r="KX274" s="44"/>
      <c r="KY274" s="44"/>
      <c r="KZ274" s="44"/>
      <c r="LA274" s="44"/>
      <c r="LB274" s="44"/>
      <c r="LC274" s="44"/>
      <c r="LD274" s="44"/>
      <c r="LE274" s="44"/>
      <c r="LF274" s="44"/>
      <c r="LG274" s="44"/>
      <c r="LH274" s="44"/>
      <c r="LI274" s="44"/>
      <c r="LJ274" s="44"/>
      <c r="LK274" s="44"/>
      <c r="LL274" s="44"/>
      <c r="LM274" s="44"/>
      <c r="LN274" s="44"/>
      <c r="LO274" s="44"/>
      <c r="LP274" s="44"/>
      <c r="LQ274" s="44"/>
      <c r="LR274" s="44"/>
      <c r="LS274" s="44"/>
      <c r="LT274" s="44"/>
      <c r="LU274" s="44"/>
      <c r="LV274" s="44"/>
      <c r="LW274" s="44"/>
      <c r="LX274" s="44"/>
      <c r="LY274" s="44"/>
      <c r="LZ274" s="44"/>
      <c r="MA274" s="44"/>
      <c r="MB274" s="44"/>
      <c r="MC274" s="44"/>
      <c r="MD274" s="44"/>
      <c r="ME274" s="44"/>
      <c r="MF274" s="44"/>
      <c r="MG274" s="44"/>
      <c r="MH274" s="44"/>
      <c r="MI274" s="44"/>
      <c r="MJ274" s="44"/>
      <c r="MK274" s="44"/>
      <c r="ML274" s="44"/>
      <c r="MM274" s="44"/>
      <c r="MN274" s="44"/>
      <c r="MO274" s="44"/>
      <c r="MP274" s="44"/>
      <c r="MQ274" s="44"/>
      <c r="MR274" s="44"/>
      <c r="MS274" s="44"/>
      <c r="MT274" s="44"/>
      <c r="MU274" s="44"/>
      <c r="MV274" s="44"/>
      <c r="MW274" s="44"/>
      <c r="MX274" s="44"/>
      <c r="MY274" s="44"/>
      <c r="MZ274" s="44"/>
      <c r="NA274" s="44"/>
      <c r="NB274" s="44"/>
      <c r="NC274" s="44"/>
      <c r="ND274" s="44"/>
      <c r="NE274" s="44"/>
      <c r="NF274" s="44"/>
      <c r="NG274" s="44"/>
      <c r="NH274" s="44"/>
      <c r="NI274" s="44"/>
      <c r="NJ274" s="44"/>
      <c r="NK274" s="44"/>
      <c r="NL274" s="44"/>
      <c r="NM274" s="44"/>
      <c r="NN274" s="44"/>
      <c r="NO274" s="44"/>
      <c r="NP274" s="44"/>
      <c r="NQ274" s="44"/>
      <c r="NR274" s="44"/>
      <c r="NS274" s="44"/>
      <c r="NT274" s="44"/>
      <c r="NU274" s="44"/>
      <c r="NV274" s="44"/>
      <c r="NW274" s="44"/>
      <c r="NX274" s="44"/>
      <c r="NY274" s="44"/>
      <c r="NZ274" s="44"/>
      <c r="OA274" s="44"/>
      <c r="OB274" s="44"/>
      <c r="OC274" s="44"/>
      <c r="OD274" s="44"/>
      <c r="OE274" s="44"/>
      <c r="OF274" s="44"/>
      <c r="OG274" s="44"/>
      <c r="OH274" s="44"/>
      <c r="OI274" s="44"/>
      <c r="OJ274" s="44"/>
      <c r="OK274" s="44"/>
      <c r="OL274" s="44"/>
      <c r="OM274" s="44"/>
      <c r="ON274" s="44"/>
      <c r="OO274" s="44"/>
      <c r="OP274" s="44"/>
      <c r="OQ274" s="44"/>
      <c r="OR274" s="44"/>
      <c r="OS274" s="44"/>
      <c r="OT274" s="44"/>
      <c r="OU274" s="44"/>
      <c r="OV274" s="44"/>
      <c r="OW274" s="44"/>
      <c r="OX274" s="44"/>
      <c r="OY274" s="44"/>
      <c r="OZ274" s="44"/>
      <c r="PA274" s="44"/>
      <c r="PB274" s="44"/>
      <c r="PC274" s="44"/>
      <c r="PD274" s="44"/>
      <c r="PE274" s="44"/>
      <c r="PF274" s="44"/>
      <c r="PG274" s="44"/>
      <c r="PH274" s="44"/>
    </row>
    <row r="275" spans="1:424" s="49" customFormat="1" x14ac:dyDescent="0.25">
      <c r="A275" s="30"/>
      <c r="C275" s="328"/>
      <c r="D275" s="47"/>
      <c r="E275" s="328"/>
      <c r="F275" s="47"/>
      <c r="G275" s="47"/>
      <c r="H275" s="47"/>
      <c r="I275" s="47"/>
      <c r="J275" s="47"/>
      <c r="M275" s="47"/>
      <c r="N275" s="47"/>
      <c r="O275" s="47"/>
      <c r="P275" s="47"/>
      <c r="Q275" s="47"/>
      <c r="R275" s="47"/>
      <c r="U275" s="47"/>
      <c r="V275" s="47"/>
      <c r="W275" s="47"/>
      <c r="X275" s="47"/>
      <c r="Y275" s="47"/>
      <c r="Z275" s="47"/>
      <c r="AC275" s="47"/>
      <c r="AD275" s="47"/>
      <c r="AE275" s="47"/>
      <c r="AF275" s="47"/>
      <c r="AG275" s="47"/>
      <c r="AH275" s="47"/>
      <c r="AK275" s="47"/>
      <c r="AL275" s="47"/>
      <c r="AM275" s="47"/>
      <c r="AN275" s="47"/>
      <c r="AO275" s="47"/>
      <c r="AP275" s="47"/>
      <c r="AS275" s="47"/>
      <c r="AT275" s="47"/>
      <c r="AU275" s="47"/>
      <c r="AV275" s="47"/>
      <c r="AW275" s="46"/>
      <c r="AX275" s="46"/>
      <c r="BA275" s="47"/>
      <c r="BB275" s="47"/>
      <c r="BC275" s="47"/>
      <c r="BD275" s="47"/>
      <c r="BE275" s="47"/>
      <c r="BF275" s="47"/>
      <c r="BG275" s="47"/>
      <c r="BH275" s="47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44"/>
      <c r="CE275" s="44"/>
      <c r="CF275" s="44"/>
      <c r="CG275" s="44"/>
      <c r="CH275" s="44"/>
      <c r="CI275" s="44"/>
      <c r="CJ275" s="44"/>
      <c r="CK275" s="44"/>
      <c r="CL275" s="44"/>
      <c r="CM275" s="44"/>
      <c r="CN275" s="44"/>
      <c r="CO275" s="44"/>
      <c r="CP275" s="44"/>
      <c r="CQ275" s="44"/>
      <c r="CR275" s="44"/>
      <c r="CS275" s="44"/>
      <c r="CT275" s="44"/>
      <c r="CU275" s="44"/>
      <c r="CV275" s="44"/>
      <c r="CW275" s="44"/>
      <c r="CX275" s="44"/>
      <c r="CY275" s="44"/>
      <c r="CZ275" s="44"/>
      <c r="DA275" s="44"/>
      <c r="DB275" s="44"/>
      <c r="DC275" s="44"/>
      <c r="DD275" s="44"/>
      <c r="DE275" s="44"/>
      <c r="DF275" s="44"/>
      <c r="DG275" s="44"/>
      <c r="DH275" s="44"/>
      <c r="DI275" s="44"/>
      <c r="DJ275" s="44"/>
      <c r="DK275" s="44"/>
      <c r="DL275" s="44"/>
      <c r="DM275" s="44"/>
      <c r="DN275" s="44"/>
      <c r="DO275" s="44"/>
      <c r="DP275" s="44"/>
      <c r="DQ275" s="44"/>
      <c r="DR275" s="44"/>
      <c r="DS275" s="44"/>
      <c r="DT275" s="44"/>
      <c r="DU275" s="44"/>
      <c r="DV275" s="44"/>
      <c r="DW275" s="44"/>
      <c r="DX275" s="44"/>
      <c r="DY275" s="44"/>
      <c r="DZ275" s="44"/>
      <c r="EA275" s="44"/>
      <c r="EB275" s="44"/>
      <c r="EC275" s="44"/>
      <c r="ED275" s="44"/>
      <c r="EE275" s="44"/>
      <c r="EF275" s="44"/>
      <c r="EG275" s="44"/>
      <c r="EH275" s="44"/>
      <c r="EI275" s="44"/>
      <c r="EJ275" s="44"/>
      <c r="EK275" s="44"/>
      <c r="EL275" s="44"/>
      <c r="EM275" s="44"/>
      <c r="EN275" s="44"/>
      <c r="EO275" s="44"/>
      <c r="EP275" s="44"/>
      <c r="EQ275" s="44"/>
      <c r="ER275" s="44"/>
      <c r="ES275" s="44"/>
      <c r="ET275" s="44"/>
      <c r="EU275" s="44"/>
      <c r="EV275" s="44"/>
      <c r="EW275" s="44"/>
      <c r="EX275" s="44"/>
      <c r="EY275" s="44"/>
      <c r="EZ275" s="44"/>
      <c r="FA275" s="44"/>
      <c r="FB275" s="44"/>
      <c r="FC275" s="44"/>
      <c r="FD275" s="44"/>
      <c r="FE275" s="44"/>
      <c r="FF275" s="44"/>
      <c r="FG275" s="44"/>
      <c r="FH275" s="44"/>
      <c r="FI275" s="44"/>
      <c r="FJ275" s="44"/>
      <c r="FK275" s="44"/>
      <c r="FL275" s="44"/>
      <c r="FM275" s="44"/>
      <c r="FN275" s="44"/>
      <c r="FO275" s="44"/>
      <c r="FP275" s="44"/>
      <c r="FQ275" s="44"/>
      <c r="FR275" s="44"/>
      <c r="FS275" s="44"/>
      <c r="FT275" s="44"/>
      <c r="FU275" s="44"/>
      <c r="FV275" s="44"/>
      <c r="FW275" s="44"/>
      <c r="FX275" s="44"/>
      <c r="FY275" s="44"/>
      <c r="FZ275" s="44"/>
      <c r="GA275" s="44"/>
      <c r="GB275" s="44"/>
      <c r="GC275" s="44"/>
      <c r="GD275" s="44"/>
      <c r="GE275" s="44"/>
      <c r="GF275" s="44"/>
      <c r="GG275" s="44"/>
      <c r="GH275" s="44"/>
      <c r="GI275" s="44"/>
      <c r="GJ275" s="44"/>
      <c r="GK275" s="44"/>
      <c r="GL275" s="44"/>
      <c r="GM275" s="44"/>
      <c r="GN275" s="44"/>
      <c r="GO275" s="44"/>
      <c r="GP275" s="44"/>
      <c r="GQ275" s="44"/>
      <c r="GR275" s="44"/>
      <c r="GS275" s="44"/>
      <c r="GT275" s="44"/>
      <c r="GU275" s="44"/>
      <c r="GV275" s="44"/>
      <c r="GW275" s="44"/>
      <c r="GX275" s="44"/>
      <c r="GY275" s="44"/>
      <c r="GZ275" s="44"/>
      <c r="HA275" s="44"/>
      <c r="HB275" s="44"/>
      <c r="HC275" s="44"/>
      <c r="HD275" s="44"/>
      <c r="HE275" s="44"/>
      <c r="HF275" s="44"/>
      <c r="HG275" s="44"/>
      <c r="HH275" s="44"/>
      <c r="HI275" s="44"/>
      <c r="HJ275" s="44"/>
      <c r="HK275" s="44"/>
      <c r="HL275" s="44"/>
      <c r="HM275" s="44"/>
      <c r="HN275" s="44"/>
      <c r="HO275" s="44"/>
      <c r="HP275" s="44"/>
      <c r="HQ275" s="44"/>
      <c r="HR275" s="44"/>
      <c r="HS275" s="44"/>
      <c r="HT275" s="44"/>
      <c r="HU275" s="44"/>
      <c r="HV275" s="44"/>
      <c r="HW275" s="44"/>
      <c r="HX275" s="44"/>
      <c r="HY275" s="44"/>
      <c r="HZ275" s="44"/>
      <c r="IA275" s="44"/>
      <c r="IB275" s="44"/>
      <c r="IC275" s="44"/>
      <c r="ID275" s="44"/>
      <c r="IE275" s="44"/>
      <c r="IF275" s="44"/>
      <c r="IG275" s="44"/>
      <c r="IH275" s="44"/>
      <c r="II275" s="44"/>
      <c r="IJ275" s="44"/>
      <c r="IK275" s="44"/>
      <c r="IL275" s="44"/>
      <c r="IM275" s="44"/>
      <c r="IN275" s="44"/>
      <c r="IO275" s="44"/>
      <c r="IP275" s="44"/>
      <c r="IQ275" s="44"/>
      <c r="IR275" s="44"/>
      <c r="IS275" s="44"/>
      <c r="IT275" s="44"/>
      <c r="IU275" s="44"/>
      <c r="IV275" s="44"/>
      <c r="IW275" s="44"/>
      <c r="IX275" s="44"/>
      <c r="IY275" s="44"/>
      <c r="IZ275" s="44"/>
      <c r="JA275" s="44"/>
      <c r="JB275" s="44"/>
      <c r="JC275" s="44"/>
      <c r="JD275" s="44"/>
      <c r="JE275" s="44"/>
      <c r="JF275" s="44"/>
      <c r="JG275" s="44"/>
      <c r="JH275" s="44"/>
      <c r="JI275" s="44"/>
      <c r="JJ275" s="44"/>
      <c r="JK275" s="44"/>
      <c r="JL275" s="44"/>
      <c r="JM275" s="44"/>
      <c r="JN275" s="44"/>
      <c r="JO275" s="44"/>
      <c r="JP275" s="44"/>
      <c r="JQ275" s="44"/>
      <c r="JR275" s="44"/>
      <c r="JS275" s="44"/>
      <c r="JT275" s="44"/>
      <c r="JU275" s="44"/>
      <c r="JV275" s="44"/>
      <c r="JW275" s="44"/>
      <c r="JX275" s="44"/>
      <c r="JY275" s="44"/>
      <c r="JZ275" s="44"/>
      <c r="KA275" s="44"/>
      <c r="KB275" s="44"/>
      <c r="KC275" s="44"/>
      <c r="KD275" s="44"/>
      <c r="KE275" s="44"/>
      <c r="KF275" s="44"/>
      <c r="KG275" s="44"/>
      <c r="KH275" s="44"/>
      <c r="KI275" s="44"/>
      <c r="KJ275" s="44"/>
      <c r="KK275" s="44"/>
      <c r="KL275" s="44"/>
      <c r="KM275" s="44"/>
      <c r="KN275" s="44"/>
      <c r="KO275" s="44"/>
      <c r="KP275" s="44"/>
      <c r="KQ275" s="44"/>
      <c r="KR275" s="44"/>
      <c r="KS275" s="44"/>
      <c r="KT275" s="44"/>
      <c r="KU275" s="44"/>
      <c r="KV275" s="44"/>
      <c r="KW275" s="44"/>
      <c r="KX275" s="44"/>
      <c r="KY275" s="44"/>
      <c r="KZ275" s="44"/>
      <c r="LA275" s="44"/>
      <c r="LB275" s="44"/>
      <c r="LC275" s="44"/>
      <c r="LD275" s="44"/>
      <c r="LE275" s="44"/>
      <c r="LF275" s="44"/>
      <c r="LG275" s="44"/>
      <c r="LH275" s="44"/>
      <c r="LI275" s="44"/>
      <c r="LJ275" s="44"/>
      <c r="LK275" s="44"/>
      <c r="LL275" s="44"/>
      <c r="LM275" s="44"/>
      <c r="LN275" s="44"/>
      <c r="LO275" s="44"/>
      <c r="LP275" s="44"/>
      <c r="LQ275" s="44"/>
      <c r="LR275" s="44"/>
      <c r="LS275" s="44"/>
      <c r="LT275" s="44"/>
      <c r="LU275" s="44"/>
      <c r="LV275" s="44"/>
      <c r="LW275" s="44"/>
      <c r="LX275" s="44"/>
      <c r="LY275" s="44"/>
      <c r="LZ275" s="44"/>
      <c r="MA275" s="44"/>
      <c r="MB275" s="44"/>
      <c r="MC275" s="44"/>
      <c r="MD275" s="44"/>
      <c r="ME275" s="44"/>
      <c r="MF275" s="44"/>
      <c r="MG275" s="44"/>
      <c r="MH275" s="44"/>
      <c r="MI275" s="44"/>
      <c r="MJ275" s="44"/>
      <c r="MK275" s="44"/>
      <c r="ML275" s="44"/>
      <c r="MM275" s="44"/>
      <c r="MN275" s="44"/>
      <c r="MO275" s="44"/>
      <c r="MP275" s="44"/>
      <c r="MQ275" s="44"/>
      <c r="MR275" s="44"/>
      <c r="MS275" s="44"/>
      <c r="MT275" s="44"/>
      <c r="MU275" s="44"/>
      <c r="MV275" s="44"/>
      <c r="MW275" s="44"/>
      <c r="MX275" s="44"/>
      <c r="MY275" s="44"/>
      <c r="MZ275" s="44"/>
      <c r="NA275" s="44"/>
      <c r="NB275" s="44"/>
      <c r="NC275" s="44"/>
      <c r="ND275" s="44"/>
      <c r="NE275" s="44"/>
      <c r="NF275" s="44"/>
      <c r="NG275" s="44"/>
      <c r="NH275" s="44"/>
      <c r="NI275" s="44"/>
      <c r="NJ275" s="44"/>
      <c r="NK275" s="44"/>
      <c r="NL275" s="44"/>
      <c r="NM275" s="44"/>
      <c r="NN275" s="44"/>
      <c r="NO275" s="44"/>
      <c r="NP275" s="44"/>
      <c r="NQ275" s="44"/>
      <c r="NR275" s="44"/>
      <c r="NS275" s="44"/>
      <c r="NT275" s="44"/>
      <c r="NU275" s="44"/>
      <c r="NV275" s="44"/>
      <c r="NW275" s="44"/>
      <c r="NX275" s="44"/>
      <c r="NY275" s="44"/>
      <c r="NZ275" s="44"/>
      <c r="OA275" s="44"/>
      <c r="OB275" s="44"/>
      <c r="OC275" s="44"/>
      <c r="OD275" s="44"/>
      <c r="OE275" s="44"/>
      <c r="OF275" s="44"/>
      <c r="OG275" s="44"/>
      <c r="OH275" s="44"/>
      <c r="OI275" s="44"/>
      <c r="OJ275" s="44"/>
      <c r="OK275" s="44"/>
      <c r="OL275" s="44"/>
      <c r="OM275" s="44"/>
      <c r="ON275" s="44"/>
      <c r="OO275" s="44"/>
      <c r="OP275" s="44"/>
      <c r="OQ275" s="44"/>
      <c r="OR275" s="44"/>
      <c r="OS275" s="44"/>
      <c r="OT275" s="44"/>
      <c r="OU275" s="44"/>
      <c r="OV275" s="44"/>
      <c r="OW275" s="44"/>
      <c r="OX275" s="44"/>
      <c r="OY275" s="44"/>
      <c r="OZ275" s="44"/>
      <c r="PA275" s="44"/>
      <c r="PB275" s="44"/>
      <c r="PC275" s="44"/>
      <c r="PD275" s="44"/>
      <c r="PE275" s="44"/>
      <c r="PF275" s="44"/>
      <c r="PG275" s="44"/>
      <c r="PH275" s="44"/>
    </row>
    <row r="276" spans="1:424" s="49" customFormat="1" x14ac:dyDescent="0.25">
      <c r="A276" s="30"/>
      <c r="C276" s="328"/>
      <c r="D276" s="47"/>
      <c r="E276" s="328"/>
      <c r="F276" s="47"/>
      <c r="G276" s="47"/>
      <c r="H276" s="47"/>
      <c r="I276" s="47"/>
      <c r="J276" s="47"/>
      <c r="M276" s="47"/>
      <c r="N276" s="47"/>
      <c r="O276" s="47"/>
      <c r="P276" s="47"/>
      <c r="Q276" s="47"/>
      <c r="R276" s="47"/>
      <c r="U276" s="47"/>
      <c r="V276" s="47"/>
      <c r="W276" s="47"/>
      <c r="X276" s="47"/>
      <c r="Y276" s="47"/>
      <c r="Z276" s="47"/>
      <c r="AC276" s="47"/>
      <c r="AD276" s="47"/>
      <c r="AE276" s="47"/>
      <c r="AF276" s="47"/>
      <c r="AG276" s="47"/>
      <c r="AH276" s="47"/>
      <c r="AK276" s="47"/>
      <c r="AL276" s="47"/>
      <c r="AM276" s="47"/>
      <c r="AN276" s="47"/>
      <c r="AO276" s="47"/>
      <c r="AP276" s="47"/>
      <c r="AS276" s="47"/>
      <c r="AT276" s="47"/>
      <c r="AU276" s="47"/>
      <c r="AV276" s="47"/>
      <c r="AW276" s="46"/>
      <c r="AX276" s="46"/>
      <c r="BA276" s="47"/>
      <c r="BB276" s="47"/>
      <c r="BC276" s="47"/>
      <c r="BD276" s="47"/>
      <c r="BE276" s="47"/>
      <c r="BF276" s="47"/>
      <c r="BG276" s="47"/>
      <c r="BH276" s="47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44"/>
      <c r="CE276" s="44"/>
      <c r="CF276" s="44"/>
      <c r="CG276" s="44"/>
      <c r="CH276" s="44"/>
      <c r="CI276" s="44"/>
      <c r="CJ276" s="44"/>
      <c r="CK276" s="44"/>
      <c r="CL276" s="44"/>
      <c r="CM276" s="44"/>
      <c r="CN276" s="44"/>
      <c r="CO276" s="44"/>
      <c r="CP276" s="44"/>
      <c r="CQ276" s="44"/>
      <c r="CR276" s="44"/>
      <c r="CS276" s="44"/>
      <c r="CT276" s="44"/>
      <c r="CU276" s="44"/>
      <c r="CV276" s="44"/>
      <c r="CW276" s="44"/>
      <c r="CX276" s="44"/>
      <c r="CY276" s="44"/>
      <c r="CZ276" s="44"/>
      <c r="DA276" s="44"/>
      <c r="DB276" s="44"/>
      <c r="DC276" s="44"/>
      <c r="DD276" s="44"/>
      <c r="DE276" s="44"/>
      <c r="DF276" s="44"/>
      <c r="DG276" s="44"/>
      <c r="DH276" s="44"/>
      <c r="DI276" s="44"/>
      <c r="DJ276" s="44"/>
      <c r="DK276" s="44"/>
      <c r="DL276" s="44"/>
      <c r="DM276" s="44"/>
      <c r="DN276" s="44"/>
      <c r="DO276" s="44"/>
      <c r="DP276" s="44"/>
      <c r="DQ276" s="44"/>
      <c r="DR276" s="44"/>
      <c r="DS276" s="44"/>
      <c r="DT276" s="44"/>
      <c r="DU276" s="44"/>
      <c r="DV276" s="44"/>
      <c r="DW276" s="44"/>
      <c r="DX276" s="44"/>
      <c r="DY276" s="44"/>
      <c r="DZ276" s="44"/>
      <c r="EA276" s="44"/>
      <c r="EB276" s="44"/>
      <c r="EC276" s="44"/>
      <c r="ED276" s="44"/>
      <c r="EE276" s="44"/>
      <c r="EF276" s="44"/>
      <c r="EG276" s="44"/>
      <c r="EH276" s="44"/>
      <c r="EI276" s="44"/>
      <c r="EJ276" s="44"/>
      <c r="EK276" s="44"/>
      <c r="EL276" s="44"/>
      <c r="EM276" s="44"/>
      <c r="EN276" s="44"/>
      <c r="EO276" s="44"/>
      <c r="EP276" s="44"/>
      <c r="EQ276" s="44"/>
      <c r="ER276" s="44"/>
      <c r="ES276" s="44"/>
      <c r="ET276" s="44"/>
      <c r="EU276" s="44"/>
      <c r="EV276" s="44"/>
      <c r="EW276" s="44"/>
      <c r="EX276" s="44"/>
      <c r="EY276" s="44"/>
      <c r="EZ276" s="44"/>
      <c r="FA276" s="44"/>
      <c r="FB276" s="44"/>
      <c r="FC276" s="44"/>
      <c r="FD276" s="44"/>
      <c r="FE276" s="44"/>
      <c r="FF276" s="44"/>
      <c r="FG276" s="44"/>
      <c r="FH276" s="44"/>
      <c r="FI276" s="44"/>
      <c r="FJ276" s="44"/>
      <c r="FK276" s="44"/>
      <c r="FL276" s="44"/>
      <c r="FM276" s="44"/>
      <c r="FN276" s="44"/>
      <c r="FO276" s="44"/>
      <c r="FP276" s="44"/>
      <c r="FQ276" s="44"/>
      <c r="FR276" s="44"/>
      <c r="FS276" s="44"/>
      <c r="FT276" s="44"/>
      <c r="FU276" s="44"/>
      <c r="FV276" s="44"/>
      <c r="FW276" s="44"/>
      <c r="FX276" s="44"/>
      <c r="FY276" s="44"/>
      <c r="FZ276" s="44"/>
      <c r="GA276" s="44"/>
      <c r="GB276" s="44"/>
      <c r="GC276" s="44"/>
      <c r="GD276" s="44"/>
      <c r="GE276" s="44"/>
      <c r="GF276" s="44"/>
      <c r="GG276" s="44"/>
      <c r="GH276" s="44"/>
      <c r="GI276" s="44"/>
      <c r="GJ276" s="44"/>
      <c r="GK276" s="44"/>
      <c r="GL276" s="44"/>
      <c r="GM276" s="44"/>
      <c r="GN276" s="44"/>
      <c r="GO276" s="44"/>
      <c r="GP276" s="44"/>
      <c r="GQ276" s="44"/>
      <c r="GR276" s="44"/>
      <c r="GS276" s="44"/>
      <c r="GT276" s="44"/>
      <c r="GU276" s="44"/>
      <c r="GV276" s="44"/>
      <c r="GW276" s="44"/>
      <c r="GX276" s="44"/>
      <c r="GY276" s="44"/>
      <c r="GZ276" s="44"/>
      <c r="HA276" s="44"/>
      <c r="HB276" s="44"/>
      <c r="HC276" s="44"/>
      <c r="HD276" s="44"/>
      <c r="HE276" s="44"/>
      <c r="HF276" s="44"/>
      <c r="HG276" s="44"/>
      <c r="HH276" s="44"/>
      <c r="HI276" s="44"/>
      <c r="HJ276" s="44"/>
      <c r="HK276" s="44"/>
      <c r="HL276" s="44"/>
      <c r="HM276" s="44"/>
      <c r="HN276" s="44"/>
      <c r="HO276" s="44"/>
      <c r="HP276" s="44"/>
      <c r="HQ276" s="44"/>
      <c r="HR276" s="44"/>
      <c r="HS276" s="44"/>
      <c r="HT276" s="44"/>
      <c r="HU276" s="44"/>
      <c r="HV276" s="44"/>
      <c r="HW276" s="44"/>
      <c r="HX276" s="44"/>
      <c r="HY276" s="44"/>
      <c r="HZ276" s="44"/>
      <c r="IA276" s="44"/>
      <c r="IB276" s="44"/>
      <c r="IC276" s="44"/>
      <c r="ID276" s="44"/>
      <c r="IE276" s="44"/>
      <c r="IF276" s="44"/>
      <c r="IG276" s="44"/>
      <c r="IH276" s="44"/>
      <c r="II276" s="44"/>
      <c r="IJ276" s="44"/>
      <c r="IK276" s="44"/>
      <c r="IL276" s="44"/>
      <c r="IM276" s="44"/>
      <c r="IN276" s="44"/>
      <c r="IO276" s="44"/>
      <c r="IP276" s="44"/>
      <c r="IQ276" s="44"/>
      <c r="IR276" s="44"/>
      <c r="IS276" s="44"/>
      <c r="IT276" s="44"/>
      <c r="IU276" s="44"/>
      <c r="IV276" s="44"/>
      <c r="IW276" s="44"/>
      <c r="IX276" s="44"/>
      <c r="IY276" s="44"/>
      <c r="IZ276" s="44"/>
      <c r="JA276" s="44"/>
      <c r="JB276" s="44"/>
      <c r="JC276" s="44"/>
      <c r="JD276" s="44"/>
      <c r="JE276" s="44"/>
      <c r="JF276" s="44"/>
      <c r="JG276" s="44"/>
      <c r="JH276" s="44"/>
      <c r="JI276" s="44"/>
      <c r="JJ276" s="44"/>
      <c r="JK276" s="44"/>
      <c r="JL276" s="44"/>
      <c r="JM276" s="44"/>
      <c r="JN276" s="44"/>
      <c r="JO276" s="44"/>
      <c r="JP276" s="44"/>
      <c r="JQ276" s="44"/>
      <c r="JR276" s="44"/>
      <c r="JS276" s="44"/>
      <c r="JT276" s="44"/>
      <c r="JU276" s="44"/>
      <c r="JV276" s="44"/>
      <c r="JW276" s="44"/>
      <c r="JX276" s="44"/>
      <c r="JY276" s="44"/>
      <c r="JZ276" s="44"/>
      <c r="KA276" s="44"/>
      <c r="KB276" s="44"/>
      <c r="KC276" s="44"/>
      <c r="KD276" s="44"/>
      <c r="KE276" s="44"/>
      <c r="KF276" s="44"/>
      <c r="KG276" s="44"/>
      <c r="KH276" s="44"/>
      <c r="KI276" s="44"/>
      <c r="KJ276" s="44"/>
      <c r="KK276" s="44"/>
      <c r="KL276" s="44"/>
      <c r="KM276" s="44"/>
      <c r="KN276" s="44"/>
      <c r="KO276" s="44"/>
      <c r="KP276" s="44"/>
      <c r="KQ276" s="44"/>
      <c r="KR276" s="44"/>
      <c r="KS276" s="44"/>
      <c r="KT276" s="44"/>
      <c r="KU276" s="44"/>
      <c r="KV276" s="44"/>
      <c r="KW276" s="44"/>
      <c r="KX276" s="44"/>
      <c r="KY276" s="44"/>
      <c r="KZ276" s="44"/>
      <c r="LA276" s="44"/>
      <c r="LB276" s="44"/>
      <c r="LC276" s="44"/>
      <c r="LD276" s="44"/>
      <c r="LE276" s="44"/>
      <c r="LF276" s="44"/>
      <c r="LG276" s="44"/>
      <c r="LH276" s="44"/>
      <c r="LI276" s="44"/>
      <c r="LJ276" s="44"/>
      <c r="LK276" s="44"/>
      <c r="LL276" s="44"/>
      <c r="LM276" s="44"/>
      <c r="LN276" s="44"/>
      <c r="LO276" s="44"/>
      <c r="LP276" s="44"/>
      <c r="LQ276" s="44"/>
      <c r="LR276" s="44"/>
      <c r="LS276" s="44"/>
      <c r="LT276" s="44"/>
      <c r="LU276" s="44"/>
      <c r="LV276" s="44"/>
      <c r="LW276" s="44"/>
      <c r="LX276" s="44"/>
      <c r="LY276" s="44"/>
      <c r="LZ276" s="44"/>
      <c r="MA276" s="44"/>
      <c r="MB276" s="44"/>
      <c r="MC276" s="44"/>
      <c r="MD276" s="44"/>
      <c r="ME276" s="44"/>
      <c r="MF276" s="44"/>
      <c r="MG276" s="44"/>
      <c r="MH276" s="44"/>
      <c r="MI276" s="44"/>
      <c r="MJ276" s="44"/>
      <c r="MK276" s="44"/>
      <c r="ML276" s="44"/>
      <c r="MM276" s="44"/>
      <c r="MN276" s="44"/>
      <c r="MO276" s="44"/>
      <c r="MP276" s="44"/>
      <c r="MQ276" s="44"/>
      <c r="MR276" s="44"/>
      <c r="MS276" s="44"/>
      <c r="MT276" s="44"/>
      <c r="MU276" s="44"/>
      <c r="MV276" s="44"/>
      <c r="MW276" s="44"/>
      <c r="MX276" s="44"/>
      <c r="MY276" s="44"/>
      <c r="MZ276" s="44"/>
      <c r="NA276" s="44"/>
      <c r="NB276" s="44"/>
      <c r="NC276" s="44"/>
      <c r="ND276" s="44"/>
      <c r="NE276" s="44"/>
      <c r="NF276" s="44"/>
      <c r="NG276" s="44"/>
      <c r="NH276" s="44"/>
      <c r="NI276" s="44"/>
      <c r="NJ276" s="44"/>
      <c r="NK276" s="44"/>
      <c r="NL276" s="44"/>
      <c r="NM276" s="44"/>
      <c r="NN276" s="44"/>
      <c r="NO276" s="44"/>
      <c r="NP276" s="44"/>
      <c r="NQ276" s="44"/>
      <c r="NR276" s="44"/>
      <c r="NS276" s="44"/>
      <c r="NT276" s="44"/>
      <c r="NU276" s="44"/>
      <c r="NV276" s="44"/>
      <c r="NW276" s="44"/>
      <c r="NX276" s="44"/>
      <c r="NY276" s="44"/>
      <c r="NZ276" s="44"/>
      <c r="OA276" s="44"/>
      <c r="OB276" s="44"/>
      <c r="OC276" s="44"/>
      <c r="OD276" s="44"/>
      <c r="OE276" s="44"/>
      <c r="OF276" s="44"/>
      <c r="OG276" s="44"/>
      <c r="OH276" s="44"/>
      <c r="OI276" s="44"/>
      <c r="OJ276" s="44"/>
      <c r="OK276" s="44"/>
      <c r="OL276" s="44"/>
      <c r="OM276" s="44"/>
      <c r="ON276" s="44"/>
      <c r="OO276" s="44"/>
      <c r="OP276" s="44"/>
      <c r="OQ276" s="44"/>
      <c r="OR276" s="44"/>
      <c r="OS276" s="44"/>
      <c r="OT276" s="44"/>
      <c r="OU276" s="44"/>
      <c r="OV276" s="44"/>
      <c r="OW276" s="44"/>
      <c r="OX276" s="44"/>
      <c r="OY276" s="44"/>
      <c r="OZ276" s="44"/>
      <c r="PA276" s="44"/>
      <c r="PB276" s="44"/>
      <c r="PC276" s="44"/>
      <c r="PD276" s="44"/>
      <c r="PE276" s="44"/>
      <c r="PF276" s="44"/>
      <c r="PG276" s="44"/>
      <c r="PH276" s="44"/>
    </row>
    <row r="277" spans="1:424" s="49" customFormat="1" x14ac:dyDescent="0.25">
      <c r="A277" s="30"/>
      <c r="C277" s="328"/>
      <c r="D277" s="47"/>
      <c r="E277" s="328"/>
      <c r="F277" s="47"/>
      <c r="G277" s="47"/>
      <c r="H277" s="47"/>
      <c r="I277" s="47"/>
      <c r="J277" s="47"/>
      <c r="M277" s="47"/>
      <c r="N277" s="47"/>
      <c r="O277" s="47"/>
      <c r="P277" s="47"/>
      <c r="Q277" s="47"/>
      <c r="R277" s="47"/>
      <c r="U277" s="47"/>
      <c r="V277" s="47"/>
      <c r="W277" s="47"/>
      <c r="X277" s="47"/>
      <c r="Y277" s="47"/>
      <c r="Z277" s="47"/>
      <c r="AC277" s="47"/>
      <c r="AD277" s="47"/>
      <c r="AE277" s="47"/>
      <c r="AF277" s="47"/>
      <c r="AG277" s="47"/>
      <c r="AH277" s="47"/>
      <c r="AK277" s="47"/>
      <c r="AL277" s="47"/>
      <c r="AM277" s="47"/>
      <c r="AN277" s="47"/>
      <c r="AO277" s="47"/>
      <c r="AP277" s="47"/>
      <c r="AS277" s="47"/>
      <c r="AT277" s="47"/>
      <c r="AU277" s="47"/>
      <c r="AV277" s="47"/>
      <c r="AW277" s="46"/>
      <c r="AX277" s="46"/>
      <c r="BA277" s="47"/>
      <c r="BB277" s="47"/>
      <c r="BC277" s="47"/>
      <c r="BD277" s="47"/>
      <c r="BE277" s="47"/>
      <c r="BF277" s="47"/>
      <c r="BG277" s="47"/>
      <c r="BH277" s="47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44"/>
      <c r="CE277" s="44"/>
      <c r="CF277" s="44"/>
      <c r="CG277" s="44"/>
      <c r="CH277" s="44"/>
      <c r="CI277" s="44"/>
      <c r="CJ277" s="44"/>
      <c r="CK277" s="44"/>
      <c r="CL277" s="44"/>
      <c r="CM277" s="44"/>
      <c r="CN277" s="44"/>
      <c r="CO277" s="44"/>
      <c r="CP277" s="44"/>
      <c r="CQ277" s="44"/>
      <c r="CR277" s="44"/>
      <c r="CS277" s="44"/>
      <c r="CT277" s="44"/>
      <c r="CU277" s="44"/>
      <c r="CV277" s="44"/>
      <c r="CW277" s="44"/>
      <c r="CX277" s="44"/>
      <c r="CY277" s="44"/>
      <c r="CZ277" s="44"/>
      <c r="DA277" s="44"/>
      <c r="DB277" s="44"/>
      <c r="DC277" s="44"/>
      <c r="DD277" s="44"/>
      <c r="DE277" s="44"/>
      <c r="DF277" s="44"/>
      <c r="DG277" s="44"/>
      <c r="DH277" s="44"/>
      <c r="DI277" s="44"/>
      <c r="DJ277" s="44"/>
      <c r="DK277" s="44"/>
      <c r="DL277" s="44"/>
      <c r="DM277" s="44"/>
      <c r="DN277" s="44"/>
      <c r="DO277" s="44"/>
      <c r="DP277" s="44"/>
      <c r="DQ277" s="44"/>
      <c r="DR277" s="44"/>
      <c r="DS277" s="44"/>
      <c r="DT277" s="44"/>
      <c r="DU277" s="44"/>
      <c r="DV277" s="44"/>
      <c r="DW277" s="44"/>
      <c r="DX277" s="44"/>
      <c r="DY277" s="44"/>
      <c r="DZ277" s="44"/>
      <c r="EA277" s="44"/>
      <c r="EB277" s="44"/>
      <c r="EC277" s="44"/>
      <c r="ED277" s="44"/>
      <c r="EE277" s="44"/>
      <c r="EF277" s="44"/>
      <c r="EG277" s="44"/>
      <c r="EH277" s="44"/>
      <c r="EI277" s="44"/>
      <c r="EJ277" s="44"/>
      <c r="EK277" s="44"/>
      <c r="EL277" s="44"/>
      <c r="EM277" s="44"/>
      <c r="EN277" s="44"/>
      <c r="EO277" s="44"/>
      <c r="EP277" s="44"/>
      <c r="EQ277" s="44"/>
      <c r="ER277" s="44"/>
      <c r="ES277" s="44"/>
      <c r="ET277" s="44"/>
      <c r="EU277" s="44"/>
      <c r="EV277" s="44"/>
      <c r="EW277" s="44"/>
      <c r="EX277" s="44"/>
      <c r="EY277" s="44"/>
      <c r="EZ277" s="44"/>
      <c r="FA277" s="44"/>
      <c r="FB277" s="44"/>
      <c r="FC277" s="44"/>
      <c r="FD277" s="44"/>
      <c r="FE277" s="44"/>
      <c r="FF277" s="44"/>
      <c r="FG277" s="44"/>
      <c r="FH277" s="44"/>
      <c r="FI277" s="44"/>
      <c r="FJ277" s="44"/>
      <c r="FK277" s="44"/>
      <c r="FL277" s="44"/>
      <c r="FM277" s="44"/>
      <c r="FN277" s="44"/>
      <c r="FO277" s="44"/>
      <c r="FP277" s="44"/>
      <c r="FQ277" s="44"/>
      <c r="FR277" s="44"/>
      <c r="FS277" s="44"/>
      <c r="FT277" s="44"/>
      <c r="FU277" s="44"/>
      <c r="FV277" s="44"/>
      <c r="FW277" s="44"/>
      <c r="FX277" s="44"/>
      <c r="FY277" s="44"/>
      <c r="FZ277" s="44"/>
      <c r="GA277" s="44"/>
      <c r="GB277" s="44"/>
      <c r="GC277" s="44"/>
      <c r="GD277" s="44"/>
      <c r="GE277" s="44"/>
      <c r="GF277" s="44"/>
      <c r="GG277" s="44"/>
      <c r="GH277" s="44"/>
      <c r="GI277" s="44"/>
      <c r="GJ277" s="44"/>
      <c r="GK277" s="44"/>
      <c r="GL277" s="44"/>
      <c r="GM277" s="44"/>
      <c r="GN277" s="44"/>
      <c r="GO277" s="44"/>
      <c r="GP277" s="44"/>
      <c r="GQ277" s="44"/>
      <c r="GR277" s="44"/>
      <c r="GS277" s="44"/>
      <c r="GT277" s="44"/>
      <c r="GU277" s="44"/>
      <c r="GV277" s="44"/>
      <c r="GW277" s="44"/>
      <c r="GX277" s="44"/>
      <c r="GY277" s="44"/>
      <c r="GZ277" s="44"/>
      <c r="HA277" s="44"/>
      <c r="HB277" s="44"/>
      <c r="HC277" s="44"/>
      <c r="HD277" s="44"/>
      <c r="HE277" s="44"/>
      <c r="HF277" s="44"/>
      <c r="HG277" s="44"/>
      <c r="HH277" s="44"/>
      <c r="HI277" s="44"/>
      <c r="HJ277" s="44"/>
      <c r="HK277" s="44"/>
      <c r="HL277" s="44"/>
      <c r="HM277" s="44"/>
      <c r="HN277" s="44"/>
      <c r="HO277" s="44"/>
      <c r="HP277" s="44"/>
      <c r="HQ277" s="44"/>
      <c r="HR277" s="44"/>
      <c r="HS277" s="44"/>
      <c r="HT277" s="44"/>
      <c r="HU277" s="44"/>
      <c r="HV277" s="44"/>
      <c r="HW277" s="44"/>
      <c r="HX277" s="44"/>
      <c r="HY277" s="44"/>
      <c r="HZ277" s="44"/>
      <c r="IA277" s="44"/>
      <c r="IB277" s="44"/>
      <c r="IC277" s="44"/>
      <c r="ID277" s="44"/>
      <c r="IE277" s="44"/>
      <c r="IF277" s="44"/>
      <c r="IG277" s="44"/>
      <c r="IH277" s="44"/>
      <c r="II277" s="44"/>
      <c r="IJ277" s="44"/>
      <c r="IK277" s="44"/>
      <c r="IL277" s="44"/>
      <c r="IM277" s="44"/>
      <c r="IN277" s="44"/>
      <c r="IO277" s="44"/>
      <c r="IP277" s="44"/>
      <c r="IQ277" s="44"/>
      <c r="IR277" s="44"/>
      <c r="IS277" s="44"/>
      <c r="IT277" s="44"/>
      <c r="IU277" s="44"/>
      <c r="IV277" s="44"/>
      <c r="IW277" s="44"/>
      <c r="IX277" s="44"/>
      <c r="IY277" s="44"/>
      <c r="IZ277" s="44"/>
      <c r="JA277" s="44"/>
      <c r="JB277" s="44"/>
      <c r="JC277" s="44"/>
      <c r="JD277" s="44"/>
      <c r="JE277" s="44"/>
      <c r="JF277" s="44"/>
      <c r="JG277" s="44"/>
      <c r="JH277" s="44"/>
      <c r="JI277" s="44"/>
      <c r="JJ277" s="44"/>
      <c r="JK277" s="44"/>
      <c r="JL277" s="44"/>
      <c r="JM277" s="44"/>
      <c r="JN277" s="44"/>
      <c r="JO277" s="44"/>
      <c r="JP277" s="44"/>
      <c r="JQ277" s="44"/>
      <c r="JR277" s="44"/>
      <c r="JS277" s="44"/>
      <c r="JT277" s="44"/>
      <c r="JU277" s="44"/>
      <c r="JV277" s="44"/>
      <c r="JW277" s="44"/>
      <c r="JX277" s="44"/>
      <c r="JY277" s="44"/>
      <c r="JZ277" s="44"/>
      <c r="KA277" s="44"/>
      <c r="KB277" s="44"/>
      <c r="KC277" s="44"/>
      <c r="KD277" s="44"/>
      <c r="KE277" s="44"/>
      <c r="KF277" s="44"/>
      <c r="KG277" s="44"/>
      <c r="KH277" s="44"/>
      <c r="KI277" s="44"/>
      <c r="KJ277" s="44"/>
      <c r="KK277" s="44"/>
      <c r="KL277" s="44"/>
      <c r="KM277" s="44"/>
      <c r="KN277" s="44"/>
      <c r="KO277" s="44"/>
      <c r="KP277" s="44"/>
      <c r="KQ277" s="44"/>
      <c r="KR277" s="44"/>
      <c r="KS277" s="44"/>
      <c r="KT277" s="44"/>
      <c r="KU277" s="44"/>
      <c r="KV277" s="44"/>
      <c r="KW277" s="44"/>
      <c r="KX277" s="44"/>
      <c r="KY277" s="44"/>
      <c r="KZ277" s="44"/>
      <c r="LA277" s="44"/>
      <c r="LB277" s="44"/>
      <c r="LC277" s="44"/>
      <c r="LD277" s="44"/>
      <c r="LE277" s="44"/>
      <c r="LF277" s="44"/>
      <c r="LG277" s="44"/>
      <c r="LH277" s="44"/>
      <c r="LI277" s="44"/>
      <c r="LJ277" s="44"/>
      <c r="LK277" s="44"/>
      <c r="LL277" s="44"/>
      <c r="LM277" s="44"/>
      <c r="LN277" s="44"/>
      <c r="LO277" s="44"/>
      <c r="LP277" s="44"/>
      <c r="LQ277" s="44"/>
      <c r="LR277" s="44"/>
      <c r="LS277" s="44"/>
      <c r="LT277" s="44"/>
      <c r="LU277" s="44"/>
      <c r="LV277" s="44"/>
      <c r="LW277" s="44"/>
      <c r="LX277" s="44"/>
      <c r="LY277" s="44"/>
      <c r="LZ277" s="44"/>
      <c r="MA277" s="44"/>
      <c r="MB277" s="44"/>
      <c r="MC277" s="44"/>
      <c r="MD277" s="44"/>
      <c r="ME277" s="44"/>
      <c r="MF277" s="44"/>
      <c r="MG277" s="44"/>
      <c r="MH277" s="44"/>
      <c r="MI277" s="44"/>
      <c r="MJ277" s="44"/>
      <c r="MK277" s="44"/>
      <c r="ML277" s="44"/>
      <c r="MM277" s="44"/>
      <c r="MN277" s="44"/>
      <c r="MO277" s="44"/>
      <c r="MP277" s="44"/>
      <c r="MQ277" s="44"/>
      <c r="MR277" s="44"/>
      <c r="MS277" s="44"/>
      <c r="MT277" s="44"/>
      <c r="MU277" s="44"/>
      <c r="MV277" s="44"/>
      <c r="MW277" s="44"/>
      <c r="MX277" s="44"/>
      <c r="MY277" s="44"/>
      <c r="MZ277" s="44"/>
      <c r="NA277" s="44"/>
      <c r="NB277" s="44"/>
      <c r="NC277" s="44"/>
      <c r="ND277" s="44"/>
      <c r="NE277" s="44"/>
      <c r="NF277" s="44"/>
      <c r="NG277" s="44"/>
      <c r="NH277" s="44"/>
      <c r="NI277" s="44"/>
      <c r="NJ277" s="44"/>
      <c r="NK277" s="44"/>
      <c r="NL277" s="44"/>
      <c r="NM277" s="44"/>
      <c r="NN277" s="44"/>
      <c r="NO277" s="44"/>
      <c r="NP277" s="44"/>
      <c r="NQ277" s="44"/>
      <c r="NR277" s="44"/>
      <c r="NS277" s="44"/>
      <c r="NT277" s="44"/>
      <c r="NU277" s="44"/>
      <c r="NV277" s="44"/>
      <c r="NW277" s="44"/>
      <c r="NX277" s="44"/>
      <c r="NY277" s="44"/>
      <c r="NZ277" s="44"/>
      <c r="OA277" s="44"/>
      <c r="OB277" s="44"/>
      <c r="OC277" s="44"/>
      <c r="OD277" s="44"/>
      <c r="OE277" s="44"/>
      <c r="OF277" s="44"/>
      <c r="OG277" s="44"/>
      <c r="OH277" s="44"/>
      <c r="OI277" s="44"/>
      <c r="OJ277" s="44"/>
      <c r="OK277" s="44"/>
      <c r="OL277" s="44"/>
      <c r="OM277" s="44"/>
      <c r="ON277" s="44"/>
      <c r="OO277" s="44"/>
      <c r="OP277" s="44"/>
      <c r="OQ277" s="44"/>
      <c r="OR277" s="44"/>
      <c r="OS277" s="44"/>
      <c r="OT277" s="44"/>
      <c r="OU277" s="44"/>
      <c r="OV277" s="44"/>
      <c r="OW277" s="44"/>
      <c r="OX277" s="44"/>
      <c r="OY277" s="44"/>
      <c r="OZ277" s="44"/>
      <c r="PA277" s="44"/>
      <c r="PB277" s="44"/>
      <c r="PC277" s="44"/>
      <c r="PD277" s="44"/>
      <c r="PE277" s="44"/>
      <c r="PF277" s="44"/>
      <c r="PG277" s="44"/>
      <c r="PH277" s="44"/>
    </row>
    <row r="278" spans="1:424" s="49" customFormat="1" x14ac:dyDescent="0.25">
      <c r="A278" s="30"/>
      <c r="C278" s="328"/>
      <c r="D278" s="47"/>
      <c r="E278" s="328"/>
      <c r="F278" s="47"/>
      <c r="G278" s="47"/>
      <c r="H278" s="47"/>
      <c r="I278" s="47"/>
      <c r="J278" s="47"/>
      <c r="M278" s="47"/>
      <c r="N278" s="47"/>
      <c r="O278" s="47"/>
      <c r="P278" s="47"/>
      <c r="Q278" s="47"/>
      <c r="R278" s="47"/>
      <c r="U278" s="47"/>
      <c r="V278" s="47"/>
      <c r="W278" s="47"/>
      <c r="X278" s="47"/>
      <c r="Y278" s="47"/>
      <c r="Z278" s="47"/>
      <c r="AC278" s="47"/>
      <c r="AD278" s="47"/>
      <c r="AE278" s="47"/>
      <c r="AF278" s="47"/>
      <c r="AG278" s="47"/>
      <c r="AH278" s="47"/>
      <c r="AK278" s="47"/>
      <c r="AL278" s="47"/>
      <c r="AM278" s="47"/>
      <c r="AN278" s="47"/>
      <c r="AO278" s="47"/>
      <c r="AP278" s="47"/>
      <c r="AS278" s="47"/>
      <c r="AT278" s="47"/>
      <c r="AU278" s="47"/>
      <c r="AV278" s="47"/>
      <c r="AW278" s="46"/>
      <c r="AX278" s="46"/>
      <c r="BA278" s="47"/>
      <c r="BB278" s="47"/>
      <c r="BC278" s="47"/>
      <c r="BD278" s="47"/>
      <c r="BE278" s="47"/>
      <c r="BF278" s="47"/>
      <c r="BG278" s="47"/>
      <c r="BH278" s="47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44"/>
      <c r="CE278" s="44"/>
      <c r="CF278" s="44"/>
      <c r="CG278" s="44"/>
      <c r="CH278" s="44"/>
      <c r="CI278" s="44"/>
      <c r="CJ278" s="44"/>
      <c r="CK278" s="44"/>
      <c r="CL278" s="44"/>
      <c r="CM278" s="44"/>
      <c r="CN278" s="44"/>
      <c r="CO278" s="44"/>
      <c r="CP278" s="44"/>
      <c r="CQ278" s="44"/>
      <c r="CR278" s="44"/>
      <c r="CS278" s="44"/>
      <c r="CT278" s="44"/>
      <c r="CU278" s="44"/>
      <c r="CV278" s="44"/>
      <c r="CW278" s="44"/>
      <c r="CX278" s="44"/>
      <c r="CY278" s="44"/>
      <c r="CZ278" s="44"/>
      <c r="DA278" s="44"/>
      <c r="DB278" s="44"/>
      <c r="DC278" s="44"/>
      <c r="DD278" s="44"/>
      <c r="DE278" s="44"/>
      <c r="DF278" s="44"/>
      <c r="DG278" s="44"/>
      <c r="DH278" s="44"/>
      <c r="DI278" s="44"/>
      <c r="DJ278" s="44"/>
      <c r="DK278" s="44"/>
      <c r="DL278" s="44"/>
      <c r="DM278" s="44"/>
      <c r="DN278" s="44"/>
      <c r="DO278" s="44"/>
      <c r="DP278" s="44"/>
      <c r="DQ278" s="44"/>
      <c r="DR278" s="44"/>
      <c r="DS278" s="44"/>
      <c r="DT278" s="44"/>
      <c r="DU278" s="44"/>
      <c r="DV278" s="44"/>
      <c r="DW278" s="44"/>
      <c r="DX278" s="44"/>
      <c r="DY278" s="44"/>
      <c r="DZ278" s="44"/>
      <c r="EA278" s="44"/>
      <c r="EB278" s="44"/>
      <c r="EC278" s="44"/>
      <c r="ED278" s="44"/>
      <c r="EE278" s="44"/>
      <c r="EF278" s="44"/>
      <c r="EG278" s="44"/>
      <c r="EH278" s="44"/>
      <c r="EI278" s="44"/>
      <c r="EJ278" s="44"/>
      <c r="EK278" s="44"/>
      <c r="EL278" s="44"/>
      <c r="EM278" s="44"/>
      <c r="EN278" s="44"/>
      <c r="EO278" s="44"/>
      <c r="EP278" s="44"/>
      <c r="EQ278" s="44"/>
      <c r="ER278" s="44"/>
      <c r="ES278" s="44"/>
      <c r="ET278" s="44"/>
      <c r="EU278" s="44"/>
      <c r="EV278" s="44"/>
      <c r="EW278" s="44"/>
      <c r="EX278" s="44"/>
      <c r="EY278" s="44"/>
      <c r="EZ278" s="44"/>
      <c r="FA278" s="44"/>
      <c r="FB278" s="44"/>
      <c r="FC278" s="44"/>
      <c r="FD278" s="44"/>
      <c r="FE278" s="44"/>
      <c r="FF278" s="44"/>
      <c r="FG278" s="44"/>
      <c r="FH278" s="44"/>
      <c r="FI278" s="44"/>
      <c r="FJ278" s="44"/>
      <c r="FK278" s="44"/>
      <c r="FL278" s="44"/>
      <c r="FM278" s="44"/>
      <c r="FN278" s="44"/>
      <c r="FO278" s="44"/>
      <c r="FP278" s="44"/>
      <c r="FQ278" s="44"/>
      <c r="FR278" s="44"/>
      <c r="FS278" s="44"/>
      <c r="FT278" s="44"/>
      <c r="FU278" s="44"/>
      <c r="FV278" s="44"/>
      <c r="FW278" s="44"/>
      <c r="FX278" s="44"/>
      <c r="FY278" s="44"/>
      <c r="FZ278" s="44"/>
      <c r="GA278" s="44"/>
      <c r="GB278" s="44"/>
      <c r="GC278" s="44"/>
      <c r="GD278" s="44"/>
      <c r="GE278" s="44"/>
      <c r="GF278" s="44"/>
      <c r="GG278" s="44"/>
      <c r="GH278" s="44"/>
      <c r="GI278" s="44"/>
      <c r="GJ278" s="44"/>
      <c r="GK278" s="44"/>
      <c r="GL278" s="44"/>
      <c r="GM278" s="44"/>
      <c r="GN278" s="44"/>
      <c r="GO278" s="44"/>
      <c r="GP278" s="44"/>
      <c r="GQ278" s="44"/>
      <c r="GR278" s="44"/>
      <c r="GS278" s="44"/>
      <c r="GT278" s="44"/>
      <c r="GU278" s="44"/>
      <c r="GV278" s="44"/>
      <c r="GW278" s="44"/>
      <c r="GX278" s="44"/>
      <c r="GY278" s="44"/>
      <c r="GZ278" s="44"/>
      <c r="HA278" s="44"/>
      <c r="HB278" s="44"/>
      <c r="HC278" s="44"/>
      <c r="HD278" s="44"/>
      <c r="HE278" s="44"/>
      <c r="HF278" s="44"/>
      <c r="HG278" s="44"/>
      <c r="HH278" s="44"/>
      <c r="HI278" s="44"/>
      <c r="HJ278" s="44"/>
      <c r="HK278" s="44"/>
      <c r="HL278" s="44"/>
      <c r="HM278" s="44"/>
      <c r="HN278" s="44"/>
      <c r="HO278" s="44"/>
      <c r="HP278" s="44"/>
      <c r="HQ278" s="44"/>
      <c r="HR278" s="44"/>
      <c r="HS278" s="44"/>
      <c r="HT278" s="44"/>
      <c r="HU278" s="44"/>
      <c r="HV278" s="44"/>
      <c r="HW278" s="44"/>
      <c r="HX278" s="44"/>
      <c r="HY278" s="44"/>
      <c r="HZ278" s="44"/>
      <c r="IA278" s="44"/>
      <c r="IB278" s="44"/>
      <c r="IC278" s="44"/>
      <c r="ID278" s="44"/>
      <c r="IE278" s="44"/>
      <c r="IF278" s="44"/>
      <c r="IG278" s="44"/>
      <c r="IH278" s="44"/>
      <c r="II278" s="44"/>
      <c r="IJ278" s="44"/>
      <c r="IK278" s="44"/>
      <c r="IL278" s="44"/>
      <c r="IM278" s="44"/>
      <c r="IN278" s="44"/>
      <c r="IO278" s="44"/>
      <c r="IP278" s="44"/>
      <c r="IQ278" s="44"/>
      <c r="IR278" s="44"/>
      <c r="IS278" s="44"/>
      <c r="IT278" s="44"/>
      <c r="IU278" s="44"/>
      <c r="IV278" s="44"/>
      <c r="IW278" s="44"/>
      <c r="IX278" s="44"/>
      <c r="IY278" s="44"/>
      <c r="IZ278" s="44"/>
      <c r="JA278" s="44"/>
      <c r="JB278" s="44"/>
      <c r="JC278" s="44"/>
      <c r="JD278" s="44"/>
      <c r="JE278" s="44"/>
      <c r="JF278" s="44"/>
      <c r="JG278" s="44"/>
      <c r="JH278" s="44"/>
      <c r="JI278" s="44"/>
      <c r="JJ278" s="44"/>
      <c r="JK278" s="44"/>
      <c r="JL278" s="44"/>
      <c r="JM278" s="44"/>
      <c r="JN278" s="44"/>
      <c r="JO278" s="44"/>
      <c r="JP278" s="44"/>
      <c r="JQ278" s="44"/>
      <c r="JR278" s="44"/>
      <c r="JS278" s="44"/>
      <c r="JT278" s="44"/>
      <c r="JU278" s="44"/>
      <c r="JV278" s="44"/>
      <c r="JW278" s="44"/>
      <c r="JX278" s="44"/>
      <c r="JY278" s="44"/>
      <c r="JZ278" s="44"/>
      <c r="KA278" s="44"/>
      <c r="KB278" s="44"/>
      <c r="KC278" s="44"/>
      <c r="KD278" s="44"/>
      <c r="KE278" s="44"/>
      <c r="KF278" s="44"/>
      <c r="KG278" s="44"/>
      <c r="KH278" s="44"/>
      <c r="KI278" s="44"/>
      <c r="KJ278" s="44"/>
      <c r="KK278" s="44"/>
      <c r="KL278" s="44"/>
      <c r="KM278" s="44"/>
      <c r="KN278" s="44"/>
      <c r="KO278" s="44"/>
      <c r="KP278" s="44"/>
      <c r="KQ278" s="44"/>
      <c r="KR278" s="44"/>
      <c r="KS278" s="44"/>
      <c r="KT278" s="44"/>
      <c r="KU278" s="44"/>
      <c r="KV278" s="44"/>
      <c r="KW278" s="44"/>
      <c r="KX278" s="44"/>
      <c r="KY278" s="44"/>
      <c r="KZ278" s="44"/>
      <c r="LA278" s="44"/>
      <c r="LB278" s="44"/>
      <c r="LC278" s="44"/>
      <c r="LD278" s="44"/>
      <c r="LE278" s="44"/>
      <c r="LF278" s="44"/>
      <c r="LG278" s="44"/>
      <c r="LH278" s="44"/>
      <c r="LI278" s="44"/>
      <c r="LJ278" s="44"/>
      <c r="LK278" s="44"/>
      <c r="LL278" s="44"/>
      <c r="LM278" s="44"/>
      <c r="LN278" s="44"/>
      <c r="LO278" s="44"/>
      <c r="LP278" s="44"/>
      <c r="LQ278" s="44"/>
      <c r="LR278" s="44"/>
      <c r="LS278" s="44"/>
      <c r="LT278" s="44"/>
      <c r="LU278" s="44"/>
      <c r="LV278" s="44"/>
      <c r="LW278" s="44"/>
      <c r="LX278" s="44"/>
      <c r="LY278" s="44"/>
      <c r="LZ278" s="44"/>
      <c r="MA278" s="44"/>
      <c r="MB278" s="44"/>
      <c r="MC278" s="44"/>
      <c r="MD278" s="44"/>
      <c r="ME278" s="44"/>
      <c r="MF278" s="44"/>
      <c r="MG278" s="44"/>
      <c r="MH278" s="44"/>
      <c r="MI278" s="44"/>
      <c r="MJ278" s="44"/>
      <c r="MK278" s="44"/>
      <c r="ML278" s="44"/>
      <c r="MM278" s="44"/>
      <c r="MN278" s="44"/>
      <c r="MO278" s="44"/>
      <c r="MP278" s="44"/>
      <c r="MQ278" s="44"/>
      <c r="MR278" s="44"/>
      <c r="MS278" s="44"/>
      <c r="MT278" s="44"/>
      <c r="MU278" s="44"/>
      <c r="MV278" s="44"/>
      <c r="MW278" s="44"/>
      <c r="MX278" s="44"/>
      <c r="MY278" s="44"/>
      <c r="MZ278" s="44"/>
      <c r="NA278" s="44"/>
      <c r="NB278" s="44"/>
      <c r="NC278" s="44"/>
      <c r="ND278" s="44"/>
      <c r="NE278" s="44"/>
      <c r="NF278" s="44"/>
      <c r="NG278" s="44"/>
      <c r="NH278" s="44"/>
      <c r="NI278" s="44"/>
      <c r="NJ278" s="44"/>
      <c r="NK278" s="44"/>
      <c r="NL278" s="44"/>
      <c r="NM278" s="44"/>
      <c r="NN278" s="44"/>
      <c r="NO278" s="44"/>
      <c r="NP278" s="44"/>
      <c r="NQ278" s="44"/>
      <c r="NR278" s="44"/>
      <c r="NS278" s="44"/>
      <c r="NT278" s="44"/>
      <c r="NU278" s="44"/>
      <c r="NV278" s="44"/>
      <c r="NW278" s="44"/>
      <c r="NX278" s="44"/>
      <c r="NY278" s="44"/>
      <c r="NZ278" s="44"/>
      <c r="OA278" s="44"/>
      <c r="OB278" s="44"/>
      <c r="OC278" s="44"/>
      <c r="OD278" s="44"/>
      <c r="OE278" s="44"/>
      <c r="OF278" s="44"/>
      <c r="OG278" s="44"/>
      <c r="OH278" s="44"/>
      <c r="OI278" s="44"/>
      <c r="OJ278" s="44"/>
      <c r="OK278" s="44"/>
      <c r="OL278" s="44"/>
      <c r="OM278" s="44"/>
      <c r="ON278" s="44"/>
      <c r="OO278" s="44"/>
      <c r="OP278" s="44"/>
      <c r="OQ278" s="44"/>
      <c r="OR278" s="44"/>
      <c r="OS278" s="44"/>
      <c r="OT278" s="44"/>
      <c r="OU278" s="44"/>
      <c r="OV278" s="44"/>
      <c r="OW278" s="44"/>
      <c r="OX278" s="44"/>
      <c r="OY278" s="44"/>
      <c r="OZ278" s="44"/>
      <c r="PA278" s="44"/>
      <c r="PB278" s="44"/>
      <c r="PC278" s="44"/>
      <c r="PD278" s="44"/>
      <c r="PE278" s="44"/>
      <c r="PF278" s="44"/>
      <c r="PG278" s="44"/>
      <c r="PH278" s="44"/>
    </row>
    <row r="279" spans="1:424" s="49" customFormat="1" x14ac:dyDescent="0.25">
      <c r="A279" s="30"/>
      <c r="C279" s="328"/>
      <c r="D279" s="47"/>
      <c r="E279" s="328"/>
      <c r="F279" s="47"/>
      <c r="G279" s="47"/>
      <c r="H279" s="47"/>
      <c r="I279" s="47"/>
      <c r="J279" s="47"/>
      <c r="M279" s="47"/>
      <c r="N279" s="47"/>
      <c r="O279" s="47"/>
      <c r="P279" s="47"/>
      <c r="Q279" s="47"/>
      <c r="R279" s="47"/>
      <c r="U279" s="47"/>
      <c r="V279" s="47"/>
      <c r="W279" s="47"/>
      <c r="X279" s="47"/>
      <c r="Y279" s="47"/>
      <c r="Z279" s="47"/>
      <c r="AC279" s="47"/>
      <c r="AD279" s="47"/>
      <c r="AE279" s="47"/>
      <c r="AF279" s="47"/>
      <c r="AG279" s="47"/>
      <c r="AH279" s="47"/>
      <c r="AK279" s="47"/>
      <c r="AL279" s="47"/>
      <c r="AM279" s="47"/>
      <c r="AN279" s="47"/>
      <c r="AO279" s="47"/>
      <c r="AP279" s="47"/>
      <c r="AS279" s="47"/>
      <c r="AT279" s="47"/>
      <c r="AU279" s="47"/>
      <c r="AV279" s="47"/>
      <c r="AW279" s="46"/>
      <c r="AX279" s="46"/>
      <c r="BA279" s="47"/>
      <c r="BB279" s="47"/>
      <c r="BC279" s="47"/>
      <c r="BD279" s="47"/>
      <c r="BE279" s="47"/>
      <c r="BF279" s="47"/>
      <c r="BG279" s="47"/>
      <c r="BH279" s="47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44"/>
      <c r="CL279" s="44"/>
      <c r="CM279" s="44"/>
      <c r="CN279" s="44"/>
      <c r="CO279" s="44"/>
      <c r="CP279" s="44"/>
      <c r="CQ279" s="44"/>
      <c r="CR279" s="44"/>
      <c r="CS279" s="44"/>
      <c r="CT279" s="44"/>
      <c r="CU279" s="44"/>
      <c r="CV279" s="44"/>
      <c r="CW279" s="44"/>
      <c r="CX279" s="44"/>
      <c r="CY279" s="44"/>
      <c r="CZ279" s="44"/>
      <c r="DA279" s="44"/>
      <c r="DB279" s="44"/>
      <c r="DC279" s="44"/>
      <c r="DD279" s="44"/>
      <c r="DE279" s="44"/>
      <c r="DF279" s="44"/>
      <c r="DG279" s="44"/>
      <c r="DH279" s="44"/>
      <c r="DI279" s="44"/>
      <c r="DJ279" s="44"/>
      <c r="DK279" s="44"/>
      <c r="DL279" s="44"/>
      <c r="DM279" s="44"/>
      <c r="DN279" s="44"/>
      <c r="DO279" s="44"/>
      <c r="DP279" s="44"/>
      <c r="DQ279" s="44"/>
      <c r="DR279" s="44"/>
      <c r="DS279" s="44"/>
      <c r="DT279" s="44"/>
      <c r="DU279" s="44"/>
      <c r="DV279" s="44"/>
      <c r="DW279" s="44"/>
      <c r="DX279" s="44"/>
      <c r="DY279" s="44"/>
      <c r="DZ279" s="44"/>
      <c r="EA279" s="44"/>
      <c r="EB279" s="44"/>
      <c r="EC279" s="44"/>
      <c r="ED279" s="44"/>
      <c r="EE279" s="44"/>
      <c r="EF279" s="44"/>
      <c r="EG279" s="44"/>
      <c r="EH279" s="44"/>
      <c r="EI279" s="44"/>
      <c r="EJ279" s="44"/>
      <c r="EK279" s="44"/>
      <c r="EL279" s="44"/>
      <c r="EM279" s="44"/>
      <c r="EN279" s="44"/>
      <c r="EO279" s="44"/>
      <c r="EP279" s="44"/>
      <c r="EQ279" s="44"/>
      <c r="ER279" s="44"/>
      <c r="ES279" s="44"/>
      <c r="ET279" s="44"/>
      <c r="EU279" s="44"/>
      <c r="EV279" s="44"/>
      <c r="EW279" s="44"/>
      <c r="EX279" s="44"/>
      <c r="EY279" s="44"/>
      <c r="EZ279" s="44"/>
      <c r="FA279" s="44"/>
      <c r="FB279" s="44"/>
      <c r="FC279" s="44"/>
      <c r="FD279" s="44"/>
      <c r="FE279" s="44"/>
      <c r="FF279" s="44"/>
      <c r="FG279" s="44"/>
      <c r="FH279" s="44"/>
      <c r="FI279" s="44"/>
      <c r="FJ279" s="44"/>
      <c r="FK279" s="44"/>
      <c r="FL279" s="44"/>
      <c r="FM279" s="44"/>
      <c r="FN279" s="44"/>
      <c r="FO279" s="44"/>
      <c r="FP279" s="44"/>
      <c r="FQ279" s="44"/>
      <c r="FR279" s="44"/>
      <c r="FS279" s="44"/>
      <c r="FT279" s="44"/>
      <c r="FU279" s="44"/>
      <c r="FV279" s="44"/>
      <c r="FW279" s="44"/>
      <c r="FX279" s="44"/>
      <c r="FY279" s="44"/>
      <c r="FZ279" s="44"/>
      <c r="GA279" s="44"/>
      <c r="GB279" s="44"/>
      <c r="GC279" s="44"/>
      <c r="GD279" s="44"/>
      <c r="GE279" s="44"/>
      <c r="GF279" s="44"/>
      <c r="GG279" s="44"/>
      <c r="GH279" s="44"/>
      <c r="GI279" s="44"/>
      <c r="GJ279" s="44"/>
      <c r="GK279" s="44"/>
      <c r="GL279" s="44"/>
      <c r="GM279" s="44"/>
      <c r="GN279" s="44"/>
      <c r="GO279" s="44"/>
      <c r="GP279" s="44"/>
      <c r="GQ279" s="44"/>
      <c r="GR279" s="44"/>
      <c r="GS279" s="44"/>
      <c r="GT279" s="44"/>
      <c r="GU279" s="44"/>
      <c r="GV279" s="44"/>
      <c r="GW279" s="44"/>
      <c r="GX279" s="44"/>
      <c r="GY279" s="44"/>
      <c r="GZ279" s="44"/>
      <c r="HA279" s="44"/>
      <c r="HB279" s="44"/>
      <c r="HC279" s="44"/>
      <c r="HD279" s="44"/>
      <c r="HE279" s="44"/>
      <c r="HF279" s="44"/>
      <c r="HG279" s="44"/>
      <c r="HH279" s="44"/>
      <c r="HI279" s="44"/>
      <c r="HJ279" s="44"/>
      <c r="HK279" s="44"/>
      <c r="HL279" s="44"/>
      <c r="HM279" s="44"/>
      <c r="HN279" s="44"/>
      <c r="HO279" s="44"/>
      <c r="HP279" s="44"/>
      <c r="HQ279" s="44"/>
      <c r="HR279" s="44"/>
      <c r="HS279" s="44"/>
      <c r="HT279" s="44"/>
      <c r="HU279" s="44"/>
      <c r="HV279" s="44"/>
      <c r="HW279" s="44"/>
      <c r="HX279" s="44"/>
      <c r="HY279" s="44"/>
      <c r="HZ279" s="44"/>
      <c r="IA279" s="44"/>
      <c r="IB279" s="44"/>
      <c r="IC279" s="44"/>
      <c r="ID279" s="44"/>
      <c r="IE279" s="44"/>
      <c r="IF279" s="44"/>
      <c r="IG279" s="44"/>
      <c r="IH279" s="44"/>
      <c r="II279" s="44"/>
      <c r="IJ279" s="44"/>
      <c r="IK279" s="44"/>
      <c r="IL279" s="44"/>
      <c r="IM279" s="44"/>
      <c r="IN279" s="44"/>
      <c r="IO279" s="44"/>
      <c r="IP279" s="44"/>
      <c r="IQ279" s="44"/>
      <c r="IR279" s="44"/>
      <c r="IS279" s="44"/>
      <c r="IT279" s="44"/>
      <c r="IU279" s="44"/>
      <c r="IV279" s="44"/>
      <c r="IW279" s="44"/>
      <c r="IX279" s="44"/>
      <c r="IY279" s="44"/>
      <c r="IZ279" s="44"/>
      <c r="JA279" s="44"/>
      <c r="JB279" s="44"/>
      <c r="JC279" s="44"/>
      <c r="JD279" s="44"/>
      <c r="JE279" s="44"/>
      <c r="JF279" s="44"/>
      <c r="JG279" s="44"/>
      <c r="JH279" s="44"/>
      <c r="JI279" s="44"/>
      <c r="JJ279" s="44"/>
      <c r="JK279" s="44"/>
      <c r="JL279" s="44"/>
      <c r="JM279" s="44"/>
      <c r="JN279" s="44"/>
      <c r="JO279" s="44"/>
      <c r="JP279" s="44"/>
      <c r="JQ279" s="44"/>
      <c r="JR279" s="44"/>
      <c r="JS279" s="44"/>
      <c r="JT279" s="44"/>
      <c r="JU279" s="44"/>
      <c r="JV279" s="44"/>
      <c r="JW279" s="44"/>
      <c r="JX279" s="44"/>
      <c r="JY279" s="44"/>
      <c r="JZ279" s="44"/>
      <c r="KA279" s="44"/>
      <c r="KB279" s="44"/>
      <c r="KC279" s="44"/>
      <c r="KD279" s="44"/>
      <c r="KE279" s="44"/>
      <c r="KF279" s="44"/>
      <c r="KG279" s="44"/>
      <c r="KH279" s="44"/>
      <c r="KI279" s="44"/>
      <c r="KJ279" s="44"/>
      <c r="KK279" s="44"/>
      <c r="KL279" s="44"/>
      <c r="KM279" s="44"/>
      <c r="KN279" s="44"/>
      <c r="KO279" s="44"/>
      <c r="KP279" s="44"/>
      <c r="KQ279" s="44"/>
      <c r="KR279" s="44"/>
      <c r="KS279" s="44"/>
      <c r="KT279" s="44"/>
      <c r="KU279" s="44"/>
      <c r="KV279" s="44"/>
      <c r="KW279" s="44"/>
      <c r="KX279" s="44"/>
      <c r="KY279" s="44"/>
      <c r="KZ279" s="44"/>
      <c r="LA279" s="44"/>
      <c r="LB279" s="44"/>
      <c r="LC279" s="44"/>
      <c r="LD279" s="44"/>
      <c r="LE279" s="44"/>
      <c r="LF279" s="44"/>
      <c r="LG279" s="44"/>
      <c r="LH279" s="44"/>
      <c r="LI279" s="44"/>
      <c r="LJ279" s="44"/>
      <c r="LK279" s="44"/>
      <c r="LL279" s="44"/>
      <c r="LM279" s="44"/>
      <c r="LN279" s="44"/>
      <c r="LO279" s="44"/>
      <c r="LP279" s="44"/>
      <c r="LQ279" s="44"/>
      <c r="LR279" s="44"/>
      <c r="LS279" s="44"/>
      <c r="LT279" s="44"/>
      <c r="LU279" s="44"/>
      <c r="LV279" s="44"/>
      <c r="LW279" s="44"/>
      <c r="LX279" s="44"/>
      <c r="LY279" s="44"/>
      <c r="LZ279" s="44"/>
      <c r="MA279" s="44"/>
      <c r="MB279" s="44"/>
      <c r="MC279" s="44"/>
      <c r="MD279" s="44"/>
      <c r="ME279" s="44"/>
      <c r="MF279" s="44"/>
      <c r="MG279" s="44"/>
      <c r="MH279" s="44"/>
      <c r="MI279" s="44"/>
      <c r="MJ279" s="44"/>
      <c r="MK279" s="44"/>
      <c r="ML279" s="44"/>
      <c r="MM279" s="44"/>
      <c r="MN279" s="44"/>
      <c r="MO279" s="44"/>
      <c r="MP279" s="44"/>
      <c r="MQ279" s="44"/>
      <c r="MR279" s="44"/>
      <c r="MS279" s="44"/>
      <c r="MT279" s="44"/>
      <c r="MU279" s="44"/>
      <c r="MV279" s="44"/>
      <c r="MW279" s="44"/>
      <c r="MX279" s="44"/>
      <c r="MY279" s="44"/>
      <c r="MZ279" s="44"/>
      <c r="NA279" s="44"/>
      <c r="NB279" s="44"/>
      <c r="NC279" s="44"/>
      <c r="ND279" s="44"/>
      <c r="NE279" s="44"/>
      <c r="NF279" s="44"/>
      <c r="NG279" s="44"/>
      <c r="NH279" s="44"/>
      <c r="NI279" s="44"/>
      <c r="NJ279" s="44"/>
      <c r="NK279" s="44"/>
      <c r="NL279" s="44"/>
      <c r="NM279" s="44"/>
      <c r="NN279" s="44"/>
      <c r="NO279" s="44"/>
      <c r="NP279" s="44"/>
      <c r="NQ279" s="44"/>
      <c r="NR279" s="44"/>
      <c r="NS279" s="44"/>
      <c r="NT279" s="44"/>
      <c r="NU279" s="44"/>
      <c r="NV279" s="44"/>
      <c r="NW279" s="44"/>
      <c r="NX279" s="44"/>
      <c r="NY279" s="44"/>
      <c r="NZ279" s="44"/>
      <c r="OA279" s="44"/>
      <c r="OB279" s="44"/>
      <c r="OC279" s="44"/>
      <c r="OD279" s="44"/>
      <c r="OE279" s="44"/>
      <c r="OF279" s="44"/>
      <c r="OG279" s="44"/>
      <c r="OH279" s="44"/>
      <c r="OI279" s="44"/>
      <c r="OJ279" s="44"/>
      <c r="OK279" s="44"/>
      <c r="OL279" s="44"/>
      <c r="OM279" s="44"/>
      <c r="ON279" s="44"/>
      <c r="OO279" s="44"/>
      <c r="OP279" s="44"/>
      <c r="OQ279" s="44"/>
      <c r="OR279" s="44"/>
      <c r="OS279" s="44"/>
      <c r="OT279" s="44"/>
      <c r="OU279" s="44"/>
      <c r="OV279" s="44"/>
      <c r="OW279" s="44"/>
      <c r="OX279" s="44"/>
      <c r="OY279" s="44"/>
      <c r="OZ279" s="44"/>
      <c r="PA279" s="44"/>
      <c r="PB279" s="44"/>
      <c r="PC279" s="44"/>
      <c r="PD279" s="44"/>
      <c r="PE279" s="44"/>
      <c r="PF279" s="44"/>
      <c r="PG279" s="44"/>
      <c r="PH279" s="44"/>
    </row>
    <row r="280" spans="1:424" s="49" customFormat="1" x14ac:dyDescent="0.25">
      <c r="A280" s="30"/>
      <c r="C280" s="328"/>
      <c r="D280" s="47"/>
      <c r="E280" s="328"/>
      <c r="F280" s="47"/>
      <c r="G280" s="47"/>
      <c r="H280" s="47"/>
      <c r="I280" s="47"/>
      <c r="J280" s="47"/>
      <c r="M280" s="47"/>
      <c r="N280" s="47"/>
      <c r="O280" s="47"/>
      <c r="P280" s="47"/>
      <c r="Q280" s="47"/>
      <c r="R280" s="47"/>
      <c r="U280" s="47"/>
      <c r="V280" s="47"/>
      <c r="W280" s="47"/>
      <c r="X280" s="47"/>
      <c r="Y280" s="47"/>
      <c r="Z280" s="47"/>
      <c r="AC280" s="47"/>
      <c r="AD280" s="47"/>
      <c r="AE280" s="47"/>
      <c r="AF280" s="47"/>
      <c r="AG280" s="47"/>
      <c r="AH280" s="47"/>
      <c r="AK280" s="47"/>
      <c r="AL280" s="47"/>
      <c r="AM280" s="47"/>
      <c r="AN280" s="47"/>
      <c r="AO280" s="47"/>
      <c r="AP280" s="47"/>
      <c r="AS280" s="47"/>
      <c r="AT280" s="47"/>
      <c r="AU280" s="47"/>
      <c r="AV280" s="47"/>
      <c r="AW280" s="46"/>
      <c r="AX280" s="46"/>
      <c r="BA280" s="47"/>
      <c r="BB280" s="47"/>
      <c r="BC280" s="47"/>
      <c r="BD280" s="47"/>
      <c r="BE280" s="47"/>
      <c r="BF280" s="47"/>
      <c r="BG280" s="47"/>
      <c r="BH280" s="47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44"/>
      <c r="CE280" s="44"/>
      <c r="CF280" s="44"/>
      <c r="CG280" s="44"/>
      <c r="CH280" s="44"/>
      <c r="CI280" s="44"/>
      <c r="CJ280" s="44"/>
      <c r="CK280" s="44"/>
      <c r="CL280" s="44"/>
      <c r="CM280" s="44"/>
      <c r="CN280" s="44"/>
      <c r="CO280" s="44"/>
      <c r="CP280" s="44"/>
      <c r="CQ280" s="44"/>
      <c r="CR280" s="44"/>
      <c r="CS280" s="44"/>
      <c r="CT280" s="44"/>
      <c r="CU280" s="44"/>
      <c r="CV280" s="44"/>
      <c r="CW280" s="44"/>
      <c r="CX280" s="44"/>
      <c r="CY280" s="44"/>
      <c r="CZ280" s="44"/>
      <c r="DA280" s="44"/>
      <c r="DB280" s="44"/>
      <c r="DC280" s="44"/>
      <c r="DD280" s="44"/>
      <c r="DE280" s="44"/>
      <c r="DF280" s="44"/>
      <c r="DG280" s="44"/>
      <c r="DH280" s="44"/>
      <c r="DI280" s="44"/>
      <c r="DJ280" s="44"/>
      <c r="DK280" s="44"/>
      <c r="DL280" s="44"/>
      <c r="DM280" s="44"/>
      <c r="DN280" s="44"/>
      <c r="DO280" s="44"/>
      <c r="DP280" s="44"/>
      <c r="DQ280" s="44"/>
      <c r="DR280" s="44"/>
      <c r="DS280" s="44"/>
      <c r="DT280" s="44"/>
      <c r="DU280" s="44"/>
      <c r="DV280" s="44"/>
      <c r="DW280" s="44"/>
      <c r="DX280" s="44"/>
      <c r="DY280" s="44"/>
      <c r="DZ280" s="44"/>
      <c r="EA280" s="44"/>
      <c r="EB280" s="44"/>
      <c r="EC280" s="44"/>
      <c r="ED280" s="44"/>
      <c r="EE280" s="44"/>
      <c r="EF280" s="44"/>
      <c r="EG280" s="44"/>
      <c r="EH280" s="44"/>
      <c r="EI280" s="44"/>
      <c r="EJ280" s="44"/>
      <c r="EK280" s="44"/>
      <c r="EL280" s="44"/>
      <c r="EM280" s="44"/>
      <c r="EN280" s="44"/>
      <c r="EO280" s="44"/>
      <c r="EP280" s="44"/>
      <c r="EQ280" s="44"/>
      <c r="ER280" s="44"/>
      <c r="ES280" s="44"/>
      <c r="ET280" s="44"/>
      <c r="EU280" s="44"/>
      <c r="EV280" s="44"/>
      <c r="EW280" s="44"/>
      <c r="EX280" s="44"/>
      <c r="EY280" s="44"/>
      <c r="EZ280" s="44"/>
      <c r="FA280" s="44"/>
      <c r="FB280" s="44"/>
      <c r="FC280" s="44"/>
      <c r="FD280" s="44"/>
      <c r="FE280" s="44"/>
      <c r="FF280" s="44"/>
      <c r="FG280" s="44"/>
      <c r="FH280" s="44"/>
      <c r="FI280" s="44"/>
      <c r="FJ280" s="44"/>
      <c r="FK280" s="44"/>
      <c r="FL280" s="44"/>
      <c r="FM280" s="44"/>
      <c r="FN280" s="44"/>
      <c r="FO280" s="44"/>
      <c r="FP280" s="44"/>
      <c r="FQ280" s="44"/>
      <c r="FR280" s="44"/>
      <c r="FS280" s="44"/>
      <c r="FT280" s="44"/>
      <c r="FU280" s="44"/>
      <c r="FV280" s="44"/>
      <c r="FW280" s="44"/>
      <c r="FX280" s="44"/>
      <c r="FY280" s="44"/>
      <c r="FZ280" s="44"/>
      <c r="GA280" s="44"/>
      <c r="GB280" s="44"/>
      <c r="GC280" s="44"/>
      <c r="GD280" s="44"/>
      <c r="GE280" s="44"/>
      <c r="GF280" s="44"/>
      <c r="GG280" s="44"/>
      <c r="GH280" s="44"/>
      <c r="GI280" s="44"/>
      <c r="GJ280" s="44"/>
      <c r="GK280" s="44"/>
      <c r="GL280" s="44"/>
      <c r="GM280" s="44"/>
      <c r="GN280" s="44"/>
      <c r="GO280" s="44"/>
      <c r="GP280" s="44"/>
      <c r="GQ280" s="44"/>
      <c r="GR280" s="44"/>
      <c r="GS280" s="44"/>
      <c r="GT280" s="44"/>
      <c r="GU280" s="44"/>
      <c r="GV280" s="44"/>
      <c r="GW280" s="44"/>
      <c r="GX280" s="44"/>
      <c r="GY280" s="44"/>
      <c r="GZ280" s="44"/>
      <c r="HA280" s="44"/>
      <c r="HB280" s="44"/>
      <c r="HC280" s="44"/>
      <c r="HD280" s="44"/>
      <c r="HE280" s="44"/>
      <c r="HF280" s="44"/>
      <c r="HG280" s="44"/>
      <c r="HH280" s="44"/>
      <c r="HI280" s="44"/>
      <c r="HJ280" s="44"/>
      <c r="HK280" s="44"/>
      <c r="HL280" s="44"/>
      <c r="HM280" s="44"/>
      <c r="HN280" s="44"/>
      <c r="HO280" s="44"/>
      <c r="HP280" s="44"/>
      <c r="HQ280" s="44"/>
      <c r="HR280" s="44"/>
      <c r="HS280" s="44"/>
      <c r="HT280" s="44"/>
      <c r="HU280" s="44"/>
      <c r="HV280" s="44"/>
      <c r="HW280" s="44"/>
      <c r="HX280" s="44"/>
      <c r="HY280" s="44"/>
      <c r="HZ280" s="44"/>
      <c r="IA280" s="44"/>
      <c r="IB280" s="44"/>
      <c r="IC280" s="44"/>
      <c r="ID280" s="44"/>
      <c r="IE280" s="44"/>
      <c r="IF280" s="44"/>
      <c r="IG280" s="44"/>
      <c r="IH280" s="44"/>
      <c r="II280" s="44"/>
      <c r="IJ280" s="44"/>
      <c r="IK280" s="44"/>
      <c r="IL280" s="44"/>
      <c r="IM280" s="44"/>
      <c r="IN280" s="44"/>
      <c r="IO280" s="44"/>
      <c r="IP280" s="44"/>
      <c r="IQ280" s="44"/>
      <c r="IR280" s="44"/>
      <c r="IS280" s="44"/>
      <c r="IT280" s="44"/>
      <c r="IU280" s="44"/>
      <c r="IV280" s="44"/>
      <c r="IW280" s="44"/>
      <c r="IX280" s="44"/>
      <c r="IY280" s="44"/>
      <c r="IZ280" s="44"/>
      <c r="JA280" s="44"/>
      <c r="JB280" s="44"/>
      <c r="JC280" s="44"/>
      <c r="JD280" s="44"/>
      <c r="JE280" s="44"/>
      <c r="JF280" s="44"/>
      <c r="JG280" s="44"/>
      <c r="JH280" s="44"/>
      <c r="JI280" s="44"/>
      <c r="JJ280" s="44"/>
      <c r="JK280" s="44"/>
      <c r="JL280" s="44"/>
      <c r="JM280" s="44"/>
      <c r="JN280" s="44"/>
      <c r="JO280" s="44"/>
      <c r="JP280" s="44"/>
      <c r="JQ280" s="44"/>
      <c r="JR280" s="44"/>
      <c r="JS280" s="44"/>
      <c r="JT280" s="44"/>
      <c r="JU280" s="44"/>
      <c r="JV280" s="44"/>
      <c r="JW280" s="44"/>
      <c r="JX280" s="44"/>
      <c r="JY280" s="44"/>
      <c r="JZ280" s="44"/>
      <c r="KA280" s="44"/>
      <c r="KB280" s="44"/>
      <c r="KC280" s="44"/>
      <c r="KD280" s="44"/>
      <c r="KE280" s="44"/>
      <c r="KF280" s="44"/>
      <c r="KG280" s="44"/>
      <c r="KH280" s="44"/>
      <c r="KI280" s="44"/>
      <c r="KJ280" s="44"/>
      <c r="KK280" s="44"/>
      <c r="KL280" s="44"/>
      <c r="KM280" s="44"/>
      <c r="KN280" s="44"/>
      <c r="KO280" s="44"/>
      <c r="KP280" s="44"/>
      <c r="KQ280" s="44"/>
      <c r="KR280" s="44"/>
      <c r="KS280" s="44"/>
      <c r="KT280" s="44"/>
      <c r="KU280" s="44"/>
      <c r="KV280" s="44"/>
      <c r="KW280" s="44"/>
      <c r="KX280" s="44"/>
      <c r="KY280" s="44"/>
      <c r="KZ280" s="44"/>
      <c r="LA280" s="44"/>
      <c r="LB280" s="44"/>
      <c r="LC280" s="44"/>
      <c r="LD280" s="44"/>
      <c r="LE280" s="44"/>
      <c r="LF280" s="44"/>
      <c r="LG280" s="44"/>
      <c r="LH280" s="44"/>
      <c r="LI280" s="44"/>
      <c r="LJ280" s="44"/>
      <c r="LK280" s="44"/>
      <c r="LL280" s="44"/>
      <c r="LM280" s="44"/>
      <c r="LN280" s="44"/>
      <c r="LO280" s="44"/>
      <c r="LP280" s="44"/>
      <c r="LQ280" s="44"/>
      <c r="LR280" s="44"/>
      <c r="LS280" s="44"/>
      <c r="LT280" s="44"/>
      <c r="LU280" s="44"/>
      <c r="LV280" s="44"/>
      <c r="LW280" s="44"/>
      <c r="LX280" s="44"/>
      <c r="LY280" s="44"/>
      <c r="LZ280" s="44"/>
      <c r="MA280" s="44"/>
      <c r="MB280" s="44"/>
      <c r="MC280" s="44"/>
      <c r="MD280" s="44"/>
      <c r="ME280" s="44"/>
      <c r="MF280" s="44"/>
      <c r="MG280" s="44"/>
      <c r="MH280" s="44"/>
      <c r="MI280" s="44"/>
      <c r="MJ280" s="44"/>
      <c r="MK280" s="44"/>
      <c r="ML280" s="44"/>
      <c r="MM280" s="44"/>
      <c r="MN280" s="44"/>
      <c r="MO280" s="44"/>
      <c r="MP280" s="44"/>
      <c r="MQ280" s="44"/>
      <c r="MR280" s="44"/>
      <c r="MS280" s="44"/>
      <c r="MT280" s="44"/>
      <c r="MU280" s="44"/>
      <c r="MV280" s="44"/>
      <c r="MW280" s="44"/>
      <c r="MX280" s="44"/>
      <c r="MY280" s="44"/>
      <c r="MZ280" s="44"/>
      <c r="NA280" s="44"/>
      <c r="NB280" s="44"/>
      <c r="NC280" s="44"/>
      <c r="ND280" s="44"/>
      <c r="NE280" s="44"/>
      <c r="NF280" s="44"/>
      <c r="NG280" s="44"/>
      <c r="NH280" s="44"/>
      <c r="NI280" s="44"/>
      <c r="NJ280" s="44"/>
      <c r="NK280" s="44"/>
      <c r="NL280" s="44"/>
      <c r="NM280" s="44"/>
      <c r="NN280" s="44"/>
      <c r="NO280" s="44"/>
      <c r="NP280" s="44"/>
      <c r="NQ280" s="44"/>
      <c r="NR280" s="44"/>
      <c r="NS280" s="44"/>
      <c r="NT280" s="44"/>
      <c r="NU280" s="44"/>
      <c r="NV280" s="44"/>
      <c r="NW280" s="44"/>
      <c r="NX280" s="44"/>
      <c r="NY280" s="44"/>
      <c r="NZ280" s="44"/>
      <c r="OA280" s="44"/>
      <c r="OB280" s="44"/>
      <c r="OC280" s="44"/>
      <c r="OD280" s="44"/>
      <c r="OE280" s="44"/>
      <c r="OF280" s="44"/>
      <c r="OG280" s="44"/>
      <c r="OH280" s="44"/>
      <c r="OI280" s="44"/>
      <c r="OJ280" s="44"/>
      <c r="OK280" s="44"/>
      <c r="OL280" s="44"/>
      <c r="OM280" s="44"/>
      <c r="ON280" s="44"/>
      <c r="OO280" s="44"/>
      <c r="OP280" s="44"/>
      <c r="OQ280" s="44"/>
      <c r="OR280" s="44"/>
      <c r="OS280" s="44"/>
      <c r="OT280" s="44"/>
      <c r="OU280" s="44"/>
      <c r="OV280" s="44"/>
      <c r="OW280" s="44"/>
      <c r="OX280" s="44"/>
      <c r="OY280" s="44"/>
      <c r="OZ280" s="44"/>
      <c r="PA280" s="44"/>
      <c r="PB280" s="44"/>
      <c r="PC280" s="44"/>
      <c r="PD280" s="44"/>
      <c r="PE280" s="44"/>
      <c r="PF280" s="44"/>
      <c r="PG280" s="44"/>
      <c r="PH280" s="44"/>
    </row>
    <row r="281" spans="1:424" s="49" customFormat="1" x14ac:dyDescent="0.25">
      <c r="A281" s="30"/>
      <c r="C281" s="328"/>
      <c r="D281" s="47"/>
      <c r="E281" s="328"/>
      <c r="F281" s="47"/>
      <c r="G281" s="47"/>
      <c r="H281" s="47"/>
      <c r="I281" s="47"/>
      <c r="J281" s="47"/>
      <c r="M281" s="47"/>
      <c r="N281" s="47"/>
      <c r="O281" s="47"/>
      <c r="P281" s="47"/>
      <c r="Q281" s="47"/>
      <c r="R281" s="47"/>
      <c r="U281" s="47"/>
      <c r="V281" s="47"/>
      <c r="W281" s="47"/>
      <c r="X281" s="47"/>
      <c r="Y281" s="47"/>
      <c r="Z281" s="47"/>
      <c r="AC281" s="47"/>
      <c r="AD281" s="47"/>
      <c r="AE281" s="47"/>
      <c r="AF281" s="47"/>
      <c r="AG281" s="47"/>
      <c r="AH281" s="47"/>
      <c r="AK281" s="47"/>
      <c r="AL281" s="47"/>
      <c r="AM281" s="47"/>
      <c r="AN281" s="47"/>
      <c r="AO281" s="47"/>
      <c r="AP281" s="47"/>
      <c r="AS281" s="47"/>
      <c r="AT281" s="47"/>
      <c r="AU281" s="47"/>
      <c r="AV281" s="47"/>
      <c r="AW281" s="46"/>
      <c r="AX281" s="46"/>
      <c r="BA281" s="47"/>
      <c r="BB281" s="47"/>
      <c r="BC281" s="47"/>
      <c r="BD281" s="47"/>
      <c r="BE281" s="47"/>
      <c r="BF281" s="47"/>
      <c r="BG281" s="47"/>
      <c r="BH281" s="47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44"/>
      <c r="CD281" s="44"/>
      <c r="CE281" s="44"/>
      <c r="CF281" s="44"/>
      <c r="CG281" s="44"/>
      <c r="CH281" s="44"/>
      <c r="CI281" s="44"/>
      <c r="CJ281" s="44"/>
      <c r="CK281" s="44"/>
      <c r="CL281" s="44"/>
      <c r="CM281" s="44"/>
      <c r="CN281" s="44"/>
      <c r="CO281" s="44"/>
      <c r="CP281" s="44"/>
      <c r="CQ281" s="44"/>
      <c r="CR281" s="44"/>
      <c r="CS281" s="44"/>
      <c r="CT281" s="44"/>
      <c r="CU281" s="44"/>
      <c r="CV281" s="44"/>
      <c r="CW281" s="44"/>
      <c r="CX281" s="44"/>
      <c r="CY281" s="44"/>
      <c r="CZ281" s="44"/>
      <c r="DA281" s="44"/>
      <c r="DB281" s="44"/>
      <c r="DC281" s="44"/>
      <c r="DD281" s="44"/>
      <c r="DE281" s="44"/>
      <c r="DF281" s="44"/>
      <c r="DG281" s="44"/>
      <c r="DH281" s="44"/>
      <c r="DI281" s="44"/>
      <c r="DJ281" s="44"/>
      <c r="DK281" s="44"/>
      <c r="DL281" s="44"/>
      <c r="DM281" s="44"/>
      <c r="DN281" s="44"/>
      <c r="DO281" s="44"/>
      <c r="DP281" s="44"/>
      <c r="DQ281" s="44"/>
      <c r="DR281" s="44"/>
      <c r="DS281" s="44"/>
      <c r="DT281" s="44"/>
      <c r="DU281" s="44"/>
      <c r="DV281" s="44"/>
      <c r="DW281" s="44"/>
      <c r="DX281" s="44"/>
      <c r="DY281" s="44"/>
      <c r="DZ281" s="44"/>
      <c r="EA281" s="44"/>
      <c r="EB281" s="44"/>
      <c r="EC281" s="44"/>
      <c r="ED281" s="44"/>
      <c r="EE281" s="44"/>
      <c r="EF281" s="44"/>
      <c r="EG281" s="44"/>
      <c r="EH281" s="44"/>
      <c r="EI281" s="44"/>
      <c r="EJ281" s="44"/>
      <c r="EK281" s="44"/>
      <c r="EL281" s="44"/>
      <c r="EM281" s="44"/>
      <c r="EN281" s="44"/>
      <c r="EO281" s="44"/>
      <c r="EP281" s="44"/>
      <c r="EQ281" s="44"/>
      <c r="ER281" s="44"/>
      <c r="ES281" s="44"/>
      <c r="ET281" s="44"/>
      <c r="EU281" s="44"/>
      <c r="EV281" s="44"/>
      <c r="EW281" s="44"/>
      <c r="EX281" s="44"/>
      <c r="EY281" s="44"/>
      <c r="EZ281" s="44"/>
      <c r="FA281" s="44"/>
      <c r="FB281" s="44"/>
      <c r="FC281" s="44"/>
      <c r="FD281" s="44"/>
      <c r="FE281" s="44"/>
      <c r="FF281" s="44"/>
      <c r="FG281" s="44"/>
      <c r="FH281" s="44"/>
      <c r="FI281" s="44"/>
      <c r="FJ281" s="44"/>
      <c r="FK281" s="44"/>
      <c r="FL281" s="44"/>
      <c r="FM281" s="44"/>
      <c r="FN281" s="44"/>
      <c r="FO281" s="44"/>
      <c r="FP281" s="44"/>
      <c r="FQ281" s="44"/>
      <c r="FR281" s="44"/>
      <c r="FS281" s="44"/>
      <c r="FT281" s="44"/>
      <c r="FU281" s="44"/>
      <c r="FV281" s="44"/>
      <c r="FW281" s="44"/>
      <c r="FX281" s="44"/>
      <c r="FY281" s="44"/>
      <c r="FZ281" s="44"/>
      <c r="GA281" s="44"/>
      <c r="GB281" s="44"/>
      <c r="GC281" s="44"/>
      <c r="GD281" s="44"/>
      <c r="GE281" s="44"/>
      <c r="GF281" s="44"/>
      <c r="GG281" s="44"/>
      <c r="GH281" s="44"/>
      <c r="GI281" s="44"/>
      <c r="GJ281" s="44"/>
      <c r="GK281" s="44"/>
      <c r="GL281" s="44"/>
      <c r="GM281" s="44"/>
      <c r="GN281" s="44"/>
      <c r="GO281" s="44"/>
      <c r="GP281" s="44"/>
      <c r="GQ281" s="44"/>
      <c r="GR281" s="44"/>
      <c r="GS281" s="44"/>
      <c r="GT281" s="44"/>
      <c r="GU281" s="44"/>
      <c r="GV281" s="44"/>
      <c r="GW281" s="44"/>
      <c r="GX281" s="44"/>
      <c r="GY281" s="44"/>
      <c r="GZ281" s="44"/>
      <c r="HA281" s="44"/>
      <c r="HB281" s="44"/>
      <c r="HC281" s="44"/>
      <c r="HD281" s="44"/>
      <c r="HE281" s="44"/>
      <c r="HF281" s="44"/>
      <c r="HG281" s="44"/>
      <c r="HH281" s="44"/>
      <c r="HI281" s="44"/>
      <c r="HJ281" s="44"/>
      <c r="HK281" s="44"/>
      <c r="HL281" s="44"/>
      <c r="HM281" s="44"/>
      <c r="HN281" s="44"/>
      <c r="HO281" s="44"/>
      <c r="HP281" s="44"/>
      <c r="HQ281" s="44"/>
      <c r="HR281" s="44"/>
      <c r="HS281" s="44"/>
      <c r="HT281" s="44"/>
      <c r="HU281" s="44"/>
      <c r="HV281" s="44"/>
      <c r="HW281" s="44"/>
      <c r="HX281" s="44"/>
      <c r="HY281" s="44"/>
      <c r="HZ281" s="44"/>
      <c r="IA281" s="44"/>
      <c r="IB281" s="44"/>
      <c r="IC281" s="44"/>
      <c r="ID281" s="44"/>
      <c r="IE281" s="44"/>
      <c r="IF281" s="44"/>
      <c r="IG281" s="44"/>
      <c r="IH281" s="44"/>
      <c r="II281" s="44"/>
      <c r="IJ281" s="44"/>
      <c r="IK281" s="44"/>
      <c r="IL281" s="44"/>
      <c r="IM281" s="44"/>
      <c r="IN281" s="44"/>
      <c r="IO281" s="44"/>
      <c r="IP281" s="44"/>
      <c r="IQ281" s="44"/>
      <c r="IR281" s="44"/>
      <c r="IS281" s="44"/>
      <c r="IT281" s="44"/>
      <c r="IU281" s="44"/>
      <c r="IV281" s="44"/>
      <c r="IW281" s="44"/>
      <c r="IX281" s="44"/>
      <c r="IY281" s="44"/>
      <c r="IZ281" s="44"/>
      <c r="JA281" s="44"/>
      <c r="JB281" s="44"/>
      <c r="JC281" s="44"/>
      <c r="JD281" s="44"/>
      <c r="JE281" s="44"/>
      <c r="JF281" s="44"/>
      <c r="JG281" s="44"/>
      <c r="JH281" s="44"/>
      <c r="JI281" s="44"/>
      <c r="JJ281" s="44"/>
      <c r="JK281" s="44"/>
      <c r="JL281" s="44"/>
      <c r="JM281" s="44"/>
      <c r="JN281" s="44"/>
      <c r="JO281" s="44"/>
      <c r="JP281" s="44"/>
      <c r="JQ281" s="44"/>
      <c r="JR281" s="44"/>
      <c r="JS281" s="44"/>
      <c r="JT281" s="44"/>
      <c r="JU281" s="44"/>
      <c r="JV281" s="44"/>
      <c r="JW281" s="44"/>
      <c r="JX281" s="44"/>
      <c r="JY281" s="44"/>
      <c r="JZ281" s="44"/>
      <c r="KA281" s="44"/>
      <c r="KB281" s="44"/>
      <c r="KC281" s="44"/>
      <c r="KD281" s="44"/>
      <c r="KE281" s="44"/>
      <c r="KF281" s="44"/>
      <c r="KG281" s="44"/>
      <c r="KH281" s="44"/>
      <c r="KI281" s="44"/>
      <c r="KJ281" s="44"/>
      <c r="KK281" s="44"/>
      <c r="KL281" s="44"/>
      <c r="KM281" s="44"/>
      <c r="KN281" s="44"/>
      <c r="KO281" s="44"/>
      <c r="KP281" s="44"/>
      <c r="KQ281" s="44"/>
      <c r="KR281" s="44"/>
      <c r="KS281" s="44"/>
      <c r="KT281" s="44"/>
      <c r="KU281" s="44"/>
      <c r="KV281" s="44"/>
      <c r="KW281" s="44"/>
      <c r="KX281" s="44"/>
      <c r="KY281" s="44"/>
      <c r="KZ281" s="44"/>
      <c r="LA281" s="44"/>
      <c r="LB281" s="44"/>
      <c r="LC281" s="44"/>
      <c r="LD281" s="44"/>
      <c r="LE281" s="44"/>
      <c r="LF281" s="44"/>
      <c r="LG281" s="44"/>
      <c r="LH281" s="44"/>
      <c r="LI281" s="44"/>
      <c r="LJ281" s="44"/>
      <c r="LK281" s="44"/>
      <c r="LL281" s="44"/>
      <c r="LM281" s="44"/>
      <c r="LN281" s="44"/>
      <c r="LO281" s="44"/>
      <c r="LP281" s="44"/>
      <c r="LQ281" s="44"/>
      <c r="LR281" s="44"/>
      <c r="LS281" s="44"/>
      <c r="LT281" s="44"/>
      <c r="LU281" s="44"/>
      <c r="LV281" s="44"/>
      <c r="LW281" s="44"/>
      <c r="LX281" s="44"/>
      <c r="LY281" s="44"/>
      <c r="LZ281" s="44"/>
      <c r="MA281" s="44"/>
      <c r="MB281" s="44"/>
      <c r="MC281" s="44"/>
      <c r="MD281" s="44"/>
      <c r="ME281" s="44"/>
      <c r="MF281" s="44"/>
      <c r="MG281" s="44"/>
      <c r="MH281" s="44"/>
      <c r="MI281" s="44"/>
      <c r="MJ281" s="44"/>
      <c r="MK281" s="44"/>
      <c r="ML281" s="44"/>
      <c r="MM281" s="44"/>
      <c r="MN281" s="44"/>
      <c r="MO281" s="44"/>
      <c r="MP281" s="44"/>
      <c r="MQ281" s="44"/>
      <c r="MR281" s="44"/>
      <c r="MS281" s="44"/>
      <c r="MT281" s="44"/>
      <c r="MU281" s="44"/>
      <c r="MV281" s="44"/>
      <c r="MW281" s="44"/>
      <c r="MX281" s="44"/>
      <c r="MY281" s="44"/>
      <c r="MZ281" s="44"/>
      <c r="NA281" s="44"/>
      <c r="NB281" s="44"/>
      <c r="NC281" s="44"/>
      <c r="ND281" s="44"/>
      <c r="NE281" s="44"/>
      <c r="NF281" s="44"/>
      <c r="NG281" s="44"/>
      <c r="NH281" s="44"/>
      <c r="NI281" s="44"/>
      <c r="NJ281" s="44"/>
      <c r="NK281" s="44"/>
      <c r="NL281" s="44"/>
      <c r="NM281" s="44"/>
      <c r="NN281" s="44"/>
      <c r="NO281" s="44"/>
      <c r="NP281" s="44"/>
      <c r="NQ281" s="44"/>
      <c r="NR281" s="44"/>
      <c r="NS281" s="44"/>
      <c r="NT281" s="44"/>
      <c r="NU281" s="44"/>
      <c r="NV281" s="44"/>
      <c r="NW281" s="44"/>
      <c r="NX281" s="44"/>
      <c r="NY281" s="44"/>
      <c r="NZ281" s="44"/>
      <c r="OA281" s="44"/>
      <c r="OB281" s="44"/>
      <c r="OC281" s="44"/>
      <c r="OD281" s="44"/>
      <c r="OE281" s="44"/>
      <c r="OF281" s="44"/>
      <c r="OG281" s="44"/>
      <c r="OH281" s="44"/>
      <c r="OI281" s="44"/>
      <c r="OJ281" s="44"/>
      <c r="OK281" s="44"/>
      <c r="OL281" s="44"/>
      <c r="OM281" s="44"/>
      <c r="ON281" s="44"/>
      <c r="OO281" s="44"/>
      <c r="OP281" s="44"/>
      <c r="OQ281" s="44"/>
      <c r="OR281" s="44"/>
      <c r="OS281" s="44"/>
      <c r="OT281" s="44"/>
      <c r="OU281" s="44"/>
      <c r="OV281" s="44"/>
      <c r="OW281" s="44"/>
      <c r="OX281" s="44"/>
      <c r="OY281" s="44"/>
      <c r="OZ281" s="44"/>
      <c r="PA281" s="44"/>
      <c r="PB281" s="44"/>
      <c r="PC281" s="44"/>
      <c r="PD281" s="44"/>
      <c r="PE281" s="44"/>
      <c r="PF281" s="44"/>
      <c r="PG281" s="44"/>
      <c r="PH281" s="44"/>
    </row>
    <row r="282" spans="1:424" s="49" customFormat="1" x14ac:dyDescent="0.25">
      <c r="A282" s="30"/>
      <c r="C282" s="328"/>
      <c r="D282" s="47"/>
      <c r="E282" s="328"/>
      <c r="F282" s="47"/>
      <c r="G282" s="47"/>
      <c r="H282" s="47"/>
      <c r="I282" s="47"/>
      <c r="J282" s="47"/>
      <c r="M282" s="47"/>
      <c r="N282" s="47"/>
      <c r="O282" s="47"/>
      <c r="P282" s="47"/>
      <c r="Q282" s="47"/>
      <c r="R282" s="47"/>
      <c r="U282" s="47"/>
      <c r="V282" s="47"/>
      <c r="W282" s="47"/>
      <c r="X282" s="47"/>
      <c r="Y282" s="47"/>
      <c r="Z282" s="47"/>
      <c r="AC282" s="47"/>
      <c r="AD282" s="47"/>
      <c r="AE282" s="47"/>
      <c r="AF282" s="47"/>
      <c r="AG282" s="47"/>
      <c r="AH282" s="47"/>
      <c r="AK282" s="47"/>
      <c r="AL282" s="47"/>
      <c r="AM282" s="47"/>
      <c r="AN282" s="47"/>
      <c r="AO282" s="47"/>
      <c r="AP282" s="47"/>
      <c r="AS282" s="47"/>
      <c r="AT282" s="47"/>
      <c r="AU282" s="47"/>
      <c r="AV282" s="47"/>
      <c r="AW282" s="46"/>
      <c r="AX282" s="46"/>
      <c r="BA282" s="47"/>
      <c r="BB282" s="47"/>
      <c r="BC282" s="47"/>
      <c r="BD282" s="47"/>
      <c r="BE282" s="47"/>
      <c r="BF282" s="47"/>
      <c r="BG282" s="47"/>
      <c r="BH282" s="47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44"/>
      <c r="CE282" s="44"/>
      <c r="CF282" s="44"/>
      <c r="CG282" s="44"/>
      <c r="CH282" s="44"/>
      <c r="CI282" s="44"/>
      <c r="CJ282" s="44"/>
      <c r="CK282" s="44"/>
      <c r="CL282" s="44"/>
      <c r="CM282" s="44"/>
      <c r="CN282" s="44"/>
      <c r="CO282" s="44"/>
      <c r="CP282" s="44"/>
      <c r="CQ282" s="44"/>
      <c r="CR282" s="44"/>
      <c r="CS282" s="44"/>
      <c r="CT282" s="44"/>
      <c r="CU282" s="44"/>
      <c r="CV282" s="44"/>
      <c r="CW282" s="44"/>
      <c r="CX282" s="44"/>
      <c r="CY282" s="44"/>
      <c r="CZ282" s="44"/>
      <c r="DA282" s="44"/>
      <c r="DB282" s="44"/>
      <c r="DC282" s="44"/>
      <c r="DD282" s="44"/>
      <c r="DE282" s="44"/>
      <c r="DF282" s="44"/>
      <c r="DG282" s="44"/>
      <c r="DH282" s="44"/>
      <c r="DI282" s="44"/>
      <c r="DJ282" s="44"/>
      <c r="DK282" s="44"/>
      <c r="DL282" s="44"/>
      <c r="DM282" s="44"/>
      <c r="DN282" s="44"/>
      <c r="DO282" s="44"/>
      <c r="DP282" s="44"/>
      <c r="DQ282" s="44"/>
      <c r="DR282" s="44"/>
      <c r="DS282" s="44"/>
      <c r="DT282" s="44"/>
      <c r="DU282" s="44"/>
      <c r="DV282" s="44"/>
      <c r="DW282" s="44"/>
      <c r="DX282" s="44"/>
      <c r="DY282" s="44"/>
      <c r="DZ282" s="44"/>
      <c r="EA282" s="44"/>
      <c r="EB282" s="44"/>
      <c r="EC282" s="44"/>
      <c r="ED282" s="44"/>
      <c r="EE282" s="44"/>
      <c r="EF282" s="44"/>
      <c r="EG282" s="44"/>
      <c r="EH282" s="44"/>
      <c r="EI282" s="44"/>
      <c r="EJ282" s="44"/>
      <c r="EK282" s="44"/>
      <c r="EL282" s="44"/>
      <c r="EM282" s="44"/>
      <c r="EN282" s="44"/>
      <c r="EO282" s="44"/>
      <c r="EP282" s="44"/>
      <c r="EQ282" s="44"/>
      <c r="ER282" s="44"/>
      <c r="ES282" s="44"/>
      <c r="ET282" s="44"/>
      <c r="EU282" s="44"/>
      <c r="EV282" s="44"/>
      <c r="EW282" s="44"/>
      <c r="EX282" s="44"/>
      <c r="EY282" s="44"/>
      <c r="EZ282" s="44"/>
      <c r="FA282" s="44"/>
      <c r="FB282" s="44"/>
      <c r="FC282" s="44"/>
      <c r="FD282" s="44"/>
      <c r="FE282" s="44"/>
      <c r="FF282" s="44"/>
      <c r="FG282" s="44"/>
      <c r="FH282" s="44"/>
      <c r="FI282" s="44"/>
      <c r="FJ282" s="44"/>
      <c r="FK282" s="44"/>
      <c r="FL282" s="44"/>
      <c r="FM282" s="44"/>
      <c r="FN282" s="44"/>
      <c r="FO282" s="44"/>
      <c r="FP282" s="44"/>
      <c r="FQ282" s="44"/>
      <c r="FR282" s="44"/>
      <c r="FS282" s="44"/>
      <c r="FT282" s="44"/>
      <c r="FU282" s="44"/>
      <c r="FV282" s="44"/>
      <c r="FW282" s="44"/>
      <c r="FX282" s="44"/>
      <c r="FY282" s="44"/>
      <c r="FZ282" s="44"/>
      <c r="GA282" s="44"/>
      <c r="GB282" s="44"/>
      <c r="GC282" s="44"/>
      <c r="GD282" s="44"/>
      <c r="GE282" s="44"/>
      <c r="GF282" s="44"/>
      <c r="GG282" s="44"/>
      <c r="GH282" s="44"/>
      <c r="GI282" s="44"/>
      <c r="GJ282" s="44"/>
      <c r="GK282" s="44"/>
      <c r="GL282" s="44"/>
      <c r="GM282" s="44"/>
      <c r="GN282" s="44"/>
      <c r="GO282" s="44"/>
      <c r="GP282" s="44"/>
      <c r="GQ282" s="44"/>
      <c r="GR282" s="44"/>
      <c r="GS282" s="44"/>
      <c r="GT282" s="44"/>
      <c r="GU282" s="44"/>
      <c r="GV282" s="44"/>
      <c r="GW282" s="44"/>
      <c r="GX282" s="44"/>
      <c r="GY282" s="44"/>
      <c r="GZ282" s="44"/>
      <c r="HA282" s="44"/>
      <c r="HB282" s="44"/>
      <c r="HC282" s="44"/>
      <c r="HD282" s="44"/>
      <c r="HE282" s="44"/>
      <c r="HF282" s="44"/>
      <c r="HG282" s="44"/>
      <c r="HH282" s="44"/>
      <c r="HI282" s="44"/>
      <c r="HJ282" s="44"/>
      <c r="HK282" s="44"/>
      <c r="HL282" s="44"/>
      <c r="HM282" s="44"/>
      <c r="HN282" s="44"/>
      <c r="HO282" s="44"/>
      <c r="HP282" s="44"/>
      <c r="HQ282" s="44"/>
      <c r="HR282" s="44"/>
      <c r="HS282" s="44"/>
      <c r="HT282" s="44"/>
      <c r="HU282" s="44"/>
      <c r="HV282" s="44"/>
      <c r="HW282" s="44"/>
      <c r="HX282" s="44"/>
      <c r="HY282" s="44"/>
      <c r="HZ282" s="44"/>
      <c r="IA282" s="44"/>
      <c r="IB282" s="44"/>
      <c r="IC282" s="44"/>
      <c r="ID282" s="44"/>
      <c r="IE282" s="44"/>
      <c r="IF282" s="44"/>
      <c r="IG282" s="44"/>
      <c r="IH282" s="44"/>
      <c r="II282" s="44"/>
      <c r="IJ282" s="44"/>
      <c r="IK282" s="44"/>
      <c r="IL282" s="44"/>
      <c r="IM282" s="44"/>
      <c r="IN282" s="44"/>
      <c r="IO282" s="44"/>
      <c r="IP282" s="44"/>
      <c r="IQ282" s="44"/>
      <c r="IR282" s="44"/>
      <c r="IS282" s="44"/>
      <c r="IT282" s="44"/>
      <c r="IU282" s="44"/>
      <c r="IV282" s="44"/>
      <c r="IW282" s="44"/>
      <c r="IX282" s="44"/>
      <c r="IY282" s="44"/>
      <c r="IZ282" s="44"/>
      <c r="JA282" s="44"/>
      <c r="JB282" s="44"/>
      <c r="JC282" s="44"/>
      <c r="JD282" s="44"/>
      <c r="JE282" s="44"/>
      <c r="JF282" s="44"/>
      <c r="JG282" s="44"/>
      <c r="JH282" s="44"/>
      <c r="JI282" s="44"/>
      <c r="JJ282" s="44"/>
      <c r="JK282" s="44"/>
      <c r="JL282" s="44"/>
      <c r="JM282" s="44"/>
      <c r="JN282" s="44"/>
      <c r="JO282" s="44"/>
      <c r="JP282" s="44"/>
      <c r="JQ282" s="44"/>
      <c r="JR282" s="44"/>
      <c r="JS282" s="44"/>
      <c r="JT282" s="44"/>
      <c r="JU282" s="44"/>
      <c r="JV282" s="44"/>
      <c r="JW282" s="44"/>
      <c r="JX282" s="44"/>
      <c r="JY282" s="44"/>
      <c r="JZ282" s="44"/>
      <c r="KA282" s="44"/>
      <c r="KB282" s="44"/>
      <c r="KC282" s="44"/>
      <c r="KD282" s="44"/>
      <c r="KE282" s="44"/>
      <c r="KF282" s="44"/>
      <c r="KG282" s="44"/>
      <c r="KH282" s="44"/>
      <c r="KI282" s="44"/>
      <c r="KJ282" s="44"/>
      <c r="KK282" s="44"/>
      <c r="KL282" s="44"/>
      <c r="KM282" s="44"/>
      <c r="KN282" s="44"/>
      <c r="KO282" s="44"/>
      <c r="KP282" s="44"/>
      <c r="KQ282" s="44"/>
      <c r="KR282" s="44"/>
      <c r="KS282" s="44"/>
      <c r="KT282" s="44"/>
      <c r="KU282" s="44"/>
      <c r="KV282" s="44"/>
      <c r="KW282" s="44"/>
      <c r="KX282" s="44"/>
      <c r="KY282" s="44"/>
      <c r="KZ282" s="44"/>
      <c r="LA282" s="44"/>
      <c r="LB282" s="44"/>
      <c r="LC282" s="44"/>
      <c r="LD282" s="44"/>
      <c r="LE282" s="44"/>
      <c r="LF282" s="44"/>
      <c r="LG282" s="44"/>
      <c r="LH282" s="44"/>
      <c r="LI282" s="44"/>
      <c r="LJ282" s="44"/>
      <c r="LK282" s="44"/>
      <c r="LL282" s="44"/>
      <c r="LM282" s="44"/>
      <c r="LN282" s="44"/>
      <c r="LO282" s="44"/>
      <c r="LP282" s="44"/>
      <c r="LQ282" s="44"/>
      <c r="LR282" s="44"/>
      <c r="LS282" s="44"/>
      <c r="LT282" s="44"/>
      <c r="LU282" s="44"/>
      <c r="LV282" s="44"/>
      <c r="LW282" s="44"/>
      <c r="LX282" s="44"/>
      <c r="LY282" s="44"/>
      <c r="LZ282" s="44"/>
      <c r="MA282" s="44"/>
      <c r="MB282" s="44"/>
      <c r="MC282" s="44"/>
      <c r="MD282" s="44"/>
      <c r="ME282" s="44"/>
      <c r="MF282" s="44"/>
      <c r="MG282" s="44"/>
      <c r="MH282" s="44"/>
      <c r="MI282" s="44"/>
      <c r="MJ282" s="44"/>
      <c r="MK282" s="44"/>
      <c r="ML282" s="44"/>
      <c r="MM282" s="44"/>
      <c r="MN282" s="44"/>
      <c r="MO282" s="44"/>
      <c r="MP282" s="44"/>
      <c r="MQ282" s="44"/>
      <c r="MR282" s="44"/>
      <c r="MS282" s="44"/>
      <c r="MT282" s="44"/>
      <c r="MU282" s="44"/>
      <c r="MV282" s="44"/>
      <c r="MW282" s="44"/>
      <c r="MX282" s="44"/>
      <c r="MY282" s="44"/>
      <c r="MZ282" s="44"/>
      <c r="NA282" s="44"/>
      <c r="NB282" s="44"/>
      <c r="NC282" s="44"/>
      <c r="ND282" s="44"/>
      <c r="NE282" s="44"/>
      <c r="NF282" s="44"/>
      <c r="NG282" s="44"/>
      <c r="NH282" s="44"/>
      <c r="NI282" s="44"/>
      <c r="NJ282" s="44"/>
      <c r="NK282" s="44"/>
      <c r="NL282" s="44"/>
      <c r="NM282" s="44"/>
      <c r="NN282" s="44"/>
      <c r="NO282" s="44"/>
      <c r="NP282" s="44"/>
      <c r="NQ282" s="44"/>
      <c r="NR282" s="44"/>
      <c r="NS282" s="44"/>
      <c r="NT282" s="44"/>
      <c r="NU282" s="44"/>
      <c r="NV282" s="44"/>
      <c r="NW282" s="44"/>
      <c r="NX282" s="44"/>
      <c r="NY282" s="44"/>
      <c r="NZ282" s="44"/>
      <c r="OA282" s="44"/>
      <c r="OB282" s="44"/>
      <c r="OC282" s="44"/>
      <c r="OD282" s="44"/>
      <c r="OE282" s="44"/>
      <c r="OF282" s="44"/>
      <c r="OG282" s="44"/>
      <c r="OH282" s="44"/>
      <c r="OI282" s="44"/>
      <c r="OJ282" s="44"/>
      <c r="OK282" s="44"/>
      <c r="OL282" s="44"/>
      <c r="OM282" s="44"/>
      <c r="ON282" s="44"/>
      <c r="OO282" s="44"/>
      <c r="OP282" s="44"/>
      <c r="OQ282" s="44"/>
      <c r="OR282" s="44"/>
      <c r="OS282" s="44"/>
      <c r="OT282" s="44"/>
      <c r="OU282" s="44"/>
      <c r="OV282" s="44"/>
      <c r="OW282" s="44"/>
      <c r="OX282" s="44"/>
      <c r="OY282" s="44"/>
      <c r="OZ282" s="44"/>
      <c r="PA282" s="44"/>
      <c r="PB282" s="44"/>
      <c r="PC282" s="44"/>
      <c r="PD282" s="44"/>
      <c r="PE282" s="44"/>
      <c r="PF282" s="44"/>
      <c r="PG282" s="44"/>
      <c r="PH282" s="44"/>
    </row>
    <row r="283" spans="1:424" s="49" customFormat="1" x14ac:dyDescent="0.25">
      <c r="A283" s="30"/>
      <c r="C283" s="328"/>
      <c r="D283" s="47"/>
      <c r="E283" s="328"/>
      <c r="F283" s="47"/>
      <c r="G283" s="47"/>
      <c r="H283" s="47"/>
      <c r="I283" s="47"/>
      <c r="J283" s="47"/>
      <c r="M283" s="47"/>
      <c r="N283" s="47"/>
      <c r="O283" s="47"/>
      <c r="P283" s="47"/>
      <c r="Q283" s="47"/>
      <c r="R283" s="47"/>
      <c r="U283" s="47"/>
      <c r="V283" s="47"/>
      <c r="W283" s="47"/>
      <c r="X283" s="47"/>
      <c r="Y283" s="47"/>
      <c r="Z283" s="47"/>
      <c r="AC283" s="47"/>
      <c r="AD283" s="47"/>
      <c r="AE283" s="47"/>
      <c r="AF283" s="47"/>
      <c r="AG283" s="47"/>
      <c r="AH283" s="47"/>
      <c r="AK283" s="47"/>
      <c r="AL283" s="47"/>
      <c r="AM283" s="47"/>
      <c r="AN283" s="47"/>
      <c r="AO283" s="47"/>
      <c r="AP283" s="47"/>
      <c r="AS283" s="47"/>
      <c r="AT283" s="47"/>
      <c r="AU283" s="47"/>
      <c r="AV283" s="47"/>
      <c r="AW283" s="46"/>
      <c r="AX283" s="46"/>
      <c r="BA283" s="47"/>
      <c r="BB283" s="47"/>
      <c r="BC283" s="47"/>
      <c r="BD283" s="47"/>
      <c r="BE283" s="47"/>
      <c r="BF283" s="47"/>
      <c r="BG283" s="47"/>
      <c r="BH283" s="47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44"/>
      <c r="CE283" s="44"/>
      <c r="CF283" s="44"/>
      <c r="CG283" s="44"/>
      <c r="CH283" s="44"/>
      <c r="CI283" s="44"/>
      <c r="CJ283" s="44"/>
      <c r="CK283" s="44"/>
      <c r="CL283" s="44"/>
      <c r="CM283" s="44"/>
      <c r="CN283" s="44"/>
      <c r="CO283" s="44"/>
      <c r="CP283" s="44"/>
      <c r="CQ283" s="44"/>
      <c r="CR283" s="44"/>
      <c r="CS283" s="44"/>
      <c r="CT283" s="44"/>
      <c r="CU283" s="44"/>
      <c r="CV283" s="44"/>
      <c r="CW283" s="44"/>
      <c r="CX283" s="44"/>
      <c r="CY283" s="44"/>
      <c r="CZ283" s="44"/>
      <c r="DA283" s="44"/>
      <c r="DB283" s="44"/>
      <c r="DC283" s="44"/>
      <c r="DD283" s="44"/>
      <c r="DE283" s="44"/>
      <c r="DF283" s="44"/>
      <c r="DG283" s="44"/>
      <c r="DH283" s="44"/>
      <c r="DI283" s="44"/>
      <c r="DJ283" s="44"/>
      <c r="DK283" s="44"/>
      <c r="DL283" s="44"/>
      <c r="DM283" s="44"/>
      <c r="DN283" s="44"/>
      <c r="DO283" s="44"/>
      <c r="DP283" s="44"/>
      <c r="DQ283" s="44"/>
      <c r="DR283" s="44"/>
      <c r="DS283" s="44"/>
      <c r="DT283" s="44"/>
      <c r="DU283" s="44"/>
      <c r="DV283" s="44"/>
      <c r="DW283" s="44"/>
      <c r="DX283" s="44"/>
      <c r="DY283" s="44"/>
      <c r="DZ283" s="44"/>
      <c r="EA283" s="44"/>
      <c r="EB283" s="44"/>
      <c r="EC283" s="44"/>
      <c r="ED283" s="44"/>
      <c r="EE283" s="44"/>
      <c r="EF283" s="44"/>
      <c r="EG283" s="44"/>
      <c r="EH283" s="44"/>
      <c r="EI283" s="44"/>
      <c r="EJ283" s="44"/>
      <c r="EK283" s="44"/>
      <c r="EL283" s="44"/>
      <c r="EM283" s="44"/>
      <c r="EN283" s="44"/>
      <c r="EO283" s="44"/>
      <c r="EP283" s="44"/>
      <c r="EQ283" s="44"/>
      <c r="ER283" s="44"/>
      <c r="ES283" s="44"/>
      <c r="ET283" s="44"/>
      <c r="EU283" s="44"/>
      <c r="EV283" s="44"/>
      <c r="EW283" s="44"/>
      <c r="EX283" s="44"/>
      <c r="EY283" s="44"/>
      <c r="EZ283" s="44"/>
      <c r="FA283" s="44"/>
      <c r="FB283" s="44"/>
      <c r="FC283" s="44"/>
      <c r="FD283" s="44"/>
      <c r="FE283" s="44"/>
      <c r="FF283" s="44"/>
      <c r="FG283" s="44"/>
      <c r="FH283" s="44"/>
      <c r="FI283" s="44"/>
      <c r="FJ283" s="44"/>
      <c r="FK283" s="44"/>
      <c r="FL283" s="44"/>
      <c r="FM283" s="44"/>
      <c r="FN283" s="44"/>
      <c r="FO283" s="44"/>
      <c r="FP283" s="44"/>
      <c r="FQ283" s="44"/>
      <c r="FR283" s="44"/>
      <c r="FS283" s="44"/>
      <c r="FT283" s="44"/>
      <c r="FU283" s="44"/>
      <c r="FV283" s="44"/>
      <c r="FW283" s="44"/>
      <c r="FX283" s="44"/>
      <c r="FY283" s="44"/>
      <c r="FZ283" s="44"/>
      <c r="GA283" s="44"/>
      <c r="GB283" s="44"/>
      <c r="GC283" s="44"/>
      <c r="GD283" s="44"/>
      <c r="GE283" s="44"/>
      <c r="GF283" s="44"/>
      <c r="GG283" s="44"/>
      <c r="GH283" s="44"/>
      <c r="GI283" s="44"/>
      <c r="GJ283" s="44"/>
      <c r="GK283" s="44"/>
      <c r="GL283" s="44"/>
      <c r="GM283" s="44"/>
      <c r="GN283" s="44"/>
      <c r="GO283" s="44"/>
      <c r="GP283" s="44"/>
      <c r="GQ283" s="44"/>
      <c r="GR283" s="44"/>
      <c r="GS283" s="44"/>
      <c r="GT283" s="44"/>
      <c r="GU283" s="44"/>
      <c r="GV283" s="44"/>
      <c r="GW283" s="44"/>
      <c r="GX283" s="44"/>
      <c r="GY283" s="44"/>
      <c r="GZ283" s="44"/>
      <c r="HA283" s="44"/>
      <c r="HB283" s="44"/>
      <c r="HC283" s="44"/>
      <c r="HD283" s="44"/>
      <c r="HE283" s="44"/>
      <c r="HF283" s="44"/>
      <c r="HG283" s="44"/>
      <c r="HH283" s="44"/>
      <c r="HI283" s="44"/>
      <c r="HJ283" s="44"/>
      <c r="HK283" s="44"/>
      <c r="HL283" s="44"/>
      <c r="HM283" s="44"/>
      <c r="HN283" s="44"/>
      <c r="HO283" s="44"/>
      <c r="HP283" s="44"/>
      <c r="HQ283" s="44"/>
      <c r="HR283" s="44"/>
      <c r="HS283" s="44"/>
      <c r="HT283" s="44"/>
      <c r="HU283" s="44"/>
      <c r="HV283" s="44"/>
      <c r="HW283" s="44"/>
      <c r="HX283" s="44"/>
      <c r="HY283" s="44"/>
      <c r="HZ283" s="44"/>
      <c r="IA283" s="44"/>
      <c r="IB283" s="44"/>
      <c r="IC283" s="44"/>
      <c r="ID283" s="44"/>
      <c r="IE283" s="44"/>
      <c r="IF283" s="44"/>
      <c r="IG283" s="44"/>
      <c r="IH283" s="44"/>
      <c r="II283" s="44"/>
      <c r="IJ283" s="44"/>
      <c r="IK283" s="44"/>
      <c r="IL283" s="44"/>
      <c r="IM283" s="44"/>
      <c r="IN283" s="44"/>
      <c r="IO283" s="44"/>
      <c r="IP283" s="44"/>
      <c r="IQ283" s="44"/>
      <c r="IR283" s="44"/>
      <c r="IS283" s="44"/>
      <c r="IT283" s="44"/>
      <c r="IU283" s="44"/>
      <c r="IV283" s="44"/>
      <c r="IW283" s="44"/>
      <c r="IX283" s="44"/>
      <c r="IY283" s="44"/>
      <c r="IZ283" s="44"/>
      <c r="JA283" s="44"/>
      <c r="JB283" s="44"/>
      <c r="JC283" s="44"/>
      <c r="JD283" s="44"/>
      <c r="JE283" s="44"/>
      <c r="JF283" s="44"/>
      <c r="JG283" s="44"/>
      <c r="JH283" s="44"/>
      <c r="JI283" s="44"/>
      <c r="JJ283" s="44"/>
      <c r="JK283" s="44"/>
      <c r="JL283" s="44"/>
      <c r="JM283" s="44"/>
      <c r="JN283" s="44"/>
      <c r="JO283" s="44"/>
      <c r="JP283" s="44"/>
      <c r="JQ283" s="44"/>
      <c r="JR283" s="44"/>
      <c r="JS283" s="44"/>
      <c r="JT283" s="44"/>
      <c r="JU283" s="44"/>
      <c r="JV283" s="44"/>
      <c r="JW283" s="44"/>
      <c r="JX283" s="44"/>
      <c r="JY283" s="44"/>
      <c r="JZ283" s="44"/>
      <c r="KA283" s="44"/>
      <c r="KB283" s="44"/>
      <c r="KC283" s="44"/>
      <c r="KD283" s="44"/>
      <c r="KE283" s="44"/>
      <c r="KF283" s="44"/>
      <c r="KG283" s="44"/>
      <c r="KH283" s="44"/>
      <c r="KI283" s="44"/>
      <c r="KJ283" s="44"/>
      <c r="KK283" s="44"/>
      <c r="KL283" s="44"/>
      <c r="KM283" s="44"/>
      <c r="KN283" s="44"/>
      <c r="KO283" s="44"/>
      <c r="KP283" s="44"/>
      <c r="KQ283" s="44"/>
      <c r="KR283" s="44"/>
      <c r="KS283" s="44"/>
      <c r="KT283" s="44"/>
      <c r="KU283" s="44"/>
      <c r="KV283" s="44"/>
      <c r="KW283" s="44"/>
      <c r="KX283" s="44"/>
      <c r="KY283" s="44"/>
      <c r="KZ283" s="44"/>
      <c r="LA283" s="44"/>
      <c r="LB283" s="44"/>
      <c r="LC283" s="44"/>
      <c r="LD283" s="44"/>
      <c r="LE283" s="44"/>
      <c r="LF283" s="44"/>
      <c r="LG283" s="44"/>
      <c r="LH283" s="44"/>
      <c r="LI283" s="44"/>
      <c r="LJ283" s="44"/>
      <c r="LK283" s="44"/>
      <c r="LL283" s="44"/>
      <c r="LM283" s="44"/>
      <c r="LN283" s="44"/>
      <c r="LO283" s="44"/>
      <c r="LP283" s="44"/>
      <c r="LQ283" s="44"/>
      <c r="LR283" s="44"/>
      <c r="LS283" s="44"/>
      <c r="LT283" s="44"/>
      <c r="LU283" s="44"/>
      <c r="LV283" s="44"/>
      <c r="LW283" s="44"/>
      <c r="LX283" s="44"/>
      <c r="LY283" s="44"/>
      <c r="LZ283" s="44"/>
      <c r="MA283" s="44"/>
      <c r="MB283" s="44"/>
      <c r="MC283" s="44"/>
      <c r="MD283" s="44"/>
      <c r="ME283" s="44"/>
      <c r="MF283" s="44"/>
      <c r="MG283" s="44"/>
      <c r="MH283" s="44"/>
      <c r="MI283" s="44"/>
      <c r="MJ283" s="44"/>
      <c r="MK283" s="44"/>
      <c r="ML283" s="44"/>
      <c r="MM283" s="44"/>
      <c r="MN283" s="44"/>
      <c r="MO283" s="44"/>
      <c r="MP283" s="44"/>
      <c r="MQ283" s="44"/>
      <c r="MR283" s="44"/>
      <c r="MS283" s="44"/>
      <c r="MT283" s="44"/>
      <c r="MU283" s="44"/>
      <c r="MV283" s="44"/>
      <c r="MW283" s="44"/>
      <c r="MX283" s="44"/>
      <c r="MY283" s="44"/>
      <c r="MZ283" s="44"/>
      <c r="NA283" s="44"/>
      <c r="NB283" s="44"/>
      <c r="NC283" s="44"/>
      <c r="ND283" s="44"/>
      <c r="NE283" s="44"/>
      <c r="NF283" s="44"/>
      <c r="NG283" s="44"/>
      <c r="NH283" s="44"/>
      <c r="NI283" s="44"/>
      <c r="NJ283" s="44"/>
      <c r="NK283" s="44"/>
      <c r="NL283" s="44"/>
      <c r="NM283" s="44"/>
      <c r="NN283" s="44"/>
      <c r="NO283" s="44"/>
      <c r="NP283" s="44"/>
      <c r="NQ283" s="44"/>
      <c r="NR283" s="44"/>
      <c r="NS283" s="44"/>
      <c r="NT283" s="44"/>
      <c r="NU283" s="44"/>
      <c r="NV283" s="44"/>
      <c r="NW283" s="44"/>
      <c r="NX283" s="44"/>
      <c r="NY283" s="44"/>
      <c r="NZ283" s="44"/>
      <c r="OA283" s="44"/>
      <c r="OB283" s="44"/>
      <c r="OC283" s="44"/>
      <c r="OD283" s="44"/>
      <c r="OE283" s="44"/>
      <c r="OF283" s="44"/>
      <c r="OG283" s="44"/>
      <c r="OH283" s="44"/>
      <c r="OI283" s="44"/>
      <c r="OJ283" s="44"/>
      <c r="OK283" s="44"/>
      <c r="OL283" s="44"/>
      <c r="OM283" s="44"/>
      <c r="ON283" s="44"/>
      <c r="OO283" s="44"/>
      <c r="OP283" s="44"/>
      <c r="OQ283" s="44"/>
      <c r="OR283" s="44"/>
      <c r="OS283" s="44"/>
      <c r="OT283" s="44"/>
      <c r="OU283" s="44"/>
      <c r="OV283" s="44"/>
      <c r="OW283" s="44"/>
      <c r="OX283" s="44"/>
      <c r="OY283" s="44"/>
      <c r="OZ283" s="44"/>
      <c r="PA283" s="44"/>
      <c r="PB283" s="44"/>
      <c r="PC283" s="44"/>
      <c r="PD283" s="44"/>
      <c r="PE283" s="44"/>
      <c r="PF283" s="44"/>
      <c r="PG283" s="44"/>
      <c r="PH283" s="44"/>
    </row>
    <row r="284" spans="1:424" s="49" customFormat="1" x14ac:dyDescent="0.25">
      <c r="A284" s="30"/>
      <c r="C284" s="328"/>
      <c r="D284" s="47"/>
      <c r="E284" s="328"/>
      <c r="F284" s="47"/>
      <c r="G284" s="47"/>
      <c r="H284" s="47"/>
      <c r="I284" s="47"/>
      <c r="J284" s="47"/>
      <c r="M284" s="47"/>
      <c r="N284" s="47"/>
      <c r="O284" s="47"/>
      <c r="P284" s="47"/>
      <c r="Q284" s="47"/>
      <c r="R284" s="47"/>
      <c r="U284" s="47"/>
      <c r="V284" s="47"/>
      <c r="W284" s="47"/>
      <c r="X284" s="47"/>
      <c r="Y284" s="47"/>
      <c r="Z284" s="47"/>
      <c r="AC284" s="47"/>
      <c r="AD284" s="47"/>
      <c r="AE284" s="47"/>
      <c r="AF284" s="47"/>
      <c r="AG284" s="47"/>
      <c r="AH284" s="47"/>
      <c r="AK284" s="47"/>
      <c r="AL284" s="47"/>
      <c r="AM284" s="47"/>
      <c r="AN284" s="47"/>
      <c r="AO284" s="47"/>
      <c r="AP284" s="47"/>
      <c r="AS284" s="47"/>
      <c r="AT284" s="47"/>
      <c r="AU284" s="47"/>
      <c r="AV284" s="47"/>
      <c r="AW284" s="46"/>
      <c r="AX284" s="46"/>
      <c r="BA284" s="47"/>
      <c r="BB284" s="47"/>
      <c r="BC284" s="47"/>
      <c r="BD284" s="47"/>
      <c r="BE284" s="47"/>
      <c r="BF284" s="47"/>
      <c r="BG284" s="47"/>
      <c r="BH284" s="47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44"/>
      <c r="CE284" s="44"/>
      <c r="CF284" s="44"/>
      <c r="CG284" s="44"/>
      <c r="CH284" s="44"/>
      <c r="CI284" s="44"/>
      <c r="CJ284" s="44"/>
      <c r="CK284" s="44"/>
      <c r="CL284" s="44"/>
      <c r="CM284" s="44"/>
      <c r="CN284" s="44"/>
      <c r="CO284" s="44"/>
      <c r="CP284" s="44"/>
      <c r="CQ284" s="44"/>
      <c r="CR284" s="44"/>
      <c r="CS284" s="44"/>
      <c r="CT284" s="44"/>
      <c r="CU284" s="44"/>
      <c r="CV284" s="44"/>
      <c r="CW284" s="44"/>
      <c r="CX284" s="44"/>
      <c r="CY284" s="44"/>
      <c r="CZ284" s="44"/>
      <c r="DA284" s="44"/>
      <c r="DB284" s="44"/>
      <c r="DC284" s="44"/>
      <c r="DD284" s="44"/>
      <c r="DE284" s="44"/>
      <c r="DF284" s="44"/>
      <c r="DG284" s="44"/>
      <c r="DH284" s="44"/>
      <c r="DI284" s="44"/>
      <c r="DJ284" s="44"/>
      <c r="DK284" s="44"/>
      <c r="DL284" s="44"/>
      <c r="DM284" s="44"/>
      <c r="DN284" s="44"/>
      <c r="DO284" s="44"/>
      <c r="DP284" s="44"/>
      <c r="DQ284" s="44"/>
      <c r="DR284" s="44"/>
      <c r="DS284" s="44"/>
      <c r="DT284" s="44"/>
      <c r="DU284" s="44"/>
      <c r="DV284" s="44"/>
      <c r="DW284" s="44"/>
      <c r="DX284" s="44"/>
      <c r="DY284" s="44"/>
      <c r="DZ284" s="44"/>
      <c r="EA284" s="44"/>
      <c r="EB284" s="44"/>
      <c r="EC284" s="44"/>
      <c r="ED284" s="44"/>
      <c r="EE284" s="44"/>
      <c r="EF284" s="44"/>
      <c r="EG284" s="44"/>
      <c r="EH284" s="44"/>
      <c r="EI284" s="44"/>
      <c r="EJ284" s="44"/>
      <c r="EK284" s="44"/>
      <c r="EL284" s="44"/>
      <c r="EM284" s="44"/>
      <c r="EN284" s="44"/>
      <c r="EO284" s="44"/>
      <c r="EP284" s="44"/>
      <c r="EQ284" s="44"/>
      <c r="ER284" s="44"/>
      <c r="ES284" s="44"/>
      <c r="ET284" s="44"/>
      <c r="EU284" s="44"/>
      <c r="EV284" s="44"/>
      <c r="EW284" s="44"/>
      <c r="EX284" s="44"/>
      <c r="EY284" s="44"/>
      <c r="EZ284" s="44"/>
      <c r="FA284" s="44"/>
      <c r="FB284" s="44"/>
      <c r="FC284" s="44"/>
      <c r="FD284" s="44"/>
      <c r="FE284" s="44"/>
      <c r="FF284" s="44"/>
      <c r="FG284" s="44"/>
      <c r="FH284" s="44"/>
      <c r="FI284" s="44"/>
      <c r="FJ284" s="44"/>
      <c r="FK284" s="44"/>
      <c r="FL284" s="44"/>
      <c r="FM284" s="44"/>
      <c r="FN284" s="44"/>
      <c r="FO284" s="44"/>
      <c r="FP284" s="44"/>
      <c r="FQ284" s="44"/>
      <c r="FR284" s="44"/>
      <c r="FS284" s="44"/>
      <c r="FT284" s="44"/>
      <c r="FU284" s="44"/>
      <c r="FV284" s="44"/>
      <c r="FW284" s="44"/>
      <c r="FX284" s="44"/>
      <c r="FY284" s="44"/>
      <c r="FZ284" s="44"/>
      <c r="GA284" s="44"/>
      <c r="GB284" s="44"/>
      <c r="GC284" s="44"/>
      <c r="GD284" s="44"/>
      <c r="GE284" s="44"/>
      <c r="GF284" s="44"/>
      <c r="GG284" s="44"/>
      <c r="GH284" s="44"/>
      <c r="GI284" s="44"/>
      <c r="GJ284" s="44"/>
      <c r="GK284" s="44"/>
      <c r="GL284" s="44"/>
      <c r="GM284" s="44"/>
      <c r="GN284" s="44"/>
      <c r="GO284" s="44"/>
      <c r="GP284" s="44"/>
      <c r="GQ284" s="44"/>
      <c r="GR284" s="44"/>
      <c r="GS284" s="44"/>
      <c r="GT284" s="44"/>
      <c r="GU284" s="44"/>
      <c r="GV284" s="44"/>
      <c r="GW284" s="44"/>
      <c r="GX284" s="44"/>
      <c r="GY284" s="44"/>
      <c r="GZ284" s="44"/>
      <c r="HA284" s="44"/>
      <c r="HB284" s="44"/>
      <c r="HC284" s="44"/>
      <c r="HD284" s="44"/>
      <c r="HE284" s="44"/>
      <c r="HF284" s="44"/>
      <c r="HG284" s="44"/>
      <c r="HH284" s="44"/>
      <c r="HI284" s="44"/>
      <c r="HJ284" s="44"/>
      <c r="HK284" s="44"/>
      <c r="HL284" s="44"/>
      <c r="HM284" s="44"/>
      <c r="HN284" s="44"/>
      <c r="HO284" s="44"/>
      <c r="HP284" s="44"/>
      <c r="HQ284" s="44"/>
      <c r="HR284" s="44"/>
      <c r="HS284" s="44"/>
      <c r="HT284" s="44"/>
      <c r="HU284" s="44"/>
      <c r="HV284" s="44"/>
      <c r="HW284" s="44"/>
      <c r="HX284" s="44"/>
      <c r="HY284" s="44"/>
      <c r="HZ284" s="44"/>
      <c r="IA284" s="44"/>
      <c r="IB284" s="44"/>
      <c r="IC284" s="44"/>
      <c r="ID284" s="44"/>
      <c r="IE284" s="44"/>
      <c r="IF284" s="44"/>
      <c r="IG284" s="44"/>
      <c r="IH284" s="44"/>
      <c r="II284" s="44"/>
      <c r="IJ284" s="44"/>
      <c r="IK284" s="44"/>
      <c r="IL284" s="44"/>
      <c r="IM284" s="44"/>
      <c r="IN284" s="44"/>
      <c r="IO284" s="44"/>
      <c r="IP284" s="44"/>
      <c r="IQ284" s="44"/>
      <c r="IR284" s="44"/>
      <c r="IS284" s="44"/>
      <c r="IT284" s="44"/>
      <c r="IU284" s="44"/>
      <c r="IV284" s="44"/>
      <c r="IW284" s="44"/>
      <c r="IX284" s="44"/>
      <c r="IY284" s="44"/>
      <c r="IZ284" s="44"/>
      <c r="JA284" s="44"/>
      <c r="JB284" s="44"/>
      <c r="JC284" s="44"/>
      <c r="JD284" s="44"/>
      <c r="JE284" s="44"/>
      <c r="JF284" s="44"/>
      <c r="JG284" s="44"/>
      <c r="JH284" s="44"/>
      <c r="JI284" s="44"/>
      <c r="JJ284" s="44"/>
      <c r="JK284" s="44"/>
      <c r="JL284" s="44"/>
      <c r="JM284" s="44"/>
      <c r="JN284" s="44"/>
      <c r="JO284" s="44"/>
      <c r="JP284" s="44"/>
      <c r="JQ284" s="44"/>
      <c r="JR284" s="44"/>
      <c r="JS284" s="44"/>
      <c r="JT284" s="44"/>
      <c r="JU284" s="44"/>
      <c r="JV284" s="44"/>
      <c r="JW284" s="44"/>
      <c r="JX284" s="44"/>
      <c r="JY284" s="44"/>
      <c r="JZ284" s="44"/>
      <c r="KA284" s="44"/>
      <c r="KB284" s="44"/>
      <c r="KC284" s="44"/>
      <c r="KD284" s="44"/>
      <c r="KE284" s="44"/>
      <c r="KF284" s="44"/>
      <c r="KG284" s="44"/>
      <c r="KH284" s="44"/>
      <c r="KI284" s="44"/>
      <c r="KJ284" s="44"/>
      <c r="KK284" s="44"/>
      <c r="KL284" s="44"/>
      <c r="KM284" s="44"/>
      <c r="KN284" s="44"/>
      <c r="KO284" s="44"/>
      <c r="KP284" s="44"/>
      <c r="KQ284" s="44"/>
      <c r="KR284" s="44"/>
      <c r="KS284" s="44"/>
      <c r="KT284" s="44"/>
      <c r="KU284" s="44"/>
      <c r="KV284" s="44"/>
      <c r="KW284" s="44"/>
      <c r="KX284" s="44"/>
      <c r="KY284" s="44"/>
      <c r="KZ284" s="44"/>
      <c r="LA284" s="44"/>
      <c r="LB284" s="44"/>
      <c r="LC284" s="44"/>
      <c r="LD284" s="44"/>
      <c r="LE284" s="44"/>
      <c r="LF284" s="44"/>
      <c r="LG284" s="44"/>
      <c r="LH284" s="44"/>
      <c r="LI284" s="44"/>
      <c r="LJ284" s="44"/>
      <c r="LK284" s="44"/>
      <c r="LL284" s="44"/>
      <c r="LM284" s="44"/>
      <c r="LN284" s="44"/>
      <c r="LO284" s="44"/>
      <c r="LP284" s="44"/>
      <c r="LQ284" s="44"/>
      <c r="LR284" s="44"/>
      <c r="LS284" s="44"/>
      <c r="LT284" s="44"/>
      <c r="LU284" s="44"/>
      <c r="LV284" s="44"/>
      <c r="LW284" s="44"/>
      <c r="LX284" s="44"/>
      <c r="LY284" s="44"/>
      <c r="LZ284" s="44"/>
      <c r="MA284" s="44"/>
      <c r="MB284" s="44"/>
      <c r="MC284" s="44"/>
      <c r="MD284" s="44"/>
      <c r="ME284" s="44"/>
      <c r="MF284" s="44"/>
      <c r="MG284" s="44"/>
      <c r="MH284" s="44"/>
      <c r="MI284" s="44"/>
      <c r="MJ284" s="44"/>
      <c r="MK284" s="44"/>
      <c r="ML284" s="44"/>
      <c r="MM284" s="44"/>
      <c r="MN284" s="44"/>
      <c r="MO284" s="44"/>
      <c r="MP284" s="44"/>
      <c r="MQ284" s="44"/>
      <c r="MR284" s="44"/>
      <c r="MS284" s="44"/>
      <c r="MT284" s="44"/>
      <c r="MU284" s="44"/>
      <c r="MV284" s="44"/>
      <c r="MW284" s="44"/>
      <c r="MX284" s="44"/>
      <c r="MY284" s="44"/>
      <c r="MZ284" s="44"/>
      <c r="NA284" s="44"/>
      <c r="NB284" s="44"/>
      <c r="NC284" s="44"/>
      <c r="ND284" s="44"/>
      <c r="NE284" s="44"/>
      <c r="NF284" s="44"/>
      <c r="NG284" s="44"/>
      <c r="NH284" s="44"/>
      <c r="NI284" s="44"/>
      <c r="NJ284" s="44"/>
      <c r="NK284" s="44"/>
      <c r="NL284" s="44"/>
      <c r="NM284" s="44"/>
      <c r="NN284" s="44"/>
      <c r="NO284" s="44"/>
      <c r="NP284" s="44"/>
      <c r="NQ284" s="44"/>
      <c r="NR284" s="44"/>
      <c r="NS284" s="44"/>
      <c r="NT284" s="44"/>
      <c r="NU284" s="44"/>
      <c r="NV284" s="44"/>
      <c r="NW284" s="44"/>
      <c r="NX284" s="44"/>
      <c r="NY284" s="44"/>
      <c r="NZ284" s="44"/>
      <c r="OA284" s="44"/>
      <c r="OB284" s="44"/>
      <c r="OC284" s="44"/>
      <c r="OD284" s="44"/>
      <c r="OE284" s="44"/>
      <c r="OF284" s="44"/>
      <c r="OG284" s="44"/>
      <c r="OH284" s="44"/>
      <c r="OI284" s="44"/>
      <c r="OJ284" s="44"/>
      <c r="OK284" s="44"/>
      <c r="OL284" s="44"/>
      <c r="OM284" s="44"/>
      <c r="ON284" s="44"/>
      <c r="OO284" s="44"/>
      <c r="OP284" s="44"/>
      <c r="OQ284" s="44"/>
      <c r="OR284" s="44"/>
      <c r="OS284" s="44"/>
      <c r="OT284" s="44"/>
      <c r="OU284" s="44"/>
      <c r="OV284" s="44"/>
      <c r="OW284" s="44"/>
      <c r="OX284" s="44"/>
      <c r="OY284" s="44"/>
      <c r="OZ284" s="44"/>
      <c r="PA284" s="44"/>
      <c r="PB284" s="44"/>
      <c r="PC284" s="44"/>
      <c r="PD284" s="44"/>
      <c r="PE284" s="44"/>
      <c r="PF284" s="44"/>
      <c r="PG284" s="44"/>
      <c r="PH284" s="44"/>
    </row>
    <row r="285" spans="1:424" s="49" customFormat="1" x14ac:dyDescent="0.25">
      <c r="A285" s="30"/>
      <c r="C285" s="328"/>
      <c r="D285" s="47"/>
      <c r="E285" s="328"/>
      <c r="F285" s="47"/>
      <c r="G285" s="47"/>
      <c r="H285" s="47"/>
      <c r="I285" s="47"/>
      <c r="J285" s="47"/>
      <c r="M285" s="47"/>
      <c r="N285" s="47"/>
      <c r="O285" s="47"/>
      <c r="P285" s="47"/>
      <c r="Q285" s="47"/>
      <c r="R285" s="47"/>
      <c r="U285" s="47"/>
      <c r="V285" s="47"/>
      <c r="W285" s="47"/>
      <c r="X285" s="47"/>
      <c r="Y285" s="47"/>
      <c r="Z285" s="47"/>
      <c r="AC285" s="47"/>
      <c r="AD285" s="47"/>
      <c r="AE285" s="47"/>
      <c r="AF285" s="47"/>
      <c r="AG285" s="47"/>
      <c r="AH285" s="47"/>
      <c r="AK285" s="47"/>
      <c r="AL285" s="47"/>
      <c r="AM285" s="47"/>
      <c r="AN285" s="47"/>
      <c r="AO285" s="47"/>
      <c r="AP285" s="47"/>
      <c r="AS285" s="47"/>
      <c r="AT285" s="47"/>
      <c r="AU285" s="47"/>
      <c r="AV285" s="47"/>
      <c r="AW285" s="46"/>
      <c r="AX285" s="46"/>
      <c r="BA285" s="47"/>
      <c r="BB285" s="47"/>
      <c r="BC285" s="47"/>
      <c r="BD285" s="47"/>
      <c r="BE285" s="47"/>
      <c r="BF285" s="47"/>
      <c r="BG285" s="47"/>
      <c r="BH285" s="47"/>
      <c r="BI285" s="44"/>
      <c r="BJ285" s="44"/>
      <c r="BK285" s="44"/>
      <c r="BL285" s="44"/>
      <c r="BM285" s="44"/>
      <c r="BN285" s="44"/>
      <c r="BO285" s="44"/>
      <c r="BP285" s="44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44"/>
      <c r="CE285" s="44"/>
      <c r="CF285" s="44"/>
      <c r="CG285" s="44"/>
      <c r="CH285" s="44"/>
      <c r="CI285" s="44"/>
      <c r="CJ285" s="44"/>
      <c r="CK285" s="44"/>
      <c r="CL285" s="44"/>
      <c r="CM285" s="44"/>
      <c r="CN285" s="44"/>
      <c r="CO285" s="44"/>
      <c r="CP285" s="44"/>
      <c r="CQ285" s="44"/>
      <c r="CR285" s="44"/>
      <c r="CS285" s="44"/>
      <c r="CT285" s="44"/>
      <c r="CU285" s="44"/>
      <c r="CV285" s="44"/>
      <c r="CW285" s="44"/>
      <c r="CX285" s="44"/>
      <c r="CY285" s="44"/>
      <c r="CZ285" s="44"/>
      <c r="DA285" s="44"/>
      <c r="DB285" s="44"/>
      <c r="DC285" s="44"/>
      <c r="DD285" s="44"/>
      <c r="DE285" s="44"/>
      <c r="DF285" s="44"/>
      <c r="DG285" s="44"/>
      <c r="DH285" s="44"/>
      <c r="DI285" s="44"/>
      <c r="DJ285" s="44"/>
      <c r="DK285" s="44"/>
      <c r="DL285" s="44"/>
      <c r="DM285" s="44"/>
      <c r="DN285" s="44"/>
      <c r="DO285" s="44"/>
      <c r="DP285" s="44"/>
      <c r="DQ285" s="44"/>
      <c r="DR285" s="44"/>
      <c r="DS285" s="44"/>
      <c r="DT285" s="44"/>
      <c r="DU285" s="44"/>
      <c r="DV285" s="44"/>
      <c r="DW285" s="44"/>
      <c r="DX285" s="44"/>
      <c r="DY285" s="44"/>
      <c r="DZ285" s="44"/>
      <c r="EA285" s="44"/>
      <c r="EB285" s="44"/>
      <c r="EC285" s="44"/>
      <c r="ED285" s="44"/>
      <c r="EE285" s="44"/>
      <c r="EF285" s="44"/>
      <c r="EG285" s="44"/>
      <c r="EH285" s="44"/>
      <c r="EI285" s="44"/>
      <c r="EJ285" s="44"/>
      <c r="EK285" s="44"/>
      <c r="EL285" s="44"/>
      <c r="EM285" s="44"/>
      <c r="EN285" s="44"/>
      <c r="EO285" s="44"/>
      <c r="EP285" s="44"/>
      <c r="EQ285" s="44"/>
      <c r="ER285" s="44"/>
      <c r="ES285" s="44"/>
      <c r="ET285" s="44"/>
      <c r="EU285" s="44"/>
      <c r="EV285" s="44"/>
      <c r="EW285" s="44"/>
      <c r="EX285" s="44"/>
      <c r="EY285" s="44"/>
      <c r="EZ285" s="44"/>
      <c r="FA285" s="44"/>
      <c r="FB285" s="44"/>
      <c r="FC285" s="44"/>
      <c r="FD285" s="44"/>
      <c r="FE285" s="44"/>
      <c r="FF285" s="44"/>
      <c r="FG285" s="44"/>
      <c r="FH285" s="44"/>
      <c r="FI285" s="44"/>
      <c r="FJ285" s="44"/>
      <c r="FK285" s="44"/>
      <c r="FL285" s="44"/>
      <c r="FM285" s="44"/>
      <c r="FN285" s="44"/>
      <c r="FO285" s="44"/>
      <c r="FP285" s="44"/>
      <c r="FQ285" s="44"/>
      <c r="FR285" s="44"/>
      <c r="FS285" s="44"/>
      <c r="FT285" s="44"/>
      <c r="FU285" s="44"/>
      <c r="FV285" s="44"/>
      <c r="FW285" s="44"/>
      <c r="FX285" s="44"/>
      <c r="FY285" s="44"/>
      <c r="FZ285" s="44"/>
      <c r="GA285" s="44"/>
      <c r="GB285" s="44"/>
      <c r="GC285" s="44"/>
      <c r="GD285" s="44"/>
      <c r="GE285" s="44"/>
      <c r="GF285" s="44"/>
      <c r="GG285" s="44"/>
      <c r="GH285" s="44"/>
      <c r="GI285" s="44"/>
      <c r="GJ285" s="44"/>
      <c r="GK285" s="44"/>
      <c r="GL285" s="44"/>
      <c r="GM285" s="44"/>
      <c r="GN285" s="44"/>
      <c r="GO285" s="44"/>
      <c r="GP285" s="44"/>
      <c r="GQ285" s="44"/>
      <c r="GR285" s="44"/>
      <c r="GS285" s="44"/>
      <c r="GT285" s="44"/>
      <c r="GU285" s="44"/>
      <c r="GV285" s="44"/>
      <c r="GW285" s="44"/>
      <c r="GX285" s="44"/>
      <c r="GY285" s="44"/>
      <c r="GZ285" s="44"/>
      <c r="HA285" s="44"/>
      <c r="HB285" s="44"/>
      <c r="HC285" s="44"/>
      <c r="HD285" s="44"/>
      <c r="HE285" s="44"/>
      <c r="HF285" s="44"/>
      <c r="HG285" s="44"/>
      <c r="HH285" s="44"/>
      <c r="HI285" s="44"/>
      <c r="HJ285" s="44"/>
      <c r="HK285" s="44"/>
      <c r="HL285" s="44"/>
      <c r="HM285" s="44"/>
      <c r="HN285" s="44"/>
      <c r="HO285" s="44"/>
      <c r="HP285" s="44"/>
      <c r="HQ285" s="44"/>
      <c r="HR285" s="44"/>
      <c r="HS285" s="44"/>
      <c r="HT285" s="44"/>
      <c r="HU285" s="44"/>
      <c r="HV285" s="44"/>
      <c r="HW285" s="44"/>
      <c r="HX285" s="44"/>
      <c r="HY285" s="44"/>
      <c r="HZ285" s="44"/>
      <c r="IA285" s="44"/>
      <c r="IB285" s="44"/>
      <c r="IC285" s="44"/>
      <c r="ID285" s="44"/>
      <c r="IE285" s="44"/>
      <c r="IF285" s="44"/>
      <c r="IG285" s="44"/>
      <c r="IH285" s="44"/>
      <c r="II285" s="44"/>
      <c r="IJ285" s="44"/>
      <c r="IK285" s="44"/>
      <c r="IL285" s="44"/>
      <c r="IM285" s="44"/>
      <c r="IN285" s="44"/>
      <c r="IO285" s="44"/>
      <c r="IP285" s="44"/>
      <c r="IQ285" s="44"/>
      <c r="IR285" s="44"/>
      <c r="IS285" s="44"/>
      <c r="IT285" s="44"/>
      <c r="IU285" s="44"/>
      <c r="IV285" s="44"/>
      <c r="IW285" s="44"/>
      <c r="IX285" s="44"/>
      <c r="IY285" s="44"/>
      <c r="IZ285" s="44"/>
      <c r="JA285" s="44"/>
      <c r="JB285" s="44"/>
      <c r="JC285" s="44"/>
      <c r="JD285" s="44"/>
      <c r="JE285" s="44"/>
      <c r="JF285" s="44"/>
      <c r="JG285" s="44"/>
      <c r="JH285" s="44"/>
      <c r="JI285" s="44"/>
      <c r="JJ285" s="44"/>
      <c r="JK285" s="44"/>
      <c r="JL285" s="44"/>
      <c r="JM285" s="44"/>
      <c r="JN285" s="44"/>
      <c r="JO285" s="44"/>
      <c r="JP285" s="44"/>
      <c r="JQ285" s="44"/>
      <c r="JR285" s="44"/>
      <c r="JS285" s="44"/>
      <c r="JT285" s="44"/>
      <c r="JU285" s="44"/>
      <c r="JV285" s="44"/>
      <c r="JW285" s="44"/>
      <c r="JX285" s="44"/>
      <c r="JY285" s="44"/>
      <c r="JZ285" s="44"/>
      <c r="KA285" s="44"/>
      <c r="KB285" s="44"/>
      <c r="KC285" s="44"/>
      <c r="KD285" s="44"/>
      <c r="KE285" s="44"/>
      <c r="KF285" s="44"/>
      <c r="KG285" s="44"/>
      <c r="KH285" s="44"/>
      <c r="KI285" s="44"/>
      <c r="KJ285" s="44"/>
      <c r="KK285" s="44"/>
      <c r="KL285" s="44"/>
      <c r="KM285" s="44"/>
      <c r="KN285" s="44"/>
      <c r="KO285" s="44"/>
      <c r="KP285" s="44"/>
      <c r="KQ285" s="44"/>
      <c r="KR285" s="44"/>
      <c r="KS285" s="44"/>
      <c r="KT285" s="44"/>
      <c r="KU285" s="44"/>
      <c r="KV285" s="44"/>
      <c r="KW285" s="44"/>
      <c r="KX285" s="44"/>
      <c r="KY285" s="44"/>
      <c r="KZ285" s="44"/>
      <c r="LA285" s="44"/>
      <c r="LB285" s="44"/>
      <c r="LC285" s="44"/>
      <c r="LD285" s="44"/>
      <c r="LE285" s="44"/>
      <c r="LF285" s="44"/>
      <c r="LG285" s="44"/>
      <c r="LH285" s="44"/>
      <c r="LI285" s="44"/>
      <c r="LJ285" s="44"/>
      <c r="LK285" s="44"/>
      <c r="LL285" s="44"/>
      <c r="LM285" s="44"/>
      <c r="LN285" s="44"/>
      <c r="LO285" s="44"/>
      <c r="LP285" s="44"/>
      <c r="LQ285" s="44"/>
      <c r="LR285" s="44"/>
      <c r="LS285" s="44"/>
      <c r="LT285" s="44"/>
      <c r="LU285" s="44"/>
      <c r="LV285" s="44"/>
      <c r="LW285" s="44"/>
      <c r="LX285" s="44"/>
      <c r="LY285" s="44"/>
      <c r="LZ285" s="44"/>
      <c r="MA285" s="44"/>
      <c r="MB285" s="44"/>
      <c r="MC285" s="44"/>
      <c r="MD285" s="44"/>
      <c r="ME285" s="44"/>
      <c r="MF285" s="44"/>
      <c r="MG285" s="44"/>
      <c r="MH285" s="44"/>
      <c r="MI285" s="44"/>
      <c r="MJ285" s="44"/>
      <c r="MK285" s="44"/>
      <c r="ML285" s="44"/>
      <c r="MM285" s="44"/>
      <c r="MN285" s="44"/>
      <c r="MO285" s="44"/>
      <c r="MP285" s="44"/>
      <c r="MQ285" s="44"/>
      <c r="MR285" s="44"/>
      <c r="MS285" s="44"/>
      <c r="MT285" s="44"/>
      <c r="MU285" s="44"/>
      <c r="MV285" s="44"/>
      <c r="MW285" s="44"/>
      <c r="MX285" s="44"/>
      <c r="MY285" s="44"/>
      <c r="MZ285" s="44"/>
      <c r="NA285" s="44"/>
      <c r="NB285" s="44"/>
      <c r="NC285" s="44"/>
      <c r="ND285" s="44"/>
      <c r="NE285" s="44"/>
      <c r="NF285" s="44"/>
      <c r="NG285" s="44"/>
      <c r="NH285" s="44"/>
      <c r="NI285" s="44"/>
      <c r="NJ285" s="44"/>
      <c r="NK285" s="44"/>
      <c r="NL285" s="44"/>
      <c r="NM285" s="44"/>
      <c r="NN285" s="44"/>
      <c r="NO285" s="44"/>
      <c r="NP285" s="44"/>
      <c r="NQ285" s="44"/>
      <c r="NR285" s="44"/>
      <c r="NS285" s="44"/>
      <c r="NT285" s="44"/>
      <c r="NU285" s="44"/>
      <c r="NV285" s="44"/>
      <c r="NW285" s="44"/>
      <c r="NX285" s="44"/>
      <c r="NY285" s="44"/>
      <c r="NZ285" s="44"/>
      <c r="OA285" s="44"/>
      <c r="OB285" s="44"/>
      <c r="OC285" s="44"/>
      <c r="OD285" s="44"/>
      <c r="OE285" s="44"/>
      <c r="OF285" s="44"/>
      <c r="OG285" s="44"/>
      <c r="OH285" s="44"/>
      <c r="OI285" s="44"/>
      <c r="OJ285" s="44"/>
      <c r="OK285" s="44"/>
      <c r="OL285" s="44"/>
      <c r="OM285" s="44"/>
      <c r="ON285" s="44"/>
      <c r="OO285" s="44"/>
      <c r="OP285" s="44"/>
      <c r="OQ285" s="44"/>
      <c r="OR285" s="44"/>
      <c r="OS285" s="44"/>
      <c r="OT285" s="44"/>
      <c r="OU285" s="44"/>
      <c r="OV285" s="44"/>
      <c r="OW285" s="44"/>
      <c r="OX285" s="44"/>
      <c r="OY285" s="44"/>
      <c r="OZ285" s="44"/>
      <c r="PA285" s="44"/>
      <c r="PB285" s="44"/>
      <c r="PC285" s="44"/>
      <c r="PD285" s="44"/>
      <c r="PE285" s="44"/>
      <c r="PF285" s="44"/>
      <c r="PG285" s="44"/>
      <c r="PH285" s="44"/>
    </row>
    <row r="286" spans="1:424" s="49" customFormat="1" x14ac:dyDescent="0.25">
      <c r="A286" s="30"/>
      <c r="C286" s="328"/>
      <c r="D286" s="47"/>
      <c r="E286" s="328"/>
      <c r="F286" s="47"/>
      <c r="G286" s="47"/>
      <c r="H286" s="47"/>
      <c r="I286" s="47"/>
      <c r="J286" s="47"/>
      <c r="M286" s="47"/>
      <c r="N286" s="47"/>
      <c r="O286" s="47"/>
      <c r="P286" s="47"/>
      <c r="Q286" s="47"/>
      <c r="R286" s="47"/>
      <c r="U286" s="47"/>
      <c r="V286" s="47"/>
      <c r="W286" s="47"/>
      <c r="X286" s="47"/>
      <c r="Y286" s="47"/>
      <c r="Z286" s="47"/>
      <c r="AC286" s="47"/>
      <c r="AD286" s="47"/>
      <c r="AE286" s="47"/>
      <c r="AF286" s="47"/>
      <c r="AG286" s="47"/>
      <c r="AH286" s="47"/>
      <c r="AK286" s="47"/>
      <c r="AL286" s="47"/>
      <c r="AM286" s="47"/>
      <c r="AN286" s="47"/>
      <c r="AO286" s="47"/>
      <c r="AP286" s="47"/>
      <c r="AS286" s="47"/>
      <c r="AT286" s="47"/>
      <c r="AU286" s="47"/>
      <c r="AV286" s="47"/>
      <c r="AW286" s="46"/>
      <c r="AX286" s="46"/>
      <c r="BA286" s="47"/>
      <c r="BB286" s="47"/>
      <c r="BC286" s="47"/>
      <c r="BD286" s="47"/>
      <c r="BE286" s="47"/>
      <c r="BF286" s="47"/>
      <c r="BG286" s="47"/>
      <c r="BH286" s="47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44"/>
      <c r="CE286" s="44"/>
      <c r="CF286" s="44"/>
      <c r="CG286" s="44"/>
      <c r="CH286" s="44"/>
      <c r="CI286" s="44"/>
      <c r="CJ286" s="44"/>
      <c r="CK286" s="44"/>
      <c r="CL286" s="44"/>
      <c r="CM286" s="44"/>
      <c r="CN286" s="44"/>
      <c r="CO286" s="44"/>
      <c r="CP286" s="44"/>
      <c r="CQ286" s="44"/>
      <c r="CR286" s="44"/>
      <c r="CS286" s="44"/>
      <c r="CT286" s="44"/>
      <c r="CU286" s="44"/>
      <c r="CV286" s="44"/>
      <c r="CW286" s="44"/>
      <c r="CX286" s="44"/>
      <c r="CY286" s="44"/>
      <c r="CZ286" s="44"/>
      <c r="DA286" s="44"/>
      <c r="DB286" s="44"/>
      <c r="DC286" s="44"/>
      <c r="DD286" s="44"/>
      <c r="DE286" s="44"/>
      <c r="DF286" s="44"/>
      <c r="DG286" s="44"/>
      <c r="DH286" s="44"/>
      <c r="DI286" s="44"/>
      <c r="DJ286" s="44"/>
      <c r="DK286" s="44"/>
      <c r="DL286" s="44"/>
      <c r="DM286" s="44"/>
      <c r="DN286" s="44"/>
      <c r="DO286" s="44"/>
      <c r="DP286" s="44"/>
      <c r="DQ286" s="44"/>
      <c r="DR286" s="44"/>
      <c r="DS286" s="44"/>
      <c r="DT286" s="44"/>
      <c r="DU286" s="44"/>
      <c r="DV286" s="44"/>
      <c r="DW286" s="44"/>
      <c r="DX286" s="44"/>
      <c r="DY286" s="44"/>
      <c r="DZ286" s="44"/>
      <c r="EA286" s="44"/>
      <c r="EB286" s="44"/>
      <c r="EC286" s="44"/>
      <c r="ED286" s="44"/>
      <c r="EE286" s="44"/>
      <c r="EF286" s="44"/>
      <c r="EG286" s="44"/>
      <c r="EH286" s="44"/>
      <c r="EI286" s="44"/>
      <c r="EJ286" s="44"/>
      <c r="EK286" s="44"/>
      <c r="EL286" s="44"/>
      <c r="EM286" s="44"/>
      <c r="EN286" s="44"/>
      <c r="EO286" s="44"/>
      <c r="EP286" s="44"/>
      <c r="EQ286" s="44"/>
      <c r="ER286" s="44"/>
      <c r="ES286" s="44"/>
      <c r="ET286" s="44"/>
      <c r="EU286" s="44"/>
      <c r="EV286" s="44"/>
      <c r="EW286" s="44"/>
      <c r="EX286" s="44"/>
      <c r="EY286" s="44"/>
      <c r="EZ286" s="44"/>
      <c r="FA286" s="44"/>
      <c r="FB286" s="44"/>
      <c r="FC286" s="44"/>
      <c r="FD286" s="44"/>
      <c r="FE286" s="44"/>
      <c r="FF286" s="44"/>
      <c r="FG286" s="44"/>
      <c r="FH286" s="44"/>
      <c r="FI286" s="44"/>
      <c r="FJ286" s="44"/>
      <c r="FK286" s="44"/>
      <c r="FL286" s="44"/>
      <c r="FM286" s="44"/>
      <c r="FN286" s="44"/>
      <c r="FO286" s="44"/>
      <c r="FP286" s="44"/>
      <c r="FQ286" s="44"/>
      <c r="FR286" s="44"/>
      <c r="FS286" s="44"/>
      <c r="FT286" s="44"/>
      <c r="FU286" s="44"/>
      <c r="FV286" s="44"/>
      <c r="FW286" s="44"/>
      <c r="FX286" s="44"/>
      <c r="FY286" s="44"/>
      <c r="FZ286" s="44"/>
      <c r="GA286" s="44"/>
      <c r="GB286" s="44"/>
      <c r="GC286" s="44"/>
      <c r="GD286" s="44"/>
      <c r="GE286" s="44"/>
      <c r="GF286" s="44"/>
      <c r="GG286" s="44"/>
      <c r="GH286" s="44"/>
      <c r="GI286" s="44"/>
      <c r="GJ286" s="44"/>
      <c r="GK286" s="44"/>
      <c r="GL286" s="44"/>
      <c r="GM286" s="44"/>
      <c r="GN286" s="44"/>
      <c r="GO286" s="44"/>
      <c r="GP286" s="44"/>
      <c r="GQ286" s="44"/>
      <c r="GR286" s="44"/>
      <c r="GS286" s="44"/>
      <c r="GT286" s="44"/>
      <c r="GU286" s="44"/>
      <c r="GV286" s="44"/>
      <c r="GW286" s="44"/>
      <c r="GX286" s="44"/>
      <c r="GY286" s="44"/>
      <c r="GZ286" s="44"/>
      <c r="HA286" s="44"/>
      <c r="HB286" s="44"/>
      <c r="HC286" s="44"/>
      <c r="HD286" s="44"/>
      <c r="HE286" s="44"/>
      <c r="HF286" s="44"/>
      <c r="HG286" s="44"/>
      <c r="HH286" s="44"/>
      <c r="HI286" s="44"/>
      <c r="HJ286" s="44"/>
      <c r="HK286" s="44"/>
      <c r="HL286" s="44"/>
      <c r="HM286" s="44"/>
      <c r="HN286" s="44"/>
      <c r="HO286" s="44"/>
      <c r="HP286" s="44"/>
      <c r="HQ286" s="44"/>
      <c r="HR286" s="44"/>
      <c r="HS286" s="44"/>
      <c r="HT286" s="44"/>
      <c r="HU286" s="44"/>
      <c r="HV286" s="44"/>
      <c r="HW286" s="44"/>
      <c r="HX286" s="44"/>
      <c r="HY286" s="44"/>
      <c r="HZ286" s="44"/>
      <c r="IA286" s="44"/>
      <c r="IB286" s="44"/>
      <c r="IC286" s="44"/>
      <c r="ID286" s="44"/>
      <c r="IE286" s="44"/>
      <c r="IF286" s="44"/>
      <c r="IG286" s="44"/>
      <c r="IH286" s="44"/>
      <c r="II286" s="44"/>
      <c r="IJ286" s="44"/>
      <c r="IK286" s="44"/>
      <c r="IL286" s="44"/>
      <c r="IM286" s="44"/>
      <c r="IN286" s="44"/>
      <c r="IO286" s="44"/>
      <c r="IP286" s="44"/>
      <c r="IQ286" s="44"/>
      <c r="IR286" s="44"/>
      <c r="IS286" s="44"/>
      <c r="IT286" s="44"/>
      <c r="IU286" s="44"/>
      <c r="IV286" s="44"/>
      <c r="IW286" s="44"/>
      <c r="IX286" s="44"/>
      <c r="IY286" s="44"/>
      <c r="IZ286" s="44"/>
      <c r="JA286" s="44"/>
      <c r="JB286" s="44"/>
      <c r="JC286" s="44"/>
      <c r="JD286" s="44"/>
      <c r="JE286" s="44"/>
      <c r="JF286" s="44"/>
      <c r="JG286" s="44"/>
      <c r="JH286" s="44"/>
      <c r="JI286" s="44"/>
      <c r="JJ286" s="44"/>
      <c r="JK286" s="44"/>
      <c r="JL286" s="44"/>
      <c r="JM286" s="44"/>
      <c r="JN286" s="44"/>
      <c r="JO286" s="44"/>
      <c r="JP286" s="44"/>
      <c r="JQ286" s="44"/>
      <c r="JR286" s="44"/>
      <c r="JS286" s="44"/>
      <c r="JT286" s="44"/>
      <c r="JU286" s="44"/>
      <c r="JV286" s="44"/>
      <c r="JW286" s="44"/>
      <c r="JX286" s="44"/>
      <c r="JY286" s="44"/>
      <c r="JZ286" s="44"/>
      <c r="KA286" s="44"/>
      <c r="KB286" s="44"/>
      <c r="KC286" s="44"/>
      <c r="KD286" s="44"/>
      <c r="KE286" s="44"/>
      <c r="KF286" s="44"/>
      <c r="KG286" s="44"/>
      <c r="KH286" s="44"/>
      <c r="KI286" s="44"/>
      <c r="KJ286" s="44"/>
      <c r="KK286" s="44"/>
      <c r="KL286" s="44"/>
      <c r="KM286" s="44"/>
      <c r="KN286" s="44"/>
      <c r="KO286" s="44"/>
      <c r="KP286" s="44"/>
      <c r="KQ286" s="44"/>
      <c r="KR286" s="44"/>
      <c r="KS286" s="44"/>
      <c r="KT286" s="44"/>
      <c r="KU286" s="44"/>
      <c r="KV286" s="44"/>
      <c r="KW286" s="44"/>
      <c r="KX286" s="44"/>
      <c r="KY286" s="44"/>
      <c r="KZ286" s="44"/>
      <c r="LA286" s="44"/>
      <c r="LB286" s="44"/>
      <c r="LC286" s="44"/>
      <c r="LD286" s="44"/>
      <c r="LE286" s="44"/>
      <c r="LF286" s="44"/>
      <c r="LG286" s="44"/>
      <c r="LH286" s="44"/>
      <c r="LI286" s="44"/>
      <c r="LJ286" s="44"/>
      <c r="LK286" s="44"/>
      <c r="LL286" s="44"/>
      <c r="LM286" s="44"/>
      <c r="LN286" s="44"/>
      <c r="LO286" s="44"/>
      <c r="LP286" s="44"/>
      <c r="LQ286" s="44"/>
      <c r="LR286" s="44"/>
      <c r="LS286" s="44"/>
      <c r="LT286" s="44"/>
      <c r="LU286" s="44"/>
      <c r="LV286" s="44"/>
      <c r="LW286" s="44"/>
      <c r="LX286" s="44"/>
      <c r="LY286" s="44"/>
      <c r="LZ286" s="44"/>
      <c r="MA286" s="44"/>
      <c r="MB286" s="44"/>
      <c r="MC286" s="44"/>
      <c r="MD286" s="44"/>
      <c r="ME286" s="44"/>
      <c r="MF286" s="44"/>
      <c r="MG286" s="44"/>
      <c r="MH286" s="44"/>
      <c r="MI286" s="44"/>
      <c r="MJ286" s="44"/>
      <c r="MK286" s="44"/>
      <c r="ML286" s="44"/>
      <c r="MM286" s="44"/>
      <c r="MN286" s="44"/>
      <c r="MO286" s="44"/>
      <c r="MP286" s="44"/>
      <c r="MQ286" s="44"/>
      <c r="MR286" s="44"/>
      <c r="MS286" s="44"/>
      <c r="MT286" s="44"/>
      <c r="MU286" s="44"/>
      <c r="MV286" s="44"/>
      <c r="MW286" s="44"/>
      <c r="MX286" s="44"/>
      <c r="MY286" s="44"/>
      <c r="MZ286" s="44"/>
      <c r="NA286" s="44"/>
      <c r="NB286" s="44"/>
      <c r="NC286" s="44"/>
      <c r="ND286" s="44"/>
      <c r="NE286" s="44"/>
      <c r="NF286" s="44"/>
      <c r="NG286" s="44"/>
      <c r="NH286" s="44"/>
      <c r="NI286" s="44"/>
      <c r="NJ286" s="44"/>
      <c r="NK286" s="44"/>
      <c r="NL286" s="44"/>
      <c r="NM286" s="44"/>
      <c r="NN286" s="44"/>
      <c r="NO286" s="44"/>
      <c r="NP286" s="44"/>
      <c r="NQ286" s="44"/>
      <c r="NR286" s="44"/>
      <c r="NS286" s="44"/>
      <c r="NT286" s="44"/>
      <c r="NU286" s="44"/>
      <c r="NV286" s="44"/>
      <c r="NW286" s="44"/>
      <c r="NX286" s="44"/>
      <c r="NY286" s="44"/>
      <c r="NZ286" s="44"/>
      <c r="OA286" s="44"/>
      <c r="OB286" s="44"/>
      <c r="OC286" s="44"/>
      <c r="OD286" s="44"/>
      <c r="OE286" s="44"/>
      <c r="OF286" s="44"/>
      <c r="OG286" s="44"/>
      <c r="OH286" s="44"/>
      <c r="OI286" s="44"/>
      <c r="OJ286" s="44"/>
      <c r="OK286" s="44"/>
      <c r="OL286" s="44"/>
      <c r="OM286" s="44"/>
      <c r="ON286" s="44"/>
      <c r="OO286" s="44"/>
      <c r="OP286" s="44"/>
      <c r="OQ286" s="44"/>
      <c r="OR286" s="44"/>
      <c r="OS286" s="44"/>
      <c r="OT286" s="44"/>
      <c r="OU286" s="44"/>
      <c r="OV286" s="44"/>
      <c r="OW286" s="44"/>
      <c r="OX286" s="44"/>
      <c r="OY286" s="44"/>
      <c r="OZ286" s="44"/>
      <c r="PA286" s="44"/>
      <c r="PB286" s="44"/>
      <c r="PC286" s="44"/>
      <c r="PD286" s="44"/>
      <c r="PE286" s="44"/>
      <c r="PF286" s="44"/>
      <c r="PG286" s="44"/>
      <c r="PH286" s="44"/>
    </row>
    <row r="287" spans="1:424" s="49" customFormat="1" x14ac:dyDescent="0.25">
      <c r="A287" s="30"/>
      <c r="C287" s="328"/>
      <c r="D287" s="47"/>
      <c r="E287" s="328"/>
      <c r="F287" s="47"/>
      <c r="G287" s="47"/>
      <c r="H287" s="47"/>
      <c r="I287" s="47"/>
      <c r="J287" s="47"/>
      <c r="M287" s="47"/>
      <c r="N287" s="47"/>
      <c r="O287" s="47"/>
      <c r="P287" s="47"/>
      <c r="Q287" s="47"/>
      <c r="R287" s="47"/>
      <c r="U287" s="47"/>
      <c r="V287" s="47"/>
      <c r="W287" s="47"/>
      <c r="X287" s="47"/>
      <c r="Y287" s="47"/>
      <c r="Z287" s="47"/>
      <c r="AC287" s="47"/>
      <c r="AD287" s="47"/>
      <c r="AE287" s="47"/>
      <c r="AF287" s="47"/>
      <c r="AG287" s="47"/>
      <c r="AH287" s="47"/>
      <c r="AK287" s="47"/>
      <c r="AL287" s="47"/>
      <c r="AM287" s="47"/>
      <c r="AN287" s="47"/>
      <c r="AO287" s="47"/>
      <c r="AP287" s="47"/>
      <c r="AS287" s="47"/>
      <c r="AT287" s="47"/>
      <c r="AU287" s="47"/>
      <c r="AV287" s="47"/>
      <c r="AW287" s="46"/>
      <c r="AX287" s="46"/>
      <c r="BA287" s="47"/>
      <c r="BB287" s="47"/>
      <c r="BC287" s="47"/>
      <c r="BD287" s="47"/>
      <c r="BE287" s="47"/>
      <c r="BF287" s="47"/>
      <c r="BG287" s="47"/>
      <c r="BH287" s="47"/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44"/>
      <c r="CE287" s="44"/>
      <c r="CF287" s="44"/>
      <c r="CG287" s="44"/>
      <c r="CH287" s="44"/>
      <c r="CI287" s="44"/>
      <c r="CJ287" s="44"/>
      <c r="CK287" s="44"/>
      <c r="CL287" s="44"/>
      <c r="CM287" s="44"/>
      <c r="CN287" s="44"/>
      <c r="CO287" s="44"/>
      <c r="CP287" s="44"/>
      <c r="CQ287" s="44"/>
      <c r="CR287" s="44"/>
      <c r="CS287" s="44"/>
      <c r="CT287" s="44"/>
      <c r="CU287" s="44"/>
      <c r="CV287" s="44"/>
      <c r="CW287" s="44"/>
      <c r="CX287" s="44"/>
      <c r="CY287" s="44"/>
      <c r="CZ287" s="44"/>
      <c r="DA287" s="44"/>
      <c r="DB287" s="44"/>
      <c r="DC287" s="44"/>
      <c r="DD287" s="44"/>
      <c r="DE287" s="44"/>
      <c r="DF287" s="44"/>
      <c r="DG287" s="44"/>
      <c r="DH287" s="44"/>
      <c r="DI287" s="44"/>
      <c r="DJ287" s="44"/>
      <c r="DK287" s="44"/>
      <c r="DL287" s="44"/>
      <c r="DM287" s="44"/>
      <c r="DN287" s="44"/>
      <c r="DO287" s="44"/>
      <c r="DP287" s="44"/>
      <c r="DQ287" s="44"/>
      <c r="DR287" s="44"/>
      <c r="DS287" s="44"/>
      <c r="DT287" s="44"/>
      <c r="DU287" s="44"/>
      <c r="DV287" s="44"/>
      <c r="DW287" s="44"/>
      <c r="DX287" s="44"/>
      <c r="DY287" s="44"/>
      <c r="DZ287" s="44"/>
      <c r="EA287" s="44"/>
      <c r="EB287" s="44"/>
      <c r="EC287" s="44"/>
      <c r="ED287" s="44"/>
      <c r="EE287" s="44"/>
      <c r="EF287" s="44"/>
      <c r="EG287" s="44"/>
      <c r="EH287" s="44"/>
      <c r="EI287" s="44"/>
      <c r="EJ287" s="44"/>
      <c r="EK287" s="44"/>
      <c r="EL287" s="44"/>
      <c r="EM287" s="44"/>
      <c r="EN287" s="44"/>
      <c r="EO287" s="44"/>
      <c r="EP287" s="44"/>
      <c r="EQ287" s="44"/>
      <c r="ER287" s="44"/>
      <c r="ES287" s="44"/>
      <c r="ET287" s="44"/>
      <c r="EU287" s="44"/>
      <c r="EV287" s="44"/>
      <c r="EW287" s="44"/>
      <c r="EX287" s="44"/>
      <c r="EY287" s="44"/>
      <c r="EZ287" s="44"/>
      <c r="FA287" s="44"/>
      <c r="FB287" s="44"/>
      <c r="FC287" s="44"/>
      <c r="FD287" s="44"/>
      <c r="FE287" s="44"/>
      <c r="FF287" s="44"/>
      <c r="FG287" s="44"/>
      <c r="FH287" s="44"/>
      <c r="FI287" s="44"/>
      <c r="FJ287" s="44"/>
      <c r="FK287" s="44"/>
      <c r="FL287" s="44"/>
      <c r="FM287" s="44"/>
      <c r="FN287" s="44"/>
      <c r="FO287" s="44"/>
      <c r="FP287" s="44"/>
      <c r="FQ287" s="44"/>
      <c r="FR287" s="44"/>
      <c r="FS287" s="44"/>
      <c r="FT287" s="44"/>
      <c r="FU287" s="44"/>
      <c r="FV287" s="44"/>
      <c r="FW287" s="44"/>
      <c r="FX287" s="44"/>
      <c r="FY287" s="44"/>
      <c r="FZ287" s="44"/>
      <c r="GA287" s="44"/>
      <c r="GB287" s="44"/>
      <c r="GC287" s="44"/>
      <c r="GD287" s="44"/>
      <c r="GE287" s="44"/>
      <c r="GF287" s="44"/>
      <c r="GG287" s="44"/>
      <c r="GH287" s="44"/>
      <c r="GI287" s="44"/>
      <c r="GJ287" s="44"/>
      <c r="GK287" s="44"/>
      <c r="GL287" s="44"/>
      <c r="GM287" s="44"/>
      <c r="GN287" s="44"/>
      <c r="GO287" s="44"/>
      <c r="GP287" s="44"/>
      <c r="GQ287" s="44"/>
      <c r="GR287" s="44"/>
      <c r="GS287" s="44"/>
      <c r="GT287" s="44"/>
      <c r="GU287" s="44"/>
      <c r="GV287" s="44"/>
      <c r="GW287" s="44"/>
      <c r="GX287" s="44"/>
      <c r="GY287" s="44"/>
      <c r="GZ287" s="44"/>
      <c r="HA287" s="44"/>
      <c r="HB287" s="44"/>
      <c r="HC287" s="44"/>
      <c r="HD287" s="44"/>
      <c r="HE287" s="44"/>
      <c r="HF287" s="44"/>
      <c r="HG287" s="44"/>
      <c r="HH287" s="44"/>
      <c r="HI287" s="44"/>
      <c r="HJ287" s="44"/>
      <c r="HK287" s="44"/>
      <c r="HL287" s="44"/>
      <c r="HM287" s="44"/>
      <c r="HN287" s="44"/>
      <c r="HO287" s="44"/>
      <c r="HP287" s="44"/>
      <c r="HQ287" s="44"/>
      <c r="HR287" s="44"/>
      <c r="HS287" s="44"/>
      <c r="HT287" s="44"/>
      <c r="HU287" s="44"/>
      <c r="HV287" s="44"/>
      <c r="HW287" s="44"/>
      <c r="HX287" s="44"/>
      <c r="HY287" s="44"/>
      <c r="HZ287" s="44"/>
      <c r="IA287" s="44"/>
      <c r="IB287" s="44"/>
      <c r="IC287" s="44"/>
      <c r="ID287" s="44"/>
      <c r="IE287" s="44"/>
      <c r="IF287" s="44"/>
      <c r="IG287" s="44"/>
      <c r="IH287" s="44"/>
      <c r="II287" s="44"/>
      <c r="IJ287" s="44"/>
      <c r="IK287" s="44"/>
      <c r="IL287" s="44"/>
      <c r="IM287" s="44"/>
      <c r="IN287" s="44"/>
      <c r="IO287" s="44"/>
      <c r="IP287" s="44"/>
      <c r="IQ287" s="44"/>
      <c r="IR287" s="44"/>
      <c r="IS287" s="44"/>
      <c r="IT287" s="44"/>
      <c r="IU287" s="44"/>
      <c r="IV287" s="44"/>
      <c r="IW287" s="44"/>
      <c r="IX287" s="44"/>
      <c r="IY287" s="44"/>
      <c r="IZ287" s="44"/>
      <c r="JA287" s="44"/>
      <c r="JB287" s="44"/>
      <c r="JC287" s="44"/>
      <c r="JD287" s="44"/>
      <c r="JE287" s="44"/>
      <c r="JF287" s="44"/>
      <c r="JG287" s="44"/>
      <c r="JH287" s="44"/>
      <c r="JI287" s="44"/>
      <c r="JJ287" s="44"/>
      <c r="JK287" s="44"/>
      <c r="JL287" s="44"/>
      <c r="JM287" s="44"/>
      <c r="JN287" s="44"/>
      <c r="JO287" s="44"/>
      <c r="JP287" s="44"/>
      <c r="JQ287" s="44"/>
      <c r="JR287" s="44"/>
      <c r="JS287" s="44"/>
      <c r="JT287" s="44"/>
      <c r="JU287" s="44"/>
      <c r="JV287" s="44"/>
      <c r="JW287" s="44"/>
      <c r="JX287" s="44"/>
      <c r="JY287" s="44"/>
      <c r="JZ287" s="44"/>
      <c r="KA287" s="44"/>
      <c r="KB287" s="44"/>
      <c r="KC287" s="44"/>
      <c r="KD287" s="44"/>
      <c r="KE287" s="44"/>
      <c r="KF287" s="44"/>
      <c r="KG287" s="44"/>
      <c r="KH287" s="44"/>
      <c r="KI287" s="44"/>
      <c r="KJ287" s="44"/>
      <c r="KK287" s="44"/>
      <c r="KL287" s="44"/>
      <c r="KM287" s="44"/>
      <c r="KN287" s="44"/>
      <c r="KO287" s="44"/>
      <c r="KP287" s="44"/>
      <c r="KQ287" s="44"/>
      <c r="KR287" s="44"/>
      <c r="KS287" s="44"/>
      <c r="KT287" s="44"/>
      <c r="KU287" s="44"/>
      <c r="KV287" s="44"/>
      <c r="KW287" s="44"/>
      <c r="KX287" s="44"/>
      <c r="KY287" s="44"/>
      <c r="KZ287" s="44"/>
      <c r="LA287" s="44"/>
      <c r="LB287" s="44"/>
      <c r="LC287" s="44"/>
      <c r="LD287" s="44"/>
      <c r="LE287" s="44"/>
      <c r="LF287" s="44"/>
      <c r="LG287" s="44"/>
      <c r="LH287" s="44"/>
      <c r="LI287" s="44"/>
      <c r="LJ287" s="44"/>
      <c r="LK287" s="44"/>
      <c r="LL287" s="44"/>
      <c r="LM287" s="44"/>
      <c r="LN287" s="44"/>
      <c r="LO287" s="44"/>
      <c r="LP287" s="44"/>
      <c r="LQ287" s="44"/>
      <c r="LR287" s="44"/>
      <c r="LS287" s="44"/>
      <c r="LT287" s="44"/>
      <c r="LU287" s="44"/>
      <c r="LV287" s="44"/>
      <c r="LW287" s="44"/>
      <c r="LX287" s="44"/>
      <c r="LY287" s="44"/>
      <c r="LZ287" s="44"/>
      <c r="MA287" s="44"/>
      <c r="MB287" s="44"/>
      <c r="MC287" s="44"/>
      <c r="MD287" s="44"/>
      <c r="ME287" s="44"/>
      <c r="MF287" s="44"/>
      <c r="MG287" s="44"/>
      <c r="MH287" s="44"/>
      <c r="MI287" s="44"/>
      <c r="MJ287" s="44"/>
      <c r="MK287" s="44"/>
      <c r="ML287" s="44"/>
      <c r="MM287" s="44"/>
      <c r="MN287" s="44"/>
      <c r="MO287" s="44"/>
      <c r="MP287" s="44"/>
      <c r="MQ287" s="44"/>
      <c r="MR287" s="44"/>
      <c r="MS287" s="44"/>
      <c r="MT287" s="44"/>
      <c r="MU287" s="44"/>
      <c r="MV287" s="44"/>
      <c r="MW287" s="44"/>
      <c r="MX287" s="44"/>
      <c r="MY287" s="44"/>
      <c r="MZ287" s="44"/>
      <c r="NA287" s="44"/>
      <c r="NB287" s="44"/>
      <c r="NC287" s="44"/>
      <c r="ND287" s="44"/>
      <c r="NE287" s="44"/>
      <c r="NF287" s="44"/>
      <c r="NG287" s="44"/>
      <c r="NH287" s="44"/>
      <c r="NI287" s="44"/>
      <c r="NJ287" s="44"/>
      <c r="NK287" s="44"/>
      <c r="NL287" s="44"/>
      <c r="NM287" s="44"/>
      <c r="NN287" s="44"/>
      <c r="NO287" s="44"/>
      <c r="NP287" s="44"/>
      <c r="NQ287" s="44"/>
      <c r="NR287" s="44"/>
      <c r="NS287" s="44"/>
      <c r="NT287" s="44"/>
      <c r="NU287" s="44"/>
      <c r="NV287" s="44"/>
      <c r="NW287" s="44"/>
      <c r="NX287" s="44"/>
      <c r="NY287" s="44"/>
      <c r="NZ287" s="44"/>
      <c r="OA287" s="44"/>
      <c r="OB287" s="44"/>
      <c r="OC287" s="44"/>
      <c r="OD287" s="44"/>
      <c r="OE287" s="44"/>
      <c r="OF287" s="44"/>
      <c r="OG287" s="44"/>
      <c r="OH287" s="44"/>
      <c r="OI287" s="44"/>
      <c r="OJ287" s="44"/>
      <c r="OK287" s="44"/>
      <c r="OL287" s="44"/>
      <c r="OM287" s="44"/>
      <c r="ON287" s="44"/>
      <c r="OO287" s="44"/>
      <c r="OP287" s="44"/>
      <c r="OQ287" s="44"/>
      <c r="OR287" s="44"/>
      <c r="OS287" s="44"/>
      <c r="OT287" s="44"/>
      <c r="OU287" s="44"/>
      <c r="OV287" s="44"/>
      <c r="OW287" s="44"/>
      <c r="OX287" s="44"/>
      <c r="OY287" s="44"/>
      <c r="OZ287" s="44"/>
      <c r="PA287" s="44"/>
      <c r="PB287" s="44"/>
      <c r="PC287" s="44"/>
      <c r="PD287" s="44"/>
      <c r="PE287" s="44"/>
      <c r="PF287" s="44"/>
      <c r="PG287" s="44"/>
      <c r="PH287" s="44"/>
    </row>
    <row r="288" spans="1:424" s="49" customFormat="1" x14ac:dyDescent="0.25">
      <c r="A288" s="30"/>
      <c r="C288" s="328"/>
      <c r="D288" s="47"/>
      <c r="E288" s="328"/>
      <c r="F288" s="47"/>
      <c r="G288" s="47"/>
      <c r="H288" s="47"/>
      <c r="I288" s="47"/>
      <c r="J288" s="47"/>
      <c r="M288" s="47"/>
      <c r="N288" s="47"/>
      <c r="O288" s="47"/>
      <c r="P288" s="47"/>
      <c r="Q288" s="47"/>
      <c r="R288" s="47"/>
      <c r="U288" s="47"/>
      <c r="V288" s="47"/>
      <c r="W288" s="47"/>
      <c r="X288" s="47"/>
      <c r="Y288" s="47"/>
      <c r="Z288" s="47"/>
      <c r="AC288" s="47"/>
      <c r="AD288" s="47"/>
      <c r="AE288" s="47"/>
      <c r="AF288" s="47"/>
      <c r="AG288" s="47"/>
      <c r="AH288" s="47"/>
      <c r="AK288" s="47"/>
      <c r="AL288" s="47"/>
      <c r="AM288" s="47"/>
      <c r="AN288" s="47"/>
      <c r="AO288" s="47"/>
      <c r="AP288" s="47"/>
      <c r="AS288" s="47"/>
      <c r="AT288" s="47"/>
      <c r="AU288" s="47"/>
      <c r="AV288" s="47"/>
      <c r="AW288" s="46"/>
      <c r="AX288" s="46"/>
      <c r="BA288" s="47"/>
      <c r="BB288" s="47"/>
      <c r="BC288" s="47"/>
      <c r="BD288" s="47"/>
      <c r="BE288" s="47"/>
      <c r="BF288" s="47"/>
      <c r="BG288" s="47"/>
      <c r="BH288" s="47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44"/>
      <c r="CL288" s="44"/>
      <c r="CM288" s="44"/>
      <c r="CN288" s="44"/>
      <c r="CO288" s="44"/>
      <c r="CP288" s="44"/>
      <c r="CQ288" s="44"/>
      <c r="CR288" s="44"/>
      <c r="CS288" s="44"/>
      <c r="CT288" s="44"/>
      <c r="CU288" s="44"/>
      <c r="CV288" s="44"/>
      <c r="CW288" s="44"/>
      <c r="CX288" s="44"/>
      <c r="CY288" s="44"/>
      <c r="CZ288" s="44"/>
      <c r="DA288" s="44"/>
      <c r="DB288" s="44"/>
      <c r="DC288" s="44"/>
      <c r="DD288" s="44"/>
      <c r="DE288" s="44"/>
      <c r="DF288" s="44"/>
      <c r="DG288" s="44"/>
      <c r="DH288" s="44"/>
      <c r="DI288" s="44"/>
      <c r="DJ288" s="44"/>
      <c r="DK288" s="44"/>
      <c r="DL288" s="44"/>
      <c r="DM288" s="44"/>
      <c r="DN288" s="44"/>
      <c r="DO288" s="44"/>
      <c r="DP288" s="44"/>
      <c r="DQ288" s="44"/>
      <c r="DR288" s="44"/>
      <c r="DS288" s="44"/>
      <c r="DT288" s="44"/>
      <c r="DU288" s="44"/>
      <c r="DV288" s="44"/>
      <c r="DW288" s="44"/>
      <c r="DX288" s="44"/>
      <c r="DY288" s="44"/>
      <c r="DZ288" s="44"/>
      <c r="EA288" s="44"/>
      <c r="EB288" s="44"/>
      <c r="EC288" s="44"/>
      <c r="ED288" s="44"/>
      <c r="EE288" s="44"/>
      <c r="EF288" s="44"/>
      <c r="EG288" s="44"/>
      <c r="EH288" s="44"/>
      <c r="EI288" s="44"/>
      <c r="EJ288" s="44"/>
      <c r="EK288" s="44"/>
      <c r="EL288" s="44"/>
      <c r="EM288" s="44"/>
      <c r="EN288" s="44"/>
      <c r="EO288" s="44"/>
      <c r="EP288" s="44"/>
      <c r="EQ288" s="44"/>
      <c r="ER288" s="44"/>
      <c r="ES288" s="44"/>
      <c r="ET288" s="44"/>
      <c r="EU288" s="44"/>
      <c r="EV288" s="44"/>
      <c r="EW288" s="44"/>
      <c r="EX288" s="44"/>
      <c r="EY288" s="44"/>
      <c r="EZ288" s="44"/>
      <c r="FA288" s="44"/>
      <c r="FB288" s="44"/>
      <c r="FC288" s="44"/>
      <c r="FD288" s="44"/>
      <c r="FE288" s="44"/>
      <c r="FF288" s="44"/>
      <c r="FG288" s="44"/>
      <c r="FH288" s="44"/>
      <c r="FI288" s="44"/>
      <c r="FJ288" s="44"/>
      <c r="FK288" s="44"/>
      <c r="FL288" s="44"/>
      <c r="FM288" s="44"/>
      <c r="FN288" s="44"/>
      <c r="FO288" s="44"/>
      <c r="FP288" s="44"/>
      <c r="FQ288" s="44"/>
      <c r="FR288" s="44"/>
      <c r="FS288" s="44"/>
      <c r="FT288" s="44"/>
      <c r="FU288" s="44"/>
      <c r="FV288" s="44"/>
      <c r="FW288" s="44"/>
      <c r="FX288" s="44"/>
      <c r="FY288" s="44"/>
      <c r="FZ288" s="44"/>
      <c r="GA288" s="44"/>
      <c r="GB288" s="44"/>
      <c r="GC288" s="44"/>
      <c r="GD288" s="44"/>
      <c r="GE288" s="44"/>
      <c r="GF288" s="44"/>
      <c r="GG288" s="44"/>
      <c r="GH288" s="44"/>
      <c r="GI288" s="44"/>
      <c r="GJ288" s="44"/>
      <c r="GK288" s="44"/>
      <c r="GL288" s="44"/>
      <c r="GM288" s="44"/>
      <c r="GN288" s="44"/>
      <c r="GO288" s="44"/>
      <c r="GP288" s="44"/>
      <c r="GQ288" s="44"/>
      <c r="GR288" s="44"/>
      <c r="GS288" s="44"/>
      <c r="GT288" s="44"/>
      <c r="GU288" s="44"/>
      <c r="GV288" s="44"/>
      <c r="GW288" s="44"/>
      <c r="GX288" s="44"/>
      <c r="GY288" s="44"/>
      <c r="GZ288" s="44"/>
      <c r="HA288" s="44"/>
      <c r="HB288" s="44"/>
      <c r="HC288" s="44"/>
      <c r="HD288" s="44"/>
      <c r="HE288" s="44"/>
      <c r="HF288" s="44"/>
      <c r="HG288" s="44"/>
      <c r="HH288" s="44"/>
      <c r="HI288" s="44"/>
      <c r="HJ288" s="44"/>
      <c r="HK288" s="44"/>
      <c r="HL288" s="44"/>
      <c r="HM288" s="44"/>
      <c r="HN288" s="44"/>
      <c r="HO288" s="44"/>
      <c r="HP288" s="44"/>
      <c r="HQ288" s="44"/>
      <c r="HR288" s="44"/>
      <c r="HS288" s="44"/>
      <c r="HT288" s="44"/>
      <c r="HU288" s="44"/>
      <c r="HV288" s="44"/>
      <c r="HW288" s="44"/>
      <c r="HX288" s="44"/>
      <c r="HY288" s="44"/>
      <c r="HZ288" s="44"/>
      <c r="IA288" s="44"/>
      <c r="IB288" s="44"/>
      <c r="IC288" s="44"/>
      <c r="ID288" s="44"/>
      <c r="IE288" s="44"/>
      <c r="IF288" s="44"/>
      <c r="IG288" s="44"/>
      <c r="IH288" s="44"/>
      <c r="II288" s="44"/>
      <c r="IJ288" s="44"/>
      <c r="IK288" s="44"/>
      <c r="IL288" s="44"/>
      <c r="IM288" s="44"/>
      <c r="IN288" s="44"/>
      <c r="IO288" s="44"/>
      <c r="IP288" s="44"/>
      <c r="IQ288" s="44"/>
      <c r="IR288" s="44"/>
      <c r="IS288" s="44"/>
      <c r="IT288" s="44"/>
      <c r="IU288" s="44"/>
      <c r="IV288" s="44"/>
      <c r="IW288" s="44"/>
      <c r="IX288" s="44"/>
      <c r="IY288" s="44"/>
      <c r="IZ288" s="44"/>
      <c r="JA288" s="44"/>
      <c r="JB288" s="44"/>
      <c r="JC288" s="44"/>
      <c r="JD288" s="44"/>
      <c r="JE288" s="44"/>
      <c r="JF288" s="44"/>
      <c r="JG288" s="44"/>
      <c r="JH288" s="44"/>
      <c r="JI288" s="44"/>
      <c r="JJ288" s="44"/>
      <c r="JK288" s="44"/>
      <c r="JL288" s="44"/>
      <c r="JM288" s="44"/>
      <c r="JN288" s="44"/>
      <c r="JO288" s="44"/>
      <c r="JP288" s="44"/>
      <c r="JQ288" s="44"/>
      <c r="JR288" s="44"/>
      <c r="JS288" s="44"/>
      <c r="JT288" s="44"/>
      <c r="JU288" s="44"/>
      <c r="JV288" s="44"/>
      <c r="JW288" s="44"/>
      <c r="JX288" s="44"/>
      <c r="JY288" s="44"/>
      <c r="JZ288" s="44"/>
      <c r="KA288" s="44"/>
      <c r="KB288" s="44"/>
      <c r="KC288" s="44"/>
      <c r="KD288" s="44"/>
      <c r="KE288" s="44"/>
      <c r="KF288" s="44"/>
      <c r="KG288" s="44"/>
      <c r="KH288" s="44"/>
      <c r="KI288" s="44"/>
      <c r="KJ288" s="44"/>
      <c r="KK288" s="44"/>
      <c r="KL288" s="44"/>
      <c r="KM288" s="44"/>
      <c r="KN288" s="44"/>
      <c r="KO288" s="44"/>
      <c r="KP288" s="44"/>
      <c r="KQ288" s="44"/>
      <c r="KR288" s="44"/>
      <c r="KS288" s="44"/>
      <c r="KT288" s="44"/>
      <c r="KU288" s="44"/>
      <c r="KV288" s="44"/>
      <c r="KW288" s="44"/>
      <c r="KX288" s="44"/>
      <c r="KY288" s="44"/>
      <c r="KZ288" s="44"/>
      <c r="LA288" s="44"/>
      <c r="LB288" s="44"/>
      <c r="LC288" s="44"/>
      <c r="LD288" s="44"/>
      <c r="LE288" s="44"/>
      <c r="LF288" s="44"/>
      <c r="LG288" s="44"/>
      <c r="LH288" s="44"/>
      <c r="LI288" s="44"/>
      <c r="LJ288" s="44"/>
      <c r="LK288" s="44"/>
      <c r="LL288" s="44"/>
      <c r="LM288" s="44"/>
      <c r="LN288" s="44"/>
      <c r="LO288" s="44"/>
      <c r="LP288" s="44"/>
      <c r="LQ288" s="44"/>
      <c r="LR288" s="44"/>
      <c r="LS288" s="44"/>
      <c r="LT288" s="44"/>
      <c r="LU288" s="44"/>
      <c r="LV288" s="44"/>
      <c r="LW288" s="44"/>
      <c r="LX288" s="44"/>
      <c r="LY288" s="44"/>
      <c r="LZ288" s="44"/>
      <c r="MA288" s="44"/>
      <c r="MB288" s="44"/>
      <c r="MC288" s="44"/>
      <c r="MD288" s="44"/>
      <c r="ME288" s="44"/>
      <c r="MF288" s="44"/>
      <c r="MG288" s="44"/>
      <c r="MH288" s="44"/>
      <c r="MI288" s="44"/>
      <c r="MJ288" s="44"/>
      <c r="MK288" s="44"/>
      <c r="ML288" s="44"/>
      <c r="MM288" s="44"/>
      <c r="MN288" s="44"/>
      <c r="MO288" s="44"/>
      <c r="MP288" s="44"/>
      <c r="MQ288" s="44"/>
      <c r="MR288" s="44"/>
      <c r="MS288" s="44"/>
      <c r="MT288" s="44"/>
      <c r="MU288" s="44"/>
      <c r="MV288" s="44"/>
      <c r="MW288" s="44"/>
      <c r="MX288" s="44"/>
      <c r="MY288" s="44"/>
      <c r="MZ288" s="44"/>
      <c r="NA288" s="44"/>
      <c r="NB288" s="44"/>
      <c r="NC288" s="44"/>
      <c r="ND288" s="44"/>
      <c r="NE288" s="44"/>
      <c r="NF288" s="44"/>
      <c r="NG288" s="44"/>
      <c r="NH288" s="44"/>
      <c r="NI288" s="44"/>
      <c r="NJ288" s="44"/>
      <c r="NK288" s="44"/>
      <c r="NL288" s="44"/>
      <c r="NM288" s="44"/>
      <c r="NN288" s="44"/>
      <c r="NO288" s="44"/>
      <c r="NP288" s="44"/>
      <c r="NQ288" s="44"/>
      <c r="NR288" s="44"/>
      <c r="NS288" s="44"/>
      <c r="NT288" s="44"/>
      <c r="NU288" s="44"/>
      <c r="NV288" s="44"/>
      <c r="NW288" s="44"/>
      <c r="NX288" s="44"/>
      <c r="NY288" s="44"/>
      <c r="NZ288" s="44"/>
      <c r="OA288" s="44"/>
      <c r="OB288" s="44"/>
      <c r="OC288" s="44"/>
      <c r="OD288" s="44"/>
      <c r="OE288" s="44"/>
      <c r="OF288" s="44"/>
      <c r="OG288" s="44"/>
      <c r="OH288" s="44"/>
      <c r="OI288" s="44"/>
      <c r="OJ288" s="44"/>
      <c r="OK288" s="44"/>
      <c r="OL288" s="44"/>
      <c r="OM288" s="44"/>
      <c r="ON288" s="44"/>
      <c r="OO288" s="44"/>
      <c r="OP288" s="44"/>
      <c r="OQ288" s="44"/>
      <c r="OR288" s="44"/>
      <c r="OS288" s="44"/>
      <c r="OT288" s="44"/>
      <c r="OU288" s="44"/>
      <c r="OV288" s="44"/>
      <c r="OW288" s="44"/>
      <c r="OX288" s="44"/>
      <c r="OY288" s="44"/>
      <c r="OZ288" s="44"/>
      <c r="PA288" s="44"/>
      <c r="PB288" s="44"/>
      <c r="PC288" s="44"/>
      <c r="PD288" s="44"/>
      <c r="PE288" s="44"/>
      <c r="PF288" s="44"/>
      <c r="PG288" s="44"/>
      <c r="PH288" s="44"/>
    </row>
    <row r="289" spans="1:424" s="49" customFormat="1" x14ac:dyDescent="0.25">
      <c r="A289" s="30"/>
      <c r="C289" s="328"/>
      <c r="D289" s="47"/>
      <c r="E289" s="328"/>
      <c r="F289" s="47"/>
      <c r="G289" s="47"/>
      <c r="H289" s="47"/>
      <c r="I289" s="47"/>
      <c r="J289" s="47"/>
      <c r="M289" s="47"/>
      <c r="N289" s="47"/>
      <c r="O289" s="47"/>
      <c r="P289" s="47"/>
      <c r="Q289" s="47"/>
      <c r="R289" s="47"/>
      <c r="U289" s="47"/>
      <c r="V289" s="47"/>
      <c r="W289" s="47"/>
      <c r="X289" s="47"/>
      <c r="Y289" s="47"/>
      <c r="Z289" s="47"/>
      <c r="AC289" s="47"/>
      <c r="AD289" s="47"/>
      <c r="AE289" s="47"/>
      <c r="AF289" s="47"/>
      <c r="AG289" s="47"/>
      <c r="AH289" s="47"/>
      <c r="AK289" s="47"/>
      <c r="AL289" s="47"/>
      <c r="AM289" s="47"/>
      <c r="AN289" s="47"/>
      <c r="AO289" s="47"/>
      <c r="AP289" s="47"/>
      <c r="AS289" s="47"/>
      <c r="AT289" s="47"/>
      <c r="AU289" s="47"/>
      <c r="AV289" s="47"/>
      <c r="AW289" s="46"/>
      <c r="AX289" s="46"/>
      <c r="BA289" s="47"/>
      <c r="BB289" s="47"/>
      <c r="BC289" s="47"/>
      <c r="BD289" s="47"/>
      <c r="BE289" s="47"/>
      <c r="BF289" s="47"/>
      <c r="BG289" s="47"/>
      <c r="BH289" s="47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44"/>
      <c r="CE289" s="44"/>
      <c r="CF289" s="44"/>
      <c r="CG289" s="44"/>
      <c r="CH289" s="44"/>
      <c r="CI289" s="44"/>
      <c r="CJ289" s="44"/>
      <c r="CK289" s="44"/>
      <c r="CL289" s="44"/>
      <c r="CM289" s="44"/>
      <c r="CN289" s="44"/>
      <c r="CO289" s="44"/>
      <c r="CP289" s="44"/>
      <c r="CQ289" s="44"/>
      <c r="CR289" s="44"/>
      <c r="CS289" s="44"/>
      <c r="CT289" s="44"/>
      <c r="CU289" s="44"/>
      <c r="CV289" s="44"/>
      <c r="CW289" s="44"/>
      <c r="CX289" s="44"/>
      <c r="CY289" s="44"/>
      <c r="CZ289" s="44"/>
      <c r="DA289" s="44"/>
      <c r="DB289" s="44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  <c r="EY289" s="44"/>
      <c r="EZ289" s="44"/>
      <c r="FA289" s="44"/>
      <c r="FB289" s="44"/>
      <c r="FC289" s="44"/>
      <c r="FD289" s="44"/>
      <c r="FE289" s="44"/>
      <c r="FF289" s="44"/>
      <c r="FG289" s="44"/>
      <c r="FH289" s="44"/>
      <c r="FI289" s="44"/>
      <c r="FJ289" s="44"/>
      <c r="FK289" s="44"/>
      <c r="FL289" s="44"/>
      <c r="FM289" s="44"/>
      <c r="FN289" s="44"/>
      <c r="FO289" s="44"/>
      <c r="FP289" s="44"/>
      <c r="FQ289" s="44"/>
      <c r="FR289" s="44"/>
      <c r="FS289" s="44"/>
      <c r="FT289" s="44"/>
      <c r="FU289" s="44"/>
      <c r="FV289" s="44"/>
      <c r="FW289" s="44"/>
      <c r="FX289" s="44"/>
      <c r="FY289" s="44"/>
      <c r="FZ289" s="44"/>
      <c r="GA289" s="44"/>
      <c r="GB289" s="44"/>
      <c r="GC289" s="44"/>
      <c r="GD289" s="44"/>
      <c r="GE289" s="44"/>
      <c r="GF289" s="44"/>
      <c r="GG289" s="44"/>
      <c r="GH289" s="44"/>
      <c r="GI289" s="44"/>
      <c r="GJ289" s="44"/>
      <c r="GK289" s="44"/>
      <c r="GL289" s="44"/>
      <c r="GM289" s="44"/>
      <c r="GN289" s="44"/>
      <c r="GO289" s="44"/>
      <c r="GP289" s="44"/>
      <c r="GQ289" s="44"/>
      <c r="GR289" s="44"/>
      <c r="GS289" s="44"/>
      <c r="GT289" s="44"/>
      <c r="GU289" s="44"/>
      <c r="GV289" s="44"/>
      <c r="GW289" s="44"/>
      <c r="GX289" s="44"/>
      <c r="GY289" s="44"/>
      <c r="GZ289" s="44"/>
      <c r="HA289" s="44"/>
      <c r="HB289" s="44"/>
      <c r="HC289" s="44"/>
      <c r="HD289" s="44"/>
      <c r="HE289" s="44"/>
      <c r="HF289" s="44"/>
      <c r="HG289" s="44"/>
      <c r="HH289" s="44"/>
      <c r="HI289" s="44"/>
      <c r="HJ289" s="44"/>
      <c r="HK289" s="44"/>
      <c r="HL289" s="44"/>
      <c r="HM289" s="44"/>
      <c r="HN289" s="44"/>
      <c r="HO289" s="44"/>
      <c r="HP289" s="44"/>
      <c r="HQ289" s="44"/>
      <c r="HR289" s="44"/>
      <c r="HS289" s="44"/>
      <c r="HT289" s="44"/>
      <c r="HU289" s="44"/>
      <c r="HV289" s="44"/>
      <c r="HW289" s="44"/>
      <c r="HX289" s="44"/>
      <c r="HY289" s="44"/>
      <c r="HZ289" s="44"/>
      <c r="IA289" s="44"/>
      <c r="IB289" s="44"/>
      <c r="IC289" s="44"/>
      <c r="ID289" s="44"/>
      <c r="IE289" s="44"/>
      <c r="IF289" s="44"/>
      <c r="IG289" s="44"/>
      <c r="IH289" s="44"/>
      <c r="II289" s="44"/>
      <c r="IJ289" s="44"/>
      <c r="IK289" s="44"/>
      <c r="IL289" s="44"/>
      <c r="IM289" s="44"/>
      <c r="IN289" s="44"/>
      <c r="IO289" s="44"/>
      <c r="IP289" s="44"/>
      <c r="IQ289" s="44"/>
      <c r="IR289" s="44"/>
      <c r="IS289" s="44"/>
      <c r="IT289" s="44"/>
      <c r="IU289" s="44"/>
      <c r="IV289" s="44"/>
      <c r="IW289" s="44"/>
      <c r="IX289" s="44"/>
      <c r="IY289" s="44"/>
      <c r="IZ289" s="44"/>
      <c r="JA289" s="44"/>
      <c r="JB289" s="44"/>
      <c r="JC289" s="44"/>
      <c r="JD289" s="44"/>
      <c r="JE289" s="44"/>
      <c r="JF289" s="44"/>
      <c r="JG289" s="44"/>
      <c r="JH289" s="44"/>
      <c r="JI289" s="44"/>
      <c r="JJ289" s="44"/>
      <c r="JK289" s="44"/>
      <c r="JL289" s="44"/>
      <c r="JM289" s="44"/>
      <c r="JN289" s="44"/>
      <c r="JO289" s="44"/>
      <c r="JP289" s="44"/>
      <c r="JQ289" s="44"/>
      <c r="JR289" s="44"/>
      <c r="JS289" s="44"/>
      <c r="JT289" s="44"/>
      <c r="JU289" s="44"/>
      <c r="JV289" s="44"/>
      <c r="JW289" s="44"/>
      <c r="JX289" s="44"/>
      <c r="JY289" s="44"/>
      <c r="JZ289" s="44"/>
      <c r="KA289" s="44"/>
      <c r="KB289" s="44"/>
      <c r="KC289" s="44"/>
      <c r="KD289" s="44"/>
      <c r="KE289" s="44"/>
      <c r="KF289" s="44"/>
      <c r="KG289" s="44"/>
      <c r="KH289" s="44"/>
      <c r="KI289" s="44"/>
      <c r="KJ289" s="44"/>
      <c r="KK289" s="44"/>
      <c r="KL289" s="44"/>
      <c r="KM289" s="44"/>
      <c r="KN289" s="44"/>
      <c r="KO289" s="44"/>
      <c r="KP289" s="44"/>
      <c r="KQ289" s="44"/>
      <c r="KR289" s="44"/>
      <c r="KS289" s="44"/>
      <c r="KT289" s="44"/>
      <c r="KU289" s="44"/>
      <c r="KV289" s="44"/>
      <c r="KW289" s="44"/>
      <c r="KX289" s="44"/>
      <c r="KY289" s="44"/>
      <c r="KZ289" s="44"/>
      <c r="LA289" s="44"/>
      <c r="LB289" s="44"/>
      <c r="LC289" s="44"/>
      <c r="LD289" s="44"/>
      <c r="LE289" s="44"/>
      <c r="LF289" s="44"/>
      <c r="LG289" s="44"/>
      <c r="LH289" s="44"/>
      <c r="LI289" s="44"/>
      <c r="LJ289" s="44"/>
      <c r="LK289" s="44"/>
      <c r="LL289" s="44"/>
      <c r="LM289" s="44"/>
      <c r="LN289" s="44"/>
      <c r="LO289" s="44"/>
      <c r="LP289" s="44"/>
      <c r="LQ289" s="44"/>
      <c r="LR289" s="44"/>
      <c r="LS289" s="44"/>
      <c r="LT289" s="44"/>
      <c r="LU289" s="44"/>
      <c r="LV289" s="44"/>
      <c r="LW289" s="44"/>
      <c r="LX289" s="44"/>
      <c r="LY289" s="44"/>
      <c r="LZ289" s="44"/>
      <c r="MA289" s="44"/>
      <c r="MB289" s="44"/>
      <c r="MC289" s="44"/>
      <c r="MD289" s="44"/>
      <c r="ME289" s="44"/>
      <c r="MF289" s="44"/>
      <c r="MG289" s="44"/>
      <c r="MH289" s="44"/>
      <c r="MI289" s="44"/>
      <c r="MJ289" s="44"/>
      <c r="MK289" s="44"/>
      <c r="ML289" s="44"/>
      <c r="MM289" s="44"/>
      <c r="MN289" s="44"/>
      <c r="MO289" s="44"/>
      <c r="MP289" s="44"/>
      <c r="MQ289" s="44"/>
      <c r="MR289" s="44"/>
      <c r="MS289" s="44"/>
      <c r="MT289" s="44"/>
      <c r="MU289" s="44"/>
      <c r="MV289" s="44"/>
      <c r="MW289" s="44"/>
      <c r="MX289" s="44"/>
      <c r="MY289" s="44"/>
      <c r="MZ289" s="44"/>
      <c r="NA289" s="44"/>
      <c r="NB289" s="44"/>
      <c r="NC289" s="44"/>
      <c r="ND289" s="44"/>
      <c r="NE289" s="44"/>
      <c r="NF289" s="44"/>
      <c r="NG289" s="44"/>
      <c r="NH289" s="44"/>
      <c r="NI289" s="44"/>
      <c r="NJ289" s="44"/>
      <c r="NK289" s="44"/>
      <c r="NL289" s="44"/>
      <c r="NM289" s="44"/>
      <c r="NN289" s="44"/>
      <c r="NO289" s="44"/>
      <c r="NP289" s="44"/>
      <c r="NQ289" s="44"/>
      <c r="NR289" s="44"/>
      <c r="NS289" s="44"/>
      <c r="NT289" s="44"/>
      <c r="NU289" s="44"/>
      <c r="NV289" s="44"/>
      <c r="NW289" s="44"/>
      <c r="NX289" s="44"/>
      <c r="NY289" s="44"/>
      <c r="NZ289" s="44"/>
      <c r="OA289" s="44"/>
      <c r="OB289" s="44"/>
      <c r="OC289" s="44"/>
      <c r="OD289" s="44"/>
      <c r="OE289" s="44"/>
      <c r="OF289" s="44"/>
      <c r="OG289" s="44"/>
      <c r="OH289" s="44"/>
      <c r="OI289" s="44"/>
      <c r="OJ289" s="44"/>
      <c r="OK289" s="44"/>
      <c r="OL289" s="44"/>
      <c r="OM289" s="44"/>
      <c r="ON289" s="44"/>
      <c r="OO289" s="44"/>
      <c r="OP289" s="44"/>
      <c r="OQ289" s="44"/>
      <c r="OR289" s="44"/>
      <c r="OS289" s="44"/>
      <c r="OT289" s="44"/>
      <c r="OU289" s="44"/>
      <c r="OV289" s="44"/>
      <c r="OW289" s="44"/>
      <c r="OX289" s="44"/>
      <c r="OY289" s="44"/>
      <c r="OZ289" s="44"/>
      <c r="PA289" s="44"/>
      <c r="PB289" s="44"/>
      <c r="PC289" s="44"/>
      <c r="PD289" s="44"/>
      <c r="PE289" s="44"/>
      <c r="PF289" s="44"/>
      <c r="PG289" s="44"/>
      <c r="PH289" s="44"/>
    </row>
    <row r="290" spans="1:424" s="49" customFormat="1" x14ac:dyDescent="0.25">
      <c r="A290" s="30"/>
      <c r="C290" s="328"/>
      <c r="D290" s="47"/>
      <c r="E290" s="328"/>
      <c r="F290" s="47"/>
      <c r="G290" s="47"/>
      <c r="H290" s="47"/>
      <c r="I290" s="47"/>
      <c r="J290" s="47"/>
      <c r="M290" s="47"/>
      <c r="N290" s="47"/>
      <c r="O290" s="47"/>
      <c r="P290" s="47"/>
      <c r="Q290" s="47"/>
      <c r="R290" s="47"/>
      <c r="U290" s="47"/>
      <c r="V290" s="47"/>
      <c r="W290" s="47"/>
      <c r="X290" s="47"/>
      <c r="Y290" s="47"/>
      <c r="Z290" s="47"/>
      <c r="AC290" s="47"/>
      <c r="AD290" s="47"/>
      <c r="AE290" s="47"/>
      <c r="AF290" s="47"/>
      <c r="AG290" s="47"/>
      <c r="AH290" s="47"/>
      <c r="AK290" s="47"/>
      <c r="AL290" s="47"/>
      <c r="AM290" s="47"/>
      <c r="AN290" s="47"/>
      <c r="AO290" s="47"/>
      <c r="AP290" s="47"/>
      <c r="AS290" s="47"/>
      <c r="AT290" s="47"/>
      <c r="AU290" s="47"/>
      <c r="AV290" s="47"/>
      <c r="AW290" s="46"/>
      <c r="AX290" s="46"/>
      <c r="BA290" s="47"/>
      <c r="BB290" s="47"/>
      <c r="BC290" s="47"/>
      <c r="BD290" s="47"/>
      <c r="BE290" s="47"/>
      <c r="BF290" s="47"/>
      <c r="BG290" s="47"/>
      <c r="BH290" s="47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44"/>
      <c r="CE290" s="44"/>
      <c r="CF290" s="44"/>
      <c r="CG290" s="44"/>
      <c r="CH290" s="44"/>
      <c r="CI290" s="44"/>
      <c r="CJ290" s="44"/>
      <c r="CK290" s="44"/>
      <c r="CL290" s="44"/>
      <c r="CM290" s="44"/>
      <c r="CN290" s="44"/>
      <c r="CO290" s="44"/>
      <c r="CP290" s="44"/>
      <c r="CQ290" s="44"/>
      <c r="CR290" s="44"/>
      <c r="CS290" s="44"/>
      <c r="CT290" s="44"/>
      <c r="CU290" s="44"/>
      <c r="CV290" s="44"/>
      <c r="CW290" s="44"/>
      <c r="CX290" s="44"/>
      <c r="CY290" s="44"/>
      <c r="CZ290" s="44"/>
      <c r="DA290" s="44"/>
      <c r="DB290" s="44"/>
      <c r="DC290" s="44"/>
      <c r="DD290" s="44"/>
      <c r="DE290" s="44"/>
      <c r="DF290" s="44"/>
      <c r="DG290" s="44"/>
      <c r="DH290" s="44"/>
      <c r="DI290" s="44"/>
      <c r="DJ290" s="44"/>
      <c r="DK290" s="44"/>
      <c r="DL290" s="44"/>
      <c r="DM290" s="44"/>
      <c r="DN290" s="44"/>
      <c r="DO290" s="44"/>
      <c r="DP290" s="44"/>
      <c r="DQ290" s="44"/>
      <c r="DR290" s="44"/>
      <c r="DS290" s="44"/>
      <c r="DT290" s="44"/>
      <c r="DU290" s="44"/>
      <c r="DV290" s="44"/>
      <c r="DW290" s="44"/>
      <c r="DX290" s="44"/>
      <c r="DY290" s="44"/>
      <c r="DZ290" s="44"/>
      <c r="EA290" s="44"/>
      <c r="EB290" s="44"/>
      <c r="EC290" s="44"/>
      <c r="ED290" s="44"/>
      <c r="EE290" s="44"/>
      <c r="EF290" s="44"/>
      <c r="EG290" s="44"/>
      <c r="EH290" s="44"/>
      <c r="EI290" s="44"/>
      <c r="EJ290" s="44"/>
      <c r="EK290" s="44"/>
      <c r="EL290" s="44"/>
      <c r="EM290" s="44"/>
      <c r="EN290" s="44"/>
      <c r="EO290" s="44"/>
      <c r="EP290" s="44"/>
      <c r="EQ290" s="44"/>
      <c r="ER290" s="44"/>
      <c r="ES290" s="44"/>
      <c r="ET290" s="44"/>
      <c r="EU290" s="44"/>
      <c r="EV290" s="44"/>
      <c r="EW290" s="44"/>
      <c r="EX290" s="44"/>
      <c r="EY290" s="44"/>
      <c r="EZ290" s="44"/>
      <c r="FA290" s="44"/>
      <c r="FB290" s="44"/>
      <c r="FC290" s="44"/>
      <c r="FD290" s="44"/>
      <c r="FE290" s="44"/>
      <c r="FF290" s="44"/>
      <c r="FG290" s="44"/>
      <c r="FH290" s="44"/>
      <c r="FI290" s="44"/>
      <c r="FJ290" s="44"/>
      <c r="FK290" s="44"/>
      <c r="FL290" s="44"/>
      <c r="FM290" s="44"/>
      <c r="FN290" s="44"/>
      <c r="FO290" s="44"/>
      <c r="FP290" s="44"/>
      <c r="FQ290" s="44"/>
      <c r="FR290" s="44"/>
      <c r="FS290" s="44"/>
      <c r="FT290" s="44"/>
      <c r="FU290" s="44"/>
      <c r="FV290" s="44"/>
      <c r="FW290" s="44"/>
      <c r="FX290" s="44"/>
      <c r="FY290" s="44"/>
      <c r="FZ290" s="44"/>
      <c r="GA290" s="44"/>
      <c r="GB290" s="44"/>
      <c r="GC290" s="44"/>
      <c r="GD290" s="44"/>
      <c r="GE290" s="44"/>
      <c r="GF290" s="44"/>
      <c r="GG290" s="44"/>
      <c r="GH290" s="44"/>
      <c r="GI290" s="44"/>
      <c r="GJ290" s="44"/>
      <c r="GK290" s="44"/>
      <c r="GL290" s="44"/>
      <c r="GM290" s="44"/>
      <c r="GN290" s="44"/>
      <c r="GO290" s="44"/>
      <c r="GP290" s="44"/>
      <c r="GQ290" s="44"/>
      <c r="GR290" s="44"/>
      <c r="GS290" s="44"/>
      <c r="GT290" s="44"/>
      <c r="GU290" s="44"/>
      <c r="GV290" s="44"/>
      <c r="GW290" s="44"/>
      <c r="GX290" s="44"/>
      <c r="GY290" s="44"/>
      <c r="GZ290" s="44"/>
      <c r="HA290" s="44"/>
      <c r="HB290" s="44"/>
      <c r="HC290" s="44"/>
      <c r="HD290" s="44"/>
      <c r="HE290" s="44"/>
      <c r="HF290" s="44"/>
      <c r="HG290" s="44"/>
      <c r="HH290" s="44"/>
      <c r="HI290" s="44"/>
      <c r="HJ290" s="44"/>
      <c r="HK290" s="44"/>
      <c r="HL290" s="44"/>
      <c r="HM290" s="44"/>
      <c r="HN290" s="44"/>
      <c r="HO290" s="44"/>
      <c r="HP290" s="44"/>
      <c r="HQ290" s="44"/>
      <c r="HR290" s="44"/>
      <c r="HS290" s="44"/>
      <c r="HT290" s="44"/>
      <c r="HU290" s="44"/>
      <c r="HV290" s="44"/>
      <c r="HW290" s="44"/>
      <c r="HX290" s="44"/>
      <c r="HY290" s="44"/>
      <c r="HZ290" s="44"/>
      <c r="IA290" s="44"/>
      <c r="IB290" s="44"/>
      <c r="IC290" s="44"/>
      <c r="ID290" s="44"/>
      <c r="IE290" s="44"/>
      <c r="IF290" s="44"/>
      <c r="IG290" s="44"/>
      <c r="IH290" s="44"/>
      <c r="II290" s="44"/>
      <c r="IJ290" s="44"/>
      <c r="IK290" s="44"/>
      <c r="IL290" s="44"/>
      <c r="IM290" s="44"/>
      <c r="IN290" s="44"/>
      <c r="IO290" s="44"/>
      <c r="IP290" s="44"/>
      <c r="IQ290" s="44"/>
      <c r="IR290" s="44"/>
      <c r="IS290" s="44"/>
      <c r="IT290" s="44"/>
      <c r="IU290" s="44"/>
      <c r="IV290" s="44"/>
      <c r="IW290" s="44"/>
      <c r="IX290" s="44"/>
      <c r="IY290" s="44"/>
      <c r="IZ290" s="44"/>
      <c r="JA290" s="44"/>
      <c r="JB290" s="44"/>
      <c r="JC290" s="44"/>
      <c r="JD290" s="44"/>
      <c r="JE290" s="44"/>
      <c r="JF290" s="44"/>
      <c r="JG290" s="44"/>
      <c r="JH290" s="44"/>
      <c r="JI290" s="44"/>
      <c r="JJ290" s="44"/>
      <c r="JK290" s="44"/>
      <c r="JL290" s="44"/>
      <c r="JM290" s="44"/>
      <c r="JN290" s="44"/>
      <c r="JO290" s="44"/>
      <c r="JP290" s="44"/>
      <c r="JQ290" s="44"/>
      <c r="JR290" s="44"/>
      <c r="JS290" s="44"/>
      <c r="JT290" s="44"/>
      <c r="JU290" s="44"/>
      <c r="JV290" s="44"/>
      <c r="JW290" s="44"/>
      <c r="JX290" s="44"/>
      <c r="JY290" s="44"/>
      <c r="JZ290" s="44"/>
      <c r="KA290" s="44"/>
      <c r="KB290" s="44"/>
      <c r="KC290" s="44"/>
      <c r="KD290" s="44"/>
      <c r="KE290" s="44"/>
      <c r="KF290" s="44"/>
      <c r="KG290" s="44"/>
      <c r="KH290" s="44"/>
      <c r="KI290" s="44"/>
      <c r="KJ290" s="44"/>
      <c r="KK290" s="44"/>
      <c r="KL290" s="44"/>
      <c r="KM290" s="44"/>
      <c r="KN290" s="44"/>
      <c r="KO290" s="44"/>
      <c r="KP290" s="44"/>
      <c r="KQ290" s="44"/>
      <c r="KR290" s="44"/>
      <c r="KS290" s="44"/>
      <c r="KT290" s="44"/>
      <c r="KU290" s="44"/>
      <c r="KV290" s="44"/>
      <c r="KW290" s="44"/>
      <c r="KX290" s="44"/>
      <c r="KY290" s="44"/>
      <c r="KZ290" s="44"/>
      <c r="LA290" s="44"/>
      <c r="LB290" s="44"/>
      <c r="LC290" s="44"/>
      <c r="LD290" s="44"/>
      <c r="LE290" s="44"/>
      <c r="LF290" s="44"/>
      <c r="LG290" s="44"/>
      <c r="LH290" s="44"/>
      <c r="LI290" s="44"/>
      <c r="LJ290" s="44"/>
      <c r="LK290" s="44"/>
      <c r="LL290" s="44"/>
      <c r="LM290" s="44"/>
      <c r="LN290" s="44"/>
      <c r="LO290" s="44"/>
      <c r="LP290" s="44"/>
      <c r="LQ290" s="44"/>
      <c r="LR290" s="44"/>
      <c r="LS290" s="44"/>
      <c r="LT290" s="44"/>
      <c r="LU290" s="44"/>
      <c r="LV290" s="44"/>
      <c r="LW290" s="44"/>
      <c r="LX290" s="44"/>
      <c r="LY290" s="44"/>
      <c r="LZ290" s="44"/>
      <c r="MA290" s="44"/>
      <c r="MB290" s="44"/>
      <c r="MC290" s="44"/>
      <c r="MD290" s="44"/>
      <c r="ME290" s="44"/>
      <c r="MF290" s="44"/>
      <c r="MG290" s="44"/>
      <c r="MH290" s="44"/>
      <c r="MI290" s="44"/>
      <c r="MJ290" s="44"/>
      <c r="MK290" s="44"/>
      <c r="ML290" s="44"/>
      <c r="MM290" s="44"/>
      <c r="MN290" s="44"/>
      <c r="MO290" s="44"/>
      <c r="MP290" s="44"/>
      <c r="MQ290" s="44"/>
      <c r="MR290" s="44"/>
      <c r="MS290" s="44"/>
      <c r="MT290" s="44"/>
      <c r="MU290" s="44"/>
      <c r="MV290" s="44"/>
      <c r="MW290" s="44"/>
      <c r="MX290" s="44"/>
      <c r="MY290" s="44"/>
      <c r="MZ290" s="44"/>
      <c r="NA290" s="44"/>
      <c r="NB290" s="44"/>
      <c r="NC290" s="44"/>
      <c r="ND290" s="44"/>
      <c r="NE290" s="44"/>
      <c r="NF290" s="44"/>
      <c r="NG290" s="44"/>
      <c r="NH290" s="44"/>
      <c r="NI290" s="44"/>
      <c r="NJ290" s="44"/>
      <c r="NK290" s="44"/>
      <c r="NL290" s="44"/>
      <c r="NM290" s="44"/>
      <c r="NN290" s="44"/>
      <c r="NO290" s="44"/>
      <c r="NP290" s="44"/>
      <c r="NQ290" s="44"/>
      <c r="NR290" s="44"/>
      <c r="NS290" s="44"/>
      <c r="NT290" s="44"/>
      <c r="NU290" s="44"/>
      <c r="NV290" s="44"/>
      <c r="NW290" s="44"/>
      <c r="NX290" s="44"/>
      <c r="NY290" s="44"/>
      <c r="NZ290" s="44"/>
      <c r="OA290" s="44"/>
      <c r="OB290" s="44"/>
      <c r="OC290" s="44"/>
      <c r="OD290" s="44"/>
      <c r="OE290" s="44"/>
      <c r="OF290" s="44"/>
      <c r="OG290" s="44"/>
      <c r="OH290" s="44"/>
      <c r="OI290" s="44"/>
      <c r="OJ290" s="44"/>
      <c r="OK290" s="44"/>
      <c r="OL290" s="44"/>
      <c r="OM290" s="44"/>
      <c r="ON290" s="44"/>
      <c r="OO290" s="44"/>
      <c r="OP290" s="44"/>
      <c r="OQ290" s="44"/>
      <c r="OR290" s="44"/>
      <c r="OS290" s="44"/>
      <c r="OT290" s="44"/>
      <c r="OU290" s="44"/>
      <c r="OV290" s="44"/>
      <c r="OW290" s="44"/>
      <c r="OX290" s="44"/>
      <c r="OY290" s="44"/>
      <c r="OZ290" s="44"/>
      <c r="PA290" s="44"/>
      <c r="PB290" s="44"/>
      <c r="PC290" s="44"/>
      <c r="PD290" s="44"/>
      <c r="PE290" s="44"/>
      <c r="PF290" s="44"/>
      <c r="PG290" s="44"/>
      <c r="PH290" s="44"/>
    </row>
    <row r="291" spans="1:424" s="49" customFormat="1" x14ac:dyDescent="0.25">
      <c r="A291" s="30"/>
      <c r="C291" s="328"/>
      <c r="D291" s="47"/>
      <c r="E291" s="328"/>
      <c r="F291" s="47"/>
      <c r="G291" s="47"/>
      <c r="H291" s="47"/>
      <c r="I291" s="47"/>
      <c r="J291" s="47"/>
      <c r="M291" s="47"/>
      <c r="N291" s="47"/>
      <c r="O291" s="47"/>
      <c r="P291" s="47"/>
      <c r="Q291" s="47"/>
      <c r="R291" s="47"/>
      <c r="U291" s="47"/>
      <c r="V291" s="47"/>
      <c r="W291" s="47"/>
      <c r="X291" s="47"/>
      <c r="Y291" s="47"/>
      <c r="Z291" s="47"/>
      <c r="AC291" s="47"/>
      <c r="AD291" s="47"/>
      <c r="AE291" s="47"/>
      <c r="AF291" s="47"/>
      <c r="AG291" s="47"/>
      <c r="AH291" s="47"/>
      <c r="AK291" s="47"/>
      <c r="AL291" s="47"/>
      <c r="AM291" s="47"/>
      <c r="AN291" s="47"/>
      <c r="AO291" s="47"/>
      <c r="AP291" s="47"/>
      <c r="AS291" s="47"/>
      <c r="AT291" s="47"/>
      <c r="AU291" s="47"/>
      <c r="AV291" s="47"/>
      <c r="AW291" s="46"/>
      <c r="AX291" s="46"/>
      <c r="BA291" s="47"/>
      <c r="BB291" s="47"/>
      <c r="BC291" s="47"/>
      <c r="BD291" s="47"/>
      <c r="BE291" s="47"/>
      <c r="BF291" s="47"/>
      <c r="BG291" s="47"/>
      <c r="BH291" s="47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44"/>
      <c r="CE291" s="44"/>
      <c r="CF291" s="44"/>
      <c r="CG291" s="44"/>
      <c r="CH291" s="44"/>
      <c r="CI291" s="44"/>
      <c r="CJ291" s="44"/>
      <c r="CK291" s="44"/>
      <c r="CL291" s="44"/>
      <c r="CM291" s="44"/>
      <c r="CN291" s="44"/>
      <c r="CO291" s="44"/>
      <c r="CP291" s="44"/>
      <c r="CQ291" s="44"/>
      <c r="CR291" s="44"/>
      <c r="CS291" s="44"/>
      <c r="CT291" s="44"/>
      <c r="CU291" s="44"/>
      <c r="CV291" s="44"/>
      <c r="CW291" s="44"/>
      <c r="CX291" s="44"/>
      <c r="CY291" s="44"/>
      <c r="CZ291" s="44"/>
      <c r="DA291" s="44"/>
      <c r="DB291" s="44"/>
      <c r="DC291" s="44"/>
      <c r="DD291" s="44"/>
      <c r="DE291" s="44"/>
      <c r="DF291" s="44"/>
      <c r="DG291" s="44"/>
      <c r="DH291" s="44"/>
      <c r="DI291" s="44"/>
      <c r="DJ291" s="44"/>
      <c r="DK291" s="44"/>
      <c r="DL291" s="44"/>
      <c r="DM291" s="44"/>
      <c r="DN291" s="44"/>
      <c r="DO291" s="44"/>
      <c r="DP291" s="44"/>
      <c r="DQ291" s="44"/>
      <c r="DR291" s="44"/>
      <c r="DS291" s="44"/>
      <c r="DT291" s="44"/>
      <c r="DU291" s="44"/>
      <c r="DV291" s="44"/>
      <c r="DW291" s="44"/>
      <c r="DX291" s="44"/>
      <c r="DY291" s="44"/>
      <c r="DZ291" s="44"/>
      <c r="EA291" s="44"/>
      <c r="EB291" s="44"/>
      <c r="EC291" s="44"/>
      <c r="ED291" s="44"/>
      <c r="EE291" s="44"/>
      <c r="EF291" s="44"/>
      <c r="EG291" s="44"/>
      <c r="EH291" s="44"/>
      <c r="EI291" s="44"/>
      <c r="EJ291" s="44"/>
      <c r="EK291" s="44"/>
      <c r="EL291" s="44"/>
      <c r="EM291" s="44"/>
      <c r="EN291" s="44"/>
      <c r="EO291" s="44"/>
      <c r="EP291" s="44"/>
      <c r="EQ291" s="44"/>
      <c r="ER291" s="44"/>
      <c r="ES291" s="44"/>
      <c r="ET291" s="44"/>
      <c r="EU291" s="44"/>
      <c r="EV291" s="44"/>
      <c r="EW291" s="44"/>
      <c r="EX291" s="44"/>
      <c r="EY291" s="44"/>
      <c r="EZ291" s="44"/>
      <c r="FA291" s="44"/>
      <c r="FB291" s="44"/>
      <c r="FC291" s="44"/>
      <c r="FD291" s="44"/>
      <c r="FE291" s="44"/>
      <c r="FF291" s="44"/>
      <c r="FG291" s="44"/>
      <c r="FH291" s="44"/>
      <c r="FI291" s="44"/>
      <c r="FJ291" s="44"/>
      <c r="FK291" s="44"/>
      <c r="FL291" s="44"/>
      <c r="FM291" s="44"/>
      <c r="FN291" s="44"/>
      <c r="FO291" s="44"/>
      <c r="FP291" s="44"/>
      <c r="FQ291" s="44"/>
      <c r="FR291" s="44"/>
      <c r="FS291" s="44"/>
      <c r="FT291" s="44"/>
      <c r="FU291" s="44"/>
      <c r="FV291" s="44"/>
      <c r="FW291" s="44"/>
      <c r="FX291" s="44"/>
      <c r="FY291" s="44"/>
      <c r="FZ291" s="44"/>
      <c r="GA291" s="44"/>
      <c r="GB291" s="44"/>
      <c r="GC291" s="44"/>
      <c r="GD291" s="44"/>
      <c r="GE291" s="44"/>
      <c r="GF291" s="44"/>
      <c r="GG291" s="44"/>
      <c r="GH291" s="44"/>
      <c r="GI291" s="44"/>
      <c r="GJ291" s="44"/>
      <c r="GK291" s="44"/>
      <c r="GL291" s="44"/>
      <c r="GM291" s="44"/>
      <c r="GN291" s="44"/>
      <c r="GO291" s="44"/>
      <c r="GP291" s="44"/>
      <c r="GQ291" s="44"/>
      <c r="GR291" s="44"/>
      <c r="GS291" s="44"/>
      <c r="GT291" s="44"/>
      <c r="GU291" s="44"/>
      <c r="GV291" s="44"/>
      <c r="GW291" s="44"/>
      <c r="GX291" s="44"/>
      <c r="GY291" s="44"/>
      <c r="GZ291" s="44"/>
      <c r="HA291" s="44"/>
      <c r="HB291" s="44"/>
      <c r="HC291" s="44"/>
      <c r="HD291" s="44"/>
      <c r="HE291" s="44"/>
      <c r="HF291" s="44"/>
      <c r="HG291" s="44"/>
      <c r="HH291" s="44"/>
      <c r="HI291" s="44"/>
      <c r="HJ291" s="44"/>
      <c r="HK291" s="44"/>
      <c r="HL291" s="44"/>
      <c r="HM291" s="44"/>
      <c r="HN291" s="44"/>
      <c r="HO291" s="44"/>
      <c r="HP291" s="44"/>
      <c r="HQ291" s="44"/>
      <c r="HR291" s="44"/>
      <c r="HS291" s="44"/>
      <c r="HT291" s="44"/>
      <c r="HU291" s="44"/>
      <c r="HV291" s="44"/>
      <c r="HW291" s="44"/>
      <c r="HX291" s="44"/>
      <c r="HY291" s="44"/>
      <c r="HZ291" s="44"/>
      <c r="IA291" s="44"/>
      <c r="IB291" s="44"/>
      <c r="IC291" s="44"/>
      <c r="ID291" s="44"/>
      <c r="IE291" s="44"/>
      <c r="IF291" s="44"/>
      <c r="IG291" s="44"/>
      <c r="IH291" s="44"/>
      <c r="II291" s="44"/>
      <c r="IJ291" s="44"/>
      <c r="IK291" s="44"/>
      <c r="IL291" s="44"/>
      <c r="IM291" s="44"/>
      <c r="IN291" s="44"/>
      <c r="IO291" s="44"/>
      <c r="IP291" s="44"/>
      <c r="IQ291" s="44"/>
      <c r="IR291" s="44"/>
      <c r="IS291" s="44"/>
      <c r="IT291" s="44"/>
      <c r="IU291" s="44"/>
      <c r="IV291" s="44"/>
      <c r="IW291" s="44"/>
      <c r="IX291" s="44"/>
      <c r="IY291" s="44"/>
      <c r="IZ291" s="44"/>
      <c r="JA291" s="44"/>
      <c r="JB291" s="44"/>
      <c r="JC291" s="44"/>
      <c r="JD291" s="44"/>
      <c r="JE291" s="44"/>
      <c r="JF291" s="44"/>
      <c r="JG291" s="44"/>
      <c r="JH291" s="44"/>
      <c r="JI291" s="44"/>
      <c r="JJ291" s="44"/>
      <c r="JK291" s="44"/>
      <c r="JL291" s="44"/>
      <c r="JM291" s="44"/>
      <c r="JN291" s="44"/>
      <c r="JO291" s="44"/>
      <c r="JP291" s="44"/>
      <c r="JQ291" s="44"/>
      <c r="JR291" s="44"/>
      <c r="JS291" s="44"/>
      <c r="JT291" s="44"/>
      <c r="JU291" s="44"/>
      <c r="JV291" s="44"/>
      <c r="JW291" s="44"/>
      <c r="JX291" s="44"/>
      <c r="JY291" s="44"/>
      <c r="JZ291" s="44"/>
      <c r="KA291" s="44"/>
      <c r="KB291" s="44"/>
      <c r="KC291" s="44"/>
      <c r="KD291" s="44"/>
      <c r="KE291" s="44"/>
      <c r="KF291" s="44"/>
      <c r="KG291" s="44"/>
      <c r="KH291" s="44"/>
      <c r="KI291" s="44"/>
      <c r="KJ291" s="44"/>
      <c r="KK291" s="44"/>
      <c r="KL291" s="44"/>
      <c r="KM291" s="44"/>
      <c r="KN291" s="44"/>
      <c r="KO291" s="44"/>
      <c r="KP291" s="44"/>
      <c r="KQ291" s="44"/>
      <c r="KR291" s="44"/>
      <c r="KS291" s="44"/>
      <c r="KT291" s="44"/>
      <c r="KU291" s="44"/>
      <c r="KV291" s="44"/>
      <c r="KW291" s="44"/>
      <c r="KX291" s="44"/>
      <c r="KY291" s="44"/>
      <c r="KZ291" s="44"/>
      <c r="LA291" s="44"/>
      <c r="LB291" s="44"/>
      <c r="LC291" s="44"/>
      <c r="LD291" s="44"/>
      <c r="LE291" s="44"/>
      <c r="LF291" s="44"/>
      <c r="LG291" s="44"/>
      <c r="LH291" s="44"/>
      <c r="LI291" s="44"/>
      <c r="LJ291" s="44"/>
      <c r="LK291" s="44"/>
      <c r="LL291" s="44"/>
      <c r="LM291" s="44"/>
      <c r="LN291" s="44"/>
      <c r="LO291" s="44"/>
      <c r="LP291" s="44"/>
      <c r="LQ291" s="44"/>
      <c r="LR291" s="44"/>
      <c r="LS291" s="44"/>
      <c r="LT291" s="44"/>
      <c r="LU291" s="44"/>
      <c r="LV291" s="44"/>
      <c r="LW291" s="44"/>
      <c r="LX291" s="44"/>
      <c r="LY291" s="44"/>
      <c r="LZ291" s="44"/>
      <c r="MA291" s="44"/>
      <c r="MB291" s="44"/>
      <c r="MC291" s="44"/>
      <c r="MD291" s="44"/>
      <c r="ME291" s="44"/>
      <c r="MF291" s="44"/>
      <c r="MG291" s="44"/>
      <c r="MH291" s="44"/>
      <c r="MI291" s="44"/>
      <c r="MJ291" s="44"/>
      <c r="MK291" s="44"/>
      <c r="ML291" s="44"/>
      <c r="MM291" s="44"/>
      <c r="MN291" s="44"/>
      <c r="MO291" s="44"/>
      <c r="MP291" s="44"/>
      <c r="MQ291" s="44"/>
      <c r="MR291" s="44"/>
      <c r="MS291" s="44"/>
      <c r="MT291" s="44"/>
      <c r="MU291" s="44"/>
      <c r="MV291" s="44"/>
      <c r="MW291" s="44"/>
      <c r="MX291" s="44"/>
      <c r="MY291" s="44"/>
      <c r="MZ291" s="44"/>
      <c r="NA291" s="44"/>
      <c r="NB291" s="44"/>
      <c r="NC291" s="44"/>
      <c r="ND291" s="44"/>
      <c r="NE291" s="44"/>
      <c r="NF291" s="44"/>
      <c r="NG291" s="44"/>
      <c r="NH291" s="44"/>
      <c r="NI291" s="44"/>
      <c r="NJ291" s="44"/>
      <c r="NK291" s="44"/>
      <c r="NL291" s="44"/>
      <c r="NM291" s="44"/>
      <c r="NN291" s="44"/>
      <c r="NO291" s="44"/>
      <c r="NP291" s="44"/>
      <c r="NQ291" s="44"/>
      <c r="NR291" s="44"/>
      <c r="NS291" s="44"/>
      <c r="NT291" s="44"/>
      <c r="NU291" s="44"/>
      <c r="NV291" s="44"/>
      <c r="NW291" s="44"/>
      <c r="NX291" s="44"/>
      <c r="NY291" s="44"/>
      <c r="NZ291" s="44"/>
      <c r="OA291" s="44"/>
      <c r="OB291" s="44"/>
      <c r="OC291" s="44"/>
      <c r="OD291" s="44"/>
      <c r="OE291" s="44"/>
      <c r="OF291" s="44"/>
      <c r="OG291" s="44"/>
      <c r="OH291" s="44"/>
      <c r="OI291" s="44"/>
      <c r="OJ291" s="44"/>
      <c r="OK291" s="44"/>
      <c r="OL291" s="44"/>
      <c r="OM291" s="44"/>
      <c r="ON291" s="44"/>
      <c r="OO291" s="44"/>
      <c r="OP291" s="44"/>
      <c r="OQ291" s="44"/>
      <c r="OR291" s="44"/>
      <c r="OS291" s="44"/>
      <c r="OT291" s="44"/>
      <c r="OU291" s="44"/>
      <c r="OV291" s="44"/>
      <c r="OW291" s="44"/>
      <c r="OX291" s="44"/>
      <c r="OY291" s="44"/>
      <c r="OZ291" s="44"/>
      <c r="PA291" s="44"/>
      <c r="PB291" s="44"/>
      <c r="PC291" s="44"/>
      <c r="PD291" s="44"/>
      <c r="PE291" s="44"/>
      <c r="PF291" s="44"/>
      <c r="PG291" s="44"/>
      <c r="PH291" s="44"/>
    </row>
    <row r="292" spans="1:424" s="49" customFormat="1" x14ac:dyDescent="0.25">
      <c r="A292" s="30"/>
      <c r="C292" s="328"/>
      <c r="D292" s="47"/>
      <c r="E292" s="328"/>
      <c r="F292" s="47"/>
      <c r="G292" s="47"/>
      <c r="H292" s="47"/>
      <c r="I292" s="47"/>
      <c r="J292" s="47"/>
      <c r="M292" s="47"/>
      <c r="N292" s="47"/>
      <c r="O292" s="47"/>
      <c r="P292" s="47"/>
      <c r="Q292" s="47"/>
      <c r="R292" s="47"/>
      <c r="U292" s="47"/>
      <c r="V292" s="47"/>
      <c r="W292" s="47"/>
      <c r="X292" s="47"/>
      <c r="Y292" s="47"/>
      <c r="Z292" s="47"/>
      <c r="AC292" s="47"/>
      <c r="AD292" s="47"/>
      <c r="AE292" s="47"/>
      <c r="AF292" s="47"/>
      <c r="AG292" s="47"/>
      <c r="AH292" s="47"/>
      <c r="AK292" s="47"/>
      <c r="AL292" s="47"/>
      <c r="AM292" s="47"/>
      <c r="AN292" s="47"/>
      <c r="AO292" s="47"/>
      <c r="AP292" s="47"/>
      <c r="AS292" s="47"/>
      <c r="AT292" s="47"/>
      <c r="AU292" s="47"/>
      <c r="AV292" s="47"/>
      <c r="AW292" s="46"/>
      <c r="AX292" s="46"/>
      <c r="BA292" s="47"/>
      <c r="BB292" s="47"/>
      <c r="BC292" s="47"/>
      <c r="BD292" s="47"/>
      <c r="BE292" s="47"/>
      <c r="BF292" s="47"/>
      <c r="BG292" s="47"/>
      <c r="BH292" s="47"/>
      <c r="BI292" s="44"/>
      <c r="BJ292" s="44"/>
      <c r="BK292" s="44"/>
      <c r="BL292" s="44"/>
      <c r="BM292" s="44"/>
      <c r="BN292" s="44"/>
      <c r="BO292" s="44"/>
      <c r="BP292" s="44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44"/>
      <c r="CE292" s="44"/>
      <c r="CF292" s="44"/>
      <c r="CG292" s="44"/>
      <c r="CH292" s="44"/>
      <c r="CI292" s="44"/>
      <c r="CJ292" s="44"/>
      <c r="CK292" s="44"/>
      <c r="CL292" s="44"/>
      <c r="CM292" s="44"/>
      <c r="CN292" s="44"/>
      <c r="CO292" s="44"/>
      <c r="CP292" s="44"/>
      <c r="CQ292" s="44"/>
      <c r="CR292" s="44"/>
      <c r="CS292" s="44"/>
      <c r="CT292" s="44"/>
      <c r="CU292" s="44"/>
      <c r="CV292" s="44"/>
      <c r="CW292" s="44"/>
      <c r="CX292" s="44"/>
      <c r="CY292" s="44"/>
      <c r="CZ292" s="44"/>
      <c r="DA292" s="44"/>
      <c r="DB292" s="44"/>
      <c r="DC292" s="44"/>
      <c r="DD292" s="44"/>
      <c r="DE292" s="44"/>
      <c r="DF292" s="44"/>
      <c r="DG292" s="44"/>
      <c r="DH292" s="44"/>
      <c r="DI292" s="44"/>
      <c r="DJ292" s="44"/>
      <c r="DK292" s="44"/>
      <c r="DL292" s="44"/>
      <c r="DM292" s="44"/>
      <c r="DN292" s="44"/>
      <c r="DO292" s="44"/>
      <c r="DP292" s="44"/>
      <c r="DQ292" s="44"/>
      <c r="DR292" s="44"/>
      <c r="DS292" s="44"/>
      <c r="DT292" s="44"/>
      <c r="DU292" s="44"/>
      <c r="DV292" s="44"/>
      <c r="DW292" s="44"/>
      <c r="DX292" s="44"/>
      <c r="DY292" s="44"/>
      <c r="DZ292" s="44"/>
      <c r="EA292" s="44"/>
      <c r="EB292" s="44"/>
      <c r="EC292" s="44"/>
      <c r="ED292" s="44"/>
      <c r="EE292" s="44"/>
      <c r="EF292" s="44"/>
      <c r="EG292" s="44"/>
      <c r="EH292" s="44"/>
      <c r="EI292" s="44"/>
      <c r="EJ292" s="44"/>
      <c r="EK292" s="44"/>
      <c r="EL292" s="44"/>
      <c r="EM292" s="44"/>
      <c r="EN292" s="44"/>
      <c r="EO292" s="44"/>
      <c r="EP292" s="44"/>
      <c r="EQ292" s="44"/>
      <c r="ER292" s="44"/>
      <c r="ES292" s="44"/>
      <c r="ET292" s="44"/>
      <c r="EU292" s="44"/>
      <c r="EV292" s="44"/>
      <c r="EW292" s="44"/>
      <c r="EX292" s="44"/>
      <c r="EY292" s="44"/>
      <c r="EZ292" s="44"/>
      <c r="FA292" s="44"/>
      <c r="FB292" s="44"/>
      <c r="FC292" s="44"/>
      <c r="FD292" s="44"/>
      <c r="FE292" s="44"/>
      <c r="FF292" s="44"/>
      <c r="FG292" s="44"/>
      <c r="FH292" s="44"/>
      <c r="FI292" s="44"/>
      <c r="FJ292" s="44"/>
      <c r="FK292" s="44"/>
      <c r="FL292" s="44"/>
      <c r="FM292" s="44"/>
      <c r="FN292" s="44"/>
      <c r="FO292" s="44"/>
      <c r="FP292" s="44"/>
      <c r="FQ292" s="44"/>
      <c r="FR292" s="44"/>
      <c r="FS292" s="44"/>
      <c r="FT292" s="44"/>
      <c r="FU292" s="44"/>
      <c r="FV292" s="44"/>
      <c r="FW292" s="44"/>
      <c r="FX292" s="44"/>
      <c r="FY292" s="44"/>
      <c r="FZ292" s="44"/>
      <c r="GA292" s="44"/>
      <c r="GB292" s="44"/>
      <c r="GC292" s="44"/>
      <c r="GD292" s="44"/>
      <c r="GE292" s="44"/>
      <c r="GF292" s="44"/>
      <c r="GG292" s="44"/>
      <c r="GH292" s="44"/>
      <c r="GI292" s="44"/>
      <c r="GJ292" s="44"/>
      <c r="GK292" s="44"/>
      <c r="GL292" s="44"/>
      <c r="GM292" s="44"/>
      <c r="GN292" s="44"/>
      <c r="GO292" s="44"/>
      <c r="GP292" s="44"/>
      <c r="GQ292" s="44"/>
      <c r="GR292" s="44"/>
      <c r="GS292" s="44"/>
      <c r="GT292" s="44"/>
      <c r="GU292" s="44"/>
      <c r="GV292" s="44"/>
      <c r="GW292" s="44"/>
      <c r="GX292" s="44"/>
      <c r="GY292" s="44"/>
      <c r="GZ292" s="44"/>
      <c r="HA292" s="44"/>
      <c r="HB292" s="44"/>
      <c r="HC292" s="44"/>
      <c r="HD292" s="44"/>
      <c r="HE292" s="44"/>
      <c r="HF292" s="44"/>
      <c r="HG292" s="44"/>
      <c r="HH292" s="44"/>
      <c r="HI292" s="44"/>
      <c r="HJ292" s="44"/>
      <c r="HK292" s="44"/>
      <c r="HL292" s="44"/>
      <c r="HM292" s="44"/>
      <c r="HN292" s="44"/>
      <c r="HO292" s="44"/>
      <c r="HP292" s="44"/>
      <c r="HQ292" s="44"/>
      <c r="HR292" s="44"/>
      <c r="HS292" s="44"/>
      <c r="HT292" s="44"/>
      <c r="HU292" s="44"/>
      <c r="HV292" s="44"/>
      <c r="HW292" s="44"/>
      <c r="HX292" s="44"/>
      <c r="HY292" s="44"/>
      <c r="HZ292" s="44"/>
      <c r="IA292" s="44"/>
      <c r="IB292" s="44"/>
      <c r="IC292" s="44"/>
      <c r="ID292" s="44"/>
      <c r="IE292" s="44"/>
      <c r="IF292" s="44"/>
      <c r="IG292" s="44"/>
      <c r="IH292" s="44"/>
      <c r="II292" s="44"/>
      <c r="IJ292" s="44"/>
      <c r="IK292" s="44"/>
      <c r="IL292" s="44"/>
      <c r="IM292" s="44"/>
      <c r="IN292" s="44"/>
      <c r="IO292" s="44"/>
      <c r="IP292" s="44"/>
      <c r="IQ292" s="44"/>
      <c r="IR292" s="44"/>
      <c r="IS292" s="44"/>
      <c r="IT292" s="44"/>
      <c r="IU292" s="44"/>
      <c r="IV292" s="44"/>
      <c r="IW292" s="44"/>
      <c r="IX292" s="44"/>
      <c r="IY292" s="44"/>
      <c r="IZ292" s="44"/>
      <c r="JA292" s="44"/>
      <c r="JB292" s="44"/>
      <c r="JC292" s="44"/>
      <c r="JD292" s="44"/>
      <c r="JE292" s="44"/>
      <c r="JF292" s="44"/>
      <c r="JG292" s="44"/>
      <c r="JH292" s="44"/>
      <c r="JI292" s="44"/>
      <c r="JJ292" s="44"/>
      <c r="JK292" s="44"/>
      <c r="JL292" s="44"/>
      <c r="JM292" s="44"/>
      <c r="JN292" s="44"/>
      <c r="JO292" s="44"/>
      <c r="JP292" s="44"/>
      <c r="JQ292" s="44"/>
      <c r="JR292" s="44"/>
      <c r="JS292" s="44"/>
      <c r="JT292" s="44"/>
      <c r="JU292" s="44"/>
      <c r="JV292" s="44"/>
      <c r="JW292" s="44"/>
      <c r="JX292" s="44"/>
      <c r="JY292" s="44"/>
      <c r="JZ292" s="44"/>
      <c r="KA292" s="44"/>
      <c r="KB292" s="44"/>
      <c r="KC292" s="44"/>
      <c r="KD292" s="44"/>
      <c r="KE292" s="44"/>
      <c r="KF292" s="44"/>
      <c r="KG292" s="44"/>
      <c r="KH292" s="44"/>
      <c r="KI292" s="44"/>
      <c r="KJ292" s="44"/>
      <c r="KK292" s="44"/>
      <c r="KL292" s="44"/>
      <c r="KM292" s="44"/>
      <c r="KN292" s="44"/>
      <c r="KO292" s="44"/>
      <c r="KP292" s="44"/>
      <c r="KQ292" s="44"/>
      <c r="KR292" s="44"/>
      <c r="KS292" s="44"/>
      <c r="KT292" s="44"/>
      <c r="KU292" s="44"/>
      <c r="KV292" s="44"/>
      <c r="KW292" s="44"/>
      <c r="KX292" s="44"/>
      <c r="KY292" s="44"/>
      <c r="KZ292" s="44"/>
      <c r="LA292" s="44"/>
      <c r="LB292" s="44"/>
      <c r="LC292" s="44"/>
      <c r="LD292" s="44"/>
      <c r="LE292" s="44"/>
      <c r="LF292" s="44"/>
      <c r="LG292" s="44"/>
      <c r="LH292" s="44"/>
      <c r="LI292" s="44"/>
      <c r="LJ292" s="44"/>
      <c r="LK292" s="44"/>
      <c r="LL292" s="44"/>
      <c r="LM292" s="44"/>
      <c r="LN292" s="44"/>
      <c r="LO292" s="44"/>
      <c r="LP292" s="44"/>
      <c r="LQ292" s="44"/>
      <c r="LR292" s="44"/>
      <c r="LS292" s="44"/>
      <c r="LT292" s="44"/>
      <c r="LU292" s="44"/>
      <c r="LV292" s="44"/>
      <c r="LW292" s="44"/>
      <c r="LX292" s="44"/>
      <c r="LY292" s="44"/>
      <c r="LZ292" s="44"/>
      <c r="MA292" s="44"/>
      <c r="MB292" s="44"/>
      <c r="MC292" s="44"/>
      <c r="MD292" s="44"/>
      <c r="ME292" s="44"/>
      <c r="MF292" s="44"/>
      <c r="MG292" s="44"/>
      <c r="MH292" s="44"/>
      <c r="MI292" s="44"/>
      <c r="MJ292" s="44"/>
      <c r="MK292" s="44"/>
      <c r="ML292" s="44"/>
      <c r="MM292" s="44"/>
      <c r="MN292" s="44"/>
      <c r="MO292" s="44"/>
      <c r="MP292" s="44"/>
      <c r="MQ292" s="44"/>
      <c r="MR292" s="44"/>
      <c r="MS292" s="44"/>
      <c r="MT292" s="44"/>
      <c r="MU292" s="44"/>
      <c r="MV292" s="44"/>
      <c r="MW292" s="44"/>
      <c r="MX292" s="44"/>
      <c r="MY292" s="44"/>
      <c r="MZ292" s="44"/>
      <c r="NA292" s="44"/>
      <c r="NB292" s="44"/>
      <c r="NC292" s="44"/>
      <c r="ND292" s="44"/>
      <c r="NE292" s="44"/>
      <c r="NF292" s="44"/>
      <c r="NG292" s="44"/>
      <c r="NH292" s="44"/>
      <c r="NI292" s="44"/>
      <c r="NJ292" s="44"/>
      <c r="NK292" s="44"/>
      <c r="NL292" s="44"/>
      <c r="NM292" s="44"/>
      <c r="NN292" s="44"/>
      <c r="NO292" s="44"/>
      <c r="NP292" s="44"/>
      <c r="NQ292" s="44"/>
      <c r="NR292" s="44"/>
      <c r="NS292" s="44"/>
      <c r="NT292" s="44"/>
      <c r="NU292" s="44"/>
      <c r="NV292" s="44"/>
      <c r="NW292" s="44"/>
      <c r="NX292" s="44"/>
      <c r="NY292" s="44"/>
      <c r="NZ292" s="44"/>
      <c r="OA292" s="44"/>
      <c r="OB292" s="44"/>
      <c r="OC292" s="44"/>
      <c r="OD292" s="44"/>
      <c r="OE292" s="44"/>
      <c r="OF292" s="44"/>
      <c r="OG292" s="44"/>
      <c r="OH292" s="44"/>
      <c r="OI292" s="44"/>
      <c r="OJ292" s="44"/>
      <c r="OK292" s="44"/>
      <c r="OL292" s="44"/>
      <c r="OM292" s="44"/>
      <c r="ON292" s="44"/>
      <c r="OO292" s="44"/>
      <c r="OP292" s="44"/>
      <c r="OQ292" s="44"/>
      <c r="OR292" s="44"/>
      <c r="OS292" s="44"/>
      <c r="OT292" s="44"/>
      <c r="OU292" s="44"/>
      <c r="OV292" s="44"/>
      <c r="OW292" s="44"/>
      <c r="OX292" s="44"/>
      <c r="OY292" s="44"/>
      <c r="OZ292" s="44"/>
      <c r="PA292" s="44"/>
      <c r="PB292" s="44"/>
      <c r="PC292" s="44"/>
      <c r="PD292" s="44"/>
      <c r="PE292" s="44"/>
      <c r="PF292" s="44"/>
      <c r="PG292" s="44"/>
      <c r="PH292" s="44"/>
    </row>
    <row r="293" spans="1:424" s="49" customFormat="1" x14ac:dyDescent="0.25">
      <c r="A293" s="30"/>
      <c r="C293" s="328"/>
      <c r="D293" s="47"/>
      <c r="E293" s="328"/>
      <c r="F293" s="47"/>
      <c r="G293" s="47"/>
      <c r="H293" s="47"/>
      <c r="I293" s="47"/>
      <c r="J293" s="47"/>
      <c r="M293" s="47"/>
      <c r="N293" s="47"/>
      <c r="O293" s="47"/>
      <c r="P293" s="47"/>
      <c r="Q293" s="47"/>
      <c r="R293" s="47"/>
      <c r="U293" s="47"/>
      <c r="V293" s="47"/>
      <c r="W293" s="47"/>
      <c r="X293" s="47"/>
      <c r="Y293" s="47"/>
      <c r="Z293" s="47"/>
      <c r="AC293" s="47"/>
      <c r="AD293" s="47"/>
      <c r="AE293" s="47"/>
      <c r="AF293" s="47"/>
      <c r="AG293" s="47"/>
      <c r="AH293" s="47"/>
      <c r="AK293" s="47"/>
      <c r="AL293" s="47"/>
      <c r="AM293" s="47"/>
      <c r="AN293" s="47"/>
      <c r="AO293" s="47"/>
      <c r="AP293" s="47"/>
      <c r="AS293" s="47"/>
      <c r="AT293" s="47"/>
      <c r="AU293" s="47"/>
      <c r="AV293" s="47"/>
      <c r="AW293" s="46"/>
      <c r="AX293" s="46"/>
      <c r="BA293" s="47"/>
      <c r="BB293" s="47"/>
      <c r="BC293" s="47"/>
      <c r="BD293" s="47"/>
      <c r="BE293" s="47"/>
      <c r="BF293" s="47"/>
      <c r="BG293" s="47"/>
      <c r="BH293" s="47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44"/>
      <c r="CE293" s="44"/>
      <c r="CF293" s="44"/>
      <c r="CG293" s="44"/>
      <c r="CH293" s="44"/>
      <c r="CI293" s="44"/>
      <c r="CJ293" s="44"/>
      <c r="CK293" s="44"/>
      <c r="CL293" s="44"/>
      <c r="CM293" s="44"/>
      <c r="CN293" s="44"/>
      <c r="CO293" s="44"/>
      <c r="CP293" s="44"/>
      <c r="CQ293" s="44"/>
      <c r="CR293" s="44"/>
      <c r="CS293" s="44"/>
      <c r="CT293" s="44"/>
      <c r="CU293" s="44"/>
      <c r="CV293" s="44"/>
      <c r="CW293" s="44"/>
      <c r="CX293" s="44"/>
      <c r="CY293" s="44"/>
      <c r="CZ293" s="44"/>
      <c r="DA293" s="44"/>
      <c r="DB293" s="44"/>
      <c r="DC293" s="44"/>
      <c r="DD293" s="44"/>
      <c r="DE293" s="44"/>
      <c r="DF293" s="44"/>
      <c r="DG293" s="44"/>
      <c r="DH293" s="44"/>
      <c r="DI293" s="44"/>
      <c r="DJ293" s="44"/>
      <c r="DK293" s="44"/>
      <c r="DL293" s="44"/>
      <c r="DM293" s="44"/>
      <c r="DN293" s="44"/>
      <c r="DO293" s="44"/>
      <c r="DP293" s="44"/>
      <c r="DQ293" s="44"/>
      <c r="DR293" s="44"/>
      <c r="DS293" s="44"/>
      <c r="DT293" s="44"/>
      <c r="DU293" s="44"/>
      <c r="DV293" s="44"/>
      <c r="DW293" s="44"/>
      <c r="DX293" s="44"/>
      <c r="DY293" s="44"/>
      <c r="DZ293" s="44"/>
      <c r="EA293" s="44"/>
      <c r="EB293" s="44"/>
      <c r="EC293" s="44"/>
      <c r="ED293" s="44"/>
      <c r="EE293" s="44"/>
      <c r="EF293" s="44"/>
      <c r="EG293" s="44"/>
      <c r="EH293" s="44"/>
      <c r="EI293" s="44"/>
      <c r="EJ293" s="44"/>
      <c r="EK293" s="44"/>
      <c r="EL293" s="44"/>
      <c r="EM293" s="44"/>
      <c r="EN293" s="44"/>
      <c r="EO293" s="44"/>
      <c r="EP293" s="44"/>
      <c r="EQ293" s="44"/>
      <c r="ER293" s="44"/>
      <c r="ES293" s="44"/>
      <c r="ET293" s="44"/>
      <c r="EU293" s="44"/>
      <c r="EV293" s="44"/>
      <c r="EW293" s="44"/>
      <c r="EX293" s="44"/>
      <c r="EY293" s="44"/>
      <c r="EZ293" s="44"/>
      <c r="FA293" s="44"/>
      <c r="FB293" s="44"/>
      <c r="FC293" s="44"/>
      <c r="FD293" s="44"/>
      <c r="FE293" s="44"/>
      <c r="FF293" s="44"/>
      <c r="FG293" s="44"/>
      <c r="FH293" s="44"/>
      <c r="FI293" s="44"/>
      <c r="FJ293" s="44"/>
      <c r="FK293" s="44"/>
      <c r="FL293" s="44"/>
      <c r="FM293" s="44"/>
      <c r="FN293" s="44"/>
      <c r="FO293" s="44"/>
      <c r="FP293" s="44"/>
      <c r="FQ293" s="44"/>
      <c r="FR293" s="44"/>
      <c r="FS293" s="44"/>
      <c r="FT293" s="44"/>
      <c r="FU293" s="44"/>
      <c r="FV293" s="44"/>
      <c r="FW293" s="44"/>
      <c r="FX293" s="44"/>
      <c r="FY293" s="44"/>
      <c r="FZ293" s="44"/>
      <c r="GA293" s="44"/>
      <c r="GB293" s="44"/>
      <c r="GC293" s="44"/>
      <c r="GD293" s="44"/>
      <c r="GE293" s="44"/>
      <c r="GF293" s="44"/>
      <c r="GG293" s="44"/>
      <c r="GH293" s="44"/>
      <c r="GI293" s="44"/>
      <c r="GJ293" s="44"/>
      <c r="GK293" s="44"/>
      <c r="GL293" s="44"/>
      <c r="GM293" s="44"/>
      <c r="GN293" s="44"/>
      <c r="GO293" s="44"/>
      <c r="GP293" s="44"/>
      <c r="GQ293" s="44"/>
      <c r="GR293" s="44"/>
      <c r="GS293" s="44"/>
      <c r="GT293" s="44"/>
      <c r="GU293" s="44"/>
      <c r="GV293" s="44"/>
      <c r="GW293" s="44"/>
      <c r="GX293" s="44"/>
      <c r="GY293" s="44"/>
      <c r="GZ293" s="44"/>
      <c r="HA293" s="44"/>
      <c r="HB293" s="44"/>
      <c r="HC293" s="44"/>
      <c r="HD293" s="44"/>
      <c r="HE293" s="44"/>
      <c r="HF293" s="44"/>
      <c r="HG293" s="44"/>
      <c r="HH293" s="44"/>
      <c r="HI293" s="44"/>
      <c r="HJ293" s="44"/>
      <c r="HK293" s="44"/>
      <c r="HL293" s="44"/>
      <c r="HM293" s="44"/>
      <c r="HN293" s="44"/>
      <c r="HO293" s="44"/>
      <c r="HP293" s="44"/>
      <c r="HQ293" s="44"/>
      <c r="HR293" s="44"/>
      <c r="HS293" s="44"/>
      <c r="HT293" s="44"/>
      <c r="HU293" s="44"/>
      <c r="HV293" s="44"/>
      <c r="HW293" s="44"/>
      <c r="HX293" s="44"/>
      <c r="HY293" s="44"/>
      <c r="HZ293" s="44"/>
      <c r="IA293" s="44"/>
      <c r="IB293" s="44"/>
      <c r="IC293" s="44"/>
      <c r="ID293" s="44"/>
      <c r="IE293" s="44"/>
      <c r="IF293" s="44"/>
      <c r="IG293" s="44"/>
      <c r="IH293" s="44"/>
      <c r="II293" s="44"/>
      <c r="IJ293" s="44"/>
      <c r="IK293" s="44"/>
      <c r="IL293" s="44"/>
      <c r="IM293" s="44"/>
      <c r="IN293" s="44"/>
      <c r="IO293" s="44"/>
      <c r="IP293" s="44"/>
      <c r="IQ293" s="44"/>
      <c r="IR293" s="44"/>
      <c r="IS293" s="44"/>
      <c r="IT293" s="44"/>
      <c r="IU293" s="44"/>
      <c r="IV293" s="44"/>
      <c r="IW293" s="44"/>
      <c r="IX293" s="44"/>
      <c r="IY293" s="44"/>
      <c r="IZ293" s="44"/>
      <c r="JA293" s="44"/>
      <c r="JB293" s="44"/>
      <c r="JC293" s="44"/>
      <c r="JD293" s="44"/>
      <c r="JE293" s="44"/>
      <c r="JF293" s="44"/>
      <c r="JG293" s="44"/>
      <c r="JH293" s="44"/>
      <c r="JI293" s="44"/>
      <c r="JJ293" s="44"/>
      <c r="JK293" s="44"/>
      <c r="JL293" s="44"/>
      <c r="JM293" s="44"/>
      <c r="JN293" s="44"/>
      <c r="JO293" s="44"/>
      <c r="JP293" s="44"/>
      <c r="JQ293" s="44"/>
      <c r="JR293" s="44"/>
      <c r="JS293" s="44"/>
      <c r="JT293" s="44"/>
      <c r="JU293" s="44"/>
      <c r="JV293" s="44"/>
      <c r="JW293" s="44"/>
      <c r="JX293" s="44"/>
      <c r="JY293" s="44"/>
      <c r="JZ293" s="44"/>
      <c r="KA293" s="44"/>
      <c r="KB293" s="44"/>
      <c r="KC293" s="44"/>
      <c r="KD293" s="44"/>
      <c r="KE293" s="44"/>
      <c r="KF293" s="44"/>
      <c r="KG293" s="44"/>
      <c r="KH293" s="44"/>
      <c r="KI293" s="44"/>
      <c r="KJ293" s="44"/>
      <c r="KK293" s="44"/>
      <c r="KL293" s="44"/>
      <c r="KM293" s="44"/>
      <c r="KN293" s="44"/>
      <c r="KO293" s="44"/>
      <c r="KP293" s="44"/>
      <c r="KQ293" s="44"/>
      <c r="KR293" s="44"/>
      <c r="KS293" s="44"/>
      <c r="KT293" s="44"/>
      <c r="KU293" s="44"/>
      <c r="KV293" s="44"/>
      <c r="KW293" s="44"/>
      <c r="KX293" s="44"/>
      <c r="KY293" s="44"/>
      <c r="KZ293" s="44"/>
      <c r="LA293" s="44"/>
      <c r="LB293" s="44"/>
      <c r="LC293" s="44"/>
      <c r="LD293" s="44"/>
      <c r="LE293" s="44"/>
      <c r="LF293" s="44"/>
      <c r="LG293" s="44"/>
      <c r="LH293" s="44"/>
      <c r="LI293" s="44"/>
      <c r="LJ293" s="44"/>
      <c r="LK293" s="44"/>
      <c r="LL293" s="44"/>
      <c r="LM293" s="44"/>
      <c r="LN293" s="44"/>
      <c r="LO293" s="44"/>
      <c r="LP293" s="44"/>
      <c r="LQ293" s="44"/>
      <c r="LR293" s="44"/>
      <c r="LS293" s="44"/>
      <c r="LT293" s="44"/>
      <c r="LU293" s="44"/>
      <c r="LV293" s="44"/>
      <c r="LW293" s="44"/>
      <c r="LX293" s="44"/>
      <c r="LY293" s="44"/>
      <c r="LZ293" s="44"/>
      <c r="MA293" s="44"/>
      <c r="MB293" s="44"/>
      <c r="MC293" s="44"/>
      <c r="MD293" s="44"/>
      <c r="ME293" s="44"/>
      <c r="MF293" s="44"/>
      <c r="MG293" s="44"/>
      <c r="MH293" s="44"/>
      <c r="MI293" s="44"/>
      <c r="MJ293" s="44"/>
      <c r="MK293" s="44"/>
      <c r="ML293" s="44"/>
      <c r="MM293" s="44"/>
      <c r="MN293" s="44"/>
      <c r="MO293" s="44"/>
      <c r="MP293" s="44"/>
      <c r="MQ293" s="44"/>
      <c r="MR293" s="44"/>
      <c r="MS293" s="44"/>
      <c r="MT293" s="44"/>
      <c r="MU293" s="44"/>
      <c r="MV293" s="44"/>
      <c r="MW293" s="44"/>
      <c r="MX293" s="44"/>
      <c r="MY293" s="44"/>
      <c r="MZ293" s="44"/>
      <c r="NA293" s="44"/>
      <c r="NB293" s="44"/>
      <c r="NC293" s="44"/>
      <c r="ND293" s="44"/>
      <c r="NE293" s="44"/>
      <c r="NF293" s="44"/>
      <c r="NG293" s="44"/>
      <c r="NH293" s="44"/>
      <c r="NI293" s="44"/>
      <c r="NJ293" s="44"/>
      <c r="NK293" s="44"/>
      <c r="NL293" s="44"/>
      <c r="NM293" s="44"/>
      <c r="NN293" s="44"/>
      <c r="NO293" s="44"/>
      <c r="NP293" s="44"/>
      <c r="NQ293" s="44"/>
      <c r="NR293" s="44"/>
      <c r="NS293" s="44"/>
      <c r="NT293" s="44"/>
      <c r="NU293" s="44"/>
      <c r="NV293" s="44"/>
      <c r="NW293" s="44"/>
      <c r="NX293" s="44"/>
      <c r="NY293" s="44"/>
      <c r="NZ293" s="44"/>
      <c r="OA293" s="44"/>
      <c r="OB293" s="44"/>
      <c r="OC293" s="44"/>
      <c r="OD293" s="44"/>
      <c r="OE293" s="44"/>
      <c r="OF293" s="44"/>
      <c r="OG293" s="44"/>
      <c r="OH293" s="44"/>
      <c r="OI293" s="44"/>
      <c r="OJ293" s="44"/>
      <c r="OK293" s="44"/>
      <c r="OL293" s="44"/>
      <c r="OM293" s="44"/>
      <c r="ON293" s="44"/>
      <c r="OO293" s="44"/>
      <c r="OP293" s="44"/>
      <c r="OQ293" s="44"/>
      <c r="OR293" s="44"/>
      <c r="OS293" s="44"/>
      <c r="OT293" s="44"/>
      <c r="OU293" s="44"/>
      <c r="OV293" s="44"/>
      <c r="OW293" s="44"/>
      <c r="OX293" s="44"/>
      <c r="OY293" s="44"/>
      <c r="OZ293" s="44"/>
      <c r="PA293" s="44"/>
      <c r="PB293" s="44"/>
      <c r="PC293" s="44"/>
      <c r="PD293" s="44"/>
      <c r="PE293" s="44"/>
      <c r="PF293" s="44"/>
      <c r="PG293" s="44"/>
      <c r="PH293" s="44"/>
    </row>
    <row r="294" spans="1:424" s="49" customFormat="1" x14ac:dyDescent="0.25">
      <c r="A294" s="30"/>
      <c r="C294" s="328"/>
      <c r="D294" s="47"/>
      <c r="E294" s="328"/>
      <c r="F294" s="47"/>
      <c r="G294" s="47"/>
      <c r="H294" s="47"/>
      <c r="I294" s="47"/>
      <c r="J294" s="47"/>
      <c r="M294" s="47"/>
      <c r="N294" s="47"/>
      <c r="O294" s="47"/>
      <c r="P294" s="47"/>
      <c r="Q294" s="47"/>
      <c r="R294" s="47"/>
      <c r="U294" s="47"/>
      <c r="V294" s="47"/>
      <c r="W294" s="47"/>
      <c r="X294" s="47"/>
      <c r="Y294" s="47"/>
      <c r="Z294" s="47"/>
      <c r="AC294" s="47"/>
      <c r="AD294" s="47"/>
      <c r="AE294" s="47"/>
      <c r="AF294" s="47"/>
      <c r="AG294" s="47"/>
      <c r="AH294" s="47"/>
      <c r="AK294" s="47"/>
      <c r="AL294" s="47"/>
      <c r="AM294" s="47"/>
      <c r="AN294" s="47"/>
      <c r="AO294" s="47"/>
      <c r="AP294" s="47"/>
      <c r="AS294" s="47"/>
      <c r="AT294" s="47"/>
      <c r="AU294" s="47"/>
      <c r="AV294" s="47"/>
      <c r="AW294" s="46"/>
      <c r="AX294" s="46"/>
      <c r="BA294" s="47"/>
      <c r="BB294" s="47"/>
      <c r="BC294" s="47"/>
      <c r="BD294" s="47"/>
      <c r="BE294" s="47"/>
      <c r="BF294" s="47"/>
      <c r="BG294" s="47"/>
      <c r="BH294" s="47"/>
      <c r="BI294" s="44"/>
      <c r="BJ294" s="44"/>
      <c r="BK294" s="44"/>
      <c r="BL294" s="44"/>
      <c r="BM294" s="44"/>
      <c r="BN294" s="44"/>
      <c r="BO294" s="44"/>
      <c r="BP294" s="44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44"/>
      <c r="CE294" s="44"/>
      <c r="CF294" s="44"/>
      <c r="CG294" s="44"/>
      <c r="CH294" s="44"/>
      <c r="CI294" s="44"/>
      <c r="CJ294" s="44"/>
      <c r="CK294" s="44"/>
      <c r="CL294" s="44"/>
      <c r="CM294" s="44"/>
      <c r="CN294" s="44"/>
      <c r="CO294" s="44"/>
      <c r="CP294" s="44"/>
      <c r="CQ294" s="44"/>
      <c r="CR294" s="44"/>
      <c r="CS294" s="44"/>
      <c r="CT294" s="44"/>
      <c r="CU294" s="44"/>
      <c r="CV294" s="44"/>
      <c r="CW294" s="44"/>
      <c r="CX294" s="44"/>
      <c r="CY294" s="44"/>
      <c r="CZ294" s="44"/>
      <c r="DA294" s="44"/>
      <c r="DB294" s="44"/>
      <c r="DC294" s="44"/>
      <c r="DD294" s="44"/>
      <c r="DE294" s="44"/>
      <c r="DF294" s="44"/>
      <c r="DG294" s="44"/>
      <c r="DH294" s="44"/>
      <c r="DI294" s="44"/>
      <c r="DJ294" s="44"/>
      <c r="DK294" s="44"/>
      <c r="DL294" s="44"/>
      <c r="DM294" s="44"/>
      <c r="DN294" s="44"/>
      <c r="DO294" s="44"/>
      <c r="DP294" s="44"/>
      <c r="DQ294" s="44"/>
      <c r="DR294" s="44"/>
      <c r="DS294" s="44"/>
      <c r="DT294" s="44"/>
      <c r="DU294" s="44"/>
      <c r="DV294" s="44"/>
      <c r="DW294" s="44"/>
      <c r="DX294" s="44"/>
      <c r="DY294" s="44"/>
      <c r="DZ294" s="44"/>
      <c r="EA294" s="44"/>
      <c r="EB294" s="44"/>
      <c r="EC294" s="44"/>
      <c r="ED294" s="44"/>
      <c r="EE294" s="44"/>
      <c r="EF294" s="44"/>
      <c r="EG294" s="44"/>
      <c r="EH294" s="44"/>
      <c r="EI294" s="44"/>
      <c r="EJ294" s="44"/>
      <c r="EK294" s="44"/>
      <c r="EL294" s="44"/>
      <c r="EM294" s="44"/>
      <c r="EN294" s="44"/>
      <c r="EO294" s="44"/>
      <c r="EP294" s="44"/>
      <c r="EQ294" s="44"/>
      <c r="ER294" s="44"/>
      <c r="ES294" s="44"/>
      <c r="ET294" s="44"/>
      <c r="EU294" s="44"/>
      <c r="EV294" s="44"/>
      <c r="EW294" s="44"/>
      <c r="EX294" s="44"/>
      <c r="EY294" s="44"/>
      <c r="EZ294" s="44"/>
      <c r="FA294" s="44"/>
      <c r="FB294" s="44"/>
      <c r="FC294" s="44"/>
      <c r="FD294" s="44"/>
      <c r="FE294" s="44"/>
      <c r="FF294" s="44"/>
      <c r="FG294" s="44"/>
      <c r="FH294" s="44"/>
      <c r="FI294" s="44"/>
      <c r="FJ294" s="44"/>
      <c r="FK294" s="44"/>
      <c r="FL294" s="44"/>
      <c r="FM294" s="44"/>
      <c r="FN294" s="44"/>
      <c r="FO294" s="44"/>
      <c r="FP294" s="44"/>
      <c r="FQ294" s="44"/>
      <c r="FR294" s="44"/>
      <c r="FS294" s="44"/>
      <c r="FT294" s="44"/>
      <c r="FU294" s="44"/>
      <c r="FV294" s="44"/>
      <c r="FW294" s="44"/>
      <c r="FX294" s="44"/>
      <c r="FY294" s="44"/>
      <c r="FZ294" s="44"/>
      <c r="GA294" s="44"/>
      <c r="GB294" s="44"/>
      <c r="GC294" s="44"/>
      <c r="GD294" s="44"/>
      <c r="GE294" s="44"/>
      <c r="GF294" s="44"/>
      <c r="GG294" s="44"/>
      <c r="GH294" s="44"/>
      <c r="GI294" s="44"/>
      <c r="GJ294" s="44"/>
      <c r="GK294" s="44"/>
      <c r="GL294" s="44"/>
      <c r="GM294" s="44"/>
      <c r="GN294" s="44"/>
      <c r="GO294" s="44"/>
      <c r="GP294" s="44"/>
      <c r="GQ294" s="44"/>
      <c r="GR294" s="44"/>
      <c r="GS294" s="44"/>
      <c r="GT294" s="44"/>
      <c r="GU294" s="44"/>
      <c r="GV294" s="44"/>
      <c r="GW294" s="44"/>
      <c r="GX294" s="44"/>
      <c r="GY294" s="44"/>
      <c r="GZ294" s="44"/>
      <c r="HA294" s="44"/>
      <c r="HB294" s="44"/>
      <c r="HC294" s="44"/>
      <c r="HD294" s="44"/>
      <c r="HE294" s="44"/>
      <c r="HF294" s="44"/>
      <c r="HG294" s="44"/>
      <c r="HH294" s="44"/>
      <c r="HI294" s="44"/>
      <c r="HJ294" s="44"/>
      <c r="HK294" s="44"/>
      <c r="HL294" s="44"/>
      <c r="HM294" s="44"/>
      <c r="HN294" s="44"/>
      <c r="HO294" s="44"/>
      <c r="HP294" s="44"/>
      <c r="HQ294" s="44"/>
      <c r="HR294" s="44"/>
      <c r="HS294" s="44"/>
      <c r="HT294" s="44"/>
      <c r="HU294" s="44"/>
      <c r="HV294" s="44"/>
      <c r="HW294" s="44"/>
      <c r="HX294" s="44"/>
      <c r="HY294" s="44"/>
      <c r="HZ294" s="44"/>
      <c r="IA294" s="44"/>
      <c r="IB294" s="44"/>
      <c r="IC294" s="44"/>
      <c r="ID294" s="44"/>
      <c r="IE294" s="44"/>
      <c r="IF294" s="44"/>
      <c r="IG294" s="44"/>
      <c r="IH294" s="44"/>
      <c r="II294" s="44"/>
      <c r="IJ294" s="44"/>
      <c r="IK294" s="44"/>
      <c r="IL294" s="44"/>
      <c r="IM294" s="44"/>
      <c r="IN294" s="44"/>
      <c r="IO294" s="44"/>
      <c r="IP294" s="44"/>
      <c r="IQ294" s="44"/>
      <c r="IR294" s="44"/>
      <c r="IS294" s="44"/>
      <c r="IT294" s="44"/>
      <c r="IU294" s="44"/>
      <c r="IV294" s="44"/>
      <c r="IW294" s="44"/>
      <c r="IX294" s="44"/>
      <c r="IY294" s="44"/>
      <c r="IZ294" s="44"/>
      <c r="JA294" s="44"/>
      <c r="JB294" s="44"/>
      <c r="JC294" s="44"/>
      <c r="JD294" s="44"/>
      <c r="JE294" s="44"/>
      <c r="JF294" s="44"/>
      <c r="JG294" s="44"/>
      <c r="JH294" s="44"/>
      <c r="JI294" s="44"/>
      <c r="JJ294" s="44"/>
      <c r="JK294" s="44"/>
      <c r="JL294" s="44"/>
      <c r="JM294" s="44"/>
      <c r="JN294" s="44"/>
      <c r="JO294" s="44"/>
      <c r="JP294" s="44"/>
      <c r="JQ294" s="44"/>
      <c r="JR294" s="44"/>
      <c r="JS294" s="44"/>
      <c r="JT294" s="44"/>
      <c r="JU294" s="44"/>
      <c r="JV294" s="44"/>
      <c r="JW294" s="44"/>
      <c r="JX294" s="44"/>
      <c r="JY294" s="44"/>
      <c r="JZ294" s="44"/>
      <c r="KA294" s="44"/>
      <c r="KB294" s="44"/>
      <c r="KC294" s="44"/>
      <c r="KD294" s="44"/>
      <c r="KE294" s="44"/>
      <c r="KF294" s="44"/>
      <c r="KG294" s="44"/>
      <c r="KH294" s="44"/>
      <c r="KI294" s="44"/>
      <c r="KJ294" s="44"/>
      <c r="KK294" s="44"/>
      <c r="KL294" s="44"/>
      <c r="KM294" s="44"/>
      <c r="KN294" s="44"/>
      <c r="KO294" s="44"/>
      <c r="KP294" s="44"/>
      <c r="KQ294" s="44"/>
      <c r="KR294" s="44"/>
      <c r="KS294" s="44"/>
      <c r="KT294" s="44"/>
      <c r="KU294" s="44"/>
      <c r="KV294" s="44"/>
      <c r="KW294" s="44"/>
      <c r="KX294" s="44"/>
      <c r="KY294" s="44"/>
      <c r="KZ294" s="44"/>
      <c r="LA294" s="44"/>
      <c r="LB294" s="44"/>
      <c r="LC294" s="44"/>
      <c r="LD294" s="44"/>
      <c r="LE294" s="44"/>
      <c r="LF294" s="44"/>
      <c r="LG294" s="44"/>
      <c r="LH294" s="44"/>
      <c r="LI294" s="44"/>
      <c r="LJ294" s="44"/>
      <c r="LK294" s="44"/>
      <c r="LL294" s="44"/>
      <c r="LM294" s="44"/>
      <c r="LN294" s="44"/>
      <c r="LO294" s="44"/>
      <c r="LP294" s="44"/>
      <c r="LQ294" s="44"/>
      <c r="LR294" s="44"/>
      <c r="LS294" s="44"/>
      <c r="LT294" s="44"/>
      <c r="LU294" s="44"/>
      <c r="LV294" s="44"/>
      <c r="LW294" s="44"/>
      <c r="LX294" s="44"/>
      <c r="LY294" s="44"/>
      <c r="LZ294" s="44"/>
      <c r="MA294" s="44"/>
      <c r="MB294" s="44"/>
      <c r="MC294" s="44"/>
      <c r="MD294" s="44"/>
      <c r="ME294" s="44"/>
      <c r="MF294" s="44"/>
      <c r="MG294" s="44"/>
      <c r="MH294" s="44"/>
      <c r="MI294" s="44"/>
      <c r="MJ294" s="44"/>
      <c r="MK294" s="44"/>
      <c r="ML294" s="44"/>
      <c r="MM294" s="44"/>
      <c r="MN294" s="44"/>
      <c r="MO294" s="44"/>
      <c r="MP294" s="44"/>
      <c r="MQ294" s="44"/>
      <c r="MR294" s="44"/>
      <c r="MS294" s="44"/>
      <c r="MT294" s="44"/>
      <c r="MU294" s="44"/>
      <c r="MV294" s="44"/>
      <c r="MW294" s="44"/>
      <c r="MX294" s="44"/>
      <c r="MY294" s="44"/>
      <c r="MZ294" s="44"/>
      <c r="NA294" s="44"/>
      <c r="NB294" s="44"/>
      <c r="NC294" s="44"/>
      <c r="ND294" s="44"/>
      <c r="NE294" s="44"/>
      <c r="NF294" s="44"/>
      <c r="NG294" s="44"/>
      <c r="NH294" s="44"/>
      <c r="NI294" s="44"/>
      <c r="NJ294" s="44"/>
      <c r="NK294" s="44"/>
      <c r="NL294" s="44"/>
      <c r="NM294" s="44"/>
      <c r="NN294" s="44"/>
      <c r="NO294" s="44"/>
      <c r="NP294" s="44"/>
      <c r="NQ294" s="44"/>
      <c r="NR294" s="44"/>
      <c r="NS294" s="44"/>
      <c r="NT294" s="44"/>
      <c r="NU294" s="44"/>
      <c r="NV294" s="44"/>
      <c r="NW294" s="44"/>
      <c r="NX294" s="44"/>
      <c r="NY294" s="44"/>
      <c r="NZ294" s="44"/>
      <c r="OA294" s="44"/>
      <c r="OB294" s="44"/>
      <c r="OC294" s="44"/>
      <c r="OD294" s="44"/>
      <c r="OE294" s="44"/>
      <c r="OF294" s="44"/>
      <c r="OG294" s="44"/>
      <c r="OH294" s="44"/>
      <c r="OI294" s="44"/>
      <c r="OJ294" s="44"/>
      <c r="OK294" s="44"/>
      <c r="OL294" s="44"/>
      <c r="OM294" s="44"/>
      <c r="ON294" s="44"/>
      <c r="OO294" s="44"/>
      <c r="OP294" s="44"/>
      <c r="OQ294" s="44"/>
      <c r="OR294" s="44"/>
      <c r="OS294" s="44"/>
      <c r="OT294" s="44"/>
      <c r="OU294" s="44"/>
      <c r="OV294" s="44"/>
      <c r="OW294" s="44"/>
      <c r="OX294" s="44"/>
      <c r="OY294" s="44"/>
      <c r="OZ294" s="44"/>
      <c r="PA294" s="44"/>
      <c r="PB294" s="44"/>
      <c r="PC294" s="44"/>
      <c r="PD294" s="44"/>
      <c r="PE294" s="44"/>
      <c r="PF294" s="44"/>
      <c r="PG294" s="44"/>
      <c r="PH294" s="44"/>
    </row>
    <row r="295" spans="1:424" s="49" customFormat="1" x14ac:dyDescent="0.25">
      <c r="A295" s="30"/>
      <c r="C295" s="328"/>
      <c r="D295" s="47"/>
      <c r="E295" s="328"/>
      <c r="F295" s="47"/>
      <c r="G295" s="47"/>
      <c r="H295" s="47"/>
      <c r="I295" s="47"/>
      <c r="J295" s="47"/>
      <c r="M295" s="47"/>
      <c r="N295" s="47"/>
      <c r="O295" s="47"/>
      <c r="P295" s="47"/>
      <c r="Q295" s="47"/>
      <c r="R295" s="47"/>
      <c r="U295" s="47"/>
      <c r="V295" s="47"/>
      <c r="W295" s="47"/>
      <c r="X295" s="47"/>
      <c r="Y295" s="47"/>
      <c r="Z295" s="47"/>
      <c r="AC295" s="47"/>
      <c r="AD295" s="47"/>
      <c r="AE295" s="47"/>
      <c r="AF295" s="47"/>
      <c r="AG295" s="47"/>
      <c r="AH295" s="47"/>
      <c r="AK295" s="47"/>
      <c r="AL295" s="47"/>
      <c r="AM295" s="47"/>
      <c r="AN295" s="47"/>
      <c r="AO295" s="47"/>
      <c r="AP295" s="47"/>
      <c r="AS295" s="47"/>
      <c r="AT295" s="47"/>
      <c r="AU295" s="47"/>
      <c r="AV295" s="47"/>
      <c r="AW295" s="46"/>
      <c r="AX295" s="46"/>
      <c r="BA295" s="47"/>
      <c r="BB295" s="47"/>
      <c r="BC295" s="47"/>
      <c r="BD295" s="47"/>
      <c r="BE295" s="47"/>
      <c r="BF295" s="47"/>
      <c r="BG295" s="47"/>
      <c r="BH295" s="47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44"/>
      <c r="CE295" s="44"/>
      <c r="CF295" s="44"/>
      <c r="CG295" s="44"/>
      <c r="CH295" s="44"/>
      <c r="CI295" s="44"/>
      <c r="CJ295" s="44"/>
      <c r="CK295" s="44"/>
      <c r="CL295" s="44"/>
      <c r="CM295" s="44"/>
      <c r="CN295" s="44"/>
      <c r="CO295" s="44"/>
      <c r="CP295" s="44"/>
      <c r="CQ295" s="44"/>
      <c r="CR295" s="44"/>
      <c r="CS295" s="44"/>
      <c r="CT295" s="44"/>
      <c r="CU295" s="44"/>
      <c r="CV295" s="44"/>
      <c r="CW295" s="44"/>
      <c r="CX295" s="44"/>
      <c r="CY295" s="44"/>
      <c r="CZ295" s="44"/>
      <c r="DA295" s="44"/>
      <c r="DB295" s="44"/>
      <c r="DC295" s="44"/>
      <c r="DD295" s="44"/>
      <c r="DE295" s="44"/>
      <c r="DF295" s="44"/>
      <c r="DG295" s="44"/>
      <c r="DH295" s="44"/>
      <c r="DI295" s="44"/>
      <c r="DJ295" s="44"/>
      <c r="DK295" s="44"/>
      <c r="DL295" s="44"/>
      <c r="DM295" s="44"/>
      <c r="DN295" s="44"/>
      <c r="DO295" s="44"/>
      <c r="DP295" s="44"/>
      <c r="DQ295" s="44"/>
      <c r="DR295" s="44"/>
      <c r="DS295" s="44"/>
      <c r="DT295" s="44"/>
      <c r="DU295" s="44"/>
      <c r="DV295" s="44"/>
      <c r="DW295" s="44"/>
      <c r="DX295" s="44"/>
      <c r="DY295" s="44"/>
      <c r="DZ295" s="44"/>
      <c r="EA295" s="44"/>
      <c r="EB295" s="44"/>
      <c r="EC295" s="44"/>
      <c r="ED295" s="44"/>
      <c r="EE295" s="44"/>
      <c r="EF295" s="44"/>
      <c r="EG295" s="44"/>
      <c r="EH295" s="44"/>
      <c r="EI295" s="44"/>
      <c r="EJ295" s="44"/>
      <c r="EK295" s="44"/>
      <c r="EL295" s="44"/>
      <c r="EM295" s="44"/>
      <c r="EN295" s="44"/>
      <c r="EO295" s="44"/>
      <c r="EP295" s="44"/>
      <c r="EQ295" s="44"/>
      <c r="ER295" s="44"/>
      <c r="ES295" s="44"/>
      <c r="ET295" s="44"/>
      <c r="EU295" s="44"/>
      <c r="EV295" s="44"/>
      <c r="EW295" s="44"/>
      <c r="EX295" s="44"/>
      <c r="EY295" s="44"/>
      <c r="EZ295" s="44"/>
      <c r="FA295" s="44"/>
      <c r="FB295" s="44"/>
      <c r="FC295" s="44"/>
      <c r="FD295" s="44"/>
      <c r="FE295" s="44"/>
      <c r="FF295" s="44"/>
      <c r="FG295" s="44"/>
      <c r="FH295" s="44"/>
      <c r="FI295" s="44"/>
      <c r="FJ295" s="44"/>
      <c r="FK295" s="44"/>
      <c r="FL295" s="44"/>
      <c r="FM295" s="44"/>
      <c r="FN295" s="44"/>
      <c r="FO295" s="44"/>
      <c r="FP295" s="44"/>
      <c r="FQ295" s="44"/>
      <c r="FR295" s="44"/>
      <c r="FS295" s="44"/>
      <c r="FT295" s="44"/>
      <c r="FU295" s="44"/>
      <c r="FV295" s="44"/>
      <c r="FW295" s="44"/>
      <c r="FX295" s="44"/>
      <c r="FY295" s="44"/>
      <c r="FZ295" s="44"/>
      <c r="GA295" s="44"/>
      <c r="GB295" s="44"/>
      <c r="GC295" s="44"/>
      <c r="GD295" s="44"/>
      <c r="GE295" s="44"/>
      <c r="GF295" s="44"/>
      <c r="GG295" s="44"/>
      <c r="GH295" s="44"/>
      <c r="GI295" s="44"/>
      <c r="GJ295" s="44"/>
      <c r="GK295" s="44"/>
      <c r="GL295" s="44"/>
      <c r="GM295" s="44"/>
      <c r="GN295" s="44"/>
      <c r="GO295" s="44"/>
      <c r="GP295" s="44"/>
      <c r="GQ295" s="44"/>
      <c r="GR295" s="44"/>
      <c r="GS295" s="44"/>
      <c r="GT295" s="44"/>
      <c r="GU295" s="44"/>
      <c r="GV295" s="44"/>
      <c r="GW295" s="44"/>
      <c r="GX295" s="44"/>
      <c r="GY295" s="44"/>
      <c r="GZ295" s="44"/>
      <c r="HA295" s="44"/>
      <c r="HB295" s="44"/>
      <c r="HC295" s="44"/>
      <c r="HD295" s="44"/>
      <c r="HE295" s="44"/>
      <c r="HF295" s="44"/>
      <c r="HG295" s="44"/>
      <c r="HH295" s="44"/>
      <c r="HI295" s="44"/>
      <c r="HJ295" s="44"/>
      <c r="HK295" s="44"/>
      <c r="HL295" s="44"/>
      <c r="HM295" s="44"/>
      <c r="HN295" s="44"/>
      <c r="HO295" s="44"/>
      <c r="HP295" s="44"/>
      <c r="HQ295" s="44"/>
      <c r="HR295" s="44"/>
      <c r="HS295" s="44"/>
      <c r="HT295" s="44"/>
      <c r="HU295" s="44"/>
      <c r="HV295" s="44"/>
      <c r="HW295" s="44"/>
      <c r="HX295" s="44"/>
      <c r="HY295" s="44"/>
      <c r="HZ295" s="44"/>
      <c r="IA295" s="44"/>
      <c r="IB295" s="44"/>
      <c r="IC295" s="44"/>
      <c r="ID295" s="44"/>
      <c r="IE295" s="44"/>
      <c r="IF295" s="44"/>
      <c r="IG295" s="44"/>
      <c r="IH295" s="44"/>
      <c r="II295" s="44"/>
      <c r="IJ295" s="44"/>
      <c r="IK295" s="44"/>
      <c r="IL295" s="44"/>
      <c r="IM295" s="44"/>
      <c r="IN295" s="44"/>
      <c r="IO295" s="44"/>
      <c r="IP295" s="44"/>
      <c r="IQ295" s="44"/>
      <c r="IR295" s="44"/>
      <c r="IS295" s="44"/>
      <c r="IT295" s="44"/>
      <c r="IU295" s="44"/>
      <c r="IV295" s="44"/>
      <c r="IW295" s="44"/>
      <c r="IX295" s="44"/>
      <c r="IY295" s="44"/>
      <c r="IZ295" s="44"/>
      <c r="JA295" s="44"/>
      <c r="JB295" s="44"/>
      <c r="JC295" s="44"/>
      <c r="JD295" s="44"/>
      <c r="JE295" s="44"/>
      <c r="JF295" s="44"/>
      <c r="JG295" s="44"/>
      <c r="JH295" s="44"/>
      <c r="JI295" s="44"/>
      <c r="JJ295" s="44"/>
      <c r="JK295" s="44"/>
      <c r="JL295" s="44"/>
      <c r="JM295" s="44"/>
      <c r="JN295" s="44"/>
      <c r="JO295" s="44"/>
      <c r="JP295" s="44"/>
      <c r="JQ295" s="44"/>
      <c r="JR295" s="44"/>
      <c r="JS295" s="44"/>
      <c r="JT295" s="44"/>
      <c r="JU295" s="44"/>
      <c r="JV295" s="44"/>
      <c r="JW295" s="44"/>
      <c r="JX295" s="44"/>
      <c r="JY295" s="44"/>
      <c r="JZ295" s="44"/>
      <c r="KA295" s="44"/>
      <c r="KB295" s="44"/>
      <c r="KC295" s="44"/>
      <c r="KD295" s="44"/>
      <c r="KE295" s="44"/>
      <c r="KF295" s="44"/>
      <c r="KG295" s="44"/>
      <c r="KH295" s="44"/>
      <c r="KI295" s="44"/>
      <c r="KJ295" s="44"/>
      <c r="KK295" s="44"/>
      <c r="KL295" s="44"/>
      <c r="KM295" s="44"/>
      <c r="KN295" s="44"/>
      <c r="KO295" s="44"/>
      <c r="KP295" s="44"/>
      <c r="KQ295" s="44"/>
      <c r="KR295" s="44"/>
      <c r="KS295" s="44"/>
      <c r="KT295" s="44"/>
      <c r="KU295" s="44"/>
      <c r="KV295" s="44"/>
      <c r="KW295" s="44"/>
      <c r="KX295" s="44"/>
      <c r="KY295" s="44"/>
      <c r="KZ295" s="44"/>
      <c r="LA295" s="44"/>
      <c r="LB295" s="44"/>
      <c r="LC295" s="44"/>
      <c r="LD295" s="44"/>
      <c r="LE295" s="44"/>
      <c r="LF295" s="44"/>
      <c r="LG295" s="44"/>
      <c r="LH295" s="44"/>
      <c r="LI295" s="44"/>
      <c r="LJ295" s="44"/>
      <c r="LK295" s="44"/>
      <c r="LL295" s="44"/>
      <c r="LM295" s="44"/>
      <c r="LN295" s="44"/>
      <c r="LO295" s="44"/>
      <c r="LP295" s="44"/>
      <c r="LQ295" s="44"/>
      <c r="LR295" s="44"/>
      <c r="LS295" s="44"/>
      <c r="LT295" s="44"/>
      <c r="LU295" s="44"/>
      <c r="LV295" s="44"/>
      <c r="LW295" s="44"/>
      <c r="LX295" s="44"/>
      <c r="LY295" s="44"/>
      <c r="LZ295" s="44"/>
      <c r="MA295" s="44"/>
      <c r="MB295" s="44"/>
      <c r="MC295" s="44"/>
      <c r="MD295" s="44"/>
      <c r="ME295" s="44"/>
      <c r="MF295" s="44"/>
      <c r="MG295" s="44"/>
      <c r="MH295" s="44"/>
      <c r="MI295" s="44"/>
      <c r="MJ295" s="44"/>
      <c r="MK295" s="44"/>
      <c r="ML295" s="44"/>
      <c r="MM295" s="44"/>
      <c r="MN295" s="44"/>
      <c r="MO295" s="44"/>
      <c r="MP295" s="44"/>
      <c r="MQ295" s="44"/>
      <c r="MR295" s="44"/>
      <c r="MS295" s="44"/>
      <c r="MT295" s="44"/>
      <c r="MU295" s="44"/>
      <c r="MV295" s="44"/>
      <c r="MW295" s="44"/>
      <c r="MX295" s="44"/>
      <c r="MY295" s="44"/>
      <c r="MZ295" s="44"/>
      <c r="NA295" s="44"/>
      <c r="NB295" s="44"/>
      <c r="NC295" s="44"/>
      <c r="ND295" s="44"/>
      <c r="NE295" s="44"/>
      <c r="NF295" s="44"/>
      <c r="NG295" s="44"/>
      <c r="NH295" s="44"/>
      <c r="NI295" s="44"/>
      <c r="NJ295" s="44"/>
      <c r="NK295" s="44"/>
      <c r="NL295" s="44"/>
      <c r="NM295" s="44"/>
      <c r="NN295" s="44"/>
      <c r="NO295" s="44"/>
      <c r="NP295" s="44"/>
      <c r="NQ295" s="44"/>
      <c r="NR295" s="44"/>
      <c r="NS295" s="44"/>
      <c r="NT295" s="44"/>
      <c r="NU295" s="44"/>
      <c r="NV295" s="44"/>
      <c r="NW295" s="44"/>
      <c r="NX295" s="44"/>
      <c r="NY295" s="44"/>
      <c r="NZ295" s="44"/>
      <c r="OA295" s="44"/>
      <c r="OB295" s="44"/>
      <c r="OC295" s="44"/>
      <c r="OD295" s="44"/>
      <c r="OE295" s="44"/>
      <c r="OF295" s="44"/>
      <c r="OG295" s="44"/>
      <c r="OH295" s="44"/>
      <c r="OI295" s="44"/>
      <c r="OJ295" s="44"/>
      <c r="OK295" s="44"/>
      <c r="OL295" s="44"/>
      <c r="OM295" s="44"/>
      <c r="ON295" s="44"/>
      <c r="OO295" s="44"/>
      <c r="OP295" s="44"/>
      <c r="OQ295" s="44"/>
      <c r="OR295" s="44"/>
      <c r="OS295" s="44"/>
      <c r="OT295" s="44"/>
      <c r="OU295" s="44"/>
      <c r="OV295" s="44"/>
      <c r="OW295" s="44"/>
      <c r="OX295" s="44"/>
      <c r="OY295" s="44"/>
      <c r="OZ295" s="44"/>
      <c r="PA295" s="44"/>
      <c r="PB295" s="44"/>
      <c r="PC295" s="44"/>
      <c r="PD295" s="44"/>
      <c r="PE295" s="44"/>
      <c r="PF295" s="44"/>
      <c r="PG295" s="44"/>
      <c r="PH295" s="44"/>
    </row>
    <row r="296" spans="1:424" s="49" customFormat="1" x14ac:dyDescent="0.25">
      <c r="A296" s="30"/>
      <c r="C296" s="328"/>
      <c r="D296" s="47"/>
      <c r="E296" s="328"/>
      <c r="F296" s="47"/>
      <c r="G296" s="47"/>
      <c r="H296" s="47"/>
      <c r="I296" s="47"/>
      <c r="J296" s="47"/>
      <c r="M296" s="47"/>
      <c r="N296" s="47"/>
      <c r="O296" s="47"/>
      <c r="P296" s="47"/>
      <c r="Q296" s="47"/>
      <c r="R296" s="47"/>
      <c r="U296" s="47"/>
      <c r="V296" s="47"/>
      <c r="W296" s="47"/>
      <c r="X296" s="47"/>
      <c r="Y296" s="47"/>
      <c r="Z296" s="47"/>
      <c r="AC296" s="47"/>
      <c r="AD296" s="47"/>
      <c r="AE296" s="47"/>
      <c r="AF296" s="47"/>
      <c r="AG296" s="47"/>
      <c r="AH296" s="47"/>
      <c r="AK296" s="47"/>
      <c r="AL296" s="47"/>
      <c r="AM296" s="47"/>
      <c r="AN296" s="47"/>
      <c r="AO296" s="47"/>
      <c r="AP296" s="47"/>
      <c r="AS296" s="47"/>
      <c r="AT296" s="47"/>
      <c r="AU296" s="47"/>
      <c r="AV296" s="47"/>
      <c r="AW296" s="46"/>
      <c r="AX296" s="46"/>
      <c r="BA296" s="47"/>
      <c r="BB296" s="47"/>
      <c r="BC296" s="47"/>
      <c r="BD296" s="47"/>
      <c r="BE296" s="47"/>
      <c r="BF296" s="47"/>
      <c r="BG296" s="47"/>
      <c r="BH296" s="47"/>
      <c r="BI296" s="44"/>
      <c r="BJ296" s="44"/>
      <c r="BK296" s="44"/>
      <c r="BL296" s="44"/>
      <c r="BM296" s="44"/>
      <c r="BN296" s="44"/>
      <c r="BO296" s="44"/>
      <c r="BP296" s="44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44"/>
      <c r="CE296" s="44"/>
      <c r="CF296" s="44"/>
      <c r="CG296" s="44"/>
      <c r="CH296" s="44"/>
      <c r="CI296" s="44"/>
      <c r="CJ296" s="44"/>
      <c r="CK296" s="44"/>
      <c r="CL296" s="44"/>
      <c r="CM296" s="44"/>
      <c r="CN296" s="44"/>
      <c r="CO296" s="44"/>
      <c r="CP296" s="44"/>
      <c r="CQ296" s="44"/>
      <c r="CR296" s="44"/>
      <c r="CS296" s="44"/>
      <c r="CT296" s="44"/>
      <c r="CU296" s="44"/>
      <c r="CV296" s="44"/>
      <c r="CW296" s="44"/>
      <c r="CX296" s="44"/>
      <c r="CY296" s="44"/>
      <c r="CZ296" s="44"/>
      <c r="DA296" s="44"/>
      <c r="DB296" s="44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  <c r="EY296" s="44"/>
      <c r="EZ296" s="44"/>
      <c r="FA296" s="44"/>
      <c r="FB296" s="44"/>
      <c r="FC296" s="44"/>
      <c r="FD296" s="44"/>
      <c r="FE296" s="44"/>
      <c r="FF296" s="44"/>
      <c r="FG296" s="44"/>
      <c r="FH296" s="44"/>
      <c r="FI296" s="44"/>
      <c r="FJ296" s="44"/>
      <c r="FK296" s="44"/>
      <c r="FL296" s="44"/>
      <c r="FM296" s="44"/>
      <c r="FN296" s="44"/>
      <c r="FO296" s="44"/>
      <c r="FP296" s="44"/>
      <c r="FQ296" s="44"/>
      <c r="FR296" s="44"/>
      <c r="FS296" s="44"/>
      <c r="FT296" s="44"/>
      <c r="FU296" s="44"/>
      <c r="FV296" s="44"/>
      <c r="FW296" s="44"/>
      <c r="FX296" s="44"/>
      <c r="FY296" s="44"/>
      <c r="FZ296" s="44"/>
      <c r="GA296" s="44"/>
      <c r="GB296" s="44"/>
      <c r="GC296" s="44"/>
      <c r="GD296" s="44"/>
      <c r="GE296" s="44"/>
      <c r="GF296" s="44"/>
      <c r="GG296" s="44"/>
      <c r="GH296" s="44"/>
      <c r="GI296" s="44"/>
      <c r="GJ296" s="44"/>
      <c r="GK296" s="44"/>
      <c r="GL296" s="44"/>
      <c r="GM296" s="44"/>
      <c r="GN296" s="44"/>
      <c r="GO296" s="44"/>
      <c r="GP296" s="44"/>
      <c r="GQ296" s="44"/>
      <c r="GR296" s="44"/>
      <c r="GS296" s="44"/>
      <c r="GT296" s="44"/>
      <c r="GU296" s="44"/>
      <c r="GV296" s="44"/>
      <c r="GW296" s="44"/>
      <c r="GX296" s="44"/>
      <c r="GY296" s="44"/>
      <c r="GZ296" s="44"/>
      <c r="HA296" s="44"/>
      <c r="HB296" s="44"/>
      <c r="HC296" s="44"/>
      <c r="HD296" s="44"/>
      <c r="HE296" s="44"/>
      <c r="HF296" s="44"/>
      <c r="HG296" s="44"/>
      <c r="HH296" s="44"/>
      <c r="HI296" s="44"/>
      <c r="HJ296" s="44"/>
      <c r="HK296" s="44"/>
      <c r="HL296" s="44"/>
      <c r="HM296" s="44"/>
      <c r="HN296" s="44"/>
      <c r="HO296" s="44"/>
      <c r="HP296" s="44"/>
      <c r="HQ296" s="44"/>
      <c r="HR296" s="44"/>
      <c r="HS296" s="44"/>
      <c r="HT296" s="44"/>
      <c r="HU296" s="44"/>
      <c r="HV296" s="44"/>
      <c r="HW296" s="44"/>
      <c r="HX296" s="44"/>
      <c r="HY296" s="44"/>
      <c r="HZ296" s="44"/>
      <c r="IA296" s="44"/>
      <c r="IB296" s="44"/>
      <c r="IC296" s="44"/>
      <c r="ID296" s="44"/>
      <c r="IE296" s="44"/>
      <c r="IF296" s="44"/>
      <c r="IG296" s="44"/>
      <c r="IH296" s="44"/>
      <c r="II296" s="44"/>
      <c r="IJ296" s="44"/>
      <c r="IK296" s="44"/>
      <c r="IL296" s="44"/>
      <c r="IM296" s="44"/>
      <c r="IN296" s="44"/>
      <c r="IO296" s="44"/>
      <c r="IP296" s="44"/>
      <c r="IQ296" s="44"/>
      <c r="IR296" s="44"/>
      <c r="IS296" s="44"/>
      <c r="IT296" s="44"/>
      <c r="IU296" s="44"/>
      <c r="IV296" s="44"/>
      <c r="IW296" s="44"/>
      <c r="IX296" s="44"/>
      <c r="IY296" s="44"/>
      <c r="IZ296" s="44"/>
      <c r="JA296" s="44"/>
      <c r="JB296" s="44"/>
      <c r="JC296" s="44"/>
      <c r="JD296" s="44"/>
      <c r="JE296" s="44"/>
      <c r="JF296" s="44"/>
      <c r="JG296" s="44"/>
      <c r="JH296" s="44"/>
      <c r="JI296" s="44"/>
      <c r="JJ296" s="44"/>
      <c r="JK296" s="44"/>
      <c r="JL296" s="44"/>
      <c r="JM296" s="44"/>
      <c r="JN296" s="44"/>
      <c r="JO296" s="44"/>
      <c r="JP296" s="44"/>
      <c r="JQ296" s="44"/>
      <c r="JR296" s="44"/>
      <c r="JS296" s="44"/>
      <c r="JT296" s="44"/>
      <c r="JU296" s="44"/>
      <c r="JV296" s="44"/>
      <c r="JW296" s="44"/>
      <c r="JX296" s="44"/>
      <c r="JY296" s="44"/>
      <c r="JZ296" s="44"/>
      <c r="KA296" s="44"/>
      <c r="KB296" s="44"/>
      <c r="KC296" s="44"/>
      <c r="KD296" s="44"/>
      <c r="KE296" s="44"/>
      <c r="KF296" s="44"/>
      <c r="KG296" s="44"/>
      <c r="KH296" s="44"/>
      <c r="KI296" s="44"/>
      <c r="KJ296" s="44"/>
      <c r="KK296" s="44"/>
      <c r="KL296" s="44"/>
      <c r="KM296" s="44"/>
      <c r="KN296" s="44"/>
      <c r="KO296" s="44"/>
      <c r="KP296" s="44"/>
      <c r="KQ296" s="44"/>
      <c r="KR296" s="44"/>
      <c r="KS296" s="44"/>
      <c r="KT296" s="44"/>
      <c r="KU296" s="44"/>
      <c r="KV296" s="44"/>
      <c r="KW296" s="44"/>
      <c r="KX296" s="44"/>
      <c r="KY296" s="44"/>
      <c r="KZ296" s="44"/>
      <c r="LA296" s="44"/>
      <c r="LB296" s="44"/>
      <c r="LC296" s="44"/>
      <c r="LD296" s="44"/>
      <c r="LE296" s="44"/>
      <c r="LF296" s="44"/>
      <c r="LG296" s="44"/>
      <c r="LH296" s="44"/>
      <c r="LI296" s="44"/>
      <c r="LJ296" s="44"/>
      <c r="LK296" s="44"/>
      <c r="LL296" s="44"/>
      <c r="LM296" s="44"/>
      <c r="LN296" s="44"/>
      <c r="LO296" s="44"/>
      <c r="LP296" s="44"/>
      <c r="LQ296" s="44"/>
      <c r="LR296" s="44"/>
      <c r="LS296" s="44"/>
      <c r="LT296" s="44"/>
      <c r="LU296" s="44"/>
      <c r="LV296" s="44"/>
      <c r="LW296" s="44"/>
      <c r="LX296" s="44"/>
      <c r="LY296" s="44"/>
      <c r="LZ296" s="44"/>
      <c r="MA296" s="44"/>
      <c r="MB296" s="44"/>
      <c r="MC296" s="44"/>
      <c r="MD296" s="44"/>
      <c r="ME296" s="44"/>
      <c r="MF296" s="44"/>
      <c r="MG296" s="44"/>
      <c r="MH296" s="44"/>
      <c r="MI296" s="44"/>
      <c r="MJ296" s="44"/>
      <c r="MK296" s="44"/>
      <c r="ML296" s="44"/>
      <c r="MM296" s="44"/>
      <c r="MN296" s="44"/>
      <c r="MO296" s="44"/>
      <c r="MP296" s="44"/>
      <c r="MQ296" s="44"/>
      <c r="MR296" s="44"/>
      <c r="MS296" s="44"/>
      <c r="MT296" s="44"/>
      <c r="MU296" s="44"/>
      <c r="MV296" s="44"/>
      <c r="MW296" s="44"/>
      <c r="MX296" s="44"/>
      <c r="MY296" s="44"/>
      <c r="MZ296" s="44"/>
      <c r="NA296" s="44"/>
      <c r="NB296" s="44"/>
      <c r="NC296" s="44"/>
      <c r="ND296" s="44"/>
      <c r="NE296" s="44"/>
      <c r="NF296" s="44"/>
      <c r="NG296" s="44"/>
      <c r="NH296" s="44"/>
      <c r="NI296" s="44"/>
      <c r="NJ296" s="44"/>
      <c r="NK296" s="44"/>
      <c r="NL296" s="44"/>
      <c r="NM296" s="44"/>
      <c r="NN296" s="44"/>
      <c r="NO296" s="44"/>
      <c r="NP296" s="44"/>
      <c r="NQ296" s="44"/>
      <c r="NR296" s="44"/>
      <c r="NS296" s="44"/>
      <c r="NT296" s="44"/>
      <c r="NU296" s="44"/>
      <c r="NV296" s="44"/>
      <c r="NW296" s="44"/>
      <c r="NX296" s="44"/>
      <c r="NY296" s="44"/>
      <c r="NZ296" s="44"/>
      <c r="OA296" s="44"/>
      <c r="OB296" s="44"/>
      <c r="OC296" s="44"/>
      <c r="OD296" s="44"/>
      <c r="OE296" s="44"/>
      <c r="OF296" s="44"/>
      <c r="OG296" s="44"/>
      <c r="OH296" s="44"/>
      <c r="OI296" s="44"/>
      <c r="OJ296" s="44"/>
      <c r="OK296" s="44"/>
      <c r="OL296" s="44"/>
      <c r="OM296" s="44"/>
      <c r="ON296" s="44"/>
      <c r="OO296" s="44"/>
      <c r="OP296" s="44"/>
      <c r="OQ296" s="44"/>
      <c r="OR296" s="44"/>
      <c r="OS296" s="44"/>
      <c r="OT296" s="44"/>
      <c r="OU296" s="44"/>
      <c r="OV296" s="44"/>
      <c r="OW296" s="44"/>
      <c r="OX296" s="44"/>
      <c r="OY296" s="44"/>
      <c r="OZ296" s="44"/>
      <c r="PA296" s="44"/>
      <c r="PB296" s="44"/>
      <c r="PC296" s="44"/>
      <c r="PD296" s="44"/>
      <c r="PE296" s="44"/>
      <c r="PF296" s="44"/>
      <c r="PG296" s="44"/>
      <c r="PH296" s="44"/>
    </row>
    <row r="297" spans="1:424" s="49" customFormat="1" x14ac:dyDescent="0.25">
      <c r="A297" s="30"/>
      <c r="C297" s="328"/>
      <c r="D297" s="47"/>
      <c r="E297" s="328"/>
      <c r="F297" s="47"/>
      <c r="G297" s="47"/>
      <c r="H297" s="47"/>
      <c r="I297" s="47"/>
      <c r="J297" s="47"/>
      <c r="M297" s="47"/>
      <c r="N297" s="47"/>
      <c r="O297" s="47"/>
      <c r="P297" s="47"/>
      <c r="Q297" s="47"/>
      <c r="R297" s="47"/>
      <c r="U297" s="47"/>
      <c r="V297" s="47"/>
      <c r="W297" s="47"/>
      <c r="X297" s="47"/>
      <c r="Y297" s="47"/>
      <c r="Z297" s="47"/>
      <c r="AC297" s="47"/>
      <c r="AD297" s="47"/>
      <c r="AE297" s="47"/>
      <c r="AF297" s="47"/>
      <c r="AG297" s="47"/>
      <c r="AH297" s="47"/>
      <c r="AK297" s="47"/>
      <c r="AL297" s="47"/>
      <c r="AM297" s="47"/>
      <c r="AN297" s="47"/>
      <c r="AO297" s="47"/>
      <c r="AP297" s="47"/>
      <c r="AS297" s="47"/>
      <c r="AT297" s="47"/>
      <c r="AU297" s="47"/>
      <c r="AV297" s="47"/>
      <c r="AW297" s="46"/>
      <c r="AX297" s="46"/>
      <c r="BA297" s="47"/>
      <c r="BB297" s="47"/>
      <c r="BC297" s="47"/>
      <c r="BD297" s="47"/>
      <c r="BE297" s="47"/>
      <c r="BF297" s="47"/>
      <c r="BG297" s="47"/>
      <c r="BH297" s="47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44"/>
      <c r="CK297" s="44"/>
      <c r="CL297" s="44"/>
      <c r="CM297" s="44"/>
      <c r="CN297" s="44"/>
      <c r="CO297" s="44"/>
      <c r="CP297" s="44"/>
      <c r="CQ297" s="44"/>
      <c r="CR297" s="44"/>
      <c r="CS297" s="44"/>
      <c r="CT297" s="44"/>
      <c r="CU297" s="44"/>
      <c r="CV297" s="44"/>
      <c r="CW297" s="44"/>
      <c r="CX297" s="44"/>
      <c r="CY297" s="44"/>
      <c r="CZ297" s="44"/>
      <c r="DA297" s="44"/>
      <c r="DB297" s="44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  <c r="EY297" s="44"/>
      <c r="EZ297" s="44"/>
      <c r="FA297" s="44"/>
      <c r="FB297" s="44"/>
      <c r="FC297" s="44"/>
      <c r="FD297" s="44"/>
      <c r="FE297" s="44"/>
      <c r="FF297" s="44"/>
      <c r="FG297" s="44"/>
      <c r="FH297" s="44"/>
      <c r="FI297" s="44"/>
      <c r="FJ297" s="44"/>
      <c r="FK297" s="44"/>
      <c r="FL297" s="44"/>
      <c r="FM297" s="44"/>
      <c r="FN297" s="44"/>
      <c r="FO297" s="44"/>
      <c r="FP297" s="44"/>
      <c r="FQ297" s="44"/>
      <c r="FR297" s="44"/>
      <c r="FS297" s="44"/>
      <c r="FT297" s="44"/>
      <c r="FU297" s="44"/>
      <c r="FV297" s="44"/>
      <c r="FW297" s="44"/>
      <c r="FX297" s="44"/>
      <c r="FY297" s="44"/>
      <c r="FZ297" s="44"/>
      <c r="GA297" s="44"/>
      <c r="GB297" s="44"/>
      <c r="GC297" s="44"/>
      <c r="GD297" s="44"/>
      <c r="GE297" s="44"/>
      <c r="GF297" s="44"/>
      <c r="GG297" s="44"/>
      <c r="GH297" s="44"/>
      <c r="GI297" s="44"/>
      <c r="GJ297" s="44"/>
      <c r="GK297" s="44"/>
      <c r="GL297" s="44"/>
      <c r="GM297" s="44"/>
      <c r="GN297" s="44"/>
      <c r="GO297" s="44"/>
      <c r="GP297" s="44"/>
      <c r="GQ297" s="44"/>
      <c r="GR297" s="44"/>
      <c r="GS297" s="44"/>
      <c r="GT297" s="44"/>
      <c r="GU297" s="44"/>
      <c r="GV297" s="44"/>
      <c r="GW297" s="44"/>
      <c r="GX297" s="44"/>
      <c r="GY297" s="44"/>
      <c r="GZ297" s="44"/>
      <c r="HA297" s="44"/>
      <c r="HB297" s="44"/>
      <c r="HC297" s="44"/>
      <c r="HD297" s="44"/>
      <c r="HE297" s="44"/>
      <c r="HF297" s="44"/>
      <c r="HG297" s="44"/>
      <c r="HH297" s="44"/>
      <c r="HI297" s="44"/>
      <c r="HJ297" s="44"/>
      <c r="HK297" s="44"/>
      <c r="HL297" s="44"/>
      <c r="HM297" s="44"/>
      <c r="HN297" s="44"/>
      <c r="HO297" s="44"/>
      <c r="HP297" s="44"/>
      <c r="HQ297" s="44"/>
      <c r="HR297" s="44"/>
      <c r="HS297" s="44"/>
      <c r="HT297" s="44"/>
      <c r="HU297" s="44"/>
      <c r="HV297" s="44"/>
      <c r="HW297" s="44"/>
      <c r="HX297" s="44"/>
      <c r="HY297" s="44"/>
      <c r="HZ297" s="44"/>
      <c r="IA297" s="44"/>
      <c r="IB297" s="44"/>
      <c r="IC297" s="44"/>
      <c r="ID297" s="44"/>
      <c r="IE297" s="44"/>
      <c r="IF297" s="44"/>
      <c r="IG297" s="44"/>
      <c r="IH297" s="44"/>
      <c r="II297" s="44"/>
      <c r="IJ297" s="44"/>
      <c r="IK297" s="44"/>
      <c r="IL297" s="44"/>
      <c r="IM297" s="44"/>
      <c r="IN297" s="44"/>
      <c r="IO297" s="44"/>
      <c r="IP297" s="44"/>
      <c r="IQ297" s="44"/>
      <c r="IR297" s="44"/>
      <c r="IS297" s="44"/>
      <c r="IT297" s="44"/>
      <c r="IU297" s="44"/>
      <c r="IV297" s="44"/>
      <c r="IW297" s="44"/>
      <c r="IX297" s="44"/>
      <c r="IY297" s="44"/>
      <c r="IZ297" s="44"/>
      <c r="JA297" s="44"/>
      <c r="JB297" s="44"/>
      <c r="JC297" s="44"/>
      <c r="JD297" s="44"/>
      <c r="JE297" s="44"/>
      <c r="JF297" s="44"/>
      <c r="JG297" s="44"/>
      <c r="JH297" s="44"/>
      <c r="JI297" s="44"/>
      <c r="JJ297" s="44"/>
      <c r="JK297" s="44"/>
      <c r="JL297" s="44"/>
      <c r="JM297" s="44"/>
      <c r="JN297" s="44"/>
      <c r="JO297" s="44"/>
      <c r="JP297" s="44"/>
      <c r="JQ297" s="44"/>
      <c r="JR297" s="44"/>
      <c r="JS297" s="44"/>
      <c r="JT297" s="44"/>
      <c r="JU297" s="44"/>
      <c r="JV297" s="44"/>
      <c r="JW297" s="44"/>
      <c r="JX297" s="44"/>
      <c r="JY297" s="44"/>
      <c r="JZ297" s="44"/>
      <c r="KA297" s="44"/>
      <c r="KB297" s="44"/>
      <c r="KC297" s="44"/>
      <c r="KD297" s="44"/>
      <c r="KE297" s="44"/>
      <c r="KF297" s="44"/>
      <c r="KG297" s="44"/>
      <c r="KH297" s="44"/>
      <c r="KI297" s="44"/>
      <c r="KJ297" s="44"/>
      <c r="KK297" s="44"/>
      <c r="KL297" s="44"/>
      <c r="KM297" s="44"/>
      <c r="KN297" s="44"/>
      <c r="KO297" s="44"/>
      <c r="KP297" s="44"/>
      <c r="KQ297" s="44"/>
      <c r="KR297" s="44"/>
      <c r="KS297" s="44"/>
      <c r="KT297" s="44"/>
      <c r="KU297" s="44"/>
      <c r="KV297" s="44"/>
      <c r="KW297" s="44"/>
      <c r="KX297" s="44"/>
      <c r="KY297" s="44"/>
      <c r="KZ297" s="44"/>
      <c r="LA297" s="44"/>
      <c r="LB297" s="44"/>
      <c r="LC297" s="44"/>
      <c r="LD297" s="44"/>
      <c r="LE297" s="44"/>
      <c r="LF297" s="44"/>
      <c r="LG297" s="44"/>
      <c r="LH297" s="44"/>
      <c r="LI297" s="44"/>
      <c r="LJ297" s="44"/>
      <c r="LK297" s="44"/>
      <c r="LL297" s="44"/>
      <c r="LM297" s="44"/>
      <c r="LN297" s="44"/>
      <c r="LO297" s="44"/>
      <c r="LP297" s="44"/>
      <c r="LQ297" s="44"/>
      <c r="LR297" s="44"/>
      <c r="LS297" s="44"/>
      <c r="LT297" s="44"/>
      <c r="LU297" s="44"/>
      <c r="LV297" s="44"/>
      <c r="LW297" s="44"/>
      <c r="LX297" s="44"/>
      <c r="LY297" s="44"/>
      <c r="LZ297" s="44"/>
      <c r="MA297" s="44"/>
      <c r="MB297" s="44"/>
      <c r="MC297" s="44"/>
      <c r="MD297" s="44"/>
      <c r="ME297" s="44"/>
      <c r="MF297" s="44"/>
      <c r="MG297" s="44"/>
      <c r="MH297" s="44"/>
      <c r="MI297" s="44"/>
      <c r="MJ297" s="44"/>
      <c r="MK297" s="44"/>
      <c r="ML297" s="44"/>
      <c r="MM297" s="44"/>
      <c r="MN297" s="44"/>
      <c r="MO297" s="44"/>
      <c r="MP297" s="44"/>
      <c r="MQ297" s="44"/>
      <c r="MR297" s="44"/>
      <c r="MS297" s="44"/>
      <c r="MT297" s="44"/>
      <c r="MU297" s="44"/>
      <c r="MV297" s="44"/>
      <c r="MW297" s="44"/>
      <c r="MX297" s="44"/>
      <c r="MY297" s="44"/>
      <c r="MZ297" s="44"/>
      <c r="NA297" s="44"/>
      <c r="NB297" s="44"/>
      <c r="NC297" s="44"/>
      <c r="ND297" s="44"/>
      <c r="NE297" s="44"/>
      <c r="NF297" s="44"/>
      <c r="NG297" s="44"/>
      <c r="NH297" s="44"/>
      <c r="NI297" s="44"/>
      <c r="NJ297" s="44"/>
      <c r="NK297" s="44"/>
      <c r="NL297" s="44"/>
      <c r="NM297" s="44"/>
      <c r="NN297" s="44"/>
      <c r="NO297" s="44"/>
      <c r="NP297" s="44"/>
      <c r="NQ297" s="44"/>
      <c r="NR297" s="44"/>
      <c r="NS297" s="44"/>
      <c r="NT297" s="44"/>
      <c r="NU297" s="44"/>
      <c r="NV297" s="44"/>
      <c r="NW297" s="44"/>
      <c r="NX297" s="44"/>
      <c r="NY297" s="44"/>
      <c r="NZ297" s="44"/>
      <c r="OA297" s="44"/>
      <c r="OB297" s="44"/>
      <c r="OC297" s="44"/>
      <c r="OD297" s="44"/>
      <c r="OE297" s="44"/>
      <c r="OF297" s="44"/>
      <c r="OG297" s="44"/>
      <c r="OH297" s="44"/>
      <c r="OI297" s="44"/>
      <c r="OJ297" s="44"/>
      <c r="OK297" s="44"/>
      <c r="OL297" s="44"/>
      <c r="OM297" s="44"/>
      <c r="ON297" s="44"/>
      <c r="OO297" s="44"/>
      <c r="OP297" s="44"/>
      <c r="OQ297" s="44"/>
      <c r="OR297" s="44"/>
      <c r="OS297" s="44"/>
      <c r="OT297" s="44"/>
      <c r="OU297" s="44"/>
      <c r="OV297" s="44"/>
      <c r="OW297" s="44"/>
      <c r="OX297" s="44"/>
      <c r="OY297" s="44"/>
      <c r="OZ297" s="44"/>
      <c r="PA297" s="44"/>
      <c r="PB297" s="44"/>
      <c r="PC297" s="44"/>
      <c r="PD297" s="44"/>
      <c r="PE297" s="44"/>
      <c r="PF297" s="44"/>
      <c r="PG297" s="44"/>
      <c r="PH297" s="44"/>
    </row>
    <row r="298" spans="1:424" s="49" customFormat="1" x14ac:dyDescent="0.25">
      <c r="A298" s="30"/>
      <c r="C298" s="328"/>
      <c r="D298" s="47"/>
      <c r="E298" s="328"/>
      <c r="F298" s="47"/>
      <c r="G298" s="47"/>
      <c r="H298" s="47"/>
      <c r="I298" s="47"/>
      <c r="J298" s="47"/>
      <c r="M298" s="47"/>
      <c r="N298" s="47"/>
      <c r="O298" s="47"/>
      <c r="P298" s="47"/>
      <c r="Q298" s="47"/>
      <c r="R298" s="47"/>
      <c r="U298" s="47"/>
      <c r="V298" s="47"/>
      <c r="W298" s="47"/>
      <c r="X298" s="47"/>
      <c r="Y298" s="47"/>
      <c r="Z298" s="47"/>
      <c r="AC298" s="47"/>
      <c r="AD298" s="47"/>
      <c r="AE298" s="47"/>
      <c r="AF298" s="47"/>
      <c r="AG298" s="47"/>
      <c r="AH298" s="47"/>
      <c r="AK298" s="47"/>
      <c r="AL298" s="47"/>
      <c r="AM298" s="47"/>
      <c r="AN298" s="47"/>
      <c r="AO298" s="47"/>
      <c r="AP298" s="47"/>
      <c r="AS298" s="47"/>
      <c r="AT298" s="47"/>
      <c r="AU298" s="47"/>
      <c r="AV298" s="47"/>
      <c r="AW298" s="46"/>
      <c r="AX298" s="46"/>
      <c r="BA298" s="47"/>
      <c r="BB298" s="47"/>
      <c r="BC298" s="47"/>
      <c r="BD298" s="47"/>
      <c r="BE298" s="47"/>
      <c r="BF298" s="47"/>
      <c r="BG298" s="47"/>
      <c r="BH298" s="47"/>
      <c r="BI298" s="44"/>
      <c r="BJ298" s="44"/>
      <c r="BK298" s="44"/>
      <c r="BL298" s="44"/>
      <c r="BM298" s="44"/>
      <c r="BN298" s="44"/>
      <c r="BO298" s="44"/>
      <c r="BP298" s="44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44"/>
      <c r="CE298" s="44"/>
      <c r="CF298" s="44"/>
      <c r="CG298" s="44"/>
      <c r="CH298" s="44"/>
      <c r="CI298" s="44"/>
      <c r="CJ298" s="44"/>
      <c r="CK298" s="44"/>
      <c r="CL298" s="44"/>
      <c r="CM298" s="44"/>
      <c r="CN298" s="44"/>
      <c r="CO298" s="44"/>
      <c r="CP298" s="44"/>
      <c r="CQ298" s="44"/>
      <c r="CR298" s="44"/>
      <c r="CS298" s="44"/>
      <c r="CT298" s="44"/>
      <c r="CU298" s="44"/>
      <c r="CV298" s="44"/>
      <c r="CW298" s="44"/>
      <c r="CX298" s="44"/>
      <c r="CY298" s="44"/>
      <c r="CZ298" s="44"/>
      <c r="DA298" s="44"/>
      <c r="DB298" s="44"/>
      <c r="DC298" s="44"/>
      <c r="DD298" s="44"/>
      <c r="DE298" s="44"/>
      <c r="DF298" s="44"/>
      <c r="DG298" s="44"/>
      <c r="DH298" s="44"/>
      <c r="DI298" s="44"/>
      <c r="DJ298" s="44"/>
      <c r="DK298" s="44"/>
      <c r="DL298" s="44"/>
      <c r="DM298" s="44"/>
      <c r="DN298" s="44"/>
      <c r="DO298" s="44"/>
      <c r="DP298" s="44"/>
      <c r="DQ298" s="44"/>
      <c r="DR298" s="44"/>
      <c r="DS298" s="44"/>
      <c r="DT298" s="44"/>
      <c r="DU298" s="44"/>
      <c r="DV298" s="44"/>
      <c r="DW298" s="44"/>
      <c r="DX298" s="44"/>
      <c r="DY298" s="44"/>
      <c r="DZ298" s="44"/>
      <c r="EA298" s="44"/>
      <c r="EB298" s="44"/>
      <c r="EC298" s="44"/>
      <c r="ED298" s="44"/>
      <c r="EE298" s="44"/>
      <c r="EF298" s="44"/>
      <c r="EG298" s="44"/>
      <c r="EH298" s="44"/>
      <c r="EI298" s="44"/>
      <c r="EJ298" s="44"/>
      <c r="EK298" s="44"/>
      <c r="EL298" s="44"/>
      <c r="EM298" s="44"/>
      <c r="EN298" s="44"/>
      <c r="EO298" s="44"/>
      <c r="EP298" s="44"/>
      <c r="EQ298" s="44"/>
      <c r="ER298" s="44"/>
      <c r="ES298" s="44"/>
      <c r="ET298" s="44"/>
      <c r="EU298" s="44"/>
      <c r="EV298" s="44"/>
      <c r="EW298" s="44"/>
      <c r="EX298" s="44"/>
      <c r="EY298" s="44"/>
      <c r="EZ298" s="44"/>
      <c r="FA298" s="44"/>
      <c r="FB298" s="44"/>
      <c r="FC298" s="44"/>
      <c r="FD298" s="44"/>
      <c r="FE298" s="44"/>
      <c r="FF298" s="44"/>
      <c r="FG298" s="44"/>
      <c r="FH298" s="44"/>
      <c r="FI298" s="44"/>
      <c r="FJ298" s="44"/>
      <c r="FK298" s="44"/>
      <c r="FL298" s="44"/>
      <c r="FM298" s="44"/>
      <c r="FN298" s="44"/>
      <c r="FO298" s="44"/>
      <c r="FP298" s="44"/>
      <c r="FQ298" s="44"/>
      <c r="FR298" s="44"/>
      <c r="FS298" s="44"/>
      <c r="FT298" s="44"/>
      <c r="FU298" s="44"/>
      <c r="FV298" s="44"/>
      <c r="FW298" s="44"/>
      <c r="FX298" s="44"/>
      <c r="FY298" s="44"/>
      <c r="FZ298" s="44"/>
      <c r="GA298" s="44"/>
      <c r="GB298" s="44"/>
      <c r="GC298" s="44"/>
      <c r="GD298" s="44"/>
      <c r="GE298" s="44"/>
      <c r="GF298" s="44"/>
      <c r="GG298" s="44"/>
      <c r="GH298" s="44"/>
      <c r="GI298" s="44"/>
      <c r="GJ298" s="44"/>
      <c r="GK298" s="44"/>
      <c r="GL298" s="44"/>
      <c r="GM298" s="44"/>
      <c r="GN298" s="44"/>
      <c r="GO298" s="44"/>
      <c r="GP298" s="44"/>
      <c r="GQ298" s="44"/>
      <c r="GR298" s="44"/>
      <c r="GS298" s="44"/>
      <c r="GT298" s="44"/>
      <c r="GU298" s="44"/>
      <c r="GV298" s="44"/>
      <c r="GW298" s="44"/>
      <c r="GX298" s="44"/>
      <c r="GY298" s="44"/>
      <c r="GZ298" s="44"/>
      <c r="HA298" s="44"/>
      <c r="HB298" s="44"/>
      <c r="HC298" s="44"/>
      <c r="HD298" s="44"/>
      <c r="HE298" s="44"/>
      <c r="HF298" s="44"/>
      <c r="HG298" s="44"/>
      <c r="HH298" s="44"/>
      <c r="HI298" s="44"/>
      <c r="HJ298" s="44"/>
      <c r="HK298" s="44"/>
      <c r="HL298" s="44"/>
      <c r="HM298" s="44"/>
      <c r="HN298" s="44"/>
      <c r="HO298" s="44"/>
      <c r="HP298" s="44"/>
      <c r="HQ298" s="44"/>
      <c r="HR298" s="44"/>
      <c r="HS298" s="44"/>
      <c r="HT298" s="44"/>
      <c r="HU298" s="44"/>
      <c r="HV298" s="44"/>
      <c r="HW298" s="44"/>
      <c r="HX298" s="44"/>
      <c r="HY298" s="44"/>
      <c r="HZ298" s="44"/>
      <c r="IA298" s="44"/>
      <c r="IB298" s="44"/>
      <c r="IC298" s="44"/>
      <c r="ID298" s="44"/>
      <c r="IE298" s="44"/>
      <c r="IF298" s="44"/>
      <c r="IG298" s="44"/>
      <c r="IH298" s="44"/>
      <c r="II298" s="44"/>
      <c r="IJ298" s="44"/>
      <c r="IK298" s="44"/>
      <c r="IL298" s="44"/>
      <c r="IM298" s="44"/>
      <c r="IN298" s="44"/>
      <c r="IO298" s="44"/>
      <c r="IP298" s="44"/>
      <c r="IQ298" s="44"/>
      <c r="IR298" s="44"/>
      <c r="IS298" s="44"/>
      <c r="IT298" s="44"/>
      <c r="IU298" s="44"/>
      <c r="IV298" s="44"/>
      <c r="IW298" s="44"/>
      <c r="IX298" s="44"/>
      <c r="IY298" s="44"/>
      <c r="IZ298" s="44"/>
      <c r="JA298" s="44"/>
      <c r="JB298" s="44"/>
      <c r="JC298" s="44"/>
      <c r="JD298" s="44"/>
      <c r="JE298" s="44"/>
      <c r="JF298" s="44"/>
      <c r="JG298" s="44"/>
      <c r="JH298" s="44"/>
      <c r="JI298" s="44"/>
      <c r="JJ298" s="44"/>
      <c r="JK298" s="44"/>
      <c r="JL298" s="44"/>
      <c r="JM298" s="44"/>
      <c r="JN298" s="44"/>
      <c r="JO298" s="44"/>
      <c r="JP298" s="44"/>
      <c r="JQ298" s="44"/>
      <c r="JR298" s="44"/>
      <c r="JS298" s="44"/>
      <c r="JT298" s="44"/>
      <c r="JU298" s="44"/>
      <c r="JV298" s="44"/>
      <c r="JW298" s="44"/>
      <c r="JX298" s="44"/>
      <c r="JY298" s="44"/>
      <c r="JZ298" s="44"/>
      <c r="KA298" s="44"/>
      <c r="KB298" s="44"/>
      <c r="KC298" s="44"/>
      <c r="KD298" s="44"/>
      <c r="KE298" s="44"/>
      <c r="KF298" s="44"/>
      <c r="KG298" s="44"/>
      <c r="KH298" s="44"/>
      <c r="KI298" s="44"/>
      <c r="KJ298" s="44"/>
      <c r="KK298" s="44"/>
      <c r="KL298" s="44"/>
      <c r="KM298" s="44"/>
      <c r="KN298" s="44"/>
      <c r="KO298" s="44"/>
      <c r="KP298" s="44"/>
      <c r="KQ298" s="44"/>
      <c r="KR298" s="44"/>
      <c r="KS298" s="44"/>
      <c r="KT298" s="44"/>
      <c r="KU298" s="44"/>
      <c r="KV298" s="44"/>
      <c r="KW298" s="44"/>
      <c r="KX298" s="44"/>
      <c r="KY298" s="44"/>
      <c r="KZ298" s="44"/>
      <c r="LA298" s="44"/>
      <c r="LB298" s="44"/>
      <c r="LC298" s="44"/>
      <c r="LD298" s="44"/>
      <c r="LE298" s="44"/>
      <c r="LF298" s="44"/>
      <c r="LG298" s="44"/>
      <c r="LH298" s="44"/>
      <c r="LI298" s="44"/>
      <c r="LJ298" s="44"/>
      <c r="LK298" s="44"/>
      <c r="LL298" s="44"/>
      <c r="LM298" s="44"/>
      <c r="LN298" s="44"/>
      <c r="LO298" s="44"/>
      <c r="LP298" s="44"/>
      <c r="LQ298" s="44"/>
      <c r="LR298" s="44"/>
      <c r="LS298" s="44"/>
      <c r="LT298" s="44"/>
      <c r="LU298" s="44"/>
      <c r="LV298" s="44"/>
      <c r="LW298" s="44"/>
      <c r="LX298" s="44"/>
      <c r="LY298" s="44"/>
      <c r="LZ298" s="44"/>
      <c r="MA298" s="44"/>
      <c r="MB298" s="44"/>
      <c r="MC298" s="44"/>
      <c r="MD298" s="44"/>
      <c r="ME298" s="44"/>
      <c r="MF298" s="44"/>
      <c r="MG298" s="44"/>
      <c r="MH298" s="44"/>
      <c r="MI298" s="44"/>
      <c r="MJ298" s="44"/>
      <c r="MK298" s="44"/>
      <c r="ML298" s="44"/>
      <c r="MM298" s="44"/>
      <c r="MN298" s="44"/>
      <c r="MO298" s="44"/>
      <c r="MP298" s="44"/>
      <c r="MQ298" s="44"/>
      <c r="MR298" s="44"/>
      <c r="MS298" s="44"/>
      <c r="MT298" s="44"/>
      <c r="MU298" s="44"/>
      <c r="MV298" s="44"/>
      <c r="MW298" s="44"/>
      <c r="MX298" s="44"/>
      <c r="MY298" s="44"/>
      <c r="MZ298" s="44"/>
      <c r="NA298" s="44"/>
      <c r="NB298" s="44"/>
      <c r="NC298" s="44"/>
      <c r="ND298" s="44"/>
      <c r="NE298" s="44"/>
      <c r="NF298" s="44"/>
      <c r="NG298" s="44"/>
      <c r="NH298" s="44"/>
      <c r="NI298" s="44"/>
      <c r="NJ298" s="44"/>
      <c r="NK298" s="44"/>
      <c r="NL298" s="44"/>
      <c r="NM298" s="44"/>
      <c r="NN298" s="44"/>
      <c r="NO298" s="44"/>
      <c r="NP298" s="44"/>
      <c r="NQ298" s="44"/>
      <c r="NR298" s="44"/>
      <c r="NS298" s="44"/>
      <c r="NT298" s="44"/>
      <c r="NU298" s="44"/>
      <c r="NV298" s="44"/>
      <c r="NW298" s="44"/>
      <c r="NX298" s="44"/>
      <c r="NY298" s="44"/>
      <c r="NZ298" s="44"/>
      <c r="OA298" s="44"/>
      <c r="OB298" s="44"/>
      <c r="OC298" s="44"/>
      <c r="OD298" s="44"/>
      <c r="OE298" s="44"/>
      <c r="OF298" s="44"/>
      <c r="OG298" s="44"/>
      <c r="OH298" s="44"/>
      <c r="OI298" s="44"/>
      <c r="OJ298" s="44"/>
      <c r="OK298" s="44"/>
      <c r="OL298" s="44"/>
      <c r="OM298" s="44"/>
      <c r="ON298" s="44"/>
      <c r="OO298" s="44"/>
      <c r="OP298" s="44"/>
      <c r="OQ298" s="44"/>
      <c r="OR298" s="44"/>
      <c r="OS298" s="44"/>
      <c r="OT298" s="44"/>
      <c r="OU298" s="44"/>
      <c r="OV298" s="44"/>
      <c r="OW298" s="44"/>
      <c r="OX298" s="44"/>
      <c r="OY298" s="44"/>
      <c r="OZ298" s="44"/>
      <c r="PA298" s="44"/>
      <c r="PB298" s="44"/>
      <c r="PC298" s="44"/>
      <c r="PD298" s="44"/>
      <c r="PE298" s="44"/>
      <c r="PF298" s="44"/>
      <c r="PG298" s="44"/>
      <c r="PH298" s="44"/>
    </row>
    <row r="299" spans="1:424" s="49" customFormat="1" x14ac:dyDescent="0.25">
      <c r="A299" s="30"/>
      <c r="C299" s="328"/>
      <c r="D299" s="47"/>
      <c r="E299" s="328"/>
      <c r="F299" s="47"/>
      <c r="G299" s="47"/>
      <c r="H299" s="47"/>
      <c r="I299" s="47"/>
      <c r="J299" s="47"/>
      <c r="M299" s="47"/>
      <c r="N299" s="47"/>
      <c r="O299" s="47"/>
      <c r="P299" s="47"/>
      <c r="Q299" s="47"/>
      <c r="R299" s="47"/>
      <c r="U299" s="47"/>
      <c r="V299" s="47"/>
      <c r="W299" s="47"/>
      <c r="X299" s="47"/>
      <c r="Y299" s="47"/>
      <c r="Z299" s="47"/>
      <c r="AC299" s="47"/>
      <c r="AD299" s="47"/>
      <c r="AE299" s="47"/>
      <c r="AF299" s="47"/>
      <c r="AG299" s="47"/>
      <c r="AH299" s="47"/>
      <c r="AK299" s="47"/>
      <c r="AL299" s="47"/>
      <c r="AM299" s="47"/>
      <c r="AN299" s="47"/>
      <c r="AO299" s="47"/>
      <c r="AP299" s="47"/>
      <c r="AS299" s="47"/>
      <c r="AT299" s="47"/>
      <c r="AU299" s="47"/>
      <c r="AV299" s="47"/>
      <c r="AW299" s="46"/>
      <c r="AX299" s="46"/>
      <c r="BA299" s="47"/>
      <c r="BB299" s="47"/>
      <c r="BC299" s="47"/>
      <c r="BD299" s="47"/>
      <c r="BE299" s="47"/>
      <c r="BF299" s="47"/>
      <c r="BG299" s="47"/>
      <c r="BH299" s="47"/>
      <c r="BI299" s="44"/>
      <c r="BJ299" s="44"/>
      <c r="BK299" s="44"/>
      <c r="BL299" s="44"/>
      <c r="BM299" s="44"/>
      <c r="BN299" s="44"/>
      <c r="BO299" s="44"/>
      <c r="BP299" s="44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44"/>
      <c r="CE299" s="44"/>
      <c r="CF299" s="44"/>
      <c r="CG299" s="44"/>
      <c r="CH299" s="44"/>
      <c r="CI299" s="44"/>
      <c r="CJ299" s="44"/>
      <c r="CK299" s="44"/>
      <c r="CL299" s="44"/>
      <c r="CM299" s="44"/>
      <c r="CN299" s="44"/>
      <c r="CO299" s="44"/>
      <c r="CP299" s="44"/>
      <c r="CQ299" s="44"/>
      <c r="CR299" s="44"/>
      <c r="CS299" s="44"/>
      <c r="CT299" s="44"/>
      <c r="CU299" s="44"/>
      <c r="CV299" s="44"/>
      <c r="CW299" s="44"/>
      <c r="CX299" s="44"/>
      <c r="CY299" s="44"/>
      <c r="CZ299" s="44"/>
      <c r="DA299" s="44"/>
      <c r="DB299" s="44"/>
      <c r="DC299" s="44"/>
      <c r="DD299" s="44"/>
      <c r="DE299" s="44"/>
      <c r="DF299" s="44"/>
      <c r="DG299" s="44"/>
      <c r="DH299" s="44"/>
      <c r="DI299" s="44"/>
      <c r="DJ299" s="44"/>
      <c r="DK299" s="44"/>
      <c r="DL299" s="44"/>
      <c r="DM299" s="44"/>
      <c r="DN299" s="44"/>
      <c r="DO299" s="44"/>
      <c r="DP299" s="44"/>
      <c r="DQ299" s="44"/>
      <c r="DR299" s="44"/>
      <c r="DS299" s="44"/>
      <c r="DT299" s="44"/>
      <c r="DU299" s="44"/>
      <c r="DV299" s="44"/>
      <c r="DW299" s="44"/>
      <c r="DX299" s="44"/>
      <c r="DY299" s="44"/>
      <c r="DZ299" s="44"/>
      <c r="EA299" s="44"/>
      <c r="EB299" s="44"/>
      <c r="EC299" s="44"/>
      <c r="ED299" s="44"/>
      <c r="EE299" s="44"/>
      <c r="EF299" s="44"/>
      <c r="EG299" s="44"/>
      <c r="EH299" s="44"/>
      <c r="EI299" s="44"/>
      <c r="EJ299" s="44"/>
      <c r="EK299" s="44"/>
      <c r="EL299" s="44"/>
      <c r="EM299" s="44"/>
      <c r="EN299" s="44"/>
      <c r="EO299" s="44"/>
      <c r="EP299" s="44"/>
      <c r="EQ299" s="44"/>
      <c r="ER299" s="44"/>
      <c r="ES299" s="44"/>
      <c r="ET299" s="44"/>
      <c r="EU299" s="44"/>
      <c r="EV299" s="44"/>
      <c r="EW299" s="44"/>
      <c r="EX299" s="44"/>
      <c r="EY299" s="44"/>
      <c r="EZ299" s="44"/>
      <c r="FA299" s="44"/>
      <c r="FB299" s="44"/>
      <c r="FC299" s="44"/>
      <c r="FD299" s="44"/>
      <c r="FE299" s="44"/>
      <c r="FF299" s="44"/>
      <c r="FG299" s="44"/>
      <c r="FH299" s="44"/>
      <c r="FI299" s="44"/>
      <c r="FJ299" s="44"/>
      <c r="FK299" s="44"/>
      <c r="FL299" s="44"/>
      <c r="FM299" s="44"/>
      <c r="FN299" s="44"/>
      <c r="FO299" s="44"/>
      <c r="FP299" s="44"/>
      <c r="FQ299" s="44"/>
      <c r="FR299" s="44"/>
      <c r="FS299" s="44"/>
      <c r="FT299" s="44"/>
      <c r="FU299" s="44"/>
      <c r="FV299" s="44"/>
      <c r="FW299" s="44"/>
      <c r="FX299" s="44"/>
      <c r="FY299" s="44"/>
      <c r="FZ299" s="44"/>
      <c r="GA299" s="44"/>
      <c r="GB299" s="44"/>
      <c r="GC299" s="44"/>
      <c r="GD299" s="44"/>
      <c r="GE299" s="44"/>
      <c r="GF299" s="44"/>
      <c r="GG299" s="44"/>
      <c r="GH299" s="44"/>
      <c r="GI299" s="44"/>
      <c r="GJ299" s="44"/>
      <c r="GK299" s="44"/>
      <c r="GL299" s="44"/>
      <c r="GM299" s="44"/>
      <c r="GN299" s="44"/>
      <c r="GO299" s="44"/>
      <c r="GP299" s="44"/>
      <c r="GQ299" s="44"/>
      <c r="GR299" s="44"/>
      <c r="GS299" s="44"/>
      <c r="GT299" s="44"/>
      <c r="GU299" s="44"/>
      <c r="GV299" s="44"/>
      <c r="GW299" s="44"/>
      <c r="GX299" s="44"/>
      <c r="GY299" s="44"/>
      <c r="GZ299" s="44"/>
      <c r="HA299" s="44"/>
      <c r="HB299" s="44"/>
      <c r="HC299" s="44"/>
      <c r="HD299" s="44"/>
      <c r="HE299" s="44"/>
      <c r="HF299" s="44"/>
      <c r="HG299" s="44"/>
      <c r="HH299" s="44"/>
      <c r="HI299" s="44"/>
      <c r="HJ299" s="44"/>
      <c r="HK299" s="44"/>
      <c r="HL299" s="44"/>
      <c r="HM299" s="44"/>
      <c r="HN299" s="44"/>
      <c r="HO299" s="44"/>
      <c r="HP299" s="44"/>
      <c r="HQ299" s="44"/>
      <c r="HR299" s="44"/>
      <c r="HS299" s="44"/>
      <c r="HT299" s="44"/>
      <c r="HU299" s="44"/>
      <c r="HV299" s="44"/>
      <c r="HW299" s="44"/>
      <c r="HX299" s="44"/>
      <c r="HY299" s="44"/>
      <c r="HZ299" s="44"/>
      <c r="IA299" s="44"/>
      <c r="IB299" s="44"/>
      <c r="IC299" s="44"/>
      <c r="ID299" s="44"/>
      <c r="IE299" s="44"/>
      <c r="IF299" s="44"/>
      <c r="IG299" s="44"/>
      <c r="IH299" s="44"/>
      <c r="II299" s="44"/>
      <c r="IJ299" s="44"/>
      <c r="IK299" s="44"/>
      <c r="IL299" s="44"/>
      <c r="IM299" s="44"/>
      <c r="IN299" s="44"/>
      <c r="IO299" s="44"/>
      <c r="IP299" s="44"/>
      <c r="IQ299" s="44"/>
      <c r="IR299" s="44"/>
      <c r="IS299" s="44"/>
      <c r="IT299" s="44"/>
      <c r="IU299" s="44"/>
      <c r="IV299" s="44"/>
      <c r="IW299" s="44"/>
      <c r="IX299" s="44"/>
      <c r="IY299" s="44"/>
      <c r="IZ299" s="44"/>
      <c r="JA299" s="44"/>
      <c r="JB299" s="44"/>
      <c r="JC299" s="44"/>
      <c r="JD299" s="44"/>
      <c r="JE299" s="44"/>
      <c r="JF299" s="44"/>
      <c r="JG299" s="44"/>
      <c r="JH299" s="44"/>
      <c r="JI299" s="44"/>
      <c r="JJ299" s="44"/>
      <c r="JK299" s="44"/>
      <c r="JL299" s="44"/>
      <c r="JM299" s="44"/>
      <c r="JN299" s="44"/>
      <c r="JO299" s="44"/>
      <c r="JP299" s="44"/>
      <c r="JQ299" s="44"/>
      <c r="JR299" s="44"/>
      <c r="JS299" s="44"/>
      <c r="JT299" s="44"/>
      <c r="JU299" s="44"/>
      <c r="JV299" s="44"/>
      <c r="JW299" s="44"/>
      <c r="JX299" s="44"/>
      <c r="JY299" s="44"/>
      <c r="JZ299" s="44"/>
      <c r="KA299" s="44"/>
      <c r="KB299" s="44"/>
      <c r="KC299" s="44"/>
      <c r="KD299" s="44"/>
      <c r="KE299" s="44"/>
      <c r="KF299" s="44"/>
      <c r="KG299" s="44"/>
      <c r="KH299" s="44"/>
      <c r="KI299" s="44"/>
      <c r="KJ299" s="44"/>
      <c r="KK299" s="44"/>
      <c r="KL299" s="44"/>
      <c r="KM299" s="44"/>
      <c r="KN299" s="44"/>
      <c r="KO299" s="44"/>
      <c r="KP299" s="44"/>
      <c r="KQ299" s="44"/>
      <c r="KR299" s="44"/>
      <c r="KS299" s="44"/>
      <c r="KT299" s="44"/>
      <c r="KU299" s="44"/>
      <c r="KV299" s="44"/>
      <c r="KW299" s="44"/>
      <c r="KX299" s="44"/>
      <c r="KY299" s="44"/>
      <c r="KZ299" s="44"/>
      <c r="LA299" s="44"/>
      <c r="LB299" s="44"/>
      <c r="LC299" s="44"/>
      <c r="LD299" s="44"/>
      <c r="LE299" s="44"/>
      <c r="LF299" s="44"/>
      <c r="LG299" s="44"/>
      <c r="LH299" s="44"/>
      <c r="LI299" s="44"/>
      <c r="LJ299" s="44"/>
      <c r="LK299" s="44"/>
      <c r="LL299" s="44"/>
      <c r="LM299" s="44"/>
      <c r="LN299" s="44"/>
      <c r="LO299" s="44"/>
      <c r="LP299" s="44"/>
      <c r="LQ299" s="44"/>
      <c r="LR299" s="44"/>
      <c r="LS299" s="44"/>
      <c r="LT299" s="44"/>
      <c r="LU299" s="44"/>
      <c r="LV299" s="44"/>
      <c r="LW299" s="44"/>
      <c r="LX299" s="44"/>
      <c r="LY299" s="44"/>
      <c r="LZ299" s="44"/>
      <c r="MA299" s="44"/>
      <c r="MB299" s="44"/>
      <c r="MC299" s="44"/>
      <c r="MD299" s="44"/>
      <c r="ME299" s="44"/>
      <c r="MF299" s="44"/>
      <c r="MG299" s="44"/>
      <c r="MH299" s="44"/>
      <c r="MI299" s="44"/>
      <c r="MJ299" s="44"/>
      <c r="MK299" s="44"/>
      <c r="ML299" s="44"/>
      <c r="MM299" s="44"/>
      <c r="MN299" s="44"/>
      <c r="MO299" s="44"/>
      <c r="MP299" s="44"/>
      <c r="MQ299" s="44"/>
      <c r="MR299" s="44"/>
      <c r="MS299" s="44"/>
      <c r="MT299" s="44"/>
      <c r="MU299" s="44"/>
      <c r="MV299" s="44"/>
      <c r="MW299" s="44"/>
      <c r="MX299" s="44"/>
      <c r="MY299" s="44"/>
      <c r="MZ299" s="44"/>
      <c r="NA299" s="44"/>
      <c r="NB299" s="44"/>
      <c r="NC299" s="44"/>
      <c r="ND299" s="44"/>
      <c r="NE299" s="44"/>
      <c r="NF299" s="44"/>
      <c r="NG299" s="44"/>
      <c r="NH299" s="44"/>
      <c r="NI299" s="44"/>
      <c r="NJ299" s="44"/>
      <c r="NK299" s="44"/>
      <c r="NL299" s="44"/>
      <c r="NM299" s="44"/>
      <c r="NN299" s="44"/>
      <c r="NO299" s="44"/>
      <c r="NP299" s="44"/>
      <c r="NQ299" s="44"/>
      <c r="NR299" s="44"/>
      <c r="NS299" s="44"/>
      <c r="NT299" s="44"/>
      <c r="NU299" s="44"/>
      <c r="NV299" s="44"/>
      <c r="NW299" s="44"/>
      <c r="NX299" s="44"/>
      <c r="NY299" s="44"/>
      <c r="NZ299" s="44"/>
      <c r="OA299" s="44"/>
      <c r="OB299" s="44"/>
      <c r="OC299" s="44"/>
      <c r="OD299" s="44"/>
      <c r="OE299" s="44"/>
      <c r="OF299" s="44"/>
      <c r="OG299" s="44"/>
      <c r="OH299" s="44"/>
      <c r="OI299" s="44"/>
      <c r="OJ299" s="44"/>
      <c r="OK299" s="44"/>
      <c r="OL299" s="44"/>
      <c r="OM299" s="44"/>
      <c r="ON299" s="44"/>
      <c r="OO299" s="44"/>
      <c r="OP299" s="44"/>
      <c r="OQ299" s="44"/>
      <c r="OR299" s="44"/>
      <c r="OS299" s="44"/>
      <c r="OT299" s="44"/>
      <c r="OU299" s="44"/>
      <c r="OV299" s="44"/>
      <c r="OW299" s="44"/>
      <c r="OX299" s="44"/>
      <c r="OY299" s="44"/>
      <c r="OZ299" s="44"/>
      <c r="PA299" s="44"/>
      <c r="PB299" s="44"/>
      <c r="PC299" s="44"/>
      <c r="PD299" s="44"/>
      <c r="PE299" s="44"/>
      <c r="PF299" s="44"/>
      <c r="PG299" s="44"/>
      <c r="PH299" s="44"/>
    </row>
    <row r="300" spans="1:424" s="49" customFormat="1" x14ac:dyDescent="0.25">
      <c r="A300" s="30"/>
      <c r="C300" s="328"/>
      <c r="D300" s="47"/>
      <c r="E300" s="328"/>
      <c r="F300" s="47"/>
      <c r="G300" s="47"/>
      <c r="H300" s="47"/>
      <c r="I300" s="47"/>
      <c r="J300" s="47"/>
      <c r="M300" s="47"/>
      <c r="N300" s="47"/>
      <c r="O300" s="47"/>
      <c r="P300" s="47"/>
      <c r="Q300" s="47"/>
      <c r="R300" s="47"/>
      <c r="U300" s="47"/>
      <c r="V300" s="47"/>
      <c r="W300" s="47"/>
      <c r="X300" s="47"/>
      <c r="Y300" s="47"/>
      <c r="Z300" s="47"/>
      <c r="AC300" s="47"/>
      <c r="AD300" s="47"/>
      <c r="AE300" s="47"/>
      <c r="AF300" s="47"/>
      <c r="AG300" s="47"/>
      <c r="AH300" s="47"/>
      <c r="AK300" s="47"/>
      <c r="AL300" s="47"/>
      <c r="AM300" s="47"/>
      <c r="AN300" s="47"/>
      <c r="AO300" s="47"/>
      <c r="AP300" s="47"/>
      <c r="AS300" s="47"/>
      <c r="AT300" s="47"/>
      <c r="AU300" s="47"/>
      <c r="AV300" s="47"/>
      <c r="AW300" s="46"/>
      <c r="AX300" s="46"/>
      <c r="BA300" s="47"/>
      <c r="BB300" s="47"/>
      <c r="BC300" s="47"/>
      <c r="BD300" s="47"/>
      <c r="BE300" s="47"/>
      <c r="BF300" s="47"/>
      <c r="BG300" s="47"/>
      <c r="BH300" s="47"/>
      <c r="BI300" s="44"/>
      <c r="BJ300" s="44"/>
      <c r="BK300" s="44"/>
      <c r="BL300" s="44"/>
      <c r="BM300" s="44"/>
      <c r="BN300" s="44"/>
      <c r="BO300" s="44"/>
      <c r="BP300" s="44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44"/>
      <c r="CE300" s="44"/>
      <c r="CF300" s="44"/>
      <c r="CG300" s="44"/>
      <c r="CH300" s="44"/>
      <c r="CI300" s="44"/>
      <c r="CJ300" s="44"/>
      <c r="CK300" s="44"/>
      <c r="CL300" s="44"/>
      <c r="CM300" s="44"/>
      <c r="CN300" s="44"/>
      <c r="CO300" s="44"/>
      <c r="CP300" s="44"/>
      <c r="CQ300" s="44"/>
      <c r="CR300" s="44"/>
      <c r="CS300" s="44"/>
      <c r="CT300" s="44"/>
      <c r="CU300" s="44"/>
      <c r="CV300" s="44"/>
      <c r="CW300" s="44"/>
      <c r="CX300" s="44"/>
      <c r="CY300" s="44"/>
      <c r="CZ300" s="44"/>
      <c r="DA300" s="44"/>
      <c r="DB300" s="44"/>
      <c r="DC300" s="44"/>
      <c r="DD300" s="44"/>
      <c r="DE300" s="44"/>
      <c r="DF300" s="44"/>
      <c r="DG300" s="44"/>
      <c r="DH300" s="44"/>
      <c r="DI300" s="44"/>
      <c r="DJ300" s="44"/>
      <c r="DK300" s="44"/>
      <c r="DL300" s="44"/>
      <c r="DM300" s="44"/>
      <c r="DN300" s="44"/>
      <c r="DO300" s="44"/>
      <c r="DP300" s="44"/>
      <c r="DQ300" s="44"/>
      <c r="DR300" s="44"/>
      <c r="DS300" s="44"/>
      <c r="DT300" s="44"/>
      <c r="DU300" s="44"/>
      <c r="DV300" s="44"/>
      <c r="DW300" s="44"/>
      <c r="DX300" s="44"/>
      <c r="DY300" s="44"/>
      <c r="DZ300" s="44"/>
      <c r="EA300" s="44"/>
      <c r="EB300" s="44"/>
      <c r="EC300" s="44"/>
      <c r="ED300" s="44"/>
      <c r="EE300" s="44"/>
      <c r="EF300" s="44"/>
      <c r="EG300" s="44"/>
      <c r="EH300" s="44"/>
      <c r="EI300" s="44"/>
      <c r="EJ300" s="44"/>
      <c r="EK300" s="44"/>
      <c r="EL300" s="44"/>
      <c r="EM300" s="44"/>
      <c r="EN300" s="44"/>
      <c r="EO300" s="44"/>
      <c r="EP300" s="44"/>
      <c r="EQ300" s="44"/>
      <c r="ER300" s="44"/>
      <c r="ES300" s="44"/>
      <c r="ET300" s="44"/>
      <c r="EU300" s="44"/>
      <c r="EV300" s="44"/>
      <c r="EW300" s="44"/>
      <c r="EX300" s="44"/>
      <c r="EY300" s="44"/>
      <c r="EZ300" s="44"/>
      <c r="FA300" s="44"/>
      <c r="FB300" s="44"/>
      <c r="FC300" s="44"/>
      <c r="FD300" s="44"/>
      <c r="FE300" s="44"/>
      <c r="FF300" s="44"/>
      <c r="FG300" s="44"/>
      <c r="FH300" s="44"/>
      <c r="FI300" s="44"/>
      <c r="FJ300" s="44"/>
      <c r="FK300" s="44"/>
      <c r="FL300" s="44"/>
      <c r="FM300" s="44"/>
      <c r="FN300" s="44"/>
      <c r="FO300" s="44"/>
      <c r="FP300" s="44"/>
      <c r="FQ300" s="44"/>
      <c r="FR300" s="44"/>
      <c r="FS300" s="44"/>
      <c r="FT300" s="44"/>
      <c r="FU300" s="44"/>
      <c r="FV300" s="44"/>
      <c r="FW300" s="44"/>
      <c r="FX300" s="44"/>
      <c r="FY300" s="44"/>
      <c r="FZ300" s="44"/>
      <c r="GA300" s="44"/>
      <c r="GB300" s="44"/>
      <c r="GC300" s="44"/>
      <c r="GD300" s="44"/>
      <c r="GE300" s="44"/>
      <c r="GF300" s="44"/>
      <c r="GG300" s="44"/>
      <c r="GH300" s="44"/>
      <c r="GI300" s="44"/>
      <c r="GJ300" s="44"/>
      <c r="GK300" s="44"/>
      <c r="GL300" s="44"/>
      <c r="GM300" s="44"/>
      <c r="GN300" s="44"/>
      <c r="GO300" s="44"/>
      <c r="GP300" s="44"/>
      <c r="GQ300" s="44"/>
      <c r="GR300" s="44"/>
      <c r="GS300" s="44"/>
      <c r="GT300" s="44"/>
      <c r="GU300" s="44"/>
      <c r="GV300" s="44"/>
      <c r="GW300" s="44"/>
      <c r="GX300" s="44"/>
      <c r="GY300" s="44"/>
      <c r="GZ300" s="44"/>
      <c r="HA300" s="44"/>
      <c r="HB300" s="44"/>
      <c r="HC300" s="44"/>
      <c r="HD300" s="44"/>
      <c r="HE300" s="44"/>
      <c r="HF300" s="44"/>
      <c r="HG300" s="44"/>
      <c r="HH300" s="44"/>
      <c r="HI300" s="44"/>
      <c r="HJ300" s="44"/>
      <c r="HK300" s="44"/>
      <c r="HL300" s="44"/>
      <c r="HM300" s="44"/>
      <c r="HN300" s="44"/>
      <c r="HO300" s="44"/>
      <c r="HP300" s="44"/>
      <c r="HQ300" s="44"/>
      <c r="HR300" s="44"/>
      <c r="HS300" s="44"/>
      <c r="HT300" s="44"/>
      <c r="HU300" s="44"/>
      <c r="HV300" s="44"/>
      <c r="HW300" s="44"/>
      <c r="HX300" s="44"/>
      <c r="HY300" s="44"/>
      <c r="HZ300" s="44"/>
      <c r="IA300" s="44"/>
      <c r="IB300" s="44"/>
      <c r="IC300" s="44"/>
      <c r="ID300" s="44"/>
      <c r="IE300" s="44"/>
      <c r="IF300" s="44"/>
      <c r="IG300" s="44"/>
      <c r="IH300" s="44"/>
      <c r="II300" s="44"/>
      <c r="IJ300" s="44"/>
      <c r="IK300" s="44"/>
      <c r="IL300" s="44"/>
      <c r="IM300" s="44"/>
      <c r="IN300" s="44"/>
      <c r="IO300" s="44"/>
      <c r="IP300" s="44"/>
      <c r="IQ300" s="44"/>
      <c r="IR300" s="44"/>
      <c r="IS300" s="44"/>
      <c r="IT300" s="44"/>
      <c r="IU300" s="44"/>
      <c r="IV300" s="44"/>
      <c r="IW300" s="44"/>
      <c r="IX300" s="44"/>
      <c r="IY300" s="44"/>
      <c r="IZ300" s="44"/>
      <c r="JA300" s="44"/>
      <c r="JB300" s="44"/>
      <c r="JC300" s="44"/>
      <c r="JD300" s="44"/>
      <c r="JE300" s="44"/>
      <c r="JF300" s="44"/>
      <c r="JG300" s="44"/>
      <c r="JH300" s="44"/>
      <c r="JI300" s="44"/>
      <c r="JJ300" s="44"/>
      <c r="JK300" s="44"/>
      <c r="JL300" s="44"/>
      <c r="JM300" s="44"/>
      <c r="JN300" s="44"/>
      <c r="JO300" s="44"/>
      <c r="JP300" s="44"/>
      <c r="JQ300" s="44"/>
      <c r="JR300" s="44"/>
      <c r="JS300" s="44"/>
      <c r="JT300" s="44"/>
      <c r="JU300" s="44"/>
      <c r="JV300" s="44"/>
      <c r="JW300" s="44"/>
      <c r="JX300" s="44"/>
      <c r="JY300" s="44"/>
      <c r="JZ300" s="44"/>
      <c r="KA300" s="44"/>
      <c r="KB300" s="44"/>
      <c r="KC300" s="44"/>
      <c r="KD300" s="44"/>
      <c r="KE300" s="44"/>
      <c r="KF300" s="44"/>
      <c r="KG300" s="44"/>
      <c r="KH300" s="44"/>
      <c r="KI300" s="44"/>
      <c r="KJ300" s="44"/>
      <c r="KK300" s="44"/>
      <c r="KL300" s="44"/>
      <c r="KM300" s="44"/>
      <c r="KN300" s="44"/>
      <c r="KO300" s="44"/>
      <c r="KP300" s="44"/>
      <c r="KQ300" s="44"/>
      <c r="KR300" s="44"/>
      <c r="KS300" s="44"/>
      <c r="KT300" s="44"/>
      <c r="KU300" s="44"/>
      <c r="KV300" s="44"/>
      <c r="KW300" s="44"/>
      <c r="KX300" s="44"/>
      <c r="KY300" s="44"/>
      <c r="KZ300" s="44"/>
      <c r="LA300" s="44"/>
      <c r="LB300" s="44"/>
      <c r="LC300" s="44"/>
      <c r="LD300" s="44"/>
      <c r="LE300" s="44"/>
      <c r="LF300" s="44"/>
      <c r="LG300" s="44"/>
      <c r="LH300" s="44"/>
      <c r="LI300" s="44"/>
      <c r="LJ300" s="44"/>
      <c r="LK300" s="44"/>
      <c r="LL300" s="44"/>
      <c r="LM300" s="44"/>
      <c r="LN300" s="44"/>
      <c r="LO300" s="44"/>
      <c r="LP300" s="44"/>
      <c r="LQ300" s="44"/>
      <c r="LR300" s="44"/>
      <c r="LS300" s="44"/>
      <c r="LT300" s="44"/>
      <c r="LU300" s="44"/>
      <c r="LV300" s="44"/>
      <c r="LW300" s="44"/>
      <c r="LX300" s="44"/>
      <c r="LY300" s="44"/>
      <c r="LZ300" s="44"/>
      <c r="MA300" s="44"/>
      <c r="MB300" s="44"/>
      <c r="MC300" s="44"/>
      <c r="MD300" s="44"/>
      <c r="ME300" s="44"/>
      <c r="MF300" s="44"/>
      <c r="MG300" s="44"/>
      <c r="MH300" s="44"/>
      <c r="MI300" s="44"/>
      <c r="MJ300" s="44"/>
      <c r="MK300" s="44"/>
      <c r="ML300" s="44"/>
      <c r="MM300" s="44"/>
      <c r="MN300" s="44"/>
      <c r="MO300" s="44"/>
      <c r="MP300" s="44"/>
      <c r="MQ300" s="44"/>
      <c r="MR300" s="44"/>
      <c r="MS300" s="44"/>
      <c r="MT300" s="44"/>
      <c r="MU300" s="44"/>
      <c r="MV300" s="44"/>
      <c r="MW300" s="44"/>
      <c r="MX300" s="44"/>
      <c r="MY300" s="44"/>
      <c r="MZ300" s="44"/>
      <c r="NA300" s="44"/>
      <c r="NB300" s="44"/>
      <c r="NC300" s="44"/>
      <c r="ND300" s="44"/>
      <c r="NE300" s="44"/>
      <c r="NF300" s="44"/>
      <c r="NG300" s="44"/>
      <c r="NH300" s="44"/>
      <c r="NI300" s="44"/>
      <c r="NJ300" s="44"/>
      <c r="NK300" s="44"/>
      <c r="NL300" s="44"/>
      <c r="NM300" s="44"/>
      <c r="NN300" s="44"/>
      <c r="NO300" s="44"/>
      <c r="NP300" s="44"/>
      <c r="NQ300" s="44"/>
      <c r="NR300" s="44"/>
      <c r="NS300" s="44"/>
      <c r="NT300" s="44"/>
      <c r="NU300" s="44"/>
      <c r="NV300" s="44"/>
      <c r="NW300" s="44"/>
      <c r="NX300" s="44"/>
      <c r="NY300" s="44"/>
      <c r="NZ300" s="44"/>
      <c r="OA300" s="44"/>
      <c r="OB300" s="44"/>
      <c r="OC300" s="44"/>
      <c r="OD300" s="44"/>
      <c r="OE300" s="44"/>
      <c r="OF300" s="44"/>
      <c r="OG300" s="44"/>
      <c r="OH300" s="44"/>
      <c r="OI300" s="44"/>
      <c r="OJ300" s="44"/>
      <c r="OK300" s="44"/>
      <c r="OL300" s="44"/>
      <c r="OM300" s="44"/>
      <c r="ON300" s="44"/>
      <c r="OO300" s="44"/>
      <c r="OP300" s="44"/>
      <c r="OQ300" s="44"/>
      <c r="OR300" s="44"/>
      <c r="OS300" s="44"/>
      <c r="OT300" s="44"/>
      <c r="OU300" s="44"/>
      <c r="OV300" s="44"/>
      <c r="OW300" s="44"/>
      <c r="OX300" s="44"/>
      <c r="OY300" s="44"/>
      <c r="OZ300" s="44"/>
      <c r="PA300" s="44"/>
      <c r="PB300" s="44"/>
      <c r="PC300" s="44"/>
      <c r="PD300" s="44"/>
      <c r="PE300" s="44"/>
      <c r="PF300" s="44"/>
      <c r="PG300" s="44"/>
      <c r="PH300" s="44"/>
    </row>
    <row r="301" spans="1:424" s="49" customFormat="1" x14ac:dyDescent="0.25">
      <c r="A301" s="30"/>
      <c r="C301" s="328"/>
      <c r="D301" s="47"/>
      <c r="E301" s="328"/>
      <c r="F301" s="47"/>
      <c r="G301" s="47"/>
      <c r="H301" s="47"/>
      <c r="I301" s="47"/>
      <c r="J301" s="47"/>
      <c r="M301" s="47"/>
      <c r="N301" s="47"/>
      <c r="O301" s="47"/>
      <c r="P301" s="47"/>
      <c r="Q301" s="47"/>
      <c r="R301" s="47"/>
      <c r="U301" s="47"/>
      <c r="V301" s="47"/>
      <c r="W301" s="47"/>
      <c r="X301" s="47"/>
      <c r="Y301" s="47"/>
      <c r="Z301" s="47"/>
      <c r="AC301" s="47"/>
      <c r="AD301" s="47"/>
      <c r="AE301" s="47"/>
      <c r="AF301" s="47"/>
      <c r="AG301" s="47"/>
      <c r="AH301" s="47"/>
      <c r="AK301" s="47"/>
      <c r="AL301" s="47"/>
      <c r="AM301" s="47"/>
      <c r="AN301" s="47"/>
      <c r="AO301" s="47"/>
      <c r="AP301" s="47"/>
      <c r="AS301" s="47"/>
      <c r="AT301" s="47"/>
      <c r="AU301" s="47"/>
      <c r="AV301" s="47"/>
      <c r="AW301" s="46"/>
      <c r="AX301" s="46"/>
      <c r="BA301" s="47"/>
      <c r="BB301" s="47"/>
      <c r="BC301" s="47"/>
      <c r="BD301" s="47"/>
      <c r="BE301" s="47"/>
      <c r="BF301" s="47"/>
      <c r="BG301" s="47"/>
      <c r="BH301" s="47"/>
      <c r="BI301" s="44"/>
      <c r="BJ301" s="44"/>
      <c r="BK301" s="44"/>
      <c r="BL301" s="44"/>
      <c r="BM301" s="44"/>
      <c r="BN301" s="44"/>
      <c r="BO301" s="44"/>
      <c r="BP301" s="44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44"/>
      <c r="CE301" s="44"/>
      <c r="CF301" s="44"/>
      <c r="CG301" s="44"/>
      <c r="CH301" s="44"/>
      <c r="CI301" s="44"/>
      <c r="CJ301" s="44"/>
      <c r="CK301" s="44"/>
      <c r="CL301" s="44"/>
      <c r="CM301" s="44"/>
      <c r="CN301" s="44"/>
      <c r="CO301" s="44"/>
      <c r="CP301" s="44"/>
      <c r="CQ301" s="44"/>
      <c r="CR301" s="44"/>
      <c r="CS301" s="44"/>
      <c r="CT301" s="44"/>
      <c r="CU301" s="44"/>
      <c r="CV301" s="44"/>
      <c r="CW301" s="44"/>
      <c r="CX301" s="44"/>
      <c r="CY301" s="44"/>
      <c r="CZ301" s="44"/>
      <c r="DA301" s="44"/>
      <c r="DB301" s="44"/>
      <c r="DC301" s="44"/>
      <c r="DD301" s="44"/>
      <c r="DE301" s="44"/>
      <c r="DF301" s="44"/>
      <c r="DG301" s="44"/>
      <c r="DH301" s="44"/>
      <c r="DI301" s="44"/>
      <c r="DJ301" s="44"/>
      <c r="DK301" s="44"/>
      <c r="DL301" s="44"/>
      <c r="DM301" s="44"/>
      <c r="DN301" s="44"/>
      <c r="DO301" s="44"/>
      <c r="DP301" s="44"/>
      <c r="DQ301" s="44"/>
      <c r="DR301" s="44"/>
      <c r="DS301" s="44"/>
      <c r="DT301" s="44"/>
      <c r="DU301" s="44"/>
      <c r="DV301" s="44"/>
      <c r="DW301" s="44"/>
      <c r="DX301" s="44"/>
      <c r="DY301" s="44"/>
      <c r="DZ301" s="44"/>
      <c r="EA301" s="44"/>
      <c r="EB301" s="44"/>
      <c r="EC301" s="44"/>
      <c r="ED301" s="44"/>
      <c r="EE301" s="44"/>
      <c r="EF301" s="44"/>
      <c r="EG301" s="44"/>
      <c r="EH301" s="44"/>
      <c r="EI301" s="44"/>
      <c r="EJ301" s="44"/>
      <c r="EK301" s="44"/>
      <c r="EL301" s="44"/>
      <c r="EM301" s="44"/>
      <c r="EN301" s="44"/>
      <c r="EO301" s="44"/>
      <c r="EP301" s="44"/>
      <c r="EQ301" s="44"/>
      <c r="ER301" s="44"/>
      <c r="ES301" s="44"/>
      <c r="ET301" s="44"/>
      <c r="EU301" s="44"/>
      <c r="EV301" s="44"/>
      <c r="EW301" s="44"/>
      <c r="EX301" s="44"/>
      <c r="EY301" s="44"/>
      <c r="EZ301" s="44"/>
      <c r="FA301" s="44"/>
      <c r="FB301" s="44"/>
      <c r="FC301" s="44"/>
      <c r="FD301" s="44"/>
      <c r="FE301" s="44"/>
      <c r="FF301" s="44"/>
      <c r="FG301" s="44"/>
      <c r="FH301" s="44"/>
      <c r="FI301" s="44"/>
      <c r="FJ301" s="44"/>
      <c r="FK301" s="44"/>
      <c r="FL301" s="44"/>
      <c r="FM301" s="44"/>
      <c r="FN301" s="44"/>
      <c r="FO301" s="44"/>
      <c r="FP301" s="44"/>
      <c r="FQ301" s="44"/>
      <c r="FR301" s="44"/>
      <c r="FS301" s="44"/>
      <c r="FT301" s="44"/>
      <c r="FU301" s="44"/>
      <c r="FV301" s="44"/>
      <c r="FW301" s="44"/>
      <c r="FX301" s="44"/>
      <c r="FY301" s="44"/>
      <c r="FZ301" s="44"/>
      <c r="GA301" s="44"/>
      <c r="GB301" s="44"/>
      <c r="GC301" s="44"/>
      <c r="GD301" s="44"/>
      <c r="GE301" s="44"/>
      <c r="GF301" s="44"/>
      <c r="GG301" s="44"/>
      <c r="GH301" s="44"/>
      <c r="GI301" s="44"/>
      <c r="GJ301" s="44"/>
      <c r="GK301" s="44"/>
      <c r="GL301" s="44"/>
      <c r="GM301" s="44"/>
      <c r="GN301" s="44"/>
      <c r="GO301" s="44"/>
      <c r="GP301" s="44"/>
      <c r="GQ301" s="44"/>
      <c r="GR301" s="44"/>
      <c r="GS301" s="44"/>
      <c r="GT301" s="44"/>
      <c r="GU301" s="44"/>
      <c r="GV301" s="44"/>
      <c r="GW301" s="44"/>
      <c r="GX301" s="44"/>
      <c r="GY301" s="44"/>
      <c r="GZ301" s="44"/>
      <c r="HA301" s="44"/>
      <c r="HB301" s="44"/>
      <c r="HC301" s="44"/>
      <c r="HD301" s="44"/>
      <c r="HE301" s="44"/>
      <c r="HF301" s="44"/>
      <c r="HG301" s="44"/>
      <c r="HH301" s="44"/>
      <c r="HI301" s="44"/>
      <c r="HJ301" s="44"/>
      <c r="HK301" s="44"/>
      <c r="HL301" s="44"/>
      <c r="HM301" s="44"/>
      <c r="HN301" s="44"/>
      <c r="HO301" s="44"/>
      <c r="HP301" s="44"/>
      <c r="HQ301" s="44"/>
      <c r="HR301" s="44"/>
      <c r="HS301" s="44"/>
      <c r="HT301" s="44"/>
      <c r="HU301" s="44"/>
      <c r="HV301" s="44"/>
      <c r="HW301" s="44"/>
      <c r="HX301" s="44"/>
      <c r="HY301" s="44"/>
      <c r="HZ301" s="44"/>
      <c r="IA301" s="44"/>
      <c r="IB301" s="44"/>
      <c r="IC301" s="44"/>
      <c r="ID301" s="44"/>
      <c r="IE301" s="44"/>
      <c r="IF301" s="44"/>
      <c r="IG301" s="44"/>
      <c r="IH301" s="44"/>
      <c r="II301" s="44"/>
      <c r="IJ301" s="44"/>
      <c r="IK301" s="44"/>
      <c r="IL301" s="44"/>
      <c r="IM301" s="44"/>
      <c r="IN301" s="44"/>
      <c r="IO301" s="44"/>
      <c r="IP301" s="44"/>
      <c r="IQ301" s="44"/>
      <c r="IR301" s="44"/>
      <c r="IS301" s="44"/>
      <c r="IT301" s="44"/>
      <c r="IU301" s="44"/>
      <c r="IV301" s="44"/>
      <c r="IW301" s="44"/>
      <c r="IX301" s="44"/>
      <c r="IY301" s="44"/>
      <c r="IZ301" s="44"/>
      <c r="JA301" s="44"/>
      <c r="JB301" s="44"/>
      <c r="JC301" s="44"/>
      <c r="JD301" s="44"/>
      <c r="JE301" s="44"/>
      <c r="JF301" s="44"/>
      <c r="JG301" s="44"/>
      <c r="JH301" s="44"/>
      <c r="JI301" s="44"/>
      <c r="JJ301" s="44"/>
      <c r="JK301" s="44"/>
      <c r="JL301" s="44"/>
      <c r="JM301" s="44"/>
      <c r="JN301" s="44"/>
      <c r="JO301" s="44"/>
      <c r="JP301" s="44"/>
      <c r="JQ301" s="44"/>
      <c r="JR301" s="44"/>
      <c r="JS301" s="44"/>
      <c r="JT301" s="44"/>
      <c r="JU301" s="44"/>
      <c r="JV301" s="44"/>
      <c r="JW301" s="44"/>
      <c r="JX301" s="44"/>
      <c r="JY301" s="44"/>
      <c r="JZ301" s="44"/>
      <c r="KA301" s="44"/>
      <c r="KB301" s="44"/>
      <c r="KC301" s="44"/>
      <c r="KD301" s="44"/>
      <c r="KE301" s="44"/>
      <c r="KF301" s="44"/>
      <c r="KG301" s="44"/>
      <c r="KH301" s="44"/>
      <c r="KI301" s="44"/>
      <c r="KJ301" s="44"/>
      <c r="KK301" s="44"/>
      <c r="KL301" s="44"/>
      <c r="KM301" s="44"/>
      <c r="KN301" s="44"/>
      <c r="KO301" s="44"/>
      <c r="KP301" s="44"/>
      <c r="KQ301" s="44"/>
      <c r="KR301" s="44"/>
      <c r="KS301" s="44"/>
      <c r="KT301" s="44"/>
      <c r="KU301" s="44"/>
      <c r="KV301" s="44"/>
      <c r="KW301" s="44"/>
      <c r="KX301" s="44"/>
      <c r="KY301" s="44"/>
      <c r="KZ301" s="44"/>
      <c r="LA301" s="44"/>
      <c r="LB301" s="44"/>
      <c r="LC301" s="44"/>
      <c r="LD301" s="44"/>
      <c r="LE301" s="44"/>
      <c r="LF301" s="44"/>
      <c r="LG301" s="44"/>
      <c r="LH301" s="44"/>
      <c r="LI301" s="44"/>
      <c r="LJ301" s="44"/>
      <c r="LK301" s="44"/>
      <c r="LL301" s="44"/>
      <c r="LM301" s="44"/>
      <c r="LN301" s="44"/>
      <c r="LO301" s="44"/>
      <c r="LP301" s="44"/>
      <c r="LQ301" s="44"/>
      <c r="LR301" s="44"/>
      <c r="LS301" s="44"/>
      <c r="LT301" s="44"/>
      <c r="LU301" s="44"/>
      <c r="LV301" s="44"/>
      <c r="LW301" s="44"/>
      <c r="LX301" s="44"/>
      <c r="LY301" s="44"/>
      <c r="LZ301" s="44"/>
      <c r="MA301" s="44"/>
      <c r="MB301" s="44"/>
      <c r="MC301" s="44"/>
      <c r="MD301" s="44"/>
      <c r="ME301" s="44"/>
      <c r="MF301" s="44"/>
      <c r="MG301" s="44"/>
      <c r="MH301" s="44"/>
      <c r="MI301" s="44"/>
      <c r="MJ301" s="44"/>
      <c r="MK301" s="44"/>
      <c r="ML301" s="44"/>
      <c r="MM301" s="44"/>
      <c r="MN301" s="44"/>
      <c r="MO301" s="44"/>
      <c r="MP301" s="44"/>
      <c r="MQ301" s="44"/>
      <c r="MR301" s="44"/>
      <c r="MS301" s="44"/>
      <c r="MT301" s="44"/>
      <c r="MU301" s="44"/>
      <c r="MV301" s="44"/>
      <c r="MW301" s="44"/>
      <c r="MX301" s="44"/>
      <c r="MY301" s="44"/>
      <c r="MZ301" s="44"/>
      <c r="NA301" s="44"/>
      <c r="NB301" s="44"/>
      <c r="NC301" s="44"/>
      <c r="ND301" s="44"/>
      <c r="NE301" s="44"/>
      <c r="NF301" s="44"/>
      <c r="NG301" s="44"/>
      <c r="NH301" s="44"/>
      <c r="NI301" s="44"/>
      <c r="NJ301" s="44"/>
      <c r="NK301" s="44"/>
      <c r="NL301" s="44"/>
      <c r="NM301" s="44"/>
      <c r="NN301" s="44"/>
      <c r="NO301" s="44"/>
      <c r="NP301" s="44"/>
      <c r="NQ301" s="44"/>
      <c r="NR301" s="44"/>
      <c r="NS301" s="44"/>
      <c r="NT301" s="44"/>
      <c r="NU301" s="44"/>
      <c r="NV301" s="44"/>
      <c r="NW301" s="44"/>
      <c r="NX301" s="44"/>
      <c r="NY301" s="44"/>
      <c r="NZ301" s="44"/>
      <c r="OA301" s="44"/>
      <c r="OB301" s="44"/>
      <c r="OC301" s="44"/>
      <c r="OD301" s="44"/>
      <c r="OE301" s="44"/>
      <c r="OF301" s="44"/>
      <c r="OG301" s="44"/>
      <c r="OH301" s="44"/>
      <c r="OI301" s="44"/>
      <c r="OJ301" s="44"/>
      <c r="OK301" s="44"/>
      <c r="OL301" s="44"/>
      <c r="OM301" s="44"/>
      <c r="ON301" s="44"/>
      <c r="OO301" s="44"/>
      <c r="OP301" s="44"/>
      <c r="OQ301" s="44"/>
      <c r="OR301" s="44"/>
      <c r="OS301" s="44"/>
      <c r="OT301" s="44"/>
      <c r="OU301" s="44"/>
      <c r="OV301" s="44"/>
      <c r="OW301" s="44"/>
      <c r="OX301" s="44"/>
      <c r="OY301" s="44"/>
      <c r="OZ301" s="44"/>
      <c r="PA301" s="44"/>
      <c r="PB301" s="44"/>
      <c r="PC301" s="44"/>
      <c r="PD301" s="44"/>
      <c r="PE301" s="44"/>
      <c r="PF301" s="44"/>
      <c r="PG301" s="44"/>
      <c r="PH301" s="44"/>
    </row>
    <row r="302" spans="1:424" s="49" customFormat="1" x14ac:dyDescent="0.25">
      <c r="A302" s="30"/>
      <c r="C302" s="328"/>
      <c r="D302" s="47"/>
      <c r="E302" s="328"/>
      <c r="F302" s="47"/>
      <c r="G302" s="47"/>
      <c r="H302" s="47"/>
      <c r="I302" s="47"/>
      <c r="J302" s="47"/>
      <c r="M302" s="47"/>
      <c r="N302" s="47"/>
      <c r="O302" s="47"/>
      <c r="P302" s="47"/>
      <c r="Q302" s="47"/>
      <c r="R302" s="47"/>
      <c r="U302" s="47"/>
      <c r="V302" s="47"/>
      <c r="W302" s="47"/>
      <c r="X302" s="47"/>
      <c r="Y302" s="47"/>
      <c r="Z302" s="47"/>
      <c r="AC302" s="47"/>
      <c r="AD302" s="47"/>
      <c r="AE302" s="47"/>
      <c r="AF302" s="47"/>
      <c r="AG302" s="47"/>
      <c r="AH302" s="47"/>
      <c r="AK302" s="47"/>
      <c r="AL302" s="47"/>
      <c r="AM302" s="47"/>
      <c r="AN302" s="47"/>
      <c r="AO302" s="47"/>
      <c r="AP302" s="47"/>
      <c r="AS302" s="47"/>
      <c r="AT302" s="47"/>
      <c r="AU302" s="47"/>
      <c r="AV302" s="47"/>
      <c r="AW302" s="46"/>
      <c r="AX302" s="46"/>
      <c r="BA302" s="47"/>
      <c r="BB302" s="47"/>
      <c r="BC302" s="47"/>
      <c r="BD302" s="47"/>
      <c r="BE302" s="47"/>
      <c r="BF302" s="47"/>
      <c r="BG302" s="47"/>
      <c r="BH302" s="47"/>
      <c r="BI302" s="44"/>
      <c r="BJ302" s="44"/>
      <c r="BK302" s="44"/>
      <c r="BL302" s="44"/>
      <c r="BM302" s="44"/>
      <c r="BN302" s="44"/>
      <c r="BO302" s="44"/>
      <c r="BP302" s="44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44"/>
      <c r="CE302" s="44"/>
      <c r="CF302" s="44"/>
      <c r="CG302" s="44"/>
      <c r="CH302" s="44"/>
      <c r="CI302" s="44"/>
      <c r="CJ302" s="44"/>
      <c r="CK302" s="44"/>
      <c r="CL302" s="44"/>
      <c r="CM302" s="44"/>
      <c r="CN302" s="44"/>
      <c r="CO302" s="44"/>
      <c r="CP302" s="44"/>
      <c r="CQ302" s="44"/>
      <c r="CR302" s="44"/>
      <c r="CS302" s="44"/>
      <c r="CT302" s="44"/>
      <c r="CU302" s="44"/>
      <c r="CV302" s="44"/>
      <c r="CW302" s="44"/>
      <c r="CX302" s="44"/>
      <c r="CY302" s="44"/>
      <c r="CZ302" s="44"/>
      <c r="DA302" s="44"/>
      <c r="DB302" s="44"/>
      <c r="DC302" s="44"/>
      <c r="DD302" s="44"/>
      <c r="DE302" s="44"/>
      <c r="DF302" s="44"/>
      <c r="DG302" s="44"/>
      <c r="DH302" s="44"/>
      <c r="DI302" s="44"/>
      <c r="DJ302" s="44"/>
      <c r="DK302" s="44"/>
      <c r="DL302" s="44"/>
      <c r="DM302" s="44"/>
      <c r="DN302" s="44"/>
      <c r="DO302" s="44"/>
      <c r="DP302" s="44"/>
      <c r="DQ302" s="44"/>
      <c r="DR302" s="44"/>
      <c r="DS302" s="44"/>
      <c r="DT302" s="44"/>
      <c r="DU302" s="44"/>
      <c r="DV302" s="44"/>
      <c r="DW302" s="44"/>
      <c r="DX302" s="44"/>
      <c r="DY302" s="44"/>
      <c r="DZ302" s="44"/>
      <c r="EA302" s="44"/>
      <c r="EB302" s="44"/>
      <c r="EC302" s="44"/>
      <c r="ED302" s="44"/>
      <c r="EE302" s="44"/>
      <c r="EF302" s="44"/>
      <c r="EG302" s="44"/>
      <c r="EH302" s="44"/>
      <c r="EI302" s="44"/>
      <c r="EJ302" s="44"/>
      <c r="EK302" s="44"/>
      <c r="EL302" s="44"/>
      <c r="EM302" s="44"/>
      <c r="EN302" s="44"/>
      <c r="EO302" s="44"/>
      <c r="EP302" s="44"/>
      <c r="EQ302" s="44"/>
      <c r="ER302" s="44"/>
      <c r="ES302" s="44"/>
      <c r="ET302" s="44"/>
      <c r="EU302" s="44"/>
      <c r="EV302" s="44"/>
      <c r="EW302" s="44"/>
      <c r="EX302" s="44"/>
      <c r="EY302" s="44"/>
      <c r="EZ302" s="44"/>
      <c r="FA302" s="44"/>
      <c r="FB302" s="44"/>
      <c r="FC302" s="44"/>
      <c r="FD302" s="44"/>
      <c r="FE302" s="44"/>
      <c r="FF302" s="44"/>
      <c r="FG302" s="44"/>
      <c r="FH302" s="44"/>
      <c r="FI302" s="44"/>
      <c r="FJ302" s="44"/>
      <c r="FK302" s="44"/>
      <c r="FL302" s="44"/>
      <c r="FM302" s="44"/>
      <c r="FN302" s="44"/>
      <c r="FO302" s="44"/>
      <c r="FP302" s="44"/>
      <c r="FQ302" s="44"/>
      <c r="FR302" s="44"/>
      <c r="FS302" s="44"/>
      <c r="FT302" s="44"/>
      <c r="FU302" s="44"/>
      <c r="FV302" s="44"/>
      <c r="FW302" s="44"/>
      <c r="FX302" s="44"/>
      <c r="FY302" s="44"/>
      <c r="FZ302" s="44"/>
      <c r="GA302" s="44"/>
      <c r="GB302" s="44"/>
      <c r="GC302" s="44"/>
      <c r="GD302" s="44"/>
      <c r="GE302" s="44"/>
      <c r="GF302" s="44"/>
      <c r="GG302" s="44"/>
      <c r="GH302" s="44"/>
      <c r="GI302" s="44"/>
      <c r="GJ302" s="44"/>
      <c r="GK302" s="44"/>
      <c r="GL302" s="44"/>
      <c r="GM302" s="44"/>
      <c r="GN302" s="44"/>
      <c r="GO302" s="44"/>
      <c r="GP302" s="44"/>
      <c r="GQ302" s="44"/>
      <c r="GR302" s="44"/>
      <c r="GS302" s="44"/>
      <c r="GT302" s="44"/>
      <c r="GU302" s="44"/>
      <c r="GV302" s="44"/>
      <c r="GW302" s="44"/>
      <c r="GX302" s="44"/>
      <c r="GY302" s="44"/>
      <c r="GZ302" s="44"/>
      <c r="HA302" s="44"/>
      <c r="HB302" s="44"/>
      <c r="HC302" s="44"/>
      <c r="HD302" s="44"/>
      <c r="HE302" s="44"/>
      <c r="HF302" s="44"/>
      <c r="HG302" s="44"/>
      <c r="HH302" s="44"/>
      <c r="HI302" s="44"/>
      <c r="HJ302" s="44"/>
      <c r="HK302" s="44"/>
      <c r="HL302" s="44"/>
      <c r="HM302" s="44"/>
      <c r="HN302" s="44"/>
      <c r="HO302" s="44"/>
      <c r="HP302" s="44"/>
      <c r="HQ302" s="44"/>
      <c r="HR302" s="44"/>
      <c r="HS302" s="44"/>
      <c r="HT302" s="44"/>
      <c r="HU302" s="44"/>
      <c r="HV302" s="44"/>
      <c r="HW302" s="44"/>
      <c r="HX302" s="44"/>
      <c r="HY302" s="44"/>
      <c r="HZ302" s="44"/>
      <c r="IA302" s="44"/>
      <c r="IB302" s="44"/>
      <c r="IC302" s="44"/>
      <c r="ID302" s="44"/>
      <c r="IE302" s="44"/>
      <c r="IF302" s="44"/>
      <c r="IG302" s="44"/>
      <c r="IH302" s="44"/>
      <c r="II302" s="44"/>
      <c r="IJ302" s="44"/>
      <c r="IK302" s="44"/>
      <c r="IL302" s="44"/>
      <c r="IM302" s="44"/>
      <c r="IN302" s="44"/>
      <c r="IO302" s="44"/>
      <c r="IP302" s="44"/>
      <c r="IQ302" s="44"/>
      <c r="IR302" s="44"/>
      <c r="IS302" s="44"/>
      <c r="IT302" s="44"/>
      <c r="IU302" s="44"/>
      <c r="IV302" s="44"/>
      <c r="IW302" s="44"/>
      <c r="IX302" s="44"/>
      <c r="IY302" s="44"/>
      <c r="IZ302" s="44"/>
      <c r="JA302" s="44"/>
      <c r="JB302" s="44"/>
      <c r="JC302" s="44"/>
      <c r="JD302" s="44"/>
      <c r="JE302" s="44"/>
      <c r="JF302" s="44"/>
      <c r="JG302" s="44"/>
      <c r="JH302" s="44"/>
      <c r="JI302" s="44"/>
      <c r="JJ302" s="44"/>
      <c r="JK302" s="44"/>
      <c r="JL302" s="44"/>
      <c r="JM302" s="44"/>
      <c r="JN302" s="44"/>
      <c r="JO302" s="44"/>
      <c r="JP302" s="44"/>
      <c r="JQ302" s="44"/>
      <c r="JR302" s="44"/>
      <c r="JS302" s="44"/>
      <c r="JT302" s="44"/>
      <c r="JU302" s="44"/>
      <c r="JV302" s="44"/>
      <c r="JW302" s="44"/>
      <c r="JX302" s="44"/>
      <c r="JY302" s="44"/>
      <c r="JZ302" s="44"/>
      <c r="KA302" s="44"/>
      <c r="KB302" s="44"/>
      <c r="KC302" s="44"/>
      <c r="KD302" s="44"/>
      <c r="KE302" s="44"/>
      <c r="KF302" s="44"/>
      <c r="KG302" s="44"/>
      <c r="KH302" s="44"/>
      <c r="KI302" s="44"/>
      <c r="KJ302" s="44"/>
      <c r="KK302" s="44"/>
      <c r="KL302" s="44"/>
      <c r="KM302" s="44"/>
      <c r="KN302" s="44"/>
      <c r="KO302" s="44"/>
      <c r="KP302" s="44"/>
      <c r="KQ302" s="44"/>
      <c r="KR302" s="44"/>
      <c r="KS302" s="44"/>
      <c r="KT302" s="44"/>
      <c r="KU302" s="44"/>
      <c r="KV302" s="44"/>
      <c r="KW302" s="44"/>
      <c r="KX302" s="44"/>
      <c r="KY302" s="44"/>
      <c r="KZ302" s="44"/>
      <c r="LA302" s="44"/>
      <c r="LB302" s="44"/>
      <c r="LC302" s="44"/>
      <c r="LD302" s="44"/>
      <c r="LE302" s="44"/>
      <c r="LF302" s="44"/>
      <c r="LG302" s="44"/>
      <c r="LH302" s="44"/>
      <c r="LI302" s="44"/>
      <c r="LJ302" s="44"/>
      <c r="LK302" s="44"/>
      <c r="LL302" s="44"/>
      <c r="LM302" s="44"/>
      <c r="LN302" s="44"/>
      <c r="LO302" s="44"/>
      <c r="LP302" s="44"/>
      <c r="LQ302" s="44"/>
      <c r="LR302" s="44"/>
      <c r="LS302" s="44"/>
      <c r="LT302" s="44"/>
      <c r="LU302" s="44"/>
      <c r="LV302" s="44"/>
      <c r="LW302" s="44"/>
      <c r="LX302" s="44"/>
      <c r="LY302" s="44"/>
      <c r="LZ302" s="44"/>
      <c r="MA302" s="44"/>
      <c r="MB302" s="44"/>
      <c r="MC302" s="44"/>
      <c r="MD302" s="44"/>
      <c r="ME302" s="44"/>
      <c r="MF302" s="44"/>
      <c r="MG302" s="44"/>
      <c r="MH302" s="44"/>
      <c r="MI302" s="44"/>
      <c r="MJ302" s="44"/>
      <c r="MK302" s="44"/>
      <c r="ML302" s="44"/>
      <c r="MM302" s="44"/>
      <c r="MN302" s="44"/>
      <c r="MO302" s="44"/>
      <c r="MP302" s="44"/>
      <c r="MQ302" s="44"/>
      <c r="MR302" s="44"/>
      <c r="MS302" s="44"/>
      <c r="MT302" s="44"/>
      <c r="MU302" s="44"/>
      <c r="MV302" s="44"/>
      <c r="MW302" s="44"/>
      <c r="MX302" s="44"/>
      <c r="MY302" s="44"/>
      <c r="MZ302" s="44"/>
      <c r="NA302" s="44"/>
      <c r="NB302" s="44"/>
      <c r="NC302" s="44"/>
      <c r="ND302" s="44"/>
      <c r="NE302" s="44"/>
      <c r="NF302" s="44"/>
      <c r="NG302" s="44"/>
      <c r="NH302" s="44"/>
      <c r="NI302" s="44"/>
      <c r="NJ302" s="44"/>
      <c r="NK302" s="44"/>
      <c r="NL302" s="44"/>
      <c r="NM302" s="44"/>
      <c r="NN302" s="44"/>
      <c r="NO302" s="44"/>
      <c r="NP302" s="44"/>
      <c r="NQ302" s="44"/>
      <c r="NR302" s="44"/>
      <c r="NS302" s="44"/>
      <c r="NT302" s="44"/>
      <c r="NU302" s="44"/>
      <c r="NV302" s="44"/>
      <c r="NW302" s="44"/>
      <c r="NX302" s="44"/>
      <c r="NY302" s="44"/>
      <c r="NZ302" s="44"/>
      <c r="OA302" s="44"/>
      <c r="OB302" s="44"/>
      <c r="OC302" s="44"/>
      <c r="OD302" s="44"/>
      <c r="OE302" s="44"/>
      <c r="OF302" s="44"/>
      <c r="OG302" s="44"/>
      <c r="OH302" s="44"/>
      <c r="OI302" s="44"/>
      <c r="OJ302" s="44"/>
      <c r="OK302" s="44"/>
      <c r="OL302" s="44"/>
      <c r="OM302" s="44"/>
      <c r="ON302" s="44"/>
      <c r="OO302" s="44"/>
      <c r="OP302" s="44"/>
      <c r="OQ302" s="44"/>
      <c r="OR302" s="44"/>
      <c r="OS302" s="44"/>
      <c r="OT302" s="44"/>
      <c r="OU302" s="44"/>
      <c r="OV302" s="44"/>
      <c r="OW302" s="44"/>
      <c r="OX302" s="44"/>
      <c r="OY302" s="44"/>
      <c r="OZ302" s="44"/>
      <c r="PA302" s="44"/>
      <c r="PB302" s="44"/>
      <c r="PC302" s="44"/>
      <c r="PD302" s="44"/>
      <c r="PE302" s="44"/>
      <c r="PF302" s="44"/>
      <c r="PG302" s="44"/>
      <c r="PH302" s="44"/>
    </row>
    <row r="303" spans="1:424" s="49" customFormat="1" x14ac:dyDescent="0.25">
      <c r="A303" s="30"/>
      <c r="C303" s="328"/>
      <c r="D303" s="47"/>
      <c r="E303" s="328"/>
      <c r="F303" s="47"/>
      <c r="G303" s="47"/>
      <c r="H303" s="47"/>
      <c r="I303" s="47"/>
      <c r="J303" s="47"/>
      <c r="M303" s="47"/>
      <c r="N303" s="47"/>
      <c r="O303" s="47"/>
      <c r="P303" s="47"/>
      <c r="Q303" s="47"/>
      <c r="R303" s="47"/>
      <c r="U303" s="47"/>
      <c r="V303" s="47"/>
      <c r="W303" s="47"/>
      <c r="X303" s="47"/>
      <c r="Y303" s="47"/>
      <c r="Z303" s="47"/>
      <c r="AC303" s="47"/>
      <c r="AD303" s="47"/>
      <c r="AE303" s="47"/>
      <c r="AF303" s="47"/>
      <c r="AG303" s="47"/>
      <c r="AH303" s="47"/>
      <c r="AK303" s="47"/>
      <c r="AL303" s="47"/>
      <c r="AM303" s="47"/>
      <c r="AN303" s="47"/>
      <c r="AO303" s="47"/>
      <c r="AP303" s="47"/>
      <c r="AS303" s="47"/>
      <c r="AT303" s="47"/>
      <c r="AU303" s="47"/>
      <c r="AV303" s="47"/>
      <c r="AW303" s="46"/>
      <c r="AX303" s="46"/>
      <c r="BA303" s="47"/>
      <c r="BB303" s="47"/>
      <c r="BC303" s="47"/>
      <c r="BD303" s="47"/>
      <c r="BE303" s="47"/>
      <c r="BF303" s="47"/>
      <c r="BG303" s="47"/>
      <c r="BH303" s="47"/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44"/>
      <c r="CE303" s="44"/>
      <c r="CF303" s="44"/>
      <c r="CG303" s="44"/>
      <c r="CH303" s="44"/>
      <c r="CI303" s="44"/>
      <c r="CJ303" s="44"/>
      <c r="CK303" s="44"/>
      <c r="CL303" s="44"/>
      <c r="CM303" s="44"/>
      <c r="CN303" s="44"/>
      <c r="CO303" s="44"/>
      <c r="CP303" s="44"/>
      <c r="CQ303" s="44"/>
      <c r="CR303" s="44"/>
      <c r="CS303" s="44"/>
      <c r="CT303" s="44"/>
      <c r="CU303" s="44"/>
      <c r="CV303" s="44"/>
      <c r="CW303" s="44"/>
      <c r="CX303" s="44"/>
      <c r="CY303" s="44"/>
      <c r="CZ303" s="44"/>
      <c r="DA303" s="44"/>
      <c r="DB303" s="44"/>
      <c r="DC303" s="44"/>
      <c r="DD303" s="44"/>
      <c r="DE303" s="44"/>
      <c r="DF303" s="44"/>
      <c r="DG303" s="44"/>
      <c r="DH303" s="44"/>
      <c r="DI303" s="44"/>
      <c r="DJ303" s="44"/>
      <c r="DK303" s="44"/>
      <c r="DL303" s="44"/>
      <c r="DM303" s="44"/>
      <c r="DN303" s="44"/>
      <c r="DO303" s="44"/>
      <c r="DP303" s="44"/>
      <c r="DQ303" s="44"/>
      <c r="DR303" s="44"/>
      <c r="DS303" s="44"/>
      <c r="DT303" s="44"/>
      <c r="DU303" s="44"/>
      <c r="DV303" s="44"/>
      <c r="DW303" s="44"/>
      <c r="DX303" s="44"/>
      <c r="DY303" s="44"/>
      <c r="DZ303" s="44"/>
      <c r="EA303" s="44"/>
      <c r="EB303" s="44"/>
      <c r="EC303" s="44"/>
      <c r="ED303" s="44"/>
      <c r="EE303" s="44"/>
      <c r="EF303" s="44"/>
      <c r="EG303" s="44"/>
      <c r="EH303" s="44"/>
      <c r="EI303" s="44"/>
      <c r="EJ303" s="44"/>
      <c r="EK303" s="44"/>
      <c r="EL303" s="44"/>
      <c r="EM303" s="44"/>
      <c r="EN303" s="44"/>
      <c r="EO303" s="44"/>
      <c r="EP303" s="44"/>
      <c r="EQ303" s="44"/>
      <c r="ER303" s="44"/>
      <c r="ES303" s="44"/>
      <c r="ET303" s="44"/>
      <c r="EU303" s="44"/>
      <c r="EV303" s="44"/>
      <c r="EW303" s="44"/>
      <c r="EX303" s="44"/>
      <c r="EY303" s="44"/>
      <c r="EZ303" s="44"/>
      <c r="FA303" s="44"/>
      <c r="FB303" s="44"/>
      <c r="FC303" s="44"/>
      <c r="FD303" s="44"/>
      <c r="FE303" s="44"/>
      <c r="FF303" s="44"/>
      <c r="FG303" s="44"/>
      <c r="FH303" s="44"/>
      <c r="FI303" s="44"/>
      <c r="FJ303" s="44"/>
      <c r="FK303" s="44"/>
      <c r="FL303" s="44"/>
      <c r="FM303" s="44"/>
      <c r="FN303" s="44"/>
      <c r="FO303" s="44"/>
      <c r="FP303" s="44"/>
      <c r="FQ303" s="44"/>
      <c r="FR303" s="44"/>
      <c r="FS303" s="44"/>
      <c r="FT303" s="44"/>
      <c r="FU303" s="44"/>
      <c r="FV303" s="44"/>
      <c r="FW303" s="44"/>
      <c r="FX303" s="44"/>
      <c r="FY303" s="44"/>
      <c r="FZ303" s="44"/>
      <c r="GA303" s="44"/>
      <c r="GB303" s="44"/>
      <c r="GC303" s="44"/>
      <c r="GD303" s="44"/>
      <c r="GE303" s="44"/>
      <c r="GF303" s="44"/>
      <c r="GG303" s="44"/>
      <c r="GH303" s="44"/>
      <c r="GI303" s="44"/>
      <c r="GJ303" s="44"/>
      <c r="GK303" s="44"/>
      <c r="GL303" s="44"/>
      <c r="GM303" s="44"/>
      <c r="GN303" s="44"/>
      <c r="GO303" s="44"/>
      <c r="GP303" s="44"/>
      <c r="GQ303" s="44"/>
      <c r="GR303" s="44"/>
      <c r="GS303" s="44"/>
      <c r="GT303" s="44"/>
      <c r="GU303" s="44"/>
      <c r="GV303" s="44"/>
      <c r="GW303" s="44"/>
      <c r="GX303" s="44"/>
      <c r="GY303" s="44"/>
      <c r="GZ303" s="44"/>
      <c r="HA303" s="44"/>
      <c r="HB303" s="44"/>
      <c r="HC303" s="44"/>
      <c r="HD303" s="44"/>
      <c r="HE303" s="44"/>
      <c r="HF303" s="44"/>
      <c r="HG303" s="44"/>
      <c r="HH303" s="44"/>
      <c r="HI303" s="44"/>
      <c r="HJ303" s="44"/>
      <c r="HK303" s="44"/>
      <c r="HL303" s="44"/>
      <c r="HM303" s="44"/>
      <c r="HN303" s="44"/>
      <c r="HO303" s="44"/>
      <c r="HP303" s="44"/>
      <c r="HQ303" s="44"/>
      <c r="HR303" s="44"/>
      <c r="HS303" s="44"/>
      <c r="HT303" s="44"/>
      <c r="HU303" s="44"/>
      <c r="HV303" s="44"/>
      <c r="HW303" s="44"/>
      <c r="HX303" s="44"/>
      <c r="HY303" s="44"/>
      <c r="HZ303" s="44"/>
      <c r="IA303" s="44"/>
      <c r="IB303" s="44"/>
      <c r="IC303" s="44"/>
      <c r="ID303" s="44"/>
      <c r="IE303" s="44"/>
      <c r="IF303" s="44"/>
      <c r="IG303" s="44"/>
      <c r="IH303" s="44"/>
      <c r="II303" s="44"/>
      <c r="IJ303" s="44"/>
      <c r="IK303" s="44"/>
      <c r="IL303" s="44"/>
      <c r="IM303" s="44"/>
      <c r="IN303" s="44"/>
      <c r="IO303" s="44"/>
      <c r="IP303" s="44"/>
      <c r="IQ303" s="44"/>
      <c r="IR303" s="44"/>
      <c r="IS303" s="44"/>
      <c r="IT303" s="44"/>
      <c r="IU303" s="44"/>
      <c r="IV303" s="44"/>
      <c r="IW303" s="44"/>
      <c r="IX303" s="44"/>
      <c r="IY303" s="44"/>
      <c r="IZ303" s="44"/>
      <c r="JA303" s="44"/>
      <c r="JB303" s="44"/>
      <c r="JC303" s="44"/>
      <c r="JD303" s="44"/>
      <c r="JE303" s="44"/>
      <c r="JF303" s="44"/>
      <c r="JG303" s="44"/>
      <c r="JH303" s="44"/>
      <c r="JI303" s="44"/>
      <c r="JJ303" s="44"/>
      <c r="JK303" s="44"/>
      <c r="JL303" s="44"/>
      <c r="JM303" s="44"/>
      <c r="JN303" s="44"/>
      <c r="JO303" s="44"/>
      <c r="JP303" s="44"/>
      <c r="JQ303" s="44"/>
      <c r="JR303" s="44"/>
      <c r="JS303" s="44"/>
      <c r="JT303" s="44"/>
      <c r="JU303" s="44"/>
      <c r="JV303" s="44"/>
      <c r="JW303" s="44"/>
      <c r="JX303" s="44"/>
      <c r="JY303" s="44"/>
      <c r="JZ303" s="44"/>
      <c r="KA303" s="44"/>
      <c r="KB303" s="44"/>
      <c r="KC303" s="44"/>
      <c r="KD303" s="44"/>
      <c r="KE303" s="44"/>
      <c r="KF303" s="44"/>
      <c r="KG303" s="44"/>
      <c r="KH303" s="44"/>
      <c r="KI303" s="44"/>
      <c r="KJ303" s="44"/>
      <c r="KK303" s="44"/>
      <c r="KL303" s="44"/>
      <c r="KM303" s="44"/>
      <c r="KN303" s="44"/>
      <c r="KO303" s="44"/>
      <c r="KP303" s="44"/>
      <c r="KQ303" s="44"/>
      <c r="KR303" s="44"/>
      <c r="KS303" s="44"/>
      <c r="KT303" s="44"/>
      <c r="KU303" s="44"/>
      <c r="KV303" s="44"/>
      <c r="KW303" s="44"/>
      <c r="KX303" s="44"/>
      <c r="KY303" s="44"/>
      <c r="KZ303" s="44"/>
      <c r="LA303" s="44"/>
      <c r="LB303" s="44"/>
      <c r="LC303" s="44"/>
      <c r="LD303" s="44"/>
      <c r="LE303" s="44"/>
      <c r="LF303" s="44"/>
      <c r="LG303" s="44"/>
      <c r="LH303" s="44"/>
      <c r="LI303" s="44"/>
      <c r="LJ303" s="44"/>
      <c r="LK303" s="44"/>
      <c r="LL303" s="44"/>
      <c r="LM303" s="44"/>
      <c r="LN303" s="44"/>
      <c r="LO303" s="44"/>
      <c r="LP303" s="44"/>
      <c r="LQ303" s="44"/>
      <c r="LR303" s="44"/>
      <c r="LS303" s="44"/>
      <c r="LT303" s="44"/>
      <c r="LU303" s="44"/>
      <c r="LV303" s="44"/>
      <c r="LW303" s="44"/>
      <c r="LX303" s="44"/>
      <c r="LY303" s="44"/>
      <c r="LZ303" s="44"/>
      <c r="MA303" s="44"/>
      <c r="MB303" s="44"/>
      <c r="MC303" s="44"/>
      <c r="MD303" s="44"/>
      <c r="ME303" s="44"/>
      <c r="MF303" s="44"/>
      <c r="MG303" s="44"/>
      <c r="MH303" s="44"/>
      <c r="MI303" s="44"/>
      <c r="MJ303" s="44"/>
      <c r="MK303" s="44"/>
      <c r="ML303" s="44"/>
      <c r="MM303" s="44"/>
      <c r="MN303" s="44"/>
      <c r="MO303" s="44"/>
      <c r="MP303" s="44"/>
      <c r="MQ303" s="44"/>
      <c r="MR303" s="44"/>
      <c r="MS303" s="44"/>
      <c r="MT303" s="44"/>
      <c r="MU303" s="44"/>
      <c r="MV303" s="44"/>
      <c r="MW303" s="44"/>
      <c r="MX303" s="44"/>
      <c r="MY303" s="44"/>
      <c r="MZ303" s="44"/>
      <c r="NA303" s="44"/>
      <c r="NB303" s="44"/>
      <c r="NC303" s="44"/>
      <c r="ND303" s="44"/>
      <c r="NE303" s="44"/>
      <c r="NF303" s="44"/>
      <c r="NG303" s="44"/>
      <c r="NH303" s="44"/>
      <c r="NI303" s="44"/>
      <c r="NJ303" s="44"/>
      <c r="NK303" s="44"/>
      <c r="NL303" s="44"/>
      <c r="NM303" s="44"/>
      <c r="NN303" s="44"/>
      <c r="NO303" s="44"/>
      <c r="NP303" s="44"/>
      <c r="NQ303" s="44"/>
      <c r="NR303" s="44"/>
      <c r="NS303" s="44"/>
      <c r="NT303" s="44"/>
      <c r="NU303" s="44"/>
      <c r="NV303" s="44"/>
      <c r="NW303" s="44"/>
      <c r="NX303" s="44"/>
      <c r="NY303" s="44"/>
      <c r="NZ303" s="44"/>
      <c r="OA303" s="44"/>
      <c r="OB303" s="44"/>
      <c r="OC303" s="44"/>
      <c r="OD303" s="44"/>
      <c r="OE303" s="44"/>
      <c r="OF303" s="44"/>
      <c r="OG303" s="44"/>
      <c r="OH303" s="44"/>
      <c r="OI303" s="44"/>
      <c r="OJ303" s="44"/>
      <c r="OK303" s="44"/>
      <c r="OL303" s="44"/>
      <c r="OM303" s="44"/>
      <c r="ON303" s="44"/>
      <c r="OO303" s="44"/>
      <c r="OP303" s="44"/>
      <c r="OQ303" s="44"/>
      <c r="OR303" s="44"/>
      <c r="OS303" s="44"/>
      <c r="OT303" s="44"/>
      <c r="OU303" s="44"/>
      <c r="OV303" s="44"/>
      <c r="OW303" s="44"/>
      <c r="OX303" s="44"/>
      <c r="OY303" s="44"/>
      <c r="OZ303" s="44"/>
      <c r="PA303" s="44"/>
      <c r="PB303" s="44"/>
      <c r="PC303" s="44"/>
      <c r="PD303" s="44"/>
      <c r="PE303" s="44"/>
      <c r="PF303" s="44"/>
      <c r="PG303" s="44"/>
      <c r="PH303" s="44"/>
    </row>
    <row r="304" spans="1:424" s="49" customFormat="1" x14ac:dyDescent="0.25">
      <c r="A304" s="30"/>
      <c r="C304" s="328"/>
      <c r="D304" s="47"/>
      <c r="E304" s="328"/>
      <c r="F304" s="47"/>
      <c r="G304" s="47"/>
      <c r="H304" s="47"/>
      <c r="I304" s="47"/>
      <c r="J304" s="47"/>
      <c r="M304" s="47"/>
      <c r="N304" s="47"/>
      <c r="O304" s="47"/>
      <c r="P304" s="47"/>
      <c r="Q304" s="47"/>
      <c r="R304" s="47"/>
      <c r="U304" s="47"/>
      <c r="V304" s="47"/>
      <c r="W304" s="47"/>
      <c r="X304" s="47"/>
      <c r="Y304" s="47"/>
      <c r="Z304" s="47"/>
      <c r="AC304" s="47"/>
      <c r="AD304" s="47"/>
      <c r="AE304" s="47"/>
      <c r="AF304" s="47"/>
      <c r="AG304" s="47"/>
      <c r="AH304" s="47"/>
      <c r="AK304" s="47"/>
      <c r="AL304" s="47"/>
      <c r="AM304" s="47"/>
      <c r="AN304" s="47"/>
      <c r="AO304" s="47"/>
      <c r="AP304" s="47"/>
      <c r="AS304" s="47"/>
      <c r="AT304" s="47"/>
      <c r="AU304" s="47"/>
      <c r="AV304" s="47"/>
      <c r="AW304" s="46"/>
      <c r="AX304" s="46"/>
      <c r="BA304" s="47"/>
      <c r="BB304" s="47"/>
      <c r="BC304" s="47"/>
      <c r="BD304" s="47"/>
      <c r="BE304" s="47"/>
      <c r="BF304" s="47"/>
      <c r="BG304" s="47"/>
      <c r="BH304" s="47"/>
      <c r="BI304" s="44"/>
      <c r="BJ304" s="44"/>
      <c r="BK304" s="44"/>
      <c r="BL304" s="44"/>
      <c r="BM304" s="44"/>
      <c r="BN304" s="44"/>
      <c r="BO304" s="44"/>
      <c r="BP304" s="44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44"/>
      <c r="CE304" s="44"/>
      <c r="CF304" s="44"/>
      <c r="CG304" s="44"/>
      <c r="CH304" s="44"/>
      <c r="CI304" s="44"/>
      <c r="CJ304" s="44"/>
      <c r="CK304" s="44"/>
      <c r="CL304" s="44"/>
      <c r="CM304" s="44"/>
      <c r="CN304" s="44"/>
      <c r="CO304" s="44"/>
      <c r="CP304" s="44"/>
      <c r="CQ304" s="44"/>
      <c r="CR304" s="44"/>
      <c r="CS304" s="44"/>
      <c r="CT304" s="44"/>
      <c r="CU304" s="44"/>
      <c r="CV304" s="44"/>
      <c r="CW304" s="44"/>
      <c r="CX304" s="44"/>
      <c r="CY304" s="44"/>
      <c r="CZ304" s="44"/>
      <c r="DA304" s="44"/>
      <c r="DB304" s="44"/>
      <c r="DC304" s="44"/>
      <c r="DD304" s="44"/>
      <c r="DE304" s="44"/>
      <c r="DF304" s="44"/>
      <c r="DG304" s="44"/>
      <c r="DH304" s="44"/>
      <c r="DI304" s="44"/>
      <c r="DJ304" s="44"/>
      <c r="DK304" s="44"/>
      <c r="DL304" s="44"/>
      <c r="DM304" s="44"/>
      <c r="DN304" s="44"/>
      <c r="DO304" s="44"/>
      <c r="DP304" s="44"/>
      <c r="DQ304" s="44"/>
      <c r="DR304" s="44"/>
      <c r="DS304" s="44"/>
      <c r="DT304" s="44"/>
      <c r="DU304" s="44"/>
      <c r="DV304" s="44"/>
      <c r="DW304" s="44"/>
      <c r="DX304" s="44"/>
      <c r="DY304" s="44"/>
      <c r="DZ304" s="44"/>
      <c r="EA304" s="44"/>
      <c r="EB304" s="44"/>
      <c r="EC304" s="44"/>
      <c r="ED304" s="44"/>
      <c r="EE304" s="44"/>
      <c r="EF304" s="44"/>
      <c r="EG304" s="44"/>
      <c r="EH304" s="44"/>
      <c r="EI304" s="44"/>
      <c r="EJ304" s="44"/>
      <c r="EK304" s="44"/>
      <c r="EL304" s="44"/>
      <c r="EM304" s="44"/>
      <c r="EN304" s="44"/>
      <c r="EO304" s="44"/>
      <c r="EP304" s="44"/>
      <c r="EQ304" s="44"/>
      <c r="ER304" s="44"/>
      <c r="ES304" s="44"/>
      <c r="ET304" s="44"/>
      <c r="EU304" s="44"/>
      <c r="EV304" s="44"/>
      <c r="EW304" s="44"/>
      <c r="EX304" s="44"/>
      <c r="EY304" s="44"/>
      <c r="EZ304" s="44"/>
      <c r="FA304" s="44"/>
      <c r="FB304" s="44"/>
      <c r="FC304" s="44"/>
      <c r="FD304" s="44"/>
      <c r="FE304" s="44"/>
      <c r="FF304" s="44"/>
      <c r="FG304" s="44"/>
      <c r="FH304" s="44"/>
      <c r="FI304" s="44"/>
      <c r="FJ304" s="44"/>
      <c r="FK304" s="44"/>
      <c r="FL304" s="44"/>
      <c r="FM304" s="44"/>
      <c r="FN304" s="44"/>
      <c r="FO304" s="44"/>
      <c r="FP304" s="44"/>
      <c r="FQ304" s="44"/>
      <c r="FR304" s="44"/>
      <c r="FS304" s="44"/>
      <c r="FT304" s="44"/>
      <c r="FU304" s="44"/>
      <c r="FV304" s="44"/>
      <c r="FW304" s="44"/>
      <c r="FX304" s="44"/>
      <c r="FY304" s="44"/>
      <c r="FZ304" s="44"/>
      <c r="GA304" s="44"/>
      <c r="GB304" s="44"/>
      <c r="GC304" s="44"/>
      <c r="GD304" s="44"/>
      <c r="GE304" s="44"/>
      <c r="GF304" s="44"/>
      <c r="GG304" s="44"/>
      <c r="GH304" s="44"/>
      <c r="GI304" s="44"/>
      <c r="GJ304" s="44"/>
      <c r="GK304" s="44"/>
      <c r="GL304" s="44"/>
      <c r="GM304" s="44"/>
      <c r="GN304" s="44"/>
      <c r="GO304" s="44"/>
      <c r="GP304" s="44"/>
      <c r="GQ304" s="44"/>
      <c r="GR304" s="44"/>
      <c r="GS304" s="44"/>
      <c r="GT304" s="44"/>
      <c r="GU304" s="44"/>
      <c r="GV304" s="44"/>
      <c r="GW304" s="44"/>
      <c r="GX304" s="44"/>
      <c r="GY304" s="44"/>
      <c r="GZ304" s="44"/>
      <c r="HA304" s="44"/>
      <c r="HB304" s="44"/>
      <c r="HC304" s="44"/>
      <c r="HD304" s="44"/>
      <c r="HE304" s="44"/>
      <c r="HF304" s="44"/>
      <c r="HG304" s="44"/>
      <c r="HH304" s="44"/>
      <c r="HI304" s="44"/>
      <c r="HJ304" s="44"/>
      <c r="HK304" s="44"/>
      <c r="HL304" s="44"/>
      <c r="HM304" s="44"/>
      <c r="HN304" s="44"/>
      <c r="HO304" s="44"/>
      <c r="HP304" s="44"/>
      <c r="HQ304" s="44"/>
      <c r="HR304" s="44"/>
      <c r="HS304" s="44"/>
      <c r="HT304" s="44"/>
      <c r="HU304" s="44"/>
      <c r="HV304" s="44"/>
      <c r="HW304" s="44"/>
      <c r="HX304" s="44"/>
      <c r="HY304" s="44"/>
      <c r="HZ304" s="44"/>
      <c r="IA304" s="44"/>
      <c r="IB304" s="44"/>
      <c r="IC304" s="44"/>
      <c r="ID304" s="44"/>
      <c r="IE304" s="44"/>
      <c r="IF304" s="44"/>
      <c r="IG304" s="44"/>
      <c r="IH304" s="44"/>
      <c r="II304" s="44"/>
      <c r="IJ304" s="44"/>
      <c r="IK304" s="44"/>
      <c r="IL304" s="44"/>
      <c r="IM304" s="44"/>
      <c r="IN304" s="44"/>
      <c r="IO304" s="44"/>
      <c r="IP304" s="44"/>
      <c r="IQ304" s="44"/>
      <c r="IR304" s="44"/>
      <c r="IS304" s="44"/>
      <c r="IT304" s="44"/>
      <c r="IU304" s="44"/>
      <c r="IV304" s="44"/>
      <c r="IW304" s="44"/>
      <c r="IX304" s="44"/>
      <c r="IY304" s="44"/>
      <c r="IZ304" s="44"/>
      <c r="JA304" s="44"/>
      <c r="JB304" s="44"/>
      <c r="JC304" s="44"/>
      <c r="JD304" s="44"/>
      <c r="JE304" s="44"/>
      <c r="JF304" s="44"/>
      <c r="JG304" s="44"/>
      <c r="JH304" s="44"/>
      <c r="JI304" s="44"/>
      <c r="JJ304" s="44"/>
      <c r="JK304" s="44"/>
      <c r="JL304" s="44"/>
      <c r="JM304" s="44"/>
      <c r="JN304" s="44"/>
      <c r="JO304" s="44"/>
      <c r="JP304" s="44"/>
      <c r="JQ304" s="44"/>
      <c r="JR304" s="44"/>
      <c r="JS304" s="44"/>
      <c r="JT304" s="44"/>
      <c r="JU304" s="44"/>
      <c r="JV304" s="44"/>
      <c r="JW304" s="44"/>
      <c r="JX304" s="44"/>
      <c r="JY304" s="44"/>
      <c r="JZ304" s="44"/>
      <c r="KA304" s="44"/>
      <c r="KB304" s="44"/>
      <c r="KC304" s="44"/>
      <c r="KD304" s="44"/>
      <c r="KE304" s="44"/>
      <c r="KF304" s="44"/>
      <c r="KG304" s="44"/>
      <c r="KH304" s="44"/>
      <c r="KI304" s="44"/>
      <c r="KJ304" s="44"/>
      <c r="KK304" s="44"/>
      <c r="KL304" s="44"/>
      <c r="KM304" s="44"/>
      <c r="KN304" s="44"/>
      <c r="KO304" s="44"/>
      <c r="KP304" s="44"/>
      <c r="KQ304" s="44"/>
      <c r="KR304" s="44"/>
      <c r="KS304" s="44"/>
      <c r="KT304" s="44"/>
      <c r="KU304" s="44"/>
      <c r="KV304" s="44"/>
      <c r="KW304" s="44"/>
      <c r="KX304" s="44"/>
      <c r="KY304" s="44"/>
      <c r="KZ304" s="44"/>
      <c r="LA304" s="44"/>
      <c r="LB304" s="44"/>
      <c r="LC304" s="44"/>
      <c r="LD304" s="44"/>
      <c r="LE304" s="44"/>
      <c r="LF304" s="44"/>
      <c r="LG304" s="44"/>
      <c r="LH304" s="44"/>
      <c r="LI304" s="44"/>
      <c r="LJ304" s="44"/>
      <c r="LK304" s="44"/>
      <c r="LL304" s="44"/>
      <c r="LM304" s="44"/>
      <c r="LN304" s="44"/>
      <c r="LO304" s="44"/>
      <c r="LP304" s="44"/>
      <c r="LQ304" s="44"/>
      <c r="LR304" s="44"/>
      <c r="LS304" s="44"/>
      <c r="LT304" s="44"/>
      <c r="LU304" s="44"/>
      <c r="LV304" s="44"/>
      <c r="LW304" s="44"/>
      <c r="LX304" s="44"/>
      <c r="LY304" s="44"/>
      <c r="LZ304" s="44"/>
      <c r="MA304" s="44"/>
      <c r="MB304" s="44"/>
      <c r="MC304" s="44"/>
      <c r="MD304" s="44"/>
      <c r="ME304" s="44"/>
      <c r="MF304" s="44"/>
      <c r="MG304" s="44"/>
      <c r="MH304" s="44"/>
      <c r="MI304" s="44"/>
      <c r="MJ304" s="44"/>
      <c r="MK304" s="44"/>
      <c r="ML304" s="44"/>
      <c r="MM304" s="44"/>
      <c r="MN304" s="44"/>
      <c r="MO304" s="44"/>
      <c r="MP304" s="44"/>
      <c r="MQ304" s="44"/>
      <c r="MR304" s="44"/>
      <c r="MS304" s="44"/>
      <c r="MT304" s="44"/>
      <c r="MU304" s="44"/>
      <c r="MV304" s="44"/>
      <c r="MW304" s="44"/>
      <c r="MX304" s="44"/>
      <c r="MY304" s="44"/>
      <c r="MZ304" s="44"/>
      <c r="NA304" s="44"/>
      <c r="NB304" s="44"/>
      <c r="NC304" s="44"/>
      <c r="ND304" s="44"/>
      <c r="NE304" s="44"/>
      <c r="NF304" s="44"/>
      <c r="NG304" s="44"/>
      <c r="NH304" s="44"/>
      <c r="NI304" s="44"/>
      <c r="NJ304" s="44"/>
      <c r="NK304" s="44"/>
      <c r="NL304" s="44"/>
      <c r="NM304" s="44"/>
      <c r="NN304" s="44"/>
      <c r="NO304" s="44"/>
      <c r="NP304" s="44"/>
      <c r="NQ304" s="44"/>
      <c r="NR304" s="44"/>
      <c r="NS304" s="44"/>
      <c r="NT304" s="44"/>
      <c r="NU304" s="44"/>
      <c r="NV304" s="44"/>
      <c r="NW304" s="44"/>
      <c r="NX304" s="44"/>
      <c r="NY304" s="44"/>
      <c r="NZ304" s="44"/>
      <c r="OA304" s="44"/>
      <c r="OB304" s="44"/>
      <c r="OC304" s="44"/>
      <c r="OD304" s="44"/>
      <c r="OE304" s="44"/>
      <c r="OF304" s="44"/>
      <c r="OG304" s="44"/>
      <c r="OH304" s="44"/>
      <c r="OI304" s="44"/>
      <c r="OJ304" s="44"/>
      <c r="OK304" s="44"/>
      <c r="OL304" s="44"/>
      <c r="OM304" s="44"/>
      <c r="ON304" s="44"/>
      <c r="OO304" s="44"/>
      <c r="OP304" s="44"/>
      <c r="OQ304" s="44"/>
      <c r="OR304" s="44"/>
      <c r="OS304" s="44"/>
      <c r="OT304" s="44"/>
      <c r="OU304" s="44"/>
      <c r="OV304" s="44"/>
      <c r="OW304" s="44"/>
      <c r="OX304" s="44"/>
      <c r="OY304" s="44"/>
      <c r="OZ304" s="44"/>
      <c r="PA304" s="44"/>
      <c r="PB304" s="44"/>
      <c r="PC304" s="44"/>
      <c r="PD304" s="44"/>
      <c r="PE304" s="44"/>
      <c r="PF304" s="44"/>
      <c r="PG304" s="44"/>
      <c r="PH304" s="44"/>
    </row>
    <row r="305" spans="1:424" s="49" customFormat="1" x14ac:dyDescent="0.25">
      <c r="A305" s="30"/>
      <c r="C305" s="328"/>
      <c r="D305" s="47"/>
      <c r="E305" s="328"/>
      <c r="F305" s="47"/>
      <c r="G305" s="47"/>
      <c r="H305" s="47"/>
      <c r="I305" s="47"/>
      <c r="J305" s="47"/>
      <c r="M305" s="47"/>
      <c r="N305" s="47"/>
      <c r="O305" s="47"/>
      <c r="P305" s="47"/>
      <c r="Q305" s="47"/>
      <c r="R305" s="47"/>
      <c r="U305" s="47"/>
      <c r="V305" s="47"/>
      <c r="W305" s="47"/>
      <c r="X305" s="47"/>
      <c r="Y305" s="47"/>
      <c r="Z305" s="47"/>
      <c r="AC305" s="47"/>
      <c r="AD305" s="47"/>
      <c r="AE305" s="47"/>
      <c r="AF305" s="47"/>
      <c r="AG305" s="47"/>
      <c r="AH305" s="47"/>
      <c r="AK305" s="47"/>
      <c r="AL305" s="47"/>
      <c r="AM305" s="47"/>
      <c r="AN305" s="47"/>
      <c r="AO305" s="47"/>
      <c r="AP305" s="47"/>
      <c r="AS305" s="47"/>
      <c r="AT305" s="47"/>
      <c r="AU305" s="47"/>
      <c r="AV305" s="47"/>
      <c r="AW305" s="46"/>
      <c r="AX305" s="46"/>
      <c r="BA305" s="47"/>
      <c r="BB305" s="47"/>
      <c r="BC305" s="47"/>
      <c r="BD305" s="47"/>
      <c r="BE305" s="47"/>
      <c r="BF305" s="47"/>
      <c r="BG305" s="47"/>
      <c r="BH305" s="47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44"/>
      <c r="CE305" s="44"/>
      <c r="CF305" s="44"/>
      <c r="CG305" s="44"/>
      <c r="CH305" s="44"/>
      <c r="CI305" s="44"/>
      <c r="CJ305" s="44"/>
      <c r="CK305" s="44"/>
      <c r="CL305" s="44"/>
      <c r="CM305" s="44"/>
      <c r="CN305" s="44"/>
      <c r="CO305" s="44"/>
      <c r="CP305" s="44"/>
      <c r="CQ305" s="44"/>
      <c r="CR305" s="44"/>
      <c r="CS305" s="44"/>
      <c r="CT305" s="44"/>
      <c r="CU305" s="44"/>
      <c r="CV305" s="44"/>
      <c r="CW305" s="44"/>
      <c r="CX305" s="44"/>
      <c r="CY305" s="44"/>
      <c r="CZ305" s="44"/>
      <c r="DA305" s="44"/>
      <c r="DB305" s="44"/>
      <c r="DC305" s="44"/>
      <c r="DD305" s="44"/>
      <c r="DE305" s="44"/>
      <c r="DF305" s="44"/>
      <c r="DG305" s="44"/>
      <c r="DH305" s="44"/>
      <c r="DI305" s="44"/>
      <c r="DJ305" s="44"/>
      <c r="DK305" s="44"/>
      <c r="DL305" s="44"/>
      <c r="DM305" s="44"/>
      <c r="DN305" s="44"/>
      <c r="DO305" s="44"/>
      <c r="DP305" s="44"/>
      <c r="DQ305" s="44"/>
      <c r="DR305" s="44"/>
      <c r="DS305" s="44"/>
      <c r="DT305" s="44"/>
      <c r="DU305" s="44"/>
      <c r="DV305" s="44"/>
      <c r="DW305" s="44"/>
      <c r="DX305" s="44"/>
      <c r="DY305" s="44"/>
      <c r="DZ305" s="44"/>
      <c r="EA305" s="44"/>
      <c r="EB305" s="44"/>
      <c r="EC305" s="44"/>
      <c r="ED305" s="44"/>
      <c r="EE305" s="44"/>
      <c r="EF305" s="44"/>
      <c r="EG305" s="44"/>
      <c r="EH305" s="44"/>
      <c r="EI305" s="44"/>
      <c r="EJ305" s="44"/>
      <c r="EK305" s="44"/>
      <c r="EL305" s="44"/>
      <c r="EM305" s="44"/>
      <c r="EN305" s="44"/>
      <c r="EO305" s="44"/>
      <c r="EP305" s="44"/>
      <c r="EQ305" s="44"/>
      <c r="ER305" s="44"/>
      <c r="ES305" s="44"/>
      <c r="ET305" s="44"/>
      <c r="EU305" s="44"/>
      <c r="EV305" s="44"/>
      <c r="EW305" s="44"/>
      <c r="EX305" s="44"/>
      <c r="EY305" s="44"/>
      <c r="EZ305" s="44"/>
      <c r="FA305" s="44"/>
      <c r="FB305" s="44"/>
      <c r="FC305" s="44"/>
      <c r="FD305" s="44"/>
      <c r="FE305" s="44"/>
      <c r="FF305" s="44"/>
      <c r="FG305" s="44"/>
      <c r="FH305" s="44"/>
      <c r="FI305" s="44"/>
      <c r="FJ305" s="44"/>
      <c r="FK305" s="44"/>
      <c r="FL305" s="44"/>
      <c r="FM305" s="44"/>
      <c r="FN305" s="44"/>
      <c r="FO305" s="44"/>
      <c r="FP305" s="44"/>
      <c r="FQ305" s="44"/>
      <c r="FR305" s="44"/>
      <c r="FS305" s="44"/>
      <c r="FT305" s="44"/>
      <c r="FU305" s="44"/>
      <c r="FV305" s="44"/>
      <c r="FW305" s="44"/>
      <c r="FX305" s="44"/>
      <c r="FY305" s="44"/>
      <c r="FZ305" s="44"/>
      <c r="GA305" s="44"/>
      <c r="GB305" s="44"/>
      <c r="GC305" s="44"/>
      <c r="GD305" s="44"/>
      <c r="GE305" s="44"/>
      <c r="GF305" s="44"/>
      <c r="GG305" s="44"/>
      <c r="GH305" s="44"/>
      <c r="GI305" s="44"/>
      <c r="GJ305" s="44"/>
      <c r="GK305" s="44"/>
      <c r="GL305" s="44"/>
      <c r="GM305" s="44"/>
      <c r="GN305" s="44"/>
      <c r="GO305" s="44"/>
      <c r="GP305" s="44"/>
      <c r="GQ305" s="44"/>
      <c r="GR305" s="44"/>
      <c r="GS305" s="44"/>
      <c r="GT305" s="44"/>
      <c r="GU305" s="44"/>
      <c r="GV305" s="44"/>
      <c r="GW305" s="44"/>
      <c r="GX305" s="44"/>
      <c r="GY305" s="44"/>
      <c r="GZ305" s="44"/>
      <c r="HA305" s="44"/>
      <c r="HB305" s="44"/>
      <c r="HC305" s="44"/>
      <c r="HD305" s="44"/>
      <c r="HE305" s="44"/>
      <c r="HF305" s="44"/>
      <c r="HG305" s="44"/>
      <c r="HH305" s="44"/>
      <c r="HI305" s="44"/>
      <c r="HJ305" s="44"/>
      <c r="HK305" s="44"/>
      <c r="HL305" s="44"/>
      <c r="HM305" s="44"/>
      <c r="HN305" s="44"/>
      <c r="HO305" s="44"/>
      <c r="HP305" s="44"/>
      <c r="HQ305" s="44"/>
      <c r="HR305" s="44"/>
      <c r="HS305" s="44"/>
      <c r="HT305" s="44"/>
      <c r="HU305" s="44"/>
      <c r="HV305" s="44"/>
      <c r="HW305" s="44"/>
      <c r="HX305" s="44"/>
      <c r="HY305" s="44"/>
      <c r="HZ305" s="44"/>
      <c r="IA305" s="44"/>
      <c r="IB305" s="44"/>
      <c r="IC305" s="44"/>
      <c r="ID305" s="44"/>
      <c r="IE305" s="44"/>
      <c r="IF305" s="44"/>
      <c r="IG305" s="44"/>
      <c r="IH305" s="44"/>
      <c r="II305" s="44"/>
      <c r="IJ305" s="44"/>
      <c r="IK305" s="44"/>
      <c r="IL305" s="44"/>
      <c r="IM305" s="44"/>
      <c r="IN305" s="44"/>
      <c r="IO305" s="44"/>
      <c r="IP305" s="44"/>
      <c r="IQ305" s="44"/>
      <c r="IR305" s="44"/>
      <c r="IS305" s="44"/>
      <c r="IT305" s="44"/>
      <c r="IU305" s="44"/>
      <c r="IV305" s="44"/>
      <c r="IW305" s="44"/>
      <c r="IX305" s="44"/>
      <c r="IY305" s="44"/>
      <c r="IZ305" s="44"/>
      <c r="JA305" s="44"/>
      <c r="JB305" s="44"/>
      <c r="JC305" s="44"/>
      <c r="JD305" s="44"/>
      <c r="JE305" s="44"/>
      <c r="JF305" s="44"/>
      <c r="JG305" s="44"/>
      <c r="JH305" s="44"/>
      <c r="JI305" s="44"/>
      <c r="JJ305" s="44"/>
      <c r="JK305" s="44"/>
      <c r="JL305" s="44"/>
      <c r="JM305" s="44"/>
      <c r="JN305" s="44"/>
      <c r="JO305" s="44"/>
      <c r="JP305" s="44"/>
      <c r="JQ305" s="44"/>
      <c r="JR305" s="44"/>
      <c r="JS305" s="44"/>
      <c r="JT305" s="44"/>
      <c r="JU305" s="44"/>
      <c r="JV305" s="44"/>
      <c r="JW305" s="44"/>
      <c r="JX305" s="44"/>
      <c r="JY305" s="44"/>
      <c r="JZ305" s="44"/>
      <c r="KA305" s="44"/>
      <c r="KB305" s="44"/>
      <c r="KC305" s="44"/>
      <c r="KD305" s="44"/>
      <c r="KE305" s="44"/>
      <c r="KF305" s="44"/>
      <c r="KG305" s="44"/>
      <c r="KH305" s="44"/>
      <c r="KI305" s="44"/>
      <c r="KJ305" s="44"/>
      <c r="KK305" s="44"/>
      <c r="KL305" s="44"/>
      <c r="KM305" s="44"/>
      <c r="KN305" s="44"/>
      <c r="KO305" s="44"/>
      <c r="KP305" s="44"/>
      <c r="KQ305" s="44"/>
      <c r="KR305" s="44"/>
      <c r="KS305" s="44"/>
      <c r="KT305" s="44"/>
      <c r="KU305" s="44"/>
      <c r="KV305" s="44"/>
      <c r="KW305" s="44"/>
      <c r="KX305" s="44"/>
      <c r="KY305" s="44"/>
      <c r="KZ305" s="44"/>
      <c r="LA305" s="44"/>
      <c r="LB305" s="44"/>
      <c r="LC305" s="44"/>
      <c r="LD305" s="44"/>
      <c r="LE305" s="44"/>
      <c r="LF305" s="44"/>
      <c r="LG305" s="44"/>
      <c r="LH305" s="44"/>
      <c r="LI305" s="44"/>
      <c r="LJ305" s="44"/>
      <c r="LK305" s="44"/>
      <c r="LL305" s="44"/>
      <c r="LM305" s="44"/>
      <c r="LN305" s="44"/>
      <c r="LO305" s="44"/>
      <c r="LP305" s="44"/>
      <c r="LQ305" s="44"/>
      <c r="LR305" s="44"/>
      <c r="LS305" s="44"/>
      <c r="LT305" s="44"/>
      <c r="LU305" s="44"/>
      <c r="LV305" s="44"/>
      <c r="LW305" s="44"/>
      <c r="LX305" s="44"/>
      <c r="LY305" s="44"/>
      <c r="LZ305" s="44"/>
      <c r="MA305" s="44"/>
      <c r="MB305" s="44"/>
      <c r="MC305" s="44"/>
      <c r="MD305" s="44"/>
      <c r="ME305" s="44"/>
      <c r="MF305" s="44"/>
      <c r="MG305" s="44"/>
      <c r="MH305" s="44"/>
      <c r="MI305" s="44"/>
      <c r="MJ305" s="44"/>
      <c r="MK305" s="44"/>
      <c r="ML305" s="44"/>
      <c r="MM305" s="44"/>
      <c r="MN305" s="44"/>
      <c r="MO305" s="44"/>
      <c r="MP305" s="44"/>
      <c r="MQ305" s="44"/>
      <c r="MR305" s="44"/>
      <c r="MS305" s="44"/>
      <c r="MT305" s="44"/>
      <c r="MU305" s="44"/>
      <c r="MV305" s="44"/>
      <c r="MW305" s="44"/>
      <c r="MX305" s="44"/>
      <c r="MY305" s="44"/>
      <c r="MZ305" s="44"/>
      <c r="NA305" s="44"/>
      <c r="NB305" s="44"/>
      <c r="NC305" s="44"/>
      <c r="ND305" s="44"/>
      <c r="NE305" s="44"/>
      <c r="NF305" s="44"/>
      <c r="NG305" s="44"/>
      <c r="NH305" s="44"/>
      <c r="NI305" s="44"/>
      <c r="NJ305" s="44"/>
      <c r="NK305" s="44"/>
      <c r="NL305" s="44"/>
      <c r="NM305" s="44"/>
      <c r="NN305" s="44"/>
      <c r="NO305" s="44"/>
      <c r="NP305" s="44"/>
      <c r="NQ305" s="44"/>
      <c r="NR305" s="44"/>
      <c r="NS305" s="44"/>
      <c r="NT305" s="44"/>
      <c r="NU305" s="44"/>
      <c r="NV305" s="44"/>
      <c r="NW305" s="44"/>
      <c r="NX305" s="44"/>
      <c r="NY305" s="44"/>
      <c r="NZ305" s="44"/>
      <c r="OA305" s="44"/>
      <c r="OB305" s="44"/>
      <c r="OC305" s="44"/>
      <c r="OD305" s="44"/>
      <c r="OE305" s="44"/>
      <c r="OF305" s="44"/>
      <c r="OG305" s="44"/>
      <c r="OH305" s="44"/>
      <c r="OI305" s="44"/>
      <c r="OJ305" s="44"/>
      <c r="OK305" s="44"/>
      <c r="OL305" s="44"/>
      <c r="OM305" s="44"/>
      <c r="ON305" s="44"/>
      <c r="OO305" s="44"/>
      <c r="OP305" s="44"/>
      <c r="OQ305" s="44"/>
      <c r="OR305" s="44"/>
      <c r="OS305" s="44"/>
      <c r="OT305" s="44"/>
      <c r="OU305" s="44"/>
      <c r="OV305" s="44"/>
      <c r="OW305" s="44"/>
      <c r="OX305" s="44"/>
      <c r="OY305" s="44"/>
      <c r="OZ305" s="44"/>
      <c r="PA305" s="44"/>
      <c r="PB305" s="44"/>
      <c r="PC305" s="44"/>
      <c r="PD305" s="44"/>
      <c r="PE305" s="44"/>
      <c r="PF305" s="44"/>
      <c r="PG305" s="44"/>
      <c r="PH305" s="44"/>
    </row>
    <row r="306" spans="1:424" s="49" customFormat="1" x14ac:dyDescent="0.25">
      <c r="A306" s="30"/>
      <c r="C306" s="328"/>
      <c r="D306" s="47"/>
      <c r="E306" s="328"/>
      <c r="F306" s="47"/>
      <c r="G306" s="47"/>
      <c r="H306" s="47"/>
      <c r="I306" s="47"/>
      <c r="J306" s="47"/>
      <c r="M306" s="47"/>
      <c r="N306" s="47"/>
      <c r="O306" s="47"/>
      <c r="P306" s="47"/>
      <c r="Q306" s="47"/>
      <c r="R306" s="47"/>
      <c r="U306" s="47"/>
      <c r="V306" s="47"/>
      <c r="W306" s="47"/>
      <c r="X306" s="47"/>
      <c r="Y306" s="47"/>
      <c r="Z306" s="47"/>
      <c r="AC306" s="47"/>
      <c r="AD306" s="47"/>
      <c r="AE306" s="47"/>
      <c r="AF306" s="47"/>
      <c r="AG306" s="47"/>
      <c r="AH306" s="47"/>
      <c r="AK306" s="47"/>
      <c r="AL306" s="47"/>
      <c r="AM306" s="47"/>
      <c r="AN306" s="47"/>
      <c r="AO306" s="47"/>
      <c r="AP306" s="47"/>
      <c r="AS306" s="47"/>
      <c r="AT306" s="47"/>
      <c r="AU306" s="47"/>
      <c r="AV306" s="47"/>
      <c r="AW306" s="46"/>
      <c r="AX306" s="46"/>
      <c r="BA306" s="47"/>
      <c r="BB306" s="47"/>
      <c r="BC306" s="47"/>
      <c r="BD306" s="47"/>
      <c r="BE306" s="47"/>
      <c r="BF306" s="47"/>
      <c r="BG306" s="47"/>
      <c r="BH306" s="47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44"/>
      <c r="CK306" s="44"/>
      <c r="CL306" s="44"/>
      <c r="CM306" s="44"/>
      <c r="CN306" s="44"/>
      <c r="CO306" s="44"/>
      <c r="CP306" s="44"/>
      <c r="CQ306" s="44"/>
      <c r="CR306" s="44"/>
      <c r="CS306" s="44"/>
      <c r="CT306" s="44"/>
      <c r="CU306" s="44"/>
      <c r="CV306" s="44"/>
      <c r="CW306" s="44"/>
      <c r="CX306" s="44"/>
      <c r="CY306" s="44"/>
      <c r="CZ306" s="44"/>
      <c r="DA306" s="44"/>
      <c r="DB306" s="44"/>
      <c r="DC306" s="44"/>
      <c r="DD306" s="44"/>
      <c r="DE306" s="44"/>
      <c r="DF306" s="44"/>
      <c r="DG306" s="44"/>
      <c r="DH306" s="44"/>
      <c r="DI306" s="44"/>
      <c r="DJ306" s="44"/>
      <c r="DK306" s="44"/>
      <c r="DL306" s="44"/>
      <c r="DM306" s="44"/>
      <c r="DN306" s="44"/>
      <c r="DO306" s="44"/>
      <c r="DP306" s="44"/>
      <c r="DQ306" s="44"/>
      <c r="DR306" s="44"/>
      <c r="DS306" s="44"/>
      <c r="DT306" s="44"/>
      <c r="DU306" s="44"/>
      <c r="DV306" s="44"/>
      <c r="DW306" s="44"/>
      <c r="DX306" s="44"/>
      <c r="DY306" s="44"/>
      <c r="DZ306" s="44"/>
      <c r="EA306" s="44"/>
      <c r="EB306" s="44"/>
      <c r="EC306" s="44"/>
      <c r="ED306" s="44"/>
      <c r="EE306" s="44"/>
      <c r="EF306" s="44"/>
      <c r="EG306" s="44"/>
      <c r="EH306" s="44"/>
      <c r="EI306" s="44"/>
      <c r="EJ306" s="44"/>
      <c r="EK306" s="44"/>
      <c r="EL306" s="44"/>
      <c r="EM306" s="44"/>
      <c r="EN306" s="44"/>
      <c r="EO306" s="44"/>
      <c r="EP306" s="44"/>
      <c r="EQ306" s="44"/>
      <c r="ER306" s="44"/>
      <c r="ES306" s="44"/>
      <c r="ET306" s="44"/>
      <c r="EU306" s="44"/>
      <c r="EV306" s="44"/>
      <c r="EW306" s="44"/>
      <c r="EX306" s="44"/>
      <c r="EY306" s="44"/>
      <c r="EZ306" s="44"/>
      <c r="FA306" s="44"/>
      <c r="FB306" s="44"/>
      <c r="FC306" s="44"/>
      <c r="FD306" s="44"/>
      <c r="FE306" s="44"/>
      <c r="FF306" s="44"/>
      <c r="FG306" s="44"/>
      <c r="FH306" s="44"/>
      <c r="FI306" s="44"/>
      <c r="FJ306" s="44"/>
      <c r="FK306" s="44"/>
      <c r="FL306" s="44"/>
      <c r="FM306" s="44"/>
      <c r="FN306" s="44"/>
      <c r="FO306" s="44"/>
      <c r="FP306" s="44"/>
      <c r="FQ306" s="44"/>
      <c r="FR306" s="44"/>
      <c r="FS306" s="44"/>
      <c r="FT306" s="44"/>
      <c r="FU306" s="44"/>
      <c r="FV306" s="44"/>
      <c r="FW306" s="44"/>
      <c r="FX306" s="44"/>
      <c r="FY306" s="44"/>
      <c r="FZ306" s="44"/>
      <c r="GA306" s="44"/>
      <c r="GB306" s="44"/>
      <c r="GC306" s="44"/>
      <c r="GD306" s="44"/>
      <c r="GE306" s="44"/>
      <c r="GF306" s="44"/>
      <c r="GG306" s="44"/>
      <c r="GH306" s="44"/>
      <c r="GI306" s="44"/>
      <c r="GJ306" s="44"/>
      <c r="GK306" s="44"/>
      <c r="GL306" s="44"/>
      <c r="GM306" s="44"/>
      <c r="GN306" s="44"/>
      <c r="GO306" s="44"/>
      <c r="GP306" s="44"/>
      <c r="GQ306" s="44"/>
      <c r="GR306" s="44"/>
      <c r="GS306" s="44"/>
      <c r="GT306" s="44"/>
      <c r="GU306" s="44"/>
      <c r="GV306" s="44"/>
      <c r="GW306" s="44"/>
      <c r="GX306" s="44"/>
      <c r="GY306" s="44"/>
      <c r="GZ306" s="44"/>
      <c r="HA306" s="44"/>
      <c r="HB306" s="44"/>
      <c r="HC306" s="44"/>
      <c r="HD306" s="44"/>
      <c r="HE306" s="44"/>
      <c r="HF306" s="44"/>
      <c r="HG306" s="44"/>
      <c r="HH306" s="44"/>
      <c r="HI306" s="44"/>
      <c r="HJ306" s="44"/>
      <c r="HK306" s="44"/>
      <c r="HL306" s="44"/>
      <c r="HM306" s="44"/>
      <c r="HN306" s="44"/>
      <c r="HO306" s="44"/>
      <c r="HP306" s="44"/>
      <c r="HQ306" s="44"/>
      <c r="HR306" s="44"/>
      <c r="HS306" s="44"/>
      <c r="HT306" s="44"/>
      <c r="HU306" s="44"/>
      <c r="HV306" s="44"/>
      <c r="HW306" s="44"/>
      <c r="HX306" s="44"/>
      <c r="HY306" s="44"/>
      <c r="HZ306" s="44"/>
      <c r="IA306" s="44"/>
      <c r="IB306" s="44"/>
      <c r="IC306" s="44"/>
      <c r="ID306" s="44"/>
      <c r="IE306" s="44"/>
      <c r="IF306" s="44"/>
      <c r="IG306" s="44"/>
      <c r="IH306" s="44"/>
      <c r="II306" s="44"/>
      <c r="IJ306" s="44"/>
      <c r="IK306" s="44"/>
      <c r="IL306" s="44"/>
      <c r="IM306" s="44"/>
      <c r="IN306" s="44"/>
      <c r="IO306" s="44"/>
      <c r="IP306" s="44"/>
      <c r="IQ306" s="44"/>
      <c r="IR306" s="44"/>
      <c r="IS306" s="44"/>
      <c r="IT306" s="44"/>
      <c r="IU306" s="44"/>
      <c r="IV306" s="44"/>
      <c r="IW306" s="44"/>
      <c r="IX306" s="44"/>
      <c r="IY306" s="44"/>
      <c r="IZ306" s="44"/>
      <c r="JA306" s="44"/>
      <c r="JB306" s="44"/>
      <c r="JC306" s="44"/>
      <c r="JD306" s="44"/>
      <c r="JE306" s="44"/>
      <c r="JF306" s="44"/>
      <c r="JG306" s="44"/>
      <c r="JH306" s="44"/>
      <c r="JI306" s="44"/>
      <c r="JJ306" s="44"/>
      <c r="JK306" s="44"/>
      <c r="JL306" s="44"/>
      <c r="JM306" s="44"/>
      <c r="JN306" s="44"/>
      <c r="JO306" s="44"/>
      <c r="JP306" s="44"/>
      <c r="JQ306" s="44"/>
      <c r="JR306" s="44"/>
      <c r="JS306" s="44"/>
      <c r="JT306" s="44"/>
      <c r="JU306" s="44"/>
      <c r="JV306" s="44"/>
      <c r="JW306" s="44"/>
      <c r="JX306" s="44"/>
      <c r="JY306" s="44"/>
      <c r="JZ306" s="44"/>
      <c r="KA306" s="44"/>
      <c r="KB306" s="44"/>
      <c r="KC306" s="44"/>
      <c r="KD306" s="44"/>
      <c r="KE306" s="44"/>
      <c r="KF306" s="44"/>
      <c r="KG306" s="44"/>
      <c r="KH306" s="44"/>
      <c r="KI306" s="44"/>
      <c r="KJ306" s="44"/>
      <c r="KK306" s="44"/>
      <c r="KL306" s="44"/>
      <c r="KM306" s="44"/>
      <c r="KN306" s="44"/>
      <c r="KO306" s="44"/>
      <c r="KP306" s="44"/>
      <c r="KQ306" s="44"/>
      <c r="KR306" s="44"/>
      <c r="KS306" s="44"/>
      <c r="KT306" s="44"/>
      <c r="KU306" s="44"/>
      <c r="KV306" s="44"/>
      <c r="KW306" s="44"/>
      <c r="KX306" s="44"/>
      <c r="KY306" s="44"/>
      <c r="KZ306" s="44"/>
      <c r="LA306" s="44"/>
      <c r="LB306" s="44"/>
      <c r="LC306" s="44"/>
      <c r="LD306" s="44"/>
      <c r="LE306" s="44"/>
      <c r="LF306" s="44"/>
      <c r="LG306" s="44"/>
      <c r="LH306" s="44"/>
      <c r="LI306" s="44"/>
      <c r="LJ306" s="44"/>
      <c r="LK306" s="44"/>
      <c r="LL306" s="44"/>
      <c r="LM306" s="44"/>
      <c r="LN306" s="44"/>
      <c r="LO306" s="44"/>
      <c r="LP306" s="44"/>
      <c r="LQ306" s="44"/>
      <c r="LR306" s="44"/>
      <c r="LS306" s="44"/>
      <c r="LT306" s="44"/>
      <c r="LU306" s="44"/>
      <c r="LV306" s="44"/>
      <c r="LW306" s="44"/>
      <c r="LX306" s="44"/>
      <c r="LY306" s="44"/>
      <c r="LZ306" s="44"/>
      <c r="MA306" s="44"/>
      <c r="MB306" s="44"/>
      <c r="MC306" s="44"/>
      <c r="MD306" s="44"/>
      <c r="ME306" s="44"/>
      <c r="MF306" s="44"/>
      <c r="MG306" s="44"/>
      <c r="MH306" s="44"/>
      <c r="MI306" s="44"/>
      <c r="MJ306" s="44"/>
      <c r="MK306" s="44"/>
      <c r="ML306" s="44"/>
      <c r="MM306" s="44"/>
      <c r="MN306" s="44"/>
      <c r="MO306" s="44"/>
      <c r="MP306" s="44"/>
      <c r="MQ306" s="44"/>
      <c r="MR306" s="44"/>
      <c r="MS306" s="44"/>
      <c r="MT306" s="44"/>
      <c r="MU306" s="44"/>
      <c r="MV306" s="44"/>
      <c r="MW306" s="44"/>
      <c r="MX306" s="44"/>
      <c r="MY306" s="44"/>
      <c r="MZ306" s="44"/>
      <c r="NA306" s="44"/>
      <c r="NB306" s="44"/>
      <c r="NC306" s="44"/>
      <c r="ND306" s="44"/>
      <c r="NE306" s="44"/>
      <c r="NF306" s="44"/>
      <c r="NG306" s="44"/>
      <c r="NH306" s="44"/>
      <c r="NI306" s="44"/>
      <c r="NJ306" s="44"/>
      <c r="NK306" s="44"/>
      <c r="NL306" s="44"/>
      <c r="NM306" s="44"/>
      <c r="NN306" s="44"/>
      <c r="NO306" s="44"/>
      <c r="NP306" s="44"/>
      <c r="NQ306" s="44"/>
      <c r="NR306" s="44"/>
      <c r="NS306" s="44"/>
      <c r="NT306" s="44"/>
      <c r="NU306" s="44"/>
      <c r="NV306" s="44"/>
      <c r="NW306" s="44"/>
      <c r="NX306" s="44"/>
      <c r="NY306" s="44"/>
      <c r="NZ306" s="44"/>
      <c r="OA306" s="44"/>
      <c r="OB306" s="44"/>
      <c r="OC306" s="44"/>
      <c r="OD306" s="44"/>
      <c r="OE306" s="44"/>
      <c r="OF306" s="44"/>
      <c r="OG306" s="44"/>
      <c r="OH306" s="44"/>
      <c r="OI306" s="44"/>
      <c r="OJ306" s="44"/>
      <c r="OK306" s="44"/>
      <c r="OL306" s="44"/>
      <c r="OM306" s="44"/>
      <c r="ON306" s="44"/>
      <c r="OO306" s="44"/>
      <c r="OP306" s="44"/>
      <c r="OQ306" s="44"/>
      <c r="OR306" s="44"/>
      <c r="OS306" s="44"/>
      <c r="OT306" s="44"/>
      <c r="OU306" s="44"/>
      <c r="OV306" s="44"/>
      <c r="OW306" s="44"/>
      <c r="OX306" s="44"/>
      <c r="OY306" s="44"/>
      <c r="OZ306" s="44"/>
      <c r="PA306" s="44"/>
      <c r="PB306" s="44"/>
      <c r="PC306" s="44"/>
      <c r="PD306" s="44"/>
      <c r="PE306" s="44"/>
      <c r="PF306" s="44"/>
      <c r="PG306" s="44"/>
      <c r="PH306" s="44"/>
    </row>
    <row r="307" spans="1:424" s="49" customFormat="1" x14ac:dyDescent="0.25">
      <c r="A307" s="30"/>
      <c r="C307" s="328"/>
      <c r="D307" s="47"/>
      <c r="E307" s="328"/>
      <c r="F307" s="47"/>
      <c r="G307" s="47"/>
      <c r="H307" s="47"/>
      <c r="I307" s="47"/>
      <c r="J307" s="47"/>
      <c r="M307" s="47"/>
      <c r="N307" s="47"/>
      <c r="O307" s="47"/>
      <c r="P307" s="47"/>
      <c r="Q307" s="47"/>
      <c r="R307" s="47"/>
      <c r="U307" s="47"/>
      <c r="V307" s="47"/>
      <c r="W307" s="47"/>
      <c r="X307" s="47"/>
      <c r="Y307" s="47"/>
      <c r="Z307" s="47"/>
      <c r="AC307" s="47"/>
      <c r="AD307" s="47"/>
      <c r="AE307" s="47"/>
      <c r="AF307" s="47"/>
      <c r="AG307" s="47"/>
      <c r="AH307" s="47"/>
      <c r="AK307" s="47"/>
      <c r="AL307" s="47"/>
      <c r="AM307" s="47"/>
      <c r="AN307" s="47"/>
      <c r="AO307" s="47"/>
      <c r="AP307" s="47"/>
      <c r="AS307" s="47"/>
      <c r="AT307" s="47"/>
      <c r="AU307" s="47"/>
      <c r="AV307" s="47"/>
      <c r="AW307" s="46"/>
      <c r="AX307" s="46"/>
      <c r="BA307" s="47"/>
      <c r="BB307" s="47"/>
      <c r="BC307" s="47"/>
      <c r="BD307" s="47"/>
      <c r="BE307" s="47"/>
      <c r="BF307" s="47"/>
      <c r="BG307" s="47"/>
      <c r="BH307" s="47"/>
      <c r="BI307" s="44"/>
      <c r="BJ307" s="44"/>
      <c r="BK307" s="44"/>
      <c r="BL307" s="44"/>
      <c r="BM307" s="44"/>
      <c r="BN307" s="44"/>
      <c r="BO307" s="44"/>
      <c r="BP307" s="44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44"/>
      <c r="CE307" s="44"/>
      <c r="CF307" s="44"/>
      <c r="CG307" s="44"/>
      <c r="CH307" s="44"/>
      <c r="CI307" s="44"/>
      <c r="CJ307" s="44"/>
      <c r="CK307" s="44"/>
      <c r="CL307" s="44"/>
      <c r="CM307" s="44"/>
      <c r="CN307" s="44"/>
      <c r="CO307" s="44"/>
      <c r="CP307" s="44"/>
      <c r="CQ307" s="44"/>
      <c r="CR307" s="44"/>
      <c r="CS307" s="44"/>
      <c r="CT307" s="44"/>
      <c r="CU307" s="44"/>
      <c r="CV307" s="44"/>
      <c r="CW307" s="44"/>
      <c r="CX307" s="44"/>
      <c r="CY307" s="44"/>
      <c r="CZ307" s="44"/>
      <c r="DA307" s="44"/>
      <c r="DB307" s="44"/>
      <c r="DC307" s="44"/>
      <c r="DD307" s="44"/>
      <c r="DE307" s="44"/>
      <c r="DF307" s="44"/>
      <c r="DG307" s="44"/>
      <c r="DH307" s="44"/>
      <c r="DI307" s="44"/>
      <c r="DJ307" s="44"/>
      <c r="DK307" s="44"/>
      <c r="DL307" s="44"/>
      <c r="DM307" s="44"/>
      <c r="DN307" s="44"/>
      <c r="DO307" s="44"/>
      <c r="DP307" s="44"/>
      <c r="DQ307" s="44"/>
      <c r="DR307" s="44"/>
      <c r="DS307" s="44"/>
      <c r="DT307" s="44"/>
      <c r="DU307" s="44"/>
      <c r="DV307" s="44"/>
      <c r="DW307" s="44"/>
      <c r="DX307" s="44"/>
      <c r="DY307" s="44"/>
      <c r="DZ307" s="44"/>
      <c r="EA307" s="44"/>
      <c r="EB307" s="44"/>
      <c r="EC307" s="44"/>
      <c r="ED307" s="44"/>
      <c r="EE307" s="44"/>
      <c r="EF307" s="44"/>
      <c r="EG307" s="44"/>
      <c r="EH307" s="44"/>
      <c r="EI307" s="44"/>
      <c r="EJ307" s="44"/>
      <c r="EK307" s="44"/>
      <c r="EL307" s="44"/>
      <c r="EM307" s="44"/>
      <c r="EN307" s="44"/>
      <c r="EO307" s="44"/>
      <c r="EP307" s="44"/>
      <c r="EQ307" s="44"/>
      <c r="ER307" s="44"/>
      <c r="ES307" s="44"/>
      <c r="ET307" s="44"/>
      <c r="EU307" s="44"/>
      <c r="EV307" s="44"/>
      <c r="EW307" s="44"/>
      <c r="EX307" s="44"/>
      <c r="EY307" s="44"/>
      <c r="EZ307" s="44"/>
      <c r="FA307" s="44"/>
      <c r="FB307" s="44"/>
      <c r="FC307" s="44"/>
      <c r="FD307" s="44"/>
      <c r="FE307" s="44"/>
      <c r="FF307" s="44"/>
      <c r="FG307" s="44"/>
      <c r="FH307" s="44"/>
      <c r="FI307" s="44"/>
      <c r="FJ307" s="44"/>
      <c r="FK307" s="44"/>
      <c r="FL307" s="44"/>
      <c r="FM307" s="44"/>
      <c r="FN307" s="44"/>
      <c r="FO307" s="44"/>
      <c r="FP307" s="44"/>
      <c r="FQ307" s="44"/>
      <c r="FR307" s="44"/>
      <c r="FS307" s="44"/>
      <c r="FT307" s="44"/>
      <c r="FU307" s="44"/>
      <c r="FV307" s="44"/>
      <c r="FW307" s="44"/>
      <c r="FX307" s="44"/>
      <c r="FY307" s="44"/>
      <c r="FZ307" s="44"/>
      <c r="GA307" s="44"/>
      <c r="GB307" s="44"/>
      <c r="GC307" s="44"/>
      <c r="GD307" s="44"/>
      <c r="GE307" s="44"/>
      <c r="GF307" s="44"/>
      <c r="GG307" s="44"/>
      <c r="GH307" s="44"/>
      <c r="GI307" s="44"/>
      <c r="GJ307" s="44"/>
      <c r="GK307" s="44"/>
      <c r="GL307" s="44"/>
      <c r="GM307" s="44"/>
      <c r="GN307" s="44"/>
      <c r="GO307" s="44"/>
      <c r="GP307" s="44"/>
      <c r="GQ307" s="44"/>
      <c r="GR307" s="44"/>
      <c r="GS307" s="44"/>
      <c r="GT307" s="44"/>
      <c r="GU307" s="44"/>
      <c r="GV307" s="44"/>
      <c r="GW307" s="44"/>
      <c r="GX307" s="44"/>
      <c r="GY307" s="44"/>
      <c r="GZ307" s="44"/>
      <c r="HA307" s="44"/>
      <c r="HB307" s="44"/>
      <c r="HC307" s="44"/>
      <c r="HD307" s="44"/>
      <c r="HE307" s="44"/>
      <c r="HF307" s="44"/>
      <c r="HG307" s="44"/>
      <c r="HH307" s="44"/>
      <c r="HI307" s="44"/>
      <c r="HJ307" s="44"/>
      <c r="HK307" s="44"/>
      <c r="HL307" s="44"/>
      <c r="HM307" s="44"/>
      <c r="HN307" s="44"/>
      <c r="HO307" s="44"/>
      <c r="HP307" s="44"/>
      <c r="HQ307" s="44"/>
      <c r="HR307" s="44"/>
      <c r="HS307" s="44"/>
      <c r="HT307" s="44"/>
      <c r="HU307" s="44"/>
      <c r="HV307" s="44"/>
      <c r="HW307" s="44"/>
      <c r="HX307" s="44"/>
      <c r="HY307" s="44"/>
      <c r="HZ307" s="44"/>
      <c r="IA307" s="44"/>
      <c r="IB307" s="44"/>
      <c r="IC307" s="44"/>
      <c r="ID307" s="44"/>
      <c r="IE307" s="44"/>
      <c r="IF307" s="44"/>
      <c r="IG307" s="44"/>
      <c r="IH307" s="44"/>
      <c r="II307" s="44"/>
      <c r="IJ307" s="44"/>
      <c r="IK307" s="44"/>
      <c r="IL307" s="44"/>
      <c r="IM307" s="44"/>
      <c r="IN307" s="44"/>
      <c r="IO307" s="44"/>
      <c r="IP307" s="44"/>
      <c r="IQ307" s="44"/>
      <c r="IR307" s="44"/>
      <c r="IS307" s="44"/>
      <c r="IT307" s="44"/>
      <c r="IU307" s="44"/>
      <c r="IV307" s="44"/>
      <c r="IW307" s="44"/>
      <c r="IX307" s="44"/>
      <c r="IY307" s="44"/>
      <c r="IZ307" s="44"/>
      <c r="JA307" s="44"/>
      <c r="JB307" s="44"/>
      <c r="JC307" s="44"/>
      <c r="JD307" s="44"/>
      <c r="JE307" s="44"/>
      <c r="JF307" s="44"/>
      <c r="JG307" s="44"/>
      <c r="JH307" s="44"/>
      <c r="JI307" s="44"/>
      <c r="JJ307" s="44"/>
      <c r="JK307" s="44"/>
      <c r="JL307" s="44"/>
      <c r="JM307" s="44"/>
      <c r="JN307" s="44"/>
      <c r="JO307" s="44"/>
      <c r="JP307" s="44"/>
      <c r="JQ307" s="44"/>
      <c r="JR307" s="44"/>
      <c r="JS307" s="44"/>
      <c r="JT307" s="44"/>
      <c r="JU307" s="44"/>
      <c r="JV307" s="44"/>
      <c r="JW307" s="44"/>
      <c r="JX307" s="44"/>
      <c r="JY307" s="44"/>
      <c r="JZ307" s="44"/>
      <c r="KA307" s="44"/>
      <c r="KB307" s="44"/>
      <c r="KC307" s="44"/>
      <c r="KD307" s="44"/>
      <c r="KE307" s="44"/>
      <c r="KF307" s="44"/>
      <c r="KG307" s="44"/>
      <c r="KH307" s="44"/>
      <c r="KI307" s="44"/>
      <c r="KJ307" s="44"/>
      <c r="KK307" s="44"/>
      <c r="KL307" s="44"/>
      <c r="KM307" s="44"/>
      <c r="KN307" s="44"/>
      <c r="KO307" s="44"/>
      <c r="KP307" s="44"/>
      <c r="KQ307" s="44"/>
      <c r="KR307" s="44"/>
      <c r="KS307" s="44"/>
      <c r="KT307" s="44"/>
      <c r="KU307" s="44"/>
      <c r="KV307" s="44"/>
      <c r="KW307" s="44"/>
      <c r="KX307" s="44"/>
      <c r="KY307" s="44"/>
      <c r="KZ307" s="44"/>
      <c r="LA307" s="44"/>
      <c r="LB307" s="44"/>
      <c r="LC307" s="44"/>
      <c r="LD307" s="44"/>
      <c r="LE307" s="44"/>
      <c r="LF307" s="44"/>
      <c r="LG307" s="44"/>
      <c r="LH307" s="44"/>
      <c r="LI307" s="44"/>
      <c r="LJ307" s="44"/>
      <c r="LK307" s="44"/>
      <c r="LL307" s="44"/>
      <c r="LM307" s="44"/>
      <c r="LN307" s="44"/>
      <c r="LO307" s="44"/>
      <c r="LP307" s="44"/>
      <c r="LQ307" s="44"/>
      <c r="LR307" s="44"/>
      <c r="LS307" s="44"/>
      <c r="LT307" s="44"/>
      <c r="LU307" s="44"/>
      <c r="LV307" s="44"/>
      <c r="LW307" s="44"/>
      <c r="LX307" s="44"/>
      <c r="LY307" s="44"/>
      <c r="LZ307" s="44"/>
      <c r="MA307" s="44"/>
      <c r="MB307" s="44"/>
      <c r="MC307" s="44"/>
      <c r="MD307" s="44"/>
      <c r="ME307" s="44"/>
      <c r="MF307" s="44"/>
      <c r="MG307" s="44"/>
      <c r="MH307" s="44"/>
      <c r="MI307" s="44"/>
      <c r="MJ307" s="44"/>
      <c r="MK307" s="44"/>
      <c r="ML307" s="44"/>
      <c r="MM307" s="44"/>
      <c r="MN307" s="44"/>
      <c r="MO307" s="44"/>
      <c r="MP307" s="44"/>
      <c r="MQ307" s="44"/>
      <c r="MR307" s="44"/>
      <c r="MS307" s="44"/>
      <c r="MT307" s="44"/>
      <c r="MU307" s="44"/>
      <c r="MV307" s="44"/>
      <c r="MW307" s="44"/>
      <c r="MX307" s="44"/>
      <c r="MY307" s="44"/>
      <c r="MZ307" s="44"/>
      <c r="NA307" s="44"/>
      <c r="NB307" s="44"/>
      <c r="NC307" s="44"/>
      <c r="ND307" s="44"/>
      <c r="NE307" s="44"/>
      <c r="NF307" s="44"/>
      <c r="NG307" s="44"/>
      <c r="NH307" s="44"/>
      <c r="NI307" s="44"/>
      <c r="NJ307" s="44"/>
      <c r="NK307" s="44"/>
      <c r="NL307" s="44"/>
      <c r="NM307" s="44"/>
      <c r="NN307" s="44"/>
      <c r="NO307" s="44"/>
      <c r="NP307" s="44"/>
      <c r="NQ307" s="44"/>
      <c r="NR307" s="44"/>
      <c r="NS307" s="44"/>
      <c r="NT307" s="44"/>
      <c r="NU307" s="44"/>
      <c r="NV307" s="44"/>
      <c r="NW307" s="44"/>
      <c r="NX307" s="44"/>
      <c r="NY307" s="44"/>
      <c r="NZ307" s="44"/>
      <c r="OA307" s="44"/>
      <c r="OB307" s="44"/>
      <c r="OC307" s="44"/>
      <c r="OD307" s="44"/>
      <c r="OE307" s="44"/>
      <c r="OF307" s="44"/>
      <c r="OG307" s="44"/>
      <c r="OH307" s="44"/>
      <c r="OI307" s="44"/>
      <c r="OJ307" s="44"/>
      <c r="OK307" s="44"/>
      <c r="OL307" s="44"/>
      <c r="OM307" s="44"/>
      <c r="ON307" s="44"/>
      <c r="OO307" s="44"/>
      <c r="OP307" s="44"/>
      <c r="OQ307" s="44"/>
      <c r="OR307" s="44"/>
      <c r="OS307" s="44"/>
      <c r="OT307" s="44"/>
      <c r="OU307" s="44"/>
      <c r="OV307" s="44"/>
      <c r="OW307" s="44"/>
      <c r="OX307" s="44"/>
      <c r="OY307" s="44"/>
      <c r="OZ307" s="44"/>
      <c r="PA307" s="44"/>
      <c r="PB307" s="44"/>
      <c r="PC307" s="44"/>
      <c r="PD307" s="44"/>
      <c r="PE307" s="44"/>
      <c r="PF307" s="44"/>
      <c r="PG307" s="44"/>
      <c r="PH307" s="44"/>
    </row>
    <row r="308" spans="1:424" s="49" customFormat="1" x14ac:dyDescent="0.25">
      <c r="A308" s="30"/>
      <c r="C308" s="328"/>
      <c r="D308" s="47"/>
      <c r="E308" s="328"/>
      <c r="F308" s="47"/>
      <c r="G308" s="47"/>
      <c r="H308" s="47"/>
      <c r="I308" s="47"/>
      <c r="J308" s="47"/>
      <c r="M308" s="47"/>
      <c r="N308" s="47"/>
      <c r="O308" s="47"/>
      <c r="P308" s="47"/>
      <c r="Q308" s="47"/>
      <c r="R308" s="47"/>
      <c r="U308" s="47"/>
      <c r="V308" s="47"/>
      <c r="W308" s="47"/>
      <c r="X308" s="47"/>
      <c r="Y308" s="47"/>
      <c r="Z308" s="47"/>
      <c r="AC308" s="47"/>
      <c r="AD308" s="47"/>
      <c r="AE308" s="47"/>
      <c r="AF308" s="47"/>
      <c r="AG308" s="47"/>
      <c r="AH308" s="47"/>
      <c r="AK308" s="47"/>
      <c r="AL308" s="47"/>
      <c r="AM308" s="47"/>
      <c r="AN308" s="47"/>
      <c r="AO308" s="47"/>
      <c r="AP308" s="47"/>
      <c r="AS308" s="47"/>
      <c r="AT308" s="47"/>
      <c r="AU308" s="47"/>
      <c r="AV308" s="47"/>
      <c r="AW308" s="46"/>
      <c r="AX308" s="46"/>
      <c r="BA308" s="47"/>
      <c r="BB308" s="47"/>
      <c r="BC308" s="47"/>
      <c r="BD308" s="47"/>
      <c r="BE308" s="47"/>
      <c r="BF308" s="47"/>
      <c r="BG308" s="47"/>
      <c r="BH308" s="47"/>
      <c r="BI308" s="44"/>
      <c r="BJ308" s="44"/>
      <c r="BK308" s="44"/>
      <c r="BL308" s="44"/>
      <c r="BM308" s="44"/>
      <c r="BN308" s="44"/>
      <c r="BO308" s="44"/>
      <c r="BP308" s="44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44"/>
      <c r="CE308" s="44"/>
      <c r="CF308" s="44"/>
      <c r="CG308" s="44"/>
      <c r="CH308" s="44"/>
      <c r="CI308" s="44"/>
      <c r="CJ308" s="44"/>
      <c r="CK308" s="44"/>
      <c r="CL308" s="44"/>
      <c r="CM308" s="44"/>
      <c r="CN308" s="44"/>
      <c r="CO308" s="44"/>
      <c r="CP308" s="44"/>
      <c r="CQ308" s="44"/>
      <c r="CR308" s="44"/>
      <c r="CS308" s="44"/>
      <c r="CT308" s="44"/>
      <c r="CU308" s="44"/>
      <c r="CV308" s="44"/>
      <c r="CW308" s="44"/>
      <c r="CX308" s="44"/>
      <c r="CY308" s="44"/>
      <c r="CZ308" s="44"/>
      <c r="DA308" s="44"/>
      <c r="DB308" s="44"/>
      <c r="DC308" s="44"/>
      <c r="DD308" s="44"/>
      <c r="DE308" s="44"/>
      <c r="DF308" s="44"/>
      <c r="DG308" s="44"/>
      <c r="DH308" s="44"/>
      <c r="DI308" s="44"/>
      <c r="DJ308" s="44"/>
      <c r="DK308" s="44"/>
      <c r="DL308" s="44"/>
      <c r="DM308" s="44"/>
      <c r="DN308" s="44"/>
      <c r="DO308" s="44"/>
      <c r="DP308" s="44"/>
      <c r="DQ308" s="44"/>
      <c r="DR308" s="44"/>
      <c r="DS308" s="44"/>
      <c r="DT308" s="44"/>
      <c r="DU308" s="44"/>
      <c r="DV308" s="44"/>
      <c r="DW308" s="44"/>
      <c r="DX308" s="44"/>
      <c r="DY308" s="44"/>
      <c r="DZ308" s="44"/>
      <c r="EA308" s="44"/>
      <c r="EB308" s="44"/>
      <c r="EC308" s="44"/>
      <c r="ED308" s="44"/>
      <c r="EE308" s="44"/>
      <c r="EF308" s="44"/>
      <c r="EG308" s="44"/>
      <c r="EH308" s="44"/>
      <c r="EI308" s="44"/>
      <c r="EJ308" s="44"/>
      <c r="EK308" s="44"/>
      <c r="EL308" s="44"/>
      <c r="EM308" s="44"/>
      <c r="EN308" s="44"/>
      <c r="EO308" s="44"/>
      <c r="EP308" s="44"/>
      <c r="EQ308" s="44"/>
      <c r="ER308" s="44"/>
      <c r="ES308" s="44"/>
      <c r="ET308" s="44"/>
      <c r="EU308" s="44"/>
      <c r="EV308" s="44"/>
      <c r="EW308" s="44"/>
      <c r="EX308" s="44"/>
      <c r="EY308" s="44"/>
      <c r="EZ308" s="44"/>
      <c r="FA308" s="44"/>
      <c r="FB308" s="44"/>
      <c r="FC308" s="44"/>
      <c r="FD308" s="44"/>
      <c r="FE308" s="44"/>
      <c r="FF308" s="44"/>
      <c r="FG308" s="44"/>
      <c r="FH308" s="44"/>
      <c r="FI308" s="44"/>
      <c r="FJ308" s="44"/>
      <c r="FK308" s="44"/>
      <c r="FL308" s="44"/>
      <c r="FM308" s="44"/>
      <c r="FN308" s="44"/>
      <c r="FO308" s="44"/>
      <c r="FP308" s="44"/>
      <c r="FQ308" s="44"/>
      <c r="FR308" s="44"/>
      <c r="FS308" s="44"/>
      <c r="FT308" s="44"/>
      <c r="FU308" s="44"/>
      <c r="FV308" s="44"/>
      <c r="FW308" s="44"/>
      <c r="FX308" s="44"/>
      <c r="FY308" s="44"/>
      <c r="FZ308" s="44"/>
      <c r="GA308" s="44"/>
      <c r="GB308" s="44"/>
      <c r="GC308" s="44"/>
      <c r="GD308" s="44"/>
      <c r="GE308" s="44"/>
      <c r="GF308" s="44"/>
      <c r="GG308" s="44"/>
      <c r="GH308" s="44"/>
      <c r="GI308" s="44"/>
      <c r="GJ308" s="44"/>
      <c r="GK308" s="44"/>
      <c r="GL308" s="44"/>
      <c r="GM308" s="44"/>
      <c r="GN308" s="44"/>
      <c r="GO308" s="44"/>
      <c r="GP308" s="44"/>
      <c r="GQ308" s="44"/>
      <c r="GR308" s="44"/>
      <c r="GS308" s="44"/>
      <c r="GT308" s="44"/>
      <c r="GU308" s="44"/>
      <c r="GV308" s="44"/>
      <c r="GW308" s="44"/>
      <c r="GX308" s="44"/>
      <c r="GY308" s="44"/>
      <c r="GZ308" s="44"/>
      <c r="HA308" s="44"/>
      <c r="HB308" s="44"/>
      <c r="HC308" s="44"/>
      <c r="HD308" s="44"/>
      <c r="HE308" s="44"/>
      <c r="HF308" s="44"/>
      <c r="HG308" s="44"/>
      <c r="HH308" s="44"/>
      <c r="HI308" s="44"/>
      <c r="HJ308" s="44"/>
      <c r="HK308" s="44"/>
      <c r="HL308" s="44"/>
      <c r="HM308" s="44"/>
      <c r="HN308" s="44"/>
      <c r="HO308" s="44"/>
      <c r="HP308" s="44"/>
      <c r="HQ308" s="44"/>
      <c r="HR308" s="44"/>
      <c r="HS308" s="44"/>
      <c r="HT308" s="44"/>
      <c r="HU308" s="44"/>
      <c r="HV308" s="44"/>
      <c r="HW308" s="44"/>
      <c r="HX308" s="44"/>
      <c r="HY308" s="44"/>
      <c r="HZ308" s="44"/>
      <c r="IA308" s="44"/>
      <c r="IB308" s="44"/>
      <c r="IC308" s="44"/>
      <c r="ID308" s="44"/>
      <c r="IE308" s="44"/>
      <c r="IF308" s="44"/>
      <c r="IG308" s="44"/>
      <c r="IH308" s="44"/>
      <c r="II308" s="44"/>
      <c r="IJ308" s="44"/>
      <c r="IK308" s="44"/>
      <c r="IL308" s="44"/>
      <c r="IM308" s="44"/>
      <c r="IN308" s="44"/>
      <c r="IO308" s="44"/>
      <c r="IP308" s="44"/>
      <c r="IQ308" s="44"/>
      <c r="IR308" s="44"/>
      <c r="IS308" s="44"/>
      <c r="IT308" s="44"/>
      <c r="IU308" s="44"/>
      <c r="IV308" s="44"/>
      <c r="IW308" s="44"/>
      <c r="IX308" s="44"/>
      <c r="IY308" s="44"/>
      <c r="IZ308" s="44"/>
      <c r="JA308" s="44"/>
      <c r="JB308" s="44"/>
      <c r="JC308" s="44"/>
      <c r="JD308" s="44"/>
      <c r="JE308" s="44"/>
      <c r="JF308" s="44"/>
      <c r="JG308" s="44"/>
      <c r="JH308" s="44"/>
      <c r="JI308" s="44"/>
      <c r="JJ308" s="44"/>
      <c r="JK308" s="44"/>
      <c r="JL308" s="44"/>
      <c r="JM308" s="44"/>
      <c r="JN308" s="44"/>
      <c r="JO308" s="44"/>
      <c r="JP308" s="44"/>
      <c r="JQ308" s="44"/>
      <c r="JR308" s="44"/>
      <c r="JS308" s="44"/>
      <c r="JT308" s="44"/>
      <c r="JU308" s="44"/>
      <c r="JV308" s="44"/>
      <c r="JW308" s="44"/>
      <c r="JX308" s="44"/>
      <c r="JY308" s="44"/>
      <c r="JZ308" s="44"/>
      <c r="KA308" s="44"/>
      <c r="KB308" s="44"/>
      <c r="KC308" s="44"/>
      <c r="KD308" s="44"/>
      <c r="KE308" s="44"/>
      <c r="KF308" s="44"/>
      <c r="KG308" s="44"/>
      <c r="KH308" s="44"/>
      <c r="KI308" s="44"/>
      <c r="KJ308" s="44"/>
      <c r="KK308" s="44"/>
      <c r="KL308" s="44"/>
      <c r="KM308" s="44"/>
      <c r="KN308" s="44"/>
      <c r="KO308" s="44"/>
      <c r="KP308" s="44"/>
      <c r="KQ308" s="44"/>
      <c r="KR308" s="44"/>
      <c r="KS308" s="44"/>
      <c r="KT308" s="44"/>
      <c r="KU308" s="44"/>
      <c r="KV308" s="44"/>
      <c r="KW308" s="44"/>
      <c r="KX308" s="44"/>
      <c r="KY308" s="44"/>
      <c r="KZ308" s="44"/>
      <c r="LA308" s="44"/>
      <c r="LB308" s="44"/>
      <c r="LC308" s="44"/>
      <c r="LD308" s="44"/>
      <c r="LE308" s="44"/>
      <c r="LF308" s="44"/>
      <c r="LG308" s="44"/>
      <c r="LH308" s="44"/>
      <c r="LI308" s="44"/>
      <c r="LJ308" s="44"/>
      <c r="LK308" s="44"/>
      <c r="LL308" s="44"/>
      <c r="LM308" s="44"/>
      <c r="LN308" s="44"/>
      <c r="LO308" s="44"/>
      <c r="LP308" s="44"/>
      <c r="LQ308" s="44"/>
      <c r="LR308" s="44"/>
      <c r="LS308" s="44"/>
      <c r="LT308" s="44"/>
      <c r="LU308" s="44"/>
      <c r="LV308" s="44"/>
      <c r="LW308" s="44"/>
      <c r="LX308" s="44"/>
      <c r="LY308" s="44"/>
      <c r="LZ308" s="44"/>
      <c r="MA308" s="44"/>
      <c r="MB308" s="44"/>
      <c r="MC308" s="44"/>
      <c r="MD308" s="44"/>
      <c r="ME308" s="44"/>
      <c r="MF308" s="44"/>
      <c r="MG308" s="44"/>
      <c r="MH308" s="44"/>
      <c r="MI308" s="44"/>
      <c r="MJ308" s="44"/>
      <c r="MK308" s="44"/>
      <c r="ML308" s="44"/>
      <c r="MM308" s="44"/>
      <c r="MN308" s="44"/>
      <c r="MO308" s="44"/>
      <c r="MP308" s="44"/>
      <c r="MQ308" s="44"/>
      <c r="MR308" s="44"/>
      <c r="MS308" s="44"/>
      <c r="MT308" s="44"/>
      <c r="MU308" s="44"/>
      <c r="MV308" s="44"/>
      <c r="MW308" s="44"/>
      <c r="MX308" s="44"/>
      <c r="MY308" s="44"/>
      <c r="MZ308" s="44"/>
      <c r="NA308" s="44"/>
      <c r="NB308" s="44"/>
      <c r="NC308" s="44"/>
      <c r="ND308" s="44"/>
      <c r="NE308" s="44"/>
      <c r="NF308" s="44"/>
      <c r="NG308" s="44"/>
      <c r="NH308" s="44"/>
      <c r="NI308" s="44"/>
      <c r="NJ308" s="44"/>
      <c r="NK308" s="44"/>
      <c r="NL308" s="44"/>
      <c r="NM308" s="44"/>
      <c r="NN308" s="44"/>
      <c r="NO308" s="44"/>
      <c r="NP308" s="44"/>
      <c r="NQ308" s="44"/>
      <c r="NR308" s="44"/>
      <c r="NS308" s="44"/>
      <c r="NT308" s="44"/>
      <c r="NU308" s="44"/>
      <c r="NV308" s="44"/>
      <c r="NW308" s="44"/>
      <c r="NX308" s="44"/>
      <c r="NY308" s="44"/>
      <c r="NZ308" s="44"/>
      <c r="OA308" s="44"/>
      <c r="OB308" s="44"/>
      <c r="OC308" s="44"/>
      <c r="OD308" s="44"/>
      <c r="OE308" s="44"/>
      <c r="OF308" s="44"/>
      <c r="OG308" s="44"/>
      <c r="OH308" s="44"/>
      <c r="OI308" s="44"/>
      <c r="OJ308" s="44"/>
      <c r="OK308" s="44"/>
      <c r="OL308" s="44"/>
      <c r="OM308" s="44"/>
      <c r="ON308" s="44"/>
      <c r="OO308" s="44"/>
      <c r="OP308" s="44"/>
      <c r="OQ308" s="44"/>
      <c r="OR308" s="44"/>
      <c r="OS308" s="44"/>
      <c r="OT308" s="44"/>
      <c r="OU308" s="44"/>
      <c r="OV308" s="44"/>
      <c r="OW308" s="44"/>
      <c r="OX308" s="44"/>
      <c r="OY308" s="44"/>
      <c r="OZ308" s="44"/>
      <c r="PA308" s="44"/>
      <c r="PB308" s="44"/>
      <c r="PC308" s="44"/>
      <c r="PD308" s="44"/>
      <c r="PE308" s="44"/>
      <c r="PF308" s="44"/>
      <c r="PG308" s="44"/>
      <c r="PH308" s="44"/>
    </row>
    <row r="309" spans="1:424" s="49" customFormat="1" x14ac:dyDescent="0.25">
      <c r="A309" s="30"/>
      <c r="C309" s="328"/>
      <c r="D309" s="47"/>
      <c r="E309" s="328"/>
      <c r="F309" s="47"/>
      <c r="G309" s="47"/>
      <c r="H309" s="47"/>
      <c r="I309" s="47"/>
      <c r="J309" s="47"/>
      <c r="M309" s="47"/>
      <c r="N309" s="47"/>
      <c r="O309" s="47"/>
      <c r="P309" s="47"/>
      <c r="Q309" s="47"/>
      <c r="R309" s="47"/>
      <c r="U309" s="47"/>
      <c r="V309" s="47"/>
      <c r="W309" s="47"/>
      <c r="X309" s="47"/>
      <c r="Y309" s="47"/>
      <c r="Z309" s="47"/>
      <c r="AC309" s="47"/>
      <c r="AD309" s="47"/>
      <c r="AE309" s="47"/>
      <c r="AF309" s="47"/>
      <c r="AG309" s="47"/>
      <c r="AH309" s="47"/>
      <c r="AK309" s="47"/>
      <c r="AL309" s="47"/>
      <c r="AM309" s="47"/>
      <c r="AN309" s="47"/>
      <c r="AO309" s="47"/>
      <c r="AP309" s="47"/>
      <c r="AS309" s="47"/>
      <c r="AT309" s="47"/>
      <c r="AU309" s="47"/>
      <c r="AV309" s="47"/>
      <c r="AW309" s="46"/>
      <c r="AX309" s="46"/>
      <c r="BA309" s="47"/>
      <c r="BB309" s="47"/>
      <c r="BC309" s="47"/>
      <c r="BD309" s="47"/>
      <c r="BE309" s="47"/>
      <c r="BF309" s="47"/>
      <c r="BG309" s="47"/>
      <c r="BH309" s="47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44"/>
      <c r="CE309" s="44"/>
      <c r="CF309" s="44"/>
      <c r="CG309" s="44"/>
      <c r="CH309" s="44"/>
      <c r="CI309" s="44"/>
      <c r="CJ309" s="44"/>
      <c r="CK309" s="44"/>
      <c r="CL309" s="44"/>
      <c r="CM309" s="44"/>
      <c r="CN309" s="44"/>
      <c r="CO309" s="44"/>
      <c r="CP309" s="44"/>
      <c r="CQ309" s="44"/>
      <c r="CR309" s="44"/>
      <c r="CS309" s="44"/>
      <c r="CT309" s="44"/>
      <c r="CU309" s="44"/>
      <c r="CV309" s="44"/>
      <c r="CW309" s="44"/>
      <c r="CX309" s="44"/>
      <c r="CY309" s="44"/>
      <c r="CZ309" s="44"/>
      <c r="DA309" s="44"/>
      <c r="DB309" s="44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  <c r="EY309" s="44"/>
      <c r="EZ309" s="44"/>
      <c r="FA309" s="44"/>
      <c r="FB309" s="44"/>
      <c r="FC309" s="44"/>
      <c r="FD309" s="44"/>
      <c r="FE309" s="44"/>
      <c r="FF309" s="44"/>
      <c r="FG309" s="44"/>
      <c r="FH309" s="44"/>
      <c r="FI309" s="44"/>
      <c r="FJ309" s="44"/>
      <c r="FK309" s="44"/>
      <c r="FL309" s="44"/>
      <c r="FM309" s="44"/>
      <c r="FN309" s="44"/>
      <c r="FO309" s="44"/>
      <c r="FP309" s="44"/>
      <c r="FQ309" s="44"/>
      <c r="FR309" s="44"/>
      <c r="FS309" s="44"/>
      <c r="FT309" s="44"/>
      <c r="FU309" s="44"/>
      <c r="FV309" s="44"/>
      <c r="FW309" s="44"/>
      <c r="FX309" s="44"/>
      <c r="FY309" s="44"/>
      <c r="FZ309" s="44"/>
      <c r="GA309" s="44"/>
      <c r="GB309" s="44"/>
      <c r="GC309" s="44"/>
      <c r="GD309" s="44"/>
      <c r="GE309" s="44"/>
      <c r="GF309" s="44"/>
      <c r="GG309" s="44"/>
      <c r="GH309" s="44"/>
      <c r="GI309" s="44"/>
      <c r="GJ309" s="44"/>
      <c r="GK309" s="44"/>
      <c r="GL309" s="44"/>
      <c r="GM309" s="44"/>
      <c r="GN309" s="44"/>
      <c r="GO309" s="44"/>
      <c r="GP309" s="44"/>
      <c r="GQ309" s="44"/>
      <c r="GR309" s="44"/>
      <c r="GS309" s="44"/>
      <c r="GT309" s="44"/>
      <c r="GU309" s="44"/>
      <c r="GV309" s="44"/>
      <c r="GW309" s="44"/>
      <c r="GX309" s="44"/>
      <c r="GY309" s="44"/>
      <c r="GZ309" s="44"/>
      <c r="HA309" s="44"/>
      <c r="HB309" s="44"/>
      <c r="HC309" s="44"/>
      <c r="HD309" s="44"/>
      <c r="HE309" s="44"/>
      <c r="HF309" s="44"/>
      <c r="HG309" s="44"/>
      <c r="HH309" s="44"/>
      <c r="HI309" s="44"/>
      <c r="HJ309" s="44"/>
      <c r="HK309" s="44"/>
      <c r="HL309" s="44"/>
      <c r="HM309" s="44"/>
      <c r="HN309" s="44"/>
      <c r="HO309" s="44"/>
      <c r="HP309" s="44"/>
      <c r="HQ309" s="44"/>
      <c r="HR309" s="44"/>
      <c r="HS309" s="44"/>
      <c r="HT309" s="44"/>
      <c r="HU309" s="44"/>
      <c r="HV309" s="44"/>
      <c r="HW309" s="44"/>
      <c r="HX309" s="44"/>
      <c r="HY309" s="44"/>
      <c r="HZ309" s="44"/>
      <c r="IA309" s="44"/>
      <c r="IB309" s="44"/>
      <c r="IC309" s="44"/>
      <c r="ID309" s="44"/>
      <c r="IE309" s="44"/>
      <c r="IF309" s="44"/>
      <c r="IG309" s="44"/>
      <c r="IH309" s="44"/>
      <c r="II309" s="44"/>
      <c r="IJ309" s="44"/>
      <c r="IK309" s="44"/>
      <c r="IL309" s="44"/>
      <c r="IM309" s="44"/>
      <c r="IN309" s="44"/>
      <c r="IO309" s="44"/>
      <c r="IP309" s="44"/>
      <c r="IQ309" s="44"/>
      <c r="IR309" s="44"/>
      <c r="IS309" s="44"/>
      <c r="IT309" s="44"/>
      <c r="IU309" s="44"/>
      <c r="IV309" s="44"/>
      <c r="IW309" s="44"/>
      <c r="IX309" s="44"/>
      <c r="IY309" s="44"/>
      <c r="IZ309" s="44"/>
      <c r="JA309" s="44"/>
      <c r="JB309" s="44"/>
      <c r="JC309" s="44"/>
      <c r="JD309" s="44"/>
      <c r="JE309" s="44"/>
      <c r="JF309" s="44"/>
      <c r="JG309" s="44"/>
      <c r="JH309" s="44"/>
      <c r="JI309" s="44"/>
      <c r="JJ309" s="44"/>
      <c r="JK309" s="44"/>
      <c r="JL309" s="44"/>
      <c r="JM309" s="44"/>
      <c r="JN309" s="44"/>
      <c r="JO309" s="44"/>
      <c r="JP309" s="44"/>
      <c r="JQ309" s="44"/>
      <c r="JR309" s="44"/>
      <c r="JS309" s="44"/>
      <c r="JT309" s="44"/>
      <c r="JU309" s="44"/>
      <c r="JV309" s="44"/>
      <c r="JW309" s="44"/>
      <c r="JX309" s="44"/>
      <c r="JY309" s="44"/>
      <c r="JZ309" s="44"/>
      <c r="KA309" s="44"/>
      <c r="KB309" s="44"/>
      <c r="KC309" s="44"/>
      <c r="KD309" s="44"/>
      <c r="KE309" s="44"/>
      <c r="KF309" s="44"/>
      <c r="KG309" s="44"/>
      <c r="KH309" s="44"/>
      <c r="KI309" s="44"/>
      <c r="KJ309" s="44"/>
      <c r="KK309" s="44"/>
      <c r="KL309" s="44"/>
      <c r="KM309" s="44"/>
      <c r="KN309" s="44"/>
      <c r="KO309" s="44"/>
      <c r="KP309" s="44"/>
      <c r="KQ309" s="44"/>
      <c r="KR309" s="44"/>
      <c r="KS309" s="44"/>
      <c r="KT309" s="44"/>
      <c r="KU309" s="44"/>
      <c r="KV309" s="44"/>
      <c r="KW309" s="44"/>
      <c r="KX309" s="44"/>
      <c r="KY309" s="44"/>
      <c r="KZ309" s="44"/>
      <c r="LA309" s="44"/>
      <c r="LB309" s="44"/>
      <c r="LC309" s="44"/>
      <c r="LD309" s="44"/>
      <c r="LE309" s="44"/>
      <c r="LF309" s="44"/>
      <c r="LG309" s="44"/>
      <c r="LH309" s="44"/>
      <c r="LI309" s="44"/>
      <c r="LJ309" s="44"/>
      <c r="LK309" s="44"/>
      <c r="LL309" s="44"/>
      <c r="LM309" s="44"/>
      <c r="LN309" s="44"/>
      <c r="LO309" s="44"/>
      <c r="LP309" s="44"/>
      <c r="LQ309" s="44"/>
      <c r="LR309" s="44"/>
      <c r="LS309" s="44"/>
      <c r="LT309" s="44"/>
      <c r="LU309" s="44"/>
      <c r="LV309" s="44"/>
      <c r="LW309" s="44"/>
      <c r="LX309" s="44"/>
      <c r="LY309" s="44"/>
      <c r="LZ309" s="44"/>
      <c r="MA309" s="44"/>
      <c r="MB309" s="44"/>
      <c r="MC309" s="44"/>
      <c r="MD309" s="44"/>
      <c r="ME309" s="44"/>
      <c r="MF309" s="44"/>
      <c r="MG309" s="44"/>
      <c r="MH309" s="44"/>
      <c r="MI309" s="44"/>
      <c r="MJ309" s="44"/>
      <c r="MK309" s="44"/>
      <c r="ML309" s="44"/>
      <c r="MM309" s="44"/>
      <c r="MN309" s="44"/>
      <c r="MO309" s="44"/>
      <c r="MP309" s="44"/>
      <c r="MQ309" s="44"/>
      <c r="MR309" s="44"/>
      <c r="MS309" s="44"/>
      <c r="MT309" s="44"/>
      <c r="MU309" s="44"/>
      <c r="MV309" s="44"/>
      <c r="MW309" s="44"/>
      <c r="MX309" s="44"/>
      <c r="MY309" s="44"/>
      <c r="MZ309" s="44"/>
      <c r="NA309" s="44"/>
      <c r="NB309" s="44"/>
      <c r="NC309" s="44"/>
      <c r="ND309" s="44"/>
      <c r="NE309" s="44"/>
      <c r="NF309" s="44"/>
      <c r="NG309" s="44"/>
      <c r="NH309" s="44"/>
      <c r="NI309" s="44"/>
      <c r="NJ309" s="44"/>
      <c r="NK309" s="44"/>
      <c r="NL309" s="44"/>
      <c r="NM309" s="44"/>
      <c r="NN309" s="44"/>
      <c r="NO309" s="44"/>
      <c r="NP309" s="44"/>
      <c r="NQ309" s="44"/>
      <c r="NR309" s="44"/>
      <c r="NS309" s="44"/>
      <c r="NT309" s="44"/>
      <c r="NU309" s="44"/>
      <c r="NV309" s="44"/>
      <c r="NW309" s="44"/>
      <c r="NX309" s="44"/>
      <c r="NY309" s="44"/>
      <c r="NZ309" s="44"/>
      <c r="OA309" s="44"/>
      <c r="OB309" s="44"/>
      <c r="OC309" s="44"/>
      <c r="OD309" s="44"/>
      <c r="OE309" s="44"/>
      <c r="OF309" s="44"/>
      <c r="OG309" s="44"/>
      <c r="OH309" s="44"/>
      <c r="OI309" s="44"/>
      <c r="OJ309" s="44"/>
      <c r="OK309" s="44"/>
      <c r="OL309" s="44"/>
      <c r="OM309" s="44"/>
      <c r="ON309" s="44"/>
      <c r="OO309" s="44"/>
      <c r="OP309" s="44"/>
      <c r="OQ309" s="44"/>
      <c r="OR309" s="44"/>
      <c r="OS309" s="44"/>
      <c r="OT309" s="44"/>
      <c r="OU309" s="44"/>
      <c r="OV309" s="44"/>
      <c r="OW309" s="44"/>
      <c r="OX309" s="44"/>
      <c r="OY309" s="44"/>
      <c r="OZ309" s="44"/>
      <c r="PA309" s="44"/>
      <c r="PB309" s="44"/>
      <c r="PC309" s="44"/>
      <c r="PD309" s="44"/>
      <c r="PE309" s="44"/>
      <c r="PF309" s="44"/>
      <c r="PG309" s="44"/>
      <c r="PH309" s="44"/>
    </row>
    <row r="310" spans="1:424" s="49" customFormat="1" x14ac:dyDescent="0.25">
      <c r="A310" s="30"/>
      <c r="C310" s="328"/>
      <c r="D310" s="47"/>
      <c r="E310" s="328"/>
      <c r="F310" s="47"/>
      <c r="G310" s="47"/>
      <c r="H310" s="47"/>
      <c r="I310" s="47"/>
      <c r="J310" s="47"/>
      <c r="M310" s="47"/>
      <c r="N310" s="47"/>
      <c r="O310" s="47"/>
      <c r="P310" s="47"/>
      <c r="Q310" s="47"/>
      <c r="R310" s="47"/>
      <c r="U310" s="47"/>
      <c r="V310" s="47"/>
      <c r="W310" s="47"/>
      <c r="X310" s="47"/>
      <c r="Y310" s="47"/>
      <c r="Z310" s="47"/>
      <c r="AC310" s="47"/>
      <c r="AD310" s="47"/>
      <c r="AE310" s="47"/>
      <c r="AF310" s="47"/>
      <c r="AG310" s="47"/>
      <c r="AH310" s="47"/>
      <c r="AK310" s="47"/>
      <c r="AL310" s="47"/>
      <c r="AM310" s="47"/>
      <c r="AN310" s="47"/>
      <c r="AO310" s="47"/>
      <c r="AP310" s="47"/>
      <c r="AS310" s="47"/>
      <c r="AT310" s="47"/>
      <c r="AU310" s="47"/>
      <c r="AV310" s="47"/>
      <c r="AW310" s="46"/>
      <c r="AX310" s="46"/>
      <c r="BA310" s="47"/>
      <c r="BB310" s="47"/>
      <c r="BC310" s="47"/>
      <c r="BD310" s="47"/>
      <c r="BE310" s="47"/>
      <c r="BF310" s="47"/>
      <c r="BG310" s="47"/>
      <c r="BH310" s="47"/>
      <c r="BI310" s="44"/>
      <c r="BJ310" s="44"/>
      <c r="BK310" s="44"/>
      <c r="BL310" s="44"/>
      <c r="BM310" s="44"/>
      <c r="BN310" s="44"/>
      <c r="BO310" s="44"/>
      <c r="BP310" s="44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44"/>
      <c r="CE310" s="44"/>
      <c r="CF310" s="44"/>
      <c r="CG310" s="44"/>
      <c r="CH310" s="44"/>
      <c r="CI310" s="44"/>
      <c r="CJ310" s="44"/>
      <c r="CK310" s="44"/>
      <c r="CL310" s="44"/>
      <c r="CM310" s="44"/>
      <c r="CN310" s="44"/>
      <c r="CO310" s="44"/>
      <c r="CP310" s="44"/>
      <c r="CQ310" s="44"/>
      <c r="CR310" s="44"/>
      <c r="CS310" s="44"/>
      <c r="CT310" s="44"/>
      <c r="CU310" s="44"/>
      <c r="CV310" s="44"/>
      <c r="CW310" s="44"/>
      <c r="CX310" s="44"/>
      <c r="CY310" s="44"/>
      <c r="CZ310" s="44"/>
      <c r="DA310" s="44"/>
      <c r="DB310" s="44"/>
      <c r="DC310" s="44"/>
      <c r="DD310" s="44"/>
      <c r="DE310" s="44"/>
      <c r="DF310" s="44"/>
      <c r="DG310" s="44"/>
      <c r="DH310" s="44"/>
      <c r="DI310" s="44"/>
      <c r="DJ310" s="44"/>
      <c r="DK310" s="44"/>
      <c r="DL310" s="44"/>
      <c r="DM310" s="44"/>
      <c r="DN310" s="44"/>
      <c r="DO310" s="44"/>
      <c r="DP310" s="44"/>
      <c r="DQ310" s="44"/>
      <c r="DR310" s="44"/>
      <c r="DS310" s="44"/>
      <c r="DT310" s="44"/>
      <c r="DU310" s="44"/>
      <c r="DV310" s="44"/>
      <c r="DW310" s="44"/>
      <c r="DX310" s="44"/>
      <c r="DY310" s="44"/>
      <c r="DZ310" s="44"/>
      <c r="EA310" s="44"/>
      <c r="EB310" s="44"/>
      <c r="EC310" s="44"/>
      <c r="ED310" s="44"/>
      <c r="EE310" s="44"/>
      <c r="EF310" s="44"/>
      <c r="EG310" s="44"/>
      <c r="EH310" s="44"/>
      <c r="EI310" s="44"/>
      <c r="EJ310" s="44"/>
      <c r="EK310" s="44"/>
      <c r="EL310" s="44"/>
      <c r="EM310" s="44"/>
      <c r="EN310" s="44"/>
      <c r="EO310" s="44"/>
      <c r="EP310" s="44"/>
      <c r="EQ310" s="44"/>
      <c r="ER310" s="44"/>
      <c r="ES310" s="44"/>
      <c r="ET310" s="44"/>
      <c r="EU310" s="44"/>
      <c r="EV310" s="44"/>
      <c r="EW310" s="44"/>
      <c r="EX310" s="44"/>
      <c r="EY310" s="44"/>
      <c r="EZ310" s="44"/>
      <c r="FA310" s="44"/>
      <c r="FB310" s="44"/>
      <c r="FC310" s="44"/>
      <c r="FD310" s="44"/>
      <c r="FE310" s="44"/>
      <c r="FF310" s="44"/>
      <c r="FG310" s="44"/>
      <c r="FH310" s="44"/>
      <c r="FI310" s="44"/>
      <c r="FJ310" s="44"/>
      <c r="FK310" s="44"/>
      <c r="FL310" s="44"/>
      <c r="FM310" s="44"/>
      <c r="FN310" s="44"/>
      <c r="FO310" s="44"/>
      <c r="FP310" s="44"/>
      <c r="FQ310" s="44"/>
      <c r="FR310" s="44"/>
      <c r="FS310" s="44"/>
      <c r="FT310" s="44"/>
      <c r="FU310" s="44"/>
      <c r="FV310" s="44"/>
      <c r="FW310" s="44"/>
      <c r="FX310" s="44"/>
      <c r="FY310" s="44"/>
      <c r="FZ310" s="44"/>
      <c r="GA310" s="44"/>
      <c r="GB310" s="44"/>
      <c r="GC310" s="44"/>
      <c r="GD310" s="44"/>
      <c r="GE310" s="44"/>
      <c r="GF310" s="44"/>
      <c r="GG310" s="44"/>
      <c r="GH310" s="44"/>
      <c r="GI310" s="44"/>
      <c r="GJ310" s="44"/>
      <c r="GK310" s="44"/>
      <c r="GL310" s="44"/>
      <c r="GM310" s="44"/>
      <c r="GN310" s="44"/>
      <c r="GO310" s="44"/>
      <c r="GP310" s="44"/>
      <c r="GQ310" s="44"/>
      <c r="GR310" s="44"/>
      <c r="GS310" s="44"/>
      <c r="GT310" s="44"/>
      <c r="GU310" s="44"/>
      <c r="GV310" s="44"/>
      <c r="GW310" s="44"/>
      <c r="GX310" s="44"/>
      <c r="GY310" s="44"/>
      <c r="GZ310" s="44"/>
      <c r="HA310" s="44"/>
      <c r="HB310" s="44"/>
      <c r="HC310" s="44"/>
      <c r="HD310" s="44"/>
      <c r="HE310" s="44"/>
      <c r="HF310" s="44"/>
      <c r="HG310" s="44"/>
      <c r="HH310" s="44"/>
      <c r="HI310" s="44"/>
      <c r="HJ310" s="44"/>
      <c r="HK310" s="44"/>
      <c r="HL310" s="44"/>
      <c r="HM310" s="44"/>
      <c r="HN310" s="44"/>
      <c r="HO310" s="44"/>
      <c r="HP310" s="44"/>
      <c r="HQ310" s="44"/>
      <c r="HR310" s="44"/>
      <c r="HS310" s="44"/>
      <c r="HT310" s="44"/>
      <c r="HU310" s="44"/>
      <c r="HV310" s="44"/>
      <c r="HW310" s="44"/>
      <c r="HX310" s="44"/>
      <c r="HY310" s="44"/>
      <c r="HZ310" s="44"/>
      <c r="IA310" s="44"/>
      <c r="IB310" s="44"/>
      <c r="IC310" s="44"/>
      <c r="ID310" s="44"/>
      <c r="IE310" s="44"/>
      <c r="IF310" s="44"/>
      <c r="IG310" s="44"/>
      <c r="IH310" s="44"/>
      <c r="II310" s="44"/>
      <c r="IJ310" s="44"/>
      <c r="IK310" s="44"/>
      <c r="IL310" s="44"/>
      <c r="IM310" s="44"/>
      <c r="IN310" s="44"/>
      <c r="IO310" s="44"/>
      <c r="IP310" s="44"/>
      <c r="IQ310" s="44"/>
      <c r="IR310" s="44"/>
      <c r="IS310" s="44"/>
      <c r="IT310" s="44"/>
      <c r="IU310" s="44"/>
      <c r="IV310" s="44"/>
      <c r="IW310" s="44"/>
      <c r="IX310" s="44"/>
      <c r="IY310" s="44"/>
      <c r="IZ310" s="44"/>
      <c r="JA310" s="44"/>
      <c r="JB310" s="44"/>
      <c r="JC310" s="44"/>
      <c r="JD310" s="44"/>
      <c r="JE310" s="44"/>
      <c r="JF310" s="44"/>
      <c r="JG310" s="44"/>
      <c r="JH310" s="44"/>
      <c r="JI310" s="44"/>
      <c r="JJ310" s="44"/>
      <c r="JK310" s="44"/>
      <c r="JL310" s="44"/>
      <c r="JM310" s="44"/>
      <c r="JN310" s="44"/>
      <c r="JO310" s="44"/>
      <c r="JP310" s="44"/>
      <c r="JQ310" s="44"/>
      <c r="JR310" s="44"/>
      <c r="JS310" s="44"/>
      <c r="JT310" s="44"/>
      <c r="JU310" s="44"/>
      <c r="JV310" s="44"/>
      <c r="JW310" s="44"/>
      <c r="JX310" s="44"/>
      <c r="JY310" s="44"/>
      <c r="JZ310" s="44"/>
      <c r="KA310" s="44"/>
      <c r="KB310" s="44"/>
      <c r="KC310" s="44"/>
      <c r="KD310" s="44"/>
      <c r="KE310" s="44"/>
      <c r="KF310" s="44"/>
      <c r="KG310" s="44"/>
      <c r="KH310" s="44"/>
      <c r="KI310" s="44"/>
      <c r="KJ310" s="44"/>
      <c r="KK310" s="44"/>
      <c r="KL310" s="44"/>
      <c r="KM310" s="44"/>
      <c r="KN310" s="44"/>
      <c r="KO310" s="44"/>
      <c r="KP310" s="44"/>
      <c r="KQ310" s="44"/>
      <c r="KR310" s="44"/>
      <c r="KS310" s="44"/>
      <c r="KT310" s="44"/>
      <c r="KU310" s="44"/>
      <c r="KV310" s="44"/>
      <c r="KW310" s="44"/>
      <c r="KX310" s="44"/>
      <c r="KY310" s="44"/>
      <c r="KZ310" s="44"/>
      <c r="LA310" s="44"/>
      <c r="LB310" s="44"/>
      <c r="LC310" s="44"/>
      <c r="LD310" s="44"/>
      <c r="LE310" s="44"/>
      <c r="LF310" s="44"/>
      <c r="LG310" s="44"/>
      <c r="LH310" s="44"/>
      <c r="LI310" s="44"/>
      <c r="LJ310" s="44"/>
      <c r="LK310" s="44"/>
      <c r="LL310" s="44"/>
      <c r="LM310" s="44"/>
      <c r="LN310" s="44"/>
      <c r="LO310" s="44"/>
      <c r="LP310" s="44"/>
      <c r="LQ310" s="44"/>
      <c r="LR310" s="44"/>
      <c r="LS310" s="44"/>
      <c r="LT310" s="44"/>
      <c r="LU310" s="44"/>
      <c r="LV310" s="44"/>
      <c r="LW310" s="44"/>
      <c r="LX310" s="44"/>
      <c r="LY310" s="44"/>
      <c r="LZ310" s="44"/>
      <c r="MA310" s="44"/>
      <c r="MB310" s="44"/>
      <c r="MC310" s="44"/>
      <c r="MD310" s="44"/>
      <c r="ME310" s="44"/>
      <c r="MF310" s="44"/>
      <c r="MG310" s="44"/>
      <c r="MH310" s="44"/>
      <c r="MI310" s="44"/>
      <c r="MJ310" s="44"/>
      <c r="MK310" s="44"/>
      <c r="ML310" s="44"/>
      <c r="MM310" s="44"/>
      <c r="MN310" s="44"/>
      <c r="MO310" s="44"/>
      <c r="MP310" s="44"/>
      <c r="MQ310" s="44"/>
      <c r="MR310" s="44"/>
      <c r="MS310" s="44"/>
      <c r="MT310" s="44"/>
      <c r="MU310" s="44"/>
      <c r="MV310" s="44"/>
      <c r="MW310" s="44"/>
      <c r="MX310" s="44"/>
      <c r="MY310" s="44"/>
      <c r="MZ310" s="44"/>
      <c r="NA310" s="44"/>
      <c r="NB310" s="44"/>
      <c r="NC310" s="44"/>
      <c r="ND310" s="44"/>
      <c r="NE310" s="44"/>
      <c r="NF310" s="44"/>
      <c r="NG310" s="44"/>
      <c r="NH310" s="44"/>
      <c r="NI310" s="44"/>
      <c r="NJ310" s="44"/>
      <c r="NK310" s="44"/>
      <c r="NL310" s="44"/>
      <c r="NM310" s="44"/>
      <c r="NN310" s="44"/>
      <c r="NO310" s="44"/>
      <c r="NP310" s="44"/>
      <c r="NQ310" s="44"/>
      <c r="NR310" s="44"/>
      <c r="NS310" s="44"/>
      <c r="NT310" s="44"/>
      <c r="NU310" s="44"/>
      <c r="NV310" s="44"/>
      <c r="NW310" s="44"/>
      <c r="NX310" s="44"/>
      <c r="NY310" s="44"/>
      <c r="NZ310" s="44"/>
      <c r="OA310" s="44"/>
      <c r="OB310" s="44"/>
      <c r="OC310" s="44"/>
      <c r="OD310" s="44"/>
      <c r="OE310" s="44"/>
      <c r="OF310" s="44"/>
      <c r="OG310" s="44"/>
      <c r="OH310" s="44"/>
      <c r="OI310" s="44"/>
      <c r="OJ310" s="44"/>
      <c r="OK310" s="44"/>
      <c r="OL310" s="44"/>
      <c r="OM310" s="44"/>
      <c r="ON310" s="44"/>
      <c r="OO310" s="44"/>
      <c r="OP310" s="44"/>
      <c r="OQ310" s="44"/>
      <c r="OR310" s="44"/>
      <c r="OS310" s="44"/>
      <c r="OT310" s="44"/>
      <c r="OU310" s="44"/>
      <c r="OV310" s="44"/>
      <c r="OW310" s="44"/>
      <c r="OX310" s="44"/>
      <c r="OY310" s="44"/>
      <c r="OZ310" s="44"/>
      <c r="PA310" s="44"/>
      <c r="PB310" s="44"/>
      <c r="PC310" s="44"/>
      <c r="PD310" s="44"/>
      <c r="PE310" s="44"/>
      <c r="PF310" s="44"/>
      <c r="PG310" s="44"/>
      <c r="PH310" s="44"/>
    </row>
    <row r="311" spans="1:424" s="49" customFormat="1" x14ac:dyDescent="0.25">
      <c r="A311" s="30"/>
      <c r="C311" s="328"/>
      <c r="D311" s="47"/>
      <c r="E311" s="328"/>
      <c r="F311" s="47"/>
      <c r="G311" s="47"/>
      <c r="H311" s="47"/>
      <c r="I311" s="47"/>
      <c r="J311" s="47"/>
      <c r="M311" s="47"/>
      <c r="N311" s="47"/>
      <c r="O311" s="47"/>
      <c r="P311" s="47"/>
      <c r="Q311" s="47"/>
      <c r="R311" s="47"/>
      <c r="U311" s="47"/>
      <c r="V311" s="47"/>
      <c r="W311" s="47"/>
      <c r="X311" s="47"/>
      <c r="Y311" s="47"/>
      <c r="Z311" s="47"/>
      <c r="AC311" s="47"/>
      <c r="AD311" s="47"/>
      <c r="AE311" s="47"/>
      <c r="AF311" s="47"/>
      <c r="AG311" s="47"/>
      <c r="AH311" s="47"/>
      <c r="AK311" s="47"/>
      <c r="AL311" s="47"/>
      <c r="AM311" s="47"/>
      <c r="AN311" s="47"/>
      <c r="AO311" s="47"/>
      <c r="AP311" s="47"/>
      <c r="AS311" s="47"/>
      <c r="AT311" s="47"/>
      <c r="AU311" s="47"/>
      <c r="AV311" s="47"/>
      <c r="AW311" s="46"/>
      <c r="AX311" s="46"/>
      <c r="BA311" s="47"/>
      <c r="BB311" s="47"/>
      <c r="BC311" s="47"/>
      <c r="BD311" s="47"/>
      <c r="BE311" s="47"/>
      <c r="BF311" s="47"/>
      <c r="BG311" s="47"/>
      <c r="BH311" s="47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44"/>
      <c r="CE311" s="44"/>
      <c r="CF311" s="44"/>
      <c r="CG311" s="44"/>
      <c r="CH311" s="44"/>
      <c r="CI311" s="44"/>
      <c r="CJ311" s="44"/>
      <c r="CK311" s="44"/>
      <c r="CL311" s="44"/>
      <c r="CM311" s="44"/>
      <c r="CN311" s="44"/>
      <c r="CO311" s="44"/>
      <c r="CP311" s="44"/>
      <c r="CQ311" s="44"/>
      <c r="CR311" s="44"/>
      <c r="CS311" s="44"/>
      <c r="CT311" s="44"/>
      <c r="CU311" s="44"/>
      <c r="CV311" s="44"/>
      <c r="CW311" s="44"/>
      <c r="CX311" s="44"/>
      <c r="CY311" s="44"/>
      <c r="CZ311" s="44"/>
      <c r="DA311" s="44"/>
      <c r="DB311" s="44"/>
      <c r="DC311" s="44"/>
      <c r="DD311" s="44"/>
      <c r="DE311" s="44"/>
      <c r="DF311" s="44"/>
      <c r="DG311" s="44"/>
      <c r="DH311" s="44"/>
      <c r="DI311" s="44"/>
      <c r="DJ311" s="44"/>
      <c r="DK311" s="44"/>
      <c r="DL311" s="44"/>
      <c r="DM311" s="44"/>
      <c r="DN311" s="44"/>
      <c r="DO311" s="44"/>
      <c r="DP311" s="44"/>
      <c r="DQ311" s="44"/>
      <c r="DR311" s="44"/>
      <c r="DS311" s="44"/>
      <c r="DT311" s="44"/>
      <c r="DU311" s="44"/>
      <c r="DV311" s="44"/>
      <c r="DW311" s="44"/>
      <c r="DX311" s="44"/>
      <c r="DY311" s="44"/>
      <c r="DZ311" s="44"/>
      <c r="EA311" s="44"/>
      <c r="EB311" s="44"/>
      <c r="EC311" s="44"/>
      <c r="ED311" s="44"/>
      <c r="EE311" s="44"/>
      <c r="EF311" s="44"/>
      <c r="EG311" s="44"/>
      <c r="EH311" s="44"/>
      <c r="EI311" s="44"/>
      <c r="EJ311" s="44"/>
      <c r="EK311" s="44"/>
      <c r="EL311" s="44"/>
      <c r="EM311" s="44"/>
      <c r="EN311" s="44"/>
      <c r="EO311" s="44"/>
      <c r="EP311" s="44"/>
      <c r="EQ311" s="44"/>
      <c r="ER311" s="44"/>
      <c r="ES311" s="44"/>
      <c r="ET311" s="44"/>
      <c r="EU311" s="44"/>
      <c r="EV311" s="44"/>
      <c r="EW311" s="44"/>
      <c r="EX311" s="44"/>
      <c r="EY311" s="44"/>
      <c r="EZ311" s="44"/>
      <c r="FA311" s="44"/>
      <c r="FB311" s="44"/>
      <c r="FC311" s="44"/>
      <c r="FD311" s="44"/>
      <c r="FE311" s="44"/>
      <c r="FF311" s="44"/>
      <c r="FG311" s="44"/>
      <c r="FH311" s="44"/>
      <c r="FI311" s="44"/>
      <c r="FJ311" s="44"/>
      <c r="FK311" s="44"/>
      <c r="FL311" s="44"/>
      <c r="FM311" s="44"/>
      <c r="FN311" s="44"/>
      <c r="FO311" s="44"/>
      <c r="FP311" s="44"/>
      <c r="FQ311" s="44"/>
      <c r="FR311" s="44"/>
      <c r="FS311" s="44"/>
      <c r="FT311" s="44"/>
      <c r="FU311" s="44"/>
      <c r="FV311" s="44"/>
      <c r="FW311" s="44"/>
      <c r="FX311" s="44"/>
      <c r="FY311" s="44"/>
      <c r="FZ311" s="44"/>
      <c r="GA311" s="44"/>
      <c r="GB311" s="44"/>
      <c r="GC311" s="44"/>
      <c r="GD311" s="44"/>
      <c r="GE311" s="44"/>
      <c r="GF311" s="44"/>
      <c r="GG311" s="44"/>
      <c r="GH311" s="44"/>
      <c r="GI311" s="44"/>
      <c r="GJ311" s="44"/>
      <c r="GK311" s="44"/>
      <c r="GL311" s="44"/>
      <c r="GM311" s="44"/>
      <c r="GN311" s="44"/>
      <c r="GO311" s="44"/>
      <c r="GP311" s="44"/>
      <c r="GQ311" s="44"/>
      <c r="GR311" s="44"/>
      <c r="GS311" s="44"/>
      <c r="GT311" s="44"/>
      <c r="GU311" s="44"/>
      <c r="GV311" s="44"/>
      <c r="GW311" s="44"/>
      <c r="GX311" s="44"/>
      <c r="GY311" s="44"/>
      <c r="GZ311" s="44"/>
      <c r="HA311" s="44"/>
      <c r="HB311" s="44"/>
      <c r="HC311" s="44"/>
      <c r="HD311" s="44"/>
      <c r="HE311" s="44"/>
      <c r="HF311" s="44"/>
      <c r="HG311" s="44"/>
      <c r="HH311" s="44"/>
      <c r="HI311" s="44"/>
      <c r="HJ311" s="44"/>
      <c r="HK311" s="44"/>
      <c r="HL311" s="44"/>
      <c r="HM311" s="44"/>
      <c r="HN311" s="44"/>
      <c r="HO311" s="44"/>
      <c r="HP311" s="44"/>
      <c r="HQ311" s="44"/>
      <c r="HR311" s="44"/>
      <c r="HS311" s="44"/>
      <c r="HT311" s="44"/>
      <c r="HU311" s="44"/>
      <c r="HV311" s="44"/>
      <c r="HW311" s="44"/>
      <c r="HX311" s="44"/>
      <c r="HY311" s="44"/>
      <c r="HZ311" s="44"/>
      <c r="IA311" s="44"/>
      <c r="IB311" s="44"/>
      <c r="IC311" s="44"/>
      <c r="ID311" s="44"/>
      <c r="IE311" s="44"/>
      <c r="IF311" s="44"/>
      <c r="IG311" s="44"/>
      <c r="IH311" s="44"/>
      <c r="II311" s="44"/>
      <c r="IJ311" s="44"/>
      <c r="IK311" s="44"/>
      <c r="IL311" s="44"/>
      <c r="IM311" s="44"/>
      <c r="IN311" s="44"/>
      <c r="IO311" s="44"/>
      <c r="IP311" s="44"/>
      <c r="IQ311" s="44"/>
      <c r="IR311" s="44"/>
      <c r="IS311" s="44"/>
      <c r="IT311" s="44"/>
      <c r="IU311" s="44"/>
      <c r="IV311" s="44"/>
      <c r="IW311" s="44"/>
      <c r="IX311" s="44"/>
      <c r="IY311" s="44"/>
      <c r="IZ311" s="44"/>
      <c r="JA311" s="44"/>
      <c r="JB311" s="44"/>
      <c r="JC311" s="44"/>
      <c r="JD311" s="44"/>
      <c r="JE311" s="44"/>
      <c r="JF311" s="44"/>
      <c r="JG311" s="44"/>
      <c r="JH311" s="44"/>
      <c r="JI311" s="44"/>
      <c r="JJ311" s="44"/>
      <c r="JK311" s="44"/>
      <c r="JL311" s="44"/>
      <c r="JM311" s="44"/>
      <c r="JN311" s="44"/>
      <c r="JO311" s="44"/>
      <c r="JP311" s="44"/>
      <c r="JQ311" s="44"/>
      <c r="JR311" s="44"/>
      <c r="JS311" s="44"/>
      <c r="JT311" s="44"/>
      <c r="JU311" s="44"/>
      <c r="JV311" s="44"/>
      <c r="JW311" s="44"/>
      <c r="JX311" s="44"/>
      <c r="JY311" s="44"/>
      <c r="JZ311" s="44"/>
      <c r="KA311" s="44"/>
      <c r="KB311" s="44"/>
      <c r="KC311" s="44"/>
      <c r="KD311" s="44"/>
      <c r="KE311" s="44"/>
      <c r="KF311" s="44"/>
      <c r="KG311" s="44"/>
      <c r="KH311" s="44"/>
      <c r="KI311" s="44"/>
      <c r="KJ311" s="44"/>
      <c r="KK311" s="44"/>
      <c r="KL311" s="44"/>
      <c r="KM311" s="44"/>
      <c r="KN311" s="44"/>
      <c r="KO311" s="44"/>
      <c r="KP311" s="44"/>
      <c r="KQ311" s="44"/>
      <c r="KR311" s="44"/>
      <c r="KS311" s="44"/>
      <c r="KT311" s="44"/>
      <c r="KU311" s="44"/>
      <c r="KV311" s="44"/>
      <c r="KW311" s="44"/>
      <c r="KX311" s="44"/>
      <c r="KY311" s="44"/>
      <c r="KZ311" s="44"/>
      <c r="LA311" s="44"/>
      <c r="LB311" s="44"/>
      <c r="LC311" s="44"/>
      <c r="LD311" s="44"/>
      <c r="LE311" s="44"/>
      <c r="LF311" s="44"/>
      <c r="LG311" s="44"/>
      <c r="LH311" s="44"/>
      <c r="LI311" s="44"/>
      <c r="LJ311" s="44"/>
      <c r="LK311" s="44"/>
      <c r="LL311" s="44"/>
      <c r="LM311" s="44"/>
      <c r="LN311" s="44"/>
      <c r="LO311" s="44"/>
      <c r="LP311" s="44"/>
      <c r="LQ311" s="44"/>
      <c r="LR311" s="44"/>
      <c r="LS311" s="44"/>
      <c r="LT311" s="44"/>
      <c r="LU311" s="44"/>
      <c r="LV311" s="44"/>
      <c r="LW311" s="44"/>
      <c r="LX311" s="44"/>
      <c r="LY311" s="44"/>
      <c r="LZ311" s="44"/>
      <c r="MA311" s="44"/>
      <c r="MB311" s="44"/>
      <c r="MC311" s="44"/>
      <c r="MD311" s="44"/>
      <c r="ME311" s="44"/>
      <c r="MF311" s="44"/>
      <c r="MG311" s="44"/>
      <c r="MH311" s="44"/>
      <c r="MI311" s="44"/>
      <c r="MJ311" s="44"/>
      <c r="MK311" s="44"/>
      <c r="ML311" s="44"/>
      <c r="MM311" s="44"/>
      <c r="MN311" s="44"/>
      <c r="MO311" s="44"/>
      <c r="MP311" s="44"/>
      <c r="MQ311" s="44"/>
      <c r="MR311" s="44"/>
      <c r="MS311" s="44"/>
      <c r="MT311" s="44"/>
      <c r="MU311" s="44"/>
      <c r="MV311" s="44"/>
      <c r="MW311" s="44"/>
      <c r="MX311" s="44"/>
      <c r="MY311" s="44"/>
      <c r="MZ311" s="44"/>
      <c r="NA311" s="44"/>
      <c r="NB311" s="44"/>
      <c r="NC311" s="44"/>
      <c r="ND311" s="44"/>
      <c r="NE311" s="44"/>
      <c r="NF311" s="44"/>
      <c r="NG311" s="44"/>
      <c r="NH311" s="44"/>
      <c r="NI311" s="44"/>
      <c r="NJ311" s="44"/>
      <c r="NK311" s="44"/>
      <c r="NL311" s="44"/>
      <c r="NM311" s="44"/>
      <c r="NN311" s="44"/>
      <c r="NO311" s="44"/>
      <c r="NP311" s="44"/>
      <c r="NQ311" s="44"/>
      <c r="NR311" s="44"/>
      <c r="NS311" s="44"/>
      <c r="NT311" s="44"/>
      <c r="NU311" s="44"/>
      <c r="NV311" s="44"/>
      <c r="NW311" s="44"/>
      <c r="NX311" s="44"/>
      <c r="NY311" s="44"/>
      <c r="NZ311" s="44"/>
      <c r="OA311" s="44"/>
      <c r="OB311" s="44"/>
      <c r="OC311" s="44"/>
      <c r="OD311" s="44"/>
      <c r="OE311" s="44"/>
      <c r="OF311" s="44"/>
      <c r="OG311" s="44"/>
      <c r="OH311" s="44"/>
      <c r="OI311" s="44"/>
      <c r="OJ311" s="44"/>
      <c r="OK311" s="44"/>
      <c r="OL311" s="44"/>
      <c r="OM311" s="44"/>
      <c r="ON311" s="44"/>
      <c r="OO311" s="44"/>
      <c r="OP311" s="44"/>
      <c r="OQ311" s="44"/>
      <c r="OR311" s="44"/>
      <c r="OS311" s="44"/>
      <c r="OT311" s="44"/>
      <c r="OU311" s="44"/>
      <c r="OV311" s="44"/>
      <c r="OW311" s="44"/>
      <c r="OX311" s="44"/>
      <c r="OY311" s="44"/>
      <c r="OZ311" s="44"/>
      <c r="PA311" s="44"/>
      <c r="PB311" s="44"/>
      <c r="PC311" s="44"/>
      <c r="PD311" s="44"/>
      <c r="PE311" s="44"/>
      <c r="PF311" s="44"/>
      <c r="PG311" s="44"/>
      <c r="PH311" s="44"/>
    </row>
    <row r="312" spans="1:424" s="49" customFormat="1" x14ac:dyDescent="0.25">
      <c r="A312" s="30"/>
      <c r="C312" s="328"/>
      <c r="D312" s="47"/>
      <c r="E312" s="328"/>
      <c r="F312" s="47"/>
      <c r="G312" s="47"/>
      <c r="H312" s="47"/>
      <c r="I312" s="47"/>
      <c r="J312" s="47"/>
      <c r="M312" s="47"/>
      <c r="N312" s="47"/>
      <c r="O312" s="47"/>
      <c r="P312" s="47"/>
      <c r="Q312" s="47"/>
      <c r="R312" s="47"/>
      <c r="U312" s="47"/>
      <c r="V312" s="47"/>
      <c r="W312" s="47"/>
      <c r="X312" s="47"/>
      <c r="Y312" s="47"/>
      <c r="Z312" s="47"/>
      <c r="AC312" s="47"/>
      <c r="AD312" s="47"/>
      <c r="AE312" s="47"/>
      <c r="AF312" s="47"/>
      <c r="AG312" s="47"/>
      <c r="AH312" s="47"/>
      <c r="AK312" s="47"/>
      <c r="AL312" s="47"/>
      <c r="AM312" s="47"/>
      <c r="AN312" s="47"/>
      <c r="AO312" s="47"/>
      <c r="AP312" s="47"/>
      <c r="AS312" s="47"/>
      <c r="AT312" s="47"/>
      <c r="AU312" s="47"/>
      <c r="AV312" s="47"/>
      <c r="AW312" s="46"/>
      <c r="AX312" s="46"/>
      <c r="BA312" s="47"/>
      <c r="BB312" s="47"/>
      <c r="BC312" s="47"/>
      <c r="BD312" s="47"/>
      <c r="BE312" s="47"/>
      <c r="BF312" s="47"/>
      <c r="BG312" s="47"/>
      <c r="BH312" s="47"/>
      <c r="BI312" s="44"/>
      <c r="BJ312" s="44"/>
      <c r="BK312" s="44"/>
      <c r="BL312" s="44"/>
      <c r="BM312" s="44"/>
      <c r="BN312" s="44"/>
      <c r="BO312" s="44"/>
      <c r="BP312" s="44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44"/>
      <c r="CE312" s="44"/>
      <c r="CF312" s="44"/>
      <c r="CG312" s="44"/>
      <c r="CH312" s="44"/>
      <c r="CI312" s="44"/>
      <c r="CJ312" s="44"/>
      <c r="CK312" s="44"/>
      <c r="CL312" s="44"/>
      <c r="CM312" s="44"/>
      <c r="CN312" s="44"/>
      <c r="CO312" s="44"/>
      <c r="CP312" s="44"/>
      <c r="CQ312" s="44"/>
      <c r="CR312" s="44"/>
      <c r="CS312" s="44"/>
      <c r="CT312" s="44"/>
      <c r="CU312" s="44"/>
      <c r="CV312" s="44"/>
      <c r="CW312" s="44"/>
      <c r="CX312" s="44"/>
      <c r="CY312" s="44"/>
      <c r="CZ312" s="44"/>
      <c r="DA312" s="44"/>
      <c r="DB312" s="44"/>
      <c r="DC312" s="44"/>
      <c r="DD312" s="44"/>
      <c r="DE312" s="44"/>
      <c r="DF312" s="44"/>
      <c r="DG312" s="44"/>
      <c r="DH312" s="44"/>
      <c r="DI312" s="44"/>
      <c r="DJ312" s="44"/>
      <c r="DK312" s="44"/>
      <c r="DL312" s="44"/>
      <c r="DM312" s="44"/>
      <c r="DN312" s="44"/>
      <c r="DO312" s="44"/>
      <c r="DP312" s="44"/>
      <c r="DQ312" s="44"/>
      <c r="DR312" s="44"/>
      <c r="DS312" s="44"/>
      <c r="DT312" s="44"/>
      <c r="DU312" s="44"/>
      <c r="DV312" s="44"/>
      <c r="DW312" s="44"/>
      <c r="DX312" s="44"/>
      <c r="DY312" s="44"/>
      <c r="DZ312" s="44"/>
      <c r="EA312" s="44"/>
      <c r="EB312" s="44"/>
      <c r="EC312" s="44"/>
      <c r="ED312" s="44"/>
      <c r="EE312" s="44"/>
      <c r="EF312" s="44"/>
      <c r="EG312" s="44"/>
      <c r="EH312" s="44"/>
      <c r="EI312" s="44"/>
      <c r="EJ312" s="44"/>
      <c r="EK312" s="44"/>
      <c r="EL312" s="44"/>
      <c r="EM312" s="44"/>
      <c r="EN312" s="44"/>
      <c r="EO312" s="44"/>
      <c r="EP312" s="44"/>
      <c r="EQ312" s="44"/>
      <c r="ER312" s="44"/>
      <c r="ES312" s="44"/>
      <c r="ET312" s="44"/>
      <c r="EU312" s="44"/>
      <c r="EV312" s="44"/>
      <c r="EW312" s="44"/>
      <c r="EX312" s="44"/>
      <c r="EY312" s="44"/>
      <c r="EZ312" s="44"/>
      <c r="FA312" s="44"/>
      <c r="FB312" s="44"/>
      <c r="FC312" s="44"/>
      <c r="FD312" s="44"/>
      <c r="FE312" s="44"/>
      <c r="FF312" s="44"/>
      <c r="FG312" s="44"/>
      <c r="FH312" s="44"/>
      <c r="FI312" s="44"/>
      <c r="FJ312" s="44"/>
      <c r="FK312" s="44"/>
      <c r="FL312" s="44"/>
      <c r="FM312" s="44"/>
      <c r="FN312" s="44"/>
      <c r="FO312" s="44"/>
      <c r="FP312" s="44"/>
      <c r="FQ312" s="44"/>
      <c r="FR312" s="44"/>
      <c r="FS312" s="44"/>
      <c r="FT312" s="44"/>
      <c r="FU312" s="44"/>
      <c r="FV312" s="44"/>
      <c r="FW312" s="44"/>
      <c r="FX312" s="44"/>
      <c r="FY312" s="44"/>
      <c r="FZ312" s="44"/>
      <c r="GA312" s="44"/>
      <c r="GB312" s="44"/>
      <c r="GC312" s="44"/>
      <c r="GD312" s="44"/>
      <c r="GE312" s="44"/>
      <c r="GF312" s="44"/>
      <c r="GG312" s="44"/>
      <c r="GH312" s="44"/>
      <c r="GI312" s="44"/>
      <c r="GJ312" s="44"/>
      <c r="GK312" s="44"/>
      <c r="GL312" s="44"/>
      <c r="GM312" s="44"/>
      <c r="GN312" s="44"/>
      <c r="GO312" s="44"/>
      <c r="GP312" s="44"/>
      <c r="GQ312" s="44"/>
      <c r="GR312" s="44"/>
      <c r="GS312" s="44"/>
      <c r="GT312" s="44"/>
      <c r="GU312" s="44"/>
      <c r="GV312" s="44"/>
      <c r="GW312" s="44"/>
      <c r="GX312" s="44"/>
      <c r="GY312" s="44"/>
      <c r="GZ312" s="44"/>
      <c r="HA312" s="44"/>
      <c r="HB312" s="44"/>
      <c r="HC312" s="44"/>
      <c r="HD312" s="44"/>
      <c r="HE312" s="44"/>
      <c r="HF312" s="44"/>
      <c r="HG312" s="44"/>
      <c r="HH312" s="44"/>
      <c r="HI312" s="44"/>
      <c r="HJ312" s="44"/>
      <c r="HK312" s="44"/>
      <c r="HL312" s="44"/>
      <c r="HM312" s="44"/>
      <c r="HN312" s="44"/>
      <c r="HO312" s="44"/>
      <c r="HP312" s="44"/>
      <c r="HQ312" s="44"/>
      <c r="HR312" s="44"/>
      <c r="HS312" s="44"/>
      <c r="HT312" s="44"/>
      <c r="HU312" s="44"/>
      <c r="HV312" s="44"/>
      <c r="HW312" s="44"/>
      <c r="HX312" s="44"/>
      <c r="HY312" s="44"/>
      <c r="HZ312" s="44"/>
      <c r="IA312" s="44"/>
      <c r="IB312" s="44"/>
      <c r="IC312" s="44"/>
      <c r="ID312" s="44"/>
      <c r="IE312" s="44"/>
      <c r="IF312" s="44"/>
      <c r="IG312" s="44"/>
      <c r="IH312" s="44"/>
      <c r="II312" s="44"/>
      <c r="IJ312" s="44"/>
      <c r="IK312" s="44"/>
      <c r="IL312" s="44"/>
      <c r="IM312" s="44"/>
      <c r="IN312" s="44"/>
      <c r="IO312" s="44"/>
      <c r="IP312" s="44"/>
      <c r="IQ312" s="44"/>
      <c r="IR312" s="44"/>
      <c r="IS312" s="44"/>
      <c r="IT312" s="44"/>
      <c r="IU312" s="44"/>
      <c r="IV312" s="44"/>
      <c r="IW312" s="44"/>
      <c r="IX312" s="44"/>
      <c r="IY312" s="44"/>
      <c r="IZ312" s="44"/>
      <c r="JA312" s="44"/>
      <c r="JB312" s="44"/>
      <c r="JC312" s="44"/>
      <c r="JD312" s="44"/>
      <c r="JE312" s="44"/>
      <c r="JF312" s="44"/>
      <c r="JG312" s="44"/>
      <c r="JH312" s="44"/>
      <c r="JI312" s="44"/>
      <c r="JJ312" s="44"/>
      <c r="JK312" s="44"/>
      <c r="JL312" s="44"/>
      <c r="JM312" s="44"/>
      <c r="JN312" s="44"/>
      <c r="JO312" s="44"/>
      <c r="JP312" s="44"/>
      <c r="JQ312" s="44"/>
      <c r="JR312" s="44"/>
      <c r="JS312" s="44"/>
      <c r="JT312" s="44"/>
      <c r="JU312" s="44"/>
      <c r="JV312" s="44"/>
      <c r="JW312" s="44"/>
      <c r="JX312" s="44"/>
      <c r="JY312" s="44"/>
      <c r="JZ312" s="44"/>
      <c r="KA312" s="44"/>
      <c r="KB312" s="44"/>
      <c r="KC312" s="44"/>
      <c r="KD312" s="44"/>
      <c r="KE312" s="44"/>
      <c r="KF312" s="44"/>
      <c r="KG312" s="44"/>
      <c r="KH312" s="44"/>
      <c r="KI312" s="44"/>
      <c r="KJ312" s="44"/>
      <c r="KK312" s="44"/>
      <c r="KL312" s="44"/>
      <c r="KM312" s="44"/>
      <c r="KN312" s="44"/>
      <c r="KO312" s="44"/>
      <c r="KP312" s="44"/>
      <c r="KQ312" s="44"/>
      <c r="KR312" s="44"/>
      <c r="KS312" s="44"/>
      <c r="KT312" s="44"/>
      <c r="KU312" s="44"/>
      <c r="KV312" s="44"/>
      <c r="KW312" s="44"/>
      <c r="KX312" s="44"/>
      <c r="KY312" s="44"/>
      <c r="KZ312" s="44"/>
      <c r="LA312" s="44"/>
      <c r="LB312" s="44"/>
      <c r="LC312" s="44"/>
      <c r="LD312" s="44"/>
      <c r="LE312" s="44"/>
      <c r="LF312" s="44"/>
      <c r="LG312" s="44"/>
      <c r="LH312" s="44"/>
      <c r="LI312" s="44"/>
      <c r="LJ312" s="44"/>
      <c r="LK312" s="44"/>
      <c r="LL312" s="44"/>
      <c r="LM312" s="44"/>
      <c r="LN312" s="44"/>
      <c r="LO312" s="44"/>
      <c r="LP312" s="44"/>
      <c r="LQ312" s="44"/>
      <c r="LR312" s="44"/>
      <c r="LS312" s="44"/>
      <c r="LT312" s="44"/>
      <c r="LU312" s="44"/>
      <c r="LV312" s="44"/>
      <c r="LW312" s="44"/>
      <c r="LX312" s="44"/>
      <c r="LY312" s="44"/>
      <c r="LZ312" s="44"/>
      <c r="MA312" s="44"/>
      <c r="MB312" s="44"/>
      <c r="MC312" s="44"/>
      <c r="MD312" s="44"/>
      <c r="ME312" s="44"/>
      <c r="MF312" s="44"/>
      <c r="MG312" s="44"/>
      <c r="MH312" s="44"/>
      <c r="MI312" s="44"/>
      <c r="MJ312" s="44"/>
      <c r="MK312" s="44"/>
      <c r="ML312" s="44"/>
      <c r="MM312" s="44"/>
      <c r="MN312" s="44"/>
      <c r="MO312" s="44"/>
      <c r="MP312" s="44"/>
      <c r="MQ312" s="44"/>
      <c r="MR312" s="44"/>
      <c r="MS312" s="44"/>
      <c r="MT312" s="44"/>
      <c r="MU312" s="44"/>
      <c r="MV312" s="44"/>
      <c r="MW312" s="44"/>
      <c r="MX312" s="44"/>
      <c r="MY312" s="44"/>
      <c r="MZ312" s="44"/>
      <c r="NA312" s="44"/>
      <c r="NB312" s="44"/>
      <c r="NC312" s="44"/>
      <c r="ND312" s="44"/>
      <c r="NE312" s="44"/>
      <c r="NF312" s="44"/>
      <c r="NG312" s="44"/>
      <c r="NH312" s="44"/>
      <c r="NI312" s="44"/>
      <c r="NJ312" s="44"/>
      <c r="NK312" s="44"/>
      <c r="NL312" s="44"/>
      <c r="NM312" s="44"/>
      <c r="NN312" s="44"/>
      <c r="NO312" s="44"/>
      <c r="NP312" s="44"/>
      <c r="NQ312" s="44"/>
      <c r="NR312" s="44"/>
      <c r="NS312" s="44"/>
      <c r="NT312" s="44"/>
      <c r="NU312" s="44"/>
      <c r="NV312" s="44"/>
      <c r="NW312" s="44"/>
      <c r="NX312" s="44"/>
      <c r="NY312" s="44"/>
      <c r="NZ312" s="44"/>
      <c r="OA312" s="44"/>
      <c r="OB312" s="44"/>
      <c r="OC312" s="44"/>
      <c r="OD312" s="44"/>
      <c r="OE312" s="44"/>
      <c r="OF312" s="44"/>
      <c r="OG312" s="44"/>
      <c r="OH312" s="44"/>
      <c r="OI312" s="44"/>
      <c r="OJ312" s="44"/>
      <c r="OK312" s="44"/>
      <c r="OL312" s="44"/>
      <c r="OM312" s="44"/>
      <c r="ON312" s="44"/>
      <c r="OO312" s="44"/>
      <c r="OP312" s="44"/>
      <c r="OQ312" s="44"/>
      <c r="OR312" s="44"/>
      <c r="OS312" s="44"/>
      <c r="OT312" s="44"/>
      <c r="OU312" s="44"/>
      <c r="OV312" s="44"/>
      <c r="OW312" s="44"/>
      <c r="OX312" s="44"/>
      <c r="OY312" s="44"/>
      <c r="OZ312" s="44"/>
      <c r="PA312" s="44"/>
      <c r="PB312" s="44"/>
      <c r="PC312" s="44"/>
      <c r="PD312" s="44"/>
      <c r="PE312" s="44"/>
      <c r="PF312" s="44"/>
      <c r="PG312" s="44"/>
      <c r="PH312" s="44"/>
    </row>
    <row r="313" spans="1:424" s="49" customFormat="1" x14ac:dyDescent="0.25">
      <c r="A313" s="30"/>
      <c r="C313" s="328"/>
      <c r="D313" s="47"/>
      <c r="E313" s="328"/>
      <c r="F313" s="47"/>
      <c r="G313" s="47"/>
      <c r="H313" s="47"/>
      <c r="I313" s="47"/>
      <c r="J313" s="47"/>
      <c r="M313" s="47"/>
      <c r="N313" s="47"/>
      <c r="O313" s="47"/>
      <c r="P313" s="47"/>
      <c r="Q313" s="47"/>
      <c r="R313" s="47"/>
      <c r="U313" s="47"/>
      <c r="V313" s="47"/>
      <c r="W313" s="47"/>
      <c r="X313" s="47"/>
      <c r="Y313" s="47"/>
      <c r="Z313" s="47"/>
      <c r="AC313" s="47"/>
      <c r="AD313" s="47"/>
      <c r="AE313" s="47"/>
      <c r="AF313" s="47"/>
      <c r="AG313" s="47"/>
      <c r="AH313" s="47"/>
      <c r="AK313" s="47"/>
      <c r="AL313" s="47"/>
      <c r="AM313" s="47"/>
      <c r="AN313" s="47"/>
      <c r="AO313" s="47"/>
      <c r="AP313" s="47"/>
      <c r="AS313" s="47"/>
      <c r="AT313" s="47"/>
      <c r="AU313" s="47"/>
      <c r="AV313" s="47"/>
      <c r="AW313" s="46"/>
      <c r="AX313" s="46"/>
      <c r="BA313" s="47"/>
      <c r="BB313" s="47"/>
      <c r="BC313" s="47"/>
      <c r="BD313" s="47"/>
      <c r="BE313" s="47"/>
      <c r="BF313" s="47"/>
      <c r="BG313" s="47"/>
      <c r="BH313" s="47"/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44"/>
      <c r="CE313" s="44"/>
      <c r="CF313" s="44"/>
      <c r="CG313" s="44"/>
      <c r="CH313" s="44"/>
      <c r="CI313" s="44"/>
      <c r="CJ313" s="44"/>
      <c r="CK313" s="44"/>
      <c r="CL313" s="44"/>
      <c r="CM313" s="44"/>
      <c r="CN313" s="44"/>
      <c r="CO313" s="44"/>
      <c r="CP313" s="44"/>
      <c r="CQ313" s="44"/>
      <c r="CR313" s="44"/>
      <c r="CS313" s="44"/>
      <c r="CT313" s="44"/>
      <c r="CU313" s="44"/>
      <c r="CV313" s="44"/>
      <c r="CW313" s="44"/>
      <c r="CX313" s="44"/>
      <c r="CY313" s="44"/>
      <c r="CZ313" s="44"/>
      <c r="DA313" s="44"/>
      <c r="DB313" s="44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  <c r="EY313" s="44"/>
      <c r="EZ313" s="44"/>
      <c r="FA313" s="44"/>
      <c r="FB313" s="44"/>
      <c r="FC313" s="44"/>
      <c r="FD313" s="44"/>
      <c r="FE313" s="44"/>
      <c r="FF313" s="44"/>
      <c r="FG313" s="44"/>
      <c r="FH313" s="44"/>
      <c r="FI313" s="44"/>
      <c r="FJ313" s="44"/>
      <c r="FK313" s="44"/>
      <c r="FL313" s="44"/>
      <c r="FM313" s="44"/>
      <c r="FN313" s="44"/>
      <c r="FO313" s="44"/>
      <c r="FP313" s="44"/>
      <c r="FQ313" s="44"/>
      <c r="FR313" s="44"/>
      <c r="FS313" s="44"/>
      <c r="FT313" s="44"/>
      <c r="FU313" s="44"/>
      <c r="FV313" s="44"/>
      <c r="FW313" s="44"/>
      <c r="FX313" s="44"/>
      <c r="FY313" s="44"/>
      <c r="FZ313" s="44"/>
      <c r="GA313" s="44"/>
      <c r="GB313" s="44"/>
      <c r="GC313" s="44"/>
      <c r="GD313" s="44"/>
      <c r="GE313" s="44"/>
      <c r="GF313" s="44"/>
      <c r="GG313" s="44"/>
      <c r="GH313" s="44"/>
      <c r="GI313" s="44"/>
      <c r="GJ313" s="44"/>
      <c r="GK313" s="44"/>
      <c r="GL313" s="44"/>
      <c r="GM313" s="44"/>
      <c r="GN313" s="44"/>
      <c r="GO313" s="44"/>
      <c r="GP313" s="44"/>
      <c r="GQ313" s="44"/>
      <c r="GR313" s="44"/>
      <c r="GS313" s="44"/>
      <c r="GT313" s="44"/>
      <c r="GU313" s="44"/>
      <c r="GV313" s="44"/>
      <c r="GW313" s="44"/>
      <c r="GX313" s="44"/>
      <c r="GY313" s="44"/>
      <c r="GZ313" s="44"/>
      <c r="HA313" s="44"/>
      <c r="HB313" s="44"/>
      <c r="HC313" s="44"/>
      <c r="HD313" s="44"/>
      <c r="HE313" s="44"/>
      <c r="HF313" s="44"/>
      <c r="HG313" s="44"/>
      <c r="HH313" s="44"/>
      <c r="HI313" s="44"/>
      <c r="HJ313" s="44"/>
      <c r="HK313" s="44"/>
      <c r="HL313" s="44"/>
      <c r="HM313" s="44"/>
      <c r="HN313" s="44"/>
      <c r="HO313" s="44"/>
      <c r="HP313" s="44"/>
      <c r="HQ313" s="44"/>
      <c r="HR313" s="44"/>
      <c r="HS313" s="44"/>
      <c r="HT313" s="44"/>
      <c r="HU313" s="44"/>
      <c r="HV313" s="44"/>
      <c r="HW313" s="44"/>
      <c r="HX313" s="44"/>
      <c r="HY313" s="44"/>
      <c r="HZ313" s="44"/>
      <c r="IA313" s="44"/>
      <c r="IB313" s="44"/>
      <c r="IC313" s="44"/>
      <c r="ID313" s="44"/>
      <c r="IE313" s="44"/>
      <c r="IF313" s="44"/>
      <c r="IG313" s="44"/>
      <c r="IH313" s="44"/>
      <c r="II313" s="44"/>
      <c r="IJ313" s="44"/>
      <c r="IK313" s="44"/>
      <c r="IL313" s="44"/>
      <c r="IM313" s="44"/>
      <c r="IN313" s="44"/>
      <c r="IO313" s="44"/>
      <c r="IP313" s="44"/>
      <c r="IQ313" s="44"/>
      <c r="IR313" s="44"/>
      <c r="IS313" s="44"/>
      <c r="IT313" s="44"/>
      <c r="IU313" s="44"/>
      <c r="IV313" s="44"/>
      <c r="IW313" s="44"/>
      <c r="IX313" s="44"/>
      <c r="IY313" s="44"/>
      <c r="IZ313" s="44"/>
      <c r="JA313" s="44"/>
      <c r="JB313" s="44"/>
      <c r="JC313" s="44"/>
      <c r="JD313" s="44"/>
      <c r="JE313" s="44"/>
      <c r="JF313" s="44"/>
      <c r="JG313" s="44"/>
      <c r="JH313" s="44"/>
      <c r="JI313" s="44"/>
      <c r="JJ313" s="44"/>
      <c r="JK313" s="44"/>
      <c r="JL313" s="44"/>
      <c r="JM313" s="44"/>
      <c r="JN313" s="44"/>
      <c r="JO313" s="44"/>
      <c r="JP313" s="44"/>
      <c r="JQ313" s="44"/>
      <c r="JR313" s="44"/>
      <c r="JS313" s="44"/>
      <c r="JT313" s="44"/>
      <c r="JU313" s="44"/>
      <c r="JV313" s="44"/>
      <c r="JW313" s="44"/>
      <c r="JX313" s="44"/>
      <c r="JY313" s="44"/>
      <c r="JZ313" s="44"/>
      <c r="KA313" s="44"/>
      <c r="KB313" s="44"/>
      <c r="KC313" s="44"/>
      <c r="KD313" s="44"/>
      <c r="KE313" s="44"/>
      <c r="KF313" s="44"/>
      <c r="KG313" s="44"/>
      <c r="KH313" s="44"/>
      <c r="KI313" s="44"/>
      <c r="KJ313" s="44"/>
      <c r="KK313" s="44"/>
      <c r="KL313" s="44"/>
      <c r="KM313" s="44"/>
      <c r="KN313" s="44"/>
      <c r="KO313" s="44"/>
      <c r="KP313" s="44"/>
      <c r="KQ313" s="44"/>
      <c r="KR313" s="44"/>
      <c r="KS313" s="44"/>
      <c r="KT313" s="44"/>
      <c r="KU313" s="44"/>
      <c r="KV313" s="44"/>
      <c r="KW313" s="44"/>
      <c r="KX313" s="44"/>
      <c r="KY313" s="44"/>
      <c r="KZ313" s="44"/>
      <c r="LA313" s="44"/>
      <c r="LB313" s="44"/>
      <c r="LC313" s="44"/>
      <c r="LD313" s="44"/>
      <c r="LE313" s="44"/>
      <c r="LF313" s="44"/>
      <c r="LG313" s="44"/>
      <c r="LH313" s="44"/>
      <c r="LI313" s="44"/>
      <c r="LJ313" s="44"/>
      <c r="LK313" s="44"/>
      <c r="LL313" s="44"/>
      <c r="LM313" s="44"/>
      <c r="LN313" s="44"/>
      <c r="LO313" s="44"/>
      <c r="LP313" s="44"/>
      <c r="LQ313" s="44"/>
      <c r="LR313" s="44"/>
      <c r="LS313" s="44"/>
      <c r="LT313" s="44"/>
      <c r="LU313" s="44"/>
      <c r="LV313" s="44"/>
      <c r="LW313" s="44"/>
      <c r="LX313" s="44"/>
      <c r="LY313" s="44"/>
      <c r="LZ313" s="44"/>
      <c r="MA313" s="44"/>
      <c r="MB313" s="44"/>
      <c r="MC313" s="44"/>
      <c r="MD313" s="44"/>
      <c r="ME313" s="44"/>
      <c r="MF313" s="44"/>
      <c r="MG313" s="44"/>
      <c r="MH313" s="44"/>
      <c r="MI313" s="44"/>
      <c r="MJ313" s="44"/>
      <c r="MK313" s="44"/>
      <c r="ML313" s="44"/>
      <c r="MM313" s="44"/>
      <c r="MN313" s="44"/>
      <c r="MO313" s="44"/>
      <c r="MP313" s="44"/>
      <c r="MQ313" s="44"/>
      <c r="MR313" s="44"/>
      <c r="MS313" s="44"/>
      <c r="MT313" s="44"/>
      <c r="MU313" s="44"/>
      <c r="MV313" s="44"/>
      <c r="MW313" s="44"/>
      <c r="MX313" s="44"/>
      <c r="MY313" s="44"/>
      <c r="MZ313" s="44"/>
      <c r="NA313" s="44"/>
      <c r="NB313" s="44"/>
      <c r="NC313" s="44"/>
      <c r="ND313" s="44"/>
      <c r="NE313" s="44"/>
      <c r="NF313" s="44"/>
      <c r="NG313" s="44"/>
      <c r="NH313" s="44"/>
      <c r="NI313" s="44"/>
      <c r="NJ313" s="44"/>
      <c r="NK313" s="44"/>
      <c r="NL313" s="44"/>
      <c r="NM313" s="44"/>
      <c r="NN313" s="44"/>
      <c r="NO313" s="44"/>
      <c r="NP313" s="44"/>
      <c r="NQ313" s="44"/>
      <c r="NR313" s="44"/>
      <c r="NS313" s="44"/>
      <c r="NT313" s="44"/>
      <c r="NU313" s="44"/>
      <c r="NV313" s="44"/>
      <c r="NW313" s="44"/>
      <c r="NX313" s="44"/>
      <c r="NY313" s="44"/>
      <c r="NZ313" s="44"/>
      <c r="OA313" s="44"/>
      <c r="OB313" s="44"/>
      <c r="OC313" s="44"/>
      <c r="OD313" s="44"/>
      <c r="OE313" s="44"/>
      <c r="OF313" s="44"/>
      <c r="OG313" s="44"/>
      <c r="OH313" s="44"/>
      <c r="OI313" s="44"/>
      <c r="OJ313" s="44"/>
      <c r="OK313" s="44"/>
      <c r="OL313" s="44"/>
      <c r="OM313" s="44"/>
      <c r="ON313" s="44"/>
      <c r="OO313" s="44"/>
      <c r="OP313" s="44"/>
      <c r="OQ313" s="44"/>
      <c r="OR313" s="44"/>
      <c r="OS313" s="44"/>
      <c r="OT313" s="44"/>
      <c r="OU313" s="44"/>
      <c r="OV313" s="44"/>
      <c r="OW313" s="44"/>
      <c r="OX313" s="44"/>
      <c r="OY313" s="44"/>
      <c r="OZ313" s="44"/>
      <c r="PA313" s="44"/>
      <c r="PB313" s="44"/>
      <c r="PC313" s="44"/>
      <c r="PD313" s="44"/>
      <c r="PE313" s="44"/>
      <c r="PF313" s="44"/>
      <c r="PG313" s="44"/>
      <c r="PH313" s="44"/>
    </row>
    <row r="314" spans="1:424" s="49" customFormat="1" x14ac:dyDescent="0.25">
      <c r="A314" s="30"/>
      <c r="C314" s="328"/>
      <c r="D314" s="47"/>
      <c r="E314" s="328"/>
      <c r="F314" s="47"/>
      <c r="G314" s="47"/>
      <c r="H314" s="47"/>
      <c r="I314" s="47"/>
      <c r="J314" s="47"/>
      <c r="M314" s="47"/>
      <c r="N314" s="47"/>
      <c r="O314" s="47"/>
      <c r="P314" s="47"/>
      <c r="Q314" s="47"/>
      <c r="R314" s="47"/>
      <c r="U314" s="47"/>
      <c r="V314" s="47"/>
      <c r="W314" s="47"/>
      <c r="X314" s="47"/>
      <c r="Y314" s="47"/>
      <c r="Z314" s="47"/>
      <c r="AC314" s="47"/>
      <c r="AD314" s="47"/>
      <c r="AE314" s="47"/>
      <c r="AF314" s="47"/>
      <c r="AG314" s="47"/>
      <c r="AH314" s="47"/>
      <c r="AK314" s="47"/>
      <c r="AL314" s="47"/>
      <c r="AM314" s="47"/>
      <c r="AN314" s="47"/>
      <c r="AO314" s="47"/>
      <c r="AP314" s="47"/>
      <c r="AS314" s="47"/>
      <c r="AT314" s="47"/>
      <c r="AU314" s="47"/>
      <c r="AV314" s="47"/>
      <c r="AW314" s="46"/>
      <c r="AX314" s="46"/>
      <c r="BA314" s="47"/>
      <c r="BB314" s="47"/>
      <c r="BC314" s="47"/>
      <c r="BD314" s="47"/>
      <c r="BE314" s="47"/>
      <c r="BF314" s="47"/>
      <c r="BG314" s="47"/>
      <c r="BH314" s="47"/>
      <c r="BI314" s="44"/>
      <c r="BJ314" s="44"/>
      <c r="BK314" s="44"/>
      <c r="BL314" s="44"/>
      <c r="BM314" s="44"/>
      <c r="BN314" s="44"/>
      <c r="BO314" s="44"/>
      <c r="BP314" s="44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44"/>
      <c r="CE314" s="44"/>
      <c r="CF314" s="44"/>
      <c r="CG314" s="44"/>
      <c r="CH314" s="44"/>
      <c r="CI314" s="44"/>
      <c r="CJ314" s="44"/>
      <c r="CK314" s="44"/>
      <c r="CL314" s="44"/>
      <c r="CM314" s="44"/>
      <c r="CN314" s="44"/>
      <c r="CO314" s="44"/>
      <c r="CP314" s="44"/>
      <c r="CQ314" s="44"/>
      <c r="CR314" s="44"/>
      <c r="CS314" s="44"/>
      <c r="CT314" s="44"/>
      <c r="CU314" s="44"/>
      <c r="CV314" s="44"/>
      <c r="CW314" s="44"/>
      <c r="CX314" s="44"/>
      <c r="CY314" s="44"/>
      <c r="CZ314" s="44"/>
      <c r="DA314" s="44"/>
      <c r="DB314" s="44"/>
      <c r="DC314" s="44"/>
      <c r="DD314" s="44"/>
      <c r="DE314" s="44"/>
      <c r="DF314" s="44"/>
      <c r="DG314" s="44"/>
      <c r="DH314" s="44"/>
      <c r="DI314" s="44"/>
      <c r="DJ314" s="44"/>
      <c r="DK314" s="44"/>
      <c r="DL314" s="44"/>
      <c r="DM314" s="44"/>
      <c r="DN314" s="44"/>
      <c r="DO314" s="44"/>
      <c r="DP314" s="44"/>
      <c r="DQ314" s="44"/>
      <c r="DR314" s="44"/>
      <c r="DS314" s="44"/>
      <c r="DT314" s="44"/>
      <c r="DU314" s="44"/>
      <c r="DV314" s="44"/>
      <c r="DW314" s="44"/>
      <c r="DX314" s="44"/>
      <c r="DY314" s="44"/>
      <c r="DZ314" s="44"/>
      <c r="EA314" s="44"/>
      <c r="EB314" s="44"/>
      <c r="EC314" s="44"/>
      <c r="ED314" s="44"/>
      <c r="EE314" s="44"/>
      <c r="EF314" s="44"/>
      <c r="EG314" s="44"/>
      <c r="EH314" s="44"/>
      <c r="EI314" s="44"/>
      <c r="EJ314" s="44"/>
      <c r="EK314" s="44"/>
      <c r="EL314" s="44"/>
      <c r="EM314" s="44"/>
      <c r="EN314" s="44"/>
      <c r="EO314" s="44"/>
      <c r="EP314" s="44"/>
      <c r="EQ314" s="44"/>
      <c r="ER314" s="44"/>
      <c r="ES314" s="44"/>
      <c r="ET314" s="44"/>
      <c r="EU314" s="44"/>
      <c r="EV314" s="44"/>
      <c r="EW314" s="44"/>
      <c r="EX314" s="44"/>
      <c r="EY314" s="44"/>
      <c r="EZ314" s="44"/>
      <c r="FA314" s="44"/>
      <c r="FB314" s="44"/>
      <c r="FC314" s="44"/>
      <c r="FD314" s="44"/>
      <c r="FE314" s="44"/>
      <c r="FF314" s="44"/>
      <c r="FG314" s="44"/>
      <c r="FH314" s="44"/>
      <c r="FI314" s="44"/>
      <c r="FJ314" s="44"/>
      <c r="FK314" s="44"/>
      <c r="FL314" s="44"/>
      <c r="FM314" s="44"/>
      <c r="FN314" s="44"/>
      <c r="FO314" s="44"/>
      <c r="FP314" s="44"/>
      <c r="FQ314" s="44"/>
      <c r="FR314" s="44"/>
      <c r="FS314" s="44"/>
      <c r="FT314" s="44"/>
      <c r="FU314" s="44"/>
      <c r="FV314" s="44"/>
      <c r="FW314" s="44"/>
      <c r="FX314" s="44"/>
      <c r="FY314" s="44"/>
      <c r="FZ314" s="44"/>
      <c r="GA314" s="44"/>
      <c r="GB314" s="44"/>
      <c r="GC314" s="44"/>
      <c r="GD314" s="44"/>
      <c r="GE314" s="44"/>
      <c r="GF314" s="44"/>
      <c r="GG314" s="44"/>
      <c r="GH314" s="44"/>
      <c r="GI314" s="44"/>
      <c r="GJ314" s="44"/>
      <c r="GK314" s="44"/>
      <c r="GL314" s="44"/>
      <c r="GM314" s="44"/>
      <c r="GN314" s="44"/>
      <c r="GO314" s="44"/>
      <c r="GP314" s="44"/>
      <c r="GQ314" s="44"/>
      <c r="GR314" s="44"/>
      <c r="GS314" s="44"/>
      <c r="GT314" s="44"/>
      <c r="GU314" s="44"/>
      <c r="GV314" s="44"/>
      <c r="GW314" s="44"/>
      <c r="GX314" s="44"/>
      <c r="GY314" s="44"/>
      <c r="GZ314" s="44"/>
      <c r="HA314" s="44"/>
      <c r="HB314" s="44"/>
      <c r="HC314" s="44"/>
      <c r="HD314" s="44"/>
      <c r="HE314" s="44"/>
      <c r="HF314" s="44"/>
      <c r="HG314" s="44"/>
      <c r="HH314" s="44"/>
      <c r="HI314" s="44"/>
      <c r="HJ314" s="44"/>
      <c r="HK314" s="44"/>
      <c r="HL314" s="44"/>
      <c r="HM314" s="44"/>
      <c r="HN314" s="44"/>
      <c r="HO314" s="44"/>
      <c r="HP314" s="44"/>
      <c r="HQ314" s="44"/>
      <c r="HR314" s="44"/>
      <c r="HS314" s="44"/>
      <c r="HT314" s="44"/>
      <c r="HU314" s="44"/>
      <c r="HV314" s="44"/>
      <c r="HW314" s="44"/>
      <c r="HX314" s="44"/>
      <c r="HY314" s="44"/>
      <c r="HZ314" s="44"/>
      <c r="IA314" s="44"/>
      <c r="IB314" s="44"/>
      <c r="IC314" s="44"/>
      <c r="ID314" s="44"/>
      <c r="IE314" s="44"/>
      <c r="IF314" s="44"/>
      <c r="IG314" s="44"/>
      <c r="IH314" s="44"/>
      <c r="II314" s="44"/>
      <c r="IJ314" s="44"/>
      <c r="IK314" s="44"/>
      <c r="IL314" s="44"/>
      <c r="IM314" s="44"/>
      <c r="IN314" s="44"/>
      <c r="IO314" s="44"/>
      <c r="IP314" s="44"/>
      <c r="IQ314" s="44"/>
      <c r="IR314" s="44"/>
      <c r="IS314" s="44"/>
      <c r="IT314" s="44"/>
      <c r="IU314" s="44"/>
      <c r="IV314" s="44"/>
      <c r="IW314" s="44"/>
      <c r="IX314" s="44"/>
      <c r="IY314" s="44"/>
      <c r="IZ314" s="44"/>
      <c r="JA314" s="44"/>
      <c r="JB314" s="44"/>
      <c r="JC314" s="44"/>
      <c r="JD314" s="44"/>
      <c r="JE314" s="44"/>
      <c r="JF314" s="44"/>
      <c r="JG314" s="44"/>
      <c r="JH314" s="44"/>
      <c r="JI314" s="44"/>
      <c r="JJ314" s="44"/>
      <c r="JK314" s="44"/>
      <c r="JL314" s="44"/>
      <c r="JM314" s="44"/>
      <c r="JN314" s="44"/>
      <c r="JO314" s="44"/>
      <c r="JP314" s="44"/>
      <c r="JQ314" s="44"/>
      <c r="JR314" s="44"/>
      <c r="JS314" s="44"/>
      <c r="JT314" s="44"/>
      <c r="JU314" s="44"/>
      <c r="JV314" s="44"/>
      <c r="JW314" s="44"/>
      <c r="JX314" s="44"/>
      <c r="JY314" s="44"/>
      <c r="JZ314" s="44"/>
      <c r="KA314" s="44"/>
      <c r="KB314" s="44"/>
      <c r="KC314" s="44"/>
      <c r="KD314" s="44"/>
      <c r="KE314" s="44"/>
      <c r="KF314" s="44"/>
      <c r="KG314" s="44"/>
      <c r="KH314" s="44"/>
      <c r="KI314" s="44"/>
      <c r="KJ314" s="44"/>
      <c r="KK314" s="44"/>
      <c r="KL314" s="44"/>
      <c r="KM314" s="44"/>
      <c r="KN314" s="44"/>
      <c r="KO314" s="44"/>
      <c r="KP314" s="44"/>
      <c r="KQ314" s="44"/>
      <c r="KR314" s="44"/>
      <c r="KS314" s="44"/>
      <c r="KT314" s="44"/>
      <c r="KU314" s="44"/>
      <c r="KV314" s="44"/>
      <c r="KW314" s="44"/>
      <c r="KX314" s="44"/>
      <c r="KY314" s="44"/>
      <c r="KZ314" s="44"/>
      <c r="LA314" s="44"/>
      <c r="LB314" s="44"/>
      <c r="LC314" s="44"/>
      <c r="LD314" s="44"/>
      <c r="LE314" s="44"/>
      <c r="LF314" s="44"/>
      <c r="LG314" s="44"/>
      <c r="LH314" s="44"/>
      <c r="LI314" s="44"/>
      <c r="LJ314" s="44"/>
      <c r="LK314" s="44"/>
      <c r="LL314" s="44"/>
      <c r="LM314" s="44"/>
      <c r="LN314" s="44"/>
      <c r="LO314" s="44"/>
      <c r="LP314" s="44"/>
      <c r="LQ314" s="44"/>
      <c r="LR314" s="44"/>
      <c r="LS314" s="44"/>
      <c r="LT314" s="44"/>
      <c r="LU314" s="44"/>
      <c r="LV314" s="44"/>
      <c r="LW314" s="44"/>
      <c r="LX314" s="44"/>
      <c r="LY314" s="44"/>
      <c r="LZ314" s="44"/>
      <c r="MA314" s="44"/>
      <c r="MB314" s="44"/>
      <c r="MC314" s="44"/>
      <c r="MD314" s="44"/>
      <c r="ME314" s="44"/>
      <c r="MF314" s="44"/>
      <c r="MG314" s="44"/>
      <c r="MH314" s="44"/>
      <c r="MI314" s="44"/>
      <c r="MJ314" s="44"/>
      <c r="MK314" s="44"/>
      <c r="ML314" s="44"/>
      <c r="MM314" s="44"/>
      <c r="MN314" s="44"/>
      <c r="MO314" s="44"/>
      <c r="MP314" s="44"/>
      <c r="MQ314" s="44"/>
      <c r="MR314" s="44"/>
      <c r="MS314" s="44"/>
      <c r="MT314" s="44"/>
      <c r="MU314" s="44"/>
      <c r="MV314" s="44"/>
      <c r="MW314" s="44"/>
      <c r="MX314" s="44"/>
      <c r="MY314" s="44"/>
      <c r="MZ314" s="44"/>
      <c r="NA314" s="44"/>
      <c r="NB314" s="44"/>
      <c r="NC314" s="44"/>
      <c r="ND314" s="44"/>
      <c r="NE314" s="44"/>
      <c r="NF314" s="44"/>
      <c r="NG314" s="44"/>
      <c r="NH314" s="44"/>
      <c r="NI314" s="44"/>
      <c r="NJ314" s="44"/>
      <c r="NK314" s="44"/>
      <c r="NL314" s="44"/>
      <c r="NM314" s="44"/>
      <c r="NN314" s="44"/>
      <c r="NO314" s="44"/>
      <c r="NP314" s="44"/>
      <c r="NQ314" s="44"/>
      <c r="NR314" s="44"/>
      <c r="NS314" s="44"/>
      <c r="NT314" s="44"/>
      <c r="NU314" s="44"/>
      <c r="NV314" s="44"/>
      <c r="NW314" s="44"/>
      <c r="NX314" s="44"/>
      <c r="NY314" s="44"/>
      <c r="NZ314" s="44"/>
      <c r="OA314" s="44"/>
      <c r="OB314" s="44"/>
      <c r="OC314" s="44"/>
      <c r="OD314" s="44"/>
      <c r="OE314" s="44"/>
      <c r="OF314" s="44"/>
      <c r="OG314" s="44"/>
      <c r="OH314" s="44"/>
      <c r="OI314" s="44"/>
      <c r="OJ314" s="44"/>
      <c r="OK314" s="44"/>
      <c r="OL314" s="44"/>
      <c r="OM314" s="44"/>
      <c r="ON314" s="44"/>
      <c r="OO314" s="44"/>
      <c r="OP314" s="44"/>
      <c r="OQ314" s="44"/>
      <c r="OR314" s="44"/>
      <c r="OS314" s="44"/>
      <c r="OT314" s="44"/>
      <c r="OU314" s="44"/>
      <c r="OV314" s="44"/>
      <c r="OW314" s="44"/>
      <c r="OX314" s="44"/>
      <c r="OY314" s="44"/>
      <c r="OZ314" s="44"/>
      <c r="PA314" s="44"/>
      <c r="PB314" s="44"/>
      <c r="PC314" s="44"/>
      <c r="PD314" s="44"/>
      <c r="PE314" s="44"/>
      <c r="PF314" s="44"/>
      <c r="PG314" s="44"/>
      <c r="PH314" s="44"/>
    </row>
    <row r="315" spans="1:424" s="49" customFormat="1" x14ac:dyDescent="0.25">
      <c r="A315" s="30"/>
      <c r="C315" s="328"/>
      <c r="D315" s="47"/>
      <c r="E315" s="328"/>
      <c r="F315" s="47"/>
      <c r="G315" s="47"/>
      <c r="H315" s="47"/>
      <c r="I315" s="47"/>
      <c r="J315" s="47"/>
      <c r="M315" s="47"/>
      <c r="N315" s="47"/>
      <c r="O315" s="47"/>
      <c r="P315" s="47"/>
      <c r="Q315" s="47"/>
      <c r="R315" s="47"/>
      <c r="U315" s="47"/>
      <c r="V315" s="47"/>
      <c r="W315" s="47"/>
      <c r="X315" s="47"/>
      <c r="Y315" s="47"/>
      <c r="Z315" s="47"/>
      <c r="AC315" s="47"/>
      <c r="AD315" s="47"/>
      <c r="AE315" s="47"/>
      <c r="AF315" s="47"/>
      <c r="AG315" s="47"/>
      <c r="AH315" s="47"/>
      <c r="AK315" s="47"/>
      <c r="AL315" s="47"/>
      <c r="AM315" s="47"/>
      <c r="AN315" s="47"/>
      <c r="AO315" s="47"/>
      <c r="AP315" s="47"/>
      <c r="AS315" s="47"/>
      <c r="AT315" s="47"/>
      <c r="AU315" s="47"/>
      <c r="AV315" s="47"/>
      <c r="AW315" s="46"/>
      <c r="AX315" s="46"/>
      <c r="BA315" s="47"/>
      <c r="BB315" s="47"/>
      <c r="BC315" s="47"/>
      <c r="BD315" s="47"/>
      <c r="BE315" s="47"/>
      <c r="BF315" s="47"/>
      <c r="BG315" s="47"/>
      <c r="BH315" s="47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44"/>
      <c r="CK315" s="44"/>
      <c r="CL315" s="44"/>
      <c r="CM315" s="44"/>
      <c r="CN315" s="44"/>
      <c r="CO315" s="44"/>
      <c r="CP315" s="44"/>
      <c r="CQ315" s="44"/>
      <c r="CR315" s="44"/>
      <c r="CS315" s="44"/>
      <c r="CT315" s="44"/>
      <c r="CU315" s="44"/>
      <c r="CV315" s="44"/>
      <c r="CW315" s="44"/>
      <c r="CX315" s="44"/>
      <c r="CY315" s="44"/>
      <c r="CZ315" s="44"/>
      <c r="DA315" s="44"/>
      <c r="DB315" s="44"/>
      <c r="DC315" s="44"/>
      <c r="DD315" s="44"/>
      <c r="DE315" s="44"/>
      <c r="DF315" s="44"/>
      <c r="DG315" s="44"/>
      <c r="DH315" s="44"/>
      <c r="DI315" s="44"/>
      <c r="DJ315" s="44"/>
      <c r="DK315" s="44"/>
      <c r="DL315" s="44"/>
      <c r="DM315" s="44"/>
      <c r="DN315" s="44"/>
      <c r="DO315" s="44"/>
      <c r="DP315" s="44"/>
      <c r="DQ315" s="44"/>
      <c r="DR315" s="44"/>
      <c r="DS315" s="44"/>
      <c r="DT315" s="44"/>
      <c r="DU315" s="44"/>
      <c r="DV315" s="44"/>
      <c r="DW315" s="44"/>
      <c r="DX315" s="44"/>
      <c r="DY315" s="44"/>
      <c r="DZ315" s="44"/>
      <c r="EA315" s="44"/>
      <c r="EB315" s="44"/>
      <c r="EC315" s="44"/>
      <c r="ED315" s="44"/>
      <c r="EE315" s="44"/>
      <c r="EF315" s="44"/>
      <c r="EG315" s="44"/>
      <c r="EH315" s="44"/>
      <c r="EI315" s="44"/>
      <c r="EJ315" s="44"/>
      <c r="EK315" s="44"/>
      <c r="EL315" s="44"/>
      <c r="EM315" s="44"/>
      <c r="EN315" s="44"/>
      <c r="EO315" s="44"/>
      <c r="EP315" s="44"/>
      <c r="EQ315" s="44"/>
      <c r="ER315" s="44"/>
      <c r="ES315" s="44"/>
      <c r="ET315" s="44"/>
      <c r="EU315" s="44"/>
      <c r="EV315" s="44"/>
      <c r="EW315" s="44"/>
      <c r="EX315" s="44"/>
      <c r="EY315" s="44"/>
      <c r="EZ315" s="44"/>
      <c r="FA315" s="44"/>
      <c r="FB315" s="44"/>
      <c r="FC315" s="44"/>
      <c r="FD315" s="44"/>
      <c r="FE315" s="44"/>
      <c r="FF315" s="44"/>
      <c r="FG315" s="44"/>
      <c r="FH315" s="44"/>
      <c r="FI315" s="44"/>
      <c r="FJ315" s="44"/>
      <c r="FK315" s="44"/>
      <c r="FL315" s="44"/>
      <c r="FM315" s="44"/>
      <c r="FN315" s="44"/>
      <c r="FO315" s="44"/>
      <c r="FP315" s="44"/>
      <c r="FQ315" s="44"/>
      <c r="FR315" s="44"/>
      <c r="FS315" s="44"/>
      <c r="FT315" s="44"/>
      <c r="FU315" s="44"/>
      <c r="FV315" s="44"/>
      <c r="FW315" s="44"/>
      <c r="FX315" s="44"/>
      <c r="FY315" s="44"/>
      <c r="FZ315" s="44"/>
      <c r="GA315" s="44"/>
      <c r="GB315" s="44"/>
      <c r="GC315" s="44"/>
      <c r="GD315" s="44"/>
      <c r="GE315" s="44"/>
      <c r="GF315" s="44"/>
      <c r="GG315" s="44"/>
      <c r="GH315" s="44"/>
      <c r="GI315" s="44"/>
      <c r="GJ315" s="44"/>
      <c r="GK315" s="44"/>
      <c r="GL315" s="44"/>
      <c r="GM315" s="44"/>
      <c r="GN315" s="44"/>
      <c r="GO315" s="44"/>
      <c r="GP315" s="44"/>
      <c r="GQ315" s="44"/>
      <c r="GR315" s="44"/>
      <c r="GS315" s="44"/>
      <c r="GT315" s="44"/>
      <c r="GU315" s="44"/>
      <c r="GV315" s="44"/>
      <c r="GW315" s="44"/>
      <c r="GX315" s="44"/>
      <c r="GY315" s="44"/>
      <c r="GZ315" s="44"/>
      <c r="HA315" s="44"/>
      <c r="HB315" s="44"/>
      <c r="HC315" s="44"/>
      <c r="HD315" s="44"/>
      <c r="HE315" s="44"/>
      <c r="HF315" s="44"/>
      <c r="HG315" s="44"/>
      <c r="HH315" s="44"/>
      <c r="HI315" s="44"/>
      <c r="HJ315" s="44"/>
      <c r="HK315" s="44"/>
      <c r="HL315" s="44"/>
      <c r="HM315" s="44"/>
      <c r="HN315" s="44"/>
      <c r="HO315" s="44"/>
      <c r="HP315" s="44"/>
      <c r="HQ315" s="44"/>
      <c r="HR315" s="44"/>
      <c r="HS315" s="44"/>
      <c r="HT315" s="44"/>
      <c r="HU315" s="44"/>
      <c r="HV315" s="44"/>
      <c r="HW315" s="44"/>
      <c r="HX315" s="44"/>
      <c r="HY315" s="44"/>
      <c r="HZ315" s="44"/>
      <c r="IA315" s="44"/>
      <c r="IB315" s="44"/>
      <c r="IC315" s="44"/>
      <c r="ID315" s="44"/>
      <c r="IE315" s="44"/>
      <c r="IF315" s="44"/>
      <c r="IG315" s="44"/>
      <c r="IH315" s="44"/>
      <c r="II315" s="44"/>
      <c r="IJ315" s="44"/>
      <c r="IK315" s="44"/>
      <c r="IL315" s="44"/>
      <c r="IM315" s="44"/>
      <c r="IN315" s="44"/>
      <c r="IO315" s="44"/>
      <c r="IP315" s="44"/>
      <c r="IQ315" s="44"/>
      <c r="IR315" s="44"/>
      <c r="IS315" s="44"/>
      <c r="IT315" s="44"/>
      <c r="IU315" s="44"/>
      <c r="IV315" s="44"/>
      <c r="IW315" s="44"/>
      <c r="IX315" s="44"/>
      <c r="IY315" s="44"/>
      <c r="IZ315" s="44"/>
      <c r="JA315" s="44"/>
      <c r="JB315" s="44"/>
      <c r="JC315" s="44"/>
      <c r="JD315" s="44"/>
      <c r="JE315" s="44"/>
      <c r="JF315" s="44"/>
      <c r="JG315" s="44"/>
      <c r="JH315" s="44"/>
      <c r="JI315" s="44"/>
      <c r="JJ315" s="44"/>
      <c r="JK315" s="44"/>
      <c r="JL315" s="44"/>
      <c r="JM315" s="44"/>
      <c r="JN315" s="44"/>
      <c r="JO315" s="44"/>
      <c r="JP315" s="44"/>
      <c r="JQ315" s="44"/>
      <c r="JR315" s="44"/>
      <c r="JS315" s="44"/>
      <c r="JT315" s="44"/>
      <c r="JU315" s="44"/>
      <c r="JV315" s="44"/>
      <c r="JW315" s="44"/>
      <c r="JX315" s="44"/>
      <c r="JY315" s="44"/>
      <c r="JZ315" s="44"/>
      <c r="KA315" s="44"/>
      <c r="KB315" s="44"/>
      <c r="KC315" s="44"/>
      <c r="KD315" s="44"/>
      <c r="KE315" s="44"/>
      <c r="KF315" s="44"/>
      <c r="KG315" s="44"/>
      <c r="KH315" s="44"/>
      <c r="KI315" s="44"/>
      <c r="KJ315" s="44"/>
      <c r="KK315" s="44"/>
      <c r="KL315" s="44"/>
      <c r="KM315" s="44"/>
      <c r="KN315" s="44"/>
      <c r="KO315" s="44"/>
      <c r="KP315" s="44"/>
      <c r="KQ315" s="44"/>
      <c r="KR315" s="44"/>
      <c r="KS315" s="44"/>
      <c r="KT315" s="44"/>
      <c r="KU315" s="44"/>
      <c r="KV315" s="44"/>
      <c r="KW315" s="44"/>
      <c r="KX315" s="44"/>
      <c r="KY315" s="44"/>
      <c r="KZ315" s="44"/>
      <c r="LA315" s="44"/>
      <c r="LB315" s="44"/>
      <c r="LC315" s="44"/>
      <c r="LD315" s="44"/>
      <c r="LE315" s="44"/>
      <c r="LF315" s="44"/>
      <c r="LG315" s="44"/>
      <c r="LH315" s="44"/>
      <c r="LI315" s="44"/>
      <c r="LJ315" s="44"/>
      <c r="LK315" s="44"/>
      <c r="LL315" s="44"/>
      <c r="LM315" s="44"/>
      <c r="LN315" s="44"/>
      <c r="LO315" s="44"/>
      <c r="LP315" s="44"/>
      <c r="LQ315" s="44"/>
      <c r="LR315" s="44"/>
      <c r="LS315" s="44"/>
      <c r="LT315" s="44"/>
      <c r="LU315" s="44"/>
      <c r="LV315" s="44"/>
      <c r="LW315" s="44"/>
      <c r="LX315" s="44"/>
      <c r="LY315" s="44"/>
      <c r="LZ315" s="44"/>
      <c r="MA315" s="44"/>
      <c r="MB315" s="44"/>
      <c r="MC315" s="44"/>
      <c r="MD315" s="44"/>
      <c r="ME315" s="44"/>
      <c r="MF315" s="44"/>
      <c r="MG315" s="44"/>
      <c r="MH315" s="44"/>
      <c r="MI315" s="44"/>
      <c r="MJ315" s="44"/>
      <c r="MK315" s="44"/>
      <c r="ML315" s="44"/>
      <c r="MM315" s="44"/>
      <c r="MN315" s="44"/>
      <c r="MO315" s="44"/>
      <c r="MP315" s="44"/>
      <c r="MQ315" s="44"/>
      <c r="MR315" s="44"/>
      <c r="MS315" s="44"/>
      <c r="MT315" s="44"/>
      <c r="MU315" s="44"/>
      <c r="MV315" s="44"/>
      <c r="MW315" s="44"/>
      <c r="MX315" s="44"/>
      <c r="MY315" s="44"/>
      <c r="MZ315" s="44"/>
      <c r="NA315" s="44"/>
      <c r="NB315" s="44"/>
      <c r="NC315" s="44"/>
      <c r="ND315" s="44"/>
      <c r="NE315" s="44"/>
      <c r="NF315" s="44"/>
      <c r="NG315" s="44"/>
      <c r="NH315" s="44"/>
      <c r="NI315" s="44"/>
      <c r="NJ315" s="44"/>
      <c r="NK315" s="44"/>
      <c r="NL315" s="44"/>
      <c r="NM315" s="44"/>
      <c r="NN315" s="44"/>
      <c r="NO315" s="44"/>
      <c r="NP315" s="44"/>
      <c r="NQ315" s="44"/>
      <c r="NR315" s="44"/>
      <c r="NS315" s="44"/>
      <c r="NT315" s="44"/>
      <c r="NU315" s="44"/>
      <c r="NV315" s="44"/>
      <c r="NW315" s="44"/>
      <c r="NX315" s="44"/>
      <c r="NY315" s="44"/>
      <c r="NZ315" s="44"/>
      <c r="OA315" s="44"/>
      <c r="OB315" s="44"/>
      <c r="OC315" s="44"/>
      <c r="OD315" s="44"/>
      <c r="OE315" s="44"/>
      <c r="OF315" s="44"/>
      <c r="OG315" s="44"/>
      <c r="OH315" s="44"/>
      <c r="OI315" s="44"/>
      <c r="OJ315" s="44"/>
      <c r="OK315" s="44"/>
      <c r="OL315" s="44"/>
      <c r="OM315" s="44"/>
      <c r="ON315" s="44"/>
      <c r="OO315" s="44"/>
      <c r="OP315" s="44"/>
      <c r="OQ315" s="44"/>
      <c r="OR315" s="44"/>
      <c r="OS315" s="44"/>
      <c r="OT315" s="44"/>
      <c r="OU315" s="44"/>
      <c r="OV315" s="44"/>
      <c r="OW315" s="44"/>
      <c r="OX315" s="44"/>
      <c r="OY315" s="44"/>
      <c r="OZ315" s="44"/>
      <c r="PA315" s="44"/>
      <c r="PB315" s="44"/>
      <c r="PC315" s="44"/>
      <c r="PD315" s="44"/>
      <c r="PE315" s="44"/>
      <c r="PF315" s="44"/>
      <c r="PG315" s="44"/>
      <c r="PH315" s="44"/>
    </row>
    <row r="316" spans="1:424" s="49" customFormat="1" x14ac:dyDescent="0.25">
      <c r="A316" s="30"/>
      <c r="C316" s="328"/>
      <c r="D316" s="47"/>
      <c r="E316" s="328"/>
      <c r="F316" s="47"/>
      <c r="G316" s="47"/>
      <c r="H316" s="47"/>
      <c r="I316" s="47"/>
      <c r="J316" s="47"/>
      <c r="M316" s="47"/>
      <c r="N316" s="47"/>
      <c r="O316" s="47"/>
      <c r="P316" s="47"/>
      <c r="Q316" s="47"/>
      <c r="R316" s="47"/>
      <c r="U316" s="47"/>
      <c r="V316" s="47"/>
      <c r="W316" s="47"/>
      <c r="X316" s="47"/>
      <c r="Y316" s="47"/>
      <c r="Z316" s="47"/>
      <c r="AC316" s="47"/>
      <c r="AD316" s="47"/>
      <c r="AE316" s="47"/>
      <c r="AF316" s="47"/>
      <c r="AG316" s="47"/>
      <c r="AH316" s="47"/>
      <c r="AK316" s="47"/>
      <c r="AL316" s="47"/>
      <c r="AM316" s="47"/>
      <c r="AN316" s="47"/>
      <c r="AO316" s="47"/>
      <c r="AP316" s="47"/>
      <c r="AS316" s="47"/>
      <c r="AT316" s="47"/>
      <c r="AU316" s="47"/>
      <c r="AV316" s="47"/>
      <c r="AW316" s="46"/>
      <c r="AX316" s="46"/>
      <c r="BA316" s="47"/>
      <c r="BB316" s="47"/>
      <c r="BC316" s="47"/>
      <c r="BD316" s="47"/>
      <c r="BE316" s="47"/>
      <c r="BF316" s="47"/>
      <c r="BG316" s="47"/>
      <c r="BH316" s="47"/>
      <c r="BI316" s="44"/>
      <c r="BJ316" s="44"/>
      <c r="BK316" s="44"/>
      <c r="BL316" s="44"/>
      <c r="BM316" s="44"/>
      <c r="BN316" s="44"/>
      <c r="BO316" s="44"/>
      <c r="BP316" s="44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44"/>
      <c r="CE316" s="44"/>
      <c r="CF316" s="44"/>
      <c r="CG316" s="44"/>
      <c r="CH316" s="44"/>
      <c r="CI316" s="44"/>
      <c r="CJ316" s="44"/>
      <c r="CK316" s="44"/>
      <c r="CL316" s="44"/>
      <c r="CM316" s="44"/>
      <c r="CN316" s="44"/>
      <c r="CO316" s="44"/>
      <c r="CP316" s="44"/>
      <c r="CQ316" s="44"/>
      <c r="CR316" s="44"/>
      <c r="CS316" s="44"/>
      <c r="CT316" s="44"/>
      <c r="CU316" s="44"/>
      <c r="CV316" s="44"/>
      <c r="CW316" s="44"/>
      <c r="CX316" s="44"/>
      <c r="CY316" s="44"/>
      <c r="CZ316" s="44"/>
      <c r="DA316" s="44"/>
      <c r="DB316" s="44"/>
      <c r="DC316" s="44"/>
      <c r="DD316" s="44"/>
      <c r="DE316" s="44"/>
      <c r="DF316" s="44"/>
      <c r="DG316" s="44"/>
      <c r="DH316" s="44"/>
      <c r="DI316" s="44"/>
      <c r="DJ316" s="44"/>
      <c r="DK316" s="44"/>
      <c r="DL316" s="44"/>
      <c r="DM316" s="44"/>
      <c r="DN316" s="44"/>
      <c r="DO316" s="44"/>
      <c r="DP316" s="44"/>
      <c r="DQ316" s="44"/>
      <c r="DR316" s="44"/>
      <c r="DS316" s="44"/>
      <c r="DT316" s="44"/>
      <c r="DU316" s="44"/>
      <c r="DV316" s="44"/>
      <c r="DW316" s="44"/>
      <c r="DX316" s="44"/>
      <c r="DY316" s="44"/>
      <c r="DZ316" s="44"/>
      <c r="EA316" s="44"/>
      <c r="EB316" s="44"/>
      <c r="EC316" s="44"/>
      <c r="ED316" s="44"/>
      <c r="EE316" s="44"/>
      <c r="EF316" s="44"/>
      <c r="EG316" s="44"/>
      <c r="EH316" s="44"/>
      <c r="EI316" s="44"/>
      <c r="EJ316" s="44"/>
      <c r="EK316" s="44"/>
      <c r="EL316" s="44"/>
      <c r="EM316" s="44"/>
      <c r="EN316" s="44"/>
      <c r="EO316" s="44"/>
      <c r="EP316" s="44"/>
      <c r="EQ316" s="44"/>
      <c r="ER316" s="44"/>
      <c r="ES316" s="44"/>
      <c r="ET316" s="44"/>
      <c r="EU316" s="44"/>
      <c r="EV316" s="44"/>
      <c r="EW316" s="44"/>
      <c r="EX316" s="44"/>
      <c r="EY316" s="44"/>
      <c r="EZ316" s="44"/>
      <c r="FA316" s="44"/>
      <c r="FB316" s="44"/>
      <c r="FC316" s="44"/>
      <c r="FD316" s="44"/>
      <c r="FE316" s="44"/>
      <c r="FF316" s="44"/>
      <c r="FG316" s="44"/>
      <c r="FH316" s="44"/>
      <c r="FI316" s="44"/>
      <c r="FJ316" s="44"/>
      <c r="FK316" s="44"/>
      <c r="FL316" s="44"/>
      <c r="FM316" s="44"/>
      <c r="FN316" s="44"/>
      <c r="FO316" s="44"/>
      <c r="FP316" s="44"/>
      <c r="FQ316" s="44"/>
      <c r="FR316" s="44"/>
      <c r="FS316" s="44"/>
      <c r="FT316" s="44"/>
      <c r="FU316" s="44"/>
      <c r="FV316" s="44"/>
      <c r="FW316" s="44"/>
      <c r="FX316" s="44"/>
      <c r="FY316" s="44"/>
      <c r="FZ316" s="44"/>
      <c r="GA316" s="44"/>
      <c r="GB316" s="44"/>
      <c r="GC316" s="44"/>
      <c r="GD316" s="44"/>
      <c r="GE316" s="44"/>
      <c r="GF316" s="44"/>
      <c r="GG316" s="44"/>
      <c r="GH316" s="44"/>
      <c r="GI316" s="44"/>
      <c r="GJ316" s="44"/>
      <c r="GK316" s="44"/>
      <c r="GL316" s="44"/>
      <c r="GM316" s="44"/>
      <c r="GN316" s="44"/>
      <c r="GO316" s="44"/>
      <c r="GP316" s="44"/>
      <c r="GQ316" s="44"/>
      <c r="GR316" s="44"/>
      <c r="GS316" s="44"/>
      <c r="GT316" s="44"/>
      <c r="GU316" s="44"/>
      <c r="GV316" s="44"/>
      <c r="GW316" s="44"/>
      <c r="GX316" s="44"/>
      <c r="GY316" s="44"/>
      <c r="GZ316" s="44"/>
      <c r="HA316" s="44"/>
      <c r="HB316" s="44"/>
      <c r="HC316" s="44"/>
      <c r="HD316" s="44"/>
      <c r="HE316" s="44"/>
      <c r="HF316" s="44"/>
      <c r="HG316" s="44"/>
      <c r="HH316" s="44"/>
      <c r="HI316" s="44"/>
      <c r="HJ316" s="44"/>
      <c r="HK316" s="44"/>
      <c r="HL316" s="44"/>
      <c r="HM316" s="44"/>
      <c r="HN316" s="44"/>
      <c r="HO316" s="44"/>
      <c r="HP316" s="44"/>
      <c r="HQ316" s="44"/>
      <c r="HR316" s="44"/>
      <c r="HS316" s="44"/>
      <c r="HT316" s="44"/>
      <c r="HU316" s="44"/>
      <c r="HV316" s="44"/>
      <c r="HW316" s="44"/>
      <c r="HX316" s="44"/>
      <c r="HY316" s="44"/>
      <c r="HZ316" s="44"/>
      <c r="IA316" s="44"/>
      <c r="IB316" s="44"/>
      <c r="IC316" s="44"/>
      <c r="ID316" s="44"/>
      <c r="IE316" s="44"/>
      <c r="IF316" s="44"/>
      <c r="IG316" s="44"/>
      <c r="IH316" s="44"/>
      <c r="II316" s="44"/>
      <c r="IJ316" s="44"/>
      <c r="IK316" s="44"/>
      <c r="IL316" s="44"/>
      <c r="IM316" s="44"/>
      <c r="IN316" s="44"/>
      <c r="IO316" s="44"/>
      <c r="IP316" s="44"/>
      <c r="IQ316" s="44"/>
      <c r="IR316" s="44"/>
      <c r="IS316" s="44"/>
      <c r="IT316" s="44"/>
      <c r="IU316" s="44"/>
      <c r="IV316" s="44"/>
      <c r="IW316" s="44"/>
      <c r="IX316" s="44"/>
      <c r="IY316" s="44"/>
      <c r="IZ316" s="44"/>
      <c r="JA316" s="44"/>
      <c r="JB316" s="44"/>
      <c r="JC316" s="44"/>
      <c r="JD316" s="44"/>
      <c r="JE316" s="44"/>
      <c r="JF316" s="44"/>
      <c r="JG316" s="44"/>
      <c r="JH316" s="44"/>
      <c r="JI316" s="44"/>
      <c r="JJ316" s="44"/>
      <c r="JK316" s="44"/>
      <c r="JL316" s="44"/>
      <c r="JM316" s="44"/>
      <c r="JN316" s="44"/>
      <c r="JO316" s="44"/>
      <c r="JP316" s="44"/>
      <c r="JQ316" s="44"/>
      <c r="JR316" s="44"/>
      <c r="JS316" s="44"/>
      <c r="JT316" s="44"/>
      <c r="JU316" s="44"/>
      <c r="JV316" s="44"/>
      <c r="JW316" s="44"/>
      <c r="JX316" s="44"/>
      <c r="JY316" s="44"/>
      <c r="JZ316" s="44"/>
      <c r="KA316" s="44"/>
      <c r="KB316" s="44"/>
      <c r="KC316" s="44"/>
      <c r="KD316" s="44"/>
      <c r="KE316" s="44"/>
      <c r="KF316" s="44"/>
      <c r="KG316" s="44"/>
      <c r="KH316" s="44"/>
      <c r="KI316" s="44"/>
      <c r="KJ316" s="44"/>
      <c r="KK316" s="44"/>
      <c r="KL316" s="44"/>
      <c r="KM316" s="44"/>
      <c r="KN316" s="44"/>
      <c r="KO316" s="44"/>
      <c r="KP316" s="44"/>
      <c r="KQ316" s="44"/>
      <c r="KR316" s="44"/>
      <c r="KS316" s="44"/>
      <c r="KT316" s="44"/>
      <c r="KU316" s="44"/>
      <c r="KV316" s="44"/>
      <c r="KW316" s="44"/>
      <c r="KX316" s="44"/>
      <c r="KY316" s="44"/>
      <c r="KZ316" s="44"/>
      <c r="LA316" s="44"/>
      <c r="LB316" s="44"/>
      <c r="LC316" s="44"/>
      <c r="LD316" s="44"/>
      <c r="LE316" s="44"/>
      <c r="LF316" s="44"/>
      <c r="LG316" s="44"/>
      <c r="LH316" s="44"/>
      <c r="LI316" s="44"/>
      <c r="LJ316" s="44"/>
      <c r="LK316" s="44"/>
      <c r="LL316" s="44"/>
      <c r="LM316" s="44"/>
      <c r="LN316" s="44"/>
      <c r="LO316" s="44"/>
      <c r="LP316" s="44"/>
      <c r="LQ316" s="44"/>
      <c r="LR316" s="44"/>
      <c r="LS316" s="44"/>
      <c r="LT316" s="44"/>
      <c r="LU316" s="44"/>
      <c r="LV316" s="44"/>
      <c r="LW316" s="44"/>
      <c r="LX316" s="44"/>
      <c r="LY316" s="44"/>
      <c r="LZ316" s="44"/>
      <c r="MA316" s="44"/>
      <c r="MB316" s="44"/>
      <c r="MC316" s="44"/>
      <c r="MD316" s="44"/>
      <c r="ME316" s="44"/>
      <c r="MF316" s="44"/>
      <c r="MG316" s="44"/>
      <c r="MH316" s="44"/>
      <c r="MI316" s="44"/>
      <c r="MJ316" s="44"/>
      <c r="MK316" s="44"/>
      <c r="ML316" s="44"/>
      <c r="MM316" s="44"/>
      <c r="MN316" s="44"/>
      <c r="MO316" s="44"/>
      <c r="MP316" s="44"/>
      <c r="MQ316" s="44"/>
      <c r="MR316" s="44"/>
      <c r="MS316" s="44"/>
      <c r="MT316" s="44"/>
      <c r="MU316" s="44"/>
      <c r="MV316" s="44"/>
      <c r="MW316" s="44"/>
      <c r="MX316" s="44"/>
      <c r="MY316" s="44"/>
      <c r="MZ316" s="44"/>
      <c r="NA316" s="44"/>
      <c r="NB316" s="44"/>
      <c r="NC316" s="44"/>
      <c r="ND316" s="44"/>
      <c r="NE316" s="44"/>
      <c r="NF316" s="44"/>
      <c r="NG316" s="44"/>
      <c r="NH316" s="44"/>
      <c r="NI316" s="44"/>
      <c r="NJ316" s="44"/>
      <c r="NK316" s="44"/>
      <c r="NL316" s="44"/>
      <c r="NM316" s="44"/>
      <c r="NN316" s="44"/>
      <c r="NO316" s="44"/>
      <c r="NP316" s="44"/>
      <c r="NQ316" s="44"/>
      <c r="NR316" s="44"/>
      <c r="NS316" s="44"/>
      <c r="NT316" s="44"/>
      <c r="NU316" s="44"/>
      <c r="NV316" s="44"/>
      <c r="NW316" s="44"/>
      <c r="NX316" s="44"/>
      <c r="NY316" s="44"/>
      <c r="NZ316" s="44"/>
      <c r="OA316" s="44"/>
      <c r="OB316" s="44"/>
      <c r="OC316" s="44"/>
      <c r="OD316" s="44"/>
      <c r="OE316" s="44"/>
      <c r="OF316" s="44"/>
      <c r="OG316" s="44"/>
      <c r="OH316" s="44"/>
      <c r="OI316" s="44"/>
      <c r="OJ316" s="44"/>
      <c r="OK316" s="44"/>
      <c r="OL316" s="44"/>
      <c r="OM316" s="44"/>
      <c r="ON316" s="44"/>
      <c r="OO316" s="44"/>
      <c r="OP316" s="44"/>
      <c r="OQ316" s="44"/>
      <c r="OR316" s="44"/>
      <c r="OS316" s="44"/>
      <c r="OT316" s="44"/>
      <c r="OU316" s="44"/>
      <c r="OV316" s="44"/>
      <c r="OW316" s="44"/>
      <c r="OX316" s="44"/>
      <c r="OY316" s="44"/>
      <c r="OZ316" s="44"/>
      <c r="PA316" s="44"/>
      <c r="PB316" s="44"/>
      <c r="PC316" s="44"/>
      <c r="PD316" s="44"/>
      <c r="PE316" s="44"/>
      <c r="PF316" s="44"/>
      <c r="PG316" s="44"/>
      <c r="PH316" s="44"/>
    </row>
    <row r="317" spans="1:424" s="49" customFormat="1" x14ac:dyDescent="0.25">
      <c r="A317" s="30"/>
      <c r="C317" s="328"/>
      <c r="D317" s="47"/>
      <c r="E317" s="328"/>
      <c r="F317" s="47"/>
      <c r="G317" s="47"/>
      <c r="H317" s="47"/>
      <c r="I317" s="47"/>
      <c r="J317" s="47"/>
      <c r="M317" s="47"/>
      <c r="N317" s="47"/>
      <c r="O317" s="47"/>
      <c r="P317" s="47"/>
      <c r="Q317" s="47"/>
      <c r="R317" s="47"/>
      <c r="U317" s="47"/>
      <c r="V317" s="47"/>
      <c r="W317" s="47"/>
      <c r="X317" s="47"/>
      <c r="Y317" s="47"/>
      <c r="Z317" s="47"/>
      <c r="AC317" s="47"/>
      <c r="AD317" s="47"/>
      <c r="AE317" s="47"/>
      <c r="AF317" s="47"/>
      <c r="AG317" s="47"/>
      <c r="AH317" s="47"/>
      <c r="AK317" s="47"/>
      <c r="AL317" s="47"/>
      <c r="AM317" s="47"/>
      <c r="AN317" s="47"/>
      <c r="AO317" s="47"/>
      <c r="AP317" s="47"/>
      <c r="AS317" s="47"/>
      <c r="AT317" s="47"/>
      <c r="AU317" s="47"/>
      <c r="AV317" s="47"/>
      <c r="AW317" s="46"/>
      <c r="AX317" s="46"/>
      <c r="BA317" s="47"/>
      <c r="BB317" s="47"/>
      <c r="BC317" s="47"/>
      <c r="BD317" s="47"/>
      <c r="BE317" s="47"/>
      <c r="BF317" s="47"/>
      <c r="BG317" s="47"/>
      <c r="BH317" s="47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44"/>
      <c r="CE317" s="44"/>
      <c r="CF317" s="44"/>
      <c r="CG317" s="44"/>
      <c r="CH317" s="44"/>
      <c r="CI317" s="44"/>
      <c r="CJ317" s="44"/>
      <c r="CK317" s="44"/>
      <c r="CL317" s="44"/>
      <c r="CM317" s="44"/>
      <c r="CN317" s="44"/>
      <c r="CO317" s="44"/>
      <c r="CP317" s="44"/>
      <c r="CQ317" s="44"/>
      <c r="CR317" s="44"/>
      <c r="CS317" s="44"/>
      <c r="CT317" s="44"/>
      <c r="CU317" s="44"/>
      <c r="CV317" s="44"/>
      <c r="CW317" s="44"/>
      <c r="CX317" s="44"/>
      <c r="CY317" s="44"/>
      <c r="CZ317" s="44"/>
      <c r="DA317" s="44"/>
      <c r="DB317" s="44"/>
      <c r="DC317" s="44"/>
      <c r="DD317" s="44"/>
      <c r="DE317" s="44"/>
      <c r="DF317" s="44"/>
      <c r="DG317" s="44"/>
      <c r="DH317" s="44"/>
      <c r="DI317" s="44"/>
      <c r="DJ317" s="44"/>
      <c r="DK317" s="44"/>
      <c r="DL317" s="44"/>
      <c r="DM317" s="44"/>
      <c r="DN317" s="44"/>
      <c r="DO317" s="44"/>
      <c r="DP317" s="44"/>
      <c r="DQ317" s="44"/>
      <c r="DR317" s="44"/>
      <c r="DS317" s="44"/>
      <c r="DT317" s="44"/>
      <c r="DU317" s="44"/>
      <c r="DV317" s="44"/>
      <c r="DW317" s="44"/>
      <c r="DX317" s="44"/>
      <c r="DY317" s="44"/>
      <c r="DZ317" s="44"/>
      <c r="EA317" s="44"/>
      <c r="EB317" s="44"/>
      <c r="EC317" s="44"/>
      <c r="ED317" s="44"/>
      <c r="EE317" s="44"/>
      <c r="EF317" s="44"/>
      <c r="EG317" s="44"/>
      <c r="EH317" s="44"/>
      <c r="EI317" s="44"/>
      <c r="EJ317" s="44"/>
      <c r="EK317" s="44"/>
      <c r="EL317" s="44"/>
      <c r="EM317" s="44"/>
      <c r="EN317" s="44"/>
      <c r="EO317" s="44"/>
      <c r="EP317" s="44"/>
      <c r="EQ317" s="44"/>
      <c r="ER317" s="44"/>
      <c r="ES317" s="44"/>
      <c r="ET317" s="44"/>
      <c r="EU317" s="44"/>
      <c r="EV317" s="44"/>
      <c r="EW317" s="44"/>
      <c r="EX317" s="44"/>
      <c r="EY317" s="44"/>
      <c r="EZ317" s="44"/>
      <c r="FA317" s="44"/>
      <c r="FB317" s="44"/>
      <c r="FC317" s="44"/>
      <c r="FD317" s="44"/>
      <c r="FE317" s="44"/>
      <c r="FF317" s="44"/>
      <c r="FG317" s="44"/>
      <c r="FH317" s="44"/>
      <c r="FI317" s="44"/>
      <c r="FJ317" s="44"/>
      <c r="FK317" s="44"/>
      <c r="FL317" s="44"/>
      <c r="FM317" s="44"/>
      <c r="FN317" s="44"/>
      <c r="FO317" s="44"/>
      <c r="FP317" s="44"/>
      <c r="FQ317" s="44"/>
      <c r="FR317" s="44"/>
      <c r="FS317" s="44"/>
      <c r="FT317" s="44"/>
      <c r="FU317" s="44"/>
      <c r="FV317" s="44"/>
      <c r="FW317" s="44"/>
      <c r="FX317" s="44"/>
      <c r="FY317" s="44"/>
      <c r="FZ317" s="44"/>
      <c r="GA317" s="44"/>
      <c r="GB317" s="44"/>
      <c r="GC317" s="44"/>
      <c r="GD317" s="44"/>
      <c r="GE317" s="44"/>
      <c r="GF317" s="44"/>
      <c r="GG317" s="44"/>
      <c r="GH317" s="44"/>
      <c r="GI317" s="44"/>
      <c r="GJ317" s="44"/>
      <c r="GK317" s="44"/>
      <c r="GL317" s="44"/>
      <c r="GM317" s="44"/>
      <c r="GN317" s="44"/>
      <c r="GO317" s="44"/>
      <c r="GP317" s="44"/>
      <c r="GQ317" s="44"/>
      <c r="GR317" s="44"/>
      <c r="GS317" s="44"/>
      <c r="GT317" s="44"/>
      <c r="GU317" s="44"/>
      <c r="GV317" s="44"/>
      <c r="GW317" s="44"/>
      <c r="GX317" s="44"/>
      <c r="GY317" s="44"/>
      <c r="GZ317" s="44"/>
      <c r="HA317" s="44"/>
      <c r="HB317" s="44"/>
      <c r="HC317" s="44"/>
      <c r="HD317" s="44"/>
      <c r="HE317" s="44"/>
      <c r="HF317" s="44"/>
      <c r="HG317" s="44"/>
      <c r="HH317" s="44"/>
      <c r="HI317" s="44"/>
      <c r="HJ317" s="44"/>
      <c r="HK317" s="44"/>
      <c r="HL317" s="44"/>
      <c r="HM317" s="44"/>
      <c r="HN317" s="44"/>
      <c r="HO317" s="44"/>
      <c r="HP317" s="44"/>
      <c r="HQ317" s="44"/>
      <c r="HR317" s="44"/>
      <c r="HS317" s="44"/>
      <c r="HT317" s="44"/>
      <c r="HU317" s="44"/>
      <c r="HV317" s="44"/>
      <c r="HW317" s="44"/>
      <c r="HX317" s="44"/>
      <c r="HY317" s="44"/>
      <c r="HZ317" s="44"/>
      <c r="IA317" s="44"/>
      <c r="IB317" s="44"/>
      <c r="IC317" s="44"/>
      <c r="ID317" s="44"/>
      <c r="IE317" s="44"/>
      <c r="IF317" s="44"/>
      <c r="IG317" s="44"/>
      <c r="IH317" s="44"/>
      <c r="II317" s="44"/>
      <c r="IJ317" s="44"/>
      <c r="IK317" s="44"/>
      <c r="IL317" s="44"/>
      <c r="IM317" s="44"/>
      <c r="IN317" s="44"/>
      <c r="IO317" s="44"/>
      <c r="IP317" s="44"/>
      <c r="IQ317" s="44"/>
      <c r="IR317" s="44"/>
      <c r="IS317" s="44"/>
      <c r="IT317" s="44"/>
      <c r="IU317" s="44"/>
      <c r="IV317" s="44"/>
      <c r="IW317" s="44"/>
      <c r="IX317" s="44"/>
      <c r="IY317" s="44"/>
      <c r="IZ317" s="44"/>
      <c r="JA317" s="44"/>
      <c r="JB317" s="44"/>
      <c r="JC317" s="44"/>
      <c r="JD317" s="44"/>
      <c r="JE317" s="44"/>
      <c r="JF317" s="44"/>
      <c r="JG317" s="44"/>
      <c r="JH317" s="44"/>
      <c r="JI317" s="44"/>
      <c r="JJ317" s="44"/>
      <c r="JK317" s="44"/>
      <c r="JL317" s="44"/>
      <c r="JM317" s="44"/>
      <c r="JN317" s="44"/>
      <c r="JO317" s="44"/>
      <c r="JP317" s="44"/>
      <c r="JQ317" s="44"/>
      <c r="JR317" s="44"/>
      <c r="JS317" s="44"/>
      <c r="JT317" s="44"/>
      <c r="JU317" s="44"/>
      <c r="JV317" s="44"/>
      <c r="JW317" s="44"/>
      <c r="JX317" s="44"/>
      <c r="JY317" s="44"/>
      <c r="JZ317" s="44"/>
      <c r="KA317" s="44"/>
      <c r="KB317" s="44"/>
      <c r="KC317" s="44"/>
      <c r="KD317" s="44"/>
      <c r="KE317" s="44"/>
      <c r="KF317" s="44"/>
      <c r="KG317" s="44"/>
      <c r="KH317" s="44"/>
      <c r="KI317" s="44"/>
      <c r="KJ317" s="44"/>
      <c r="KK317" s="44"/>
      <c r="KL317" s="44"/>
      <c r="KM317" s="44"/>
      <c r="KN317" s="44"/>
      <c r="KO317" s="44"/>
      <c r="KP317" s="44"/>
      <c r="KQ317" s="44"/>
      <c r="KR317" s="44"/>
      <c r="KS317" s="44"/>
      <c r="KT317" s="44"/>
      <c r="KU317" s="44"/>
      <c r="KV317" s="44"/>
      <c r="KW317" s="44"/>
      <c r="KX317" s="44"/>
      <c r="KY317" s="44"/>
      <c r="KZ317" s="44"/>
      <c r="LA317" s="44"/>
      <c r="LB317" s="44"/>
      <c r="LC317" s="44"/>
      <c r="LD317" s="44"/>
      <c r="LE317" s="44"/>
      <c r="LF317" s="44"/>
      <c r="LG317" s="44"/>
      <c r="LH317" s="44"/>
      <c r="LI317" s="44"/>
      <c r="LJ317" s="44"/>
      <c r="LK317" s="44"/>
      <c r="LL317" s="44"/>
      <c r="LM317" s="44"/>
      <c r="LN317" s="44"/>
      <c r="LO317" s="44"/>
      <c r="LP317" s="44"/>
      <c r="LQ317" s="44"/>
      <c r="LR317" s="44"/>
      <c r="LS317" s="44"/>
      <c r="LT317" s="44"/>
      <c r="LU317" s="44"/>
      <c r="LV317" s="44"/>
      <c r="LW317" s="44"/>
      <c r="LX317" s="44"/>
      <c r="LY317" s="44"/>
      <c r="LZ317" s="44"/>
      <c r="MA317" s="44"/>
      <c r="MB317" s="44"/>
      <c r="MC317" s="44"/>
      <c r="MD317" s="44"/>
      <c r="ME317" s="44"/>
      <c r="MF317" s="44"/>
      <c r="MG317" s="44"/>
      <c r="MH317" s="44"/>
      <c r="MI317" s="44"/>
      <c r="MJ317" s="44"/>
      <c r="MK317" s="44"/>
      <c r="ML317" s="44"/>
      <c r="MM317" s="44"/>
      <c r="MN317" s="44"/>
      <c r="MO317" s="44"/>
      <c r="MP317" s="44"/>
      <c r="MQ317" s="44"/>
      <c r="MR317" s="44"/>
      <c r="MS317" s="44"/>
      <c r="MT317" s="44"/>
      <c r="MU317" s="44"/>
      <c r="MV317" s="44"/>
      <c r="MW317" s="44"/>
      <c r="MX317" s="44"/>
      <c r="MY317" s="44"/>
      <c r="MZ317" s="44"/>
      <c r="NA317" s="44"/>
      <c r="NB317" s="44"/>
      <c r="NC317" s="44"/>
      <c r="ND317" s="44"/>
      <c r="NE317" s="44"/>
      <c r="NF317" s="44"/>
      <c r="NG317" s="44"/>
      <c r="NH317" s="44"/>
      <c r="NI317" s="44"/>
      <c r="NJ317" s="44"/>
      <c r="NK317" s="44"/>
      <c r="NL317" s="44"/>
      <c r="NM317" s="44"/>
      <c r="NN317" s="44"/>
      <c r="NO317" s="44"/>
      <c r="NP317" s="44"/>
      <c r="NQ317" s="44"/>
      <c r="NR317" s="44"/>
      <c r="NS317" s="44"/>
      <c r="NT317" s="44"/>
      <c r="NU317" s="44"/>
      <c r="NV317" s="44"/>
      <c r="NW317" s="44"/>
      <c r="NX317" s="44"/>
      <c r="NY317" s="44"/>
      <c r="NZ317" s="44"/>
      <c r="OA317" s="44"/>
      <c r="OB317" s="44"/>
      <c r="OC317" s="44"/>
      <c r="OD317" s="44"/>
      <c r="OE317" s="44"/>
      <c r="OF317" s="44"/>
      <c r="OG317" s="44"/>
      <c r="OH317" s="44"/>
      <c r="OI317" s="44"/>
      <c r="OJ317" s="44"/>
      <c r="OK317" s="44"/>
      <c r="OL317" s="44"/>
      <c r="OM317" s="44"/>
      <c r="ON317" s="44"/>
      <c r="OO317" s="44"/>
      <c r="OP317" s="44"/>
      <c r="OQ317" s="44"/>
      <c r="OR317" s="44"/>
      <c r="OS317" s="44"/>
      <c r="OT317" s="44"/>
      <c r="OU317" s="44"/>
      <c r="OV317" s="44"/>
      <c r="OW317" s="44"/>
      <c r="OX317" s="44"/>
      <c r="OY317" s="44"/>
      <c r="OZ317" s="44"/>
      <c r="PA317" s="44"/>
      <c r="PB317" s="44"/>
      <c r="PC317" s="44"/>
      <c r="PD317" s="44"/>
      <c r="PE317" s="44"/>
      <c r="PF317" s="44"/>
      <c r="PG317" s="44"/>
      <c r="PH317" s="44"/>
    </row>
    <row r="318" spans="1:424" s="49" customFormat="1" x14ac:dyDescent="0.25">
      <c r="A318" s="30"/>
      <c r="C318" s="328"/>
      <c r="D318" s="47"/>
      <c r="E318" s="328"/>
      <c r="F318" s="47"/>
      <c r="G318" s="47"/>
      <c r="H318" s="47"/>
      <c r="I318" s="47"/>
      <c r="J318" s="47"/>
      <c r="M318" s="47"/>
      <c r="N318" s="47"/>
      <c r="O318" s="47"/>
      <c r="P318" s="47"/>
      <c r="Q318" s="47"/>
      <c r="R318" s="47"/>
      <c r="U318" s="47"/>
      <c r="V318" s="47"/>
      <c r="W318" s="47"/>
      <c r="X318" s="47"/>
      <c r="Y318" s="47"/>
      <c r="Z318" s="47"/>
      <c r="AC318" s="47"/>
      <c r="AD318" s="47"/>
      <c r="AE318" s="47"/>
      <c r="AF318" s="47"/>
      <c r="AG318" s="47"/>
      <c r="AH318" s="47"/>
      <c r="AK318" s="47"/>
      <c r="AL318" s="47"/>
      <c r="AM318" s="47"/>
      <c r="AN318" s="47"/>
      <c r="AO318" s="47"/>
      <c r="AP318" s="47"/>
      <c r="AS318" s="47"/>
      <c r="AT318" s="47"/>
      <c r="AU318" s="47"/>
      <c r="AV318" s="47"/>
      <c r="AW318" s="46"/>
      <c r="AX318" s="46"/>
      <c r="BA318" s="47"/>
      <c r="BB318" s="47"/>
      <c r="BC318" s="47"/>
      <c r="BD318" s="47"/>
      <c r="BE318" s="47"/>
      <c r="BF318" s="47"/>
      <c r="BG318" s="47"/>
      <c r="BH318" s="47"/>
      <c r="BI318" s="44"/>
      <c r="BJ318" s="44"/>
      <c r="BK318" s="44"/>
      <c r="BL318" s="44"/>
      <c r="BM318" s="44"/>
      <c r="BN318" s="44"/>
      <c r="BO318" s="44"/>
      <c r="BP318" s="44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44"/>
      <c r="CE318" s="44"/>
      <c r="CF318" s="44"/>
      <c r="CG318" s="44"/>
      <c r="CH318" s="44"/>
      <c r="CI318" s="44"/>
      <c r="CJ318" s="44"/>
      <c r="CK318" s="44"/>
      <c r="CL318" s="44"/>
      <c r="CM318" s="44"/>
      <c r="CN318" s="44"/>
      <c r="CO318" s="44"/>
      <c r="CP318" s="44"/>
      <c r="CQ318" s="44"/>
      <c r="CR318" s="44"/>
      <c r="CS318" s="44"/>
      <c r="CT318" s="44"/>
      <c r="CU318" s="44"/>
      <c r="CV318" s="44"/>
      <c r="CW318" s="44"/>
      <c r="CX318" s="44"/>
      <c r="CY318" s="44"/>
      <c r="CZ318" s="44"/>
      <c r="DA318" s="44"/>
      <c r="DB318" s="44"/>
      <c r="DC318" s="44"/>
      <c r="DD318" s="44"/>
      <c r="DE318" s="44"/>
      <c r="DF318" s="44"/>
      <c r="DG318" s="44"/>
      <c r="DH318" s="44"/>
      <c r="DI318" s="44"/>
      <c r="DJ318" s="44"/>
      <c r="DK318" s="44"/>
      <c r="DL318" s="44"/>
      <c r="DM318" s="44"/>
      <c r="DN318" s="44"/>
      <c r="DO318" s="44"/>
      <c r="DP318" s="44"/>
      <c r="DQ318" s="44"/>
      <c r="DR318" s="44"/>
      <c r="DS318" s="44"/>
      <c r="DT318" s="44"/>
      <c r="DU318" s="44"/>
      <c r="DV318" s="44"/>
      <c r="DW318" s="44"/>
      <c r="DX318" s="44"/>
      <c r="DY318" s="44"/>
      <c r="DZ318" s="44"/>
      <c r="EA318" s="44"/>
      <c r="EB318" s="44"/>
      <c r="EC318" s="44"/>
      <c r="ED318" s="44"/>
      <c r="EE318" s="44"/>
      <c r="EF318" s="44"/>
      <c r="EG318" s="44"/>
      <c r="EH318" s="44"/>
      <c r="EI318" s="44"/>
      <c r="EJ318" s="44"/>
      <c r="EK318" s="44"/>
      <c r="EL318" s="44"/>
      <c r="EM318" s="44"/>
      <c r="EN318" s="44"/>
      <c r="EO318" s="44"/>
      <c r="EP318" s="44"/>
      <c r="EQ318" s="44"/>
      <c r="ER318" s="44"/>
      <c r="ES318" s="44"/>
      <c r="ET318" s="44"/>
      <c r="EU318" s="44"/>
      <c r="EV318" s="44"/>
      <c r="EW318" s="44"/>
      <c r="EX318" s="44"/>
      <c r="EY318" s="44"/>
      <c r="EZ318" s="44"/>
      <c r="FA318" s="44"/>
      <c r="FB318" s="44"/>
      <c r="FC318" s="44"/>
      <c r="FD318" s="44"/>
      <c r="FE318" s="44"/>
      <c r="FF318" s="44"/>
      <c r="FG318" s="44"/>
      <c r="FH318" s="44"/>
      <c r="FI318" s="44"/>
      <c r="FJ318" s="44"/>
      <c r="FK318" s="44"/>
      <c r="FL318" s="44"/>
      <c r="FM318" s="44"/>
      <c r="FN318" s="44"/>
      <c r="FO318" s="44"/>
      <c r="FP318" s="44"/>
      <c r="FQ318" s="44"/>
      <c r="FR318" s="44"/>
      <c r="FS318" s="44"/>
      <c r="FT318" s="44"/>
      <c r="FU318" s="44"/>
      <c r="FV318" s="44"/>
      <c r="FW318" s="44"/>
      <c r="FX318" s="44"/>
      <c r="FY318" s="44"/>
      <c r="FZ318" s="44"/>
      <c r="GA318" s="44"/>
      <c r="GB318" s="44"/>
      <c r="GC318" s="44"/>
      <c r="GD318" s="44"/>
      <c r="GE318" s="44"/>
      <c r="GF318" s="44"/>
      <c r="GG318" s="44"/>
      <c r="GH318" s="44"/>
      <c r="GI318" s="44"/>
      <c r="GJ318" s="44"/>
      <c r="GK318" s="44"/>
      <c r="GL318" s="44"/>
      <c r="GM318" s="44"/>
      <c r="GN318" s="44"/>
      <c r="GO318" s="44"/>
      <c r="GP318" s="44"/>
      <c r="GQ318" s="44"/>
      <c r="GR318" s="44"/>
      <c r="GS318" s="44"/>
      <c r="GT318" s="44"/>
      <c r="GU318" s="44"/>
      <c r="GV318" s="44"/>
      <c r="GW318" s="44"/>
      <c r="GX318" s="44"/>
      <c r="GY318" s="44"/>
      <c r="GZ318" s="44"/>
      <c r="HA318" s="44"/>
      <c r="HB318" s="44"/>
      <c r="HC318" s="44"/>
      <c r="HD318" s="44"/>
      <c r="HE318" s="44"/>
      <c r="HF318" s="44"/>
      <c r="HG318" s="44"/>
      <c r="HH318" s="44"/>
      <c r="HI318" s="44"/>
      <c r="HJ318" s="44"/>
      <c r="HK318" s="44"/>
      <c r="HL318" s="44"/>
      <c r="HM318" s="44"/>
      <c r="HN318" s="44"/>
      <c r="HO318" s="44"/>
      <c r="HP318" s="44"/>
      <c r="HQ318" s="44"/>
      <c r="HR318" s="44"/>
      <c r="HS318" s="44"/>
      <c r="HT318" s="44"/>
      <c r="HU318" s="44"/>
      <c r="HV318" s="44"/>
      <c r="HW318" s="44"/>
      <c r="HX318" s="44"/>
      <c r="HY318" s="44"/>
      <c r="HZ318" s="44"/>
      <c r="IA318" s="44"/>
      <c r="IB318" s="44"/>
      <c r="IC318" s="44"/>
      <c r="ID318" s="44"/>
      <c r="IE318" s="44"/>
      <c r="IF318" s="44"/>
      <c r="IG318" s="44"/>
      <c r="IH318" s="44"/>
      <c r="II318" s="44"/>
      <c r="IJ318" s="44"/>
      <c r="IK318" s="44"/>
      <c r="IL318" s="44"/>
      <c r="IM318" s="44"/>
      <c r="IN318" s="44"/>
      <c r="IO318" s="44"/>
      <c r="IP318" s="44"/>
      <c r="IQ318" s="44"/>
      <c r="IR318" s="44"/>
      <c r="IS318" s="44"/>
      <c r="IT318" s="44"/>
      <c r="IU318" s="44"/>
      <c r="IV318" s="44"/>
      <c r="IW318" s="44"/>
      <c r="IX318" s="44"/>
      <c r="IY318" s="44"/>
      <c r="IZ318" s="44"/>
      <c r="JA318" s="44"/>
      <c r="JB318" s="44"/>
      <c r="JC318" s="44"/>
      <c r="JD318" s="44"/>
      <c r="JE318" s="44"/>
      <c r="JF318" s="44"/>
      <c r="JG318" s="44"/>
      <c r="JH318" s="44"/>
      <c r="JI318" s="44"/>
      <c r="JJ318" s="44"/>
      <c r="JK318" s="44"/>
      <c r="JL318" s="44"/>
      <c r="JM318" s="44"/>
      <c r="JN318" s="44"/>
      <c r="JO318" s="44"/>
      <c r="JP318" s="44"/>
      <c r="JQ318" s="44"/>
      <c r="JR318" s="44"/>
      <c r="JS318" s="44"/>
      <c r="JT318" s="44"/>
      <c r="JU318" s="44"/>
      <c r="JV318" s="44"/>
      <c r="JW318" s="44"/>
      <c r="JX318" s="44"/>
      <c r="JY318" s="44"/>
      <c r="JZ318" s="44"/>
      <c r="KA318" s="44"/>
      <c r="KB318" s="44"/>
      <c r="KC318" s="44"/>
      <c r="KD318" s="44"/>
      <c r="KE318" s="44"/>
      <c r="KF318" s="44"/>
      <c r="KG318" s="44"/>
      <c r="KH318" s="44"/>
      <c r="KI318" s="44"/>
      <c r="KJ318" s="44"/>
      <c r="KK318" s="44"/>
      <c r="KL318" s="44"/>
      <c r="KM318" s="44"/>
      <c r="KN318" s="44"/>
      <c r="KO318" s="44"/>
      <c r="KP318" s="44"/>
      <c r="KQ318" s="44"/>
      <c r="KR318" s="44"/>
      <c r="KS318" s="44"/>
      <c r="KT318" s="44"/>
      <c r="KU318" s="44"/>
      <c r="KV318" s="44"/>
      <c r="KW318" s="44"/>
      <c r="KX318" s="44"/>
      <c r="KY318" s="44"/>
      <c r="KZ318" s="44"/>
      <c r="LA318" s="44"/>
      <c r="LB318" s="44"/>
      <c r="LC318" s="44"/>
      <c r="LD318" s="44"/>
      <c r="LE318" s="44"/>
      <c r="LF318" s="44"/>
      <c r="LG318" s="44"/>
      <c r="LH318" s="44"/>
      <c r="LI318" s="44"/>
      <c r="LJ318" s="44"/>
      <c r="LK318" s="44"/>
      <c r="LL318" s="44"/>
      <c r="LM318" s="44"/>
      <c r="LN318" s="44"/>
      <c r="LO318" s="44"/>
      <c r="LP318" s="44"/>
      <c r="LQ318" s="44"/>
      <c r="LR318" s="44"/>
      <c r="LS318" s="44"/>
      <c r="LT318" s="44"/>
      <c r="LU318" s="44"/>
      <c r="LV318" s="44"/>
      <c r="LW318" s="44"/>
      <c r="LX318" s="44"/>
      <c r="LY318" s="44"/>
      <c r="LZ318" s="44"/>
      <c r="MA318" s="44"/>
      <c r="MB318" s="44"/>
      <c r="MC318" s="44"/>
      <c r="MD318" s="44"/>
      <c r="ME318" s="44"/>
      <c r="MF318" s="44"/>
      <c r="MG318" s="44"/>
      <c r="MH318" s="44"/>
      <c r="MI318" s="44"/>
      <c r="MJ318" s="44"/>
      <c r="MK318" s="44"/>
      <c r="ML318" s="44"/>
      <c r="MM318" s="44"/>
      <c r="MN318" s="44"/>
      <c r="MO318" s="44"/>
      <c r="MP318" s="44"/>
      <c r="MQ318" s="44"/>
      <c r="MR318" s="44"/>
      <c r="MS318" s="44"/>
      <c r="MT318" s="44"/>
      <c r="MU318" s="44"/>
      <c r="MV318" s="44"/>
      <c r="MW318" s="44"/>
      <c r="MX318" s="44"/>
      <c r="MY318" s="44"/>
      <c r="MZ318" s="44"/>
      <c r="NA318" s="44"/>
      <c r="NB318" s="44"/>
      <c r="NC318" s="44"/>
      <c r="ND318" s="44"/>
      <c r="NE318" s="44"/>
      <c r="NF318" s="44"/>
      <c r="NG318" s="44"/>
      <c r="NH318" s="44"/>
      <c r="NI318" s="44"/>
      <c r="NJ318" s="44"/>
      <c r="NK318" s="44"/>
      <c r="NL318" s="44"/>
      <c r="NM318" s="44"/>
      <c r="NN318" s="44"/>
      <c r="NO318" s="44"/>
      <c r="NP318" s="44"/>
      <c r="NQ318" s="44"/>
      <c r="NR318" s="44"/>
      <c r="NS318" s="44"/>
      <c r="NT318" s="44"/>
      <c r="NU318" s="44"/>
      <c r="NV318" s="44"/>
      <c r="NW318" s="44"/>
      <c r="NX318" s="44"/>
      <c r="NY318" s="44"/>
      <c r="NZ318" s="44"/>
      <c r="OA318" s="44"/>
      <c r="OB318" s="44"/>
      <c r="OC318" s="44"/>
      <c r="OD318" s="44"/>
      <c r="OE318" s="44"/>
      <c r="OF318" s="44"/>
      <c r="OG318" s="44"/>
      <c r="OH318" s="44"/>
      <c r="OI318" s="44"/>
      <c r="OJ318" s="44"/>
      <c r="OK318" s="44"/>
      <c r="OL318" s="44"/>
      <c r="OM318" s="44"/>
      <c r="ON318" s="44"/>
      <c r="OO318" s="44"/>
      <c r="OP318" s="44"/>
      <c r="OQ318" s="44"/>
      <c r="OR318" s="44"/>
      <c r="OS318" s="44"/>
      <c r="OT318" s="44"/>
      <c r="OU318" s="44"/>
      <c r="OV318" s="44"/>
      <c r="OW318" s="44"/>
      <c r="OX318" s="44"/>
      <c r="OY318" s="44"/>
      <c r="OZ318" s="44"/>
      <c r="PA318" s="44"/>
      <c r="PB318" s="44"/>
      <c r="PC318" s="44"/>
      <c r="PD318" s="44"/>
      <c r="PE318" s="44"/>
      <c r="PF318" s="44"/>
      <c r="PG318" s="44"/>
      <c r="PH318" s="44"/>
    </row>
    <row r="319" spans="1:424" s="49" customFormat="1" x14ac:dyDescent="0.25">
      <c r="A319" s="30"/>
      <c r="C319" s="328"/>
      <c r="D319" s="47"/>
      <c r="E319" s="328"/>
      <c r="F319" s="47"/>
      <c r="G319" s="47"/>
      <c r="H319" s="47"/>
      <c r="I319" s="47"/>
      <c r="J319" s="47"/>
      <c r="M319" s="47"/>
      <c r="N319" s="47"/>
      <c r="O319" s="47"/>
      <c r="P319" s="47"/>
      <c r="Q319" s="47"/>
      <c r="R319" s="47"/>
      <c r="U319" s="47"/>
      <c r="V319" s="47"/>
      <c r="W319" s="47"/>
      <c r="X319" s="47"/>
      <c r="Y319" s="47"/>
      <c r="Z319" s="47"/>
      <c r="AC319" s="47"/>
      <c r="AD319" s="47"/>
      <c r="AE319" s="47"/>
      <c r="AF319" s="47"/>
      <c r="AG319" s="47"/>
      <c r="AH319" s="47"/>
      <c r="AK319" s="47"/>
      <c r="AL319" s="47"/>
      <c r="AM319" s="47"/>
      <c r="AN319" s="47"/>
      <c r="AO319" s="47"/>
      <c r="AP319" s="47"/>
      <c r="AS319" s="47"/>
      <c r="AT319" s="47"/>
      <c r="AU319" s="47"/>
      <c r="AV319" s="47"/>
      <c r="AW319" s="46"/>
      <c r="AX319" s="46"/>
      <c r="BA319" s="47"/>
      <c r="BB319" s="47"/>
      <c r="BC319" s="47"/>
      <c r="BD319" s="47"/>
      <c r="BE319" s="47"/>
      <c r="BF319" s="47"/>
      <c r="BG319" s="47"/>
      <c r="BH319" s="47"/>
      <c r="BI319" s="44"/>
      <c r="BJ319" s="44"/>
      <c r="BK319" s="44"/>
      <c r="BL319" s="44"/>
      <c r="BM319" s="44"/>
      <c r="BN319" s="44"/>
      <c r="BO319" s="44"/>
      <c r="BP319" s="44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44"/>
      <c r="CE319" s="44"/>
      <c r="CF319" s="44"/>
      <c r="CG319" s="44"/>
      <c r="CH319" s="44"/>
      <c r="CI319" s="44"/>
      <c r="CJ319" s="44"/>
      <c r="CK319" s="44"/>
      <c r="CL319" s="44"/>
      <c r="CM319" s="44"/>
      <c r="CN319" s="44"/>
      <c r="CO319" s="44"/>
      <c r="CP319" s="44"/>
      <c r="CQ319" s="44"/>
      <c r="CR319" s="44"/>
      <c r="CS319" s="44"/>
      <c r="CT319" s="44"/>
      <c r="CU319" s="44"/>
      <c r="CV319" s="44"/>
      <c r="CW319" s="44"/>
      <c r="CX319" s="44"/>
      <c r="CY319" s="44"/>
      <c r="CZ319" s="44"/>
      <c r="DA319" s="44"/>
      <c r="DB319" s="44"/>
      <c r="DC319" s="44"/>
      <c r="DD319" s="44"/>
      <c r="DE319" s="44"/>
      <c r="DF319" s="44"/>
      <c r="DG319" s="44"/>
      <c r="DH319" s="44"/>
      <c r="DI319" s="44"/>
      <c r="DJ319" s="44"/>
      <c r="DK319" s="44"/>
      <c r="DL319" s="44"/>
      <c r="DM319" s="44"/>
      <c r="DN319" s="44"/>
      <c r="DO319" s="44"/>
      <c r="DP319" s="44"/>
      <c r="DQ319" s="44"/>
      <c r="DR319" s="44"/>
      <c r="DS319" s="44"/>
      <c r="DT319" s="44"/>
      <c r="DU319" s="44"/>
      <c r="DV319" s="44"/>
      <c r="DW319" s="44"/>
      <c r="DX319" s="44"/>
      <c r="DY319" s="44"/>
      <c r="DZ319" s="44"/>
      <c r="EA319" s="44"/>
      <c r="EB319" s="44"/>
      <c r="EC319" s="44"/>
      <c r="ED319" s="44"/>
      <c r="EE319" s="44"/>
      <c r="EF319" s="44"/>
      <c r="EG319" s="44"/>
      <c r="EH319" s="44"/>
      <c r="EI319" s="44"/>
      <c r="EJ319" s="44"/>
      <c r="EK319" s="44"/>
      <c r="EL319" s="44"/>
      <c r="EM319" s="44"/>
      <c r="EN319" s="44"/>
      <c r="EO319" s="44"/>
      <c r="EP319" s="44"/>
      <c r="EQ319" s="44"/>
      <c r="ER319" s="44"/>
      <c r="ES319" s="44"/>
      <c r="ET319" s="44"/>
      <c r="EU319" s="44"/>
      <c r="EV319" s="44"/>
      <c r="EW319" s="44"/>
      <c r="EX319" s="44"/>
      <c r="EY319" s="44"/>
      <c r="EZ319" s="44"/>
      <c r="FA319" s="44"/>
      <c r="FB319" s="44"/>
      <c r="FC319" s="44"/>
      <c r="FD319" s="44"/>
      <c r="FE319" s="44"/>
      <c r="FF319" s="44"/>
      <c r="FG319" s="44"/>
      <c r="FH319" s="44"/>
      <c r="FI319" s="44"/>
      <c r="FJ319" s="44"/>
      <c r="FK319" s="44"/>
      <c r="FL319" s="44"/>
      <c r="FM319" s="44"/>
      <c r="FN319" s="44"/>
      <c r="FO319" s="44"/>
      <c r="FP319" s="44"/>
      <c r="FQ319" s="44"/>
      <c r="FR319" s="44"/>
      <c r="FS319" s="44"/>
      <c r="FT319" s="44"/>
      <c r="FU319" s="44"/>
      <c r="FV319" s="44"/>
      <c r="FW319" s="44"/>
      <c r="FX319" s="44"/>
      <c r="FY319" s="44"/>
      <c r="FZ319" s="44"/>
      <c r="GA319" s="44"/>
      <c r="GB319" s="44"/>
      <c r="GC319" s="44"/>
      <c r="GD319" s="44"/>
      <c r="GE319" s="44"/>
      <c r="GF319" s="44"/>
      <c r="GG319" s="44"/>
      <c r="GH319" s="44"/>
      <c r="GI319" s="44"/>
      <c r="GJ319" s="44"/>
      <c r="GK319" s="44"/>
      <c r="GL319" s="44"/>
      <c r="GM319" s="44"/>
      <c r="GN319" s="44"/>
      <c r="GO319" s="44"/>
      <c r="GP319" s="44"/>
      <c r="GQ319" s="44"/>
      <c r="GR319" s="44"/>
      <c r="GS319" s="44"/>
      <c r="GT319" s="44"/>
      <c r="GU319" s="44"/>
      <c r="GV319" s="44"/>
      <c r="GW319" s="44"/>
      <c r="GX319" s="44"/>
      <c r="GY319" s="44"/>
      <c r="GZ319" s="44"/>
      <c r="HA319" s="44"/>
      <c r="HB319" s="44"/>
      <c r="HC319" s="44"/>
      <c r="HD319" s="44"/>
      <c r="HE319" s="44"/>
      <c r="HF319" s="44"/>
      <c r="HG319" s="44"/>
      <c r="HH319" s="44"/>
      <c r="HI319" s="44"/>
      <c r="HJ319" s="44"/>
      <c r="HK319" s="44"/>
      <c r="HL319" s="44"/>
      <c r="HM319" s="44"/>
      <c r="HN319" s="44"/>
      <c r="HO319" s="44"/>
      <c r="HP319" s="44"/>
      <c r="HQ319" s="44"/>
      <c r="HR319" s="44"/>
      <c r="HS319" s="44"/>
      <c r="HT319" s="44"/>
      <c r="HU319" s="44"/>
      <c r="HV319" s="44"/>
      <c r="HW319" s="44"/>
      <c r="HX319" s="44"/>
      <c r="HY319" s="44"/>
      <c r="HZ319" s="44"/>
      <c r="IA319" s="44"/>
      <c r="IB319" s="44"/>
      <c r="IC319" s="44"/>
      <c r="ID319" s="44"/>
      <c r="IE319" s="44"/>
      <c r="IF319" s="44"/>
      <c r="IG319" s="44"/>
      <c r="IH319" s="44"/>
      <c r="II319" s="44"/>
      <c r="IJ319" s="44"/>
      <c r="IK319" s="44"/>
      <c r="IL319" s="44"/>
      <c r="IM319" s="44"/>
      <c r="IN319" s="44"/>
      <c r="IO319" s="44"/>
      <c r="IP319" s="44"/>
      <c r="IQ319" s="44"/>
      <c r="IR319" s="44"/>
      <c r="IS319" s="44"/>
      <c r="IT319" s="44"/>
      <c r="IU319" s="44"/>
      <c r="IV319" s="44"/>
      <c r="IW319" s="44"/>
      <c r="IX319" s="44"/>
      <c r="IY319" s="44"/>
      <c r="IZ319" s="44"/>
      <c r="JA319" s="44"/>
      <c r="JB319" s="44"/>
      <c r="JC319" s="44"/>
      <c r="JD319" s="44"/>
      <c r="JE319" s="44"/>
      <c r="JF319" s="44"/>
      <c r="JG319" s="44"/>
      <c r="JH319" s="44"/>
      <c r="JI319" s="44"/>
      <c r="JJ319" s="44"/>
      <c r="JK319" s="44"/>
      <c r="JL319" s="44"/>
      <c r="JM319" s="44"/>
      <c r="JN319" s="44"/>
      <c r="JO319" s="44"/>
      <c r="JP319" s="44"/>
      <c r="JQ319" s="44"/>
      <c r="JR319" s="44"/>
      <c r="JS319" s="44"/>
      <c r="JT319" s="44"/>
      <c r="JU319" s="44"/>
      <c r="JV319" s="44"/>
      <c r="JW319" s="44"/>
      <c r="JX319" s="44"/>
      <c r="JY319" s="44"/>
      <c r="JZ319" s="44"/>
      <c r="KA319" s="44"/>
      <c r="KB319" s="44"/>
      <c r="KC319" s="44"/>
      <c r="KD319" s="44"/>
      <c r="KE319" s="44"/>
      <c r="KF319" s="44"/>
      <c r="KG319" s="44"/>
      <c r="KH319" s="44"/>
      <c r="KI319" s="44"/>
      <c r="KJ319" s="44"/>
      <c r="KK319" s="44"/>
      <c r="KL319" s="44"/>
      <c r="KM319" s="44"/>
      <c r="KN319" s="44"/>
      <c r="KO319" s="44"/>
      <c r="KP319" s="44"/>
      <c r="KQ319" s="44"/>
      <c r="KR319" s="44"/>
      <c r="KS319" s="44"/>
      <c r="KT319" s="44"/>
      <c r="KU319" s="44"/>
      <c r="KV319" s="44"/>
      <c r="KW319" s="44"/>
      <c r="KX319" s="44"/>
      <c r="KY319" s="44"/>
      <c r="KZ319" s="44"/>
      <c r="LA319" s="44"/>
      <c r="LB319" s="44"/>
      <c r="LC319" s="44"/>
      <c r="LD319" s="44"/>
      <c r="LE319" s="44"/>
      <c r="LF319" s="44"/>
      <c r="LG319" s="44"/>
      <c r="LH319" s="44"/>
      <c r="LI319" s="44"/>
      <c r="LJ319" s="44"/>
      <c r="LK319" s="44"/>
      <c r="LL319" s="44"/>
      <c r="LM319" s="44"/>
      <c r="LN319" s="44"/>
      <c r="LO319" s="44"/>
      <c r="LP319" s="44"/>
      <c r="LQ319" s="44"/>
      <c r="LR319" s="44"/>
      <c r="LS319" s="44"/>
      <c r="LT319" s="44"/>
      <c r="LU319" s="44"/>
      <c r="LV319" s="44"/>
      <c r="LW319" s="44"/>
      <c r="LX319" s="44"/>
      <c r="LY319" s="44"/>
      <c r="LZ319" s="44"/>
      <c r="MA319" s="44"/>
      <c r="MB319" s="44"/>
      <c r="MC319" s="44"/>
      <c r="MD319" s="44"/>
      <c r="ME319" s="44"/>
      <c r="MF319" s="44"/>
      <c r="MG319" s="44"/>
      <c r="MH319" s="44"/>
      <c r="MI319" s="44"/>
      <c r="MJ319" s="44"/>
      <c r="MK319" s="44"/>
      <c r="ML319" s="44"/>
      <c r="MM319" s="44"/>
      <c r="MN319" s="44"/>
      <c r="MO319" s="44"/>
      <c r="MP319" s="44"/>
      <c r="MQ319" s="44"/>
      <c r="MR319" s="44"/>
      <c r="MS319" s="44"/>
      <c r="MT319" s="44"/>
      <c r="MU319" s="44"/>
      <c r="MV319" s="44"/>
      <c r="MW319" s="44"/>
      <c r="MX319" s="44"/>
      <c r="MY319" s="44"/>
      <c r="MZ319" s="44"/>
      <c r="NA319" s="44"/>
      <c r="NB319" s="44"/>
      <c r="NC319" s="44"/>
      <c r="ND319" s="44"/>
      <c r="NE319" s="44"/>
      <c r="NF319" s="44"/>
      <c r="NG319" s="44"/>
      <c r="NH319" s="44"/>
      <c r="NI319" s="44"/>
      <c r="NJ319" s="44"/>
      <c r="NK319" s="44"/>
      <c r="NL319" s="44"/>
      <c r="NM319" s="44"/>
      <c r="NN319" s="44"/>
      <c r="NO319" s="44"/>
      <c r="NP319" s="44"/>
      <c r="NQ319" s="44"/>
      <c r="NR319" s="44"/>
      <c r="NS319" s="44"/>
      <c r="NT319" s="44"/>
      <c r="NU319" s="44"/>
      <c r="NV319" s="44"/>
      <c r="NW319" s="44"/>
      <c r="NX319" s="44"/>
      <c r="NY319" s="44"/>
      <c r="NZ319" s="44"/>
      <c r="OA319" s="44"/>
      <c r="OB319" s="44"/>
      <c r="OC319" s="44"/>
      <c r="OD319" s="44"/>
      <c r="OE319" s="44"/>
      <c r="OF319" s="44"/>
      <c r="OG319" s="44"/>
      <c r="OH319" s="44"/>
      <c r="OI319" s="44"/>
      <c r="OJ319" s="44"/>
      <c r="OK319" s="44"/>
      <c r="OL319" s="44"/>
      <c r="OM319" s="44"/>
      <c r="ON319" s="44"/>
      <c r="OO319" s="44"/>
      <c r="OP319" s="44"/>
      <c r="OQ319" s="44"/>
      <c r="OR319" s="44"/>
      <c r="OS319" s="44"/>
      <c r="OT319" s="44"/>
      <c r="OU319" s="44"/>
      <c r="OV319" s="44"/>
      <c r="OW319" s="44"/>
      <c r="OX319" s="44"/>
      <c r="OY319" s="44"/>
      <c r="OZ319" s="44"/>
      <c r="PA319" s="44"/>
      <c r="PB319" s="44"/>
      <c r="PC319" s="44"/>
      <c r="PD319" s="44"/>
      <c r="PE319" s="44"/>
      <c r="PF319" s="44"/>
      <c r="PG319" s="44"/>
      <c r="PH319" s="44"/>
    </row>
    <row r="320" spans="1:424" s="49" customFormat="1" x14ac:dyDescent="0.25">
      <c r="A320" s="30"/>
      <c r="C320" s="328"/>
      <c r="D320" s="47"/>
      <c r="E320" s="328"/>
      <c r="F320" s="47"/>
      <c r="G320" s="47"/>
      <c r="H320" s="47"/>
      <c r="I320" s="47"/>
      <c r="J320" s="47"/>
      <c r="M320" s="47"/>
      <c r="N320" s="47"/>
      <c r="O320" s="47"/>
      <c r="P320" s="47"/>
      <c r="Q320" s="47"/>
      <c r="R320" s="47"/>
      <c r="U320" s="47"/>
      <c r="V320" s="47"/>
      <c r="W320" s="47"/>
      <c r="X320" s="47"/>
      <c r="Y320" s="47"/>
      <c r="Z320" s="47"/>
      <c r="AC320" s="47"/>
      <c r="AD320" s="47"/>
      <c r="AE320" s="47"/>
      <c r="AF320" s="47"/>
      <c r="AG320" s="47"/>
      <c r="AH320" s="47"/>
      <c r="AK320" s="47"/>
      <c r="AL320" s="47"/>
      <c r="AM320" s="47"/>
      <c r="AN320" s="47"/>
      <c r="AO320" s="47"/>
      <c r="AP320" s="47"/>
      <c r="AS320" s="47"/>
      <c r="AT320" s="47"/>
      <c r="AU320" s="47"/>
      <c r="AV320" s="47"/>
      <c r="AW320" s="46"/>
      <c r="AX320" s="46"/>
      <c r="BA320" s="47"/>
      <c r="BB320" s="47"/>
      <c r="BC320" s="47"/>
      <c r="BD320" s="47"/>
      <c r="BE320" s="47"/>
      <c r="BF320" s="47"/>
      <c r="BG320" s="47"/>
      <c r="BH320" s="47"/>
      <c r="BI320" s="44"/>
      <c r="BJ320" s="44"/>
      <c r="BK320" s="44"/>
      <c r="BL320" s="44"/>
      <c r="BM320" s="44"/>
      <c r="BN320" s="44"/>
      <c r="BO320" s="44"/>
      <c r="BP320" s="44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44"/>
      <c r="CE320" s="44"/>
      <c r="CF320" s="44"/>
      <c r="CG320" s="44"/>
      <c r="CH320" s="44"/>
      <c r="CI320" s="44"/>
      <c r="CJ320" s="44"/>
      <c r="CK320" s="44"/>
      <c r="CL320" s="44"/>
      <c r="CM320" s="44"/>
      <c r="CN320" s="44"/>
      <c r="CO320" s="44"/>
      <c r="CP320" s="44"/>
      <c r="CQ320" s="44"/>
      <c r="CR320" s="44"/>
      <c r="CS320" s="44"/>
      <c r="CT320" s="44"/>
      <c r="CU320" s="44"/>
      <c r="CV320" s="44"/>
      <c r="CW320" s="44"/>
      <c r="CX320" s="44"/>
      <c r="CY320" s="44"/>
      <c r="CZ320" s="44"/>
      <c r="DA320" s="44"/>
      <c r="DB320" s="44"/>
      <c r="DC320" s="44"/>
      <c r="DD320" s="44"/>
      <c r="DE320" s="44"/>
      <c r="DF320" s="44"/>
      <c r="DG320" s="44"/>
      <c r="DH320" s="44"/>
      <c r="DI320" s="44"/>
      <c r="DJ320" s="44"/>
      <c r="DK320" s="44"/>
      <c r="DL320" s="44"/>
      <c r="DM320" s="44"/>
      <c r="DN320" s="44"/>
      <c r="DO320" s="44"/>
      <c r="DP320" s="44"/>
      <c r="DQ320" s="44"/>
      <c r="DR320" s="44"/>
      <c r="DS320" s="44"/>
      <c r="DT320" s="44"/>
      <c r="DU320" s="44"/>
      <c r="DV320" s="44"/>
      <c r="DW320" s="44"/>
      <c r="DX320" s="44"/>
      <c r="DY320" s="44"/>
      <c r="DZ320" s="44"/>
      <c r="EA320" s="44"/>
      <c r="EB320" s="44"/>
      <c r="EC320" s="44"/>
      <c r="ED320" s="44"/>
      <c r="EE320" s="44"/>
      <c r="EF320" s="44"/>
      <c r="EG320" s="44"/>
      <c r="EH320" s="44"/>
      <c r="EI320" s="44"/>
      <c r="EJ320" s="44"/>
      <c r="EK320" s="44"/>
      <c r="EL320" s="44"/>
      <c r="EM320" s="44"/>
      <c r="EN320" s="44"/>
      <c r="EO320" s="44"/>
      <c r="EP320" s="44"/>
      <c r="EQ320" s="44"/>
      <c r="ER320" s="44"/>
      <c r="ES320" s="44"/>
      <c r="ET320" s="44"/>
      <c r="EU320" s="44"/>
      <c r="EV320" s="44"/>
      <c r="EW320" s="44"/>
      <c r="EX320" s="44"/>
      <c r="EY320" s="44"/>
      <c r="EZ320" s="44"/>
      <c r="FA320" s="44"/>
      <c r="FB320" s="44"/>
      <c r="FC320" s="44"/>
      <c r="FD320" s="44"/>
      <c r="FE320" s="44"/>
      <c r="FF320" s="44"/>
      <c r="FG320" s="44"/>
      <c r="FH320" s="44"/>
      <c r="FI320" s="44"/>
      <c r="FJ320" s="44"/>
      <c r="FK320" s="44"/>
      <c r="FL320" s="44"/>
      <c r="FM320" s="44"/>
      <c r="FN320" s="44"/>
      <c r="FO320" s="44"/>
      <c r="FP320" s="44"/>
      <c r="FQ320" s="44"/>
      <c r="FR320" s="44"/>
      <c r="FS320" s="44"/>
      <c r="FT320" s="44"/>
      <c r="FU320" s="44"/>
      <c r="FV320" s="44"/>
      <c r="FW320" s="44"/>
      <c r="FX320" s="44"/>
      <c r="FY320" s="44"/>
      <c r="FZ320" s="44"/>
      <c r="GA320" s="44"/>
      <c r="GB320" s="44"/>
      <c r="GC320" s="44"/>
      <c r="GD320" s="44"/>
      <c r="GE320" s="44"/>
      <c r="GF320" s="44"/>
      <c r="GG320" s="44"/>
      <c r="GH320" s="44"/>
      <c r="GI320" s="44"/>
      <c r="GJ320" s="44"/>
      <c r="GK320" s="44"/>
      <c r="GL320" s="44"/>
      <c r="GM320" s="44"/>
      <c r="GN320" s="44"/>
      <c r="GO320" s="44"/>
      <c r="GP320" s="44"/>
      <c r="GQ320" s="44"/>
      <c r="GR320" s="44"/>
      <c r="GS320" s="44"/>
      <c r="GT320" s="44"/>
      <c r="GU320" s="44"/>
      <c r="GV320" s="44"/>
      <c r="GW320" s="44"/>
      <c r="GX320" s="44"/>
      <c r="GY320" s="44"/>
      <c r="GZ320" s="44"/>
      <c r="HA320" s="44"/>
      <c r="HB320" s="44"/>
      <c r="HC320" s="44"/>
      <c r="HD320" s="44"/>
      <c r="HE320" s="44"/>
      <c r="HF320" s="44"/>
      <c r="HG320" s="44"/>
      <c r="HH320" s="44"/>
      <c r="HI320" s="44"/>
      <c r="HJ320" s="44"/>
      <c r="HK320" s="44"/>
      <c r="HL320" s="44"/>
      <c r="HM320" s="44"/>
      <c r="HN320" s="44"/>
      <c r="HO320" s="44"/>
      <c r="HP320" s="44"/>
      <c r="HQ320" s="44"/>
      <c r="HR320" s="44"/>
      <c r="HS320" s="44"/>
      <c r="HT320" s="44"/>
      <c r="HU320" s="44"/>
      <c r="HV320" s="44"/>
      <c r="HW320" s="44"/>
      <c r="HX320" s="44"/>
      <c r="HY320" s="44"/>
      <c r="HZ320" s="44"/>
      <c r="IA320" s="44"/>
      <c r="IB320" s="44"/>
      <c r="IC320" s="44"/>
      <c r="ID320" s="44"/>
      <c r="IE320" s="44"/>
      <c r="IF320" s="44"/>
      <c r="IG320" s="44"/>
      <c r="IH320" s="44"/>
      <c r="II320" s="44"/>
      <c r="IJ320" s="44"/>
      <c r="IK320" s="44"/>
      <c r="IL320" s="44"/>
      <c r="IM320" s="44"/>
      <c r="IN320" s="44"/>
      <c r="IO320" s="44"/>
      <c r="IP320" s="44"/>
      <c r="IQ320" s="44"/>
      <c r="IR320" s="44"/>
      <c r="IS320" s="44"/>
      <c r="IT320" s="44"/>
      <c r="IU320" s="44"/>
      <c r="IV320" s="44"/>
      <c r="IW320" s="44"/>
      <c r="IX320" s="44"/>
      <c r="IY320" s="44"/>
      <c r="IZ320" s="44"/>
      <c r="JA320" s="44"/>
      <c r="JB320" s="44"/>
      <c r="JC320" s="44"/>
      <c r="JD320" s="44"/>
      <c r="JE320" s="44"/>
      <c r="JF320" s="44"/>
      <c r="JG320" s="44"/>
      <c r="JH320" s="44"/>
      <c r="JI320" s="44"/>
      <c r="JJ320" s="44"/>
      <c r="JK320" s="44"/>
      <c r="JL320" s="44"/>
      <c r="JM320" s="44"/>
      <c r="JN320" s="44"/>
      <c r="JO320" s="44"/>
      <c r="JP320" s="44"/>
      <c r="JQ320" s="44"/>
      <c r="JR320" s="44"/>
      <c r="JS320" s="44"/>
      <c r="JT320" s="44"/>
      <c r="JU320" s="44"/>
      <c r="JV320" s="44"/>
      <c r="JW320" s="44"/>
      <c r="JX320" s="44"/>
      <c r="JY320" s="44"/>
      <c r="JZ320" s="44"/>
      <c r="KA320" s="44"/>
      <c r="KB320" s="44"/>
      <c r="KC320" s="44"/>
      <c r="KD320" s="44"/>
      <c r="KE320" s="44"/>
      <c r="KF320" s="44"/>
      <c r="KG320" s="44"/>
      <c r="KH320" s="44"/>
      <c r="KI320" s="44"/>
      <c r="KJ320" s="44"/>
      <c r="KK320" s="44"/>
      <c r="KL320" s="44"/>
      <c r="KM320" s="44"/>
      <c r="KN320" s="44"/>
      <c r="KO320" s="44"/>
      <c r="KP320" s="44"/>
      <c r="KQ320" s="44"/>
      <c r="KR320" s="44"/>
      <c r="KS320" s="44"/>
      <c r="KT320" s="44"/>
      <c r="KU320" s="44"/>
      <c r="KV320" s="44"/>
      <c r="KW320" s="44"/>
      <c r="KX320" s="44"/>
      <c r="KY320" s="44"/>
      <c r="KZ320" s="44"/>
      <c r="LA320" s="44"/>
      <c r="LB320" s="44"/>
      <c r="LC320" s="44"/>
      <c r="LD320" s="44"/>
      <c r="LE320" s="44"/>
      <c r="LF320" s="44"/>
      <c r="LG320" s="44"/>
      <c r="LH320" s="44"/>
      <c r="LI320" s="44"/>
      <c r="LJ320" s="44"/>
      <c r="LK320" s="44"/>
      <c r="LL320" s="44"/>
      <c r="LM320" s="44"/>
      <c r="LN320" s="44"/>
      <c r="LO320" s="44"/>
      <c r="LP320" s="44"/>
      <c r="LQ320" s="44"/>
      <c r="LR320" s="44"/>
      <c r="LS320" s="44"/>
      <c r="LT320" s="44"/>
      <c r="LU320" s="44"/>
      <c r="LV320" s="44"/>
      <c r="LW320" s="44"/>
      <c r="LX320" s="44"/>
      <c r="LY320" s="44"/>
      <c r="LZ320" s="44"/>
      <c r="MA320" s="44"/>
      <c r="MB320" s="44"/>
      <c r="MC320" s="44"/>
      <c r="MD320" s="44"/>
      <c r="ME320" s="44"/>
      <c r="MF320" s="44"/>
      <c r="MG320" s="44"/>
      <c r="MH320" s="44"/>
      <c r="MI320" s="44"/>
      <c r="MJ320" s="44"/>
      <c r="MK320" s="44"/>
      <c r="ML320" s="44"/>
      <c r="MM320" s="44"/>
      <c r="MN320" s="44"/>
      <c r="MO320" s="44"/>
      <c r="MP320" s="44"/>
      <c r="MQ320" s="44"/>
      <c r="MR320" s="44"/>
      <c r="MS320" s="44"/>
      <c r="MT320" s="44"/>
      <c r="MU320" s="44"/>
      <c r="MV320" s="44"/>
      <c r="MW320" s="44"/>
      <c r="MX320" s="44"/>
      <c r="MY320" s="44"/>
      <c r="MZ320" s="44"/>
      <c r="NA320" s="44"/>
      <c r="NB320" s="44"/>
      <c r="NC320" s="44"/>
      <c r="ND320" s="44"/>
      <c r="NE320" s="44"/>
      <c r="NF320" s="44"/>
      <c r="NG320" s="44"/>
      <c r="NH320" s="44"/>
      <c r="NI320" s="44"/>
      <c r="NJ320" s="44"/>
      <c r="NK320" s="44"/>
      <c r="NL320" s="44"/>
      <c r="NM320" s="44"/>
      <c r="NN320" s="44"/>
      <c r="NO320" s="44"/>
      <c r="NP320" s="44"/>
      <c r="NQ320" s="44"/>
      <c r="NR320" s="44"/>
      <c r="NS320" s="44"/>
      <c r="NT320" s="44"/>
      <c r="NU320" s="44"/>
      <c r="NV320" s="44"/>
      <c r="NW320" s="44"/>
      <c r="NX320" s="44"/>
      <c r="NY320" s="44"/>
      <c r="NZ320" s="44"/>
      <c r="OA320" s="44"/>
      <c r="OB320" s="44"/>
      <c r="OC320" s="44"/>
      <c r="OD320" s="44"/>
      <c r="OE320" s="44"/>
      <c r="OF320" s="44"/>
      <c r="OG320" s="44"/>
      <c r="OH320" s="44"/>
      <c r="OI320" s="44"/>
      <c r="OJ320" s="44"/>
      <c r="OK320" s="44"/>
      <c r="OL320" s="44"/>
      <c r="OM320" s="44"/>
      <c r="ON320" s="44"/>
      <c r="OO320" s="44"/>
      <c r="OP320" s="44"/>
      <c r="OQ320" s="44"/>
      <c r="OR320" s="44"/>
      <c r="OS320" s="44"/>
      <c r="OT320" s="44"/>
      <c r="OU320" s="44"/>
      <c r="OV320" s="44"/>
      <c r="OW320" s="44"/>
      <c r="OX320" s="44"/>
      <c r="OY320" s="44"/>
      <c r="OZ320" s="44"/>
      <c r="PA320" s="44"/>
      <c r="PB320" s="44"/>
      <c r="PC320" s="44"/>
      <c r="PD320" s="44"/>
      <c r="PE320" s="44"/>
      <c r="PF320" s="44"/>
      <c r="PG320" s="44"/>
      <c r="PH320" s="44"/>
    </row>
    <row r="321" spans="1:424" s="49" customFormat="1" x14ac:dyDescent="0.25">
      <c r="A321" s="30"/>
      <c r="C321" s="328"/>
      <c r="D321" s="47"/>
      <c r="E321" s="328"/>
      <c r="F321" s="47"/>
      <c r="G321" s="47"/>
      <c r="H321" s="47"/>
      <c r="I321" s="47"/>
      <c r="J321" s="47"/>
      <c r="M321" s="47"/>
      <c r="N321" s="47"/>
      <c r="O321" s="47"/>
      <c r="P321" s="47"/>
      <c r="Q321" s="47"/>
      <c r="R321" s="47"/>
      <c r="U321" s="47"/>
      <c r="V321" s="47"/>
      <c r="W321" s="47"/>
      <c r="X321" s="47"/>
      <c r="Y321" s="47"/>
      <c r="Z321" s="47"/>
      <c r="AC321" s="47"/>
      <c r="AD321" s="47"/>
      <c r="AE321" s="47"/>
      <c r="AF321" s="47"/>
      <c r="AG321" s="47"/>
      <c r="AH321" s="47"/>
      <c r="AK321" s="47"/>
      <c r="AL321" s="47"/>
      <c r="AM321" s="47"/>
      <c r="AN321" s="47"/>
      <c r="AO321" s="47"/>
      <c r="AP321" s="47"/>
      <c r="AS321" s="47"/>
      <c r="AT321" s="47"/>
      <c r="AU321" s="47"/>
      <c r="AV321" s="47"/>
      <c r="AW321" s="46"/>
      <c r="AX321" s="46"/>
      <c r="BA321" s="47"/>
      <c r="BB321" s="47"/>
      <c r="BC321" s="47"/>
      <c r="BD321" s="47"/>
      <c r="BE321" s="47"/>
      <c r="BF321" s="47"/>
      <c r="BG321" s="47"/>
      <c r="BH321" s="47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44"/>
      <c r="CE321" s="44"/>
      <c r="CF321" s="44"/>
      <c r="CG321" s="44"/>
      <c r="CH321" s="44"/>
      <c r="CI321" s="44"/>
      <c r="CJ321" s="44"/>
      <c r="CK321" s="44"/>
      <c r="CL321" s="44"/>
      <c r="CM321" s="44"/>
      <c r="CN321" s="44"/>
      <c r="CO321" s="44"/>
      <c r="CP321" s="44"/>
      <c r="CQ321" s="44"/>
      <c r="CR321" s="44"/>
      <c r="CS321" s="44"/>
      <c r="CT321" s="44"/>
      <c r="CU321" s="44"/>
      <c r="CV321" s="44"/>
      <c r="CW321" s="44"/>
      <c r="CX321" s="44"/>
      <c r="CY321" s="44"/>
      <c r="CZ321" s="44"/>
      <c r="DA321" s="44"/>
      <c r="DB321" s="44"/>
      <c r="DC321" s="44"/>
      <c r="DD321" s="44"/>
      <c r="DE321" s="44"/>
      <c r="DF321" s="44"/>
      <c r="DG321" s="44"/>
      <c r="DH321" s="44"/>
      <c r="DI321" s="44"/>
      <c r="DJ321" s="44"/>
      <c r="DK321" s="44"/>
      <c r="DL321" s="44"/>
      <c r="DM321" s="44"/>
      <c r="DN321" s="44"/>
      <c r="DO321" s="44"/>
      <c r="DP321" s="44"/>
      <c r="DQ321" s="44"/>
      <c r="DR321" s="44"/>
      <c r="DS321" s="44"/>
      <c r="DT321" s="44"/>
      <c r="DU321" s="44"/>
      <c r="DV321" s="44"/>
      <c r="DW321" s="44"/>
      <c r="DX321" s="44"/>
      <c r="DY321" s="44"/>
      <c r="DZ321" s="44"/>
      <c r="EA321" s="44"/>
      <c r="EB321" s="44"/>
      <c r="EC321" s="44"/>
      <c r="ED321" s="44"/>
      <c r="EE321" s="44"/>
      <c r="EF321" s="44"/>
      <c r="EG321" s="44"/>
      <c r="EH321" s="44"/>
      <c r="EI321" s="44"/>
      <c r="EJ321" s="44"/>
      <c r="EK321" s="44"/>
      <c r="EL321" s="44"/>
      <c r="EM321" s="44"/>
      <c r="EN321" s="44"/>
      <c r="EO321" s="44"/>
      <c r="EP321" s="44"/>
      <c r="EQ321" s="44"/>
      <c r="ER321" s="44"/>
      <c r="ES321" s="44"/>
      <c r="ET321" s="44"/>
      <c r="EU321" s="44"/>
      <c r="EV321" s="44"/>
      <c r="EW321" s="44"/>
      <c r="EX321" s="44"/>
      <c r="EY321" s="44"/>
      <c r="EZ321" s="44"/>
      <c r="FA321" s="44"/>
      <c r="FB321" s="44"/>
      <c r="FC321" s="44"/>
      <c r="FD321" s="44"/>
      <c r="FE321" s="44"/>
      <c r="FF321" s="44"/>
      <c r="FG321" s="44"/>
      <c r="FH321" s="44"/>
      <c r="FI321" s="44"/>
      <c r="FJ321" s="44"/>
      <c r="FK321" s="44"/>
      <c r="FL321" s="44"/>
      <c r="FM321" s="44"/>
      <c r="FN321" s="44"/>
      <c r="FO321" s="44"/>
      <c r="FP321" s="44"/>
      <c r="FQ321" s="44"/>
      <c r="FR321" s="44"/>
      <c r="FS321" s="44"/>
      <c r="FT321" s="44"/>
      <c r="FU321" s="44"/>
      <c r="FV321" s="44"/>
      <c r="FW321" s="44"/>
      <c r="FX321" s="44"/>
      <c r="FY321" s="44"/>
      <c r="FZ321" s="44"/>
      <c r="GA321" s="44"/>
      <c r="GB321" s="44"/>
      <c r="GC321" s="44"/>
      <c r="GD321" s="44"/>
      <c r="GE321" s="44"/>
      <c r="GF321" s="44"/>
      <c r="GG321" s="44"/>
      <c r="GH321" s="44"/>
      <c r="GI321" s="44"/>
      <c r="GJ321" s="44"/>
      <c r="GK321" s="44"/>
      <c r="GL321" s="44"/>
      <c r="GM321" s="44"/>
      <c r="GN321" s="44"/>
      <c r="GO321" s="44"/>
      <c r="GP321" s="44"/>
      <c r="GQ321" s="44"/>
      <c r="GR321" s="44"/>
      <c r="GS321" s="44"/>
      <c r="GT321" s="44"/>
      <c r="GU321" s="44"/>
      <c r="GV321" s="44"/>
      <c r="GW321" s="44"/>
      <c r="GX321" s="44"/>
      <c r="GY321" s="44"/>
      <c r="GZ321" s="44"/>
      <c r="HA321" s="44"/>
      <c r="HB321" s="44"/>
      <c r="HC321" s="44"/>
      <c r="HD321" s="44"/>
      <c r="HE321" s="44"/>
      <c r="HF321" s="44"/>
      <c r="HG321" s="44"/>
      <c r="HH321" s="44"/>
      <c r="HI321" s="44"/>
      <c r="HJ321" s="44"/>
      <c r="HK321" s="44"/>
      <c r="HL321" s="44"/>
      <c r="HM321" s="44"/>
      <c r="HN321" s="44"/>
      <c r="HO321" s="44"/>
      <c r="HP321" s="44"/>
      <c r="HQ321" s="44"/>
      <c r="HR321" s="44"/>
      <c r="HS321" s="44"/>
      <c r="HT321" s="44"/>
      <c r="HU321" s="44"/>
      <c r="HV321" s="44"/>
      <c r="HW321" s="44"/>
      <c r="HX321" s="44"/>
      <c r="HY321" s="44"/>
      <c r="HZ321" s="44"/>
      <c r="IA321" s="44"/>
      <c r="IB321" s="44"/>
      <c r="IC321" s="44"/>
      <c r="ID321" s="44"/>
      <c r="IE321" s="44"/>
      <c r="IF321" s="44"/>
      <c r="IG321" s="44"/>
      <c r="IH321" s="44"/>
      <c r="II321" s="44"/>
      <c r="IJ321" s="44"/>
      <c r="IK321" s="44"/>
      <c r="IL321" s="44"/>
      <c r="IM321" s="44"/>
      <c r="IN321" s="44"/>
      <c r="IO321" s="44"/>
      <c r="IP321" s="44"/>
      <c r="IQ321" s="44"/>
      <c r="IR321" s="44"/>
      <c r="IS321" s="44"/>
      <c r="IT321" s="44"/>
      <c r="IU321" s="44"/>
      <c r="IV321" s="44"/>
      <c r="IW321" s="44"/>
      <c r="IX321" s="44"/>
      <c r="IY321" s="44"/>
      <c r="IZ321" s="44"/>
      <c r="JA321" s="44"/>
      <c r="JB321" s="44"/>
      <c r="JC321" s="44"/>
      <c r="JD321" s="44"/>
      <c r="JE321" s="44"/>
      <c r="JF321" s="44"/>
      <c r="JG321" s="44"/>
      <c r="JH321" s="44"/>
      <c r="JI321" s="44"/>
      <c r="JJ321" s="44"/>
      <c r="JK321" s="44"/>
      <c r="JL321" s="44"/>
      <c r="JM321" s="44"/>
      <c r="JN321" s="44"/>
      <c r="JO321" s="44"/>
      <c r="JP321" s="44"/>
      <c r="JQ321" s="44"/>
      <c r="JR321" s="44"/>
      <c r="JS321" s="44"/>
      <c r="JT321" s="44"/>
      <c r="JU321" s="44"/>
      <c r="JV321" s="44"/>
      <c r="JW321" s="44"/>
      <c r="JX321" s="44"/>
      <c r="JY321" s="44"/>
      <c r="JZ321" s="44"/>
      <c r="KA321" s="44"/>
      <c r="KB321" s="44"/>
      <c r="KC321" s="44"/>
      <c r="KD321" s="44"/>
      <c r="KE321" s="44"/>
      <c r="KF321" s="44"/>
      <c r="KG321" s="44"/>
      <c r="KH321" s="44"/>
      <c r="KI321" s="44"/>
      <c r="KJ321" s="44"/>
      <c r="KK321" s="44"/>
      <c r="KL321" s="44"/>
      <c r="KM321" s="44"/>
      <c r="KN321" s="44"/>
      <c r="KO321" s="44"/>
      <c r="KP321" s="44"/>
      <c r="KQ321" s="44"/>
      <c r="KR321" s="44"/>
      <c r="KS321" s="44"/>
      <c r="KT321" s="44"/>
      <c r="KU321" s="44"/>
      <c r="KV321" s="44"/>
      <c r="KW321" s="44"/>
      <c r="KX321" s="44"/>
      <c r="KY321" s="44"/>
      <c r="KZ321" s="44"/>
      <c r="LA321" s="44"/>
      <c r="LB321" s="44"/>
      <c r="LC321" s="44"/>
      <c r="LD321" s="44"/>
      <c r="LE321" s="44"/>
      <c r="LF321" s="44"/>
      <c r="LG321" s="44"/>
      <c r="LH321" s="44"/>
      <c r="LI321" s="44"/>
      <c r="LJ321" s="44"/>
      <c r="LK321" s="44"/>
      <c r="LL321" s="44"/>
      <c r="LM321" s="44"/>
      <c r="LN321" s="44"/>
      <c r="LO321" s="44"/>
      <c r="LP321" s="44"/>
      <c r="LQ321" s="44"/>
      <c r="LR321" s="44"/>
      <c r="LS321" s="44"/>
      <c r="LT321" s="44"/>
      <c r="LU321" s="44"/>
      <c r="LV321" s="44"/>
      <c r="LW321" s="44"/>
      <c r="LX321" s="44"/>
      <c r="LY321" s="44"/>
      <c r="LZ321" s="44"/>
      <c r="MA321" s="44"/>
      <c r="MB321" s="44"/>
      <c r="MC321" s="44"/>
      <c r="MD321" s="44"/>
      <c r="ME321" s="44"/>
      <c r="MF321" s="44"/>
      <c r="MG321" s="44"/>
      <c r="MH321" s="44"/>
      <c r="MI321" s="44"/>
      <c r="MJ321" s="44"/>
      <c r="MK321" s="44"/>
      <c r="ML321" s="44"/>
      <c r="MM321" s="44"/>
      <c r="MN321" s="44"/>
      <c r="MO321" s="44"/>
      <c r="MP321" s="44"/>
      <c r="MQ321" s="44"/>
      <c r="MR321" s="44"/>
      <c r="MS321" s="44"/>
      <c r="MT321" s="44"/>
      <c r="MU321" s="44"/>
      <c r="MV321" s="44"/>
      <c r="MW321" s="44"/>
      <c r="MX321" s="44"/>
      <c r="MY321" s="44"/>
      <c r="MZ321" s="44"/>
      <c r="NA321" s="44"/>
      <c r="NB321" s="44"/>
      <c r="NC321" s="44"/>
      <c r="ND321" s="44"/>
      <c r="NE321" s="44"/>
      <c r="NF321" s="44"/>
      <c r="NG321" s="44"/>
      <c r="NH321" s="44"/>
      <c r="NI321" s="44"/>
      <c r="NJ321" s="44"/>
      <c r="NK321" s="44"/>
      <c r="NL321" s="44"/>
      <c r="NM321" s="44"/>
      <c r="NN321" s="44"/>
      <c r="NO321" s="44"/>
      <c r="NP321" s="44"/>
      <c r="NQ321" s="44"/>
      <c r="NR321" s="44"/>
      <c r="NS321" s="44"/>
      <c r="NT321" s="44"/>
      <c r="NU321" s="44"/>
      <c r="NV321" s="44"/>
      <c r="NW321" s="44"/>
      <c r="NX321" s="44"/>
      <c r="NY321" s="44"/>
      <c r="NZ321" s="44"/>
      <c r="OA321" s="44"/>
      <c r="OB321" s="44"/>
      <c r="OC321" s="44"/>
      <c r="OD321" s="44"/>
      <c r="OE321" s="44"/>
      <c r="OF321" s="44"/>
      <c r="OG321" s="44"/>
      <c r="OH321" s="44"/>
      <c r="OI321" s="44"/>
      <c r="OJ321" s="44"/>
      <c r="OK321" s="44"/>
      <c r="OL321" s="44"/>
      <c r="OM321" s="44"/>
      <c r="ON321" s="44"/>
      <c r="OO321" s="44"/>
      <c r="OP321" s="44"/>
      <c r="OQ321" s="44"/>
      <c r="OR321" s="44"/>
      <c r="OS321" s="44"/>
      <c r="OT321" s="44"/>
      <c r="OU321" s="44"/>
      <c r="OV321" s="44"/>
      <c r="OW321" s="44"/>
      <c r="OX321" s="44"/>
      <c r="OY321" s="44"/>
      <c r="OZ321" s="44"/>
      <c r="PA321" s="44"/>
      <c r="PB321" s="44"/>
      <c r="PC321" s="44"/>
      <c r="PD321" s="44"/>
      <c r="PE321" s="44"/>
      <c r="PF321" s="44"/>
      <c r="PG321" s="44"/>
      <c r="PH321" s="44"/>
    </row>
    <row r="322" spans="1:424" s="49" customFormat="1" x14ac:dyDescent="0.25">
      <c r="A322" s="30"/>
      <c r="C322" s="328"/>
      <c r="D322" s="47"/>
      <c r="E322" s="328"/>
      <c r="F322" s="47"/>
      <c r="G322" s="47"/>
      <c r="H322" s="47"/>
      <c r="I322" s="47"/>
      <c r="J322" s="47"/>
      <c r="M322" s="47"/>
      <c r="N322" s="47"/>
      <c r="O322" s="47"/>
      <c r="P322" s="47"/>
      <c r="Q322" s="47"/>
      <c r="R322" s="47"/>
      <c r="U322" s="47"/>
      <c r="V322" s="47"/>
      <c r="W322" s="47"/>
      <c r="X322" s="47"/>
      <c r="Y322" s="47"/>
      <c r="Z322" s="47"/>
      <c r="AC322" s="47"/>
      <c r="AD322" s="47"/>
      <c r="AE322" s="47"/>
      <c r="AF322" s="47"/>
      <c r="AG322" s="47"/>
      <c r="AH322" s="47"/>
      <c r="AK322" s="47"/>
      <c r="AL322" s="47"/>
      <c r="AM322" s="47"/>
      <c r="AN322" s="47"/>
      <c r="AO322" s="47"/>
      <c r="AP322" s="47"/>
      <c r="AS322" s="47"/>
      <c r="AT322" s="47"/>
      <c r="AU322" s="47"/>
      <c r="AV322" s="47"/>
      <c r="AW322" s="46"/>
      <c r="AX322" s="46"/>
      <c r="BA322" s="47"/>
      <c r="BB322" s="47"/>
      <c r="BC322" s="47"/>
      <c r="BD322" s="47"/>
      <c r="BE322" s="47"/>
      <c r="BF322" s="47"/>
      <c r="BG322" s="47"/>
      <c r="BH322" s="47"/>
      <c r="BI322" s="44"/>
      <c r="BJ322" s="44"/>
      <c r="BK322" s="44"/>
      <c r="BL322" s="44"/>
      <c r="BM322" s="44"/>
      <c r="BN322" s="44"/>
      <c r="BO322" s="44"/>
      <c r="BP322" s="44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44"/>
      <c r="CE322" s="44"/>
      <c r="CF322" s="44"/>
      <c r="CG322" s="44"/>
      <c r="CH322" s="44"/>
      <c r="CI322" s="44"/>
      <c r="CJ322" s="44"/>
      <c r="CK322" s="44"/>
      <c r="CL322" s="44"/>
      <c r="CM322" s="44"/>
      <c r="CN322" s="44"/>
      <c r="CO322" s="44"/>
      <c r="CP322" s="44"/>
      <c r="CQ322" s="44"/>
      <c r="CR322" s="44"/>
      <c r="CS322" s="44"/>
      <c r="CT322" s="44"/>
      <c r="CU322" s="44"/>
      <c r="CV322" s="44"/>
      <c r="CW322" s="44"/>
      <c r="CX322" s="44"/>
      <c r="CY322" s="44"/>
      <c r="CZ322" s="44"/>
      <c r="DA322" s="44"/>
      <c r="DB322" s="44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  <c r="EY322" s="44"/>
      <c r="EZ322" s="44"/>
      <c r="FA322" s="44"/>
      <c r="FB322" s="44"/>
      <c r="FC322" s="44"/>
      <c r="FD322" s="44"/>
      <c r="FE322" s="44"/>
      <c r="FF322" s="44"/>
      <c r="FG322" s="44"/>
      <c r="FH322" s="44"/>
      <c r="FI322" s="44"/>
      <c r="FJ322" s="44"/>
      <c r="FK322" s="44"/>
      <c r="FL322" s="44"/>
      <c r="FM322" s="44"/>
      <c r="FN322" s="44"/>
      <c r="FO322" s="44"/>
      <c r="FP322" s="44"/>
      <c r="FQ322" s="44"/>
      <c r="FR322" s="44"/>
      <c r="FS322" s="44"/>
      <c r="FT322" s="44"/>
      <c r="FU322" s="44"/>
      <c r="FV322" s="44"/>
      <c r="FW322" s="44"/>
      <c r="FX322" s="44"/>
      <c r="FY322" s="44"/>
      <c r="FZ322" s="44"/>
      <c r="GA322" s="44"/>
      <c r="GB322" s="44"/>
      <c r="GC322" s="44"/>
      <c r="GD322" s="44"/>
      <c r="GE322" s="44"/>
      <c r="GF322" s="44"/>
      <c r="GG322" s="44"/>
      <c r="GH322" s="44"/>
      <c r="GI322" s="44"/>
      <c r="GJ322" s="44"/>
      <c r="GK322" s="44"/>
      <c r="GL322" s="44"/>
      <c r="GM322" s="44"/>
      <c r="GN322" s="44"/>
      <c r="GO322" s="44"/>
      <c r="GP322" s="44"/>
      <c r="GQ322" s="44"/>
      <c r="GR322" s="44"/>
      <c r="GS322" s="44"/>
      <c r="GT322" s="44"/>
      <c r="GU322" s="44"/>
      <c r="GV322" s="44"/>
      <c r="GW322" s="44"/>
      <c r="GX322" s="44"/>
      <c r="GY322" s="44"/>
      <c r="GZ322" s="44"/>
      <c r="HA322" s="44"/>
      <c r="HB322" s="44"/>
      <c r="HC322" s="44"/>
      <c r="HD322" s="44"/>
      <c r="HE322" s="44"/>
      <c r="HF322" s="44"/>
      <c r="HG322" s="44"/>
      <c r="HH322" s="44"/>
      <c r="HI322" s="44"/>
      <c r="HJ322" s="44"/>
      <c r="HK322" s="44"/>
      <c r="HL322" s="44"/>
      <c r="HM322" s="44"/>
      <c r="HN322" s="44"/>
      <c r="HO322" s="44"/>
      <c r="HP322" s="44"/>
      <c r="HQ322" s="44"/>
      <c r="HR322" s="44"/>
      <c r="HS322" s="44"/>
      <c r="HT322" s="44"/>
      <c r="HU322" s="44"/>
      <c r="HV322" s="44"/>
      <c r="HW322" s="44"/>
      <c r="HX322" s="44"/>
      <c r="HY322" s="44"/>
      <c r="HZ322" s="44"/>
      <c r="IA322" s="44"/>
      <c r="IB322" s="44"/>
      <c r="IC322" s="44"/>
      <c r="ID322" s="44"/>
      <c r="IE322" s="44"/>
      <c r="IF322" s="44"/>
      <c r="IG322" s="44"/>
      <c r="IH322" s="44"/>
      <c r="II322" s="44"/>
      <c r="IJ322" s="44"/>
      <c r="IK322" s="44"/>
      <c r="IL322" s="44"/>
      <c r="IM322" s="44"/>
      <c r="IN322" s="44"/>
      <c r="IO322" s="44"/>
      <c r="IP322" s="44"/>
      <c r="IQ322" s="44"/>
      <c r="IR322" s="44"/>
      <c r="IS322" s="44"/>
      <c r="IT322" s="44"/>
      <c r="IU322" s="44"/>
      <c r="IV322" s="44"/>
      <c r="IW322" s="44"/>
      <c r="IX322" s="44"/>
      <c r="IY322" s="44"/>
      <c r="IZ322" s="44"/>
      <c r="JA322" s="44"/>
      <c r="JB322" s="44"/>
      <c r="JC322" s="44"/>
      <c r="JD322" s="44"/>
      <c r="JE322" s="44"/>
      <c r="JF322" s="44"/>
      <c r="JG322" s="44"/>
      <c r="JH322" s="44"/>
      <c r="JI322" s="44"/>
      <c r="JJ322" s="44"/>
      <c r="JK322" s="44"/>
      <c r="JL322" s="44"/>
      <c r="JM322" s="44"/>
      <c r="JN322" s="44"/>
      <c r="JO322" s="44"/>
      <c r="JP322" s="44"/>
      <c r="JQ322" s="44"/>
      <c r="JR322" s="44"/>
      <c r="JS322" s="44"/>
      <c r="JT322" s="44"/>
      <c r="JU322" s="44"/>
      <c r="JV322" s="44"/>
      <c r="JW322" s="44"/>
      <c r="JX322" s="44"/>
      <c r="JY322" s="44"/>
      <c r="JZ322" s="44"/>
      <c r="KA322" s="44"/>
      <c r="KB322" s="44"/>
      <c r="KC322" s="44"/>
      <c r="KD322" s="44"/>
      <c r="KE322" s="44"/>
      <c r="KF322" s="44"/>
      <c r="KG322" s="44"/>
      <c r="KH322" s="44"/>
      <c r="KI322" s="44"/>
      <c r="KJ322" s="44"/>
      <c r="KK322" s="44"/>
      <c r="KL322" s="44"/>
      <c r="KM322" s="44"/>
      <c r="KN322" s="44"/>
      <c r="KO322" s="44"/>
      <c r="KP322" s="44"/>
      <c r="KQ322" s="44"/>
      <c r="KR322" s="44"/>
      <c r="KS322" s="44"/>
      <c r="KT322" s="44"/>
      <c r="KU322" s="44"/>
      <c r="KV322" s="44"/>
      <c r="KW322" s="44"/>
      <c r="KX322" s="44"/>
      <c r="KY322" s="44"/>
      <c r="KZ322" s="44"/>
      <c r="LA322" s="44"/>
      <c r="LB322" s="44"/>
      <c r="LC322" s="44"/>
      <c r="LD322" s="44"/>
      <c r="LE322" s="44"/>
      <c r="LF322" s="44"/>
      <c r="LG322" s="44"/>
      <c r="LH322" s="44"/>
      <c r="LI322" s="44"/>
      <c r="LJ322" s="44"/>
      <c r="LK322" s="44"/>
      <c r="LL322" s="44"/>
      <c r="LM322" s="44"/>
      <c r="LN322" s="44"/>
      <c r="LO322" s="44"/>
      <c r="LP322" s="44"/>
      <c r="LQ322" s="44"/>
      <c r="LR322" s="44"/>
      <c r="LS322" s="44"/>
      <c r="LT322" s="44"/>
      <c r="LU322" s="44"/>
      <c r="LV322" s="44"/>
      <c r="LW322" s="44"/>
      <c r="LX322" s="44"/>
      <c r="LY322" s="44"/>
      <c r="LZ322" s="44"/>
      <c r="MA322" s="44"/>
      <c r="MB322" s="44"/>
      <c r="MC322" s="44"/>
      <c r="MD322" s="44"/>
      <c r="ME322" s="44"/>
      <c r="MF322" s="44"/>
      <c r="MG322" s="44"/>
      <c r="MH322" s="44"/>
      <c r="MI322" s="44"/>
      <c r="MJ322" s="44"/>
      <c r="MK322" s="44"/>
      <c r="ML322" s="44"/>
      <c r="MM322" s="44"/>
      <c r="MN322" s="44"/>
      <c r="MO322" s="44"/>
      <c r="MP322" s="44"/>
      <c r="MQ322" s="44"/>
      <c r="MR322" s="44"/>
      <c r="MS322" s="44"/>
      <c r="MT322" s="44"/>
      <c r="MU322" s="44"/>
      <c r="MV322" s="44"/>
      <c r="MW322" s="44"/>
      <c r="MX322" s="44"/>
      <c r="MY322" s="44"/>
      <c r="MZ322" s="44"/>
      <c r="NA322" s="44"/>
      <c r="NB322" s="44"/>
      <c r="NC322" s="44"/>
      <c r="ND322" s="44"/>
      <c r="NE322" s="44"/>
      <c r="NF322" s="44"/>
      <c r="NG322" s="44"/>
      <c r="NH322" s="44"/>
      <c r="NI322" s="44"/>
      <c r="NJ322" s="44"/>
      <c r="NK322" s="44"/>
      <c r="NL322" s="44"/>
      <c r="NM322" s="44"/>
      <c r="NN322" s="44"/>
      <c r="NO322" s="44"/>
      <c r="NP322" s="44"/>
      <c r="NQ322" s="44"/>
      <c r="NR322" s="44"/>
      <c r="NS322" s="44"/>
      <c r="NT322" s="44"/>
      <c r="NU322" s="44"/>
      <c r="NV322" s="44"/>
      <c r="NW322" s="44"/>
      <c r="NX322" s="44"/>
      <c r="NY322" s="44"/>
      <c r="NZ322" s="44"/>
      <c r="OA322" s="44"/>
      <c r="OB322" s="44"/>
      <c r="OC322" s="44"/>
      <c r="OD322" s="44"/>
      <c r="OE322" s="44"/>
      <c r="OF322" s="44"/>
      <c r="OG322" s="44"/>
      <c r="OH322" s="44"/>
      <c r="OI322" s="44"/>
      <c r="OJ322" s="44"/>
      <c r="OK322" s="44"/>
      <c r="OL322" s="44"/>
      <c r="OM322" s="44"/>
      <c r="ON322" s="44"/>
      <c r="OO322" s="44"/>
      <c r="OP322" s="44"/>
      <c r="OQ322" s="44"/>
      <c r="OR322" s="44"/>
      <c r="OS322" s="44"/>
      <c r="OT322" s="44"/>
      <c r="OU322" s="44"/>
      <c r="OV322" s="44"/>
      <c r="OW322" s="44"/>
      <c r="OX322" s="44"/>
      <c r="OY322" s="44"/>
      <c r="OZ322" s="44"/>
      <c r="PA322" s="44"/>
      <c r="PB322" s="44"/>
      <c r="PC322" s="44"/>
      <c r="PD322" s="44"/>
      <c r="PE322" s="44"/>
      <c r="PF322" s="44"/>
      <c r="PG322" s="44"/>
      <c r="PH322" s="44"/>
    </row>
    <row r="323" spans="1:424" s="49" customFormat="1" x14ac:dyDescent="0.25">
      <c r="A323" s="30"/>
      <c r="C323" s="328"/>
      <c r="D323" s="47"/>
      <c r="E323" s="328"/>
      <c r="F323" s="47"/>
      <c r="G323" s="47"/>
      <c r="H323" s="47"/>
      <c r="I323" s="47"/>
      <c r="J323" s="47"/>
      <c r="M323" s="47"/>
      <c r="N323" s="47"/>
      <c r="O323" s="47"/>
      <c r="P323" s="47"/>
      <c r="Q323" s="47"/>
      <c r="R323" s="47"/>
      <c r="U323" s="47"/>
      <c r="V323" s="47"/>
      <c r="W323" s="47"/>
      <c r="X323" s="47"/>
      <c r="Y323" s="47"/>
      <c r="Z323" s="47"/>
      <c r="AC323" s="47"/>
      <c r="AD323" s="47"/>
      <c r="AE323" s="47"/>
      <c r="AF323" s="47"/>
      <c r="AG323" s="47"/>
      <c r="AH323" s="47"/>
      <c r="AK323" s="47"/>
      <c r="AL323" s="47"/>
      <c r="AM323" s="47"/>
      <c r="AN323" s="47"/>
      <c r="AO323" s="47"/>
      <c r="AP323" s="47"/>
      <c r="AS323" s="47"/>
      <c r="AT323" s="47"/>
      <c r="AU323" s="47"/>
      <c r="AV323" s="47"/>
      <c r="AW323" s="46"/>
      <c r="AX323" s="46"/>
      <c r="BA323" s="47"/>
      <c r="BB323" s="47"/>
      <c r="BC323" s="47"/>
      <c r="BD323" s="47"/>
      <c r="BE323" s="47"/>
      <c r="BF323" s="47"/>
      <c r="BG323" s="47"/>
      <c r="BH323" s="47"/>
      <c r="BI323" s="44"/>
      <c r="BJ323" s="44"/>
      <c r="BK323" s="44"/>
      <c r="BL323" s="44"/>
      <c r="BM323" s="44"/>
      <c r="BN323" s="44"/>
      <c r="BO323" s="44"/>
      <c r="BP323" s="44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44"/>
      <c r="CE323" s="44"/>
      <c r="CF323" s="44"/>
      <c r="CG323" s="44"/>
      <c r="CH323" s="44"/>
      <c r="CI323" s="44"/>
      <c r="CJ323" s="44"/>
      <c r="CK323" s="44"/>
      <c r="CL323" s="44"/>
      <c r="CM323" s="44"/>
      <c r="CN323" s="44"/>
      <c r="CO323" s="44"/>
      <c r="CP323" s="44"/>
      <c r="CQ323" s="44"/>
      <c r="CR323" s="44"/>
      <c r="CS323" s="44"/>
      <c r="CT323" s="44"/>
      <c r="CU323" s="44"/>
      <c r="CV323" s="44"/>
      <c r="CW323" s="44"/>
      <c r="CX323" s="44"/>
      <c r="CY323" s="44"/>
      <c r="CZ323" s="44"/>
      <c r="DA323" s="44"/>
      <c r="DB323" s="44"/>
      <c r="DC323" s="44"/>
      <c r="DD323" s="44"/>
      <c r="DE323" s="44"/>
      <c r="DF323" s="44"/>
      <c r="DG323" s="44"/>
      <c r="DH323" s="44"/>
      <c r="DI323" s="44"/>
      <c r="DJ323" s="44"/>
      <c r="DK323" s="44"/>
      <c r="DL323" s="44"/>
      <c r="DM323" s="44"/>
      <c r="DN323" s="44"/>
      <c r="DO323" s="44"/>
      <c r="DP323" s="44"/>
      <c r="DQ323" s="44"/>
      <c r="DR323" s="44"/>
      <c r="DS323" s="44"/>
      <c r="DT323" s="44"/>
      <c r="DU323" s="44"/>
      <c r="DV323" s="44"/>
      <c r="DW323" s="44"/>
      <c r="DX323" s="44"/>
      <c r="DY323" s="44"/>
      <c r="DZ323" s="44"/>
      <c r="EA323" s="44"/>
      <c r="EB323" s="44"/>
      <c r="EC323" s="44"/>
      <c r="ED323" s="44"/>
      <c r="EE323" s="44"/>
      <c r="EF323" s="44"/>
      <c r="EG323" s="44"/>
      <c r="EH323" s="44"/>
      <c r="EI323" s="44"/>
      <c r="EJ323" s="44"/>
      <c r="EK323" s="44"/>
      <c r="EL323" s="44"/>
      <c r="EM323" s="44"/>
      <c r="EN323" s="44"/>
      <c r="EO323" s="44"/>
      <c r="EP323" s="44"/>
      <c r="EQ323" s="44"/>
      <c r="ER323" s="44"/>
      <c r="ES323" s="44"/>
      <c r="ET323" s="44"/>
      <c r="EU323" s="44"/>
      <c r="EV323" s="44"/>
      <c r="EW323" s="44"/>
      <c r="EX323" s="44"/>
      <c r="EY323" s="44"/>
      <c r="EZ323" s="44"/>
      <c r="FA323" s="44"/>
      <c r="FB323" s="44"/>
      <c r="FC323" s="44"/>
      <c r="FD323" s="44"/>
      <c r="FE323" s="44"/>
      <c r="FF323" s="44"/>
      <c r="FG323" s="44"/>
      <c r="FH323" s="44"/>
      <c r="FI323" s="44"/>
      <c r="FJ323" s="44"/>
      <c r="FK323" s="44"/>
      <c r="FL323" s="44"/>
      <c r="FM323" s="44"/>
      <c r="FN323" s="44"/>
      <c r="FO323" s="44"/>
      <c r="FP323" s="44"/>
      <c r="FQ323" s="44"/>
      <c r="FR323" s="44"/>
      <c r="FS323" s="44"/>
      <c r="FT323" s="44"/>
      <c r="FU323" s="44"/>
      <c r="FV323" s="44"/>
      <c r="FW323" s="44"/>
      <c r="FX323" s="44"/>
      <c r="FY323" s="44"/>
      <c r="FZ323" s="44"/>
      <c r="GA323" s="44"/>
      <c r="GB323" s="44"/>
      <c r="GC323" s="44"/>
      <c r="GD323" s="44"/>
      <c r="GE323" s="44"/>
      <c r="GF323" s="44"/>
      <c r="GG323" s="44"/>
      <c r="GH323" s="44"/>
      <c r="GI323" s="44"/>
      <c r="GJ323" s="44"/>
      <c r="GK323" s="44"/>
      <c r="GL323" s="44"/>
      <c r="GM323" s="44"/>
      <c r="GN323" s="44"/>
      <c r="GO323" s="44"/>
      <c r="GP323" s="44"/>
      <c r="GQ323" s="44"/>
      <c r="GR323" s="44"/>
      <c r="GS323" s="44"/>
      <c r="GT323" s="44"/>
      <c r="GU323" s="44"/>
      <c r="GV323" s="44"/>
      <c r="GW323" s="44"/>
      <c r="GX323" s="44"/>
      <c r="GY323" s="44"/>
      <c r="GZ323" s="44"/>
      <c r="HA323" s="44"/>
      <c r="HB323" s="44"/>
      <c r="HC323" s="44"/>
      <c r="HD323" s="44"/>
      <c r="HE323" s="44"/>
      <c r="HF323" s="44"/>
      <c r="HG323" s="44"/>
      <c r="HH323" s="44"/>
      <c r="HI323" s="44"/>
      <c r="HJ323" s="44"/>
      <c r="HK323" s="44"/>
      <c r="HL323" s="44"/>
      <c r="HM323" s="44"/>
      <c r="HN323" s="44"/>
      <c r="HO323" s="44"/>
      <c r="HP323" s="44"/>
      <c r="HQ323" s="44"/>
      <c r="HR323" s="44"/>
      <c r="HS323" s="44"/>
      <c r="HT323" s="44"/>
      <c r="HU323" s="44"/>
      <c r="HV323" s="44"/>
      <c r="HW323" s="44"/>
      <c r="HX323" s="44"/>
      <c r="HY323" s="44"/>
      <c r="HZ323" s="44"/>
      <c r="IA323" s="44"/>
      <c r="IB323" s="44"/>
      <c r="IC323" s="44"/>
      <c r="ID323" s="44"/>
      <c r="IE323" s="44"/>
      <c r="IF323" s="44"/>
      <c r="IG323" s="44"/>
      <c r="IH323" s="44"/>
      <c r="II323" s="44"/>
      <c r="IJ323" s="44"/>
      <c r="IK323" s="44"/>
      <c r="IL323" s="44"/>
      <c r="IM323" s="44"/>
      <c r="IN323" s="44"/>
      <c r="IO323" s="44"/>
      <c r="IP323" s="44"/>
      <c r="IQ323" s="44"/>
      <c r="IR323" s="44"/>
      <c r="IS323" s="44"/>
      <c r="IT323" s="44"/>
      <c r="IU323" s="44"/>
      <c r="IV323" s="44"/>
      <c r="IW323" s="44"/>
      <c r="IX323" s="44"/>
      <c r="IY323" s="44"/>
      <c r="IZ323" s="44"/>
      <c r="JA323" s="44"/>
      <c r="JB323" s="44"/>
      <c r="JC323" s="44"/>
      <c r="JD323" s="44"/>
      <c r="JE323" s="44"/>
      <c r="JF323" s="44"/>
      <c r="JG323" s="44"/>
      <c r="JH323" s="44"/>
      <c r="JI323" s="44"/>
      <c r="JJ323" s="44"/>
      <c r="JK323" s="44"/>
      <c r="JL323" s="44"/>
      <c r="JM323" s="44"/>
      <c r="JN323" s="44"/>
      <c r="JO323" s="44"/>
      <c r="JP323" s="44"/>
      <c r="JQ323" s="44"/>
      <c r="JR323" s="44"/>
      <c r="JS323" s="44"/>
      <c r="JT323" s="44"/>
      <c r="JU323" s="44"/>
      <c r="JV323" s="44"/>
      <c r="JW323" s="44"/>
      <c r="JX323" s="44"/>
      <c r="JY323" s="44"/>
      <c r="JZ323" s="44"/>
      <c r="KA323" s="44"/>
      <c r="KB323" s="44"/>
      <c r="KC323" s="44"/>
      <c r="KD323" s="44"/>
      <c r="KE323" s="44"/>
      <c r="KF323" s="44"/>
      <c r="KG323" s="44"/>
      <c r="KH323" s="44"/>
      <c r="KI323" s="44"/>
      <c r="KJ323" s="44"/>
      <c r="KK323" s="44"/>
      <c r="KL323" s="44"/>
      <c r="KM323" s="44"/>
      <c r="KN323" s="44"/>
      <c r="KO323" s="44"/>
      <c r="KP323" s="44"/>
      <c r="KQ323" s="44"/>
      <c r="KR323" s="44"/>
      <c r="KS323" s="44"/>
      <c r="KT323" s="44"/>
      <c r="KU323" s="44"/>
      <c r="KV323" s="44"/>
      <c r="KW323" s="44"/>
      <c r="KX323" s="44"/>
      <c r="KY323" s="44"/>
      <c r="KZ323" s="44"/>
      <c r="LA323" s="44"/>
      <c r="LB323" s="44"/>
      <c r="LC323" s="44"/>
      <c r="LD323" s="44"/>
      <c r="LE323" s="44"/>
      <c r="LF323" s="44"/>
      <c r="LG323" s="44"/>
      <c r="LH323" s="44"/>
      <c r="LI323" s="44"/>
      <c r="LJ323" s="44"/>
      <c r="LK323" s="44"/>
      <c r="LL323" s="44"/>
      <c r="LM323" s="44"/>
      <c r="LN323" s="44"/>
      <c r="LO323" s="44"/>
      <c r="LP323" s="44"/>
      <c r="LQ323" s="44"/>
      <c r="LR323" s="44"/>
      <c r="LS323" s="44"/>
      <c r="LT323" s="44"/>
      <c r="LU323" s="44"/>
      <c r="LV323" s="44"/>
      <c r="LW323" s="44"/>
      <c r="LX323" s="44"/>
      <c r="LY323" s="44"/>
      <c r="LZ323" s="44"/>
      <c r="MA323" s="44"/>
      <c r="MB323" s="44"/>
      <c r="MC323" s="44"/>
      <c r="MD323" s="44"/>
      <c r="ME323" s="44"/>
      <c r="MF323" s="44"/>
      <c r="MG323" s="44"/>
      <c r="MH323" s="44"/>
      <c r="MI323" s="44"/>
      <c r="MJ323" s="44"/>
      <c r="MK323" s="44"/>
      <c r="ML323" s="44"/>
      <c r="MM323" s="44"/>
      <c r="MN323" s="44"/>
      <c r="MO323" s="44"/>
      <c r="MP323" s="44"/>
      <c r="MQ323" s="44"/>
      <c r="MR323" s="44"/>
      <c r="MS323" s="44"/>
      <c r="MT323" s="44"/>
      <c r="MU323" s="44"/>
      <c r="MV323" s="44"/>
      <c r="MW323" s="44"/>
      <c r="MX323" s="44"/>
      <c r="MY323" s="44"/>
      <c r="MZ323" s="44"/>
      <c r="NA323" s="44"/>
      <c r="NB323" s="44"/>
      <c r="NC323" s="44"/>
      <c r="ND323" s="44"/>
      <c r="NE323" s="44"/>
      <c r="NF323" s="44"/>
      <c r="NG323" s="44"/>
      <c r="NH323" s="44"/>
      <c r="NI323" s="44"/>
      <c r="NJ323" s="44"/>
      <c r="NK323" s="44"/>
      <c r="NL323" s="44"/>
      <c r="NM323" s="44"/>
      <c r="NN323" s="44"/>
      <c r="NO323" s="44"/>
      <c r="NP323" s="44"/>
      <c r="NQ323" s="44"/>
      <c r="NR323" s="44"/>
      <c r="NS323" s="44"/>
      <c r="NT323" s="44"/>
      <c r="NU323" s="44"/>
      <c r="NV323" s="44"/>
      <c r="NW323" s="44"/>
      <c r="NX323" s="44"/>
      <c r="NY323" s="44"/>
      <c r="NZ323" s="44"/>
      <c r="OA323" s="44"/>
      <c r="OB323" s="44"/>
      <c r="OC323" s="44"/>
      <c r="OD323" s="44"/>
      <c r="OE323" s="44"/>
      <c r="OF323" s="44"/>
      <c r="OG323" s="44"/>
      <c r="OH323" s="44"/>
      <c r="OI323" s="44"/>
      <c r="OJ323" s="44"/>
      <c r="OK323" s="44"/>
      <c r="OL323" s="44"/>
      <c r="OM323" s="44"/>
      <c r="ON323" s="44"/>
      <c r="OO323" s="44"/>
      <c r="OP323" s="44"/>
      <c r="OQ323" s="44"/>
      <c r="OR323" s="44"/>
      <c r="OS323" s="44"/>
      <c r="OT323" s="44"/>
      <c r="OU323" s="44"/>
      <c r="OV323" s="44"/>
      <c r="OW323" s="44"/>
      <c r="OX323" s="44"/>
      <c r="OY323" s="44"/>
      <c r="OZ323" s="44"/>
      <c r="PA323" s="44"/>
      <c r="PB323" s="44"/>
      <c r="PC323" s="44"/>
      <c r="PD323" s="44"/>
      <c r="PE323" s="44"/>
      <c r="PF323" s="44"/>
      <c r="PG323" s="44"/>
      <c r="PH323" s="44"/>
    </row>
    <row r="324" spans="1:424" s="49" customFormat="1" x14ac:dyDescent="0.25">
      <c r="A324" s="30"/>
      <c r="C324" s="328"/>
      <c r="D324" s="47"/>
      <c r="E324" s="328"/>
      <c r="F324" s="47"/>
      <c r="G324" s="47"/>
      <c r="H324" s="47"/>
      <c r="I324" s="47"/>
      <c r="J324" s="47"/>
      <c r="M324" s="47"/>
      <c r="N324" s="47"/>
      <c r="O324" s="47"/>
      <c r="P324" s="47"/>
      <c r="Q324" s="47"/>
      <c r="R324" s="47"/>
      <c r="U324" s="47"/>
      <c r="V324" s="47"/>
      <c r="W324" s="47"/>
      <c r="X324" s="47"/>
      <c r="Y324" s="47"/>
      <c r="Z324" s="47"/>
      <c r="AC324" s="47"/>
      <c r="AD324" s="47"/>
      <c r="AE324" s="47"/>
      <c r="AF324" s="47"/>
      <c r="AG324" s="47"/>
      <c r="AH324" s="47"/>
      <c r="AK324" s="47"/>
      <c r="AL324" s="47"/>
      <c r="AM324" s="47"/>
      <c r="AN324" s="47"/>
      <c r="AO324" s="47"/>
      <c r="AP324" s="47"/>
      <c r="AS324" s="47"/>
      <c r="AT324" s="47"/>
      <c r="AU324" s="47"/>
      <c r="AV324" s="47"/>
      <c r="AW324" s="46"/>
      <c r="AX324" s="46"/>
      <c r="BA324" s="47"/>
      <c r="BB324" s="47"/>
      <c r="BC324" s="47"/>
      <c r="BD324" s="47"/>
      <c r="BE324" s="47"/>
      <c r="BF324" s="47"/>
      <c r="BG324" s="47"/>
      <c r="BH324" s="47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44"/>
      <c r="CL324" s="44"/>
      <c r="CM324" s="44"/>
      <c r="CN324" s="44"/>
      <c r="CO324" s="44"/>
      <c r="CP324" s="44"/>
      <c r="CQ324" s="44"/>
      <c r="CR324" s="44"/>
      <c r="CS324" s="44"/>
      <c r="CT324" s="44"/>
      <c r="CU324" s="44"/>
      <c r="CV324" s="44"/>
      <c r="CW324" s="44"/>
      <c r="CX324" s="44"/>
      <c r="CY324" s="44"/>
      <c r="CZ324" s="44"/>
      <c r="DA324" s="44"/>
      <c r="DB324" s="44"/>
      <c r="DC324" s="44"/>
      <c r="DD324" s="44"/>
      <c r="DE324" s="44"/>
      <c r="DF324" s="44"/>
      <c r="DG324" s="44"/>
      <c r="DH324" s="44"/>
      <c r="DI324" s="44"/>
      <c r="DJ324" s="44"/>
      <c r="DK324" s="44"/>
      <c r="DL324" s="44"/>
      <c r="DM324" s="44"/>
      <c r="DN324" s="44"/>
      <c r="DO324" s="44"/>
      <c r="DP324" s="44"/>
      <c r="DQ324" s="44"/>
      <c r="DR324" s="44"/>
      <c r="DS324" s="44"/>
      <c r="DT324" s="44"/>
      <c r="DU324" s="44"/>
      <c r="DV324" s="44"/>
      <c r="DW324" s="44"/>
      <c r="DX324" s="44"/>
      <c r="DY324" s="44"/>
      <c r="DZ324" s="44"/>
      <c r="EA324" s="44"/>
      <c r="EB324" s="44"/>
      <c r="EC324" s="44"/>
      <c r="ED324" s="44"/>
      <c r="EE324" s="44"/>
      <c r="EF324" s="44"/>
      <c r="EG324" s="44"/>
      <c r="EH324" s="44"/>
      <c r="EI324" s="44"/>
      <c r="EJ324" s="44"/>
      <c r="EK324" s="44"/>
      <c r="EL324" s="44"/>
      <c r="EM324" s="44"/>
      <c r="EN324" s="44"/>
      <c r="EO324" s="44"/>
      <c r="EP324" s="44"/>
      <c r="EQ324" s="44"/>
      <c r="ER324" s="44"/>
      <c r="ES324" s="44"/>
      <c r="ET324" s="44"/>
      <c r="EU324" s="44"/>
      <c r="EV324" s="44"/>
      <c r="EW324" s="44"/>
      <c r="EX324" s="44"/>
      <c r="EY324" s="44"/>
      <c r="EZ324" s="44"/>
      <c r="FA324" s="44"/>
      <c r="FB324" s="44"/>
      <c r="FC324" s="44"/>
      <c r="FD324" s="44"/>
      <c r="FE324" s="44"/>
      <c r="FF324" s="44"/>
      <c r="FG324" s="44"/>
      <c r="FH324" s="44"/>
      <c r="FI324" s="44"/>
      <c r="FJ324" s="44"/>
      <c r="FK324" s="44"/>
      <c r="FL324" s="44"/>
      <c r="FM324" s="44"/>
      <c r="FN324" s="44"/>
      <c r="FO324" s="44"/>
      <c r="FP324" s="44"/>
      <c r="FQ324" s="44"/>
      <c r="FR324" s="44"/>
      <c r="FS324" s="44"/>
      <c r="FT324" s="44"/>
      <c r="FU324" s="44"/>
      <c r="FV324" s="44"/>
      <c r="FW324" s="44"/>
      <c r="FX324" s="44"/>
      <c r="FY324" s="44"/>
      <c r="FZ324" s="44"/>
      <c r="GA324" s="44"/>
      <c r="GB324" s="44"/>
      <c r="GC324" s="44"/>
      <c r="GD324" s="44"/>
      <c r="GE324" s="44"/>
      <c r="GF324" s="44"/>
      <c r="GG324" s="44"/>
      <c r="GH324" s="44"/>
      <c r="GI324" s="44"/>
      <c r="GJ324" s="44"/>
      <c r="GK324" s="44"/>
      <c r="GL324" s="44"/>
      <c r="GM324" s="44"/>
      <c r="GN324" s="44"/>
      <c r="GO324" s="44"/>
      <c r="GP324" s="44"/>
      <c r="GQ324" s="44"/>
      <c r="GR324" s="44"/>
      <c r="GS324" s="44"/>
      <c r="GT324" s="44"/>
      <c r="GU324" s="44"/>
      <c r="GV324" s="44"/>
      <c r="GW324" s="44"/>
      <c r="GX324" s="44"/>
      <c r="GY324" s="44"/>
      <c r="GZ324" s="44"/>
      <c r="HA324" s="44"/>
      <c r="HB324" s="44"/>
      <c r="HC324" s="44"/>
      <c r="HD324" s="44"/>
      <c r="HE324" s="44"/>
      <c r="HF324" s="44"/>
      <c r="HG324" s="44"/>
      <c r="HH324" s="44"/>
      <c r="HI324" s="44"/>
      <c r="HJ324" s="44"/>
      <c r="HK324" s="44"/>
      <c r="HL324" s="44"/>
      <c r="HM324" s="44"/>
      <c r="HN324" s="44"/>
      <c r="HO324" s="44"/>
      <c r="HP324" s="44"/>
      <c r="HQ324" s="44"/>
      <c r="HR324" s="44"/>
      <c r="HS324" s="44"/>
      <c r="HT324" s="44"/>
      <c r="HU324" s="44"/>
      <c r="HV324" s="44"/>
      <c r="HW324" s="44"/>
      <c r="HX324" s="44"/>
      <c r="HY324" s="44"/>
      <c r="HZ324" s="44"/>
      <c r="IA324" s="44"/>
      <c r="IB324" s="44"/>
      <c r="IC324" s="44"/>
      <c r="ID324" s="44"/>
      <c r="IE324" s="44"/>
      <c r="IF324" s="44"/>
      <c r="IG324" s="44"/>
      <c r="IH324" s="44"/>
      <c r="II324" s="44"/>
      <c r="IJ324" s="44"/>
      <c r="IK324" s="44"/>
      <c r="IL324" s="44"/>
      <c r="IM324" s="44"/>
      <c r="IN324" s="44"/>
      <c r="IO324" s="44"/>
      <c r="IP324" s="44"/>
      <c r="IQ324" s="44"/>
      <c r="IR324" s="44"/>
      <c r="IS324" s="44"/>
      <c r="IT324" s="44"/>
      <c r="IU324" s="44"/>
      <c r="IV324" s="44"/>
      <c r="IW324" s="44"/>
      <c r="IX324" s="44"/>
      <c r="IY324" s="44"/>
      <c r="IZ324" s="44"/>
      <c r="JA324" s="44"/>
      <c r="JB324" s="44"/>
      <c r="JC324" s="44"/>
      <c r="JD324" s="44"/>
      <c r="JE324" s="44"/>
      <c r="JF324" s="44"/>
      <c r="JG324" s="44"/>
      <c r="JH324" s="44"/>
      <c r="JI324" s="44"/>
      <c r="JJ324" s="44"/>
      <c r="JK324" s="44"/>
      <c r="JL324" s="44"/>
      <c r="JM324" s="44"/>
      <c r="JN324" s="44"/>
      <c r="JO324" s="44"/>
      <c r="JP324" s="44"/>
      <c r="JQ324" s="44"/>
      <c r="JR324" s="44"/>
      <c r="JS324" s="44"/>
      <c r="JT324" s="44"/>
      <c r="JU324" s="44"/>
      <c r="JV324" s="44"/>
      <c r="JW324" s="44"/>
      <c r="JX324" s="44"/>
      <c r="JY324" s="44"/>
      <c r="JZ324" s="44"/>
      <c r="KA324" s="44"/>
      <c r="KB324" s="44"/>
      <c r="KC324" s="44"/>
      <c r="KD324" s="44"/>
      <c r="KE324" s="44"/>
      <c r="KF324" s="44"/>
      <c r="KG324" s="44"/>
      <c r="KH324" s="44"/>
      <c r="KI324" s="44"/>
      <c r="KJ324" s="44"/>
      <c r="KK324" s="44"/>
      <c r="KL324" s="44"/>
      <c r="KM324" s="44"/>
      <c r="KN324" s="44"/>
      <c r="KO324" s="44"/>
      <c r="KP324" s="44"/>
      <c r="KQ324" s="44"/>
      <c r="KR324" s="44"/>
      <c r="KS324" s="44"/>
      <c r="KT324" s="44"/>
      <c r="KU324" s="44"/>
      <c r="KV324" s="44"/>
      <c r="KW324" s="44"/>
      <c r="KX324" s="44"/>
      <c r="KY324" s="44"/>
      <c r="KZ324" s="44"/>
      <c r="LA324" s="44"/>
      <c r="LB324" s="44"/>
      <c r="LC324" s="44"/>
      <c r="LD324" s="44"/>
      <c r="LE324" s="44"/>
      <c r="LF324" s="44"/>
      <c r="LG324" s="44"/>
      <c r="LH324" s="44"/>
      <c r="LI324" s="44"/>
      <c r="LJ324" s="44"/>
      <c r="LK324" s="44"/>
      <c r="LL324" s="44"/>
      <c r="LM324" s="44"/>
      <c r="LN324" s="44"/>
      <c r="LO324" s="44"/>
      <c r="LP324" s="44"/>
      <c r="LQ324" s="44"/>
      <c r="LR324" s="44"/>
      <c r="LS324" s="44"/>
      <c r="LT324" s="44"/>
      <c r="LU324" s="44"/>
      <c r="LV324" s="44"/>
      <c r="LW324" s="44"/>
      <c r="LX324" s="44"/>
      <c r="LY324" s="44"/>
      <c r="LZ324" s="44"/>
      <c r="MA324" s="44"/>
      <c r="MB324" s="44"/>
      <c r="MC324" s="44"/>
      <c r="MD324" s="44"/>
      <c r="ME324" s="44"/>
      <c r="MF324" s="44"/>
      <c r="MG324" s="44"/>
      <c r="MH324" s="44"/>
      <c r="MI324" s="44"/>
      <c r="MJ324" s="44"/>
      <c r="MK324" s="44"/>
      <c r="ML324" s="44"/>
      <c r="MM324" s="44"/>
      <c r="MN324" s="44"/>
      <c r="MO324" s="44"/>
      <c r="MP324" s="44"/>
      <c r="MQ324" s="44"/>
      <c r="MR324" s="44"/>
      <c r="MS324" s="44"/>
      <c r="MT324" s="44"/>
      <c r="MU324" s="44"/>
      <c r="MV324" s="44"/>
      <c r="MW324" s="44"/>
      <c r="MX324" s="44"/>
      <c r="MY324" s="44"/>
      <c r="MZ324" s="44"/>
      <c r="NA324" s="44"/>
      <c r="NB324" s="44"/>
      <c r="NC324" s="44"/>
      <c r="ND324" s="44"/>
      <c r="NE324" s="44"/>
      <c r="NF324" s="44"/>
      <c r="NG324" s="44"/>
      <c r="NH324" s="44"/>
      <c r="NI324" s="44"/>
      <c r="NJ324" s="44"/>
      <c r="NK324" s="44"/>
      <c r="NL324" s="44"/>
      <c r="NM324" s="44"/>
      <c r="NN324" s="44"/>
      <c r="NO324" s="44"/>
      <c r="NP324" s="44"/>
      <c r="NQ324" s="44"/>
      <c r="NR324" s="44"/>
      <c r="NS324" s="44"/>
      <c r="NT324" s="44"/>
      <c r="NU324" s="44"/>
      <c r="NV324" s="44"/>
      <c r="NW324" s="44"/>
      <c r="NX324" s="44"/>
      <c r="NY324" s="44"/>
      <c r="NZ324" s="44"/>
      <c r="OA324" s="44"/>
      <c r="OB324" s="44"/>
      <c r="OC324" s="44"/>
      <c r="OD324" s="44"/>
      <c r="OE324" s="44"/>
      <c r="OF324" s="44"/>
      <c r="OG324" s="44"/>
      <c r="OH324" s="44"/>
      <c r="OI324" s="44"/>
      <c r="OJ324" s="44"/>
      <c r="OK324" s="44"/>
      <c r="OL324" s="44"/>
      <c r="OM324" s="44"/>
      <c r="ON324" s="44"/>
      <c r="OO324" s="44"/>
      <c r="OP324" s="44"/>
      <c r="OQ324" s="44"/>
      <c r="OR324" s="44"/>
      <c r="OS324" s="44"/>
      <c r="OT324" s="44"/>
      <c r="OU324" s="44"/>
      <c r="OV324" s="44"/>
      <c r="OW324" s="44"/>
      <c r="OX324" s="44"/>
      <c r="OY324" s="44"/>
      <c r="OZ324" s="44"/>
      <c r="PA324" s="44"/>
      <c r="PB324" s="44"/>
      <c r="PC324" s="44"/>
      <c r="PD324" s="44"/>
      <c r="PE324" s="44"/>
      <c r="PF324" s="44"/>
      <c r="PG324" s="44"/>
      <c r="PH324" s="44"/>
    </row>
    <row r="325" spans="1:424" s="49" customFormat="1" x14ac:dyDescent="0.25">
      <c r="A325" s="30"/>
      <c r="C325" s="328"/>
      <c r="D325" s="47"/>
      <c r="E325" s="328"/>
      <c r="F325" s="47"/>
      <c r="G325" s="47"/>
      <c r="H325" s="47"/>
      <c r="I325" s="47"/>
      <c r="J325" s="47"/>
      <c r="M325" s="47"/>
      <c r="N325" s="47"/>
      <c r="O325" s="47"/>
      <c r="P325" s="47"/>
      <c r="Q325" s="47"/>
      <c r="R325" s="47"/>
      <c r="U325" s="47"/>
      <c r="V325" s="47"/>
      <c r="W325" s="47"/>
      <c r="X325" s="47"/>
      <c r="Y325" s="47"/>
      <c r="Z325" s="47"/>
      <c r="AC325" s="47"/>
      <c r="AD325" s="47"/>
      <c r="AE325" s="47"/>
      <c r="AF325" s="47"/>
      <c r="AG325" s="47"/>
      <c r="AH325" s="47"/>
      <c r="AK325" s="47"/>
      <c r="AL325" s="47"/>
      <c r="AM325" s="47"/>
      <c r="AN325" s="47"/>
      <c r="AO325" s="47"/>
      <c r="AP325" s="47"/>
      <c r="AS325" s="47"/>
      <c r="AT325" s="47"/>
      <c r="AU325" s="47"/>
      <c r="AV325" s="47"/>
      <c r="AW325" s="46"/>
      <c r="AX325" s="46"/>
      <c r="BA325" s="47"/>
      <c r="BB325" s="47"/>
      <c r="BC325" s="47"/>
      <c r="BD325" s="47"/>
      <c r="BE325" s="47"/>
      <c r="BF325" s="47"/>
      <c r="BG325" s="47"/>
      <c r="BH325" s="47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44"/>
      <c r="CE325" s="44"/>
      <c r="CF325" s="44"/>
      <c r="CG325" s="44"/>
      <c r="CH325" s="44"/>
      <c r="CI325" s="44"/>
      <c r="CJ325" s="44"/>
      <c r="CK325" s="44"/>
      <c r="CL325" s="44"/>
      <c r="CM325" s="44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H325" s="44"/>
      <c r="DI325" s="44"/>
      <c r="DJ325" s="44"/>
      <c r="DK325" s="44"/>
      <c r="DL325" s="44"/>
      <c r="DM325" s="44"/>
      <c r="DN325" s="44"/>
      <c r="DO325" s="44"/>
      <c r="DP325" s="44"/>
      <c r="DQ325" s="44"/>
      <c r="DR325" s="44"/>
      <c r="DS325" s="44"/>
      <c r="DT325" s="44"/>
      <c r="DU325" s="44"/>
      <c r="DV325" s="44"/>
      <c r="DW325" s="44"/>
      <c r="DX325" s="44"/>
      <c r="DY325" s="44"/>
      <c r="DZ325" s="44"/>
      <c r="EA325" s="44"/>
      <c r="EB325" s="44"/>
      <c r="EC325" s="44"/>
      <c r="ED325" s="44"/>
      <c r="EE325" s="44"/>
      <c r="EF325" s="44"/>
      <c r="EG325" s="44"/>
      <c r="EH325" s="44"/>
      <c r="EI325" s="44"/>
      <c r="EJ325" s="44"/>
      <c r="EK325" s="44"/>
      <c r="EL325" s="44"/>
      <c r="EM325" s="44"/>
      <c r="EN325" s="44"/>
      <c r="EO325" s="44"/>
      <c r="EP325" s="44"/>
      <c r="EQ325" s="44"/>
      <c r="ER325" s="44"/>
      <c r="ES325" s="44"/>
      <c r="ET325" s="44"/>
      <c r="EU325" s="44"/>
      <c r="EV325" s="44"/>
      <c r="EW325" s="44"/>
      <c r="EX325" s="44"/>
      <c r="EY325" s="44"/>
      <c r="EZ325" s="44"/>
      <c r="FA325" s="44"/>
      <c r="FB325" s="44"/>
      <c r="FC325" s="44"/>
      <c r="FD325" s="44"/>
      <c r="FE325" s="44"/>
      <c r="FF325" s="44"/>
      <c r="FG325" s="44"/>
      <c r="FH325" s="44"/>
      <c r="FI325" s="44"/>
      <c r="FJ325" s="44"/>
      <c r="FK325" s="44"/>
      <c r="FL325" s="44"/>
      <c r="FM325" s="44"/>
      <c r="FN325" s="44"/>
      <c r="FO325" s="44"/>
      <c r="FP325" s="44"/>
      <c r="FQ325" s="44"/>
      <c r="FR325" s="44"/>
      <c r="FS325" s="44"/>
      <c r="FT325" s="44"/>
      <c r="FU325" s="44"/>
      <c r="FV325" s="44"/>
      <c r="FW325" s="44"/>
      <c r="FX325" s="44"/>
      <c r="FY325" s="44"/>
      <c r="FZ325" s="44"/>
      <c r="GA325" s="44"/>
      <c r="GB325" s="44"/>
      <c r="GC325" s="44"/>
      <c r="GD325" s="44"/>
      <c r="GE325" s="44"/>
      <c r="GF325" s="44"/>
      <c r="GG325" s="44"/>
      <c r="GH325" s="44"/>
      <c r="GI325" s="44"/>
      <c r="GJ325" s="44"/>
      <c r="GK325" s="44"/>
      <c r="GL325" s="44"/>
      <c r="GM325" s="44"/>
      <c r="GN325" s="44"/>
      <c r="GO325" s="44"/>
      <c r="GP325" s="44"/>
      <c r="GQ325" s="44"/>
      <c r="GR325" s="44"/>
      <c r="GS325" s="44"/>
      <c r="GT325" s="44"/>
      <c r="GU325" s="44"/>
      <c r="GV325" s="44"/>
      <c r="GW325" s="44"/>
      <c r="GX325" s="44"/>
      <c r="GY325" s="44"/>
      <c r="GZ325" s="44"/>
      <c r="HA325" s="44"/>
      <c r="HB325" s="44"/>
      <c r="HC325" s="44"/>
      <c r="HD325" s="44"/>
      <c r="HE325" s="44"/>
      <c r="HF325" s="44"/>
      <c r="HG325" s="44"/>
      <c r="HH325" s="44"/>
      <c r="HI325" s="44"/>
      <c r="HJ325" s="44"/>
      <c r="HK325" s="44"/>
      <c r="HL325" s="44"/>
      <c r="HM325" s="44"/>
      <c r="HN325" s="44"/>
      <c r="HO325" s="44"/>
      <c r="HP325" s="44"/>
      <c r="HQ325" s="44"/>
      <c r="HR325" s="44"/>
      <c r="HS325" s="44"/>
      <c r="HT325" s="44"/>
      <c r="HU325" s="44"/>
      <c r="HV325" s="44"/>
      <c r="HW325" s="44"/>
      <c r="HX325" s="44"/>
      <c r="HY325" s="44"/>
      <c r="HZ325" s="44"/>
      <c r="IA325" s="44"/>
      <c r="IB325" s="44"/>
      <c r="IC325" s="44"/>
      <c r="ID325" s="44"/>
      <c r="IE325" s="44"/>
      <c r="IF325" s="44"/>
      <c r="IG325" s="44"/>
      <c r="IH325" s="44"/>
      <c r="II325" s="44"/>
      <c r="IJ325" s="44"/>
      <c r="IK325" s="44"/>
      <c r="IL325" s="44"/>
      <c r="IM325" s="44"/>
      <c r="IN325" s="44"/>
      <c r="IO325" s="44"/>
      <c r="IP325" s="44"/>
      <c r="IQ325" s="44"/>
      <c r="IR325" s="44"/>
      <c r="IS325" s="44"/>
      <c r="IT325" s="44"/>
      <c r="IU325" s="44"/>
      <c r="IV325" s="44"/>
      <c r="IW325" s="44"/>
      <c r="IX325" s="44"/>
      <c r="IY325" s="44"/>
      <c r="IZ325" s="44"/>
      <c r="JA325" s="44"/>
      <c r="JB325" s="44"/>
      <c r="JC325" s="44"/>
      <c r="JD325" s="44"/>
      <c r="JE325" s="44"/>
      <c r="JF325" s="44"/>
      <c r="JG325" s="44"/>
      <c r="JH325" s="44"/>
      <c r="JI325" s="44"/>
      <c r="JJ325" s="44"/>
      <c r="JK325" s="44"/>
      <c r="JL325" s="44"/>
      <c r="JM325" s="44"/>
      <c r="JN325" s="44"/>
      <c r="JO325" s="44"/>
      <c r="JP325" s="44"/>
      <c r="JQ325" s="44"/>
      <c r="JR325" s="44"/>
      <c r="JS325" s="44"/>
      <c r="JT325" s="44"/>
      <c r="JU325" s="44"/>
      <c r="JV325" s="44"/>
      <c r="JW325" s="44"/>
      <c r="JX325" s="44"/>
      <c r="JY325" s="44"/>
      <c r="JZ325" s="44"/>
      <c r="KA325" s="44"/>
      <c r="KB325" s="44"/>
      <c r="KC325" s="44"/>
      <c r="KD325" s="44"/>
      <c r="KE325" s="44"/>
      <c r="KF325" s="44"/>
      <c r="KG325" s="44"/>
      <c r="KH325" s="44"/>
      <c r="KI325" s="44"/>
      <c r="KJ325" s="44"/>
      <c r="KK325" s="44"/>
      <c r="KL325" s="44"/>
      <c r="KM325" s="44"/>
      <c r="KN325" s="44"/>
      <c r="KO325" s="44"/>
      <c r="KP325" s="44"/>
      <c r="KQ325" s="44"/>
      <c r="KR325" s="44"/>
      <c r="KS325" s="44"/>
      <c r="KT325" s="44"/>
      <c r="KU325" s="44"/>
      <c r="KV325" s="44"/>
      <c r="KW325" s="44"/>
      <c r="KX325" s="44"/>
      <c r="KY325" s="44"/>
      <c r="KZ325" s="44"/>
      <c r="LA325" s="44"/>
      <c r="LB325" s="44"/>
      <c r="LC325" s="44"/>
      <c r="LD325" s="44"/>
      <c r="LE325" s="44"/>
      <c r="LF325" s="44"/>
      <c r="LG325" s="44"/>
      <c r="LH325" s="44"/>
      <c r="LI325" s="44"/>
      <c r="LJ325" s="44"/>
      <c r="LK325" s="44"/>
      <c r="LL325" s="44"/>
      <c r="LM325" s="44"/>
      <c r="LN325" s="44"/>
      <c r="LO325" s="44"/>
      <c r="LP325" s="44"/>
      <c r="LQ325" s="44"/>
      <c r="LR325" s="44"/>
      <c r="LS325" s="44"/>
      <c r="LT325" s="44"/>
      <c r="LU325" s="44"/>
      <c r="LV325" s="44"/>
      <c r="LW325" s="44"/>
      <c r="LX325" s="44"/>
      <c r="LY325" s="44"/>
      <c r="LZ325" s="44"/>
      <c r="MA325" s="44"/>
      <c r="MB325" s="44"/>
      <c r="MC325" s="44"/>
      <c r="MD325" s="44"/>
      <c r="ME325" s="44"/>
      <c r="MF325" s="44"/>
      <c r="MG325" s="44"/>
      <c r="MH325" s="44"/>
      <c r="MI325" s="44"/>
      <c r="MJ325" s="44"/>
      <c r="MK325" s="44"/>
      <c r="ML325" s="44"/>
      <c r="MM325" s="44"/>
      <c r="MN325" s="44"/>
      <c r="MO325" s="44"/>
      <c r="MP325" s="44"/>
      <c r="MQ325" s="44"/>
      <c r="MR325" s="44"/>
      <c r="MS325" s="44"/>
      <c r="MT325" s="44"/>
      <c r="MU325" s="44"/>
      <c r="MV325" s="44"/>
      <c r="MW325" s="44"/>
      <c r="MX325" s="44"/>
      <c r="MY325" s="44"/>
      <c r="MZ325" s="44"/>
      <c r="NA325" s="44"/>
      <c r="NB325" s="44"/>
      <c r="NC325" s="44"/>
      <c r="ND325" s="44"/>
      <c r="NE325" s="44"/>
      <c r="NF325" s="44"/>
      <c r="NG325" s="44"/>
      <c r="NH325" s="44"/>
      <c r="NI325" s="44"/>
      <c r="NJ325" s="44"/>
      <c r="NK325" s="44"/>
      <c r="NL325" s="44"/>
      <c r="NM325" s="44"/>
      <c r="NN325" s="44"/>
      <c r="NO325" s="44"/>
      <c r="NP325" s="44"/>
      <c r="NQ325" s="44"/>
      <c r="NR325" s="44"/>
      <c r="NS325" s="44"/>
      <c r="NT325" s="44"/>
      <c r="NU325" s="44"/>
      <c r="NV325" s="44"/>
      <c r="NW325" s="44"/>
      <c r="NX325" s="44"/>
      <c r="NY325" s="44"/>
      <c r="NZ325" s="44"/>
      <c r="OA325" s="44"/>
      <c r="OB325" s="44"/>
      <c r="OC325" s="44"/>
      <c r="OD325" s="44"/>
      <c r="OE325" s="44"/>
      <c r="OF325" s="44"/>
      <c r="OG325" s="44"/>
      <c r="OH325" s="44"/>
      <c r="OI325" s="44"/>
      <c r="OJ325" s="44"/>
      <c r="OK325" s="44"/>
      <c r="OL325" s="44"/>
      <c r="OM325" s="44"/>
      <c r="ON325" s="44"/>
      <c r="OO325" s="44"/>
      <c r="OP325" s="44"/>
      <c r="OQ325" s="44"/>
      <c r="OR325" s="44"/>
      <c r="OS325" s="44"/>
      <c r="OT325" s="44"/>
      <c r="OU325" s="44"/>
      <c r="OV325" s="44"/>
      <c r="OW325" s="44"/>
      <c r="OX325" s="44"/>
      <c r="OY325" s="44"/>
      <c r="OZ325" s="44"/>
      <c r="PA325" s="44"/>
      <c r="PB325" s="44"/>
      <c r="PC325" s="44"/>
      <c r="PD325" s="44"/>
      <c r="PE325" s="44"/>
      <c r="PF325" s="44"/>
      <c r="PG325" s="44"/>
      <c r="PH325" s="44"/>
    </row>
    <row r="326" spans="1:424" s="49" customFormat="1" x14ac:dyDescent="0.25">
      <c r="A326" s="30"/>
      <c r="C326" s="328"/>
      <c r="D326" s="47"/>
      <c r="E326" s="328"/>
      <c r="F326" s="47"/>
      <c r="G326" s="47"/>
      <c r="H326" s="47"/>
      <c r="I326" s="47"/>
      <c r="J326" s="47"/>
      <c r="M326" s="47"/>
      <c r="N326" s="47"/>
      <c r="O326" s="47"/>
      <c r="P326" s="47"/>
      <c r="Q326" s="47"/>
      <c r="R326" s="47"/>
      <c r="U326" s="47"/>
      <c r="V326" s="47"/>
      <c r="W326" s="47"/>
      <c r="X326" s="47"/>
      <c r="Y326" s="47"/>
      <c r="Z326" s="47"/>
      <c r="AC326" s="47"/>
      <c r="AD326" s="47"/>
      <c r="AE326" s="47"/>
      <c r="AF326" s="47"/>
      <c r="AG326" s="47"/>
      <c r="AH326" s="47"/>
      <c r="AK326" s="47"/>
      <c r="AL326" s="47"/>
      <c r="AM326" s="47"/>
      <c r="AN326" s="47"/>
      <c r="AO326" s="47"/>
      <c r="AP326" s="47"/>
      <c r="AS326" s="47"/>
      <c r="AT326" s="47"/>
      <c r="AU326" s="47"/>
      <c r="AV326" s="47"/>
      <c r="AW326" s="46"/>
      <c r="AX326" s="46"/>
      <c r="BA326" s="47"/>
      <c r="BB326" s="47"/>
      <c r="BC326" s="47"/>
      <c r="BD326" s="47"/>
      <c r="BE326" s="47"/>
      <c r="BF326" s="47"/>
      <c r="BG326" s="47"/>
      <c r="BH326" s="47"/>
      <c r="BI326" s="44"/>
      <c r="BJ326" s="44"/>
      <c r="BK326" s="44"/>
      <c r="BL326" s="44"/>
      <c r="BM326" s="44"/>
      <c r="BN326" s="44"/>
      <c r="BO326" s="44"/>
      <c r="BP326" s="44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44"/>
      <c r="CE326" s="44"/>
      <c r="CF326" s="44"/>
      <c r="CG326" s="44"/>
      <c r="CH326" s="44"/>
      <c r="CI326" s="44"/>
      <c r="CJ326" s="44"/>
      <c r="CK326" s="44"/>
      <c r="CL326" s="44"/>
      <c r="CM326" s="44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H326" s="44"/>
      <c r="DI326" s="44"/>
      <c r="DJ326" s="44"/>
      <c r="DK326" s="44"/>
      <c r="DL326" s="44"/>
      <c r="DM326" s="44"/>
      <c r="DN326" s="44"/>
      <c r="DO326" s="44"/>
      <c r="DP326" s="44"/>
      <c r="DQ326" s="44"/>
      <c r="DR326" s="44"/>
      <c r="DS326" s="44"/>
      <c r="DT326" s="44"/>
      <c r="DU326" s="44"/>
      <c r="DV326" s="44"/>
      <c r="DW326" s="44"/>
      <c r="DX326" s="44"/>
      <c r="DY326" s="44"/>
      <c r="DZ326" s="44"/>
      <c r="EA326" s="44"/>
      <c r="EB326" s="44"/>
      <c r="EC326" s="44"/>
      <c r="ED326" s="44"/>
      <c r="EE326" s="44"/>
      <c r="EF326" s="44"/>
      <c r="EG326" s="44"/>
      <c r="EH326" s="44"/>
      <c r="EI326" s="44"/>
      <c r="EJ326" s="44"/>
      <c r="EK326" s="44"/>
      <c r="EL326" s="44"/>
      <c r="EM326" s="44"/>
      <c r="EN326" s="44"/>
      <c r="EO326" s="44"/>
      <c r="EP326" s="44"/>
      <c r="EQ326" s="44"/>
      <c r="ER326" s="44"/>
      <c r="ES326" s="44"/>
      <c r="ET326" s="44"/>
      <c r="EU326" s="44"/>
      <c r="EV326" s="44"/>
      <c r="EW326" s="44"/>
      <c r="EX326" s="44"/>
      <c r="EY326" s="44"/>
      <c r="EZ326" s="44"/>
      <c r="FA326" s="44"/>
      <c r="FB326" s="44"/>
      <c r="FC326" s="44"/>
      <c r="FD326" s="44"/>
      <c r="FE326" s="44"/>
      <c r="FF326" s="44"/>
      <c r="FG326" s="44"/>
      <c r="FH326" s="44"/>
      <c r="FI326" s="44"/>
      <c r="FJ326" s="44"/>
      <c r="FK326" s="44"/>
      <c r="FL326" s="44"/>
      <c r="FM326" s="44"/>
      <c r="FN326" s="44"/>
      <c r="FO326" s="44"/>
      <c r="FP326" s="44"/>
      <c r="FQ326" s="44"/>
      <c r="FR326" s="44"/>
      <c r="FS326" s="44"/>
      <c r="FT326" s="44"/>
      <c r="FU326" s="44"/>
      <c r="FV326" s="44"/>
      <c r="FW326" s="44"/>
      <c r="FX326" s="44"/>
      <c r="FY326" s="44"/>
      <c r="FZ326" s="44"/>
      <c r="GA326" s="44"/>
      <c r="GB326" s="44"/>
      <c r="GC326" s="44"/>
      <c r="GD326" s="44"/>
      <c r="GE326" s="44"/>
      <c r="GF326" s="44"/>
      <c r="GG326" s="44"/>
      <c r="GH326" s="44"/>
      <c r="GI326" s="44"/>
      <c r="GJ326" s="44"/>
      <c r="GK326" s="44"/>
      <c r="GL326" s="44"/>
      <c r="GM326" s="44"/>
      <c r="GN326" s="44"/>
      <c r="GO326" s="44"/>
      <c r="GP326" s="44"/>
      <c r="GQ326" s="44"/>
      <c r="GR326" s="44"/>
      <c r="GS326" s="44"/>
      <c r="GT326" s="44"/>
      <c r="GU326" s="44"/>
      <c r="GV326" s="44"/>
      <c r="GW326" s="44"/>
      <c r="GX326" s="44"/>
      <c r="GY326" s="44"/>
      <c r="GZ326" s="44"/>
      <c r="HA326" s="44"/>
      <c r="HB326" s="44"/>
      <c r="HC326" s="44"/>
      <c r="HD326" s="44"/>
      <c r="HE326" s="44"/>
      <c r="HF326" s="44"/>
      <c r="HG326" s="44"/>
      <c r="HH326" s="44"/>
      <c r="HI326" s="44"/>
      <c r="HJ326" s="44"/>
      <c r="HK326" s="44"/>
      <c r="HL326" s="44"/>
      <c r="HM326" s="44"/>
      <c r="HN326" s="44"/>
      <c r="HO326" s="44"/>
      <c r="HP326" s="44"/>
      <c r="HQ326" s="44"/>
      <c r="HR326" s="44"/>
      <c r="HS326" s="44"/>
      <c r="HT326" s="44"/>
      <c r="HU326" s="44"/>
      <c r="HV326" s="44"/>
      <c r="HW326" s="44"/>
      <c r="HX326" s="44"/>
      <c r="HY326" s="44"/>
      <c r="HZ326" s="44"/>
      <c r="IA326" s="44"/>
      <c r="IB326" s="44"/>
      <c r="IC326" s="44"/>
      <c r="ID326" s="44"/>
      <c r="IE326" s="44"/>
      <c r="IF326" s="44"/>
      <c r="IG326" s="44"/>
      <c r="IH326" s="44"/>
      <c r="II326" s="44"/>
      <c r="IJ326" s="44"/>
      <c r="IK326" s="44"/>
      <c r="IL326" s="44"/>
      <c r="IM326" s="44"/>
      <c r="IN326" s="44"/>
      <c r="IO326" s="44"/>
      <c r="IP326" s="44"/>
      <c r="IQ326" s="44"/>
      <c r="IR326" s="44"/>
      <c r="IS326" s="44"/>
      <c r="IT326" s="44"/>
      <c r="IU326" s="44"/>
      <c r="IV326" s="44"/>
      <c r="IW326" s="44"/>
      <c r="IX326" s="44"/>
      <c r="IY326" s="44"/>
      <c r="IZ326" s="44"/>
      <c r="JA326" s="44"/>
      <c r="JB326" s="44"/>
      <c r="JC326" s="44"/>
      <c r="JD326" s="44"/>
      <c r="JE326" s="44"/>
      <c r="JF326" s="44"/>
      <c r="JG326" s="44"/>
      <c r="JH326" s="44"/>
      <c r="JI326" s="44"/>
      <c r="JJ326" s="44"/>
      <c r="JK326" s="44"/>
      <c r="JL326" s="44"/>
      <c r="JM326" s="44"/>
      <c r="JN326" s="44"/>
      <c r="JO326" s="44"/>
      <c r="JP326" s="44"/>
      <c r="JQ326" s="44"/>
      <c r="JR326" s="44"/>
      <c r="JS326" s="44"/>
      <c r="JT326" s="44"/>
      <c r="JU326" s="44"/>
      <c r="JV326" s="44"/>
      <c r="JW326" s="44"/>
      <c r="JX326" s="44"/>
      <c r="JY326" s="44"/>
      <c r="JZ326" s="44"/>
      <c r="KA326" s="44"/>
      <c r="KB326" s="44"/>
      <c r="KC326" s="44"/>
      <c r="KD326" s="44"/>
      <c r="KE326" s="44"/>
      <c r="KF326" s="44"/>
      <c r="KG326" s="44"/>
      <c r="KH326" s="44"/>
      <c r="KI326" s="44"/>
      <c r="KJ326" s="44"/>
      <c r="KK326" s="44"/>
      <c r="KL326" s="44"/>
      <c r="KM326" s="44"/>
      <c r="KN326" s="44"/>
      <c r="KO326" s="44"/>
      <c r="KP326" s="44"/>
      <c r="KQ326" s="44"/>
      <c r="KR326" s="44"/>
      <c r="KS326" s="44"/>
      <c r="KT326" s="44"/>
      <c r="KU326" s="44"/>
      <c r="KV326" s="44"/>
      <c r="KW326" s="44"/>
      <c r="KX326" s="44"/>
      <c r="KY326" s="44"/>
      <c r="KZ326" s="44"/>
      <c r="LA326" s="44"/>
      <c r="LB326" s="44"/>
      <c r="LC326" s="44"/>
      <c r="LD326" s="44"/>
      <c r="LE326" s="44"/>
      <c r="LF326" s="44"/>
      <c r="LG326" s="44"/>
      <c r="LH326" s="44"/>
      <c r="LI326" s="44"/>
      <c r="LJ326" s="44"/>
      <c r="LK326" s="44"/>
      <c r="LL326" s="44"/>
      <c r="LM326" s="44"/>
      <c r="LN326" s="44"/>
      <c r="LO326" s="44"/>
      <c r="LP326" s="44"/>
      <c r="LQ326" s="44"/>
      <c r="LR326" s="44"/>
      <c r="LS326" s="44"/>
      <c r="LT326" s="44"/>
      <c r="LU326" s="44"/>
      <c r="LV326" s="44"/>
      <c r="LW326" s="44"/>
      <c r="LX326" s="44"/>
      <c r="LY326" s="44"/>
      <c r="LZ326" s="44"/>
      <c r="MA326" s="44"/>
      <c r="MB326" s="44"/>
      <c r="MC326" s="44"/>
      <c r="MD326" s="44"/>
      <c r="ME326" s="44"/>
      <c r="MF326" s="44"/>
      <c r="MG326" s="44"/>
      <c r="MH326" s="44"/>
      <c r="MI326" s="44"/>
      <c r="MJ326" s="44"/>
      <c r="MK326" s="44"/>
      <c r="ML326" s="44"/>
      <c r="MM326" s="44"/>
      <c r="MN326" s="44"/>
      <c r="MO326" s="44"/>
      <c r="MP326" s="44"/>
      <c r="MQ326" s="44"/>
      <c r="MR326" s="44"/>
      <c r="MS326" s="44"/>
      <c r="MT326" s="44"/>
      <c r="MU326" s="44"/>
      <c r="MV326" s="44"/>
      <c r="MW326" s="44"/>
      <c r="MX326" s="44"/>
      <c r="MY326" s="44"/>
      <c r="MZ326" s="44"/>
      <c r="NA326" s="44"/>
      <c r="NB326" s="44"/>
      <c r="NC326" s="44"/>
      <c r="ND326" s="44"/>
      <c r="NE326" s="44"/>
      <c r="NF326" s="44"/>
      <c r="NG326" s="44"/>
      <c r="NH326" s="44"/>
      <c r="NI326" s="44"/>
      <c r="NJ326" s="44"/>
      <c r="NK326" s="44"/>
      <c r="NL326" s="44"/>
      <c r="NM326" s="44"/>
      <c r="NN326" s="44"/>
      <c r="NO326" s="44"/>
      <c r="NP326" s="44"/>
      <c r="NQ326" s="44"/>
      <c r="NR326" s="44"/>
      <c r="NS326" s="44"/>
      <c r="NT326" s="44"/>
      <c r="NU326" s="44"/>
      <c r="NV326" s="44"/>
      <c r="NW326" s="44"/>
      <c r="NX326" s="44"/>
      <c r="NY326" s="44"/>
      <c r="NZ326" s="44"/>
      <c r="OA326" s="44"/>
      <c r="OB326" s="44"/>
      <c r="OC326" s="44"/>
      <c r="OD326" s="44"/>
      <c r="OE326" s="44"/>
      <c r="OF326" s="44"/>
      <c r="OG326" s="44"/>
      <c r="OH326" s="44"/>
      <c r="OI326" s="44"/>
      <c r="OJ326" s="44"/>
      <c r="OK326" s="44"/>
      <c r="OL326" s="44"/>
      <c r="OM326" s="44"/>
      <c r="ON326" s="44"/>
      <c r="OO326" s="44"/>
      <c r="OP326" s="44"/>
      <c r="OQ326" s="44"/>
      <c r="OR326" s="44"/>
      <c r="OS326" s="44"/>
      <c r="OT326" s="44"/>
      <c r="OU326" s="44"/>
      <c r="OV326" s="44"/>
      <c r="OW326" s="44"/>
      <c r="OX326" s="44"/>
      <c r="OY326" s="44"/>
      <c r="OZ326" s="44"/>
      <c r="PA326" s="44"/>
      <c r="PB326" s="44"/>
      <c r="PC326" s="44"/>
      <c r="PD326" s="44"/>
      <c r="PE326" s="44"/>
      <c r="PF326" s="44"/>
      <c r="PG326" s="44"/>
      <c r="PH326" s="44"/>
    </row>
    <row r="327" spans="1:424" s="49" customFormat="1" x14ac:dyDescent="0.25">
      <c r="A327" s="30"/>
      <c r="C327" s="328"/>
      <c r="D327" s="47"/>
      <c r="E327" s="328"/>
      <c r="F327" s="47"/>
      <c r="G327" s="47"/>
      <c r="H327" s="47"/>
      <c r="I327" s="47"/>
      <c r="J327" s="47"/>
      <c r="M327" s="47"/>
      <c r="N327" s="47"/>
      <c r="O327" s="47"/>
      <c r="P327" s="47"/>
      <c r="Q327" s="47"/>
      <c r="R327" s="47"/>
      <c r="U327" s="47"/>
      <c r="V327" s="47"/>
      <c r="W327" s="47"/>
      <c r="X327" s="47"/>
      <c r="Y327" s="47"/>
      <c r="Z327" s="47"/>
      <c r="AC327" s="47"/>
      <c r="AD327" s="47"/>
      <c r="AE327" s="47"/>
      <c r="AF327" s="47"/>
      <c r="AG327" s="47"/>
      <c r="AH327" s="47"/>
      <c r="AK327" s="47"/>
      <c r="AL327" s="47"/>
      <c r="AM327" s="47"/>
      <c r="AN327" s="47"/>
      <c r="AO327" s="47"/>
      <c r="AP327" s="47"/>
      <c r="AS327" s="47"/>
      <c r="AT327" s="47"/>
      <c r="AU327" s="47"/>
      <c r="AV327" s="47"/>
      <c r="AW327" s="46"/>
      <c r="AX327" s="46"/>
      <c r="BA327" s="47"/>
      <c r="BB327" s="47"/>
      <c r="BC327" s="47"/>
      <c r="BD327" s="47"/>
      <c r="BE327" s="47"/>
      <c r="BF327" s="47"/>
      <c r="BG327" s="47"/>
      <c r="BH327" s="47"/>
      <c r="BI327" s="44"/>
      <c r="BJ327" s="44"/>
      <c r="BK327" s="44"/>
      <c r="BL327" s="44"/>
      <c r="BM327" s="44"/>
      <c r="BN327" s="44"/>
      <c r="BO327" s="44"/>
      <c r="BP327" s="44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44"/>
      <c r="CE327" s="44"/>
      <c r="CF327" s="44"/>
      <c r="CG327" s="44"/>
      <c r="CH327" s="44"/>
      <c r="CI327" s="44"/>
      <c r="CJ327" s="44"/>
      <c r="CK327" s="44"/>
      <c r="CL327" s="44"/>
      <c r="CM327" s="44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H327" s="44"/>
      <c r="DI327" s="44"/>
      <c r="DJ327" s="44"/>
      <c r="DK327" s="44"/>
      <c r="DL327" s="44"/>
      <c r="DM327" s="44"/>
      <c r="DN327" s="44"/>
      <c r="DO327" s="44"/>
      <c r="DP327" s="44"/>
      <c r="DQ327" s="44"/>
      <c r="DR327" s="44"/>
      <c r="DS327" s="44"/>
      <c r="DT327" s="44"/>
      <c r="DU327" s="44"/>
      <c r="DV327" s="44"/>
      <c r="DW327" s="44"/>
      <c r="DX327" s="44"/>
      <c r="DY327" s="44"/>
      <c r="DZ327" s="44"/>
      <c r="EA327" s="44"/>
      <c r="EB327" s="44"/>
      <c r="EC327" s="44"/>
      <c r="ED327" s="44"/>
      <c r="EE327" s="44"/>
      <c r="EF327" s="44"/>
      <c r="EG327" s="44"/>
      <c r="EH327" s="44"/>
      <c r="EI327" s="44"/>
      <c r="EJ327" s="44"/>
      <c r="EK327" s="44"/>
      <c r="EL327" s="44"/>
      <c r="EM327" s="44"/>
      <c r="EN327" s="44"/>
      <c r="EO327" s="44"/>
      <c r="EP327" s="44"/>
      <c r="EQ327" s="44"/>
      <c r="ER327" s="44"/>
      <c r="ES327" s="44"/>
      <c r="ET327" s="44"/>
      <c r="EU327" s="44"/>
      <c r="EV327" s="44"/>
      <c r="EW327" s="44"/>
      <c r="EX327" s="44"/>
      <c r="EY327" s="44"/>
      <c r="EZ327" s="44"/>
      <c r="FA327" s="44"/>
      <c r="FB327" s="44"/>
      <c r="FC327" s="44"/>
      <c r="FD327" s="44"/>
      <c r="FE327" s="44"/>
      <c r="FF327" s="44"/>
      <c r="FG327" s="44"/>
      <c r="FH327" s="44"/>
      <c r="FI327" s="44"/>
      <c r="FJ327" s="44"/>
      <c r="FK327" s="44"/>
      <c r="FL327" s="44"/>
      <c r="FM327" s="44"/>
      <c r="FN327" s="44"/>
      <c r="FO327" s="44"/>
      <c r="FP327" s="44"/>
      <c r="FQ327" s="44"/>
      <c r="FR327" s="44"/>
      <c r="FS327" s="44"/>
      <c r="FT327" s="44"/>
      <c r="FU327" s="44"/>
      <c r="FV327" s="44"/>
      <c r="FW327" s="44"/>
      <c r="FX327" s="44"/>
      <c r="FY327" s="44"/>
      <c r="FZ327" s="44"/>
      <c r="GA327" s="44"/>
      <c r="GB327" s="44"/>
      <c r="GC327" s="44"/>
      <c r="GD327" s="44"/>
      <c r="GE327" s="44"/>
      <c r="GF327" s="44"/>
      <c r="GG327" s="44"/>
      <c r="GH327" s="44"/>
      <c r="GI327" s="44"/>
      <c r="GJ327" s="44"/>
      <c r="GK327" s="44"/>
      <c r="GL327" s="44"/>
      <c r="GM327" s="44"/>
      <c r="GN327" s="44"/>
      <c r="GO327" s="44"/>
      <c r="GP327" s="44"/>
      <c r="GQ327" s="44"/>
      <c r="GR327" s="44"/>
      <c r="GS327" s="44"/>
      <c r="GT327" s="44"/>
      <c r="GU327" s="44"/>
      <c r="GV327" s="44"/>
      <c r="GW327" s="44"/>
      <c r="GX327" s="44"/>
      <c r="GY327" s="44"/>
      <c r="GZ327" s="44"/>
      <c r="HA327" s="44"/>
      <c r="HB327" s="44"/>
      <c r="HC327" s="44"/>
      <c r="HD327" s="44"/>
      <c r="HE327" s="44"/>
      <c r="HF327" s="44"/>
      <c r="HG327" s="44"/>
      <c r="HH327" s="44"/>
      <c r="HI327" s="44"/>
      <c r="HJ327" s="44"/>
      <c r="HK327" s="44"/>
      <c r="HL327" s="44"/>
      <c r="HM327" s="44"/>
      <c r="HN327" s="44"/>
      <c r="HO327" s="44"/>
      <c r="HP327" s="44"/>
      <c r="HQ327" s="44"/>
      <c r="HR327" s="44"/>
      <c r="HS327" s="44"/>
      <c r="HT327" s="44"/>
      <c r="HU327" s="44"/>
      <c r="HV327" s="44"/>
      <c r="HW327" s="44"/>
      <c r="HX327" s="44"/>
      <c r="HY327" s="44"/>
      <c r="HZ327" s="44"/>
      <c r="IA327" s="44"/>
      <c r="IB327" s="44"/>
      <c r="IC327" s="44"/>
      <c r="ID327" s="44"/>
      <c r="IE327" s="44"/>
      <c r="IF327" s="44"/>
      <c r="IG327" s="44"/>
      <c r="IH327" s="44"/>
      <c r="II327" s="44"/>
      <c r="IJ327" s="44"/>
      <c r="IK327" s="44"/>
      <c r="IL327" s="44"/>
      <c r="IM327" s="44"/>
      <c r="IN327" s="44"/>
      <c r="IO327" s="44"/>
      <c r="IP327" s="44"/>
      <c r="IQ327" s="44"/>
      <c r="IR327" s="44"/>
      <c r="IS327" s="44"/>
      <c r="IT327" s="44"/>
      <c r="IU327" s="44"/>
      <c r="IV327" s="44"/>
      <c r="IW327" s="44"/>
      <c r="IX327" s="44"/>
      <c r="IY327" s="44"/>
      <c r="IZ327" s="44"/>
      <c r="JA327" s="44"/>
      <c r="JB327" s="44"/>
      <c r="JC327" s="44"/>
      <c r="JD327" s="44"/>
      <c r="JE327" s="44"/>
      <c r="JF327" s="44"/>
      <c r="JG327" s="44"/>
      <c r="JH327" s="44"/>
      <c r="JI327" s="44"/>
      <c r="JJ327" s="44"/>
      <c r="JK327" s="44"/>
      <c r="JL327" s="44"/>
      <c r="JM327" s="44"/>
      <c r="JN327" s="44"/>
      <c r="JO327" s="44"/>
      <c r="JP327" s="44"/>
      <c r="JQ327" s="44"/>
      <c r="JR327" s="44"/>
      <c r="JS327" s="44"/>
      <c r="JT327" s="44"/>
      <c r="JU327" s="44"/>
      <c r="JV327" s="44"/>
      <c r="JW327" s="44"/>
      <c r="JX327" s="44"/>
      <c r="JY327" s="44"/>
      <c r="JZ327" s="44"/>
      <c r="KA327" s="44"/>
      <c r="KB327" s="44"/>
      <c r="KC327" s="44"/>
      <c r="KD327" s="44"/>
      <c r="KE327" s="44"/>
      <c r="KF327" s="44"/>
      <c r="KG327" s="44"/>
      <c r="KH327" s="44"/>
      <c r="KI327" s="44"/>
      <c r="KJ327" s="44"/>
      <c r="KK327" s="44"/>
      <c r="KL327" s="44"/>
      <c r="KM327" s="44"/>
      <c r="KN327" s="44"/>
      <c r="KO327" s="44"/>
      <c r="KP327" s="44"/>
      <c r="KQ327" s="44"/>
      <c r="KR327" s="44"/>
      <c r="KS327" s="44"/>
      <c r="KT327" s="44"/>
      <c r="KU327" s="44"/>
      <c r="KV327" s="44"/>
      <c r="KW327" s="44"/>
      <c r="KX327" s="44"/>
      <c r="KY327" s="44"/>
      <c r="KZ327" s="44"/>
      <c r="LA327" s="44"/>
      <c r="LB327" s="44"/>
      <c r="LC327" s="44"/>
      <c r="LD327" s="44"/>
      <c r="LE327" s="44"/>
      <c r="LF327" s="44"/>
      <c r="LG327" s="44"/>
      <c r="LH327" s="44"/>
      <c r="LI327" s="44"/>
      <c r="LJ327" s="44"/>
      <c r="LK327" s="44"/>
      <c r="LL327" s="44"/>
      <c r="LM327" s="44"/>
      <c r="LN327" s="44"/>
      <c r="LO327" s="44"/>
      <c r="LP327" s="44"/>
      <c r="LQ327" s="44"/>
      <c r="LR327" s="44"/>
      <c r="LS327" s="44"/>
      <c r="LT327" s="44"/>
      <c r="LU327" s="44"/>
      <c r="LV327" s="44"/>
      <c r="LW327" s="44"/>
      <c r="LX327" s="44"/>
      <c r="LY327" s="44"/>
      <c r="LZ327" s="44"/>
      <c r="MA327" s="44"/>
      <c r="MB327" s="44"/>
      <c r="MC327" s="44"/>
      <c r="MD327" s="44"/>
      <c r="ME327" s="44"/>
      <c r="MF327" s="44"/>
      <c r="MG327" s="44"/>
      <c r="MH327" s="44"/>
      <c r="MI327" s="44"/>
      <c r="MJ327" s="44"/>
      <c r="MK327" s="44"/>
      <c r="ML327" s="44"/>
      <c r="MM327" s="44"/>
      <c r="MN327" s="44"/>
      <c r="MO327" s="44"/>
      <c r="MP327" s="44"/>
      <c r="MQ327" s="44"/>
      <c r="MR327" s="44"/>
      <c r="MS327" s="44"/>
      <c r="MT327" s="44"/>
      <c r="MU327" s="44"/>
      <c r="MV327" s="44"/>
      <c r="MW327" s="44"/>
      <c r="MX327" s="44"/>
      <c r="MY327" s="44"/>
      <c r="MZ327" s="44"/>
      <c r="NA327" s="44"/>
      <c r="NB327" s="44"/>
      <c r="NC327" s="44"/>
      <c r="ND327" s="44"/>
      <c r="NE327" s="44"/>
      <c r="NF327" s="44"/>
      <c r="NG327" s="44"/>
      <c r="NH327" s="44"/>
      <c r="NI327" s="44"/>
      <c r="NJ327" s="44"/>
      <c r="NK327" s="44"/>
      <c r="NL327" s="44"/>
      <c r="NM327" s="44"/>
      <c r="NN327" s="44"/>
      <c r="NO327" s="44"/>
      <c r="NP327" s="44"/>
      <c r="NQ327" s="44"/>
      <c r="NR327" s="44"/>
      <c r="NS327" s="44"/>
      <c r="NT327" s="44"/>
      <c r="NU327" s="44"/>
      <c r="NV327" s="44"/>
      <c r="NW327" s="44"/>
      <c r="NX327" s="44"/>
      <c r="NY327" s="44"/>
      <c r="NZ327" s="44"/>
      <c r="OA327" s="44"/>
      <c r="OB327" s="44"/>
      <c r="OC327" s="44"/>
      <c r="OD327" s="44"/>
      <c r="OE327" s="44"/>
      <c r="OF327" s="44"/>
      <c r="OG327" s="44"/>
      <c r="OH327" s="44"/>
      <c r="OI327" s="44"/>
      <c r="OJ327" s="44"/>
      <c r="OK327" s="44"/>
      <c r="OL327" s="44"/>
      <c r="OM327" s="44"/>
      <c r="ON327" s="44"/>
      <c r="OO327" s="44"/>
      <c r="OP327" s="44"/>
      <c r="OQ327" s="44"/>
      <c r="OR327" s="44"/>
      <c r="OS327" s="44"/>
      <c r="OT327" s="44"/>
      <c r="OU327" s="44"/>
      <c r="OV327" s="44"/>
      <c r="OW327" s="44"/>
      <c r="OX327" s="44"/>
      <c r="OY327" s="44"/>
      <c r="OZ327" s="44"/>
      <c r="PA327" s="44"/>
      <c r="PB327" s="44"/>
      <c r="PC327" s="44"/>
      <c r="PD327" s="44"/>
      <c r="PE327" s="44"/>
      <c r="PF327" s="44"/>
      <c r="PG327" s="44"/>
      <c r="PH327" s="44"/>
    </row>
    <row r="328" spans="1:424" s="49" customFormat="1" x14ac:dyDescent="0.25">
      <c r="A328" s="30"/>
      <c r="C328" s="328"/>
      <c r="D328" s="47"/>
      <c r="E328" s="328"/>
      <c r="F328" s="47"/>
      <c r="G328" s="47"/>
      <c r="H328" s="47"/>
      <c r="I328" s="47"/>
      <c r="J328" s="47"/>
      <c r="M328" s="47"/>
      <c r="N328" s="47"/>
      <c r="O328" s="47"/>
      <c r="P328" s="47"/>
      <c r="Q328" s="47"/>
      <c r="R328" s="47"/>
      <c r="U328" s="47"/>
      <c r="V328" s="47"/>
      <c r="W328" s="47"/>
      <c r="X328" s="47"/>
      <c r="Y328" s="47"/>
      <c r="Z328" s="47"/>
      <c r="AC328" s="47"/>
      <c r="AD328" s="47"/>
      <c r="AE328" s="47"/>
      <c r="AF328" s="47"/>
      <c r="AG328" s="47"/>
      <c r="AH328" s="47"/>
      <c r="AK328" s="47"/>
      <c r="AL328" s="47"/>
      <c r="AM328" s="47"/>
      <c r="AN328" s="47"/>
      <c r="AO328" s="47"/>
      <c r="AP328" s="47"/>
      <c r="AS328" s="47"/>
      <c r="AT328" s="47"/>
      <c r="AU328" s="47"/>
      <c r="AV328" s="47"/>
      <c r="AW328" s="46"/>
      <c r="AX328" s="46"/>
      <c r="BA328" s="47"/>
      <c r="BB328" s="47"/>
      <c r="BC328" s="47"/>
      <c r="BD328" s="47"/>
      <c r="BE328" s="47"/>
      <c r="BF328" s="47"/>
      <c r="BG328" s="47"/>
      <c r="BH328" s="47"/>
      <c r="BI328" s="44"/>
      <c r="BJ328" s="44"/>
      <c r="BK328" s="44"/>
      <c r="BL328" s="44"/>
      <c r="BM328" s="44"/>
      <c r="BN328" s="44"/>
      <c r="BO328" s="44"/>
      <c r="BP328" s="44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44"/>
      <c r="CE328" s="44"/>
      <c r="CF328" s="44"/>
      <c r="CG328" s="44"/>
      <c r="CH328" s="44"/>
      <c r="CI328" s="44"/>
      <c r="CJ328" s="44"/>
      <c r="CK328" s="44"/>
      <c r="CL328" s="44"/>
      <c r="CM328" s="44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H328" s="44"/>
      <c r="DI328" s="44"/>
      <c r="DJ328" s="44"/>
      <c r="DK328" s="44"/>
      <c r="DL328" s="44"/>
      <c r="DM328" s="44"/>
      <c r="DN328" s="44"/>
      <c r="DO328" s="44"/>
      <c r="DP328" s="44"/>
      <c r="DQ328" s="44"/>
      <c r="DR328" s="44"/>
      <c r="DS328" s="44"/>
      <c r="DT328" s="44"/>
      <c r="DU328" s="44"/>
      <c r="DV328" s="44"/>
      <c r="DW328" s="44"/>
      <c r="DX328" s="44"/>
      <c r="DY328" s="44"/>
      <c r="DZ328" s="44"/>
      <c r="EA328" s="44"/>
      <c r="EB328" s="44"/>
      <c r="EC328" s="44"/>
      <c r="ED328" s="44"/>
      <c r="EE328" s="44"/>
      <c r="EF328" s="44"/>
      <c r="EG328" s="44"/>
      <c r="EH328" s="44"/>
      <c r="EI328" s="44"/>
      <c r="EJ328" s="44"/>
      <c r="EK328" s="44"/>
      <c r="EL328" s="44"/>
      <c r="EM328" s="44"/>
      <c r="EN328" s="44"/>
      <c r="EO328" s="44"/>
      <c r="EP328" s="44"/>
      <c r="EQ328" s="44"/>
      <c r="ER328" s="44"/>
      <c r="ES328" s="44"/>
      <c r="ET328" s="44"/>
      <c r="EU328" s="44"/>
      <c r="EV328" s="44"/>
      <c r="EW328" s="44"/>
      <c r="EX328" s="44"/>
      <c r="EY328" s="44"/>
      <c r="EZ328" s="44"/>
      <c r="FA328" s="44"/>
      <c r="FB328" s="44"/>
      <c r="FC328" s="44"/>
      <c r="FD328" s="44"/>
      <c r="FE328" s="44"/>
      <c r="FF328" s="44"/>
      <c r="FG328" s="44"/>
      <c r="FH328" s="44"/>
      <c r="FI328" s="44"/>
      <c r="FJ328" s="44"/>
      <c r="FK328" s="44"/>
      <c r="FL328" s="44"/>
      <c r="FM328" s="44"/>
      <c r="FN328" s="44"/>
      <c r="FO328" s="44"/>
      <c r="FP328" s="44"/>
      <c r="FQ328" s="44"/>
      <c r="FR328" s="44"/>
      <c r="FS328" s="44"/>
      <c r="FT328" s="44"/>
      <c r="FU328" s="44"/>
      <c r="FV328" s="44"/>
      <c r="FW328" s="44"/>
      <c r="FX328" s="44"/>
      <c r="FY328" s="44"/>
      <c r="FZ328" s="44"/>
      <c r="GA328" s="44"/>
      <c r="GB328" s="44"/>
      <c r="GC328" s="44"/>
      <c r="GD328" s="44"/>
      <c r="GE328" s="44"/>
      <c r="GF328" s="44"/>
      <c r="GG328" s="44"/>
      <c r="GH328" s="44"/>
      <c r="GI328" s="44"/>
      <c r="GJ328" s="44"/>
      <c r="GK328" s="44"/>
      <c r="GL328" s="44"/>
      <c r="GM328" s="44"/>
      <c r="GN328" s="44"/>
      <c r="GO328" s="44"/>
      <c r="GP328" s="44"/>
      <c r="GQ328" s="44"/>
      <c r="GR328" s="44"/>
      <c r="GS328" s="44"/>
      <c r="GT328" s="44"/>
      <c r="GU328" s="44"/>
      <c r="GV328" s="44"/>
      <c r="GW328" s="44"/>
      <c r="GX328" s="44"/>
      <c r="GY328" s="44"/>
      <c r="GZ328" s="44"/>
      <c r="HA328" s="44"/>
      <c r="HB328" s="44"/>
      <c r="HC328" s="44"/>
      <c r="HD328" s="44"/>
      <c r="HE328" s="44"/>
      <c r="HF328" s="44"/>
      <c r="HG328" s="44"/>
      <c r="HH328" s="44"/>
      <c r="HI328" s="44"/>
      <c r="HJ328" s="44"/>
      <c r="HK328" s="44"/>
      <c r="HL328" s="44"/>
      <c r="HM328" s="44"/>
      <c r="HN328" s="44"/>
      <c r="HO328" s="44"/>
      <c r="HP328" s="44"/>
      <c r="HQ328" s="44"/>
      <c r="HR328" s="44"/>
      <c r="HS328" s="44"/>
      <c r="HT328" s="44"/>
      <c r="HU328" s="44"/>
      <c r="HV328" s="44"/>
      <c r="HW328" s="44"/>
      <c r="HX328" s="44"/>
      <c r="HY328" s="44"/>
      <c r="HZ328" s="44"/>
      <c r="IA328" s="44"/>
      <c r="IB328" s="44"/>
      <c r="IC328" s="44"/>
      <c r="ID328" s="44"/>
      <c r="IE328" s="44"/>
      <c r="IF328" s="44"/>
      <c r="IG328" s="44"/>
      <c r="IH328" s="44"/>
      <c r="II328" s="44"/>
      <c r="IJ328" s="44"/>
      <c r="IK328" s="44"/>
      <c r="IL328" s="44"/>
      <c r="IM328" s="44"/>
      <c r="IN328" s="44"/>
      <c r="IO328" s="44"/>
      <c r="IP328" s="44"/>
      <c r="IQ328" s="44"/>
      <c r="IR328" s="44"/>
      <c r="IS328" s="44"/>
      <c r="IT328" s="44"/>
      <c r="IU328" s="44"/>
      <c r="IV328" s="44"/>
      <c r="IW328" s="44"/>
      <c r="IX328" s="44"/>
      <c r="IY328" s="44"/>
      <c r="IZ328" s="44"/>
      <c r="JA328" s="44"/>
      <c r="JB328" s="44"/>
      <c r="JC328" s="44"/>
      <c r="JD328" s="44"/>
      <c r="JE328" s="44"/>
      <c r="JF328" s="44"/>
      <c r="JG328" s="44"/>
      <c r="JH328" s="44"/>
      <c r="JI328" s="44"/>
      <c r="JJ328" s="44"/>
      <c r="JK328" s="44"/>
      <c r="JL328" s="44"/>
      <c r="JM328" s="44"/>
      <c r="JN328" s="44"/>
      <c r="JO328" s="44"/>
      <c r="JP328" s="44"/>
      <c r="JQ328" s="44"/>
      <c r="JR328" s="44"/>
      <c r="JS328" s="44"/>
      <c r="JT328" s="44"/>
      <c r="JU328" s="44"/>
      <c r="JV328" s="44"/>
      <c r="JW328" s="44"/>
      <c r="JX328" s="44"/>
      <c r="JY328" s="44"/>
      <c r="JZ328" s="44"/>
      <c r="KA328" s="44"/>
      <c r="KB328" s="44"/>
      <c r="KC328" s="44"/>
      <c r="KD328" s="44"/>
      <c r="KE328" s="44"/>
      <c r="KF328" s="44"/>
      <c r="KG328" s="44"/>
      <c r="KH328" s="44"/>
      <c r="KI328" s="44"/>
      <c r="KJ328" s="44"/>
      <c r="KK328" s="44"/>
      <c r="KL328" s="44"/>
      <c r="KM328" s="44"/>
      <c r="KN328" s="44"/>
      <c r="KO328" s="44"/>
      <c r="KP328" s="44"/>
      <c r="KQ328" s="44"/>
      <c r="KR328" s="44"/>
      <c r="KS328" s="44"/>
      <c r="KT328" s="44"/>
      <c r="KU328" s="44"/>
      <c r="KV328" s="44"/>
      <c r="KW328" s="44"/>
      <c r="KX328" s="44"/>
      <c r="KY328" s="44"/>
      <c r="KZ328" s="44"/>
      <c r="LA328" s="44"/>
      <c r="LB328" s="44"/>
      <c r="LC328" s="44"/>
      <c r="LD328" s="44"/>
      <c r="LE328" s="44"/>
      <c r="LF328" s="44"/>
      <c r="LG328" s="44"/>
      <c r="LH328" s="44"/>
      <c r="LI328" s="44"/>
      <c r="LJ328" s="44"/>
      <c r="LK328" s="44"/>
      <c r="LL328" s="44"/>
      <c r="LM328" s="44"/>
      <c r="LN328" s="44"/>
      <c r="LO328" s="44"/>
      <c r="LP328" s="44"/>
      <c r="LQ328" s="44"/>
      <c r="LR328" s="44"/>
      <c r="LS328" s="44"/>
      <c r="LT328" s="44"/>
      <c r="LU328" s="44"/>
      <c r="LV328" s="44"/>
      <c r="LW328" s="44"/>
      <c r="LX328" s="44"/>
      <c r="LY328" s="44"/>
      <c r="LZ328" s="44"/>
      <c r="MA328" s="44"/>
      <c r="MB328" s="44"/>
      <c r="MC328" s="44"/>
      <c r="MD328" s="44"/>
      <c r="ME328" s="44"/>
      <c r="MF328" s="44"/>
      <c r="MG328" s="44"/>
      <c r="MH328" s="44"/>
      <c r="MI328" s="44"/>
      <c r="MJ328" s="44"/>
      <c r="MK328" s="44"/>
      <c r="ML328" s="44"/>
      <c r="MM328" s="44"/>
      <c r="MN328" s="44"/>
      <c r="MO328" s="44"/>
      <c r="MP328" s="44"/>
      <c r="MQ328" s="44"/>
      <c r="MR328" s="44"/>
      <c r="MS328" s="44"/>
      <c r="MT328" s="44"/>
      <c r="MU328" s="44"/>
      <c r="MV328" s="44"/>
      <c r="MW328" s="44"/>
      <c r="MX328" s="44"/>
      <c r="MY328" s="44"/>
      <c r="MZ328" s="44"/>
      <c r="NA328" s="44"/>
      <c r="NB328" s="44"/>
      <c r="NC328" s="44"/>
      <c r="ND328" s="44"/>
      <c r="NE328" s="44"/>
      <c r="NF328" s="44"/>
      <c r="NG328" s="44"/>
      <c r="NH328" s="44"/>
      <c r="NI328" s="44"/>
      <c r="NJ328" s="44"/>
      <c r="NK328" s="44"/>
      <c r="NL328" s="44"/>
      <c r="NM328" s="44"/>
      <c r="NN328" s="44"/>
      <c r="NO328" s="44"/>
      <c r="NP328" s="44"/>
      <c r="NQ328" s="44"/>
      <c r="NR328" s="44"/>
      <c r="NS328" s="44"/>
      <c r="NT328" s="44"/>
      <c r="NU328" s="44"/>
      <c r="NV328" s="44"/>
      <c r="NW328" s="44"/>
      <c r="NX328" s="44"/>
      <c r="NY328" s="44"/>
      <c r="NZ328" s="44"/>
      <c r="OA328" s="44"/>
      <c r="OB328" s="44"/>
      <c r="OC328" s="44"/>
      <c r="OD328" s="44"/>
      <c r="OE328" s="44"/>
      <c r="OF328" s="44"/>
      <c r="OG328" s="44"/>
      <c r="OH328" s="44"/>
      <c r="OI328" s="44"/>
      <c r="OJ328" s="44"/>
      <c r="OK328" s="44"/>
      <c r="OL328" s="44"/>
      <c r="OM328" s="44"/>
      <c r="ON328" s="44"/>
      <c r="OO328" s="44"/>
      <c r="OP328" s="44"/>
      <c r="OQ328" s="44"/>
      <c r="OR328" s="44"/>
      <c r="OS328" s="44"/>
      <c r="OT328" s="44"/>
      <c r="OU328" s="44"/>
      <c r="OV328" s="44"/>
      <c r="OW328" s="44"/>
      <c r="OX328" s="44"/>
      <c r="OY328" s="44"/>
      <c r="OZ328" s="44"/>
      <c r="PA328" s="44"/>
      <c r="PB328" s="44"/>
      <c r="PC328" s="44"/>
      <c r="PD328" s="44"/>
      <c r="PE328" s="44"/>
      <c r="PF328" s="44"/>
      <c r="PG328" s="44"/>
      <c r="PH328" s="44"/>
    </row>
    <row r="329" spans="1:424" s="49" customFormat="1" x14ac:dyDescent="0.25">
      <c r="A329" s="30"/>
      <c r="C329" s="328"/>
      <c r="D329" s="47"/>
      <c r="E329" s="328"/>
      <c r="F329" s="47"/>
      <c r="G329" s="47"/>
      <c r="H329" s="47"/>
      <c r="I329" s="47"/>
      <c r="J329" s="47"/>
      <c r="M329" s="47"/>
      <c r="N329" s="47"/>
      <c r="O329" s="47"/>
      <c r="P329" s="47"/>
      <c r="Q329" s="47"/>
      <c r="R329" s="47"/>
      <c r="U329" s="47"/>
      <c r="V329" s="47"/>
      <c r="W329" s="47"/>
      <c r="X329" s="47"/>
      <c r="Y329" s="47"/>
      <c r="Z329" s="47"/>
      <c r="AC329" s="47"/>
      <c r="AD329" s="47"/>
      <c r="AE329" s="47"/>
      <c r="AF329" s="47"/>
      <c r="AG329" s="47"/>
      <c r="AH329" s="47"/>
      <c r="AK329" s="47"/>
      <c r="AL329" s="47"/>
      <c r="AM329" s="47"/>
      <c r="AN329" s="47"/>
      <c r="AO329" s="47"/>
      <c r="AP329" s="47"/>
      <c r="AS329" s="47"/>
      <c r="AT329" s="47"/>
      <c r="AU329" s="47"/>
      <c r="AV329" s="47"/>
      <c r="AW329" s="46"/>
      <c r="AX329" s="46"/>
      <c r="BA329" s="47"/>
      <c r="BB329" s="47"/>
      <c r="BC329" s="47"/>
      <c r="BD329" s="47"/>
      <c r="BE329" s="47"/>
      <c r="BF329" s="47"/>
      <c r="BG329" s="47"/>
      <c r="BH329" s="47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44"/>
      <c r="CE329" s="44"/>
      <c r="CF329" s="44"/>
      <c r="CG329" s="44"/>
      <c r="CH329" s="44"/>
      <c r="CI329" s="44"/>
      <c r="CJ329" s="44"/>
      <c r="CK329" s="44"/>
      <c r="CL329" s="44"/>
      <c r="CM329" s="44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H329" s="44"/>
      <c r="DI329" s="44"/>
      <c r="DJ329" s="44"/>
      <c r="DK329" s="44"/>
      <c r="DL329" s="44"/>
      <c r="DM329" s="44"/>
      <c r="DN329" s="44"/>
      <c r="DO329" s="44"/>
      <c r="DP329" s="44"/>
      <c r="DQ329" s="44"/>
      <c r="DR329" s="44"/>
      <c r="DS329" s="44"/>
      <c r="DT329" s="44"/>
      <c r="DU329" s="44"/>
      <c r="DV329" s="44"/>
      <c r="DW329" s="44"/>
      <c r="DX329" s="44"/>
      <c r="DY329" s="44"/>
      <c r="DZ329" s="44"/>
      <c r="EA329" s="44"/>
      <c r="EB329" s="44"/>
      <c r="EC329" s="44"/>
      <c r="ED329" s="44"/>
      <c r="EE329" s="44"/>
      <c r="EF329" s="44"/>
      <c r="EG329" s="44"/>
      <c r="EH329" s="44"/>
      <c r="EI329" s="44"/>
      <c r="EJ329" s="44"/>
      <c r="EK329" s="44"/>
      <c r="EL329" s="44"/>
      <c r="EM329" s="44"/>
      <c r="EN329" s="44"/>
      <c r="EO329" s="44"/>
      <c r="EP329" s="44"/>
      <c r="EQ329" s="44"/>
      <c r="ER329" s="44"/>
      <c r="ES329" s="44"/>
      <c r="ET329" s="44"/>
      <c r="EU329" s="44"/>
      <c r="EV329" s="44"/>
      <c r="EW329" s="44"/>
      <c r="EX329" s="44"/>
      <c r="EY329" s="44"/>
      <c r="EZ329" s="44"/>
      <c r="FA329" s="44"/>
      <c r="FB329" s="44"/>
      <c r="FC329" s="44"/>
      <c r="FD329" s="44"/>
      <c r="FE329" s="44"/>
      <c r="FF329" s="44"/>
      <c r="FG329" s="44"/>
      <c r="FH329" s="44"/>
      <c r="FI329" s="44"/>
      <c r="FJ329" s="44"/>
      <c r="FK329" s="44"/>
      <c r="FL329" s="44"/>
      <c r="FM329" s="44"/>
      <c r="FN329" s="44"/>
      <c r="FO329" s="44"/>
      <c r="FP329" s="44"/>
      <c r="FQ329" s="44"/>
      <c r="FR329" s="44"/>
      <c r="FS329" s="44"/>
      <c r="FT329" s="44"/>
      <c r="FU329" s="44"/>
      <c r="FV329" s="44"/>
      <c r="FW329" s="44"/>
      <c r="FX329" s="44"/>
      <c r="FY329" s="44"/>
      <c r="FZ329" s="44"/>
      <c r="GA329" s="44"/>
      <c r="GB329" s="44"/>
      <c r="GC329" s="44"/>
      <c r="GD329" s="44"/>
      <c r="GE329" s="44"/>
      <c r="GF329" s="44"/>
      <c r="GG329" s="44"/>
      <c r="GH329" s="44"/>
      <c r="GI329" s="44"/>
      <c r="GJ329" s="44"/>
      <c r="GK329" s="44"/>
      <c r="GL329" s="44"/>
      <c r="GM329" s="44"/>
      <c r="GN329" s="44"/>
      <c r="GO329" s="44"/>
      <c r="GP329" s="44"/>
      <c r="GQ329" s="44"/>
      <c r="GR329" s="44"/>
      <c r="GS329" s="44"/>
      <c r="GT329" s="44"/>
      <c r="GU329" s="44"/>
      <c r="GV329" s="44"/>
      <c r="GW329" s="44"/>
      <c r="GX329" s="44"/>
      <c r="GY329" s="44"/>
      <c r="GZ329" s="44"/>
      <c r="HA329" s="44"/>
      <c r="HB329" s="44"/>
      <c r="HC329" s="44"/>
      <c r="HD329" s="44"/>
      <c r="HE329" s="44"/>
      <c r="HF329" s="44"/>
      <c r="HG329" s="44"/>
      <c r="HH329" s="44"/>
      <c r="HI329" s="44"/>
      <c r="HJ329" s="44"/>
      <c r="HK329" s="44"/>
      <c r="HL329" s="44"/>
      <c r="HM329" s="44"/>
      <c r="HN329" s="44"/>
      <c r="HO329" s="44"/>
      <c r="HP329" s="44"/>
      <c r="HQ329" s="44"/>
      <c r="HR329" s="44"/>
      <c r="HS329" s="44"/>
      <c r="HT329" s="44"/>
      <c r="HU329" s="44"/>
      <c r="HV329" s="44"/>
      <c r="HW329" s="44"/>
      <c r="HX329" s="44"/>
      <c r="HY329" s="44"/>
      <c r="HZ329" s="44"/>
      <c r="IA329" s="44"/>
      <c r="IB329" s="44"/>
      <c r="IC329" s="44"/>
      <c r="ID329" s="44"/>
      <c r="IE329" s="44"/>
      <c r="IF329" s="44"/>
      <c r="IG329" s="44"/>
      <c r="IH329" s="44"/>
      <c r="II329" s="44"/>
      <c r="IJ329" s="44"/>
      <c r="IK329" s="44"/>
      <c r="IL329" s="44"/>
      <c r="IM329" s="44"/>
      <c r="IN329" s="44"/>
      <c r="IO329" s="44"/>
      <c r="IP329" s="44"/>
      <c r="IQ329" s="44"/>
      <c r="IR329" s="44"/>
      <c r="IS329" s="44"/>
      <c r="IT329" s="44"/>
      <c r="IU329" s="44"/>
      <c r="IV329" s="44"/>
      <c r="IW329" s="44"/>
      <c r="IX329" s="44"/>
      <c r="IY329" s="44"/>
      <c r="IZ329" s="44"/>
      <c r="JA329" s="44"/>
      <c r="JB329" s="44"/>
      <c r="JC329" s="44"/>
      <c r="JD329" s="44"/>
      <c r="JE329" s="44"/>
      <c r="JF329" s="44"/>
      <c r="JG329" s="44"/>
      <c r="JH329" s="44"/>
      <c r="JI329" s="44"/>
      <c r="JJ329" s="44"/>
      <c r="JK329" s="44"/>
      <c r="JL329" s="44"/>
      <c r="JM329" s="44"/>
      <c r="JN329" s="44"/>
      <c r="JO329" s="44"/>
      <c r="JP329" s="44"/>
      <c r="JQ329" s="44"/>
      <c r="JR329" s="44"/>
      <c r="JS329" s="44"/>
      <c r="JT329" s="44"/>
      <c r="JU329" s="44"/>
      <c r="JV329" s="44"/>
      <c r="JW329" s="44"/>
      <c r="JX329" s="44"/>
      <c r="JY329" s="44"/>
      <c r="JZ329" s="44"/>
      <c r="KA329" s="44"/>
      <c r="KB329" s="44"/>
      <c r="KC329" s="44"/>
      <c r="KD329" s="44"/>
      <c r="KE329" s="44"/>
      <c r="KF329" s="44"/>
      <c r="KG329" s="44"/>
      <c r="KH329" s="44"/>
      <c r="KI329" s="44"/>
      <c r="KJ329" s="44"/>
      <c r="KK329" s="44"/>
      <c r="KL329" s="44"/>
      <c r="KM329" s="44"/>
      <c r="KN329" s="44"/>
      <c r="KO329" s="44"/>
      <c r="KP329" s="44"/>
      <c r="KQ329" s="44"/>
      <c r="KR329" s="44"/>
      <c r="KS329" s="44"/>
      <c r="KT329" s="44"/>
      <c r="KU329" s="44"/>
      <c r="KV329" s="44"/>
      <c r="KW329" s="44"/>
      <c r="KX329" s="44"/>
      <c r="KY329" s="44"/>
      <c r="KZ329" s="44"/>
      <c r="LA329" s="44"/>
      <c r="LB329" s="44"/>
      <c r="LC329" s="44"/>
      <c r="LD329" s="44"/>
      <c r="LE329" s="44"/>
      <c r="LF329" s="44"/>
      <c r="LG329" s="44"/>
      <c r="LH329" s="44"/>
      <c r="LI329" s="44"/>
      <c r="LJ329" s="44"/>
      <c r="LK329" s="44"/>
      <c r="LL329" s="44"/>
      <c r="LM329" s="44"/>
      <c r="LN329" s="44"/>
      <c r="LO329" s="44"/>
      <c r="LP329" s="44"/>
      <c r="LQ329" s="44"/>
      <c r="LR329" s="44"/>
      <c r="LS329" s="44"/>
      <c r="LT329" s="44"/>
      <c r="LU329" s="44"/>
      <c r="LV329" s="44"/>
      <c r="LW329" s="44"/>
      <c r="LX329" s="44"/>
      <c r="LY329" s="44"/>
      <c r="LZ329" s="44"/>
      <c r="MA329" s="44"/>
      <c r="MB329" s="44"/>
      <c r="MC329" s="44"/>
      <c r="MD329" s="44"/>
      <c r="ME329" s="44"/>
      <c r="MF329" s="44"/>
      <c r="MG329" s="44"/>
      <c r="MH329" s="44"/>
      <c r="MI329" s="44"/>
      <c r="MJ329" s="44"/>
      <c r="MK329" s="44"/>
      <c r="ML329" s="44"/>
      <c r="MM329" s="44"/>
      <c r="MN329" s="44"/>
      <c r="MO329" s="44"/>
      <c r="MP329" s="44"/>
      <c r="MQ329" s="44"/>
      <c r="MR329" s="44"/>
      <c r="MS329" s="44"/>
      <c r="MT329" s="44"/>
      <c r="MU329" s="44"/>
      <c r="MV329" s="44"/>
      <c r="MW329" s="44"/>
      <c r="MX329" s="44"/>
      <c r="MY329" s="44"/>
      <c r="MZ329" s="44"/>
      <c r="NA329" s="44"/>
      <c r="NB329" s="44"/>
      <c r="NC329" s="44"/>
      <c r="ND329" s="44"/>
      <c r="NE329" s="44"/>
      <c r="NF329" s="44"/>
      <c r="NG329" s="44"/>
      <c r="NH329" s="44"/>
      <c r="NI329" s="44"/>
      <c r="NJ329" s="44"/>
      <c r="NK329" s="44"/>
      <c r="NL329" s="44"/>
      <c r="NM329" s="44"/>
      <c r="NN329" s="44"/>
      <c r="NO329" s="44"/>
      <c r="NP329" s="44"/>
      <c r="NQ329" s="44"/>
      <c r="NR329" s="44"/>
      <c r="NS329" s="44"/>
      <c r="NT329" s="44"/>
      <c r="NU329" s="44"/>
      <c r="NV329" s="44"/>
      <c r="NW329" s="44"/>
      <c r="NX329" s="44"/>
      <c r="NY329" s="44"/>
      <c r="NZ329" s="44"/>
      <c r="OA329" s="44"/>
      <c r="OB329" s="44"/>
      <c r="OC329" s="44"/>
      <c r="OD329" s="44"/>
      <c r="OE329" s="44"/>
      <c r="OF329" s="44"/>
      <c r="OG329" s="44"/>
      <c r="OH329" s="44"/>
      <c r="OI329" s="44"/>
      <c r="OJ329" s="44"/>
      <c r="OK329" s="44"/>
      <c r="OL329" s="44"/>
      <c r="OM329" s="44"/>
      <c r="ON329" s="44"/>
      <c r="OO329" s="44"/>
      <c r="OP329" s="44"/>
      <c r="OQ329" s="44"/>
      <c r="OR329" s="44"/>
      <c r="OS329" s="44"/>
      <c r="OT329" s="44"/>
      <c r="OU329" s="44"/>
      <c r="OV329" s="44"/>
      <c r="OW329" s="44"/>
      <c r="OX329" s="44"/>
      <c r="OY329" s="44"/>
      <c r="OZ329" s="44"/>
      <c r="PA329" s="44"/>
      <c r="PB329" s="44"/>
      <c r="PC329" s="44"/>
      <c r="PD329" s="44"/>
      <c r="PE329" s="44"/>
      <c r="PF329" s="44"/>
      <c r="PG329" s="44"/>
      <c r="PH329" s="44"/>
    </row>
    <row r="330" spans="1:424" s="49" customFormat="1" x14ac:dyDescent="0.25">
      <c r="A330" s="30"/>
      <c r="C330" s="328"/>
      <c r="D330" s="47"/>
      <c r="E330" s="328"/>
      <c r="F330" s="47"/>
      <c r="G330" s="47"/>
      <c r="H330" s="47"/>
      <c r="I330" s="47"/>
      <c r="J330" s="47"/>
      <c r="M330" s="47"/>
      <c r="N330" s="47"/>
      <c r="O330" s="47"/>
      <c r="P330" s="47"/>
      <c r="Q330" s="47"/>
      <c r="R330" s="47"/>
      <c r="U330" s="47"/>
      <c r="V330" s="47"/>
      <c r="W330" s="47"/>
      <c r="X330" s="47"/>
      <c r="Y330" s="47"/>
      <c r="Z330" s="47"/>
      <c r="AC330" s="47"/>
      <c r="AD330" s="47"/>
      <c r="AE330" s="47"/>
      <c r="AF330" s="47"/>
      <c r="AG330" s="47"/>
      <c r="AH330" s="47"/>
      <c r="AK330" s="47"/>
      <c r="AL330" s="47"/>
      <c r="AM330" s="47"/>
      <c r="AN330" s="47"/>
      <c r="AO330" s="47"/>
      <c r="AP330" s="47"/>
      <c r="AS330" s="47"/>
      <c r="AT330" s="47"/>
      <c r="AU330" s="47"/>
      <c r="AV330" s="47"/>
      <c r="AW330" s="46"/>
      <c r="AX330" s="46"/>
      <c r="BA330" s="47"/>
      <c r="BB330" s="47"/>
      <c r="BC330" s="47"/>
      <c r="BD330" s="47"/>
      <c r="BE330" s="47"/>
      <c r="BF330" s="47"/>
      <c r="BG330" s="47"/>
      <c r="BH330" s="47"/>
      <c r="BI330" s="44"/>
      <c r="BJ330" s="44"/>
      <c r="BK330" s="44"/>
      <c r="BL330" s="44"/>
      <c r="BM330" s="44"/>
      <c r="BN330" s="44"/>
      <c r="BO330" s="44"/>
      <c r="BP330" s="44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44"/>
      <c r="CE330" s="44"/>
      <c r="CF330" s="44"/>
      <c r="CG330" s="44"/>
      <c r="CH330" s="44"/>
      <c r="CI330" s="44"/>
      <c r="CJ330" s="44"/>
      <c r="CK330" s="44"/>
      <c r="CL330" s="44"/>
      <c r="CM330" s="44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H330" s="44"/>
      <c r="DI330" s="44"/>
      <c r="DJ330" s="44"/>
      <c r="DK330" s="44"/>
      <c r="DL330" s="44"/>
      <c r="DM330" s="44"/>
      <c r="DN330" s="44"/>
      <c r="DO330" s="44"/>
      <c r="DP330" s="44"/>
      <c r="DQ330" s="44"/>
      <c r="DR330" s="44"/>
      <c r="DS330" s="44"/>
      <c r="DT330" s="44"/>
      <c r="DU330" s="44"/>
      <c r="DV330" s="44"/>
      <c r="DW330" s="44"/>
      <c r="DX330" s="44"/>
      <c r="DY330" s="44"/>
      <c r="DZ330" s="44"/>
      <c r="EA330" s="44"/>
      <c r="EB330" s="44"/>
      <c r="EC330" s="44"/>
      <c r="ED330" s="44"/>
      <c r="EE330" s="44"/>
      <c r="EF330" s="44"/>
      <c r="EG330" s="44"/>
      <c r="EH330" s="44"/>
      <c r="EI330" s="44"/>
      <c r="EJ330" s="44"/>
      <c r="EK330" s="44"/>
      <c r="EL330" s="44"/>
      <c r="EM330" s="44"/>
      <c r="EN330" s="44"/>
      <c r="EO330" s="44"/>
      <c r="EP330" s="44"/>
      <c r="EQ330" s="44"/>
      <c r="ER330" s="44"/>
      <c r="ES330" s="44"/>
      <c r="ET330" s="44"/>
      <c r="EU330" s="44"/>
      <c r="EV330" s="44"/>
      <c r="EW330" s="44"/>
      <c r="EX330" s="44"/>
      <c r="EY330" s="44"/>
      <c r="EZ330" s="44"/>
      <c r="FA330" s="44"/>
      <c r="FB330" s="44"/>
      <c r="FC330" s="44"/>
      <c r="FD330" s="44"/>
      <c r="FE330" s="44"/>
      <c r="FF330" s="44"/>
      <c r="FG330" s="44"/>
      <c r="FH330" s="44"/>
      <c r="FI330" s="44"/>
      <c r="FJ330" s="44"/>
      <c r="FK330" s="44"/>
      <c r="FL330" s="44"/>
      <c r="FM330" s="44"/>
      <c r="FN330" s="44"/>
      <c r="FO330" s="44"/>
      <c r="FP330" s="44"/>
      <c r="FQ330" s="44"/>
      <c r="FR330" s="44"/>
      <c r="FS330" s="44"/>
      <c r="FT330" s="44"/>
      <c r="FU330" s="44"/>
      <c r="FV330" s="44"/>
      <c r="FW330" s="44"/>
      <c r="FX330" s="44"/>
      <c r="FY330" s="44"/>
      <c r="FZ330" s="44"/>
      <c r="GA330" s="44"/>
      <c r="GB330" s="44"/>
      <c r="GC330" s="44"/>
      <c r="GD330" s="44"/>
      <c r="GE330" s="44"/>
      <c r="GF330" s="44"/>
      <c r="GG330" s="44"/>
      <c r="GH330" s="44"/>
      <c r="GI330" s="44"/>
      <c r="GJ330" s="44"/>
      <c r="GK330" s="44"/>
      <c r="GL330" s="44"/>
      <c r="GM330" s="44"/>
      <c r="GN330" s="44"/>
      <c r="GO330" s="44"/>
      <c r="GP330" s="44"/>
      <c r="GQ330" s="44"/>
      <c r="GR330" s="44"/>
      <c r="GS330" s="44"/>
      <c r="GT330" s="44"/>
      <c r="GU330" s="44"/>
      <c r="GV330" s="44"/>
      <c r="GW330" s="44"/>
      <c r="GX330" s="44"/>
      <c r="GY330" s="44"/>
      <c r="GZ330" s="44"/>
      <c r="HA330" s="44"/>
      <c r="HB330" s="44"/>
      <c r="HC330" s="44"/>
      <c r="HD330" s="44"/>
      <c r="HE330" s="44"/>
      <c r="HF330" s="44"/>
      <c r="HG330" s="44"/>
      <c r="HH330" s="44"/>
      <c r="HI330" s="44"/>
      <c r="HJ330" s="44"/>
      <c r="HK330" s="44"/>
      <c r="HL330" s="44"/>
      <c r="HM330" s="44"/>
      <c r="HN330" s="44"/>
      <c r="HO330" s="44"/>
      <c r="HP330" s="44"/>
      <c r="HQ330" s="44"/>
      <c r="HR330" s="44"/>
      <c r="HS330" s="44"/>
      <c r="HT330" s="44"/>
      <c r="HU330" s="44"/>
      <c r="HV330" s="44"/>
      <c r="HW330" s="44"/>
      <c r="HX330" s="44"/>
      <c r="HY330" s="44"/>
      <c r="HZ330" s="44"/>
      <c r="IA330" s="44"/>
      <c r="IB330" s="44"/>
      <c r="IC330" s="44"/>
      <c r="ID330" s="44"/>
      <c r="IE330" s="44"/>
      <c r="IF330" s="44"/>
      <c r="IG330" s="44"/>
      <c r="IH330" s="44"/>
      <c r="II330" s="44"/>
      <c r="IJ330" s="44"/>
      <c r="IK330" s="44"/>
      <c r="IL330" s="44"/>
      <c r="IM330" s="44"/>
      <c r="IN330" s="44"/>
      <c r="IO330" s="44"/>
      <c r="IP330" s="44"/>
      <c r="IQ330" s="44"/>
      <c r="IR330" s="44"/>
      <c r="IS330" s="44"/>
      <c r="IT330" s="44"/>
      <c r="IU330" s="44"/>
      <c r="IV330" s="44"/>
      <c r="IW330" s="44"/>
      <c r="IX330" s="44"/>
      <c r="IY330" s="44"/>
      <c r="IZ330" s="44"/>
      <c r="JA330" s="44"/>
      <c r="JB330" s="44"/>
      <c r="JC330" s="44"/>
      <c r="JD330" s="44"/>
      <c r="JE330" s="44"/>
      <c r="JF330" s="44"/>
      <c r="JG330" s="44"/>
      <c r="JH330" s="44"/>
      <c r="JI330" s="44"/>
      <c r="JJ330" s="44"/>
      <c r="JK330" s="44"/>
      <c r="JL330" s="44"/>
      <c r="JM330" s="44"/>
      <c r="JN330" s="44"/>
      <c r="JO330" s="44"/>
      <c r="JP330" s="44"/>
      <c r="JQ330" s="44"/>
      <c r="JR330" s="44"/>
      <c r="JS330" s="44"/>
      <c r="JT330" s="44"/>
      <c r="JU330" s="44"/>
      <c r="JV330" s="44"/>
      <c r="JW330" s="44"/>
      <c r="JX330" s="44"/>
      <c r="JY330" s="44"/>
      <c r="JZ330" s="44"/>
      <c r="KA330" s="44"/>
      <c r="KB330" s="44"/>
      <c r="KC330" s="44"/>
      <c r="KD330" s="44"/>
      <c r="KE330" s="44"/>
      <c r="KF330" s="44"/>
      <c r="KG330" s="44"/>
      <c r="KH330" s="44"/>
      <c r="KI330" s="44"/>
      <c r="KJ330" s="44"/>
      <c r="KK330" s="44"/>
      <c r="KL330" s="44"/>
      <c r="KM330" s="44"/>
      <c r="KN330" s="44"/>
      <c r="KO330" s="44"/>
      <c r="KP330" s="44"/>
      <c r="KQ330" s="44"/>
      <c r="KR330" s="44"/>
      <c r="KS330" s="44"/>
      <c r="KT330" s="44"/>
      <c r="KU330" s="44"/>
      <c r="KV330" s="44"/>
      <c r="KW330" s="44"/>
      <c r="KX330" s="44"/>
      <c r="KY330" s="44"/>
      <c r="KZ330" s="44"/>
      <c r="LA330" s="44"/>
      <c r="LB330" s="44"/>
      <c r="LC330" s="44"/>
      <c r="LD330" s="44"/>
      <c r="LE330" s="44"/>
      <c r="LF330" s="44"/>
      <c r="LG330" s="44"/>
      <c r="LH330" s="44"/>
      <c r="LI330" s="44"/>
      <c r="LJ330" s="44"/>
      <c r="LK330" s="44"/>
      <c r="LL330" s="44"/>
      <c r="LM330" s="44"/>
      <c r="LN330" s="44"/>
      <c r="LO330" s="44"/>
      <c r="LP330" s="44"/>
      <c r="LQ330" s="44"/>
      <c r="LR330" s="44"/>
      <c r="LS330" s="44"/>
      <c r="LT330" s="44"/>
      <c r="LU330" s="44"/>
      <c r="LV330" s="44"/>
      <c r="LW330" s="44"/>
      <c r="LX330" s="44"/>
      <c r="LY330" s="44"/>
      <c r="LZ330" s="44"/>
      <c r="MA330" s="44"/>
      <c r="MB330" s="44"/>
      <c r="MC330" s="44"/>
      <c r="MD330" s="44"/>
      <c r="ME330" s="44"/>
      <c r="MF330" s="44"/>
      <c r="MG330" s="44"/>
      <c r="MH330" s="44"/>
      <c r="MI330" s="44"/>
      <c r="MJ330" s="44"/>
      <c r="MK330" s="44"/>
      <c r="ML330" s="44"/>
      <c r="MM330" s="44"/>
      <c r="MN330" s="44"/>
      <c r="MO330" s="44"/>
      <c r="MP330" s="44"/>
      <c r="MQ330" s="44"/>
      <c r="MR330" s="44"/>
      <c r="MS330" s="44"/>
      <c r="MT330" s="44"/>
      <c r="MU330" s="44"/>
      <c r="MV330" s="44"/>
      <c r="MW330" s="44"/>
      <c r="MX330" s="44"/>
      <c r="MY330" s="44"/>
      <c r="MZ330" s="44"/>
      <c r="NA330" s="44"/>
      <c r="NB330" s="44"/>
      <c r="NC330" s="44"/>
      <c r="ND330" s="44"/>
      <c r="NE330" s="44"/>
      <c r="NF330" s="44"/>
      <c r="NG330" s="44"/>
      <c r="NH330" s="44"/>
      <c r="NI330" s="44"/>
      <c r="NJ330" s="44"/>
      <c r="NK330" s="44"/>
      <c r="NL330" s="44"/>
      <c r="NM330" s="44"/>
      <c r="NN330" s="44"/>
      <c r="NO330" s="44"/>
      <c r="NP330" s="44"/>
      <c r="NQ330" s="44"/>
      <c r="NR330" s="44"/>
      <c r="NS330" s="44"/>
      <c r="NT330" s="44"/>
      <c r="NU330" s="44"/>
      <c r="NV330" s="44"/>
      <c r="NW330" s="44"/>
      <c r="NX330" s="44"/>
      <c r="NY330" s="44"/>
      <c r="NZ330" s="44"/>
      <c r="OA330" s="44"/>
      <c r="OB330" s="44"/>
      <c r="OC330" s="44"/>
      <c r="OD330" s="44"/>
      <c r="OE330" s="44"/>
      <c r="OF330" s="44"/>
      <c r="OG330" s="44"/>
      <c r="OH330" s="44"/>
      <c r="OI330" s="44"/>
      <c r="OJ330" s="44"/>
      <c r="OK330" s="44"/>
      <c r="OL330" s="44"/>
      <c r="OM330" s="44"/>
      <c r="ON330" s="44"/>
      <c r="OO330" s="44"/>
      <c r="OP330" s="44"/>
      <c r="OQ330" s="44"/>
      <c r="OR330" s="44"/>
      <c r="OS330" s="44"/>
      <c r="OT330" s="44"/>
      <c r="OU330" s="44"/>
      <c r="OV330" s="44"/>
      <c r="OW330" s="44"/>
      <c r="OX330" s="44"/>
      <c r="OY330" s="44"/>
      <c r="OZ330" s="44"/>
      <c r="PA330" s="44"/>
      <c r="PB330" s="44"/>
      <c r="PC330" s="44"/>
      <c r="PD330" s="44"/>
      <c r="PE330" s="44"/>
      <c r="PF330" s="44"/>
      <c r="PG330" s="44"/>
      <c r="PH330" s="44"/>
    </row>
    <row r="331" spans="1:424" s="49" customFormat="1" x14ac:dyDescent="0.25">
      <c r="A331" s="30"/>
      <c r="C331" s="328"/>
      <c r="D331" s="47"/>
      <c r="E331" s="328"/>
      <c r="F331" s="47"/>
      <c r="G331" s="47"/>
      <c r="H331" s="47"/>
      <c r="I331" s="47"/>
      <c r="J331" s="47"/>
      <c r="M331" s="47"/>
      <c r="N331" s="47"/>
      <c r="O331" s="47"/>
      <c r="P331" s="47"/>
      <c r="Q331" s="47"/>
      <c r="R331" s="47"/>
      <c r="U331" s="47"/>
      <c r="V331" s="47"/>
      <c r="W331" s="47"/>
      <c r="X331" s="47"/>
      <c r="Y331" s="47"/>
      <c r="Z331" s="47"/>
      <c r="AC331" s="47"/>
      <c r="AD331" s="47"/>
      <c r="AE331" s="47"/>
      <c r="AF331" s="47"/>
      <c r="AG331" s="47"/>
      <c r="AH331" s="47"/>
      <c r="AK331" s="47"/>
      <c r="AL331" s="47"/>
      <c r="AM331" s="47"/>
      <c r="AN331" s="47"/>
      <c r="AO331" s="47"/>
      <c r="AP331" s="47"/>
      <c r="AS331" s="47"/>
      <c r="AT331" s="47"/>
      <c r="AU331" s="47"/>
      <c r="AV331" s="47"/>
      <c r="AW331" s="46"/>
      <c r="AX331" s="46"/>
      <c r="BA331" s="47"/>
      <c r="BB331" s="47"/>
      <c r="BC331" s="47"/>
      <c r="BD331" s="47"/>
      <c r="BE331" s="47"/>
      <c r="BF331" s="47"/>
      <c r="BG331" s="47"/>
      <c r="BH331" s="47"/>
      <c r="BI331" s="44"/>
      <c r="BJ331" s="44"/>
      <c r="BK331" s="44"/>
      <c r="BL331" s="44"/>
      <c r="BM331" s="44"/>
      <c r="BN331" s="44"/>
      <c r="BO331" s="44"/>
      <c r="BP331" s="44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44"/>
      <c r="CE331" s="44"/>
      <c r="CF331" s="44"/>
      <c r="CG331" s="44"/>
      <c r="CH331" s="44"/>
      <c r="CI331" s="44"/>
      <c r="CJ331" s="44"/>
      <c r="CK331" s="44"/>
      <c r="CL331" s="44"/>
      <c r="CM331" s="44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H331" s="44"/>
      <c r="DI331" s="44"/>
      <c r="DJ331" s="44"/>
      <c r="DK331" s="44"/>
      <c r="DL331" s="44"/>
      <c r="DM331" s="44"/>
      <c r="DN331" s="44"/>
      <c r="DO331" s="44"/>
      <c r="DP331" s="44"/>
      <c r="DQ331" s="44"/>
      <c r="DR331" s="44"/>
      <c r="DS331" s="44"/>
      <c r="DT331" s="44"/>
      <c r="DU331" s="44"/>
      <c r="DV331" s="44"/>
      <c r="DW331" s="44"/>
      <c r="DX331" s="44"/>
      <c r="DY331" s="44"/>
      <c r="DZ331" s="44"/>
      <c r="EA331" s="44"/>
      <c r="EB331" s="44"/>
      <c r="EC331" s="44"/>
      <c r="ED331" s="44"/>
      <c r="EE331" s="44"/>
      <c r="EF331" s="44"/>
      <c r="EG331" s="44"/>
      <c r="EH331" s="44"/>
      <c r="EI331" s="44"/>
      <c r="EJ331" s="44"/>
      <c r="EK331" s="44"/>
      <c r="EL331" s="44"/>
      <c r="EM331" s="44"/>
      <c r="EN331" s="44"/>
      <c r="EO331" s="44"/>
      <c r="EP331" s="44"/>
      <c r="EQ331" s="44"/>
      <c r="ER331" s="44"/>
      <c r="ES331" s="44"/>
      <c r="ET331" s="44"/>
      <c r="EU331" s="44"/>
      <c r="EV331" s="44"/>
      <c r="EW331" s="44"/>
      <c r="EX331" s="44"/>
      <c r="EY331" s="44"/>
      <c r="EZ331" s="44"/>
      <c r="FA331" s="44"/>
      <c r="FB331" s="44"/>
      <c r="FC331" s="44"/>
      <c r="FD331" s="44"/>
      <c r="FE331" s="44"/>
      <c r="FF331" s="44"/>
      <c r="FG331" s="44"/>
      <c r="FH331" s="44"/>
      <c r="FI331" s="44"/>
      <c r="FJ331" s="44"/>
      <c r="FK331" s="44"/>
      <c r="FL331" s="44"/>
      <c r="FM331" s="44"/>
      <c r="FN331" s="44"/>
      <c r="FO331" s="44"/>
      <c r="FP331" s="44"/>
      <c r="FQ331" s="44"/>
      <c r="FR331" s="44"/>
      <c r="FS331" s="44"/>
      <c r="FT331" s="44"/>
      <c r="FU331" s="44"/>
      <c r="FV331" s="44"/>
      <c r="FW331" s="44"/>
      <c r="FX331" s="44"/>
      <c r="FY331" s="44"/>
      <c r="FZ331" s="44"/>
      <c r="GA331" s="44"/>
      <c r="GB331" s="44"/>
      <c r="GC331" s="44"/>
      <c r="GD331" s="44"/>
      <c r="GE331" s="44"/>
      <c r="GF331" s="44"/>
      <c r="GG331" s="44"/>
      <c r="GH331" s="44"/>
      <c r="GI331" s="44"/>
      <c r="GJ331" s="44"/>
      <c r="GK331" s="44"/>
      <c r="GL331" s="44"/>
      <c r="GM331" s="44"/>
      <c r="GN331" s="44"/>
      <c r="GO331" s="44"/>
      <c r="GP331" s="44"/>
      <c r="GQ331" s="44"/>
      <c r="GR331" s="44"/>
      <c r="GS331" s="44"/>
      <c r="GT331" s="44"/>
      <c r="GU331" s="44"/>
      <c r="GV331" s="44"/>
      <c r="GW331" s="44"/>
      <c r="GX331" s="44"/>
      <c r="GY331" s="44"/>
      <c r="GZ331" s="44"/>
      <c r="HA331" s="44"/>
      <c r="HB331" s="44"/>
      <c r="HC331" s="44"/>
      <c r="HD331" s="44"/>
      <c r="HE331" s="44"/>
      <c r="HF331" s="44"/>
      <c r="HG331" s="44"/>
      <c r="HH331" s="44"/>
      <c r="HI331" s="44"/>
      <c r="HJ331" s="44"/>
      <c r="HK331" s="44"/>
      <c r="HL331" s="44"/>
      <c r="HM331" s="44"/>
      <c r="HN331" s="44"/>
      <c r="HO331" s="44"/>
      <c r="HP331" s="44"/>
      <c r="HQ331" s="44"/>
      <c r="HR331" s="44"/>
      <c r="HS331" s="44"/>
      <c r="HT331" s="44"/>
      <c r="HU331" s="44"/>
      <c r="HV331" s="44"/>
      <c r="HW331" s="44"/>
      <c r="HX331" s="44"/>
      <c r="HY331" s="44"/>
      <c r="HZ331" s="44"/>
      <c r="IA331" s="44"/>
      <c r="IB331" s="44"/>
      <c r="IC331" s="44"/>
      <c r="ID331" s="44"/>
      <c r="IE331" s="44"/>
      <c r="IF331" s="44"/>
      <c r="IG331" s="44"/>
      <c r="IH331" s="44"/>
      <c r="II331" s="44"/>
      <c r="IJ331" s="44"/>
      <c r="IK331" s="44"/>
      <c r="IL331" s="44"/>
      <c r="IM331" s="44"/>
      <c r="IN331" s="44"/>
      <c r="IO331" s="44"/>
      <c r="IP331" s="44"/>
      <c r="IQ331" s="44"/>
      <c r="IR331" s="44"/>
      <c r="IS331" s="44"/>
      <c r="IT331" s="44"/>
      <c r="IU331" s="44"/>
      <c r="IV331" s="44"/>
      <c r="IW331" s="44"/>
      <c r="IX331" s="44"/>
      <c r="IY331" s="44"/>
      <c r="IZ331" s="44"/>
      <c r="JA331" s="44"/>
      <c r="JB331" s="44"/>
      <c r="JC331" s="44"/>
      <c r="JD331" s="44"/>
      <c r="JE331" s="44"/>
      <c r="JF331" s="44"/>
      <c r="JG331" s="44"/>
      <c r="JH331" s="44"/>
      <c r="JI331" s="44"/>
      <c r="JJ331" s="44"/>
      <c r="JK331" s="44"/>
      <c r="JL331" s="44"/>
      <c r="JM331" s="44"/>
      <c r="JN331" s="44"/>
      <c r="JO331" s="44"/>
      <c r="JP331" s="44"/>
      <c r="JQ331" s="44"/>
      <c r="JR331" s="44"/>
      <c r="JS331" s="44"/>
      <c r="JT331" s="44"/>
      <c r="JU331" s="44"/>
      <c r="JV331" s="44"/>
      <c r="JW331" s="44"/>
      <c r="JX331" s="44"/>
      <c r="JY331" s="44"/>
      <c r="JZ331" s="44"/>
      <c r="KA331" s="44"/>
      <c r="KB331" s="44"/>
      <c r="KC331" s="44"/>
      <c r="KD331" s="44"/>
      <c r="KE331" s="44"/>
      <c r="KF331" s="44"/>
      <c r="KG331" s="44"/>
      <c r="KH331" s="44"/>
      <c r="KI331" s="44"/>
      <c r="KJ331" s="44"/>
      <c r="KK331" s="44"/>
      <c r="KL331" s="44"/>
      <c r="KM331" s="44"/>
      <c r="KN331" s="44"/>
      <c r="KO331" s="44"/>
      <c r="KP331" s="44"/>
      <c r="KQ331" s="44"/>
      <c r="KR331" s="44"/>
      <c r="KS331" s="44"/>
      <c r="KT331" s="44"/>
      <c r="KU331" s="44"/>
      <c r="KV331" s="44"/>
      <c r="KW331" s="44"/>
      <c r="KX331" s="44"/>
      <c r="KY331" s="44"/>
      <c r="KZ331" s="44"/>
      <c r="LA331" s="44"/>
      <c r="LB331" s="44"/>
      <c r="LC331" s="44"/>
      <c r="LD331" s="44"/>
      <c r="LE331" s="44"/>
      <c r="LF331" s="44"/>
      <c r="LG331" s="44"/>
      <c r="LH331" s="44"/>
      <c r="LI331" s="44"/>
      <c r="LJ331" s="44"/>
      <c r="LK331" s="44"/>
      <c r="LL331" s="44"/>
      <c r="LM331" s="44"/>
      <c r="LN331" s="44"/>
      <c r="LO331" s="44"/>
      <c r="LP331" s="44"/>
      <c r="LQ331" s="44"/>
      <c r="LR331" s="44"/>
      <c r="LS331" s="44"/>
      <c r="LT331" s="44"/>
      <c r="LU331" s="44"/>
      <c r="LV331" s="44"/>
      <c r="LW331" s="44"/>
      <c r="LX331" s="44"/>
      <c r="LY331" s="44"/>
      <c r="LZ331" s="44"/>
      <c r="MA331" s="44"/>
      <c r="MB331" s="44"/>
      <c r="MC331" s="44"/>
      <c r="MD331" s="44"/>
      <c r="ME331" s="44"/>
      <c r="MF331" s="44"/>
      <c r="MG331" s="44"/>
      <c r="MH331" s="44"/>
      <c r="MI331" s="44"/>
      <c r="MJ331" s="44"/>
      <c r="MK331" s="44"/>
      <c r="ML331" s="44"/>
      <c r="MM331" s="44"/>
      <c r="MN331" s="44"/>
      <c r="MO331" s="44"/>
      <c r="MP331" s="44"/>
      <c r="MQ331" s="44"/>
      <c r="MR331" s="44"/>
      <c r="MS331" s="44"/>
      <c r="MT331" s="44"/>
      <c r="MU331" s="44"/>
      <c r="MV331" s="44"/>
      <c r="MW331" s="44"/>
      <c r="MX331" s="44"/>
      <c r="MY331" s="44"/>
      <c r="MZ331" s="44"/>
      <c r="NA331" s="44"/>
      <c r="NB331" s="44"/>
      <c r="NC331" s="44"/>
      <c r="ND331" s="44"/>
      <c r="NE331" s="44"/>
      <c r="NF331" s="44"/>
      <c r="NG331" s="44"/>
      <c r="NH331" s="44"/>
      <c r="NI331" s="44"/>
      <c r="NJ331" s="44"/>
      <c r="NK331" s="44"/>
      <c r="NL331" s="44"/>
      <c r="NM331" s="44"/>
      <c r="NN331" s="44"/>
      <c r="NO331" s="44"/>
      <c r="NP331" s="44"/>
      <c r="NQ331" s="44"/>
      <c r="NR331" s="44"/>
      <c r="NS331" s="44"/>
      <c r="NT331" s="44"/>
      <c r="NU331" s="44"/>
      <c r="NV331" s="44"/>
      <c r="NW331" s="44"/>
      <c r="NX331" s="44"/>
      <c r="NY331" s="44"/>
      <c r="NZ331" s="44"/>
      <c r="OA331" s="44"/>
      <c r="OB331" s="44"/>
      <c r="OC331" s="44"/>
      <c r="OD331" s="44"/>
      <c r="OE331" s="44"/>
      <c r="OF331" s="44"/>
      <c r="OG331" s="44"/>
      <c r="OH331" s="44"/>
      <c r="OI331" s="44"/>
      <c r="OJ331" s="44"/>
      <c r="OK331" s="44"/>
      <c r="OL331" s="44"/>
      <c r="OM331" s="44"/>
      <c r="ON331" s="44"/>
      <c r="OO331" s="44"/>
      <c r="OP331" s="44"/>
      <c r="OQ331" s="44"/>
      <c r="OR331" s="44"/>
      <c r="OS331" s="44"/>
      <c r="OT331" s="44"/>
      <c r="OU331" s="44"/>
      <c r="OV331" s="44"/>
      <c r="OW331" s="44"/>
      <c r="OX331" s="44"/>
      <c r="OY331" s="44"/>
      <c r="OZ331" s="44"/>
      <c r="PA331" s="44"/>
      <c r="PB331" s="44"/>
      <c r="PC331" s="44"/>
      <c r="PD331" s="44"/>
      <c r="PE331" s="44"/>
      <c r="PF331" s="44"/>
      <c r="PG331" s="44"/>
      <c r="PH331" s="44"/>
    </row>
    <row r="332" spans="1:424" s="49" customFormat="1" x14ac:dyDescent="0.25">
      <c r="A332" s="30"/>
      <c r="C332" s="328"/>
      <c r="D332" s="47"/>
      <c r="E332" s="328"/>
      <c r="F332" s="47"/>
      <c r="G332" s="47"/>
      <c r="H332" s="47"/>
      <c r="I332" s="47"/>
      <c r="J332" s="47"/>
      <c r="M332" s="47"/>
      <c r="N332" s="47"/>
      <c r="O332" s="47"/>
      <c r="P332" s="47"/>
      <c r="Q332" s="47"/>
      <c r="R332" s="47"/>
      <c r="U332" s="47"/>
      <c r="V332" s="47"/>
      <c r="W332" s="47"/>
      <c r="X332" s="47"/>
      <c r="Y332" s="47"/>
      <c r="Z332" s="47"/>
      <c r="AC332" s="47"/>
      <c r="AD332" s="47"/>
      <c r="AE332" s="47"/>
      <c r="AF332" s="47"/>
      <c r="AG332" s="47"/>
      <c r="AH332" s="47"/>
      <c r="AK332" s="47"/>
      <c r="AL332" s="47"/>
      <c r="AM332" s="47"/>
      <c r="AN332" s="47"/>
      <c r="AO332" s="47"/>
      <c r="AP332" s="47"/>
      <c r="AS332" s="47"/>
      <c r="AT332" s="47"/>
      <c r="AU332" s="47"/>
      <c r="AV332" s="47"/>
      <c r="AW332" s="46"/>
      <c r="AX332" s="46"/>
      <c r="BA332" s="47"/>
      <c r="BB332" s="47"/>
      <c r="BC332" s="47"/>
      <c r="BD332" s="47"/>
      <c r="BE332" s="47"/>
      <c r="BF332" s="47"/>
      <c r="BG332" s="47"/>
      <c r="BH332" s="47"/>
      <c r="BI332" s="44"/>
      <c r="BJ332" s="44"/>
      <c r="BK332" s="44"/>
      <c r="BL332" s="44"/>
      <c r="BM332" s="44"/>
      <c r="BN332" s="44"/>
      <c r="BO332" s="44"/>
      <c r="BP332" s="44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44"/>
      <c r="CE332" s="44"/>
      <c r="CF332" s="44"/>
      <c r="CG332" s="44"/>
      <c r="CH332" s="44"/>
      <c r="CI332" s="44"/>
      <c r="CJ332" s="44"/>
      <c r="CK332" s="44"/>
      <c r="CL332" s="44"/>
      <c r="CM332" s="44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  <c r="EY332" s="44"/>
      <c r="EZ332" s="44"/>
      <c r="FA332" s="44"/>
      <c r="FB332" s="44"/>
      <c r="FC332" s="44"/>
      <c r="FD332" s="44"/>
      <c r="FE332" s="44"/>
      <c r="FF332" s="44"/>
      <c r="FG332" s="44"/>
      <c r="FH332" s="44"/>
      <c r="FI332" s="44"/>
      <c r="FJ332" s="44"/>
      <c r="FK332" s="44"/>
      <c r="FL332" s="44"/>
      <c r="FM332" s="44"/>
      <c r="FN332" s="44"/>
      <c r="FO332" s="44"/>
      <c r="FP332" s="44"/>
      <c r="FQ332" s="44"/>
      <c r="FR332" s="44"/>
      <c r="FS332" s="44"/>
      <c r="FT332" s="44"/>
      <c r="FU332" s="44"/>
      <c r="FV332" s="44"/>
      <c r="FW332" s="44"/>
      <c r="FX332" s="44"/>
      <c r="FY332" s="44"/>
      <c r="FZ332" s="44"/>
      <c r="GA332" s="44"/>
      <c r="GB332" s="44"/>
      <c r="GC332" s="44"/>
      <c r="GD332" s="44"/>
      <c r="GE332" s="44"/>
      <c r="GF332" s="44"/>
      <c r="GG332" s="44"/>
      <c r="GH332" s="44"/>
      <c r="GI332" s="44"/>
      <c r="GJ332" s="44"/>
      <c r="GK332" s="44"/>
      <c r="GL332" s="44"/>
      <c r="GM332" s="44"/>
      <c r="GN332" s="44"/>
      <c r="GO332" s="44"/>
      <c r="GP332" s="44"/>
      <c r="GQ332" s="44"/>
      <c r="GR332" s="44"/>
      <c r="GS332" s="44"/>
      <c r="GT332" s="44"/>
      <c r="GU332" s="44"/>
      <c r="GV332" s="44"/>
      <c r="GW332" s="44"/>
      <c r="GX332" s="44"/>
      <c r="GY332" s="44"/>
      <c r="GZ332" s="44"/>
      <c r="HA332" s="44"/>
      <c r="HB332" s="44"/>
      <c r="HC332" s="44"/>
      <c r="HD332" s="44"/>
      <c r="HE332" s="44"/>
      <c r="HF332" s="44"/>
      <c r="HG332" s="44"/>
      <c r="HH332" s="44"/>
      <c r="HI332" s="44"/>
      <c r="HJ332" s="44"/>
      <c r="HK332" s="44"/>
      <c r="HL332" s="44"/>
      <c r="HM332" s="44"/>
      <c r="HN332" s="44"/>
      <c r="HO332" s="44"/>
      <c r="HP332" s="44"/>
      <c r="HQ332" s="44"/>
      <c r="HR332" s="44"/>
      <c r="HS332" s="44"/>
      <c r="HT332" s="44"/>
      <c r="HU332" s="44"/>
      <c r="HV332" s="44"/>
      <c r="HW332" s="44"/>
      <c r="HX332" s="44"/>
      <c r="HY332" s="44"/>
      <c r="HZ332" s="44"/>
      <c r="IA332" s="44"/>
      <c r="IB332" s="44"/>
      <c r="IC332" s="44"/>
      <c r="ID332" s="44"/>
      <c r="IE332" s="44"/>
      <c r="IF332" s="44"/>
      <c r="IG332" s="44"/>
      <c r="IH332" s="44"/>
      <c r="II332" s="44"/>
      <c r="IJ332" s="44"/>
      <c r="IK332" s="44"/>
      <c r="IL332" s="44"/>
      <c r="IM332" s="44"/>
      <c r="IN332" s="44"/>
      <c r="IO332" s="44"/>
      <c r="IP332" s="44"/>
      <c r="IQ332" s="44"/>
      <c r="IR332" s="44"/>
      <c r="IS332" s="44"/>
      <c r="IT332" s="44"/>
      <c r="IU332" s="44"/>
      <c r="IV332" s="44"/>
      <c r="IW332" s="44"/>
      <c r="IX332" s="44"/>
      <c r="IY332" s="44"/>
      <c r="IZ332" s="44"/>
      <c r="JA332" s="44"/>
      <c r="JB332" s="44"/>
      <c r="JC332" s="44"/>
      <c r="JD332" s="44"/>
      <c r="JE332" s="44"/>
      <c r="JF332" s="44"/>
      <c r="JG332" s="44"/>
      <c r="JH332" s="44"/>
      <c r="JI332" s="44"/>
      <c r="JJ332" s="44"/>
      <c r="JK332" s="44"/>
      <c r="JL332" s="44"/>
      <c r="JM332" s="44"/>
      <c r="JN332" s="44"/>
      <c r="JO332" s="44"/>
      <c r="JP332" s="44"/>
      <c r="JQ332" s="44"/>
      <c r="JR332" s="44"/>
      <c r="JS332" s="44"/>
      <c r="JT332" s="44"/>
      <c r="JU332" s="44"/>
      <c r="JV332" s="44"/>
      <c r="JW332" s="44"/>
      <c r="JX332" s="44"/>
      <c r="JY332" s="44"/>
      <c r="JZ332" s="44"/>
      <c r="KA332" s="44"/>
      <c r="KB332" s="44"/>
      <c r="KC332" s="44"/>
      <c r="KD332" s="44"/>
      <c r="KE332" s="44"/>
      <c r="KF332" s="44"/>
      <c r="KG332" s="44"/>
      <c r="KH332" s="44"/>
      <c r="KI332" s="44"/>
      <c r="KJ332" s="44"/>
      <c r="KK332" s="44"/>
      <c r="KL332" s="44"/>
      <c r="KM332" s="44"/>
      <c r="KN332" s="44"/>
      <c r="KO332" s="44"/>
      <c r="KP332" s="44"/>
      <c r="KQ332" s="44"/>
      <c r="KR332" s="44"/>
      <c r="KS332" s="44"/>
      <c r="KT332" s="44"/>
      <c r="KU332" s="44"/>
      <c r="KV332" s="44"/>
      <c r="KW332" s="44"/>
      <c r="KX332" s="44"/>
      <c r="KY332" s="44"/>
      <c r="KZ332" s="44"/>
      <c r="LA332" s="44"/>
      <c r="LB332" s="44"/>
      <c r="LC332" s="44"/>
      <c r="LD332" s="44"/>
      <c r="LE332" s="44"/>
      <c r="LF332" s="44"/>
      <c r="LG332" s="44"/>
      <c r="LH332" s="44"/>
      <c r="LI332" s="44"/>
      <c r="LJ332" s="44"/>
      <c r="LK332" s="44"/>
      <c r="LL332" s="44"/>
      <c r="LM332" s="44"/>
      <c r="LN332" s="44"/>
      <c r="LO332" s="44"/>
      <c r="LP332" s="44"/>
      <c r="LQ332" s="44"/>
      <c r="LR332" s="44"/>
      <c r="LS332" s="44"/>
      <c r="LT332" s="44"/>
      <c r="LU332" s="44"/>
      <c r="LV332" s="44"/>
      <c r="LW332" s="44"/>
      <c r="LX332" s="44"/>
      <c r="LY332" s="44"/>
      <c r="LZ332" s="44"/>
      <c r="MA332" s="44"/>
      <c r="MB332" s="44"/>
      <c r="MC332" s="44"/>
      <c r="MD332" s="44"/>
      <c r="ME332" s="44"/>
      <c r="MF332" s="44"/>
      <c r="MG332" s="44"/>
      <c r="MH332" s="44"/>
      <c r="MI332" s="44"/>
      <c r="MJ332" s="44"/>
      <c r="MK332" s="44"/>
      <c r="ML332" s="44"/>
      <c r="MM332" s="44"/>
      <c r="MN332" s="44"/>
      <c r="MO332" s="44"/>
      <c r="MP332" s="44"/>
      <c r="MQ332" s="44"/>
      <c r="MR332" s="44"/>
      <c r="MS332" s="44"/>
      <c r="MT332" s="44"/>
      <c r="MU332" s="44"/>
      <c r="MV332" s="44"/>
      <c r="MW332" s="44"/>
      <c r="MX332" s="44"/>
      <c r="MY332" s="44"/>
      <c r="MZ332" s="44"/>
      <c r="NA332" s="44"/>
      <c r="NB332" s="44"/>
      <c r="NC332" s="44"/>
      <c r="ND332" s="44"/>
      <c r="NE332" s="44"/>
      <c r="NF332" s="44"/>
      <c r="NG332" s="44"/>
      <c r="NH332" s="44"/>
      <c r="NI332" s="44"/>
      <c r="NJ332" s="44"/>
      <c r="NK332" s="44"/>
      <c r="NL332" s="44"/>
      <c r="NM332" s="44"/>
      <c r="NN332" s="44"/>
      <c r="NO332" s="44"/>
      <c r="NP332" s="44"/>
      <c r="NQ332" s="44"/>
      <c r="NR332" s="44"/>
      <c r="NS332" s="44"/>
      <c r="NT332" s="44"/>
      <c r="NU332" s="44"/>
      <c r="NV332" s="44"/>
      <c r="NW332" s="44"/>
      <c r="NX332" s="44"/>
      <c r="NY332" s="44"/>
      <c r="NZ332" s="44"/>
      <c r="OA332" s="44"/>
      <c r="OB332" s="44"/>
      <c r="OC332" s="44"/>
      <c r="OD332" s="44"/>
      <c r="OE332" s="44"/>
      <c r="OF332" s="44"/>
      <c r="OG332" s="44"/>
      <c r="OH332" s="44"/>
      <c r="OI332" s="44"/>
      <c r="OJ332" s="44"/>
      <c r="OK332" s="44"/>
      <c r="OL332" s="44"/>
      <c r="OM332" s="44"/>
      <c r="ON332" s="44"/>
      <c r="OO332" s="44"/>
      <c r="OP332" s="44"/>
      <c r="OQ332" s="44"/>
      <c r="OR332" s="44"/>
      <c r="OS332" s="44"/>
      <c r="OT332" s="44"/>
      <c r="OU332" s="44"/>
      <c r="OV332" s="44"/>
      <c r="OW332" s="44"/>
      <c r="OX332" s="44"/>
      <c r="OY332" s="44"/>
      <c r="OZ332" s="44"/>
      <c r="PA332" s="44"/>
      <c r="PB332" s="44"/>
      <c r="PC332" s="44"/>
      <c r="PD332" s="44"/>
      <c r="PE332" s="44"/>
      <c r="PF332" s="44"/>
      <c r="PG332" s="44"/>
      <c r="PH332" s="44"/>
    </row>
    <row r="333" spans="1:424" s="49" customFormat="1" x14ac:dyDescent="0.25">
      <c r="A333" s="30"/>
      <c r="C333" s="328"/>
      <c r="D333" s="47"/>
      <c r="E333" s="328"/>
      <c r="F333" s="47"/>
      <c r="G333" s="47"/>
      <c r="H333" s="47"/>
      <c r="I333" s="47"/>
      <c r="J333" s="47"/>
      <c r="M333" s="47"/>
      <c r="N333" s="47"/>
      <c r="O333" s="47"/>
      <c r="P333" s="47"/>
      <c r="Q333" s="47"/>
      <c r="R333" s="47"/>
      <c r="U333" s="47"/>
      <c r="V333" s="47"/>
      <c r="W333" s="47"/>
      <c r="X333" s="47"/>
      <c r="Y333" s="47"/>
      <c r="Z333" s="47"/>
      <c r="AC333" s="47"/>
      <c r="AD333" s="47"/>
      <c r="AE333" s="47"/>
      <c r="AF333" s="47"/>
      <c r="AG333" s="47"/>
      <c r="AH333" s="47"/>
      <c r="AK333" s="47"/>
      <c r="AL333" s="47"/>
      <c r="AM333" s="47"/>
      <c r="AN333" s="47"/>
      <c r="AO333" s="47"/>
      <c r="AP333" s="47"/>
      <c r="AS333" s="47"/>
      <c r="AT333" s="47"/>
      <c r="AU333" s="47"/>
      <c r="AV333" s="47"/>
      <c r="AW333" s="46"/>
      <c r="AX333" s="46"/>
      <c r="BA333" s="47"/>
      <c r="BB333" s="47"/>
      <c r="BC333" s="47"/>
      <c r="BD333" s="47"/>
      <c r="BE333" s="47"/>
      <c r="BF333" s="47"/>
      <c r="BG333" s="47"/>
      <c r="BH333" s="47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44"/>
      <c r="CK333" s="44"/>
      <c r="CL333" s="44"/>
      <c r="CM333" s="44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  <c r="EY333" s="44"/>
      <c r="EZ333" s="44"/>
      <c r="FA333" s="44"/>
      <c r="FB333" s="44"/>
      <c r="FC333" s="44"/>
      <c r="FD333" s="44"/>
      <c r="FE333" s="44"/>
      <c r="FF333" s="44"/>
      <c r="FG333" s="44"/>
      <c r="FH333" s="44"/>
      <c r="FI333" s="44"/>
      <c r="FJ333" s="44"/>
      <c r="FK333" s="44"/>
      <c r="FL333" s="44"/>
      <c r="FM333" s="44"/>
      <c r="FN333" s="44"/>
      <c r="FO333" s="44"/>
      <c r="FP333" s="44"/>
      <c r="FQ333" s="44"/>
      <c r="FR333" s="44"/>
      <c r="FS333" s="44"/>
      <c r="FT333" s="44"/>
      <c r="FU333" s="44"/>
      <c r="FV333" s="44"/>
      <c r="FW333" s="44"/>
      <c r="FX333" s="44"/>
      <c r="FY333" s="44"/>
      <c r="FZ333" s="44"/>
      <c r="GA333" s="44"/>
      <c r="GB333" s="44"/>
      <c r="GC333" s="44"/>
      <c r="GD333" s="44"/>
      <c r="GE333" s="44"/>
      <c r="GF333" s="44"/>
      <c r="GG333" s="44"/>
      <c r="GH333" s="44"/>
      <c r="GI333" s="44"/>
      <c r="GJ333" s="44"/>
      <c r="GK333" s="44"/>
      <c r="GL333" s="44"/>
      <c r="GM333" s="44"/>
      <c r="GN333" s="44"/>
      <c r="GO333" s="44"/>
      <c r="GP333" s="44"/>
      <c r="GQ333" s="44"/>
      <c r="GR333" s="44"/>
      <c r="GS333" s="44"/>
      <c r="GT333" s="44"/>
      <c r="GU333" s="44"/>
      <c r="GV333" s="44"/>
      <c r="GW333" s="44"/>
      <c r="GX333" s="44"/>
      <c r="GY333" s="44"/>
      <c r="GZ333" s="44"/>
      <c r="HA333" s="44"/>
      <c r="HB333" s="44"/>
      <c r="HC333" s="44"/>
      <c r="HD333" s="44"/>
      <c r="HE333" s="44"/>
      <c r="HF333" s="44"/>
      <c r="HG333" s="44"/>
      <c r="HH333" s="44"/>
      <c r="HI333" s="44"/>
      <c r="HJ333" s="44"/>
      <c r="HK333" s="44"/>
      <c r="HL333" s="44"/>
      <c r="HM333" s="44"/>
      <c r="HN333" s="44"/>
      <c r="HO333" s="44"/>
      <c r="HP333" s="44"/>
      <c r="HQ333" s="44"/>
      <c r="HR333" s="44"/>
      <c r="HS333" s="44"/>
      <c r="HT333" s="44"/>
      <c r="HU333" s="44"/>
      <c r="HV333" s="44"/>
      <c r="HW333" s="44"/>
      <c r="HX333" s="44"/>
      <c r="HY333" s="44"/>
      <c r="HZ333" s="44"/>
      <c r="IA333" s="44"/>
      <c r="IB333" s="44"/>
      <c r="IC333" s="44"/>
      <c r="ID333" s="44"/>
      <c r="IE333" s="44"/>
      <c r="IF333" s="44"/>
      <c r="IG333" s="44"/>
      <c r="IH333" s="44"/>
      <c r="II333" s="44"/>
      <c r="IJ333" s="44"/>
      <c r="IK333" s="44"/>
      <c r="IL333" s="44"/>
      <c r="IM333" s="44"/>
      <c r="IN333" s="44"/>
      <c r="IO333" s="44"/>
      <c r="IP333" s="44"/>
      <c r="IQ333" s="44"/>
      <c r="IR333" s="44"/>
      <c r="IS333" s="44"/>
      <c r="IT333" s="44"/>
      <c r="IU333" s="44"/>
      <c r="IV333" s="44"/>
      <c r="IW333" s="44"/>
      <c r="IX333" s="44"/>
      <c r="IY333" s="44"/>
      <c r="IZ333" s="44"/>
      <c r="JA333" s="44"/>
      <c r="JB333" s="44"/>
      <c r="JC333" s="44"/>
      <c r="JD333" s="44"/>
      <c r="JE333" s="44"/>
      <c r="JF333" s="44"/>
      <c r="JG333" s="44"/>
      <c r="JH333" s="44"/>
      <c r="JI333" s="44"/>
      <c r="JJ333" s="44"/>
      <c r="JK333" s="44"/>
      <c r="JL333" s="44"/>
      <c r="JM333" s="44"/>
      <c r="JN333" s="44"/>
      <c r="JO333" s="44"/>
      <c r="JP333" s="44"/>
      <c r="JQ333" s="44"/>
      <c r="JR333" s="44"/>
      <c r="JS333" s="44"/>
      <c r="JT333" s="44"/>
      <c r="JU333" s="44"/>
      <c r="JV333" s="44"/>
      <c r="JW333" s="44"/>
      <c r="JX333" s="44"/>
      <c r="JY333" s="44"/>
      <c r="JZ333" s="44"/>
      <c r="KA333" s="44"/>
      <c r="KB333" s="44"/>
      <c r="KC333" s="44"/>
      <c r="KD333" s="44"/>
      <c r="KE333" s="44"/>
      <c r="KF333" s="44"/>
      <c r="KG333" s="44"/>
      <c r="KH333" s="44"/>
      <c r="KI333" s="44"/>
      <c r="KJ333" s="44"/>
      <c r="KK333" s="44"/>
      <c r="KL333" s="44"/>
      <c r="KM333" s="44"/>
      <c r="KN333" s="44"/>
      <c r="KO333" s="44"/>
      <c r="KP333" s="44"/>
      <c r="KQ333" s="44"/>
      <c r="KR333" s="44"/>
      <c r="KS333" s="44"/>
      <c r="KT333" s="44"/>
      <c r="KU333" s="44"/>
      <c r="KV333" s="44"/>
      <c r="KW333" s="44"/>
      <c r="KX333" s="44"/>
      <c r="KY333" s="44"/>
      <c r="KZ333" s="44"/>
      <c r="LA333" s="44"/>
      <c r="LB333" s="44"/>
      <c r="LC333" s="44"/>
      <c r="LD333" s="44"/>
      <c r="LE333" s="44"/>
      <c r="LF333" s="44"/>
      <c r="LG333" s="44"/>
      <c r="LH333" s="44"/>
      <c r="LI333" s="44"/>
      <c r="LJ333" s="44"/>
      <c r="LK333" s="44"/>
      <c r="LL333" s="44"/>
      <c r="LM333" s="44"/>
      <c r="LN333" s="44"/>
      <c r="LO333" s="44"/>
      <c r="LP333" s="44"/>
      <c r="LQ333" s="44"/>
      <c r="LR333" s="44"/>
      <c r="LS333" s="44"/>
      <c r="LT333" s="44"/>
      <c r="LU333" s="44"/>
      <c r="LV333" s="44"/>
      <c r="LW333" s="44"/>
      <c r="LX333" s="44"/>
      <c r="LY333" s="44"/>
      <c r="LZ333" s="44"/>
      <c r="MA333" s="44"/>
      <c r="MB333" s="44"/>
      <c r="MC333" s="44"/>
      <c r="MD333" s="44"/>
      <c r="ME333" s="44"/>
      <c r="MF333" s="44"/>
      <c r="MG333" s="44"/>
      <c r="MH333" s="44"/>
      <c r="MI333" s="44"/>
      <c r="MJ333" s="44"/>
      <c r="MK333" s="44"/>
      <c r="ML333" s="44"/>
      <c r="MM333" s="44"/>
      <c r="MN333" s="44"/>
      <c r="MO333" s="44"/>
      <c r="MP333" s="44"/>
      <c r="MQ333" s="44"/>
      <c r="MR333" s="44"/>
      <c r="MS333" s="44"/>
      <c r="MT333" s="44"/>
      <c r="MU333" s="44"/>
      <c r="MV333" s="44"/>
      <c r="MW333" s="44"/>
      <c r="MX333" s="44"/>
      <c r="MY333" s="44"/>
      <c r="MZ333" s="44"/>
      <c r="NA333" s="44"/>
      <c r="NB333" s="44"/>
      <c r="NC333" s="44"/>
      <c r="ND333" s="44"/>
      <c r="NE333" s="44"/>
      <c r="NF333" s="44"/>
      <c r="NG333" s="44"/>
      <c r="NH333" s="44"/>
      <c r="NI333" s="44"/>
      <c r="NJ333" s="44"/>
      <c r="NK333" s="44"/>
      <c r="NL333" s="44"/>
      <c r="NM333" s="44"/>
      <c r="NN333" s="44"/>
      <c r="NO333" s="44"/>
      <c r="NP333" s="44"/>
      <c r="NQ333" s="44"/>
      <c r="NR333" s="44"/>
      <c r="NS333" s="44"/>
      <c r="NT333" s="44"/>
      <c r="NU333" s="44"/>
      <c r="NV333" s="44"/>
      <c r="NW333" s="44"/>
      <c r="NX333" s="44"/>
      <c r="NY333" s="44"/>
      <c r="NZ333" s="44"/>
      <c r="OA333" s="44"/>
      <c r="OB333" s="44"/>
      <c r="OC333" s="44"/>
      <c r="OD333" s="44"/>
      <c r="OE333" s="44"/>
      <c r="OF333" s="44"/>
      <c r="OG333" s="44"/>
      <c r="OH333" s="44"/>
      <c r="OI333" s="44"/>
      <c r="OJ333" s="44"/>
      <c r="OK333" s="44"/>
      <c r="OL333" s="44"/>
      <c r="OM333" s="44"/>
      <c r="ON333" s="44"/>
      <c r="OO333" s="44"/>
      <c r="OP333" s="44"/>
      <c r="OQ333" s="44"/>
      <c r="OR333" s="44"/>
      <c r="OS333" s="44"/>
      <c r="OT333" s="44"/>
      <c r="OU333" s="44"/>
      <c r="OV333" s="44"/>
      <c r="OW333" s="44"/>
      <c r="OX333" s="44"/>
      <c r="OY333" s="44"/>
      <c r="OZ333" s="44"/>
      <c r="PA333" s="44"/>
      <c r="PB333" s="44"/>
      <c r="PC333" s="44"/>
      <c r="PD333" s="44"/>
      <c r="PE333" s="44"/>
      <c r="PF333" s="44"/>
      <c r="PG333" s="44"/>
      <c r="PH333" s="44"/>
    </row>
    <row r="334" spans="1:424" s="49" customFormat="1" x14ac:dyDescent="0.25">
      <c r="A334" s="30"/>
      <c r="C334" s="328"/>
      <c r="D334" s="47"/>
      <c r="E334" s="328"/>
      <c r="F334" s="47"/>
      <c r="G334" s="47"/>
      <c r="H334" s="47"/>
      <c r="I334" s="47"/>
      <c r="J334" s="47"/>
      <c r="M334" s="47"/>
      <c r="N334" s="47"/>
      <c r="O334" s="47"/>
      <c r="P334" s="47"/>
      <c r="Q334" s="47"/>
      <c r="R334" s="47"/>
      <c r="U334" s="47"/>
      <c r="V334" s="47"/>
      <c r="W334" s="47"/>
      <c r="X334" s="47"/>
      <c r="Y334" s="47"/>
      <c r="Z334" s="47"/>
      <c r="AC334" s="47"/>
      <c r="AD334" s="47"/>
      <c r="AE334" s="47"/>
      <c r="AF334" s="47"/>
      <c r="AG334" s="47"/>
      <c r="AH334" s="47"/>
      <c r="AK334" s="47"/>
      <c r="AL334" s="47"/>
      <c r="AM334" s="47"/>
      <c r="AN334" s="47"/>
      <c r="AO334" s="47"/>
      <c r="AP334" s="47"/>
      <c r="AS334" s="47"/>
      <c r="AT334" s="47"/>
      <c r="AU334" s="47"/>
      <c r="AV334" s="47"/>
      <c r="AW334" s="46"/>
      <c r="AX334" s="46"/>
      <c r="BA334" s="47"/>
      <c r="BB334" s="47"/>
      <c r="BC334" s="47"/>
      <c r="BD334" s="47"/>
      <c r="BE334" s="47"/>
      <c r="BF334" s="47"/>
      <c r="BG334" s="47"/>
      <c r="BH334" s="47"/>
      <c r="BI334" s="44"/>
      <c r="BJ334" s="44"/>
      <c r="BK334" s="44"/>
      <c r="BL334" s="44"/>
      <c r="BM334" s="44"/>
      <c r="BN334" s="44"/>
      <c r="BO334" s="44"/>
      <c r="BP334" s="44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44"/>
      <c r="CD334" s="44"/>
      <c r="CE334" s="44"/>
      <c r="CF334" s="44"/>
      <c r="CG334" s="44"/>
      <c r="CH334" s="44"/>
      <c r="CI334" s="44"/>
      <c r="CJ334" s="44"/>
      <c r="CK334" s="44"/>
      <c r="CL334" s="44"/>
      <c r="CM334" s="44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4"/>
      <c r="EB334" s="44"/>
      <c r="EC334" s="44"/>
      <c r="ED334" s="44"/>
      <c r="EE334" s="44"/>
      <c r="EF334" s="44"/>
      <c r="EG334" s="44"/>
      <c r="EH334" s="44"/>
      <c r="EI334" s="44"/>
      <c r="EJ334" s="44"/>
      <c r="EK334" s="44"/>
      <c r="EL334" s="44"/>
      <c r="EM334" s="44"/>
      <c r="EN334" s="44"/>
      <c r="EO334" s="44"/>
      <c r="EP334" s="44"/>
      <c r="EQ334" s="44"/>
      <c r="ER334" s="44"/>
      <c r="ES334" s="44"/>
      <c r="ET334" s="44"/>
      <c r="EU334" s="44"/>
      <c r="EV334" s="44"/>
      <c r="EW334" s="44"/>
      <c r="EX334" s="44"/>
      <c r="EY334" s="44"/>
      <c r="EZ334" s="44"/>
      <c r="FA334" s="44"/>
      <c r="FB334" s="44"/>
      <c r="FC334" s="44"/>
      <c r="FD334" s="44"/>
      <c r="FE334" s="44"/>
      <c r="FF334" s="44"/>
      <c r="FG334" s="44"/>
      <c r="FH334" s="44"/>
      <c r="FI334" s="44"/>
      <c r="FJ334" s="44"/>
      <c r="FK334" s="44"/>
      <c r="FL334" s="44"/>
      <c r="FM334" s="44"/>
      <c r="FN334" s="44"/>
      <c r="FO334" s="44"/>
      <c r="FP334" s="44"/>
      <c r="FQ334" s="44"/>
      <c r="FR334" s="44"/>
      <c r="FS334" s="44"/>
      <c r="FT334" s="44"/>
      <c r="FU334" s="44"/>
      <c r="FV334" s="44"/>
      <c r="FW334" s="44"/>
      <c r="FX334" s="44"/>
      <c r="FY334" s="44"/>
      <c r="FZ334" s="44"/>
      <c r="GA334" s="44"/>
      <c r="GB334" s="44"/>
      <c r="GC334" s="44"/>
      <c r="GD334" s="44"/>
      <c r="GE334" s="44"/>
      <c r="GF334" s="44"/>
      <c r="GG334" s="44"/>
      <c r="GH334" s="44"/>
      <c r="GI334" s="44"/>
      <c r="GJ334" s="44"/>
      <c r="GK334" s="44"/>
      <c r="GL334" s="44"/>
      <c r="GM334" s="44"/>
      <c r="GN334" s="44"/>
      <c r="GO334" s="44"/>
      <c r="GP334" s="44"/>
      <c r="GQ334" s="44"/>
      <c r="GR334" s="44"/>
      <c r="GS334" s="44"/>
      <c r="GT334" s="44"/>
      <c r="GU334" s="44"/>
      <c r="GV334" s="44"/>
      <c r="GW334" s="44"/>
      <c r="GX334" s="44"/>
      <c r="GY334" s="44"/>
      <c r="GZ334" s="44"/>
      <c r="HA334" s="44"/>
      <c r="HB334" s="44"/>
      <c r="HC334" s="44"/>
      <c r="HD334" s="44"/>
      <c r="HE334" s="44"/>
      <c r="HF334" s="44"/>
      <c r="HG334" s="44"/>
      <c r="HH334" s="44"/>
      <c r="HI334" s="44"/>
      <c r="HJ334" s="44"/>
      <c r="HK334" s="44"/>
      <c r="HL334" s="44"/>
      <c r="HM334" s="44"/>
      <c r="HN334" s="44"/>
      <c r="HO334" s="44"/>
      <c r="HP334" s="44"/>
      <c r="HQ334" s="44"/>
      <c r="HR334" s="44"/>
      <c r="HS334" s="44"/>
      <c r="HT334" s="44"/>
      <c r="HU334" s="44"/>
      <c r="HV334" s="44"/>
      <c r="HW334" s="44"/>
      <c r="HX334" s="44"/>
      <c r="HY334" s="44"/>
      <c r="HZ334" s="44"/>
      <c r="IA334" s="44"/>
      <c r="IB334" s="44"/>
      <c r="IC334" s="44"/>
      <c r="ID334" s="44"/>
      <c r="IE334" s="44"/>
      <c r="IF334" s="44"/>
      <c r="IG334" s="44"/>
      <c r="IH334" s="44"/>
      <c r="II334" s="44"/>
      <c r="IJ334" s="44"/>
      <c r="IK334" s="44"/>
      <c r="IL334" s="44"/>
      <c r="IM334" s="44"/>
      <c r="IN334" s="44"/>
      <c r="IO334" s="44"/>
      <c r="IP334" s="44"/>
      <c r="IQ334" s="44"/>
      <c r="IR334" s="44"/>
      <c r="IS334" s="44"/>
      <c r="IT334" s="44"/>
      <c r="IU334" s="44"/>
      <c r="IV334" s="44"/>
      <c r="IW334" s="44"/>
      <c r="IX334" s="44"/>
      <c r="IY334" s="44"/>
      <c r="IZ334" s="44"/>
      <c r="JA334" s="44"/>
      <c r="JB334" s="44"/>
      <c r="JC334" s="44"/>
      <c r="JD334" s="44"/>
      <c r="JE334" s="44"/>
      <c r="JF334" s="44"/>
      <c r="JG334" s="44"/>
      <c r="JH334" s="44"/>
      <c r="JI334" s="44"/>
      <c r="JJ334" s="44"/>
      <c r="JK334" s="44"/>
      <c r="JL334" s="44"/>
      <c r="JM334" s="44"/>
      <c r="JN334" s="44"/>
      <c r="JO334" s="44"/>
      <c r="JP334" s="44"/>
      <c r="JQ334" s="44"/>
      <c r="JR334" s="44"/>
      <c r="JS334" s="44"/>
      <c r="JT334" s="44"/>
      <c r="JU334" s="44"/>
      <c r="JV334" s="44"/>
      <c r="JW334" s="44"/>
      <c r="JX334" s="44"/>
      <c r="JY334" s="44"/>
      <c r="JZ334" s="44"/>
      <c r="KA334" s="44"/>
      <c r="KB334" s="44"/>
      <c r="KC334" s="44"/>
      <c r="KD334" s="44"/>
      <c r="KE334" s="44"/>
      <c r="KF334" s="44"/>
      <c r="KG334" s="44"/>
      <c r="KH334" s="44"/>
      <c r="KI334" s="44"/>
      <c r="KJ334" s="44"/>
      <c r="KK334" s="44"/>
      <c r="KL334" s="44"/>
      <c r="KM334" s="44"/>
      <c r="KN334" s="44"/>
      <c r="KO334" s="44"/>
      <c r="KP334" s="44"/>
      <c r="KQ334" s="44"/>
      <c r="KR334" s="44"/>
      <c r="KS334" s="44"/>
      <c r="KT334" s="44"/>
      <c r="KU334" s="44"/>
      <c r="KV334" s="44"/>
      <c r="KW334" s="44"/>
      <c r="KX334" s="44"/>
      <c r="KY334" s="44"/>
      <c r="KZ334" s="44"/>
      <c r="LA334" s="44"/>
      <c r="LB334" s="44"/>
      <c r="LC334" s="44"/>
      <c r="LD334" s="44"/>
      <c r="LE334" s="44"/>
      <c r="LF334" s="44"/>
      <c r="LG334" s="44"/>
      <c r="LH334" s="44"/>
      <c r="LI334" s="44"/>
      <c r="LJ334" s="44"/>
      <c r="LK334" s="44"/>
      <c r="LL334" s="44"/>
      <c r="LM334" s="44"/>
      <c r="LN334" s="44"/>
      <c r="LO334" s="44"/>
      <c r="LP334" s="44"/>
      <c r="LQ334" s="44"/>
      <c r="LR334" s="44"/>
      <c r="LS334" s="44"/>
      <c r="LT334" s="44"/>
      <c r="LU334" s="44"/>
      <c r="LV334" s="44"/>
      <c r="LW334" s="44"/>
      <c r="LX334" s="44"/>
      <c r="LY334" s="44"/>
      <c r="LZ334" s="44"/>
      <c r="MA334" s="44"/>
      <c r="MB334" s="44"/>
      <c r="MC334" s="44"/>
      <c r="MD334" s="44"/>
      <c r="ME334" s="44"/>
      <c r="MF334" s="44"/>
      <c r="MG334" s="44"/>
      <c r="MH334" s="44"/>
      <c r="MI334" s="44"/>
      <c r="MJ334" s="44"/>
      <c r="MK334" s="44"/>
      <c r="ML334" s="44"/>
      <c r="MM334" s="44"/>
      <c r="MN334" s="44"/>
      <c r="MO334" s="44"/>
      <c r="MP334" s="44"/>
      <c r="MQ334" s="44"/>
      <c r="MR334" s="44"/>
      <c r="MS334" s="44"/>
      <c r="MT334" s="44"/>
      <c r="MU334" s="44"/>
      <c r="MV334" s="44"/>
      <c r="MW334" s="44"/>
      <c r="MX334" s="44"/>
      <c r="MY334" s="44"/>
      <c r="MZ334" s="44"/>
      <c r="NA334" s="44"/>
      <c r="NB334" s="44"/>
      <c r="NC334" s="44"/>
      <c r="ND334" s="44"/>
      <c r="NE334" s="44"/>
      <c r="NF334" s="44"/>
      <c r="NG334" s="44"/>
      <c r="NH334" s="44"/>
      <c r="NI334" s="44"/>
      <c r="NJ334" s="44"/>
      <c r="NK334" s="44"/>
      <c r="NL334" s="44"/>
      <c r="NM334" s="44"/>
      <c r="NN334" s="44"/>
      <c r="NO334" s="44"/>
      <c r="NP334" s="44"/>
      <c r="NQ334" s="44"/>
      <c r="NR334" s="44"/>
      <c r="NS334" s="44"/>
      <c r="NT334" s="44"/>
      <c r="NU334" s="44"/>
      <c r="NV334" s="44"/>
      <c r="NW334" s="44"/>
      <c r="NX334" s="44"/>
      <c r="NY334" s="44"/>
      <c r="NZ334" s="44"/>
      <c r="OA334" s="44"/>
      <c r="OB334" s="44"/>
      <c r="OC334" s="44"/>
      <c r="OD334" s="44"/>
      <c r="OE334" s="44"/>
      <c r="OF334" s="44"/>
      <c r="OG334" s="44"/>
      <c r="OH334" s="44"/>
      <c r="OI334" s="44"/>
      <c r="OJ334" s="44"/>
      <c r="OK334" s="44"/>
      <c r="OL334" s="44"/>
      <c r="OM334" s="44"/>
      <c r="ON334" s="44"/>
      <c r="OO334" s="44"/>
      <c r="OP334" s="44"/>
      <c r="OQ334" s="44"/>
      <c r="OR334" s="44"/>
      <c r="OS334" s="44"/>
      <c r="OT334" s="44"/>
      <c r="OU334" s="44"/>
      <c r="OV334" s="44"/>
      <c r="OW334" s="44"/>
      <c r="OX334" s="44"/>
      <c r="OY334" s="44"/>
      <c r="OZ334" s="44"/>
      <c r="PA334" s="44"/>
      <c r="PB334" s="44"/>
      <c r="PC334" s="44"/>
      <c r="PD334" s="44"/>
      <c r="PE334" s="44"/>
      <c r="PF334" s="44"/>
      <c r="PG334" s="44"/>
      <c r="PH334" s="44"/>
    </row>
    <row r="335" spans="1:424" s="49" customFormat="1" x14ac:dyDescent="0.25">
      <c r="A335" s="30"/>
      <c r="C335" s="328"/>
      <c r="D335" s="47"/>
      <c r="E335" s="328"/>
      <c r="F335" s="47"/>
      <c r="G335" s="47"/>
      <c r="H335" s="47"/>
      <c r="I335" s="47"/>
      <c r="J335" s="47"/>
      <c r="M335" s="47"/>
      <c r="N335" s="47"/>
      <c r="O335" s="47"/>
      <c r="P335" s="47"/>
      <c r="Q335" s="47"/>
      <c r="R335" s="47"/>
      <c r="U335" s="47"/>
      <c r="V335" s="47"/>
      <c r="W335" s="47"/>
      <c r="X335" s="47"/>
      <c r="Y335" s="47"/>
      <c r="Z335" s="47"/>
      <c r="AC335" s="47"/>
      <c r="AD335" s="47"/>
      <c r="AE335" s="47"/>
      <c r="AF335" s="47"/>
      <c r="AG335" s="47"/>
      <c r="AH335" s="47"/>
      <c r="AK335" s="47"/>
      <c r="AL335" s="47"/>
      <c r="AM335" s="47"/>
      <c r="AN335" s="47"/>
      <c r="AO335" s="47"/>
      <c r="AP335" s="47"/>
      <c r="AS335" s="47"/>
      <c r="AT335" s="47"/>
      <c r="AU335" s="47"/>
      <c r="AV335" s="47"/>
      <c r="AW335" s="46"/>
      <c r="AX335" s="46"/>
      <c r="BA335" s="47"/>
      <c r="BB335" s="47"/>
      <c r="BC335" s="47"/>
      <c r="BD335" s="47"/>
      <c r="BE335" s="47"/>
      <c r="BF335" s="47"/>
      <c r="BG335" s="47"/>
      <c r="BH335" s="47"/>
      <c r="BI335" s="44"/>
      <c r="BJ335" s="44"/>
      <c r="BK335" s="44"/>
      <c r="BL335" s="44"/>
      <c r="BM335" s="44"/>
      <c r="BN335" s="44"/>
      <c r="BO335" s="44"/>
      <c r="BP335" s="44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44"/>
      <c r="CE335" s="44"/>
      <c r="CF335" s="44"/>
      <c r="CG335" s="44"/>
      <c r="CH335" s="44"/>
      <c r="CI335" s="44"/>
      <c r="CJ335" s="44"/>
      <c r="CK335" s="44"/>
      <c r="CL335" s="44"/>
      <c r="CM335" s="44"/>
      <c r="CN335" s="44"/>
      <c r="CO335" s="44"/>
      <c r="CP335" s="44"/>
      <c r="CQ335" s="44"/>
      <c r="CR335" s="44"/>
      <c r="CS335" s="44"/>
      <c r="CT335" s="44"/>
      <c r="CU335" s="44"/>
      <c r="CV335" s="44"/>
      <c r="CW335" s="44"/>
      <c r="CX335" s="44"/>
      <c r="CY335" s="44"/>
      <c r="CZ335" s="44"/>
      <c r="DA335" s="44"/>
      <c r="DB335" s="44"/>
      <c r="DC335" s="44"/>
      <c r="DD335" s="44"/>
      <c r="DE335" s="44"/>
      <c r="DF335" s="44"/>
      <c r="DG335" s="44"/>
      <c r="DH335" s="44"/>
      <c r="DI335" s="44"/>
      <c r="DJ335" s="44"/>
      <c r="DK335" s="44"/>
      <c r="DL335" s="44"/>
      <c r="DM335" s="44"/>
      <c r="DN335" s="44"/>
      <c r="DO335" s="44"/>
      <c r="DP335" s="44"/>
      <c r="DQ335" s="44"/>
      <c r="DR335" s="44"/>
      <c r="DS335" s="44"/>
      <c r="DT335" s="44"/>
      <c r="DU335" s="44"/>
      <c r="DV335" s="44"/>
      <c r="DW335" s="44"/>
      <c r="DX335" s="44"/>
      <c r="DY335" s="44"/>
      <c r="DZ335" s="44"/>
      <c r="EA335" s="44"/>
      <c r="EB335" s="44"/>
      <c r="EC335" s="44"/>
      <c r="ED335" s="44"/>
      <c r="EE335" s="44"/>
      <c r="EF335" s="44"/>
      <c r="EG335" s="44"/>
      <c r="EH335" s="44"/>
      <c r="EI335" s="44"/>
      <c r="EJ335" s="44"/>
      <c r="EK335" s="44"/>
      <c r="EL335" s="44"/>
      <c r="EM335" s="44"/>
      <c r="EN335" s="44"/>
      <c r="EO335" s="44"/>
      <c r="EP335" s="44"/>
      <c r="EQ335" s="44"/>
      <c r="ER335" s="44"/>
      <c r="ES335" s="44"/>
      <c r="ET335" s="44"/>
      <c r="EU335" s="44"/>
      <c r="EV335" s="44"/>
      <c r="EW335" s="44"/>
      <c r="EX335" s="44"/>
      <c r="EY335" s="44"/>
      <c r="EZ335" s="44"/>
      <c r="FA335" s="44"/>
      <c r="FB335" s="44"/>
      <c r="FC335" s="44"/>
      <c r="FD335" s="44"/>
      <c r="FE335" s="44"/>
      <c r="FF335" s="44"/>
      <c r="FG335" s="44"/>
      <c r="FH335" s="44"/>
      <c r="FI335" s="44"/>
      <c r="FJ335" s="44"/>
      <c r="FK335" s="44"/>
      <c r="FL335" s="44"/>
      <c r="FM335" s="44"/>
      <c r="FN335" s="44"/>
      <c r="FO335" s="44"/>
      <c r="FP335" s="44"/>
      <c r="FQ335" s="44"/>
      <c r="FR335" s="44"/>
      <c r="FS335" s="44"/>
      <c r="FT335" s="44"/>
      <c r="FU335" s="44"/>
      <c r="FV335" s="44"/>
      <c r="FW335" s="44"/>
      <c r="FX335" s="44"/>
      <c r="FY335" s="44"/>
      <c r="FZ335" s="44"/>
      <c r="GA335" s="44"/>
      <c r="GB335" s="44"/>
      <c r="GC335" s="44"/>
      <c r="GD335" s="44"/>
      <c r="GE335" s="44"/>
      <c r="GF335" s="44"/>
      <c r="GG335" s="44"/>
      <c r="GH335" s="44"/>
      <c r="GI335" s="44"/>
      <c r="GJ335" s="44"/>
      <c r="GK335" s="44"/>
      <c r="GL335" s="44"/>
      <c r="GM335" s="44"/>
      <c r="GN335" s="44"/>
      <c r="GO335" s="44"/>
      <c r="GP335" s="44"/>
      <c r="GQ335" s="44"/>
      <c r="GR335" s="44"/>
      <c r="GS335" s="44"/>
      <c r="GT335" s="44"/>
      <c r="GU335" s="44"/>
      <c r="GV335" s="44"/>
      <c r="GW335" s="44"/>
      <c r="GX335" s="44"/>
      <c r="GY335" s="44"/>
      <c r="GZ335" s="44"/>
      <c r="HA335" s="44"/>
      <c r="HB335" s="44"/>
      <c r="HC335" s="44"/>
      <c r="HD335" s="44"/>
      <c r="HE335" s="44"/>
      <c r="HF335" s="44"/>
      <c r="HG335" s="44"/>
      <c r="HH335" s="44"/>
      <c r="HI335" s="44"/>
      <c r="HJ335" s="44"/>
      <c r="HK335" s="44"/>
      <c r="HL335" s="44"/>
      <c r="HM335" s="44"/>
      <c r="HN335" s="44"/>
      <c r="HO335" s="44"/>
      <c r="HP335" s="44"/>
      <c r="HQ335" s="44"/>
      <c r="HR335" s="44"/>
      <c r="HS335" s="44"/>
      <c r="HT335" s="44"/>
      <c r="HU335" s="44"/>
      <c r="HV335" s="44"/>
      <c r="HW335" s="44"/>
      <c r="HX335" s="44"/>
      <c r="HY335" s="44"/>
      <c r="HZ335" s="44"/>
      <c r="IA335" s="44"/>
      <c r="IB335" s="44"/>
      <c r="IC335" s="44"/>
      <c r="ID335" s="44"/>
      <c r="IE335" s="44"/>
      <c r="IF335" s="44"/>
      <c r="IG335" s="44"/>
      <c r="IH335" s="44"/>
      <c r="II335" s="44"/>
      <c r="IJ335" s="44"/>
      <c r="IK335" s="44"/>
      <c r="IL335" s="44"/>
      <c r="IM335" s="44"/>
      <c r="IN335" s="44"/>
      <c r="IO335" s="44"/>
      <c r="IP335" s="44"/>
      <c r="IQ335" s="44"/>
      <c r="IR335" s="44"/>
      <c r="IS335" s="44"/>
      <c r="IT335" s="44"/>
      <c r="IU335" s="44"/>
      <c r="IV335" s="44"/>
      <c r="IW335" s="44"/>
      <c r="IX335" s="44"/>
      <c r="IY335" s="44"/>
      <c r="IZ335" s="44"/>
      <c r="JA335" s="44"/>
      <c r="JB335" s="44"/>
      <c r="JC335" s="44"/>
      <c r="JD335" s="44"/>
      <c r="JE335" s="44"/>
      <c r="JF335" s="44"/>
      <c r="JG335" s="44"/>
      <c r="JH335" s="44"/>
      <c r="JI335" s="44"/>
      <c r="JJ335" s="44"/>
      <c r="JK335" s="44"/>
      <c r="JL335" s="44"/>
      <c r="JM335" s="44"/>
      <c r="JN335" s="44"/>
      <c r="JO335" s="44"/>
      <c r="JP335" s="44"/>
      <c r="JQ335" s="44"/>
      <c r="JR335" s="44"/>
      <c r="JS335" s="44"/>
      <c r="JT335" s="44"/>
      <c r="JU335" s="44"/>
      <c r="JV335" s="44"/>
      <c r="JW335" s="44"/>
      <c r="JX335" s="44"/>
      <c r="JY335" s="44"/>
      <c r="JZ335" s="44"/>
      <c r="KA335" s="44"/>
      <c r="KB335" s="44"/>
      <c r="KC335" s="44"/>
      <c r="KD335" s="44"/>
      <c r="KE335" s="44"/>
      <c r="KF335" s="44"/>
      <c r="KG335" s="44"/>
      <c r="KH335" s="44"/>
      <c r="KI335" s="44"/>
      <c r="KJ335" s="44"/>
      <c r="KK335" s="44"/>
      <c r="KL335" s="44"/>
      <c r="KM335" s="44"/>
      <c r="KN335" s="44"/>
      <c r="KO335" s="44"/>
      <c r="KP335" s="44"/>
      <c r="KQ335" s="44"/>
      <c r="KR335" s="44"/>
      <c r="KS335" s="44"/>
      <c r="KT335" s="44"/>
      <c r="KU335" s="44"/>
      <c r="KV335" s="44"/>
      <c r="KW335" s="44"/>
      <c r="KX335" s="44"/>
      <c r="KY335" s="44"/>
      <c r="KZ335" s="44"/>
      <c r="LA335" s="44"/>
      <c r="LB335" s="44"/>
      <c r="LC335" s="44"/>
      <c r="LD335" s="44"/>
      <c r="LE335" s="44"/>
      <c r="LF335" s="44"/>
      <c r="LG335" s="44"/>
      <c r="LH335" s="44"/>
      <c r="LI335" s="44"/>
      <c r="LJ335" s="44"/>
      <c r="LK335" s="44"/>
      <c r="LL335" s="44"/>
      <c r="LM335" s="44"/>
      <c r="LN335" s="44"/>
      <c r="LO335" s="44"/>
      <c r="LP335" s="44"/>
      <c r="LQ335" s="44"/>
      <c r="LR335" s="44"/>
      <c r="LS335" s="44"/>
      <c r="LT335" s="44"/>
      <c r="LU335" s="44"/>
      <c r="LV335" s="44"/>
      <c r="LW335" s="44"/>
      <c r="LX335" s="44"/>
      <c r="LY335" s="44"/>
      <c r="LZ335" s="44"/>
      <c r="MA335" s="44"/>
      <c r="MB335" s="44"/>
      <c r="MC335" s="44"/>
      <c r="MD335" s="44"/>
      <c r="ME335" s="44"/>
      <c r="MF335" s="44"/>
      <c r="MG335" s="44"/>
      <c r="MH335" s="44"/>
      <c r="MI335" s="44"/>
      <c r="MJ335" s="44"/>
      <c r="MK335" s="44"/>
      <c r="ML335" s="44"/>
      <c r="MM335" s="44"/>
      <c r="MN335" s="44"/>
      <c r="MO335" s="44"/>
      <c r="MP335" s="44"/>
      <c r="MQ335" s="44"/>
      <c r="MR335" s="44"/>
      <c r="MS335" s="44"/>
      <c r="MT335" s="44"/>
      <c r="MU335" s="44"/>
      <c r="MV335" s="44"/>
      <c r="MW335" s="44"/>
      <c r="MX335" s="44"/>
      <c r="MY335" s="44"/>
      <c r="MZ335" s="44"/>
      <c r="NA335" s="44"/>
      <c r="NB335" s="44"/>
      <c r="NC335" s="44"/>
      <c r="ND335" s="44"/>
      <c r="NE335" s="44"/>
      <c r="NF335" s="44"/>
      <c r="NG335" s="44"/>
      <c r="NH335" s="44"/>
      <c r="NI335" s="44"/>
      <c r="NJ335" s="44"/>
      <c r="NK335" s="44"/>
      <c r="NL335" s="44"/>
      <c r="NM335" s="44"/>
      <c r="NN335" s="44"/>
      <c r="NO335" s="44"/>
      <c r="NP335" s="44"/>
      <c r="NQ335" s="44"/>
      <c r="NR335" s="44"/>
      <c r="NS335" s="44"/>
      <c r="NT335" s="44"/>
      <c r="NU335" s="44"/>
      <c r="NV335" s="44"/>
      <c r="NW335" s="44"/>
      <c r="NX335" s="44"/>
      <c r="NY335" s="44"/>
      <c r="NZ335" s="44"/>
      <c r="OA335" s="44"/>
      <c r="OB335" s="44"/>
      <c r="OC335" s="44"/>
      <c r="OD335" s="44"/>
      <c r="OE335" s="44"/>
      <c r="OF335" s="44"/>
      <c r="OG335" s="44"/>
      <c r="OH335" s="44"/>
      <c r="OI335" s="44"/>
      <c r="OJ335" s="44"/>
      <c r="OK335" s="44"/>
      <c r="OL335" s="44"/>
      <c r="OM335" s="44"/>
      <c r="ON335" s="44"/>
      <c r="OO335" s="44"/>
      <c r="OP335" s="44"/>
      <c r="OQ335" s="44"/>
      <c r="OR335" s="44"/>
      <c r="OS335" s="44"/>
      <c r="OT335" s="44"/>
      <c r="OU335" s="44"/>
      <c r="OV335" s="44"/>
      <c r="OW335" s="44"/>
      <c r="OX335" s="44"/>
      <c r="OY335" s="44"/>
      <c r="OZ335" s="44"/>
      <c r="PA335" s="44"/>
      <c r="PB335" s="44"/>
      <c r="PC335" s="44"/>
      <c r="PD335" s="44"/>
      <c r="PE335" s="44"/>
      <c r="PF335" s="44"/>
      <c r="PG335" s="44"/>
      <c r="PH335" s="44"/>
    </row>
    <row r="336" spans="1:424" s="49" customFormat="1" x14ac:dyDescent="0.25">
      <c r="A336" s="30"/>
      <c r="C336" s="328"/>
      <c r="D336" s="47"/>
      <c r="E336" s="328"/>
      <c r="F336" s="47"/>
      <c r="G336" s="47"/>
      <c r="H336" s="47"/>
      <c r="I336" s="47"/>
      <c r="J336" s="47"/>
      <c r="M336" s="47"/>
      <c r="N336" s="47"/>
      <c r="O336" s="47"/>
      <c r="P336" s="47"/>
      <c r="Q336" s="47"/>
      <c r="R336" s="47"/>
      <c r="U336" s="47"/>
      <c r="V336" s="47"/>
      <c r="W336" s="47"/>
      <c r="X336" s="47"/>
      <c r="Y336" s="47"/>
      <c r="Z336" s="47"/>
      <c r="AC336" s="47"/>
      <c r="AD336" s="47"/>
      <c r="AE336" s="47"/>
      <c r="AF336" s="47"/>
      <c r="AG336" s="47"/>
      <c r="AH336" s="47"/>
      <c r="AK336" s="47"/>
      <c r="AL336" s="47"/>
      <c r="AM336" s="47"/>
      <c r="AN336" s="47"/>
      <c r="AO336" s="47"/>
      <c r="AP336" s="47"/>
      <c r="AS336" s="47"/>
      <c r="AT336" s="47"/>
      <c r="AU336" s="47"/>
      <c r="AV336" s="47"/>
      <c r="AW336" s="46"/>
      <c r="AX336" s="46"/>
      <c r="BA336" s="47"/>
      <c r="BB336" s="47"/>
      <c r="BC336" s="47"/>
      <c r="BD336" s="47"/>
      <c r="BE336" s="47"/>
      <c r="BF336" s="47"/>
      <c r="BG336" s="47"/>
      <c r="BH336" s="47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44"/>
      <c r="CE336" s="44"/>
      <c r="CF336" s="44"/>
      <c r="CG336" s="44"/>
      <c r="CH336" s="44"/>
      <c r="CI336" s="44"/>
      <c r="CJ336" s="44"/>
      <c r="CK336" s="44"/>
      <c r="CL336" s="44"/>
      <c r="CM336" s="44"/>
      <c r="CN336" s="44"/>
      <c r="CO336" s="44"/>
      <c r="CP336" s="44"/>
      <c r="CQ336" s="44"/>
      <c r="CR336" s="44"/>
      <c r="CS336" s="44"/>
      <c r="CT336" s="44"/>
      <c r="CU336" s="44"/>
      <c r="CV336" s="44"/>
      <c r="CW336" s="44"/>
      <c r="CX336" s="44"/>
      <c r="CY336" s="44"/>
      <c r="CZ336" s="44"/>
      <c r="DA336" s="44"/>
      <c r="DB336" s="44"/>
      <c r="DC336" s="44"/>
      <c r="DD336" s="44"/>
      <c r="DE336" s="44"/>
      <c r="DF336" s="44"/>
      <c r="DG336" s="44"/>
      <c r="DH336" s="44"/>
      <c r="DI336" s="44"/>
      <c r="DJ336" s="44"/>
      <c r="DK336" s="44"/>
      <c r="DL336" s="44"/>
      <c r="DM336" s="44"/>
      <c r="DN336" s="44"/>
      <c r="DO336" s="44"/>
      <c r="DP336" s="44"/>
      <c r="DQ336" s="44"/>
      <c r="DR336" s="44"/>
      <c r="DS336" s="44"/>
      <c r="DT336" s="44"/>
      <c r="DU336" s="44"/>
      <c r="DV336" s="44"/>
      <c r="DW336" s="44"/>
      <c r="DX336" s="44"/>
      <c r="DY336" s="44"/>
      <c r="DZ336" s="44"/>
      <c r="EA336" s="44"/>
      <c r="EB336" s="44"/>
      <c r="EC336" s="44"/>
      <c r="ED336" s="44"/>
      <c r="EE336" s="44"/>
      <c r="EF336" s="44"/>
      <c r="EG336" s="44"/>
      <c r="EH336" s="44"/>
      <c r="EI336" s="44"/>
      <c r="EJ336" s="44"/>
      <c r="EK336" s="44"/>
      <c r="EL336" s="44"/>
      <c r="EM336" s="44"/>
      <c r="EN336" s="44"/>
      <c r="EO336" s="44"/>
      <c r="EP336" s="44"/>
      <c r="EQ336" s="44"/>
      <c r="ER336" s="44"/>
      <c r="ES336" s="44"/>
      <c r="ET336" s="44"/>
      <c r="EU336" s="44"/>
      <c r="EV336" s="44"/>
      <c r="EW336" s="44"/>
      <c r="EX336" s="44"/>
      <c r="EY336" s="44"/>
      <c r="EZ336" s="44"/>
      <c r="FA336" s="44"/>
      <c r="FB336" s="44"/>
      <c r="FC336" s="44"/>
      <c r="FD336" s="44"/>
      <c r="FE336" s="44"/>
      <c r="FF336" s="44"/>
      <c r="FG336" s="44"/>
      <c r="FH336" s="44"/>
      <c r="FI336" s="44"/>
      <c r="FJ336" s="44"/>
      <c r="FK336" s="44"/>
      <c r="FL336" s="44"/>
      <c r="FM336" s="44"/>
      <c r="FN336" s="44"/>
      <c r="FO336" s="44"/>
      <c r="FP336" s="44"/>
      <c r="FQ336" s="44"/>
      <c r="FR336" s="44"/>
      <c r="FS336" s="44"/>
      <c r="FT336" s="44"/>
      <c r="FU336" s="44"/>
      <c r="FV336" s="44"/>
      <c r="FW336" s="44"/>
      <c r="FX336" s="44"/>
      <c r="FY336" s="44"/>
      <c r="FZ336" s="44"/>
      <c r="GA336" s="44"/>
      <c r="GB336" s="44"/>
      <c r="GC336" s="44"/>
      <c r="GD336" s="44"/>
      <c r="GE336" s="44"/>
      <c r="GF336" s="44"/>
      <c r="GG336" s="44"/>
      <c r="GH336" s="44"/>
      <c r="GI336" s="44"/>
      <c r="GJ336" s="44"/>
      <c r="GK336" s="44"/>
      <c r="GL336" s="44"/>
      <c r="GM336" s="44"/>
      <c r="GN336" s="44"/>
      <c r="GO336" s="44"/>
      <c r="GP336" s="44"/>
      <c r="GQ336" s="44"/>
      <c r="GR336" s="44"/>
      <c r="GS336" s="44"/>
      <c r="GT336" s="44"/>
      <c r="GU336" s="44"/>
      <c r="GV336" s="44"/>
      <c r="GW336" s="44"/>
      <c r="GX336" s="44"/>
      <c r="GY336" s="44"/>
      <c r="GZ336" s="44"/>
      <c r="HA336" s="44"/>
      <c r="HB336" s="44"/>
      <c r="HC336" s="44"/>
      <c r="HD336" s="44"/>
      <c r="HE336" s="44"/>
      <c r="HF336" s="44"/>
      <c r="HG336" s="44"/>
      <c r="HH336" s="44"/>
      <c r="HI336" s="44"/>
      <c r="HJ336" s="44"/>
      <c r="HK336" s="44"/>
      <c r="HL336" s="44"/>
      <c r="HM336" s="44"/>
      <c r="HN336" s="44"/>
      <c r="HO336" s="44"/>
      <c r="HP336" s="44"/>
      <c r="HQ336" s="44"/>
      <c r="HR336" s="44"/>
      <c r="HS336" s="44"/>
      <c r="HT336" s="44"/>
      <c r="HU336" s="44"/>
      <c r="HV336" s="44"/>
      <c r="HW336" s="44"/>
      <c r="HX336" s="44"/>
      <c r="HY336" s="44"/>
      <c r="HZ336" s="44"/>
      <c r="IA336" s="44"/>
      <c r="IB336" s="44"/>
      <c r="IC336" s="44"/>
      <c r="ID336" s="44"/>
      <c r="IE336" s="44"/>
      <c r="IF336" s="44"/>
      <c r="IG336" s="44"/>
      <c r="IH336" s="44"/>
      <c r="II336" s="44"/>
      <c r="IJ336" s="44"/>
      <c r="IK336" s="44"/>
      <c r="IL336" s="44"/>
      <c r="IM336" s="44"/>
      <c r="IN336" s="44"/>
      <c r="IO336" s="44"/>
      <c r="IP336" s="44"/>
      <c r="IQ336" s="44"/>
      <c r="IR336" s="44"/>
      <c r="IS336" s="44"/>
      <c r="IT336" s="44"/>
      <c r="IU336" s="44"/>
      <c r="IV336" s="44"/>
      <c r="IW336" s="44"/>
      <c r="IX336" s="44"/>
      <c r="IY336" s="44"/>
      <c r="IZ336" s="44"/>
      <c r="JA336" s="44"/>
      <c r="JB336" s="44"/>
      <c r="JC336" s="44"/>
      <c r="JD336" s="44"/>
      <c r="JE336" s="44"/>
      <c r="JF336" s="44"/>
      <c r="JG336" s="44"/>
      <c r="JH336" s="44"/>
      <c r="JI336" s="44"/>
      <c r="JJ336" s="44"/>
      <c r="JK336" s="44"/>
      <c r="JL336" s="44"/>
      <c r="JM336" s="44"/>
      <c r="JN336" s="44"/>
      <c r="JO336" s="44"/>
      <c r="JP336" s="44"/>
      <c r="JQ336" s="44"/>
      <c r="JR336" s="44"/>
      <c r="JS336" s="44"/>
      <c r="JT336" s="44"/>
      <c r="JU336" s="44"/>
      <c r="JV336" s="44"/>
      <c r="JW336" s="44"/>
      <c r="JX336" s="44"/>
      <c r="JY336" s="44"/>
      <c r="JZ336" s="44"/>
      <c r="KA336" s="44"/>
      <c r="KB336" s="44"/>
      <c r="KC336" s="44"/>
      <c r="KD336" s="44"/>
      <c r="KE336" s="44"/>
      <c r="KF336" s="44"/>
      <c r="KG336" s="44"/>
      <c r="KH336" s="44"/>
      <c r="KI336" s="44"/>
      <c r="KJ336" s="44"/>
      <c r="KK336" s="44"/>
      <c r="KL336" s="44"/>
      <c r="KM336" s="44"/>
      <c r="KN336" s="44"/>
      <c r="KO336" s="44"/>
      <c r="KP336" s="44"/>
      <c r="KQ336" s="44"/>
      <c r="KR336" s="44"/>
      <c r="KS336" s="44"/>
      <c r="KT336" s="44"/>
      <c r="KU336" s="44"/>
      <c r="KV336" s="44"/>
      <c r="KW336" s="44"/>
      <c r="KX336" s="44"/>
      <c r="KY336" s="44"/>
      <c r="KZ336" s="44"/>
      <c r="LA336" s="44"/>
      <c r="LB336" s="44"/>
      <c r="LC336" s="44"/>
      <c r="LD336" s="44"/>
      <c r="LE336" s="44"/>
      <c r="LF336" s="44"/>
      <c r="LG336" s="44"/>
      <c r="LH336" s="44"/>
      <c r="LI336" s="44"/>
      <c r="LJ336" s="44"/>
      <c r="LK336" s="44"/>
      <c r="LL336" s="44"/>
      <c r="LM336" s="44"/>
      <c r="LN336" s="44"/>
      <c r="LO336" s="44"/>
      <c r="LP336" s="44"/>
      <c r="LQ336" s="44"/>
      <c r="LR336" s="44"/>
      <c r="LS336" s="44"/>
      <c r="LT336" s="44"/>
      <c r="LU336" s="44"/>
      <c r="LV336" s="44"/>
      <c r="LW336" s="44"/>
      <c r="LX336" s="44"/>
      <c r="LY336" s="44"/>
      <c r="LZ336" s="44"/>
      <c r="MA336" s="44"/>
      <c r="MB336" s="44"/>
      <c r="MC336" s="44"/>
      <c r="MD336" s="44"/>
      <c r="ME336" s="44"/>
      <c r="MF336" s="44"/>
      <c r="MG336" s="44"/>
      <c r="MH336" s="44"/>
      <c r="MI336" s="44"/>
      <c r="MJ336" s="44"/>
      <c r="MK336" s="44"/>
      <c r="ML336" s="44"/>
      <c r="MM336" s="44"/>
      <c r="MN336" s="44"/>
      <c r="MO336" s="44"/>
      <c r="MP336" s="44"/>
      <c r="MQ336" s="44"/>
      <c r="MR336" s="44"/>
      <c r="MS336" s="44"/>
      <c r="MT336" s="44"/>
      <c r="MU336" s="44"/>
      <c r="MV336" s="44"/>
      <c r="MW336" s="44"/>
      <c r="MX336" s="44"/>
      <c r="MY336" s="44"/>
      <c r="MZ336" s="44"/>
      <c r="NA336" s="44"/>
      <c r="NB336" s="44"/>
      <c r="NC336" s="44"/>
      <c r="ND336" s="44"/>
      <c r="NE336" s="44"/>
      <c r="NF336" s="44"/>
      <c r="NG336" s="44"/>
      <c r="NH336" s="44"/>
      <c r="NI336" s="44"/>
      <c r="NJ336" s="44"/>
      <c r="NK336" s="44"/>
      <c r="NL336" s="44"/>
      <c r="NM336" s="44"/>
      <c r="NN336" s="44"/>
      <c r="NO336" s="44"/>
      <c r="NP336" s="44"/>
      <c r="NQ336" s="44"/>
      <c r="NR336" s="44"/>
      <c r="NS336" s="44"/>
      <c r="NT336" s="44"/>
      <c r="NU336" s="44"/>
      <c r="NV336" s="44"/>
      <c r="NW336" s="44"/>
      <c r="NX336" s="44"/>
      <c r="NY336" s="44"/>
      <c r="NZ336" s="44"/>
      <c r="OA336" s="44"/>
      <c r="OB336" s="44"/>
      <c r="OC336" s="44"/>
      <c r="OD336" s="44"/>
      <c r="OE336" s="44"/>
      <c r="OF336" s="44"/>
      <c r="OG336" s="44"/>
      <c r="OH336" s="44"/>
      <c r="OI336" s="44"/>
      <c r="OJ336" s="44"/>
      <c r="OK336" s="44"/>
      <c r="OL336" s="44"/>
      <c r="OM336" s="44"/>
      <c r="ON336" s="44"/>
      <c r="OO336" s="44"/>
      <c r="OP336" s="44"/>
      <c r="OQ336" s="44"/>
      <c r="OR336" s="44"/>
      <c r="OS336" s="44"/>
      <c r="OT336" s="44"/>
      <c r="OU336" s="44"/>
      <c r="OV336" s="44"/>
      <c r="OW336" s="44"/>
      <c r="OX336" s="44"/>
      <c r="OY336" s="44"/>
      <c r="OZ336" s="44"/>
      <c r="PA336" s="44"/>
      <c r="PB336" s="44"/>
      <c r="PC336" s="44"/>
      <c r="PD336" s="44"/>
      <c r="PE336" s="44"/>
      <c r="PF336" s="44"/>
      <c r="PG336" s="44"/>
      <c r="PH336" s="44"/>
    </row>
    <row r="337" spans="1:424" s="49" customFormat="1" x14ac:dyDescent="0.25">
      <c r="A337" s="30"/>
      <c r="C337" s="328"/>
      <c r="D337" s="47"/>
      <c r="E337" s="328"/>
      <c r="F337" s="47"/>
      <c r="G337" s="47"/>
      <c r="H337" s="47"/>
      <c r="I337" s="47"/>
      <c r="J337" s="47"/>
      <c r="M337" s="47"/>
      <c r="N337" s="47"/>
      <c r="O337" s="47"/>
      <c r="P337" s="47"/>
      <c r="Q337" s="47"/>
      <c r="R337" s="47"/>
      <c r="U337" s="47"/>
      <c r="V337" s="47"/>
      <c r="W337" s="47"/>
      <c r="X337" s="47"/>
      <c r="Y337" s="47"/>
      <c r="Z337" s="47"/>
      <c r="AC337" s="47"/>
      <c r="AD337" s="47"/>
      <c r="AE337" s="47"/>
      <c r="AF337" s="47"/>
      <c r="AG337" s="47"/>
      <c r="AH337" s="47"/>
      <c r="AK337" s="47"/>
      <c r="AL337" s="47"/>
      <c r="AM337" s="47"/>
      <c r="AN337" s="47"/>
      <c r="AO337" s="47"/>
      <c r="AP337" s="47"/>
      <c r="AS337" s="47"/>
      <c r="AT337" s="47"/>
      <c r="AU337" s="47"/>
      <c r="AV337" s="47"/>
      <c r="AW337" s="46"/>
      <c r="AX337" s="46"/>
      <c r="BA337" s="47"/>
      <c r="BB337" s="47"/>
      <c r="BC337" s="47"/>
      <c r="BD337" s="47"/>
      <c r="BE337" s="47"/>
      <c r="BF337" s="47"/>
      <c r="BG337" s="47"/>
      <c r="BH337" s="47"/>
      <c r="BI337" s="44"/>
      <c r="BJ337" s="44"/>
      <c r="BK337" s="44"/>
      <c r="BL337" s="44"/>
      <c r="BM337" s="44"/>
      <c r="BN337" s="44"/>
      <c r="BO337" s="44"/>
      <c r="BP337" s="44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44"/>
      <c r="CD337" s="44"/>
      <c r="CE337" s="44"/>
      <c r="CF337" s="44"/>
      <c r="CG337" s="44"/>
      <c r="CH337" s="44"/>
      <c r="CI337" s="44"/>
      <c r="CJ337" s="44"/>
      <c r="CK337" s="44"/>
      <c r="CL337" s="44"/>
      <c r="CM337" s="44"/>
      <c r="CN337" s="44"/>
      <c r="CO337" s="44"/>
      <c r="CP337" s="44"/>
      <c r="CQ337" s="44"/>
      <c r="CR337" s="44"/>
      <c r="CS337" s="44"/>
      <c r="CT337" s="44"/>
      <c r="CU337" s="44"/>
      <c r="CV337" s="44"/>
      <c r="CW337" s="44"/>
      <c r="CX337" s="44"/>
      <c r="CY337" s="44"/>
      <c r="CZ337" s="44"/>
      <c r="DA337" s="44"/>
      <c r="DB337" s="44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  <c r="EY337" s="44"/>
      <c r="EZ337" s="44"/>
      <c r="FA337" s="44"/>
      <c r="FB337" s="44"/>
      <c r="FC337" s="44"/>
      <c r="FD337" s="44"/>
      <c r="FE337" s="44"/>
      <c r="FF337" s="44"/>
      <c r="FG337" s="44"/>
      <c r="FH337" s="44"/>
      <c r="FI337" s="44"/>
      <c r="FJ337" s="44"/>
      <c r="FK337" s="44"/>
      <c r="FL337" s="44"/>
      <c r="FM337" s="44"/>
      <c r="FN337" s="44"/>
      <c r="FO337" s="44"/>
      <c r="FP337" s="44"/>
      <c r="FQ337" s="44"/>
      <c r="FR337" s="44"/>
      <c r="FS337" s="44"/>
      <c r="FT337" s="44"/>
      <c r="FU337" s="44"/>
      <c r="FV337" s="44"/>
      <c r="FW337" s="44"/>
      <c r="FX337" s="44"/>
      <c r="FY337" s="44"/>
      <c r="FZ337" s="44"/>
      <c r="GA337" s="44"/>
      <c r="GB337" s="44"/>
      <c r="GC337" s="44"/>
      <c r="GD337" s="44"/>
      <c r="GE337" s="44"/>
      <c r="GF337" s="44"/>
      <c r="GG337" s="44"/>
      <c r="GH337" s="44"/>
      <c r="GI337" s="44"/>
      <c r="GJ337" s="44"/>
      <c r="GK337" s="44"/>
      <c r="GL337" s="44"/>
      <c r="GM337" s="44"/>
      <c r="GN337" s="44"/>
      <c r="GO337" s="44"/>
      <c r="GP337" s="44"/>
      <c r="GQ337" s="44"/>
      <c r="GR337" s="44"/>
      <c r="GS337" s="44"/>
      <c r="GT337" s="44"/>
      <c r="GU337" s="44"/>
      <c r="GV337" s="44"/>
      <c r="GW337" s="44"/>
      <c r="GX337" s="44"/>
      <c r="GY337" s="44"/>
      <c r="GZ337" s="44"/>
      <c r="HA337" s="44"/>
      <c r="HB337" s="44"/>
      <c r="HC337" s="44"/>
      <c r="HD337" s="44"/>
      <c r="HE337" s="44"/>
      <c r="HF337" s="44"/>
      <c r="HG337" s="44"/>
      <c r="HH337" s="44"/>
      <c r="HI337" s="44"/>
      <c r="HJ337" s="44"/>
      <c r="HK337" s="44"/>
      <c r="HL337" s="44"/>
      <c r="HM337" s="44"/>
      <c r="HN337" s="44"/>
      <c r="HO337" s="44"/>
      <c r="HP337" s="44"/>
      <c r="HQ337" s="44"/>
      <c r="HR337" s="44"/>
      <c r="HS337" s="44"/>
      <c r="HT337" s="44"/>
      <c r="HU337" s="44"/>
      <c r="HV337" s="44"/>
      <c r="HW337" s="44"/>
      <c r="HX337" s="44"/>
      <c r="HY337" s="44"/>
      <c r="HZ337" s="44"/>
      <c r="IA337" s="44"/>
      <c r="IB337" s="44"/>
      <c r="IC337" s="44"/>
      <c r="ID337" s="44"/>
      <c r="IE337" s="44"/>
      <c r="IF337" s="44"/>
      <c r="IG337" s="44"/>
      <c r="IH337" s="44"/>
      <c r="II337" s="44"/>
      <c r="IJ337" s="44"/>
      <c r="IK337" s="44"/>
      <c r="IL337" s="44"/>
      <c r="IM337" s="44"/>
      <c r="IN337" s="44"/>
      <c r="IO337" s="44"/>
      <c r="IP337" s="44"/>
      <c r="IQ337" s="44"/>
      <c r="IR337" s="44"/>
      <c r="IS337" s="44"/>
      <c r="IT337" s="44"/>
      <c r="IU337" s="44"/>
      <c r="IV337" s="44"/>
      <c r="IW337" s="44"/>
      <c r="IX337" s="44"/>
      <c r="IY337" s="44"/>
      <c r="IZ337" s="44"/>
      <c r="JA337" s="44"/>
      <c r="JB337" s="44"/>
      <c r="JC337" s="44"/>
      <c r="JD337" s="44"/>
      <c r="JE337" s="44"/>
      <c r="JF337" s="44"/>
      <c r="JG337" s="44"/>
      <c r="JH337" s="44"/>
      <c r="JI337" s="44"/>
      <c r="JJ337" s="44"/>
      <c r="JK337" s="44"/>
      <c r="JL337" s="44"/>
      <c r="JM337" s="44"/>
      <c r="JN337" s="44"/>
      <c r="JO337" s="44"/>
      <c r="JP337" s="44"/>
      <c r="JQ337" s="44"/>
      <c r="JR337" s="44"/>
      <c r="JS337" s="44"/>
      <c r="JT337" s="44"/>
      <c r="JU337" s="44"/>
      <c r="JV337" s="44"/>
      <c r="JW337" s="44"/>
      <c r="JX337" s="44"/>
      <c r="JY337" s="44"/>
      <c r="JZ337" s="44"/>
      <c r="KA337" s="44"/>
      <c r="KB337" s="44"/>
      <c r="KC337" s="44"/>
      <c r="KD337" s="44"/>
      <c r="KE337" s="44"/>
      <c r="KF337" s="44"/>
      <c r="KG337" s="44"/>
      <c r="KH337" s="44"/>
      <c r="KI337" s="44"/>
      <c r="KJ337" s="44"/>
      <c r="KK337" s="44"/>
      <c r="KL337" s="44"/>
      <c r="KM337" s="44"/>
      <c r="KN337" s="44"/>
      <c r="KO337" s="44"/>
      <c r="KP337" s="44"/>
      <c r="KQ337" s="44"/>
      <c r="KR337" s="44"/>
      <c r="KS337" s="44"/>
      <c r="KT337" s="44"/>
      <c r="KU337" s="44"/>
      <c r="KV337" s="44"/>
      <c r="KW337" s="44"/>
      <c r="KX337" s="44"/>
      <c r="KY337" s="44"/>
      <c r="KZ337" s="44"/>
      <c r="LA337" s="44"/>
      <c r="LB337" s="44"/>
      <c r="LC337" s="44"/>
      <c r="LD337" s="44"/>
      <c r="LE337" s="44"/>
      <c r="LF337" s="44"/>
      <c r="LG337" s="44"/>
      <c r="LH337" s="44"/>
      <c r="LI337" s="44"/>
      <c r="LJ337" s="44"/>
      <c r="LK337" s="44"/>
      <c r="LL337" s="44"/>
      <c r="LM337" s="44"/>
      <c r="LN337" s="44"/>
      <c r="LO337" s="44"/>
      <c r="LP337" s="44"/>
      <c r="LQ337" s="44"/>
      <c r="LR337" s="44"/>
      <c r="LS337" s="44"/>
      <c r="LT337" s="44"/>
      <c r="LU337" s="44"/>
      <c r="LV337" s="44"/>
      <c r="LW337" s="44"/>
      <c r="LX337" s="44"/>
      <c r="LY337" s="44"/>
      <c r="LZ337" s="44"/>
      <c r="MA337" s="44"/>
      <c r="MB337" s="44"/>
      <c r="MC337" s="44"/>
      <c r="MD337" s="44"/>
      <c r="ME337" s="44"/>
      <c r="MF337" s="44"/>
      <c r="MG337" s="44"/>
      <c r="MH337" s="44"/>
      <c r="MI337" s="44"/>
      <c r="MJ337" s="44"/>
      <c r="MK337" s="44"/>
      <c r="ML337" s="44"/>
      <c r="MM337" s="44"/>
      <c r="MN337" s="44"/>
      <c r="MO337" s="44"/>
      <c r="MP337" s="44"/>
      <c r="MQ337" s="44"/>
      <c r="MR337" s="44"/>
      <c r="MS337" s="44"/>
      <c r="MT337" s="44"/>
      <c r="MU337" s="44"/>
      <c r="MV337" s="44"/>
      <c r="MW337" s="44"/>
      <c r="MX337" s="44"/>
      <c r="MY337" s="44"/>
      <c r="MZ337" s="44"/>
      <c r="NA337" s="44"/>
      <c r="NB337" s="44"/>
      <c r="NC337" s="44"/>
      <c r="ND337" s="44"/>
      <c r="NE337" s="44"/>
      <c r="NF337" s="44"/>
      <c r="NG337" s="44"/>
      <c r="NH337" s="44"/>
      <c r="NI337" s="44"/>
      <c r="NJ337" s="44"/>
      <c r="NK337" s="44"/>
      <c r="NL337" s="44"/>
      <c r="NM337" s="44"/>
      <c r="NN337" s="44"/>
      <c r="NO337" s="44"/>
      <c r="NP337" s="44"/>
      <c r="NQ337" s="44"/>
      <c r="NR337" s="44"/>
      <c r="NS337" s="44"/>
      <c r="NT337" s="44"/>
      <c r="NU337" s="44"/>
      <c r="NV337" s="44"/>
      <c r="NW337" s="44"/>
      <c r="NX337" s="44"/>
      <c r="NY337" s="44"/>
      <c r="NZ337" s="44"/>
      <c r="OA337" s="44"/>
      <c r="OB337" s="44"/>
      <c r="OC337" s="44"/>
      <c r="OD337" s="44"/>
      <c r="OE337" s="44"/>
      <c r="OF337" s="44"/>
      <c r="OG337" s="44"/>
      <c r="OH337" s="44"/>
      <c r="OI337" s="44"/>
      <c r="OJ337" s="44"/>
      <c r="OK337" s="44"/>
      <c r="OL337" s="44"/>
      <c r="OM337" s="44"/>
      <c r="ON337" s="44"/>
      <c r="OO337" s="44"/>
      <c r="OP337" s="44"/>
      <c r="OQ337" s="44"/>
      <c r="OR337" s="44"/>
      <c r="OS337" s="44"/>
      <c r="OT337" s="44"/>
      <c r="OU337" s="44"/>
      <c r="OV337" s="44"/>
      <c r="OW337" s="44"/>
      <c r="OX337" s="44"/>
      <c r="OY337" s="44"/>
      <c r="OZ337" s="44"/>
      <c r="PA337" s="44"/>
      <c r="PB337" s="44"/>
      <c r="PC337" s="44"/>
      <c r="PD337" s="44"/>
      <c r="PE337" s="44"/>
      <c r="PF337" s="44"/>
      <c r="PG337" s="44"/>
      <c r="PH337" s="44"/>
    </row>
  </sheetData>
  <mergeCells count="210">
    <mergeCell ref="AY2:BH2"/>
    <mergeCell ref="AY3:BH3"/>
    <mergeCell ref="AQ2:AX2"/>
    <mergeCell ref="AQ3:AX3"/>
    <mergeCell ref="A3:J3"/>
    <mergeCell ref="K2:R2"/>
    <mergeCell ref="K3:R3"/>
    <mergeCell ref="S3:Z3"/>
    <mergeCell ref="S2:Z2"/>
    <mergeCell ref="AA2:AH2"/>
    <mergeCell ref="AA3:AH3"/>
    <mergeCell ref="AI2:AP2"/>
    <mergeCell ref="AI3:AP3"/>
    <mergeCell ref="C7:D7"/>
    <mergeCell ref="E7:F7"/>
    <mergeCell ref="G7:H7"/>
    <mergeCell ref="I7:J7"/>
    <mergeCell ref="M7:N7"/>
    <mergeCell ref="O7:P7"/>
    <mergeCell ref="G5:G6"/>
    <mergeCell ref="A2:J2"/>
    <mergeCell ref="U5:U6"/>
    <mergeCell ref="H5:H6"/>
    <mergeCell ref="O5:O6"/>
    <mergeCell ref="P5:P6"/>
    <mergeCell ref="S5:S8"/>
    <mergeCell ref="T5:T8"/>
    <mergeCell ref="Q5:Q6"/>
    <mergeCell ref="R5:R6"/>
    <mergeCell ref="Q7:R7"/>
    <mergeCell ref="K5:K8"/>
    <mergeCell ref="L5:L8"/>
    <mergeCell ref="I5:I6"/>
    <mergeCell ref="J5:J6"/>
    <mergeCell ref="M5:M6"/>
    <mergeCell ref="N5:N6"/>
    <mergeCell ref="Q8:R8"/>
    <mergeCell ref="W5:W6"/>
    <mergeCell ref="X5:X6"/>
    <mergeCell ref="AA5:AA8"/>
    <mergeCell ref="AB5:AB8"/>
    <mergeCell ref="U7:V7"/>
    <mergeCell ref="W7:X7"/>
    <mergeCell ref="W8:X8"/>
    <mergeCell ref="AM7:AN7"/>
    <mergeCell ref="AM8:AN8"/>
    <mergeCell ref="AE5:AE6"/>
    <mergeCell ref="AF5:AF6"/>
    <mergeCell ref="AG5:AG6"/>
    <mergeCell ref="AH5:AH6"/>
    <mergeCell ref="Y5:Y6"/>
    <mergeCell ref="Z5:Z6"/>
    <mergeCell ref="AC5:AC6"/>
    <mergeCell ref="AD5:AD6"/>
    <mergeCell ref="Y7:Z7"/>
    <mergeCell ref="AC7:AD7"/>
    <mergeCell ref="AE7:AF7"/>
    <mergeCell ref="AG7:AH7"/>
    <mergeCell ref="AK7:AL7"/>
    <mergeCell ref="AK5:AK6"/>
    <mergeCell ref="AL5:AL6"/>
    <mergeCell ref="AI5:AI8"/>
    <mergeCell ref="AJ5:AJ8"/>
    <mergeCell ref="AM5:AM6"/>
    <mergeCell ref="AN5:AN6"/>
    <mergeCell ref="Y8:Z8"/>
    <mergeCell ref="AC8:AD8"/>
    <mergeCell ref="AE8:AF8"/>
    <mergeCell ref="BG5:BG6"/>
    <mergeCell ref="AO5:AO6"/>
    <mergeCell ref="AP5:AP6"/>
    <mergeCell ref="AS5:AS6"/>
    <mergeCell ref="AT5:AT6"/>
    <mergeCell ref="AQ5:AQ8"/>
    <mergeCell ref="AR5:AR8"/>
    <mergeCell ref="AO7:AP7"/>
    <mergeCell ref="AS7:AT7"/>
    <mergeCell ref="AO8:AP8"/>
    <mergeCell ref="AS8:AT8"/>
    <mergeCell ref="AU8:AV8"/>
    <mergeCell ref="AG8:AH8"/>
    <mergeCell ref="AK8:AL8"/>
    <mergeCell ref="BH5:BH6"/>
    <mergeCell ref="AY5:AY8"/>
    <mergeCell ref="AZ5:AZ8"/>
    <mergeCell ref="BC5:BC6"/>
    <mergeCell ref="BD5:BD6"/>
    <mergeCell ref="BE5:BE6"/>
    <mergeCell ref="BF5:BF6"/>
    <mergeCell ref="AU5:AU6"/>
    <mergeCell ref="AV5:AV6"/>
    <mergeCell ref="AW5:AW6"/>
    <mergeCell ref="AX5:AX6"/>
    <mergeCell ref="BA5:BA6"/>
    <mergeCell ref="BB5:BB6"/>
    <mergeCell ref="BG7:BH7"/>
    <mergeCell ref="BG8:BH8"/>
    <mergeCell ref="AU7:AV7"/>
    <mergeCell ref="AW7:AX7"/>
    <mergeCell ref="BA7:BB7"/>
    <mergeCell ref="BC7:BD7"/>
    <mergeCell ref="BE7:BF7"/>
    <mergeCell ref="AW8:AX8"/>
    <mergeCell ref="BA8:BB8"/>
    <mergeCell ref="BC8:BD8"/>
    <mergeCell ref="BE8:BF8"/>
    <mergeCell ref="U8:V8"/>
    <mergeCell ref="A5:A8"/>
    <mergeCell ref="B5:B8"/>
    <mergeCell ref="C5:C6"/>
    <mergeCell ref="D5:D6"/>
    <mergeCell ref="E5:E6"/>
    <mergeCell ref="F5:F6"/>
    <mergeCell ref="AC9:AD9"/>
    <mergeCell ref="AE9:AF9"/>
    <mergeCell ref="A9:B9"/>
    <mergeCell ref="C9:D9"/>
    <mergeCell ref="E9:F9"/>
    <mergeCell ref="G9:H9"/>
    <mergeCell ref="K9:L9"/>
    <mergeCell ref="I9:J9"/>
    <mergeCell ref="M9:N9"/>
    <mergeCell ref="O9:P9"/>
    <mergeCell ref="C8:D8"/>
    <mergeCell ref="E8:F8"/>
    <mergeCell ref="G8:H8"/>
    <mergeCell ref="I8:J8"/>
    <mergeCell ref="M8:N8"/>
    <mergeCell ref="O8:P8"/>
    <mergeCell ref="V5:V6"/>
    <mergeCell ref="AG9:AH9"/>
    <mergeCell ref="AK9:AL9"/>
    <mergeCell ref="S9:T9"/>
    <mergeCell ref="Q9:R9"/>
    <mergeCell ref="U9:V9"/>
    <mergeCell ref="W9:X9"/>
    <mergeCell ref="AA9:AB9"/>
    <mergeCell ref="Y9:Z9"/>
    <mergeCell ref="AW9:AX9"/>
    <mergeCell ref="BA9:BB9"/>
    <mergeCell ref="AY9:AZ9"/>
    <mergeCell ref="BC9:BD9"/>
    <mergeCell ref="BE9:BF9"/>
    <mergeCell ref="BG9:BH9"/>
    <mergeCell ref="AI9:AJ9"/>
    <mergeCell ref="AM9:AN9"/>
    <mergeCell ref="AO9:AP9"/>
    <mergeCell ref="AS9:AT9"/>
    <mergeCell ref="AQ9:AR9"/>
    <mergeCell ref="AU9:AV9"/>
    <mergeCell ref="AE10:AF10"/>
    <mergeCell ref="M10:N10"/>
    <mergeCell ref="O10:P10"/>
    <mergeCell ref="S10:T10"/>
    <mergeCell ref="Q10:R10"/>
    <mergeCell ref="U10:V10"/>
    <mergeCell ref="W10:X10"/>
    <mergeCell ref="A10:B10"/>
    <mergeCell ref="C10:D10"/>
    <mergeCell ref="E10:F10"/>
    <mergeCell ref="G10:H10"/>
    <mergeCell ref="K10:L10"/>
    <mergeCell ref="I10:J10"/>
    <mergeCell ref="A11:B11"/>
    <mergeCell ref="C11:D11"/>
    <mergeCell ref="E11:F11"/>
    <mergeCell ref="G11:H11"/>
    <mergeCell ref="K11:L11"/>
    <mergeCell ref="I11:J11"/>
    <mergeCell ref="BE10:BF10"/>
    <mergeCell ref="BG10:BH10"/>
    <mergeCell ref="AQ10:AR10"/>
    <mergeCell ref="AU10:AV10"/>
    <mergeCell ref="AW10:AX10"/>
    <mergeCell ref="BA10:BB10"/>
    <mergeCell ref="AY10:AZ10"/>
    <mergeCell ref="BC10:BD10"/>
    <mergeCell ref="AG10:AH10"/>
    <mergeCell ref="AK10:AL10"/>
    <mergeCell ref="AI10:AJ10"/>
    <mergeCell ref="AM10:AN10"/>
    <mergeCell ref="AO10:AP10"/>
    <mergeCell ref="AS10:AT10"/>
    <mergeCell ref="AA10:AB10"/>
    <mergeCell ref="Y10:Z10"/>
    <mergeCell ref="AC10:AD10"/>
    <mergeCell ref="AA11:AB11"/>
    <mergeCell ref="Y11:Z11"/>
    <mergeCell ref="AC11:AD11"/>
    <mergeCell ref="AE11:AF11"/>
    <mergeCell ref="M11:N11"/>
    <mergeCell ref="O11:P11"/>
    <mergeCell ref="S11:T11"/>
    <mergeCell ref="Q11:R11"/>
    <mergeCell ref="U11:V11"/>
    <mergeCell ref="W11:X11"/>
    <mergeCell ref="BE11:BF11"/>
    <mergeCell ref="BG11:BH11"/>
    <mergeCell ref="AQ11:AR11"/>
    <mergeCell ref="AU11:AV11"/>
    <mergeCell ref="AW11:AX11"/>
    <mergeCell ref="BA11:BB11"/>
    <mergeCell ref="AY11:AZ11"/>
    <mergeCell ref="BC11:BD11"/>
    <mergeCell ref="AG11:AH11"/>
    <mergeCell ref="AK11:AL11"/>
    <mergeCell ref="AI11:AJ11"/>
    <mergeCell ref="AM11:AN11"/>
    <mergeCell ref="AO11:AP11"/>
    <mergeCell ref="AS11:AT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72" orientation="portrait" useFirstPageNumber="1" r:id="rId1"/>
  <headerFooter>
    <oddFooter>&amp;C&amp;P</oddFooter>
  </headerFooter>
  <colBreaks count="6" manualBreakCount="6">
    <brk id="10" max="152" man="1"/>
    <brk id="18" max="152" man="1"/>
    <brk id="26" max="152" man="1"/>
    <brk id="34" max="152" man="1"/>
    <brk id="42" max="152" man="1"/>
    <brk id="50" max="15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S68"/>
  <sheetViews>
    <sheetView view="pageBreakPreview" zoomScale="85" zoomScaleNormal="100" zoomScaleSheetLayoutView="85" workbookViewId="0">
      <pane xSplit="8" ySplit="4" topLeftCell="BY5" activePane="bottomRight" state="frozen"/>
      <selection activeCell="DE9" sqref="DE9"/>
      <selection pane="topRight" activeCell="DE9" sqref="DE9"/>
      <selection pane="bottomLeft" activeCell="DE9" sqref="DE9"/>
      <selection pane="bottomRight" activeCell="DS14" sqref="DS14"/>
    </sheetView>
  </sheetViews>
  <sheetFormatPr defaultColWidth="9.140625" defaultRowHeight="15" x14ac:dyDescent="0.25"/>
  <cols>
    <col min="1" max="1" width="3.28515625" style="216" customWidth="1"/>
    <col min="2" max="2" width="5.140625" style="56" customWidth="1"/>
    <col min="3" max="3" width="4.5703125" style="63" customWidth="1"/>
    <col min="4" max="4" width="9.28515625" style="63" hidden="1" customWidth="1"/>
    <col min="5" max="5" width="9.28515625" style="217" customWidth="1"/>
    <col min="6" max="6" width="5.85546875" style="56" customWidth="1"/>
    <col min="7" max="7" width="2" style="105" customWidth="1"/>
    <col min="8" max="8" width="41.28515625" style="104" customWidth="1"/>
    <col min="9" max="60" width="5.7109375" style="56" hidden="1" customWidth="1"/>
    <col min="61" max="61" width="5.7109375" style="450" hidden="1" customWidth="1"/>
    <col min="62" max="62" width="5.7109375" style="56" hidden="1" customWidth="1"/>
    <col min="63" max="63" width="5.7109375" style="455" hidden="1" customWidth="1"/>
    <col min="64" max="76" width="5.7109375" style="56" hidden="1" customWidth="1"/>
    <col min="77" max="79" width="5.7109375" style="56" customWidth="1"/>
    <col min="80" max="88" width="5.7109375" style="56" hidden="1" customWidth="1"/>
    <col min="89" max="91" width="5.7109375" style="56" customWidth="1"/>
    <col min="92" max="111" width="5.7109375" style="56" hidden="1" customWidth="1"/>
    <col min="112" max="114" width="5.7109375" style="56" customWidth="1"/>
    <col min="115" max="115" width="5.7109375" style="56" hidden="1" customWidth="1"/>
    <col min="116" max="118" width="5.7109375" style="56" customWidth="1"/>
    <col min="119" max="122" width="6.28515625" style="218" hidden="1" customWidth="1"/>
    <col min="123" max="125" width="6.28515625" style="218" customWidth="1"/>
    <col min="126" max="126" width="2" style="65" customWidth="1"/>
    <col min="127" max="127" width="43.85546875" style="56" customWidth="1"/>
    <col min="128" max="129" width="9.140625" style="56"/>
    <col min="130" max="130" width="11.7109375" style="56" bestFit="1" customWidth="1"/>
    <col min="131" max="131" width="9.140625" style="63"/>
    <col min="132" max="16384" width="9.140625" style="56"/>
  </cols>
  <sheetData>
    <row r="1" spans="1:175" ht="15" customHeight="1" x14ac:dyDescent="0.25">
      <c r="A1" s="599" t="s">
        <v>779</v>
      </c>
      <c r="B1" s="597" t="s">
        <v>652</v>
      </c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  <c r="AQ1" s="597"/>
      <c r="AR1" s="597"/>
      <c r="AS1" s="597"/>
      <c r="AT1" s="597"/>
      <c r="AU1" s="597"/>
      <c r="AV1" s="597"/>
      <c r="AW1" s="597"/>
      <c r="AX1" s="597"/>
      <c r="AY1" s="597"/>
      <c r="AZ1" s="597"/>
      <c r="BA1" s="597"/>
      <c r="BB1" s="597"/>
      <c r="BC1" s="597"/>
      <c r="BD1" s="597"/>
      <c r="BE1" s="597"/>
      <c r="BF1" s="597"/>
      <c r="BG1" s="597"/>
      <c r="BH1" s="597"/>
      <c r="BI1" s="597"/>
      <c r="BJ1" s="597"/>
      <c r="BK1" s="597"/>
      <c r="BL1" s="597"/>
      <c r="BM1" s="597"/>
      <c r="BN1" s="597"/>
      <c r="BO1" s="597"/>
      <c r="BP1" s="597"/>
      <c r="BQ1" s="597"/>
      <c r="BR1" s="597"/>
      <c r="BS1" s="597"/>
      <c r="BT1" s="597"/>
      <c r="BU1" s="597"/>
      <c r="BV1" s="597"/>
      <c r="BW1" s="597"/>
      <c r="BX1" s="597"/>
      <c r="BY1" s="597"/>
      <c r="BZ1" s="597"/>
      <c r="CA1" s="597"/>
      <c r="CB1" s="597"/>
      <c r="CC1" s="597"/>
      <c r="CD1" s="597"/>
      <c r="CE1" s="597"/>
      <c r="CF1" s="597"/>
      <c r="CG1" s="597"/>
      <c r="CH1" s="597"/>
      <c r="CI1" s="597"/>
      <c r="CJ1" s="597"/>
      <c r="CK1" s="597"/>
      <c r="CL1" s="597"/>
      <c r="CM1" s="597"/>
      <c r="CN1" s="597"/>
      <c r="CO1" s="597"/>
      <c r="CP1" s="597"/>
      <c r="CQ1" s="597"/>
      <c r="CR1" s="597"/>
      <c r="CS1" s="597"/>
      <c r="CT1" s="597"/>
      <c r="CU1" s="597"/>
      <c r="CV1" s="597"/>
      <c r="CW1" s="597"/>
      <c r="CX1" s="597"/>
      <c r="CY1" s="597"/>
      <c r="CZ1" s="597"/>
      <c r="DA1" s="597"/>
      <c r="DB1" s="597"/>
      <c r="DC1" s="597"/>
      <c r="DD1" s="597"/>
      <c r="DE1" s="597"/>
      <c r="DF1" s="597"/>
      <c r="DG1" s="597"/>
      <c r="DH1" s="597"/>
      <c r="DI1" s="597"/>
      <c r="DJ1" s="597"/>
      <c r="DK1" s="597"/>
      <c r="DL1" s="597"/>
      <c r="DM1" s="597"/>
      <c r="DN1" s="597"/>
      <c r="DO1" s="597"/>
      <c r="DP1" s="597"/>
      <c r="DQ1" s="597"/>
      <c r="DR1" s="597"/>
      <c r="DS1" s="597"/>
      <c r="DT1" s="597"/>
      <c r="DU1" s="597"/>
      <c r="DV1" s="597"/>
      <c r="DW1" s="597"/>
    </row>
    <row r="2" spans="1:175" ht="15" customHeight="1" x14ac:dyDescent="0.25">
      <c r="A2" s="600"/>
      <c r="B2" s="598" t="s">
        <v>653</v>
      </c>
      <c r="C2" s="598"/>
      <c r="D2" s="598"/>
      <c r="E2" s="598"/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8"/>
      <c r="Q2" s="598"/>
      <c r="R2" s="598"/>
      <c r="S2" s="598"/>
      <c r="T2" s="598"/>
      <c r="U2" s="598"/>
      <c r="V2" s="598"/>
      <c r="W2" s="598"/>
      <c r="X2" s="598"/>
      <c r="Y2" s="598"/>
      <c r="Z2" s="598"/>
      <c r="AA2" s="598"/>
      <c r="AB2" s="598"/>
      <c r="AC2" s="598"/>
      <c r="AD2" s="598"/>
      <c r="AE2" s="598"/>
      <c r="AF2" s="598"/>
      <c r="AG2" s="598"/>
      <c r="AH2" s="598"/>
      <c r="AI2" s="598"/>
      <c r="AJ2" s="598"/>
      <c r="AK2" s="598"/>
      <c r="AL2" s="598"/>
      <c r="AM2" s="598"/>
      <c r="AN2" s="598"/>
      <c r="AO2" s="598"/>
      <c r="AP2" s="598"/>
      <c r="AQ2" s="598"/>
      <c r="AR2" s="598"/>
      <c r="AS2" s="598"/>
      <c r="AT2" s="598"/>
      <c r="AU2" s="598"/>
      <c r="AV2" s="598"/>
      <c r="AW2" s="598"/>
      <c r="AX2" s="598"/>
      <c r="AY2" s="598"/>
      <c r="AZ2" s="598"/>
      <c r="BA2" s="598"/>
      <c r="BB2" s="598"/>
      <c r="BC2" s="598"/>
      <c r="BD2" s="598"/>
      <c r="BE2" s="598"/>
      <c r="BF2" s="598"/>
      <c r="BG2" s="598"/>
      <c r="BH2" s="598"/>
      <c r="BI2" s="598"/>
      <c r="BJ2" s="598"/>
      <c r="BK2" s="598"/>
      <c r="BL2" s="598"/>
      <c r="BM2" s="598"/>
      <c r="BN2" s="598"/>
      <c r="BO2" s="598"/>
      <c r="BP2" s="598"/>
      <c r="BQ2" s="598"/>
      <c r="BR2" s="598"/>
      <c r="BS2" s="598"/>
      <c r="BT2" s="598"/>
      <c r="BU2" s="598"/>
      <c r="BV2" s="598"/>
      <c r="BW2" s="598"/>
      <c r="BX2" s="598"/>
      <c r="BY2" s="598"/>
      <c r="BZ2" s="598"/>
      <c r="CA2" s="598"/>
      <c r="CB2" s="598"/>
      <c r="CC2" s="598"/>
      <c r="CD2" s="598"/>
      <c r="CE2" s="598"/>
      <c r="CF2" s="598"/>
      <c r="CG2" s="598"/>
      <c r="CH2" s="598"/>
      <c r="CI2" s="598"/>
      <c r="CJ2" s="598"/>
      <c r="CK2" s="598"/>
      <c r="CL2" s="598"/>
      <c r="CM2" s="598"/>
      <c r="CN2" s="598"/>
      <c r="CO2" s="598"/>
      <c r="CP2" s="598"/>
      <c r="CQ2" s="598"/>
      <c r="CR2" s="598"/>
      <c r="CS2" s="598"/>
      <c r="CT2" s="598"/>
      <c r="CU2" s="598"/>
      <c r="CV2" s="598"/>
      <c r="CW2" s="598"/>
      <c r="CX2" s="598"/>
      <c r="CY2" s="598"/>
      <c r="CZ2" s="598"/>
      <c r="DA2" s="598"/>
      <c r="DB2" s="598"/>
      <c r="DC2" s="598"/>
      <c r="DD2" s="598"/>
      <c r="DE2" s="598"/>
      <c r="DF2" s="598"/>
      <c r="DG2" s="598"/>
      <c r="DH2" s="598"/>
      <c r="DI2" s="598"/>
      <c r="DJ2" s="598"/>
      <c r="DK2" s="598"/>
      <c r="DL2" s="598"/>
      <c r="DM2" s="598"/>
      <c r="DN2" s="598"/>
      <c r="DO2" s="598"/>
      <c r="DP2" s="598"/>
      <c r="DQ2" s="598"/>
      <c r="DR2" s="598"/>
      <c r="DS2" s="598"/>
      <c r="DT2" s="598"/>
      <c r="DU2" s="598"/>
      <c r="DV2" s="598"/>
      <c r="DW2" s="598"/>
    </row>
    <row r="3" spans="1:175" customFormat="1" ht="15" customHeight="1" thickBot="1" x14ac:dyDescent="0.3">
      <c r="A3" s="600"/>
      <c r="B3" s="65"/>
      <c r="C3" s="77"/>
      <c r="D3" s="77"/>
      <c r="E3" s="78"/>
      <c r="F3" s="440"/>
      <c r="G3" s="79"/>
      <c r="H3" s="79"/>
      <c r="I3" s="440"/>
      <c r="J3" s="440"/>
      <c r="K3" s="440"/>
      <c r="L3" s="440"/>
      <c r="M3" s="440"/>
      <c r="N3" s="440"/>
      <c r="O3" s="440"/>
      <c r="P3" s="440"/>
      <c r="Q3" s="440"/>
      <c r="R3" s="440"/>
      <c r="S3" s="440"/>
      <c r="T3" s="440"/>
      <c r="U3" s="440"/>
      <c r="V3" s="440"/>
      <c r="W3" s="440"/>
      <c r="X3" s="440"/>
      <c r="Y3" s="440"/>
      <c r="Z3" s="440"/>
      <c r="AA3" s="440"/>
      <c r="AB3" s="440"/>
      <c r="AC3" s="440"/>
      <c r="AD3" s="440"/>
      <c r="AE3" s="440"/>
      <c r="AF3" s="440"/>
      <c r="AG3" s="194"/>
      <c r="AH3" s="194"/>
      <c r="AI3" s="194"/>
      <c r="AJ3" s="195"/>
      <c r="AK3" s="194"/>
      <c r="AL3" s="194"/>
      <c r="AM3" s="194"/>
      <c r="AN3" s="194"/>
      <c r="AO3" s="194"/>
      <c r="AP3" s="194"/>
      <c r="AQ3" s="194"/>
      <c r="AR3" s="194"/>
      <c r="AS3" s="194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194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440"/>
      <c r="CO3" s="440"/>
      <c r="CP3" s="440"/>
      <c r="CQ3" s="440"/>
      <c r="CR3" s="440"/>
      <c r="CS3" s="440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440"/>
      <c r="DP3" s="440"/>
      <c r="DQ3" s="77"/>
      <c r="DR3" s="77"/>
      <c r="DS3" s="77"/>
      <c r="DT3" s="77"/>
      <c r="DU3" s="77"/>
      <c r="DV3" s="440"/>
      <c r="DW3" s="440"/>
    </row>
    <row r="4" spans="1:175" customFormat="1" ht="81" customHeight="1" x14ac:dyDescent="0.25">
      <c r="A4" s="600"/>
      <c r="B4" s="593" t="s">
        <v>753</v>
      </c>
      <c r="C4" s="593"/>
      <c r="D4" s="80" t="s">
        <v>588</v>
      </c>
      <c r="E4" s="80" t="s">
        <v>587</v>
      </c>
      <c r="F4" s="442" t="s">
        <v>50</v>
      </c>
      <c r="G4" s="593" t="s">
        <v>51</v>
      </c>
      <c r="H4" s="593"/>
      <c r="I4" s="82" t="s">
        <v>430</v>
      </c>
      <c r="J4" s="82" t="s">
        <v>434</v>
      </c>
      <c r="K4" s="82" t="s">
        <v>457</v>
      </c>
      <c r="L4" s="81" t="s">
        <v>459</v>
      </c>
      <c r="M4" s="82" t="s">
        <v>461</v>
      </c>
      <c r="N4" s="82" t="s">
        <v>462</v>
      </c>
      <c r="O4" s="82" t="s">
        <v>466</v>
      </c>
      <c r="P4" s="82" t="s">
        <v>467</v>
      </c>
      <c r="Q4" s="82" t="s">
        <v>470</v>
      </c>
      <c r="R4" s="82" t="s">
        <v>472</v>
      </c>
      <c r="S4" s="82" t="s">
        <v>475</v>
      </c>
      <c r="T4" s="82" t="s">
        <v>476</v>
      </c>
      <c r="U4" s="82" t="s">
        <v>477</v>
      </c>
      <c r="V4" s="82" t="s">
        <v>478</v>
      </c>
      <c r="W4" s="82" t="s">
        <v>479</v>
      </c>
      <c r="X4" s="81" t="s">
        <v>480</v>
      </c>
      <c r="Y4" s="82" t="s">
        <v>481</v>
      </c>
      <c r="Z4" s="82" t="s">
        <v>482</v>
      </c>
      <c r="AA4" s="82" t="s">
        <v>483</v>
      </c>
      <c r="AB4" s="82" t="s">
        <v>484</v>
      </c>
      <c r="AC4" s="82" t="s">
        <v>485</v>
      </c>
      <c r="AD4" s="82" t="s">
        <v>486</v>
      </c>
      <c r="AE4" s="82" t="s">
        <v>487</v>
      </c>
      <c r="AF4" s="82" t="s">
        <v>488</v>
      </c>
      <c r="AG4" s="82" t="s">
        <v>527</v>
      </c>
      <c r="AH4" s="82" t="s">
        <v>528</v>
      </c>
      <c r="AI4" s="82" t="s">
        <v>529</v>
      </c>
      <c r="AJ4" s="81" t="s">
        <v>530</v>
      </c>
      <c r="AK4" s="82" t="s">
        <v>531</v>
      </c>
      <c r="AL4" s="82" t="s">
        <v>532</v>
      </c>
      <c r="AM4" s="82" t="s">
        <v>533</v>
      </c>
      <c r="AN4" s="82" t="s">
        <v>534</v>
      </c>
      <c r="AO4" s="82" t="s">
        <v>535</v>
      </c>
      <c r="AP4" s="82" t="s">
        <v>536</v>
      </c>
      <c r="AQ4" s="82" t="s">
        <v>537</v>
      </c>
      <c r="AR4" s="82" t="s">
        <v>538</v>
      </c>
      <c r="AS4" s="82" t="s">
        <v>581</v>
      </c>
      <c r="AT4" s="82" t="s">
        <v>595</v>
      </c>
      <c r="AU4" s="82" t="s">
        <v>659</v>
      </c>
      <c r="AV4" s="82" t="s">
        <v>661</v>
      </c>
      <c r="AW4" s="82" t="s">
        <v>663</v>
      </c>
      <c r="AX4" s="82" t="s">
        <v>690</v>
      </c>
      <c r="AY4" s="82" t="s">
        <v>691</v>
      </c>
      <c r="AZ4" s="82" t="s">
        <v>692</v>
      </c>
      <c r="BA4" s="82" t="s">
        <v>693</v>
      </c>
      <c r="BB4" s="82" t="s">
        <v>694</v>
      </c>
      <c r="BC4" s="82" t="s">
        <v>695</v>
      </c>
      <c r="BD4" s="82" t="s">
        <v>696</v>
      </c>
      <c r="BE4" s="82" t="s">
        <v>701</v>
      </c>
      <c r="BF4" s="82" t="s">
        <v>702</v>
      </c>
      <c r="BG4" s="82" t="s">
        <v>703</v>
      </c>
      <c r="BH4" s="82" t="s">
        <v>704</v>
      </c>
      <c r="BI4" s="82" t="s">
        <v>738</v>
      </c>
      <c r="BJ4" s="82" t="s">
        <v>705</v>
      </c>
      <c r="BK4" s="82" t="s">
        <v>706</v>
      </c>
      <c r="BL4" s="82" t="s">
        <v>707</v>
      </c>
      <c r="BM4" s="82" t="s">
        <v>708</v>
      </c>
      <c r="BN4" s="82" t="s">
        <v>709</v>
      </c>
      <c r="BO4" s="82" t="s">
        <v>710</v>
      </c>
      <c r="BP4" s="82" t="s">
        <v>711</v>
      </c>
      <c r="BQ4" s="82" t="s">
        <v>725</v>
      </c>
      <c r="BR4" s="82" t="s">
        <v>726</v>
      </c>
      <c r="BS4" s="82" t="s">
        <v>727</v>
      </c>
      <c r="BT4" s="82" t="s">
        <v>728</v>
      </c>
      <c r="BU4" s="82" t="s">
        <v>739</v>
      </c>
      <c r="BV4" s="82" t="s">
        <v>729</v>
      </c>
      <c r="BW4" s="82" t="s">
        <v>730</v>
      </c>
      <c r="BX4" s="82" t="s">
        <v>731</v>
      </c>
      <c r="BY4" s="82" t="s">
        <v>732</v>
      </c>
      <c r="BZ4" s="82" t="s">
        <v>733</v>
      </c>
      <c r="CA4" s="82" t="s">
        <v>734</v>
      </c>
      <c r="CB4" s="82" t="s">
        <v>724</v>
      </c>
      <c r="CC4" s="82" t="s">
        <v>790</v>
      </c>
      <c r="CD4" s="82" t="s">
        <v>791</v>
      </c>
      <c r="CE4" s="82" t="s">
        <v>792</v>
      </c>
      <c r="CF4" s="82" t="s">
        <v>793</v>
      </c>
      <c r="CG4" s="82" t="s">
        <v>794</v>
      </c>
      <c r="CH4" s="82" t="s">
        <v>795</v>
      </c>
      <c r="CI4" s="82" t="s">
        <v>796</v>
      </c>
      <c r="CJ4" s="82" t="s">
        <v>797</v>
      </c>
      <c r="CK4" s="82" t="s">
        <v>798</v>
      </c>
      <c r="CL4" s="82" t="s">
        <v>799</v>
      </c>
      <c r="CM4" s="82" t="s">
        <v>800</v>
      </c>
      <c r="CN4" s="81" t="s">
        <v>458</v>
      </c>
      <c r="CO4" s="81" t="s">
        <v>463</v>
      </c>
      <c r="CP4" s="81" t="s">
        <v>471</v>
      </c>
      <c r="CQ4" s="81" t="s">
        <v>491</v>
      </c>
      <c r="CR4" s="81" t="s">
        <v>504</v>
      </c>
      <c r="CS4" s="81" t="s">
        <v>511</v>
      </c>
      <c r="CT4" s="81" t="s">
        <v>523</v>
      </c>
      <c r="CU4" s="81" t="s">
        <v>539</v>
      </c>
      <c r="CV4" s="81" t="s">
        <v>541</v>
      </c>
      <c r="CW4" s="81" t="s">
        <v>542</v>
      </c>
      <c r="CX4" s="81" t="s">
        <v>543</v>
      </c>
      <c r="CY4" s="81" t="s">
        <v>540</v>
      </c>
      <c r="CZ4" s="81" t="s">
        <v>660</v>
      </c>
      <c r="DA4" s="81" t="s">
        <v>697</v>
      </c>
      <c r="DB4" s="81" t="s">
        <v>699</v>
      </c>
      <c r="DC4" s="81" t="s">
        <v>700</v>
      </c>
      <c r="DD4" s="81" t="s">
        <v>713</v>
      </c>
      <c r="DE4" s="81" t="s">
        <v>721</v>
      </c>
      <c r="DF4" s="81" t="s">
        <v>722</v>
      </c>
      <c r="DG4" s="81" t="s">
        <v>723</v>
      </c>
      <c r="DH4" s="81" t="s">
        <v>737</v>
      </c>
      <c r="DI4" s="81" t="s">
        <v>742</v>
      </c>
      <c r="DJ4" s="81" t="s">
        <v>741</v>
      </c>
      <c r="DK4" s="81" t="s">
        <v>740</v>
      </c>
      <c r="DL4" s="81" t="s">
        <v>801</v>
      </c>
      <c r="DM4" s="81" t="s">
        <v>802</v>
      </c>
      <c r="DN4" s="81" t="s">
        <v>803</v>
      </c>
      <c r="DO4" s="515" t="s">
        <v>812</v>
      </c>
      <c r="DP4" s="515" t="s">
        <v>813</v>
      </c>
      <c r="DQ4" s="515" t="s">
        <v>814</v>
      </c>
      <c r="DR4" s="515" t="s">
        <v>815</v>
      </c>
      <c r="DS4" s="515" t="s">
        <v>816</v>
      </c>
      <c r="DT4" s="515" t="s">
        <v>817</v>
      </c>
      <c r="DU4" s="515" t="s">
        <v>818</v>
      </c>
      <c r="DV4" s="602" t="s">
        <v>52</v>
      </c>
      <c r="DW4" s="602"/>
    </row>
    <row r="5" spans="1:175" s="102" customFormat="1" ht="15" customHeight="1" x14ac:dyDescent="0.25">
      <c r="A5" s="600"/>
      <c r="B5" s="439"/>
      <c r="C5" s="84"/>
      <c r="D5" s="100">
        <v>65.885483487004095</v>
      </c>
      <c r="E5" s="100">
        <v>68.251105271614307</v>
      </c>
      <c r="F5" s="85" t="s">
        <v>11</v>
      </c>
      <c r="G5" s="603" t="s">
        <v>53</v>
      </c>
      <c r="H5" s="603"/>
      <c r="I5" s="11">
        <v>99.034999999999997</v>
      </c>
      <c r="J5" s="11">
        <v>89.004999999999995</v>
      </c>
      <c r="K5" s="11">
        <v>99.182000000000002</v>
      </c>
      <c r="L5" s="11">
        <v>97.007000000000005</v>
      </c>
      <c r="M5" s="11">
        <v>99.450999999999993</v>
      </c>
      <c r="N5" s="11">
        <v>102.565</v>
      </c>
      <c r="O5" s="11">
        <v>100.57</v>
      </c>
      <c r="P5" s="11">
        <v>100.389</v>
      </c>
      <c r="Q5" s="11">
        <v>103.401</v>
      </c>
      <c r="R5" s="11">
        <v>106.315</v>
      </c>
      <c r="S5" s="11">
        <v>100.026</v>
      </c>
      <c r="T5" s="11">
        <v>103.05500000000001</v>
      </c>
      <c r="U5" s="11">
        <v>103.205</v>
      </c>
      <c r="V5" s="11">
        <v>92.881</v>
      </c>
      <c r="W5" s="11">
        <v>103.694</v>
      </c>
      <c r="X5" s="11">
        <v>99.451999999999998</v>
      </c>
      <c r="Y5" s="11">
        <v>103.14</v>
      </c>
      <c r="Z5" s="11">
        <v>107.149</v>
      </c>
      <c r="AA5" s="11">
        <v>104.268</v>
      </c>
      <c r="AB5" s="11">
        <v>105.158</v>
      </c>
      <c r="AC5" s="11">
        <v>107.38</v>
      </c>
      <c r="AD5" s="11">
        <v>110.768</v>
      </c>
      <c r="AE5" s="11">
        <v>107.023</v>
      </c>
      <c r="AF5" s="11">
        <v>107.883</v>
      </c>
      <c r="AG5" s="11">
        <v>108.256</v>
      </c>
      <c r="AH5" s="11">
        <v>99.733999999999995</v>
      </c>
      <c r="AI5" s="11">
        <v>109.504</v>
      </c>
      <c r="AJ5" s="11">
        <v>105.908</v>
      </c>
      <c r="AK5" s="11">
        <v>110.563</v>
      </c>
      <c r="AL5" s="11">
        <v>111.822</v>
      </c>
      <c r="AM5" s="11">
        <v>113.104</v>
      </c>
      <c r="AN5" s="11">
        <v>112.955</v>
      </c>
      <c r="AO5" s="11">
        <v>113.67</v>
      </c>
      <c r="AP5" s="11">
        <v>115.471</v>
      </c>
      <c r="AQ5" s="11">
        <v>113.871</v>
      </c>
      <c r="AR5" s="11">
        <v>113.72</v>
      </c>
      <c r="AS5" s="11">
        <v>115.72</v>
      </c>
      <c r="AT5" s="11">
        <v>104.429</v>
      </c>
      <c r="AU5" s="11">
        <v>114.009</v>
      </c>
      <c r="AV5" s="11">
        <v>111.562</v>
      </c>
      <c r="AW5" s="11">
        <v>115.14</v>
      </c>
      <c r="AX5" s="11">
        <v>116.875</v>
      </c>
      <c r="AY5" s="11">
        <v>118.999</v>
      </c>
      <c r="AZ5" s="11">
        <v>117.79</v>
      </c>
      <c r="BA5" s="11">
        <v>119.123</v>
      </c>
      <c r="BB5" s="11">
        <v>121.67400000000001</v>
      </c>
      <c r="BC5" s="11">
        <v>118.075</v>
      </c>
      <c r="BD5" s="11">
        <v>118.676</v>
      </c>
      <c r="BE5" s="11">
        <v>120.55</v>
      </c>
      <c r="BF5" s="11">
        <v>108.30800000000001</v>
      </c>
      <c r="BG5" s="11">
        <v>118.705</v>
      </c>
      <c r="BH5" s="11">
        <v>116.372</v>
      </c>
      <c r="BI5" s="11">
        <v>119.926</v>
      </c>
      <c r="BJ5" s="11">
        <v>121.354</v>
      </c>
      <c r="BK5" s="11">
        <v>123.776</v>
      </c>
      <c r="BL5" s="11">
        <v>121.98099999999999</v>
      </c>
      <c r="BM5" s="11">
        <v>122.083</v>
      </c>
      <c r="BN5" s="11">
        <v>124.509</v>
      </c>
      <c r="BO5" s="11">
        <v>121.262</v>
      </c>
      <c r="BP5" s="11">
        <v>122.71599999999999</v>
      </c>
      <c r="BQ5" s="11">
        <v>123.15</v>
      </c>
      <c r="BR5" s="11">
        <v>115.001</v>
      </c>
      <c r="BS5" s="11">
        <v>113.80500000000001</v>
      </c>
      <c r="BT5" s="11">
        <v>73.11</v>
      </c>
      <c r="BU5" s="11">
        <v>92.795000000000002</v>
      </c>
      <c r="BV5" s="11">
        <v>127.09699999999999</v>
      </c>
      <c r="BW5" s="11">
        <v>127.39700000000001</v>
      </c>
      <c r="BX5" s="11">
        <v>124.684</v>
      </c>
      <c r="BY5" s="11">
        <v>127.298</v>
      </c>
      <c r="BZ5" s="11">
        <v>127.44199999999999</v>
      </c>
      <c r="CA5" s="11">
        <v>123.727</v>
      </c>
      <c r="CB5" s="11">
        <v>127.771</v>
      </c>
      <c r="CC5" s="11">
        <v>127.512</v>
      </c>
      <c r="CD5" s="11">
        <v>120.126</v>
      </c>
      <c r="CE5" s="11">
        <v>128.285</v>
      </c>
      <c r="CF5" s="11">
        <v>122.83</v>
      </c>
      <c r="CG5" s="11">
        <v>120.425</v>
      </c>
      <c r="CH5" s="11">
        <v>126.881</v>
      </c>
      <c r="CI5" s="11">
        <v>119.11199999999999</v>
      </c>
      <c r="CJ5" s="11">
        <v>125.42</v>
      </c>
      <c r="CK5" s="11">
        <v>132.32900000000001</v>
      </c>
      <c r="CL5" s="11">
        <v>137.62</v>
      </c>
      <c r="CM5" s="11">
        <v>137.72</v>
      </c>
      <c r="CN5" s="11">
        <v>95.741</v>
      </c>
      <c r="CO5" s="11">
        <v>99.674000000000007</v>
      </c>
      <c r="CP5" s="11">
        <v>101.45399999999999</v>
      </c>
      <c r="CQ5" s="11">
        <v>103.13200000000001</v>
      </c>
      <c r="CR5" s="11">
        <v>99.927000000000007</v>
      </c>
      <c r="CS5" s="11">
        <v>103.247</v>
      </c>
      <c r="CT5" s="11">
        <v>105.602</v>
      </c>
      <c r="CU5" s="11">
        <v>108.55800000000001</v>
      </c>
      <c r="CV5" s="11">
        <v>105.831</v>
      </c>
      <c r="CW5" s="11">
        <v>109.431</v>
      </c>
      <c r="CX5" s="11">
        <v>113.24299999999999</v>
      </c>
      <c r="CY5" s="11">
        <v>114.354</v>
      </c>
      <c r="CZ5" s="11">
        <v>111.386</v>
      </c>
      <c r="DA5" s="11">
        <v>114.526</v>
      </c>
      <c r="DB5" s="11">
        <v>118.637</v>
      </c>
      <c r="DC5" s="11">
        <v>119.47499999999999</v>
      </c>
      <c r="DD5" s="11">
        <v>115.854</v>
      </c>
      <c r="DE5" s="11">
        <v>119.217</v>
      </c>
      <c r="DF5" s="11">
        <v>122.614</v>
      </c>
      <c r="DG5" s="11">
        <v>122.82899999999999</v>
      </c>
      <c r="DH5" s="11">
        <v>117.319</v>
      </c>
      <c r="DI5" s="11">
        <v>97.667000000000002</v>
      </c>
      <c r="DJ5" s="11">
        <v>126.46</v>
      </c>
      <c r="DK5" s="11">
        <v>126.313</v>
      </c>
      <c r="DL5" s="11">
        <v>125.307</v>
      </c>
      <c r="DM5" s="11">
        <v>123.379</v>
      </c>
      <c r="DN5" s="11">
        <v>125.62</v>
      </c>
      <c r="DO5" s="11">
        <v>99.721999999999994</v>
      </c>
      <c r="DP5" s="11">
        <v>104.011</v>
      </c>
      <c r="DQ5" s="11">
        <v>110.44199999999999</v>
      </c>
      <c r="DR5" s="11">
        <v>115.76300000000001</v>
      </c>
      <c r="DS5" s="11">
        <v>119.893</v>
      </c>
      <c r="DT5" s="11">
        <v>115.955</v>
      </c>
      <c r="DU5" s="11">
        <v>127.114</v>
      </c>
      <c r="DV5" s="604" t="s">
        <v>54</v>
      </c>
      <c r="DW5" s="604"/>
      <c r="DX5" s="214"/>
      <c r="DY5" s="481"/>
      <c r="EA5" s="215"/>
      <c r="ED5" s="483"/>
    </row>
    <row r="6" spans="1:175" s="9" customFormat="1" ht="15" customHeight="1" x14ac:dyDescent="0.25">
      <c r="A6" s="600"/>
      <c r="B6" s="118" t="s">
        <v>55</v>
      </c>
      <c r="C6" s="498">
        <v>5.7334823052168264</v>
      </c>
      <c r="D6" s="124">
        <v>7.3680431598460538</v>
      </c>
      <c r="E6" s="124">
        <v>8.5516978063494786</v>
      </c>
      <c r="F6" s="499"/>
      <c r="G6" s="595" t="s">
        <v>56</v>
      </c>
      <c r="H6" s="595"/>
      <c r="I6" s="142">
        <v>90.596999999999994</v>
      </c>
      <c r="J6" s="142">
        <v>80.899000000000001</v>
      </c>
      <c r="K6" s="142">
        <v>92.650999999999996</v>
      </c>
      <c r="L6" s="142">
        <v>101.745</v>
      </c>
      <c r="M6" s="142">
        <v>102.515</v>
      </c>
      <c r="N6" s="142">
        <v>105.253</v>
      </c>
      <c r="O6" s="142">
        <v>98.906000000000006</v>
      </c>
      <c r="P6" s="142">
        <v>111.038</v>
      </c>
      <c r="Q6" s="142">
        <v>107.221</v>
      </c>
      <c r="R6" s="142">
        <v>109.265</v>
      </c>
      <c r="S6" s="142">
        <v>101.68300000000001</v>
      </c>
      <c r="T6" s="142">
        <v>98.224999999999994</v>
      </c>
      <c r="U6" s="142">
        <v>93.736000000000004</v>
      </c>
      <c r="V6" s="142">
        <v>85.563999999999993</v>
      </c>
      <c r="W6" s="142">
        <v>100.96899999999999</v>
      </c>
      <c r="X6" s="142">
        <v>94.963999999999999</v>
      </c>
      <c r="Y6" s="142">
        <v>98.287000000000006</v>
      </c>
      <c r="Z6" s="142">
        <v>98.328000000000003</v>
      </c>
      <c r="AA6" s="142">
        <v>103.033</v>
      </c>
      <c r="AB6" s="142">
        <v>109.97499999999999</v>
      </c>
      <c r="AC6" s="142">
        <v>106.79600000000001</v>
      </c>
      <c r="AD6" s="142">
        <v>112.724</v>
      </c>
      <c r="AE6" s="142">
        <v>113.551</v>
      </c>
      <c r="AF6" s="142">
        <v>107.583</v>
      </c>
      <c r="AG6" s="142">
        <v>101.22499999999999</v>
      </c>
      <c r="AH6" s="142">
        <v>98.79</v>
      </c>
      <c r="AI6" s="142">
        <v>105.215</v>
      </c>
      <c r="AJ6" s="142">
        <v>109.51300000000001</v>
      </c>
      <c r="AK6" s="142">
        <v>110.589</v>
      </c>
      <c r="AL6" s="142">
        <v>105.17400000000001</v>
      </c>
      <c r="AM6" s="142">
        <v>124.245</v>
      </c>
      <c r="AN6" s="142">
        <v>120.081</v>
      </c>
      <c r="AO6" s="142">
        <v>115.88</v>
      </c>
      <c r="AP6" s="142">
        <v>120.163</v>
      </c>
      <c r="AQ6" s="142">
        <v>121.875</v>
      </c>
      <c r="AR6" s="142">
        <v>125.178</v>
      </c>
      <c r="AS6" s="142">
        <v>117.51300000000001</v>
      </c>
      <c r="AT6" s="142">
        <v>100.88200000000001</v>
      </c>
      <c r="AU6" s="142">
        <v>111.569</v>
      </c>
      <c r="AV6" s="142">
        <v>114.57</v>
      </c>
      <c r="AW6" s="142">
        <v>114.285</v>
      </c>
      <c r="AX6" s="142">
        <v>108.833</v>
      </c>
      <c r="AY6" s="142">
        <v>120.69199999999999</v>
      </c>
      <c r="AZ6" s="142">
        <v>122.61199999999999</v>
      </c>
      <c r="BA6" s="142">
        <v>123.89</v>
      </c>
      <c r="BB6" s="142">
        <v>123.297</v>
      </c>
      <c r="BC6" s="142">
        <v>119.78</v>
      </c>
      <c r="BD6" s="142">
        <v>123.761</v>
      </c>
      <c r="BE6" s="142">
        <v>120.608</v>
      </c>
      <c r="BF6" s="142">
        <v>107.277</v>
      </c>
      <c r="BG6" s="142">
        <v>119.128</v>
      </c>
      <c r="BH6" s="142">
        <v>119.43300000000001</v>
      </c>
      <c r="BI6" s="142">
        <v>119.36799999999999</v>
      </c>
      <c r="BJ6" s="142">
        <v>112.988</v>
      </c>
      <c r="BK6" s="142">
        <v>121.605</v>
      </c>
      <c r="BL6" s="142">
        <v>125.508</v>
      </c>
      <c r="BM6" s="142">
        <v>125.77500000000001</v>
      </c>
      <c r="BN6" s="142">
        <v>124.331</v>
      </c>
      <c r="BO6" s="142">
        <v>122.44</v>
      </c>
      <c r="BP6" s="142">
        <v>124.456</v>
      </c>
      <c r="BQ6" s="142">
        <v>113.94799999999999</v>
      </c>
      <c r="BR6" s="142">
        <v>112.02500000000001</v>
      </c>
      <c r="BS6" s="142">
        <v>107.4</v>
      </c>
      <c r="BT6" s="142">
        <v>108.664</v>
      </c>
      <c r="BU6" s="142">
        <v>116.363</v>
      </c>
      <c r="BV6" s="142">
        <v>124.896</v>
      </c>
      <c r="BW6" s="142">
        <v>129.30799999999999</v>
      </c>
      <c r="BX6" s="142">
        <v>131.54599999999999</v>
      </c>
      <c r="BY6" s="142">
        <v>131.911</v>
      </c>
      <c r="BZ6" s="142">
        <v>120.09</v>
      </c>
      <c r="CA6" s="142">
        <v>111.749</v>
      </c>
      <c r="CB6" s="142">
        <v>114.57599999999999</v>
      </c>
      <c r="CC6" s="142">
        <v>113.988</v>
      </c>
      <c r="CD6" s="142">
        <v>103.73699999999999</v>
      </c>
      <c r="CE6" s="142">
        <v>115.163</v>
      </c>
      <c r="CF6" s="142">
        <v>122.46299999999999</v>
      </c>
      <c r="CG6" s="142">
        <v>117.212</v>
      </c>
      <c r="CH6" s="142">
        <v>116.946</v>
      </c>
      <c r="CI6" s="142">
        <v>115.21899999999999</v>
      </c>
      <c r="CJ6" s="142">
        <v>122.82899999999999</v>
      </c>
      <c r="CK6" s="142">
        <v>134.63499999999999</v>
      </c>
      <c r="CL6" s="142">
        <v>131.309</v>
      </c>
      <c r="CM6" s="142">
        <v>126.16200000000001</v>
      </c>
      <c r="CN6" s="142">
        <v>88.049000000000007</v>
      </c>
      <c r="CO6" s="142">
        <v>103.17100000000001</v>
      </c>
      <c r="CP6" s="142">
        <v>105.72199999999999</v>
      </c>
      <c r="CQ6" s="142">
        <v>103.05800000000001</v>
      </c>
      <c r="CR6" s="142">
        <v>93.423000000000002</v>
      </c>
      <c r="CS6" s="142">
        <v>97.192999999999998</v>
      </c>
      <c r="CT6" s="142">
        <v>106.601</v>
      </c>
      <c r="CU6" s="142">
        <v>111.286</v>
      </c>
      <c r="CV6" s="142">
        <v>101.74299999999999</v>
      </c>
      <c r="CW6" s="142">
        <v>108.425</v>
      </c>
      <c r="CX6" s="142">
        <v>120.069</v>
      </c>
      <c r="CY6" s="142">
        <v>122.405</v>
      </c>
      <c r="CZ6" s="142">
        <v>109.988</v>
      </c>
      <c r="DA6" s="142">
        <v>112.563</v>
      </c>
      <c r="DB6" s="142">
        <v>122.398</v>
      </c>
      <c r="DC6" s="142">
        <v>122.279</v>
      </c>
      <c r="DD6" s="142">
        <v>115.67100000000001</v>
      </c>
      <c r="DE6" s="142">
        <v>117.26300000000001</v>
      </c>
      <c r="DF6" s="142">
        <v>124.29600000000001</v>
      </c>
      <c r="DG6" s="142">
        <v>123.742</v>
      </c>
      <c r="DH6" s="142">
        <v>111.124</v>
      </c>
      <c r="DI6" s="142">
        <v>116.64100000000001</v>
      </c>
      <c r="DJ6" s="142">
        <v>130.922</v>
      </c>
      <c r="DK6" s="142">
        <v>115.47199999999999</v>
      </c>
      <c r="DL6" s="142">
        <v>110.96299999999999</v>
      </c>
      <c r="DM6" s="142">
        <v>118.874</v>
      </c>
      <c r="DN6" s="142">
        <v>124.22799999999999</v>
      </c>
      <c r="DO6" s="142">
        <v>100.161</v>
      </c>
      <c r="DP6" s="142">
        <v>101.63</v>
      </c>
      <c r="DQ6" s="142">
        <v>112.068</v>
      </c>
      <c r="DR6" s="142">
        <v>116.175</v>
      </c>
      <c r="DS6" s="142">
        <v>119.86</v>
      </c>
      <c r="DT6" s="142">
        <v>118.9</v>
      </c>
      <c r="DU6" s="142">
        <v>119.96899999999999</v>
      </c>
      <c r="DV6" s="596" t="s">
        <v>57</v>
      </c>
      <c r="DW6" s="596"/>
      <c r="DY6" s="482"/>
      <c r="EA6" s="39"/>
      <c r="ED6" s="482"/>
    </row>
    <row r="7" spans="1:175" s="55" customFormat="1" ht="15" customHeight="1" x14ac:dyDescent="0.25">
      <c r="A7" s="600"/>
      <c r="B7" s="58"/>
      <c r="C7" s="5">
        <v>1.1000000000000001</v>
      </c>
      <c r="D7" s="52">
        <v>6.3730030981063877</v>
      </c>
      <c r="E7" s="52">
        <v>7.3877359377680669</v>
      </c>
      <c r="F7" s="53">
        <v>10</v>
      </c>
      <c r="G7" s="15"/>
      <c r="H7" s="15" t="s">
        <v>379</v>
      </c>
      <c r="I7" s="12">
        <v>89.546999999999997</v>
      </c>
      <c r="J7" s="12">
        <v>79.712999999999994</v>
      </c>
      <c r="K7" s="12">
        <v>92.052000000000007</v>
      </c>
      <c r="L7" s="12">
        <v>102.346</v>
      </c>
      <c r="M7" s="12">
        <v>102.76600000000001</v>
      </c>
      <c r="N7" s="12">
        <v>105.411</v>
      </c>
      <c r="O7" s="12">
        <v>98.55</v>
      </c>
      <c r="P7" s="12">
        <v>112.413</v>
      </c>
      <c r="Q7" s="12">
        <v>108.20399999999999</v>
      </c>
      <c r="R7" s="12">
        <v>109.949</v>
      </c>
      <c r="S7" s="12">
        <v>101.944</v>
      </c>
      <c r="T7" s="12">
        <v>97.103999999999999</v>
      </c>
      <c r="U7" s="12">
        <v>91.412999999999997</v>
      </c>
      <c r="V7" s="12">
        <v>83.92</v>
      </c>
      <c r="W7" s="12">
        <v>101.026</v>
      </c>
      <c r="X7" s="12">
        <v>93.772000000000006</v>
      </c>
      <c r="Y7" s="12">
        <v>96.781000000000006</v>
      </c>
      <c r="Z7" s="12">
        <v>95.903999999999996</v>
      </c>
      <c r="AA7" s="12">
        <v>102.399</v>
      </c>
      <c r="AB7" s="12">
        <v>109.974</v>
      </c>
      <c r="AC7" s="12">
        <v>106.334</v>
      </c>
      <c r="AD7" s="12">
        <v>113.357</v>
      </c>
      <c r="AE7" s="12">
        <v>114.529</v>
      </c>
      <c r="AF7" s="12">
        <v>106.94799999999999</v>
      </c>
      <c r="AG7" s="12">
        <v>99.373999999999995</v>
      </c>
      <c r="AH7" s="12">
        <v>97.742000000000004</v>
      </c>
      <c r="AI7" s="12">
        <v>104.14100000000001</v>
      </c>
      <c r="AJ7" s="12">
        <v>109.607</v>
      </c>
      <c r="AK7" s="12">
        <v>109.69799999999999</v>
      </c>
      <c r="AL7" s="12">
        <v>102.874</v>
      </c>
      <c r="AM7" s="12">
        <v>125.934</v>
      </c>
      <c r="AN7" s="12">
        <v>120.771</v>
      </c>
      <c r="AO7" s="12">
        <v>116.55200000000001</v>
      </c>
      <c r="AP7" s="12">
        <v>121.24</v>
      </c>
      <c r="AQ7" s="12">
        <v>122.754</v>
      </c>
      <c r="AR7" s="12">
        <v>126.648</v>
      </c>
      <c r="AS7" s="12">
        <v>117.89700000000001</v>
      </c>
      <c r="AT7" s="12">
        <v>99.98</v>
      </c>
      <c r="AU7" s="12">
        <v>111.358</v>
      </c>
      <c r="AV7" s="12">
        <v>114.59099999999999</v>
      </c>
      <c r="AW7" s="12">
        <v>113.41500000000001</v>
      </c>
      <c r="AX7" s="12">
        <v>106.508</v>
      </c>
      <c r="AY7" s="12">
        <v>121.23</v>
      </c>
      <c r="AZ7" s="12">
        <v>123.16200000000001</v>
      </c>
      <c r="BA7" s="12">
        <v>125.13800000000001</v>
      </c>
      <c r="BB7" s="12">
        <v>124.38</v>
      </c>
      <c r="BC7" s="12">
        <v>120.33499999999999</v>
      </c>
      <c r="BD7" s="12">
        <v>124.42400000000001</v>
      </c>
      <c r="BE7" s="12">
        <v>120.73399999999999</v>
      </c>
      <c r="BF7" s="12">
        <v>106.613</v>
      </c>
      <c r="BG7" s="12">
        <v>119.16800000000001</v>
      </c>
      <c r="BH7" s="12">
        <v>119.294</v>
      </c>
      <c r="BI7" s="12">
        <v>118.547</v>
      </c>
      <c r="BJ7" s="12">
        <v>110.624</v>
      </c>
      <c r="BK7" s="12">
        <v>121.7</v>
      </c>
      <c r="BL7" s="12">
        <v>125.517</v>
      </c>
      <c r="BM7" s="12">
        <v>126.884</v>
      </c>
      <c r="BN7" s="12">
        <v>125.315</v>
      </c>
      <c r="BO7" s="12">
        <v>122.566</v>
      </c>
      <c r="BP7" s="12">
        <v>124.26600000000001</v>
      </c>
      <c r="BQ7" s="12">
        <v>113.053</v>
      </c>
      <c r="BR7" s="12">
        <v>111.261</v>
      </c>
      <c r="BS7" s="12">
        <v>107.467</v>
      </c>
      <c r="BT7" s="12">
        <v>119.754</v>
      </c>
      <c r="BU7" s="12">
        <v>126.398</v>
      </c>
      <c r="BV7" s="12">
        <v>130.096</v>
      </c>
      <c r="BW7" s="12">
        <v>131.721</v>
      </c>
      <c r="BX7" s="12">
        <v>133.55799999999999</v>
      </c>
      <c r="BY7" s="12">
        <v>134.02799999999999</v>
      </c>
      <c r="BZ7" s="12">
        <v>120.85599999999999</v>
      </c>
      <c r="CA7" s="12">
        <v>111.151</v>
      </c>
      <c r="CB7" s="12">
        <v>112.839</v>
      </c>
      <c r="CC7" s="12">
        <v>112.884</v>
      </c>
      <c r="CD7" s="12">
        <v>101.501</v>
      </c>
      <c r="CE7" s="12">
        <v>114.676</v>
      </c>
      <c r="CF7" s="12">
        <v>122.41800000000001</v>
      </c>
      <c r="CG7" s="12">
        <v>118.396</v>
      </c>
      <c r="CH7" s="12">
        <v>127.877</v>
      </c>
      <c r="CI7" s="12">
        <v>125.49</v>
      </c>
      <c r="CJ7" s="12">
        <v>131.49700000000001</v>
      </c>
      <c r="CK7" s="12">
        <v>140.56399999999999</v>
      </c>
      <c r="CL7" s="12">
        <v>131.702</v>
      </c>
      <c r="CM7" s="12">
        <v>126.142</v>
      </c>
      <c r="CN7" s="12">
        <v>87.103999999999999</v>
      </c>
      <c r="CO7" s="12">
        <v>103.508</v>
      </c>
      <c r="CP7" s="12">
        <v>106.389</v>
      </c>
      <c r="CQ7" s="12">
        <v>102.999</v>
      </c>
      <c r="CR7" s="12">
        <v>92.12</v>
      </c>
      <c r="CS7" s="12">
        <v>95.486000000000004</v>
      </c>
      <c r="CT7" s="12">
        <v>106.236</v>
      </c>
      <c r="CU7" s="12">
        <v>111.61199999999999</v>
      </c>
      <c r="CV7" s="12">
        <v>100.419</v>
      </c>
      <c r="CW7" s="12">
        <v>107.393</v>
      </c>
      <c r="CX7" s="12">
        <v>121.086</v>
      </c>
      <c r="CY7" s="12">
        <v>123.547</v>
      </c>
      <c r="CZ7" s="12">
        <v>109.745</v>
      </c>
      <c r="DA7" s="12">
        <v>111.505</v>
      </c>
      <c r="DB7" s="12">
        <v>123.17700000000001</v>
      </c>
      <c r="DC7" s="12">
        <v>123.04600000000001</v>
      </c>
      <c r="DD7" s="12">
        <v>115.505</v>
      </c>
      <c r="DE7" s="12">
        <v>116.155</v>
      </c>
      <c r="DF7" s="12">
        <v>124.70099999999999</v>
      </c>
      <c r="DG7" s="12">
        <v>124.04900000000001</v>
      </c>
      <c r="DH7" s="12">
        <v>110.59399999999999</v>
      </c>
      <c r="DI7" s="12">
        <v>125.416</v>
      </c>
      <c r="DJ7" s="12">
        <v>133.102</v>
      </c>
      <c r="DK7" s="12">
        <v>114.949</v>
      </c>
      <c r="DL7" s="12">
        <v>109.687</v>
      </c>
      <c r="DM7" s="12">
        <v>122.89700000000001</v>
      </c>
      <c r="DN7" s="12">
        <v>132.517</v>
      </c>
      <c r="DO7" s="12">
        <v>100.26300000000001</v>
      </c>
      <c r="DP7" s="12">
        <v>100.855</v>
      </c>
      <c r="DQ7" s="12">
        <v>111.881</v>
      </c>
      <c r="DR7" s="12">
        <v>116.181</v>
      </c>
      <c r="DS7" s="12">
        <v>119.724</v>
      </c>
      <c r="DT7" s="12">
        <v>121.759</v>
      </c>
      <c r="DU7" s="12">
        <v>123.01300000000001</v>
      </c>
      <c r="DV7" s="59"/>
      <c r="DW7" s="13" t="s">
        <v>378</v>
      </c>
      <c r="DY7" s="6"/>
      <c r="DZ7" s="197"/>
      <c r="EA7" s="39"/>
    </row>
    <row r="8" spans="1:175" s="55" customFormat="1" ht="15" customHeight="1" x14ac:dyDescent="0.2">
      <c r="A8" s="600"/>
      <c r="B8" s="58"/>
      <c r="C8" s="5">
        <v>1.2</v>
      </c>
      <c r="D8" s="52">
        <v>0.64369928880770366</v>
      </c>
      <c r="E8" s="52">
        <v>0.64755184550826084</v>
      </c>
      <c r="F8" s="53">
        <v>11</v>
      </c>
      <c r="G8" s="15"/>
      <c r="H8" s="15" t="s">
        <v>380</v>
      </c>
      <c r="I8" s="12">
        <v>96.593000000000004</v>
      </c>
      <c r="J8" s="12">
        <v>79.891000000000005</v>
      </c>
      <c r="K8" s="12">
        <v>92.563999999999993</v>
      </c>
      <c r="L8" s="12">
        <v>98.171999999999997</v>
      </c>
      <c r="M8" s="12">
        <v>100.548</v>
      </c>
      <c r="N8" s="12">
        <v>104.822</v>
      </c>
      <c r="O8" s="12">
        <v>102.203</v>
      </c>
      <c r="P8" s="12">
        <v>97.629000000000005</v>
      </c>
      <c r="Q8" s="12">
        <v>100.758</v>
      </c>
      <c r="R8" s="12">
        <v>106.20699999999999</v>
      </c>
      <c r="S8" s="12">
        <v>107.998</v>
      </c>
      <c r="T8" s="12">
        <v>112.614</v>
      </c>
      <c r="U8" s="12">
        <v>109.776</v>
      </c>
      <c r="V8" s="12">
        <v>87.403999999999996</v>
      </c>
      <c r="W8" s="12">
        <v>94.655000000000001</v>
      </c>
      <c r="X8" s="12">
        <v>102.08499999999999</v>
      </c>
      <c r="Y8" s="12">
        <v>110.062</v>
      </c>
      <c r="Z8" s="12">
        <v>118.283</v>
      </c>
      <c r="AA8" s="12">
        <v>111.125</v>
      </c>
      <c r="AB8" s="12">
        <v>110</v>
      </c>
      <c r="AC8" s="12">
        <v>114.45099999999999</v>
      </c>
      <c r="AD8" s="12">
        <v>119.5</v>
      </c>
      <c r="AE8" s="12">
        <v>118.69199999999999</v>
      </c>
      <c r="AF8" s="12">
        <v>123.31399999999999</v>
      </c>
      <c r="AG8" s="12">
        <v>115.58</v>
      </c>
      <c r="AH8" s="12">
        <v>102.355</v>
      </c>
      <c r="AI8" s="12">
        <v>112.349</v>
      </c>
      <c r="AJ8" s="12">
        <v>111.834</v>
      </c>
      <c r="AK8" s="12">
        <v>123.02800000000001</v>
      </c>
      <c r="AL8" s="12">
        <v>127.426</v>
      </c>
      <c r="AM8" s="12">
        <v>120.65300000000001</v>
      </c>
      <c r="AN8" s="12">
        <v>122.276</v>
      </c>
      <c r="AO8" s="12">
        <v>120.999</v>
      </c>
      <c r="AP8" s="12">
        <v>127.449</v>
      </c>
      <c r="AQ8" s="12">
        <v>126.35899999999999</v>
      </c>
      <c r="AR8" s="12">
        <v>129.08199999999999</v>
      </c>
      <c r="AS8" s="12">
        <v>119.05800000000001</v>
      </c>
      <c r="AT8" s="12">
        <v>104.277</v>
      </c>
      <c r="AU8" s="12">
        <v>114.985</v>
      </c>
      <c r="AV8" s="12">
        <v>120.485</v>
      </c>
      <c r="AW8" s="12">
        <v>127.967</v>
      </c>
      <c r="AX8" s="12">
        <v>132.61199999999999</v>
      </c>
      <c r="AY8" s="12">
        <v>125.199</v>
      </c>
      <c r="AZ8" s="12">
        <v>126.47199999999999</v>
      </c>
      <c r="BA8" s="12">
        <v>126.166</v>
      </c>
      <c r="BB8" s="12">
        <v>128.79499999999999</v>
      </c>
      <c r="BC8" s="12">
        <v>127.568</v>
      </c>
      <c r="BD8" s="12">
        <v>130.768</v>
      </c>
      <c r="BE8" s="12">
        <v>121.821</v>
      </c>
      <c r="BF8" s="12">
        <v>107.152</v>
      </c>
      <c r="BG8" s="12">
        <v>116.113</v>
      </c>
      <c r="BH8" s="12">
        <v>124.074</v>
      </c>
      <c r="BI8" s="12">
        <v>132.42400000000001</v>
      </c>
      <c r="BJ8" s="12">
        <v>136.65600000000001</v>
      </c>
      <c r="BK8" s="12">
        <v>128.61500000000001</v>
      </c>
      <c r="BL8" s="12">
        <v>134.06700000000001</v>
      </c>
      <c r="BM8" s="12">
        <v>126.624</v>
      </c>
      <c r="BN8" s="12">
        <v>128.922</v>
      </c>
      <c r="BO8" s="12">
        <v>133.965</v>
      </c>
      <c r="BP8" s="12">
        <v>135.608</v>
      </c>
      <c r="BQ8" s="12">
        <v>123.08</v>
      </c>
      <c r="BR8" s="12">
        <v>112.595</v>
      </c>
      <c r="BS8" s="12">
        <v>106.774</v>
      </c>
      <c r="BT8" s="12">
        <v>66.712000000000003</v>
      </c>
      <c r="BU8" s="12">
        <v>78.853999999999999</v>
      </c>
      <c r="BV8" s="12">
        <v>97.507999999999996</v>
      </c>
      <c r="BW8" s="12">
        <v>110.947</v>
      </c>
      <c r="BX8" s="12">
        <v>120.126</v>
      </c>
      <c r="BY8" s="12">
        <v>119.532</v>
      </c>
      <c r="BZ8" s="12">
        <v>119.58199999999999</v>
      </c>
      <c r="CA8" s="12">
        <v>118.23699999999999</v>
      </c>
      <c r="CB8" s="12">
        <v>130.619</v>
      </c>
      <c r="CC8" s="12">
        <v>120.128</v>
      </c>
      <c r="CD8" s="12">
        <v>111.908</v>
      </c>
      <c r="CE8" s="12">
        <v>116.736</v>
      </c>
      <c r="CF8" s="12">
        <v>136.06299999999999</v>
      </c>
      <c r="CG8" s="12">
        <v>117.92</v>
      </c>
      <c r="CH8" s="12">
        <v>82.992000000000004</v>
      </c>
      <c r="CI8" s="12">
        <v>87.995000000000005</v>
      </c>
      <c r="CJ8" s="12">
        <v>119.98699999999999</v>
      </c>
      <c r="CK8" s="12">
        <v>127.11199999999999</v>
      </c>
      <c r="CL8" s="12">
        <v>137.12299999999999</v>
      </c>
      <c r="CM8" s="12">
        <v>132.93799999999999</v>
      </c>
      <c r="CN8" s="45">
        <v>89.683000000000007</v>
      </c>
      <c r="CO8" s="45">
        <v>101.181</v>
      </c>
      <c r="CP8" s="45">
        <v>100.197</v>
      </c>
      <c r="CQ8" s="45">
        <v>108.94</v>
      </c>
      <c r="CR8" s="45">
        <v>97.278000000000006</v>
      </c>
      <c r="CS8" s="45">
        <v>110.143</v>
      </c>
      <c r="CT8" s="45">
        <v>111.85899999999999</v>
      </c>
      <c r="CU8" s="45">
        <v>120.502</v>
      </c>
      <c r="CV8" s="45">
        <v>110.09399999999999</v>
      </c>
      <c r="CW8" s="45">
        <v>120.76300000000001</v>
      </c>
      <c r="CX8" s="45">
        <v>121.309</v>
      </c>
      <c r="CY8" s="45">
        <v>127.63</v>
      </c>
      <c r="CZ8" s="45">
        <v>112.773</v>
      </c>
      <c r="DA8" s="45">
        <v>127.021</v>
      </c>
      <c r="DB8" s="45">
        <v>125.946</v>
      </c>
      <c r="DC8" s="45">
        <v>129.04400000000001</v>
      </c>
      <c r="DD8" s="45">
        <v>115.029</v>
      </c>
      <c r="DE8" s="45">
        <v>131.05199999999999</v>
      </c>
      <c r="DF8" s="45">
        <v>129.76900000000001</v>
      </c>
      <c r="DG8" s="45">
        <v>132.83199999999999</v>
      </c>
      <c r="DH8" s="45">
        <v>114.15</v>
      </c>
      <c r="DI8" s="45">
        <v>81.025000000000006</v>
      </c>
      <c r="DJ8" s="45">
        <v>116.86799999999999</v>
      </c>
      <c r="DK8" s="45">
        <v>122.813</v>
      </c>
      <c r="DL8" s="45">
        <v>116.25700000000001</v>
      </c>
      <c r="DM8" s="45">
        <v>112.325</v>
      </c>
      <c r="DN8" s="45">
        <v>111.69799999999999</v>
      </c>
      <c r="DO8" s="45">
        <v>98.852999999999994</v>
      </c>
      <c r="DP8" s="45">
        <v>108.73</v>
      </c>
      <c r="DQ8" s="45">
        <v>119.119</v>
      </c>
      <c r="DR8" s="45">
        <v>123.053</v>
      </c>
      <c r="DS8" s="45">
        <v>126.40300000000001</v>
      </c>
      <c r="DT8" s="45">
        <v>106.72199999999999</v>
      </c>
      <c r="DU8" s="45">
        <v>117.355</v>
      </c>
      <c r="DV8" s="59"/>
      <c r="DW8" s="13" t="s">
        <v>318</v>
      </c>
      <c r="DY8" s="24"/>
      <c r="DZ8" s="211"/>
      <c r="EB8" s="211"/>
      <c r="ED8" s="24"/>
      <c r="EE8" s="24"/>
      <c r="EG8" s="24"/>
    </row>
    <row r="9" spans="1:175" s="9" customFormat="1" ht="15" customHeight="1" x14ac:dyDescent="0.2">
      <c r="A9" s="600"/>
      <c r="B9" s="4"/>
      <c r="C9" s="5">
        <v>1.3</v>
      </c>
      <c r="D9" s="52">
        <v>0.35134077293196264</v>
      </c>
      <c r="E9" s="52">
        <v>0.51641002307315109</v>
      </c>
      <c r="F9" s="8">
        <v>12</v>
      </c>
      <c r="G9" s="15"/>
      <c r="H9" s="15" t="s">
        <v>124</v>
      </c>
      <c r="I9" s="12">
        <v>98.093000000000004</v>
      </c>
      <c r="J9" s="12">
        <v>99.135999999999996</v>
      </c>
      <c r="K9" s="12">
        <v>101.32599999999999</v>
      </c>
      <c r="L9" s="12">
        <v>97.64</v>
      </c>
      <c r="M9" s="12">
        <v>101.393</v>
      </c>
      <c r="N9" s="12">
        <v>103.541</v>
      </c>
      <c r="O9" s="12">
        <v>99.858000000000004</v>
      </c>
      <c r="P9" s="12">
        <v>108.17400000000001</v>
      </c>
      <c r="Q9" s="12">
        <v>101.26900000000001</v>
      </c>
      <c r="R9" s="12">
        <v>103.31699999999999</v>
      </c>
      <c r="S9" s="12">
        <v>90.031999999999996</v>
      </c>
      <c r="T9" s="12">
        <v>96.221000000000004</v>
      </c>
      <c r="U9" s="12">
        <v>106.866</v>
      </c>
      <c r="V9" s="12">
        <v>106.774</v>
      </c>
      <c r="W9" s="12">
        <v>108.075</v>
      </c>
      <c r="X9" s="12">
        <v>103.08799999999999</v>
      </c>
      <c r="Y9" s="12">
        <v>105.062</v>
      </c>
      <c r="Z9" s="12">
        <v>107.98</v>
      </c>
      <c r="AA9" s="12">
        <v>101.961</v>
      </c>
      <c r="AB9" s="12">
        <v>109.947</v>
      </c>
      <c r="AC9" s="12">
        <v>103.809</v>
      </c>
      <c r="AD9" s="12">
        <v>95.165000000000006</v>
      </c>
      <c r="AE9" s="12">
        <v>93.117000000000004</v>
      </c>
      <c r="AF9" s="12">
        <v>96.947000000000003</v>
      </c>
      <c r="AG9" s="12">
        <v>109.702</v>
      </c>
      <c r="AH9" s="12">
        <v>109.32</v>
      </c>
      <c r="AI9" s="12">
        <v>111.64400000000001</v>
      </c>
      <c r="AJ9" s="12">
        <v>105.249</v>
      </c>
      <c r="AK9" s="12">
        <v>107.72799999999999</v>
      </c>
      <c r="AL9" s="12">
        <v>110.18300000000001</v>
      </c>
      <c r="AM9" s="12">
        <v>104.583</v>
      </c>
      <c r="AN9" s="12">
        <v>107.456</v>
      </c>
      <c r="AO9" s="12">
        <v>99.84</v>
      </c>
      <c r="AP9" s="12">
        <v>95.616</v>
      </c>
      <c r="AQ9" s="12">
        <v>103.67400000000001</v>
      </c>
      <c r="AR9" s="12">
        <v>99.253</v>
      </c>
      <c r="AS9" s="12">
        <v>110.074</v>
      </c>
      <c r="AT9" s="12">
        <v>109.52800000000001</v>
      </c>
      <c r="AU9" s="12">
        <v>110.306</v>
      </c>
      <c r="AV9" s="12">
        <v>106.851</v>
      </c>
      <c r="AW9" s="12">
        <v>109.58799999999999</v>
      </c>
      <c r="AX9" s="12">
        <v>112.26900000000001</v>
      </c>
      <c r="AY9" s="12">
        <v>107.345</v>
      </c>
      <c r="AZ9" s="12">
        <v>109.902</v>
      </c>
      <c r="BA9" s="12">
        <v>103.18300000000001</v>
      </c>
      <c r="BB9" s="12">
        <v>100.92</v>
      </c>
      <c r="BC9" s="12">
        <v>102.068</v>
      </c>
      <c r="BD9" s="12">
        <v>105.49299999999999</v>
      </c>
      <c r="BE9" s="12">
        <v>117.289</v>
      </c>
      <c r="BF9" s="12">
        <v>116.937</v>
      </c>
      <c r="BG9" s="12">
        <v>122.327</v>
      </c>
      <c r="BH9" s="12">
        <v>115.601</v>
      </c>
      <c r="BI9" s="12">
        <v>114.735</v>
      </c>
      <c r="BJ9" s="12">
        <v>117.127</v>
      </c>
      <c r="BK9" s="12">
        <v>111.446</v>
      </c>
      <c r="BL9" s="12">
        <v>114.648</v>
      </c>
      <c r="BM9" s="12">
        <v>108.843</v>
      </c>
      <c r="BN9" s="12">
        <v>104.496</v>
      </c>
      <c r="BO9" s="12">
        <v>106.185</v>
      </c>
      <c r="BP9" s="12">
        <v>113.19199999999999</v>
      </c>
      <c r="BQ9" s="12">
        <v>115.301</v>
      </c>
      <c r="BR9" s="12">
        <v>122.236</v>
      </c>
      <c r="BS9" s="12">
        <v>107.22199999999999</v>
      </c>
      <c r="BT9" s="12">
        <v>2.6120000000000001</v>
      </c>
      <c r="BU9" s="12">
        <v>19.831</v>
      </c>
      <c r="BV9" s="12">
        <v>84.852000000000004</v>
      </c>
      <c r="BW9" s="12">
        <v>117.806</v>
      </c>
      <c r="BX9" s="12">
        <v>117.092</v>
      </c>
      <c r="BY9" s="12">
        <v>117.152</v>
      </c>
      <c r="BZ9" s="12">
        <v>109.767</v>
      </c>
      <c r="CA9" s="12">
        <v>112.169</v>
      </c>
      <c r="CB9" s="12">
        <v>119.298</v>
      </c>
      <c r="CC9" s="12">
        <v>122.074</v>
      </c>
      <c r="CD9" s="12">
        <v>125.48</v>
      </c>
      <c r="CE9" s="12">
        <v>120.16200000000001</v>
      </c>
      <c r="CF9" s="12">
        <v>106.057</v>
      </c>
      <c r="CG9" s="12">
        <v>99.394000000000005</v>
      </c>
      <c r="CH9" s="12">
        <v>3.1429999999999998</v>
      </c>
      <c r="CI9" s="12">
        <v>2.4209999999999998</v>
      </c>
      <c r="CJ9" s="12">
        <v>2.3839999999999999</v>
      </c>
      <c r="CK9" s="12">
        <v>59.243000000000002</v>
      </c>
      <c r="CL9" s="12">
        <v>118.393</v>
      </c>
      <c r="CM9" s="12">
        <v>117.947</v>
      </c>
      <c r="CN9" s="12">
        <v>99.518000000000001</v>
      </c>
      <c r="CO9" s="12">
        <v>100.858</v>
      </c>
      <c r="CP9" s="12">
        <v>103.1</v>
      </c>
      <c r="CQ9" s="12">
        <v>96.522999999999996</v>
      </c>
      <c r="CR9" s="12">
        <v>107.238</v>
      </c>
      <c r="CS9" s="12">
        <v>105.377</v>
      </c>
      <c r="CT9" s="12">
        <v>105.239</v>
      </c>
      <c r="CU9" s="12">
        <v>95.075999999999993</v>
      </c>
      <c r="CV9" s="12">
        <v>110.22199999999999</v>
      </c>
      <c r="CW9" s="12">
        <v>107.72</v>
      </c>
      <c r="CX9" s="12">
        <v>103.96</v>
      </c>
      <c r="CY9" s="12">
        <v>99.513999999999996</v>
      </c>
      <c r="CZ9" s="12">
        <v>109.96899999999999</v>
      </c>
      <c r="DA9" s="12">
        <v>109.569</v>
      </c>
      <c r="DB9" s="12">
        <v>106.81</v>
      </c>
      <c r="DC9" s="12">
        <v>102.827</v>
      </c>
      <c r="DD9" s="12">
        <v>118.851</v>
      </c>
      <c r="DE9" s="12">
        <v>115.821</v>
      </c>
      <c r="DF9" s="12">
        <v>111.646</v>
      </c>
      <c r="DG9" s="12">
        <v>107.95699999999999</v>
      </c>
      <c r="DH9" s="12">
        <v>114.92</v>
      </c>
      <c r="DI9" s="12">
        <v>35.765000000000001</v>
      </c>
      <c r="DJ9" s="12">
        <v>117.35</v>
      </c>
      <c r="DK9" s="12">
        <v>113.745</v>
      </c>
      <c r="DL9" s="12">
        <v>122.572</v>
      </c>
      <c r="DM9" s="12">
        <v>69.531000000000006</v>
      </c>
      <c r="DN9" s="12">
        <v>21.349</v>
      </c>
      <c r="DO9" s="12">
        <v>100.34399999999999</v>
      </c>
      <c r="DP9" s="12">
        <v>103.804</v>
      </c>
      <c r="DQ9" s="12">
        <v>105.90900000000001</v>
      </c>
      <c r="DR9" s="12">
        <v>107.45699999999999</v>
      </c>
      <c r="DS9" s="12">
        <v>113.60299999999999</v>
      </c>
      <c r="DT9" s="12">
        <v>93.275999999999996</v>
      </c>
      <c r="DU9" s="12">
        <v>79.7</v>
      </c>
      <c r="DV9" s="3"/>
      <c r="DW9" s="13" t="s">
        <v>123</v>
      </c>
      <c r="DZ9" s="211"/>
      <c r="EB9" s="211"/>
      <c r="EE9" s="24"/>
      <c r="EG9" s="24"/>
    </row>
    <row r="10" spans="1:175" s="55" customFormat="1" ht="30" customHeight="1" x14ac:dyDescent="0.2">
      <c r="A10" s="600"/>
      <c r="B10" s="118" t="s">
        <v>58</v>
      </c>
      <c r="C10" s="119"/>
      <c r="D10" s="120">
        <v>0.86502377496796545</v>
      </c>
      <c r="E10" s="120">
        <v>1.3278229145307541</v>
      </c>
      <c r="F10" s="121"/>
      <c r="G10" s="595" t="s">
        <v>59</v>
      </c>
      <c r="H10" s="595"/>
      <c r="I10" s="142">
        <v>93.736000000000004</v>
      </c>
      <c r="J10" s="142">
        <v>91.802000000000007</v>
      </c>
      <c r="K10" s="142">
        <v>97.591999999999999</v>
      </c>
      <c r="L10" s="142">
        <v>100.70099999999999</v>
      </c>
      <c r="M10" s="142">
        <v>108.458</v>
      </c>
      <c r="N10" s="142">
        <v>94.911000000000001</v>
      </c>
      <c r="O10" s="142">
        <v>95.346999999999994</v>
      </c>
      <c r="P10" s="142">
        <v>93.531000000000006</v>
      </c>
      <c r="Q10" s="142">
        <v>102.163</v>
      </c>
      <c r="R10" s="142">
        <v>105.619</v>
      </c>
      <c r="S10" s="142">
        <v>110.178</v>
      </c>
      <c r="T10" s="142">
        <v>105.962</v>
      </c>
      <c r="U10" s="142">
        <v>99.712999999999994</v>
      </c>
      <c r="V10" s="142">
        <v>99.015000000000001</v>
      </c>
      <c r="W10" s="142">
        <v>106.66500000000001</v>
      </c>
      <c r="X10" s="142">
        <v>106.288</v>
      </c>
      <c r="Y10" s="142">
        <v>114.42700000000001</v>
      </c>
      <c r="Z10" s="142">
        <v>105.065</v>
      </c>
      <c r="AA10" s="142">
        <v>100.401</v>
      </c>
      <c r="AB10" s="142">
        <v>101.19499999999999</v>
      </c>
      <c r="AC10" s="142">
        <v>108.376</v>
      </c>
      <c r="AD10" s="142">
        <v>111.137</v>
      </c>
      <c r="AE10" s="142">
        <v>117.42400000000001</v>
      </c>
      <c r="AF10" s="142">
        <v>111.595</v>
      </c>
      <c r="AG10" s="142">
        <v>106.752</v>
      </c>
      <c r="AH10" s="142">
        <v>106.848</v>
      </c>
      <c r="AI10" s="142">
        <v>114.086</v>
      </c>
      <c r="AJ10" s="142">
        <v>112.977</v>
      </c>
      <c r="AK10" s="142">
        <v>123.223</v>
      </c>
      <c r="AL10" s="142">
        <v>113.839</v>
      </c>
      <c r="AM10" s="142">
        <v>109.501</v>
      </c>
      <c r="AN10" s="142">
        <v>109.99</v>
      </c>
      <c r="AO10" s="142">
        <v>117.788</v>
      </c>
      <c r="AP10" s="142">
        <v>121.508</v>
      </c>
      <c r="AQ10" s="142">
        <v>126.577</v>
      </c>
      <c r="AR10" s="142">
        <v>120.15900000000001</v>
      </c>
      <c r="AS10" s="142">
        <v>116.892</v>
      </c>
      <c r="AT10" s="142">
        <v>114.43899999999999</v>
      </c>
      <c r="AU10" s="142">
        <v>118.13500000000001</v>
      </c>
      <c r="AV10" s="142">
        <v>117.41500000000001</v>
      </c>
      <c r="AW10" s="142">
        <v>125.869</v>
      </c>
      <c r="AX10" s="142">
        <v>120.75</v>
      </c>
      <c r="AY10" s="142">
        <v>113.467</v>
      </c>
      <c r="AZ10" s="142">
        <v>113.17100000000001</v>
      </c>
      <c r="BA10" s="142">
        <v>120.405</v>
      </c>
      <c r="BB10" s="142">
        <v>124.133</v>
      </c>
      <c r="BC10" s="142">
        <v>132.69300000000001</v>
      </c>
      <c r="BD10" s="142">
        <v>125.17100000000001</v>
      </c>
      <c r="BE10" s="142">
        <v>123.258</v>
      </c>
      <c r="BF10" s="142">
        <v>118.515</v>
      </c>
      <c r="BG10" s="142">
        <v>123.88800000000001</v>
      </c>
      <c r="BH10" s="142">
        <v>124.059</v>
      </c>
      <c r="BI10" s="142">
        <v>133.18</v>
      </c>
      <c r="BJ10" s="142">
        <v>127.35299999999999</v>
      </c>
      <c r="BK10" s="142">
        <v>120.02800000000001</v>
      </c>
      <c r="BL10" s="142">
        <v>119.997</v>
      </c>
      <c r="BM10" s="142">
        <v>125.27500000000001</v>
      </c>
      <c r="BN10" s="142">
        <v>130.821</v>
      </c>
      <c r="BO10" s="142">
        <v>141.21799999999999</v>
      </c>
      <c r="BP10" s="142">
        <v>131.244</v>
      </c>
      <c r="BQ10" s="142">
        <v>127.203</v>
      </c>
      <c r="BR10" s="142">
        <v>126.39700000000001</v>
      </c>
      <c r="BS10" s="142">
        <v>122.453</v>
      </c>
      <c r="BT10" s="142">
        <v>32.503</v>
      </c>
      <c r="BU10" s="142">
        <v>72.896000000000001</v>
      </c>
      <c r="BV10" s="142">
        <v>115.121</v>
      </c>
      <c r="BW10" s="142">
        <v>104.504</v>
      </c>
      <c r="BX10" s="142">
        <v>106.822</v>
      </c>
      <c r="BY10" s="142">
        <v>120.16200000000001</v>
      </c>
      <c r="BZ10" s="142">
        <v>127.428</v>
      </c>
      <c r="CA10" s="142">
        <v>135.57499999999999</v>
      </c>
      <c r="CB10" s="142">
        <v>132.93600000000001</v>
      </c>
      <c r="CC10" s="142">
        <v>126.124</v>
      </c>
      <c r="CD10" s="142">
        <v>125.108</v>
      </c>
      <c r="CE10" s="142">
        <v>133.56100000000001</v>
      </c>
      <c r="CF10" s="142">
        <v>107.446</v>
      </c>
      <c r="CG10" s="142">
        <v>101.989</v>
      </c>
      <c r="CH10" s="142">
        <v>98.418000000000006</v>
      </c>
      <c r="CI10" s="142">
        <v>92.528000000000006</v>
      </c>
      <c r="CJ10" s="142">
        <v>102.824</v>
      </c>
      <c r="CK10" s="142">
        <v>119.389</v>
      </c>
      <c r="CL10" s="142">
        <v>131.39699999999999</v>
      </c>
      <c r="CM10" s="142">
        <v>143.77099999999999</v>
      </c>
      <c r="CN10" s="142">
        <v>94.376000000000005</v>
      </c>
      <c r="CO10" s="142">
        <v>101.357</v>
      </c>
      <c r="CP10" s="142">
        <v>97.013999999999996</v>
      </c>
      <c r="CQ10" s="142">
        <v>107.253</v>
      </c>
      <c r="CR10" s="142">
        <v>101.798</v>
      </c>
      <c r="CS10" s="142">
        <v>108.593</v>
      </c>
      <c r="CT10" s="142">
        <v>103.324</v>
      </c>
      <c r="CU10" s="142">
        <v>113.386</v>
      </c>
      <c r="CV10" s="142">
        <v>109.229</v>
      </c>
      <c r="CW10" s="142">
        <v>116.68</v>
      </c>
      <c r="CX10" s="142">
        <v>112.42700000000001</v>
      </c>
      <c r="CY10" s="142">
        <v>122.748</v>
      </c>
      <c r="CZ10" s="142">
        <v>116.489</v>
      </c>
      <c r="DA10" s="142">
        <v>121.345</v>
      </c>
      <c r="DB10" s="142">
        <v>115.681</v>
      </c>
      <c r="DC10" s="142">
        <v>127.33199999999999</v>
      </c>
      <c r="DD10" s="142">
        <v>121.887</v>
      </c>
      <c r="DE10" s="142">
        <v>128.197</v>
      </c>
      <c r="DF10" s="142">
        <v>121.767</v>
      </c>
      <c r="DG10" s="142">
        <v>134.428</v>
      </c>
      <c r="DH10" s="142">
        <v>125.351</v>
      </c>
      <c r="DI10" s="142">
        <v>73.507000000000005</v>
      </c>
      <c r="DJ10" s="142">
        <v>110.496</v>
      </c>
      <c r="DK10" s="142">
        <v>131.97900000000001</v>
      </c>
      <c r="DL10" s="142">
        <v>128.26400000000001</v>
      </c>
      <c r="DM10" s="142">
        <v>102.61799999999999</v>
      </c>
      <c r="DN10" s="142">
        <v>104.914</v>
      </c>
      <c r="DO10" s="142">
        <v>99.457999999999998</v>
      </c>
      <c r="DP10" s="142">
        <v>106.337</v>
      </c>
      <c r="DQ10" s="142">
        <v>114.82599999999999</v>
      </c>
      <c r="DR10" s="142">
        <v>119.761</v>
      </c>
      <c r="DS10" s="142">
        <v>126.145</v>
      </c>
      <c r="DT10" s="142">
        <v>108.279</v>
      </c>
      <c r="DU10" s="142">
        <v>116.596</v>
      </c>
      <c r="DV10" s="596" t="s">
        <v>60</v>
      </c>
      <c r="DW10" s="596"/>
      <c r="DY10" s="24"/>
      <c r="DZ10" s="211"/>
      <c r="EA10" s="24"/>
      <c r="EB10" s="211"/>
      <c r="ED10" s="24"/>
      <c r="EE10" s="138"/>
      <c r="EF10" s="24"/>
      <c r="EG10" s="138"/>
      <c r="FS10" s="6"/>
    </row>
    <row r="11" spans="1:175" s="55" customFormat="1" ht="15" customHeight="1" x14ac:dyDescent="0.2">
      <c r="A11" s="600"/>
      <c r="B11" s="58"/>
      <c r="C11" s="5">
        <v>2.1</v>
      </c>
      <c r="D11" s="52">
        <v>0.37008844826871146</v>
      </c>
      <c r="E11" s="52">
        <v>0.57676012491530038</v>
      </c>
      <c r="F11" s="53">
        <v>13</v>
      </c>
      <c r="G11" s="15"/>
      <c r="H11" s="15" t="s">
        <v>382</v>
      </c>
      <c r="I11" s="12">
        <v>91.549000000000007</v>
      </c>
      <c r="J11" s="12">
        <v>94.997</v>
      </c>
      <c r="K11" s="12">
        <v>100.742</v>
      </c>
      <c r="L11" s="12">
        <v>102.03400000000001</v>
      </c>
      <c r="M11" s="12">
        <v>103.76900000000001</v>
      </c>
      <c r="N11" s="12">
        <v>98.400999999999996</v>
      </c>
      <c r="O11" s="12">
        <v>101.021</v>
      </c>
      <c r="P11" s="12">
        <v>97.575000000000003</v>
      </c>
      <c r="Q11" s="12">
        <v>104.166</v>
      </c>
      <c r="R11" s="12">
        <v>100.628</v>
      </c>
      <c r="S11" s="12">
        <v>110.012</v>
      </c>
      <c r="T11" s="12">
        <v>95.105000000000004</v>
      </c>
      <c r="U11" s="12">
        <v>95.488</v>
      </c>
      <c r="V11" s="12">
        <v>99.198999999999998</v>
      </c>
      <c r="W11" s="12">
        <v>104.378</v>
      </c>
      <c r="X11" s="12">
        <v>105.111</v>
      </c>
      <c r="Y11" s="12">
        <v>107.00700000000001</v>
      </c>
      <c r="Z11" s="12">
        <v>105.708</v>
      </c>
      <c r="AA11" s="12">
        <v>104.474</v>
      </c>
      <c r="AB11" s="12">
        <v>103.04900000000001</v>
      </c>
      <c r="AC11" s="12">
        <v>109.97499999999999</v>
      </c>
      <c r="AD11" s="12">
        <v>106.697</v>
      </c>
      <c r="AE11" s="12">
        <v>116.973</v>
      </c>
      <c r="AF11" s="12">
        <v>99.388000000000005</v>
      </c>
      <c r="AG11" s="12">
        <v>99.700999999999993</v>
      </c>
      <c r="AH11" s="12">
        <v>104.988</v>
      </c>
      <c r="AI11" s="12">
        <v>108.42</v>
      </c>
      <c r="AJ11" s="12">
        <v>108.711</v>
      </c>
      <c r="AK11" s="12">
        <v>112.91200000000001</v>
      </c>
      <c r="AL11" s="12">
        <v>110.27</v>
      </c>
      <c r="AM11" s="12">
        <v>109.43</v>
      </c>
      <c r="AN11" s="12">
        <v>108.10299999999999</v>
      </c>
      <c r="AO11" s="12">
        <v>114.84099999999999</v>
      </c>
      <c r="AP11" s="12">
        <v>111.825</v>
      </c>
      <c r="AQ11" s="12">
        <v>120.94199999999999</v>
      </c>
      <c r="AR11" s="12">
        <v>102.20099999999999</v>
      </c>
      <c r="AS11" s="12">
        <v>107.378</v>
      </c>
      <c r="AT11" s="12">
        <v>109.98099999999999</v>
      </c>
      <c r="AU11" s="12">
        <v>111.221</v>
      </c>
      <c r="AV11" s="12">
        <v>111.08499999999999</v>
      </c>
      <c r="AW11" s="12">
        <v>114.81699999999999</v>
      </c>
      <c r="AX11" s="12">
        <v>114.416</v>
      </c>
      <c r="AY11" s="12">
        <v>111.467</v>
      </c>
      <c r="AZ11" s="12">
        <v>110.37</v>
      </c>
      <c r="BA11" s="12">
        <v>117.529</v>
      </c>
      <c r="BB11" s="12">
        <v>113.94499999999999</v>
      </c>
      <c r="BC11" s="12">
        <v>123.753</v>
      </c>
      <c r="BD11" s="12">
        <v>104.46</v>
      </c>
      <c r="BE11" s="12">
        <v>111.56</v>
      </c>
      <c r="BF11" s="12">
        <v>113.258</v>
      </c>
      <c r="BG11" s="12">
        <v>115.40300000000001</v>
      </c>
      <c r="BH11" s="12">
        <v>118.422</v>
      </c>
      <c r="BI11" s="12">
        <v>121.586</v>
      </c>
      <c r="BJ11" s="12">
        <v>120.41200000000001</v>
      </c>
      <c r="BK11" s="12">
        <v>118.035</v>
      </c>
      <c r="BL11" s="12">
        <v>115.78400000000001</v>
      </c>
      <c r="BM11" s="12">
        <v>120.815</v>
      </c>
      <c r="BN11" s="12">
        <v>116.596</v>
      </c>
      <c r="BO11" s="12">
        <v>128.64500000000001</v>
      </c>
      <c r="BP11" s="12">
        <v>109.197</v>
      </c>
      <c r="BQ11" s="12">
        <v>114.914</v>
      </c>
      <c r="BR11" s="12">
        <v>120.38500000000001</v>
      </c>
      <c r="BS11" s="12">
        <v>112.646</v>
      </c>
      <c r="BT11" s="12">
        <v>41.847999999999999</v>
      </c>
      <c r="BU11" s="12">
        <v>72.593000000000004</v>
      </c>
      <c r="BV11" s="12">
        <v>101.111</v>
      </c>
      <c r="BW11" s="12">
        <v>97.721999999999994</v>
      </c>
      <c r="BX11" s="12">
        <v>102.818</v>
      </c>
      <c r="BY11" s="12">
        <v>112.857</v>
      </c>
      <c r="BZ11" s="12">
        <v>111.857</v>
      </c>
      <c r="CA11" s="12">
        <v>123.764</v>
      </c>
      <c r="CB11" s="12">
        <v>111.06699999999999</v>
      </c>
      <c r="CC11" s="12">
        <v>115.155</v>
      </c>
      <c r="CD11" s="12">
        <v>119.986</v>
      </c>
      <c r="CE11" s="12">
        <v>129.13</v>
      </c>
      <c r="CF11" s="12">
        <v>102.124</v>
      </c>
      <c r="CG11" s="12">
        <v>102.452</v>
      </c>
      <c r="CH11" s="12">
        <v>111.892</v>
      </c>
      <c r="CI11" s="12">
        <v>100.208</v>
      </c>
      <c r="CJ11" s="12">
        <v>103.97499999999999</v>
      </c>
      <c r="CK11" s="12">
        <v>123.967</v>
      </c>
      <c r="CL11" s="12">
        <v>120.465</v>
      </c>
      <c r="CM11" s="12">
        <v>137.46100000000001</v>
      </c>
      <c r="CN11" s="12">
        <v>95.763000000000005</v>
      </c>
      <c r="CO11" s="12">
        <v>101.401</v>
      </c>
      <c r="CP11" s="12">
        <v>100.92100000000001</v>
      </c>
      <c r="CQ11" s="12">
        <v>101.91500000000001</v>
      </c>
      <c r="CR11" s="12">
        <v>99.688000000000002</v>
      </c>
      <c r="CS11" s="12">
        <v>105.94199999999999</v>
      </c>
      <c r="CT11" s="12">
        <v>105.833</v>
      </c>
      <c r="CU11" s="12">
        <v>107.68600000000001</v>
      </c>
      <c r="CV11" s="12">
        <v>104.37</v>
      </c>
      <c r="CW11" s="12">
        <v>110.631</v>
      </c>
      <c r="CX11" s="12">
        <v>110.791</v>
      </c>
      <c r="CY11" s="12">
        <v>111.65600000000001</v>
      </c>
      <c r="CZ11" s="12">
        <v>109.527</v>
      </c>
      <c r="DA11" s="12">
        <v>113.43899999999999</v>
      </c>
      <c r="DB11" s="12">
        <v>113.122</v>
      </c>
      <c r="DC11" s="12">
        <v>114.053</v>
      </c>
      <c r="DD11" s="12">
        <v>113.407</v>
      </c>
      <c r="DE11" s="12">
        <v>120.14</v>
      </c>
      <c r="DF11" s="12">
        <v>118.211</v>
      </c>
      <c r="DG11" s="12">
        <v>118.146</v>
      </c>
      <c r="DH11" s="12">
        <v>115.982</v>
      </c>
      <c r="DI11" s="12">
        <v>71.850999999999999</v>
      </c>
      <c r="DJ11" s="12">
        <v>104.46599999999999</v>
      </c>
      <c r="DK11" s="12">
        <v>115.563</v>
      </c>
      <c r="DL11" s="12">
        <v>121.423</v>
      </c>
      <c r="DM11" s="12">
        <v>105.489</v>
      </c>
      <c r="DN11" s="12">
        <v>109.383</v>
      </c>
      <c r="DO11" s="12">
        <v>100.44499999999999</v>
      </c>
      <c r="DP11" s="12">
        <v>105.27800000000001</v>
      </c>
      <c r="DQ11" s="12">
        <v>110.01300000000001</v>
      </c>
      <c r="DR11" s="12">
        <v>113.26900000000001</v>
      </c>
      <c r="DS11" s="12">
        <v>118.229</v>
      </c>
      <c r="DT11" s="12">
        <v>101.13800000000001</v>
      </c>
      <c r="DU11" s="12">
        <v>115.16500000000001</v>
      </c>
      <c r="DV11" s="59"/>
      <c r="DW11" s="13" t="s">
        <v>381</v>
      </c>
      <c r="DZ11" s="211"/>
      <c r="EB11" s="211"/>
      <c r="EE11" s="24"/>
      <c r="EG11" s="24"/>
    </row>
    <row r="12" spans="1:175" s="55" customFormat="1" ht="15" customHeight="1" x14ac:dyDescent="0.2">
      <c r="A12" s="600"/>
      <c r="B12" s="58"/>
      <c r="C12" s="5">
        <v>2.2000000000000002</v>
      </c>
      <c r="D12" s="52">
        <v>0.3928714164957246</v>
      </c>
      <c r="E12" s="52">
        <v>0.60298532994278597</v>
      </c>
      <c r="F12" s="53">
        <v>14</v>
      </c>
      <c r="G12" s="15"/>
      <c r="H12" s="15" t="s">
        <v>384</v>
      </c>
      <c r="I12" s="12">
        <v>94.944000000000003</v>
      </c>
      <c r="J12" s="12">
        <v>89.292000000000002</v>
      </c>
      <c r="K12" s="12">
        <v>95.16</v>
      </c>
      <c r="L12" s="12">
        <v>100.05800000000001</v>
      </c>
      <c r="M12" s="12">
        <v>113.383</v>
      </c>
      <c r="N12" s="12">
        <v>89.34</v>
      </c>
      <c r="O12" s="12">
        <v>89.094999999999999</v>
      </c>
      <c r="P12" s="12">
        <v>89.117999999999995</v>
      </c>
      <c r="Q12" s="12">
        <v>101.69799999999999</v>
      </c>
      <c r="R12" s="12">
        <v>113.322</v>
      </c>
      <c r="S12" s="12">
        <v>110.646</v>
      </c>
      <c r="T12" s="12">
        <v>113.94499999999999</v>
      </c>
      <c r="U12" s="12">
        <v>100.908</v>
      </c>
      <c r="V12" s="12">
        <v>97.227999999999994</v>
      </c>
      <c r="W12" s="12">
        <v>107.19499999999999</v>
      </c>
      <c r="X12" s="12">
        <v>106.51900000000001</v>
      </c>
      <c r="Y12" s="12">
        <v>121.399</v>
      </c>
      <c r="Z12" s="12">
        <v>103.57</v>
      </c>
      <c r="AA12" s="12">
        <v>95.257999999999996</v>
      </c>
      <c r="AB12" s="12">
        <v>98.418999999999997</v>
      </c>
      <c r="AC12" s="12">
        <v>108.943</v>
      </c>
      <c r="AD12" s="12">
        <v>118.607</v>
      </c>
      <c r="AE12" s="12">
        <v>118.81</v>
      </c>
      <c r="AF12" s="12">
        <v>122.24</v>
      </c>
      <c r="AG12" s="12">
        <v>109.10899999999999</v>
      </c>
      <c r="AH12" s="12">
        <v>106.74</v>
      </c>
      <c r="AI12" s="12">
        <v>118.032</v>
      </c>
      <c r="AJ12" s="12">
        <v>115.3</v>
      </c>
      <c r="AK12" s="12">
        <v>132.542</v>
      </c>
      <c r="AL12" s="12">
        <v>117.876</v>
      </c>
      <c r="AM12" s="12">
        <v>109.181</v>
      </c>
      <c r="AN12" s="12">
        <v>111.79300000000001</v>
      </c>
      <c r="AO12" s="12">
        <v>123.399</v>
      </c>
      <c r="AP12" s="12">
        <v>135.15100000000001</v>
      </c>
      <c r="AQ12" s="12">
        <v>134.11799999999999</v>
      </c>
      <c r="AR12" s="12">
        <v>137.25899999999999</v>
      </c>
      <c r="AS12" s="12">
        <v>122.887</v>
      </c>
      <c r="AT12" s="12">
        <v>117.66800000000001</v>
      </c>
      <c r="AU12" s="12">
        <v>122.572</v>
      </c>
      <c r="AV12" s="12">
        <v>120.996</v>
      </c>
      <c r="AW12" s="12">
        <v>135.37</v>
      </c>
      <c r="AX12" s="12">
        <v>127.52500000000001</v>
      </c>
      <c r="AY12" s="12">
        <v>114.947</v>
      </c>
      <c r="AZ12" s="12">
        <v>116.017</v>
      </c>
      <c r="BA12" s="12">
        <v>125.383</v>
      </c>
      <c r="BB12" s="12">
        <v>138.03800000000001</v>
      </c>
      <c r="BC12" s="12">
        <v>144.672</v>
      </c>
      <c r="BD12" s="12">
        <v>145.69999999999999</v>
      </c>
      <c r="BE12" s="12">
        <v>132.28</v>
      </c>
      <c r="BF12" s="12">
        <v>123.045</v>
      </c>
      <c r="BG12" s="12">
        <v>129.262</v>
      </c>
      <c r="BH12" s="12">
        <v>127.13</v>
      </c>
      <c r="BI12" s="12">
        <v>143.05000000000001</v>
      </c>
      <c r="BJ12" s="12">
        <v>134.33799999999999</v>
      </c>
      <c r="BK12" s="12">
        <v>121.645</v>
      </c>
      <c r="BL12" s="12">
        <v>124.026</v>
      </c>
      <c r="BM12" s="12">
        <v>131.203</v>
      </c>
      <c r="BN12" s="12">
        <v>149.11699999999999</v>
      </c>
      <c r="BO12" s="12">
        <v>156.68199999999999</v>
      </c>
      <c r="BP12" s="12">
        <v>153.35599999999999</v>
      </c>
      <c r="BQ12" s="12">
        <v>137.27099999999999</v>
      </c>
      <c r="BR12" s="12">
        <v>131.798</v>
      </c>
      <c r="BS12" s="12">
        <v>128.387</v>
      </c>
      <c r="BT12" s="12">
        <v>24.984000000000002</v>
      </c>
      <c r="BU12" s="12">
        <v>70.290000000000006</v>
      </c>
      <c r="BV12" s="12">
        <v>130.97200000000001</v>
      </c>
      <c r="BW12" s="12">
        <v>114.46899999999999</v>
      </c>
      <c r="BX12" s="12">
        <v>115.194</v>
      </c>
      <c r="BY12" s="12">
        <v>132.43100000000001</v>
      </c>
      <c r="BZ12" s="12">
        <v>148.74100000000001</v>
      </c>
      <c r="CA12" s="12">
        <v>151.67699999999999</v>
      </c>
      <c r="CB12" s="12">
        <v>154.29300000000001</v>
      </c>
      <c r="CC12" s="12">
        <v>133.40299999999999</v>
      </c>
      <c r="CD12" s="12">
        <v>128.404</v>
      </c>
      <c r="CE12" s="12">
        <v>134.19399999999999</v>
      </c>
      <c r="CF12" s="12">
        <v>102.349</v>
      </c>
      <c r="CG12" s="12">
        <v>90.7</v>
      </c>
      <c r="CH12" s="12">
        <v>90.308000000000007</v>
      </c>
      <c r="CI12" s="12">
        <v>91.456000000000003</v>
      </c>
      <c r="CJ12" s="12">
        <v>108.25700000000001</v>
      </c>
      <c r="CK12" s="12">
        <v>123.008</v>
      </c>
      <c r="CL12" s="12">
        <v>148.43600000000001</v>
      </c>
      <c r="CM12" s="12">
        <v>155.37899999999999</v>
      </c>
      <c r="CN12" s="12">
        <v>93.132000000000005</v>
      </c>
      <c r="CO12" s="12">
        <v>100.92700000000001</v>
      </c>
      <c r="CP12" s="12">
        <v>93.302999999999997</v>
      </c>
      <c r="CQ12" s="12">
        <v>112.63800000000001</v>
      </c>
      <c r="CR12" s="12">
        <v>101.777</v>
      </c>
      <c r="CS12" s="12">
        <v>110.496</v>
      </c>
      <c r="CT12" s="12">
        <v>100.873</v>
      </c>
      <c r="CU12" s="12">
        <v>119.886</v>
      </c>
      <c r="CV12" s="12">
        <v>111.294</v>
      </c>
      <c r="CW12" s="12">
        <v>121.90600000000001</v>
      </c>
      <c r="CX12" s="12">
        <v>114.791</v>
      </c>
      <c r="CY12" s="12">
        <v>135.50899999999999</v>
      </c>
      <c r="CZ12" s="12">
        <v>121.042</v>
      </c>
      <c r="DA12" s="12">
        <v>127.964</v>
      </c>
      <c r="DB12" s="12">
        <v>118.783</v>
      </c>
      <c r="DC12" s="12">
        <v>142.803</v>
      </c>
      <c r="DD12" s="12">
        <v>128.196</v>
      </c>
      <c r="DE12" s="12">
        <v>134.839</v>
      </c>
      <c r="DF12" s="12">
        <v>125.625</v>
      </c>
      <c r="DG12" s="12">
        <v>153.05099999999999</v>
      </c>
      <c r="DH12" s="12">
        <v>132.48500000000001</v>
      </c>
      <c r="DI12" s="12">
        <v>75.415000000000006</v>
      </c>
      <c r="DJ12" s="12">
        <v>120.69799999999999</v>
      </c>
      <c r="DK12" s="12">
        <v>151.57</v>
      </c>
      <c r="DL12" s="12">
        <v>132</v>
      </c>
      <c r="DM12" s="12">
        <v>94.451999999999998</v>
      </c>
      <c r="DN12" s="12">
        <v>107.574</v>
      </c>
      <c r="DO12" s="12">
        <v>98.731999999999999</v>
      </c>
      <c r="DP12" s="12">
        <v>106.98699999999999</v>
      </c>
      <c r="DQ12" s="12">
        <v>119.386</v>
      </c>
      <c r="DR12" s="12">
        <v>126.00700000000001</v>
      </c>
      <c r="DS12" s="12">
        <v>133.798</v>
      </c>
      <c r="DT12" s="12">
        <v>116.929</v>
      </c>
      <c r="DU12" s="12">
        <v>118.718</v>
      </c>
      <c r="DV12" s="59"/>
      <c r="DW12" s="13" t="s">
        <v>383</v>
      </c>
      <c r="DY12" s="49"/>
      <c r="DZ12" s="211"/>
      <c r="EA12" s="49"/>
      <c r="EB12" s="211"/>
      <c r="ED12" s="174"/>
      <c r="EE12" s="24"/>
      <c r="EF12" s="174"/>
      <c r="EG12" s="24"/>
    </row>
    <row r="13" spans="1:175" s="9" customFormat="1" ht="15" customHeight="1" x14ac:dyDescent="0.2">
      <c r="A13" s="600"/>
      <c r="B13" s="4"/>
      <c r="C13" s="5">
        <v>2.2999999999999998</v>
      </c>
      <c r="D13" s="52">
        <v>0.10206391020352941</v>
      </c>
      <c r="E13" s="52">
        <v>0.14807745967266775</v>
      </c>
      <c r="F13" s="8">
        <v>15</v>
      </c>
      <c r="G13" s="15"/>
      <c r="H13" s="15" t="s">
        <v>386</v>
      </c>
      <c r="I13" s="12">
        <v>97.33</v>
      </c>
      <c r="J13" s="12">
        <v>89.573999999999998</v>
      </c>
      <c r="K13" s="12">
        <v>95.227000000000004</v>
      </c>
      <c r="L13" s="12">
        <v>98.13</v>
      </c>
      <c r="M13" s="12">
        <v>106.663</v>
      </c>
      <c r="N13" s="12">
        <v>104.001</v>
      </c>
      <c r="O13" s="12">
        <v>98.707999999999998</v>
      </c>
      <c r="P13" s="12">
        <v>95.751999999999995</v>
      </c>
      <c r="Q13" s="12">
        <v>96.263000000000005</v>
      </c>
      <c r="R13" s="12">
        <v>93.691000000000003</v>
      </c>
      <c r="S13" s="12">
        <v>108.917</v>
      </c>
      <c r="T13" s="12">
        <v>115.745</v>
      </c>
      <c r="U13" s="12">
        <v>111.303</v>
      </c>
      <c r="V13" s="12">
        <v>105.578</v>
      </c>
      <c r="W13" s="12">
        <v>113.41800000000001</v>
      </c>
      <c r="X13" s="12">
        <v>109.92700000000001</v>
      </c>
      <c r="Y13" s="12">
        <v>114.93899999999999</v>
      </c>
      <c r="Z13" s="12">
        <v>108.646</v>
      </c>
      <c r="AA13" s="12">
        <v>105.48</v>
      </c>
      <c r="AB13" s="12">
        <v>105.276</v>
      </c>
      <c r="AC13" s="12">
        <v>99.837999999999994</v>
      </c>
      <c r="AD13" s="12">
        <v>98.016000000000005</v>
      </c>
      <c r="AE13" s="12">
        <v>113.539</v>
      </c>
      <c r="AF13" s="12">
        <v>115.798</v>
      </c>
      <c r="AG13" s="12">
        <v>124.61799999999999</v>
      </c>
      <c r="AH13" s="12">
        <v>114.532</v>
      </c>
      <c r="AI13" s="12">
        <v>120.08499999999999</v>
      </c>
      <c r="AJ13" s="12">
        <v>120.133</v>
      </c>
      <c r="AK13" s="12">
        <v>125.437</v>
      </c>
      <c r="AL13" s="12">
        <v>111.306</v>
      </c>
      <c r="AM13" s="12">
        <v>111.07899999999999</v>
      </c>
      <c r="AN13" s="12">
        <v>110.004</v>
      </c>
      <c r="AO13" s="12">
        <v>106.419</v>
      </c>
      <c r="AP13" s="12">
        <v>103.67</v>
      </c>
      <c r="AQ13" s="12">
        <v>117.822</v>
      </c>
      <c r="AR13" s="12">
        <v>120.471</v>
      </c>
      <c r="AS13" s="12">
        <v>129.53399999999999</v>
      </c>
      <c r="AT13" s="12">
        <v>118.651</v>
      </c>
      <c r="AU13" s="12">
        <v>127.003</v>
      </c>
      <c r="AV13" s="12">
        <v>127.488</v>
      </c>
      <c r="AW13" s="12">
        <v>130.22900000000001</v>
      </c>
      <c r="AX13" s="12">
        <v>117.837</v>
      </c>
      <c r="AY13" s="12">
        <v>115.22799999999999</v>
      </c>
      <c r="AZ13" s="12">
        <v>112.489</v>
      </c>
      <c r="BA13" s="12">
        <v>111.337</v>
      </c>
      <c r="BB13" s="12">
        <v>107.19199999999999</v>
      </c>
      <c r="BC13" s="12">
        <v>118.735</v>
      </c>
      <c r="BD13" s="12">
        <v>122.244</v>
      </c>
      <c r="BE13" s="12">
        <v>132.08199999999999</v>
      </c>
      <c r="BF13" s="12">
        <v>120.548</v>
      </c>
      <c r="BG13" s="12">
        <v>135.05799999999999</v>
      </c>
      <c r="BH13" s="12">
        <v>133.506</v>
      </c>
      <c r="BI13" s="12">
        <v>138.15</v>
      </c>
      <c r="BJ13" s="12">
        <v>125.941</v>
      </c>
      <c r="BK13" s="12">
        <v>121.202</v>
      </c>
      <c r="BL13" s="12">
        <v>119.997</v>
      </c>
      <c r="BM13" s="12">
        <v>118.511</v>
      </c>
      <c r="BN13" s="12">
        <v>111.724</v>
      </c>
      <c r="BO13" s="12">
        <v>127.217</v>
      </c>
      <c r="BP13" s="12">
        <v>127.077</v>
      </c>
      <c r="BQ13" s="12">
        <v>134.06800000000001</v>
      </c>
      <c r="BR13" s="12">
        <v>127.82</v>
      </c>
      <c r="BS13" s="12">
        <v>136.49299999999999</v>
      </c>
      <c r="BT13" s="12">
        <v>26.724</v>
      </c>
      <c r="BU13" s="12">
        <v>84.694999999999993</v>
      </c>
      <c r="BV13" s="12">
        <v>105.146</v>
      </c>
      <c r="BW13" s="12">
        <v>90.346000000000004</v>
      </c>
      <c r="BX13" s="12">
        <v>88.322000000000003</v>
      </c>
      <c r="BY13" s="12">
        <v>98.653000000000006</v>
      </c>
      <c r="BZ13" s="12">
        <v>101.282</v>
      </c>
      <c r="CA13" s="12">
        <v>116.01300000000001</v>
      </c>
      <c r="CB13" s="12">
        <v>131.14500000000001</v>
      </c>
      <c r="CC13" s="12">
        <v>139.21100000000001</v>
      </c>
      <c r="CD13" s="12">
        <v>131.63399999999999</v>
      </c>
      <c r="CE13" s="12">
        <v>148.24199999999999</v>
      </c>
      <c r="CF13" s="12">
        <v>148.93100000000001</v>
      </c>
      <c r="CG13" s="12">
        <v>146.154</v>
      </c>
      <c r="CH13" s="12">
        <v>78.966999999999999</v>
      </c>
      <c r="CI13" s="12">
        <v>66.983000000000004</v>
      </c>
      <c r="CJ13" s="12">
        <v>76.218000000000004</v>
      </c>
      <c r="CK13" s="12">
        <v>86.82</v>
      </c>
      <c r="CL13" s="12">
        <v>104.58799999999999</v>
      </c>
      <c r="CM13" s="12">
        <v>121.078</v>
      </c>
      <c r="CN13" s="12">
        <v>94.043999999999997</v>
      </c>
      <c r="CO13" s="12">
        <v>102.931</v>
      </c>
      <c r="CP13" s="12">
        <v>96.906999999999996</v>
      </c>
      <c r="CQ13" s="12">
        <v>106.11799999999999</v>
      </c>
      <c r="CR13" s="12">
        <v>110.1</v>
      </c>
      <c r="CS13" s="12">
        <v>111.17</v>
      </c>
      <c r="CT13" s="12">
        <v>103.53100000000001</v>
      </c>
      <c r="CU13" s="12">
        <v>109.11799999999999</v>
      </c>
      <c r="CV13" s="12">
        <v>119.745</v>
      </c>
      <c r="CW13" s="12">
        <v>118.959</v>
      </c>
      <c r="CX13" s="12">
        <v>109.167</v>
      </c>
      <c r="CY13" s="12">
        <v>113.988</v>
      </c>
      <c r="CZ13" s="12">
        <v>125.063</v>
      </c>
      <c r="DA13" s="12">
        <v>125.185</v>
      </c>
      <c r="DB13" s="12">
        <v>113.018</v>
      </c>
      <c r="DC13" s="12">
        <v>116.057</v>
      </c>
      <c r="DD13" s="12">
        <v>129.22900000000001</v>
      </c>
      <c r="DE13" s="12">
        <v>132.53200000000001</v>
      </c>
      <c r="DF13" s="12">
        <v>119.904</v>
      </c>
      <c r="DG13" s="12">
        <v>122.006</v>
      </c>
      <c r="DH13" s="12">
        <v>132.79400000000001</v>
      </c>
      <c r="DI13" s="12">
        <v>72.188000000000002</v>
      </c>
      <c r="DJ13" s="12">
        <v>92.44</v>
      </c>
      <c r="DK13" s="12">
        <v>116.14700000000001</v>
      </c>
      <c r="DL13" s="12">
        <v>139.696</v>
      </c>
      <c r="DM13" s="12">
        <v>124.684</v>
      </c>
      <c r="DN13" s="12">
        <v>76.674000000000007</v>
      </c>
      <c r="DO13" s="12">
        <v>98.569000000000003</v>
      </c>
      <c r="DP13" s="12">
        <v>107.815</v>
      </c>
      <c r="DQ13" s="12">
        <v>115.01</v>
      </c>
      <c r="DR13" s="12">
        <v>119.611</v>
      </c>
      <c r="DS13" s="12">
        <v>125.812</v>
      </c>
      <c r="DT13" s="12">
        <v>100.869</v>
      </c>
      <c r="DU13" s="12">
        <v>113.53</v>
      </c>
      <c r="DV13" s="3"/>
      <c r="DW13" s="13" t="s">
        <v>385</v>
      </c>
      <c r="DZ13" s="211"/>
      <c r="EA13" s="24"/>
      <c r="EB13" s="211"/>
      <c r="EE13" s="24"/>
      <c r="EF13" s="24"/>
      <c r="EG13" s="24"/>
    </row>
    <row r="14" spans="1:175" s="55" customFormat="1" ht="15" customHeight="1" x14ac:dyDescent="0.2">
      <c r="A14" s="600"/>
      <c r="B14" s="118" t="s">
        <v>61</v>
      </c>
      <c r="C14" s="500"/>
      <c r="D14" s="120">
        <v>4.6219854882641984</v>
      </c>
      <c r="E14" s="120">
        <v>4.5631451360847697</v>
      </c>
      <c r="F14" s="121"/>
      <c r="G14" s="595" t="s">
        <v>62</v>
      </c>
      <c r="H14" s="595"/>
      <c r="I14" s="142">
        <v>93.384</v>
      </c>
      <c r="J14" s="142">
        <v>89.917000000000002</v>
      </c>
      <c r="K14" s="142">
        <v>99.317999999999998</v>
      </c>
      <c r="L14" s="142">
        <v>99</v>
      </c>
      <c r="M14" s="142">
        <v>96.984999999999999</v>
      </c>
      <c r="N14" s="142">
        <v>98.998999999999995</v>
      </c>
      <c r="O14" s="142">
        <v>98.295000000000002</v>
      </c>
      <c r="P14" s="142">
        <v>97.834000000000003</v>
      </c>
      <c r="Q14" s="142">
        <v>105.443</v>
      </c>
      <c r="R14" s="142">
        <v>107.167</v>
      </c>
      <c r="S14" s="142">
        <v>106.205</v>
      </c>
      <c r="T14" s="142">
        <v>107.461</v>
      </c>
      <c r="U14" s="142">
        <v>102.812</v>
      </c>
      <c r="V14" s="142">
        <v>97.340999999999994</v>
      </c>
      <c r="W14" s="142">
        <v>101.61199999999999</v>
      </c>
      <c r="X14" s="142">
        <v>101.407</v>
      </c>
      <c r="Y14" s="142">
        <v>101.899</v>
      </c>
      <c r="Z14" s="142">
        <v>107.765</v>
      </c>
      <c r="AA14" s="142">
        <v>103.965</v>
      </c>
      <c r="AB14" s="142">
        <v>104.64100000000001</v>
      </c>
      <c r="AC14" s="142">
        <v>108.08499999999999</v>
      </c>
      <c r="AD14" s="142">
        <v>109.033</v>
      </c>
      <c r="AE14" s="142">
        <v>113.337</v>
      </c>
      <c r="AF14" s="142">
        <v>114.636</v>
      </c>
      <c r="AG14" s="142">
        <v>110.753</v>
      </c>
      <c r="AH14" s="142">
        <v>108.29900000000001</v>
      </c>
      <c r="AI14" s="142">
        <v>111.04300000000001</v>
      </c>
      <c r="AJ14" s="142">
        <v>108.283</v>
      </c>
      <c r="AK14" s="142">
        <v>109.876</v>
      </c>
      <c r="AL14" s="142">
        <v>109.654</v>
      </c>
      <c r="AM14" s="142">
        <v>108.45099999999999</v>
      </c>
      <c r="AN14" s="142">
        <v>107.617</v>
      </c>
      <c r="AO14" s="142">
        <v>110.67100000000001</v>
      </c>
      <c r="AP14" s="142">
        <v>109.98399999999999</v>
      </c>
      <c r="AQ14" s="142">
        <v>114.977</v>
      </c>
      <c r="AR14" s="142">
        <v>118.245</v>
      </c>
      <c r="AS14" s="142">
        <v>115.51300000000001</v>
      </c>
      <c r="AT14" s="142">
        <v>112.21899999999999</v>
      </c>
      <c r="AU14" s="142">
        <v>115.691</v>
      </c>
      <c r="AV14" s="142">
        <v>111.569</v>
      </c>
      <c r="AW14" s="142">
        <v>112.794</v>
      </c>
      <c r="AX14" s="142">
        <v>115.589</v>
      </c>
      <c r="AY14" s="142">
        <v>114.977</v>
      </c>
      <c r="AZ14" s="142">
        <v>114.449</v>
      </c>
      <c r="BA14" s="142">
        <v>117.732</v>
      </c>
      <c r="BB14" s="142">
        <v>117.17700000000001</v>
      </c>
      <c r="BC14" s="142">
        <v>118.23699999999999</v>
      </c>
      <c r="BD14" s="142">
        <v>124.172</v>
      </c>
      <c r="BE14" s="142">
        <v>122.072</v>
      </c>
      <c r="BF14" s="142">
        <v>118.40600000000001</v>
      </c>
      <c r="BG14" s="142">
        <v>121.449</v>
      </c>
      <c r="BH14" s="142">
        <v>117.321</v>
      </c>
      <c r="BI14" s="142">
        <v>120.108</v>
      </c>
      <c r="BJ14" s="142">
        <v>121.045</v>
      </c>
      <c r="BK14" s="142">
        <v>121.366</v>
      </c>
      <c r="BL14" s="142">
        <v>120.91200000000001</v>
      </c>
      <c r="BM14" s="142">
        <v>124.557</v>
      </c>
      <c r="BN14" s="142">
        <v>122.57</v>
      </c>
      <c r="BO14" s="142">
        <v>124.693</v>
      </c>
      <c r="BP14" s="142">
        <v>130.27000000000001</v>
      </c>
      <c r="BQ14" s="142">
        <v>125.73699999999999</v>
      </c>
      <c r="BR14" s="142">
        <v>125.863</v>
      </c>
      <c r="BS14" s="142">
        <v>114.098</v>
      </c>
      <c r="BT14" s="142">
        <v>37.109000000000002</v>
      </c>
      <c r="BU14" s="142">
        <v>72.989000000000004</v>
      </c>
      <c r="BV14" s="142">
        <v>129.87100000000001</v>
      </c>
      <c r="BW14" s="142">
        <v>122.376</v>
      </c>
      <c r="BX14" s="142">
        <v>117.91</v>
      </c>
      <c r="BY14" s="142">
        <v>127.364</v>
      </c>
      <c r="BZ14" s="142">
        <v>124.42700000000001</v>
      </c>
      <c r="CA14" s="142">
        <v>127.482</v>
      </c>
      <c r="CB14" s="142">
        <v>134.61699999999999</v>
      </c>
      <c r="CC14" s="142">
        <v>128.816</v>
      </c>
      <c r="CD14" s="142">
        <v>127.04300000000001</v>
      </c>
      <c r="CE14" s="142">
        <v>126.807</v>
      </c>
      <c r="CF14" s="142">
        <v>116.008</v>
      </c>
      <c r="CG14" s="142">
        <v>111.699</v>
      </c>
      <c r="CH14" s="142">
        <v>106.261</v>
      </c>
      <c r="CI14" s="142">
        <v>93.344999999999999</v>
      </c>
      <c r="CJ14" s="142">
        <v>104.9</v>
      </c>
      <c r="CK14" s="142">
        <v>120.756</v>
      </c>
      <c r="CL14" s="142">
        <v>126.14100000000001</v>
      </c>
      <c r="CM14" s="142">
        <v>139.52699999999999</v>
      </c>
      <c r="CN14" s="142">
        <v>94.206000000000003</v>
      </c>
      <c r="CO14" s="142">
        <v>98.328000000000003</v>
      </c>
      <c r="CP14" s="142">
        <v>100.524</v>
      </c>
      <c r="CQ14" s="142">
        <v>106.944</v>
      </c>
      <c r="CR14" s="142">
        <v>100.58799999999999</v>
      </c>
      <c r="CS14" s="142">
        <v>103.69</v>
      </c>
      <c r="CT14" s="142">
        <v>105.56399999999999</v>
      </c>
      <c r="CU14" s="142">
        <v>112.33499999999999</v>
      </c>
      <c r="CV14" s="142">
        <v>110.032</v>
      </c>
      <c r="CW14" s="142">
        <v>109.271</v>
      </c>
      <c r="CX14" s="142">
        <v>108.913</v>
      </c>
      <c r="CY14" s="142">
        <v>114.402</v>
      </c>
      <c r="CZ14" s="142">
        <v>114.474</v>
      </c>
      <c r="DA14" s="142">
        <v>113.31699999999999</v>
      </c>
      <c r="DB14" s="142">
        <v>115.72</v>
      </c>
      <c r="DC14" s="142">
        <v>119.86199999999999</v>
      </c>
      <c r="DD14" s="142">
        <v>120.642</v>
      </c>
      <c r="DE14" s="142">
        <v>119.491</v>
      </c>
      <c r="DF14" s="142">
        <v>122.279</v>
      </c>
      <c r="DG14" s="142">
        <v>125.84399999999999</v>
      </c>
      <c r="DH14" s="142">
        <v>121.899</v>
      </c>
      <c r="DI14" s="142">
        <v>79.989999999999995</v>
      </c>
      <c r="DJ14" s="142">
        <v>122.55</v>
      </c>
      <c r="DK14" s="142">
        <v>128.84200000000001</v>
      </c>
      <c r="DL14" s="142">
        <v>127.55500000000001</v>
      </c>
      <c r="DM14" s="142">
        <v>111.32299999999999</v>
      </c>
      <c r="DN14" s="142">
        <v>106.334</v>
      </c>
      <c r="DO14" s="142">
        <v>99.322000000000003</v>
      </c>
      <c r="DP14" s="142">
        <v>104.718</v>
      </c>
      <c r="DQ14" s="142">
        <v>109.964</v>
      </c>
      <c r="DR14" s="142">
        <v>115.086</v>
      </c>
      <c r="DS14" s="142">
        <v>121.318</v>
      </c>
      <c r="DT14" s="142">
        <v>111.384</v>
      </c>
      <c r="DU14" s="142">
        <v>118.3</v>
      </c>
      <c r="DV14" s="596" t="s">
        <v>435</v>
      </c>
      <c r="DW14" s="596"/>
      <c r="DZ14" s="211"/>
      <c r="EB14" s="211"/>
      <c r="ED14" s="9"/>
      <c r="EE14" s="24"/>
      <c r="EF14" s="9"/>
      <c r="EG14" s="24"/>
    </row>
    <row r="15" spans="1:175" s="55" customFormat="1" ht="45" customHeight="1" x14ac:dyDescent="0.2">
      <c r="A15" s="600"/>
      <c r="B15" s="58"/>
      <c r="C15" s="5">
        <v>3.1</v>
      </c>
      <c r="D15" s="52">
        <v>1.7377027939795755</v>
      </c>
      <c r="E15" s="52">
        <v>1.4395171783940728</v>
      </c>
      <c r="F15" s="53">
        <v>16</v>
      </c>
      <c r="G15" s="15"/>
      <c r="H15" s="15" t="s">
        <v>388</v>
      </c>
      <c r="I15" s="12">
        <v>92.635999999999996</v>
      </c>
      <c r="J15" s="12">
        <v>91.638999999999996</v>
      </c>
      <c r="K15" s="12">
        <v>104.78400000000001</v>
      </c>
      <c r="L15" s="12">
        <v>106.679</v>
      </c>
      <c r="M15" s="12">
        <v>93.212999999999994</v>
      </c>
      <c r="N15" s="12">
        <v>97.629000000000005</v>
      </c>
      <c r="O15" s="12">
        <v>97.122</v>
      </c>
      <c r="P15" s="12">
        <v>96.873000000000005</v>
      </c>
      <c r="Q15" s="12">
        <v>102.309</v>
      </c>
      <c r="R15" s="12">
        <v>106.212</v>
      </c>
      <c r="S15" s="12">
        <v>105.438</v>
      </c>
      <c r="T15" s="12">
        <v>105.467</v>
      </c>
      <c r="U15" s="12">
        <v>100.327</v>
      </c>
      <c r="V15" s="12">
        <v>96.754999999999995</v>
      </c>
      <c r="W15" s="12">
        <v>100.97</v>
      </c>
      <c r="X15" s="12">
        <v>102.898</v>
      </c>
      <c r="Y15" s="12">
        <v>99.241</v>
      </c>
      <c r="Z15" s="12">
        <v>107.569</v>
      </c>
      <c r="AA15" s="12">
        <v>101.73399999999999</v>
      </c>
      <c r="AB15" s="12">
        <v>102.364</v>
      </c>
      <c r="AC15" s="12">
        <v>100.773</v>
      </c>
      <c r="AD15" s="12">
        <v>105.884</v>
      </c>
      <c r="AE15" s="12">
        <v>109.39</v>
      </c>
      <c r="AF15" s="12">
        <v>111.32299999999999</v>
      </c>
      <c r="AG15" s="12">
        <v>103.976</v>
      </c>
      <c r="AH15" s="12">
        <v>103.631</v>
      </c>
      <c r="AI15" s="12">
        <v>108.935</v>
      </c>
      <c r="AJ15" s="12">
        <v>108.88800000000001</v>
      </c>
      <c r="AK15" s="12">
        <v>106.52</v>
      </c>
      <c r="AL15" s="12">
        <v>106.419</v>
      </c>
      <c r="AM15" s="12">
        <v>103.58</v>
      </c>
      <c r="AN15" s="12">
        <v>103.136</v>
      </c>
      <c r="AO15" s="12">
        <v>103.312</v>
      </c>
      <c r="AP15" s="12">
        <v>107.35</v>
      </c>
      <c r="AQ15" s="12">
        <v>112.38500000000001</v>
      </c>
      <c r="AR15" s="12">
        <v>113.94</v>
      </c>
      <c r="AS15" s="12">
        <v>111.752</v>
      </c>
      <c r="AT15" s="12">
        <v>111.167</v>
      </c>
      <c r="AU15" s="12">
        <v>112.497</v>
      </c>
      <c r="AV15" s="12">
        <v>112.78100000000001</v>
      </c>
      <c r="AW15" s="12">
        <v>109.958</v>
      </c>
      <c r="AX15" s="12">
        <v>111.374</v>
      </c>
      <c r="AY15" s="12">
        <v>108.747</v>
      </c>
      <c r="AZ15" s="12">
        <v>111.026</v>
      </c>
      <c r="BA15" s="12">
        <v>111.919</v>
      </c>
      <c r="BB15" s="12">
        <v>116.523</v>
      </c>
      <c r="BC15" s="12">
        <v>116.497</v>
      </c>
      <c r="BD15" s="12">
        <v>120.15900000000001</v>
      </c>
      <c r="BE15" s="12">
        <v>118.70099999999999</v>
      </c>
      <c r="BF15" s="12">
        <v>117.211</v>
      </c>
      <c r="BG15" s="12">
        <v>116.19199999999999</v>
      </c>
      <c r="BH15" s="12">
        <v>116.991</v>
      </c>
      <c r="BI15" s="12">
        <v>116.23399999999999</v>
      </c>
      <c r="BJ15" s="12">
        <v>116.07</v>
      </c>
      <c r="BK15" s="12">
        <v>114.807</v>
      </c>
      <c r="BL15" s="12">
        <v>116.874</v>
      </c>
      <c r="BM15" s="12">
        <v>119.18300000000001</v>
      </c>
      <c r="BN15" s="12">
        <v>121.301</v>
      </c>
      <c r="BO15" s="12">
        <v>121.562</v>
      </c>
      <c r="BP15" s="12">
        <v>125.583</v>
      </c>
      <c r="BQ15" s="12">
        <v>121.708</v>
      </c>
      <c r="BR15" s="12">
        <v>125.149</v>
      </c>
      <c r="BS15" s="12">
        <v>113.327</v>
      </c>
      <c r="BT15" s="12">
        <v>24.294</v>
      </c>
      <c r="BU15" s="12">
        <v>56.813000000000002</v>
      </c>
      <c r="BV15" s="12">
        <v>122.376</v>
      </c>
      <c r="BW15" s="12">
        <v>102.82299999999999</v>
      </c>
      <c r="BX15" s="12">
        <v>102.26900000000001</v>
      </c>
      <c r="BY15" s="12">
        <v>116.026</v>
      </c>
      <c r="BZ15" s="12">
        <v>115.789</v>
      </c>
      <c r="CA15" s="12">
        <v>121.488</v>
      </c>
      <c r="CB15" s="12">
        <v>126.456</v>
      </c>
      <c r="CC15" s="12">
        <v>118.298</v>
      </c>
      <c r="CD15" s="12">
        <v>120.06399999999999</v>
      </c>
      <c r="CE15" s="12">
        <v>119.17100000000001</v>
      </c>
      <c r="CF15" s="12">
        <v>109.128</v>
      </c>
      <c r="CG15" s="12">
        <v>107.669</v>
      </c>
      <c r="CH15" s="12">
        <v>100.34099999999999</v>
      </c>
      <c r="CI15" s="12">
        <v>79.218000000000004</v>
      </c>
      <c r="CJ15" s="12">
        <v>99.998999999999995</v>
      </c>
      <c r="CK15" s="12">
        <v>113.806</v>
      </c>
      <c r="CL15" s="12">
        <v>121.777</v>
      </c>
      <c r="CM15" s="12">
        <v>136.642</v>
      </c>
      <c r="CN15" s="12">
        <v>96.352999999999994</v>
      </c>
      <c r="CO15" s="12">
        <v>99.174000000000007</v>
      </c>
      <c r="CP15" s="12">
        <v>98.768000000000001</v>
      </c>
      <c r="CQ15" s="12">
        <v>105.706</v>
      </c>
      <c r="CR15" s="12">
        <v>99.350999999999999</v>
      </c>
      <c r="CS15" s="12">
        <v>103.236</v>
      </c>
      <c r="CT15" s="12">
        <v>101.624</v>
      </c>
      <c r="CU15" s="12">
        <v>108.866</v>
      </c>
      <c r="CV15" s="12">
        <v>105.514</v>
      </c>
      <c r="CW15" s="12">
        <v>107.276</v>
      </c>
      <c r="CX15" s="12">
        <v>103.343</v>
      </c>
      <c r="CY15" s="12">
        <v>111.22499999999999</v>
      </c>
      <c r="CZ15" s="12">
        <v>111.80500000000001</v>
      </c>
      <c r="DA15" s="12">
        <v>111.371</v>
      </c>
      <c r="DB15" s="12">
        <v>110.56399999999999</v>
      </c>
      <c r="DC15" s="12">
        <v>117.726</v>
      </c>
      <c r="DD15" s="12">
        <v>117.36799999999999</v>
      </c>
      <c r="DE15" s="12">
        <v>116.432</v>
      </c>
      <c r="DF15" s="12">
        <v>116.955</v>
      </c>
      <c r="DG15" s="12">
        <v>122.815</v>
      </c>
      <c r="DH15" s="12">
        <v>120.06100000000001</v>
      </c>
      <c r="DI15" s="12">
        <v>67.828000000000003</v>
      </c>
      <c r="DJ15" s="12">
        <v>107.039</v>
      </c>
      <c r="DK15" s="12">
        <v>121.244</v>
      </c>
      <c r="DL15" s="12">
        <v>119.178</v>
      </c>
      <c r="DM15" s="12">
        <v>105.71299999999999</v>
      </c>
      <c r="DN15" s="12">
        <v>97.674000000000007</v>
      </c>
      <c r="DO15" s="12">
        <v>99.503</v>
      </c>
      <c r="DP15" s="12">
        <v>102.53700000000001</v>
      </c>
      <c r="DQ15" s="12">
        <v>106.194</v>
      </c>
      <c r="DR15" s="12">
        <v>112.20399999999999</v>
      </c>
      <c r="DS15" s="12">
        <v>117.739</v>
      </c>
      <c r="DT15" s="12">
        <v>102.006</v>
      </c>
      <c r="DU15" s="12">
        <v>111.465</v>
      </c>
      <c r="DV15" s="59"/>
      <c r="DW15" s="13" t="s">
        <v>387</v>
      </c>
      <c r="DZ15" s="211"/>
      <c r="EB15" s="211"/>
      <c r="EE15" s="24"/>
      <c r="EG15" s="24"/>
    </row>
    <row r="16" spans="1:175" s="55" customFormat="1" ht="15" customHeight="1" x14ac:dyDescent="0.2">
      <c r="A16" s="600"/>
      <c r="B16" s="58"/>
      <c r="C16" s="5">
        <v>3.2</v>
      </c>
      <c r="D16" s="52">
        <v>1.0594365285109413</v>
      </c>
      <c r="E16" s="52">
        <v>1.1536866256900347</v>
      </c>
      <c r="F16" s="53">
        <v>17</v>
      </c>
      <c r="G16" s="15"/>
      <c r="H16" s="15" t="s">
        <v>330</v>
      </c>
      <c r="I16" s="12">
        <v>94.96</v>
      </c>
      <c r="J16" s="12">
        <v>88.233000000000004</v>
      </c>
      <c r="K16" s="12">
        <v>104.521</v>
      </c>
      <c r="L16" s="12">
        <v>99.623999999999995</v>
      </c>
      <c r="M16" s="12">
        <v>93.326999999999998</v>
      </c>
      <c r="N16" s="12">
        <v>95.927000000000007</v>
      </c>
      <c r="O16" s="12">
        <v>96.63</v>
      </c>
      <c r="P16" s="12">
        <v>96.025000000000006</v>
      </c>
      <c r="Q16" s="12">
        <v>115.922</v>
      </c>
      <c r="R16" s="12">
        <v>100.887</v>
      </c>
      <c r="S16" s="12">
        <v>105.863</v>
      </c>
      <c r="T16" s="12">
        <v>108.08199999999999</v>
      </c>
      <c r="U16" s="12">
        <v>108.605</v>
      </c>
      <c r="V16" s="12">
        <v>96.853999999999999</v>
      </c>
      <c r="W16" s="12">
        <v>107.379</v>
      </c>
      <c r="X16" s="12">
        <v>105.137</v>
      </c>
      <c r="Y16" s="12">
        <v>98.447999999999993</v>
      </c>
      <c r="Z16" s="12">
        <v>101.096</v>
      </c>
      <c r="AA16" s="12">
        <v>98.233000000000004</v>
      </c>
      <c r="AB16" s="12">
        <v>98.98</v>
      </c>
      <c r="AC16" s="12">
        <v>117.57599999999999</v>
      </c>
      <c r="AD16" s="12">
        <v>101.571</v>
      </c>
      <c r="AE16" s="12">
        <v>110.2</v>
      </c>
      <c r="AF16" s="12">
        <v>110.246</v>
      </c>
      <c r="AG16" s="12">
        <v>112.887</v>
      </c>
      <c r="AH16" s="12">
        <v>109.086</v>
      </c>
      <c r="AI16" s="12">
        <v>111.789</v>
      </c>
      <c r="AJ16" s="12">
        <v>113.739</v>
      </c>
      <c r="AK16" s="12">
        <v>109.239</v>
      </c>
      <c r="AL16" s="12">
        <v>103.417</v>
      </c>
      <c r="AM16" s="12">
        <v>103.244</v>
      </c>
      <c r="AN16" s="12">
        <v>100.05500000000001</v>
      </c>
      <c r="AO16" s="12">
        <v>117.785</v>
      </c>
      <c r="AP16" s="12">
        <v>106.343</v>
      </c>
      <c r="AQ16" s="12">
        <v>115.339</v>
      </c>
      <c r="AR16" s="12">
        <v>121.029</v>
      </c>
      <c r="AS16" s="12">
        <v>117.82</v>
      </c>
      <c r="AT16" s="12">
        <v>111.77800000000001</v>
      </c>
      <c r="AU16" s="12">
        <v>116.68600000000001</v>
      </c>
      <c r="AV16" s="12">
        <v>118.039</v>
      </c>
      <c r="AW16" s="12">
        <v>115.48399999999999</v>
      </c>
      <c r="AX16" s="12">
        <v>111.547</v>
      </c>
      <c r="AY16" s="12">
        <v>112.49</v>
      </c>
      <c r="AZ16" s="12">
        <v>106.492</v>
      </c>
      <c r="BA16" s="12">
        <v>118.428</v>
      </c>
      <c r="BB16" s="12">
        <v>109.687</v>
      </c>
      <c r="BC16" s="12">
        <v>115.738</v>
      </c>
      <c r="BD16" s="12">
        <v>125.864</v>
      </c>
      <c r="BE16" s="12">
        <v>119.48699999999999</v>
      </c>
      <c r="BF16" s="12">
        <v>116.968</v>
      </c>
      <c r="BG16" s="12">
        <v>122.124</v>
      </c>
      <c r="BH16" s="12">
        <v>123.774</v>
      </c>
      <c r="BI16" s="12">
        <v>121.51</v>
      </c>
      <c r="BJ16" s="12">
        <v>116.31100000000001</v>
      </c>
      <c r="BK16" s="12">
        <v>117.97199999999999</v>
      </c>
      <c r="BL16" s="12">
        <v>111.455</v>
      </c>
      <c r="BM16" s="12">
        <v>123.315</v>
      </c>
      <c r="BN16" s="12">
        <v>113.05200000000001</v>
      </c>
      <c r="BO16" s="12">
        <v>124.94199999999999</v>
      </c>
      <c r="BP16" s="12">
        <v>128.68199999999999</v>
      </c>
      <c r="BQ16" s="12">
        <v>119.682</v>
      </c>
      <c r="BR16" s="12">
        <v>122.931</v>
      </c>
      <c r="BS16" s="12">
        <v>111.879</v>
      </c>
      <c r="BT16" s="12">
        <v>64.915999999999997</v>
      </c>
      <c r="BU16" s="12">
        <v>95.691000000000003</v>
      </c>
      <c r="BV16" s="12">
        <v>128.75200000000001</v>
      </c>
      <c r="BW16" s="12">
        <v>125.794</v>
      </c>
      <c r="BX16" s="12">
        <v>114.152</v>
      </c>
      <c r="BY16" s="12">
        <v>129.589</v>
      </c>
      <c r="BZ16" s="12">
        <v>119.54300000000001</v>
      </c>
      <c r="CA16" s="12">
        <v>129.37799999999999</v>
      </c>
      <c r="CB16" s="12">
        <v>135.547</v>
      </c>
      <c r="CC16" s="12">
        <v>130.11199999999999</v>
      </c>
      <c r="CD16" s="12">
        <v>130.678</v>
      </c>
      <c r="CE16" s="12">
        <v>131.68100000000001</v>
      </c>
      <c r="CF16" s="12">
        <v>122.485</v>
      </c>
      <c r="CG16" s="12">
        <v>114.161</v>
      </c>
      <c r="CH16" s="12">
        <v>129.04300000000001</v>
      </c>
      <c r="CI16" s="12">
        <v>122.75700000000001</v>
      </c>
      <c r="CJ16" s="12">
        <v>129.75800000000001</v>
      </c>
      <c r="CK16" s="12">
        <v>147.94399999999999</v>
      </c>
      <c r="CL16" s="12">
        <v>139.91900000000001</v>
      </c>
      <c r="CM16" s="12">
        <v>154.64599999999999</v>
      </c>
      <c r="CN16" s="12">
        <v>95.905000000000001</v>
      </c>
      <c r="CO16" s="12">
        <v>96.293000000000006</v>
      </c>
      <c r="CP16" s="12">
        <v>102.85899999999999</v>
      </c>
      <c r="CQ16" s="12">
        <v>104.944</v>
      </c>
      <c r="CR16" s="12">
        <v>104.279</v>
      </c>
      <c r="CS16" s="12">
        <v>101.56</v>
      </c>
      <c r="CT16" s="12">
        <v>104.93</v>
      </c>
      <c r="CU16" s="12">
        <v>107.339</v>
      </c>
      <c r="CV16" s="12">
        <v>111.254</v>
      </c>
      <c r="CW16" s="12">
        <v>108.798</v>
      </c>
      <c r="CX16" s="12">
        <v>107.02800000000001</v>
      </c>
      <c r="CY16" s="12">
        <v>114.23699999999999</v>
      </c>
      <c r="CZ16" s="12">
        <v>115.428</v>
      </c>
      <c r="DA16" s="12">
        <v>115.023</v>
      </c>
      <c r="DB16" s="12">
        <v>112.47</v>
      </c>
      <c r="DC16" s="12">
        <v>117.096</v>
      </c>
      <c r="DD16" s="12">
        <v>119.526</v>
      </c>
      <c r="DE16" s="12">
        <v>120.532</v>
      </c>
      <c r="DF16" s="12">
        <v>117.581</v>
      </c>
      <c r="DG16" s="12">
        <v>122.22499999999999</v>
      </c>
      <c r="DH16" s="12">
        <v>118.164</v>
      </c>
      <c r="DI16" s="12">
        <v>96.453000000000003</v>
      </c>
      <c r="DJ16" s="12">
        <v>123.178</v>
      </c>
      <c r="DK16" s="12">
        <v>128.15600000000001</v>
      </c>
      <c r="DL16" s="12">
        <v>130.82400000000001</v>
      </c>
      <c r="DM16" s="12">
        <v>121.89700000000001</v>
      </c>
      <c r="DN16" s="12">
        <v>133.48599999999999</v>
      </c>
      <c r="DO16" s="12">
        <v>99.265000000000001</v>
      </c>
      <c r="DP16" s="12">
        <v>104.00700000000001</v>
      </c>
      <c r="DQ16" s="12">
        <v>109.357</v>
      </c>
      <c r="DR16" s="12">
        <v>114.017</v>
      </c>
      <c r="DS16" s="12">
        <v>119.17400000000001</v>
      </c>
      <c r="DT16" s="12">
        <v>114.755</v>
      </c>
      <c r="DU16" s="12">
        <v>132.108</v>
      </c>
      <c r="DV16" s="59"/>
      <c r="DW16" s="13" t="s">
        <v>329</v>
      </c>
      <c r="DZ16" s="211"/>
      <c r="EB16" s="211"/>
      <c r="EE16" s="24"/>
      <c r="EG16" s="24"/>
    </row>
    <row r="17" spans="1:137" s="55" customFormat="1" ht="30" customHeight="1" x14ac:dyDescent="0.2">
      <c r="A17" s="600"/>
      <c r="B17" s="58"/>
      <c r="C17" s="5">
        <v>3.3</v>
      </c>
      <c r="D17" s="52">
        <v>0.90600666513945827</v>
      </c>
      <c r="E17" s="52">
        <v>0.92710639121706218</v>
      </c>
      <c r="F17" s="53">
        <v>18</v>
      </c>
      <c r="G17" s="15"/>
      <c r="H17" s="15" t="s">
        <v>390</v>
      </c>
      <c r="I17" s="12">
        <v>90.058000000000007</v>
      </c>
      <c r="J17" s="12">
        <v>79.221000000000004</v>
      </c>
      <c r="K17" s="12">
        <v>84.117000000000004</v>
      </c>
      <c r="L17" s="12">
        <v>101.68300000000001</v>
      </c>
      <c r="M17" s="12">
        <v>101.61</v>
      </c>
      <c r="N17" s="12">
        <v>108.17700000000001</v>
      </c>
      <c r="O17" s="12">
        <v>105.646</v>
      </c>
      <c r="P17" s="12">
        <v>101.01900000000001</v>
      </c>
      <c r="Q17" s="12">
        <v>103.59399999999999</v>
      </c>
      <c r="R17" s="12">
        <v>110.791</v>
      </c>
      <c r="S17" s="12">
        <v>102.39100000000001</v>
      </c>
      <c r="T17" s="12">
        <v>111.69199999999999</v>
      </c>
      <c r="U17" s="12">
        <v>98.4</v>
      </c>
      <c r="V17" s="12">
        <v>86.400999999999996</v>
      </c>
      <c r="W17" s="12">
        <v>85.409000000000006</v>
      </c>
      <c r="X17" s="12">
        <v>103.19</v>
      </c>
      <c r="Y17" s="12">
        <v>102.11</v>
      </c>
      <c r="Z17" s="12">
        <v>115.801</v>
      </c>
      <c r="AA17" s="12">
        <v>112.158</v>
      </c>
      <c r="AB17" s="12">
        <v>107.947</v>
      </c>
      <c r="AC17" s="12">
        <v>106.726</v>
      </c>
      <c r="AD17" s="12">
        <v>112.803</v>
      </c>
      <c r="AE17" s="12">
        <v>110.586</v>
      </c>
      <c r="AF17" s="12">
        <v>122.46899999999999</v>
      </c>
      <c r="AG17" s="12">
        <v>110.262</v>
      </c>
      <c r="AH17" s="12">
        <v>102.358</v>
      </c>
      <c r="AI17" s="12">
        <v>96.909000000000006</v>
      </c>
      <c r="AJ17" s="12">
        <v>107.31</v>
      </c>
      <c r="AK17" s="12">
        <v>105.28700000000001</v>
      </c>
      <c r="AL17" s="12">
        <v>116.432</v>
      </c>
      <c r="AM17" s="12">
        <v>115.009</v>
      </c>
      <c r="AN17" s="12">
        <v>109.467</v>
      </c>
      <c r="AO17" s="12">
        <v>107.902</v>
      </c>
      <c r="AP17" s="12">
        <v>108.991</v>
      </c>
      <c r="AQ17" s="12">
        <v>113.83</v>
      </c>
      <c r="AR17" s="12">
        <v>128.208</v>
      </c>
      <c r="AS17" s="12">
        <v>110.46</v>
      </c>
      <c r="AT17" s="12">
        <v>105.90900000000001</v>
      </c>
      <c r="AU17" s="12">
        <v>104.819</v>
      </c>
      <c r="AV17" s="12">
        <v>107.964</v>
      </c>
      <c r="AW17" s="12">
        <v>108.685</v>
      </c>
      <c r="AX17" s="12">
        <v>121.236</v>
      </c>
      <c r="AY17" s="12">
        <v>119.791</v>
      </c>
      <c r="AZ17" s="12">
        <v>115.331</v>
      </c>
      <c r="BA17" s="12">
        <v>112.937</v>
      </c>
      <c r="BB17" s="12">
        <v>114.572</v>
      </c>
      <c r="BC17" s="12">
        <v>120.179</v>
      </c>
      <c r="BD17" s="12">
        <v>131.249</v>
      </c>
      <c r="BE17" s="12">
        <v>117.622</v>
      </c>
      <c r="BF17" s="12">
        <v>110.866</v>
      </c>
      <c r="BG17" s="12">
        <v>109.04600000000001</v>
      </c>
      <c r="BH17" s="12">
        <v>112.45399999999999</v>
      </c>
      <c r="BI17" s="12">
        <v>114.494</v>
      </c>
      <c r="BJ17" s="12">
        <v>126.13500000000001</v>
      </c>
      <c r="BK17" s="12">
        <v>125.812</v>
      </c>
      <c r="BL17" s="12">
        <v>121.447</v>
      </c>
      <c r="BM17" s="12">
        <v>119.039</v>
      </c>
      <c r="BN17" s="12">
        <v>117.267</v>
      </c>
      <c r="BO17" s="12">
        <v>120.259</v>
      </c>
      <c r="BP17" s="12">
        <v>135.75700000000001</v>
      </c>
      <c r="BQ17" s="12">
        <v>124.663</v>
      </c>
      <c r="BR17" s="12">
        <v>117.702</v>
      </c>
      <c r="BS17" s="12">
        <v>101.715</v>
      </c>
      <c r="BT17" s="12">
        <v>51.606000000000002</v>
      </c>
      <c r="BU17" s="12">
        <v>80.263999999999996</v>
      </c>
      <c r="BV17" s="12">
        <v>118.129</v>
      </c>
      <c r="BW17" s="12">
        <v>131.749</v>
      </c>
      <c r="BX17" s="12">
        <v>123.824</v>
      </c>
      <c r="BY17" s="12">
        <v>122.306</v>
      </c>
      <c r="BZ17" s="12">
        <v>120.178</v>
      </c>
      <c r="CA17" s="12">
        <v>123.67</v>
      </c>
      <c r="CB17" s="12">
        <v>141.691</v>
      </c>
      <c r="CC17" s="12">
        <v>125.90600000000001</v>
      </c>
      <c r="CD17" s="12">
        <v>119.81100000000001</v>
      </c>
      <c r="CE17" s="12">
        <v>112.785</v>
      </c>
      <c r="CF17" s="12">
        <v>116.515</v>
      </c>
      <c r="CG17" s="12">
        <v>110.79</v>
      </c>
      <c r="CH17" s="12">
        <v>94.236000000000004</v>
      </c>
      <c r="CI17" s="12">
        <v>98.799000000000007</v>
      </c>
      <c r="CJ17" s="12">
        <v>110.577</v>
      </c>
      <c r="CK17" s="12">
        <v>118.717</v>
      </c>
      <c r="CL17" s="12">
        <v>119.926</v>
      </c>
      <c r="CM17" s="12">
        <v>125.791</v>
      </c>
      <c r="CN17" s="12">
        <v>84.465000000000003</v>
      </c>
      <c r="CO17" s="12">
        <v>103.824</v>
      </c>
      <c r="CP17" s="12">
        <v>103.42</v>
      </c>
      <c r="CQ17" s="12">
        <v>108.291</v>
      </c>
      <c r="CR17" s="12">
        <v>90.07</v>
      </c>
      <c r="CS17" s="12">
        <v>107.03400000000001</v>
      </c>
      <c r="CT17" s="12">
        <v>108.944</v>
      </c>
      <c r="CU17" s="12">
        <v>115.286</v>
      </c>
      <c r="CV17" s="12">
        <v>103.17700000000001</v>
      </c>
      <c r="CW17" s="12">
        <v>109.676</v>
      </c>
      <c r="CX17" s="12">
        <v>110.79300000000001</v>
      </c>
      <c r="CY17" s="12">
        <v>117.01</v>
      </c>
      <c r="CZ17" s="12">
        <v>107.063</v>
      </c>
      <c r="DA17" s="12">
        <v>112.629</v>
      </c>
      <c r="DB17" s="12">
        <v>116.02</v>
      </c>
      <c r="DC17" s="12">
        <v>122</v>
      </c>
      <c r="DD17" s="12">
        <v>112.511</v>
      </c>
      <c r="DE17" s="12">
        <v>117.694</v>
      </c>
      <c r="DF17" s="12">
        <v>122.099</v>
      </c>
      <c r="DG17" s="12">
        <v>124.428</v>
      </c>
      <c r="DH17" s="12">
        <v>114.694</v>
      </c>
      <c r="DI17" s="12">
        <v>83.332999999999998</v>
      </c>
      <c r="DJ17" s="12">
        <v>125.96</v>
      </c>
      <c r="DK17" s="12">
        <v>128.51300000000001</v>
      </c>
      <c r="DL17" s="12">
        <v>119.5</v>
      </c>
      <c r="DM17" s="12">
        <v>107.18</v>
      </c>
      <c r="DN17" s="12">
        <v>109.364</v>
      </c>
      <c r="DO17" s="12">
        <v>98.936999999999998</v>
      </c>
      <c r="DP17" s="12">
        <v>103.776</v>
      </c>
      <c r="DQ17" s="12">
        <v>108.523</v>
      </c>
      <c r="DR17" s="12">
        <v>112.898</v>
      </c>
      <c r="DS17" s="12">
        <v>117.676</v>
      </c>
      <c r="DT17" s="12">
        <v>110.52800000000001</v>
      </c>
      <c r="DU17" s="12">
        <v>113.986</v>
      </c>
      <c r="DV17" s="59"/>
      <c r="DW17" s="13" t="s">
        <v>389</v>
      </c>
      <c r="DZ17" s="211"/>
      <c r="EB17" s="211"/>
      <c r="EE17" s="24"/>
      <c r="EG17" s="24"/>
    </row>
    <row r="18" spans="1:137" s="9" customFormat="1" ht="15" customHeight="1" x14ac:dyDescent="0.2">
      <c r="A18" s="600"/>
      <c r="B18" s="4"/>
      <c r="C18" s="5">
        <v>3.4</v>
      </c>
      <c r="D18" s="52">
        <v>0.91883950063422359</v>
      </c>
      <c r="E18" s="52">
        <v>1.0428349407835997</v>
      </c>
      <c r="F18" s="8">
        <v>31</v>
      </c>
      <c r="G18" s="15"/>
      <c r="H18" s="15" t="s">
        <v>375</v>
      </c>
      <c r="I18" s="12">
        <v>95.632999999999996</v>
      </c>
      <c r="J18" s="12">
        <v>98.911000000000001</v>
      </c>
      <c r="K18" s="12">
        <v>99.531000000000006</v>
      </c>
      <c r="L18" s="12">
        <v>85.323999999999998</v>
      </c>
      <c r="M18" s="12">
        <v>102.129</v>
      </c>
      <c r="N18" s="12">
        <v>96.126999999999995</v>
      </c>
      <c r="O18" s="12">
        <v>95.218999999999994</v>
      </c>
      <c r="P18" s="12">
        <v>98.328999999999994</v>
      </c>
      <c r="Q18" s="12">
        <v>99.822000000000003</v>
      </c>
      <c r="R18" s="12">
        <v>112.209</v>
      </c>
      <c r="S18" s="12">
        <v>111.033</v>
      </c>
      <c r="T18" s="12">
        <v>105.767</v>
      </c>
      <c r="U18" s="12">
        <v>103.755</v>
      </c>
      <c r="V18" s="12">
        <v>108.41500000000001</v>
      </c>
      <c r="W18" s="12">
        <v>110.523</v>
      </c>
      <c r="X18" s="12">
        <v>93.637</v>
      </c>
      <c r="Y18" s="12">
        <v>109.199</v>
      </c>
      <c r="Z18" s="12">
        <v>108.27</v>
      </c>
      <c r="AA18" s="12">
        <v>106.102</v>
      </c>
      <c r="AB18" s="12">
        <v>111.107</v>
      </c>
      <c r="AC18" s="12">
        <v>108.887</v>
      </c>
      <c r="AD18" s="12">
        <v>118.28400000000001</v>
      </c>
      <c r="AE18" s="12">
        <v>124.70399999999999</v>
      </c>
      <c r="AF18" s="12">
        <v>117.101</v>
      </c>
      <c r="AG18" s="12">
        <v>118.185</v>
      </c>
      <c r="AH18" s="12">
        <v>119.154</v>
      </c>
      <c r="AI18" s="12">
        <v>125.694</v>
      </c>
      <c r="AJ18" s="12">
        <v>102.277</v>
      </c>
      <c r="AK18" s="12">
        <v>119.292</v>
      </c>
      <c r="AL18" s="12">
        <v>114.994</v>
      </c>
      <c r="AM18" s="12">
        <v>115.107</v>
      </c>
      <c r="AN18" s="12">
        <v>120.526</v>
      </c>
      <c r="AO18" s="12">
        <v>115.419</v>
      </c>
      <c r="AP18" s="12">
        <v>118.529</v>
      </c>
      <c r="AQ18" s="12">
        <v>119.173</v>
      </c>
      <c r="AR18" s="12">
        <v>112.25</v>
      </c>
      <c r="AS18" s="12">
        <v>122.645</v>
      </c>
      <c r="AT18" s="12">
        <v>119.768</v>
      </c>
      <c r="AU18" s="12">
        <v>128.66499999999999</v>
      </c>
      <c r="AV18" s="12">
        <v>105.94</v>
      </c>
      <c r="AW18" s="12">
        <v>117.38800000000001</v>
      </c>
      <c r="AX18" s="12">
        <v>120.86</v>
      </c>
      <c r="AY18" s="12">
        <v>122.05</v>
      </c>
      <c r="AZ18" s="12">
        <v>127.194</v>
      </c>
      <c r="BA18" s="12">
        <v>129.25</v>
      </c>
      <c r="BB18" s="12">
        <v>128.68100000000001</v>
      </c>
      <c r="BC18" s="12">
        <v>121.676</v>
      </c>
      <c r="BD18" s="12">
        <v>121.54900000000001</v>
      </c>
      <c r="BE18" s="12">
        <v>133.54</v>
      </c>
      <c r="BF18" s="12">
        <v>128.35</v>
      </c>
      <c r="BG18" s="12">
        <v>138.98599999999999</v>
      </c>
      <c r="BH18" s="12">
        <v>114.96599999999999</v>
      </c>
      <c r="BI18" s="12">
        <v>128.89500000000001</v>
      </c>
      <c r="BJ18" s="12">
        <v>128.62299999999999</v>
      </c>
      <c r="BK18" s="12">
        <v>130.22200000000001</v>
      </c>
      <c r="BL18" s="12">
        <v>136.47300000000001</v>
      </c>
      <c r="BM18" s="12">
        <v>138.25800000000001</v>
      </c>
      <c r="BN18" s="12">
        <v>139.565</v>
      </c>
      <c r="BO18" s="12">
        <v>132.68100000000001</v>
      </c>
      <c r="BP18" s="12">
        <v>133.61699999999999</v>
      </c>
      <c r="BQ18" s="12">
        <v>138.95400000000001</v>
      </c>
      <c r="BR18" s="12">
        <v>137.34800000000001</v>
      </c>
      <c r="BS18" s="12">
        <v>128.625</v>
      </c>
      <c r="BT18" s="12">
        <v>11.148999999999999</v>
      </c>
      <c r="BU18" s="12">
        <v>63.737000000000002</v>
      </c>
      <c r="BV18" s="12">
        <v>151.89500000000001</v>
      </c>
      <c r="BW18" s="12">
        <v>137.251</v>
      </c>
      <c r="BX18" s="12">
        <v>138.40100000000001</v>
      </c>
      <c r="BY18" s="12">
        <v>145.048</v>
      </c>
      <c r="BZ18" s="12">
        <v>145.53100000000001</v>
      </c>
      <c r="CA18" s="12">
        <v>137.04599999999999</v>
      </c>
      <c r="CB18" s="12">
        <v>138.56700000000001</v>
      </c>
      <c r="CC18" s="12">
        <v>144.49199999999999</v>
      </c>
      <c r="CD18" s="12">
        <v>139.083</v>
      </c>
      <c r="CE18" s="12">
        <v>144.42099999999999</v>
      </c>
      <c r="CF18" s="12">
        <v>117.89100000000001</v>
      </c>
      <c r="CG18" s="12">
        <v>115.345</v>
      </c>
      <c r="CH18" s="12">
        <v>99.918999999999997</v>
      </c>
      <c r="CI18" s="12">
        <v>75.459000000000003</v>
      </c>
      <c r="CJ18" s="12">
        <v>79.117999999999995</v>
      </c>
      <c r="CK18" s="12">
        <v>102.086</v>
      </c>
      <c r="CL18" s="12">
        <v>122.44799999999999</v>
      </c>
      <c r="CM18" s="12">
        <v>138.99299999999999</v>
      </c>
      <c r="CN18" s="12">
        <v>98.025000000000006</v>
      </c>
      <c r="CO18" s="12">
        <v>94.527000000000001</v>
      </c>
      <c r="CP18" s="12">
        <v>97.79</v>
      </c>
      <c r="CQ18" s="12">
        <v>109.67</v>
      </c>
      <c r="CR18" s="12">
        <v>107.56399999999999</v>
      </c>
      <c r="CS18" s="12">
        <v>103.702</v>
      </c>
      <c r="CT18" s="12">
        <v>108.699</v>
      </c>
      <c r="CU18" s="12">
        <v>120.03</v>
      </c>
      <c r="CV18" s="12">
        <v>121.011</v>
      </c>
      <c r="CW18" s="12">
        <v>112.188</v>
      </c>
      <c r="CX18" s="12">
        <v>117.017</v>
      </c>
      <c r="CY18" s="12">
        <v>116.651</v>
      </c>
      <c r="CZ18" s="12">
        <v>123.693</v>
      </c>
      <c r="DA18" s="12">
        <v>114.73</v>
      </c>
      <c r="DB18" s="12">
        <v>126.16500000000001</v>
      </c>
      <c r="DC18" s="12">
        <v>123.96899999999999</v>
      </c>
      <c r="DD18" s="12">
        <v>133.625</v>
      </c>
      <c r="DE18" s="12">
        <v>124.161</v>
      </c>
      <c r="DF18" s="12">
        <v>134.98500000000001</v>
      </c>
      <c r="DG18" s="12">
        <v>135.28800000000001</v>
      </c>
      <c r="DH18" s="12">
        <v>134.97499999999999</v>
      </c>
      <c r="DI18" s="12">
        <v>75.593999999999994</v>
      </c>
      <c r="DJ18" s="12">
        <v>140.233</v>
      </c>
      <c r="DK18" s="12">
        <v>140.381</v>
      </c>
      <c r="DL18" s="12">
        <v>142.66499999999999</v>
      </c>
      <c r="DM18" s="12">
        <v>111.05200000000001</v>
      </c>
      <c r="DN18" s="12">
        <v>85.554000000000002</v>
      </c>
      <c r="DO18" s="12">
        <v>99.478999999999999</v>
      </c>
      <c r="DP18" s="12">
        <v>109.35299999999999</v>
      </c>
      <c r="DQ18" s="12">
        <v>117.123</v>
      </c>
      <c r="DR18" s="12">
        <v>122.193</v>
      </c>
      <c r="DS18" s="12">
        <v>131.869</v>
      </c>
      <c r="DT18" s="12">
        <v>121.36199999999999</v>
      </c>
      <c r="DU18" s="12">
        <v>116.29600000000001</v>
      </c>
      <c r="DV18" s="3"/>
      <c r="DW18" s="13" t="s">
        <v>374</v>
      </c>
      <c r="DZ18" s="211"/>
      <c r="EB18" s="211"/>
      <c r="EE18" s="24"/>
      <c r="EG18" s="24"/>
    </row>
    <row r="19" spans="1:137" s="55" customFormat="1" ht="15" customHeight="1" x14ac:dyDescent="0.2">
      <c r="A19" s="600"/>
      <c r="B19" s="118" t="s">
        <v>63</v>
      </c>
      <c r="C19" s="500"/>
      <c r="D19" s="120">
        <v>25.371518999461557</v>
      </c>
      <c r="E19" s="120">
        <v>20.595883014724944</v>
      </c>
      <c r="F19" s="121"/>
      <c r="G19" s="595" t="s">
        <v>64</v>
      </c>
      <c r="H19" s="595"/>
      <c r="I19" s="501">
        <v>101.69199999999999</v>
      </c>
      <c r="J19" s="501">
        <v>95.843999999999994</v>
      </c>
      <c r="K19" s="501">
        <v>103.05500000000001</v>
      </c>
      <c r="L19" s="501">
        <v>94.539000000000001</v>
      </c>
      <c r="M19" s="501">
        <v>100.9</v>
      </c>
      <c r="N19" s="501">
        <v>101.283</v>
      </c>
      <c r="O19" s="501">
        <v>100.678</v>
      </c>
      <c r="P19" s="501">
        <v>96.003</v>
      </c>
      <c r="Q19" s="501">
        <v>99.271000000000001</v>
      </c>
      <c r="R19" s="501">
        <v>106.96599999999999</v>
      </c>
      <c r="S19" s="501">
        <v>96.84</v>
      </c>
      <c r="T19" s="501">
        <v>102.93</v>
      </c>
      <c r="U19" s="501">
        <v>103.057</v>
      </c>
      <c r="V19" s="501">
        <v>98.759</v>
      </c>
      <c r="W19" s="501">
        <v>106.623</v>
      </c>
      <c r="X19" s="501">
        <v>99.149000000000001</v>
      </c>
      <c r="Y19" s="501">
        <v>106.04900000000001</v>
      </c>
      <c r="Z19" s="501">
        <v>106.411</v>
      </c>
      <c r="AA19" s="501">
        <v>104.298</v>
      </c>
      <c r="AB19" s="501">
        <v>100.666</v>
      </c>
      <c r="AC19" s="501">
        <v>103.756</v>
      </c>
      <c r="AD19" s="501">
        <v>111.176</v>
      </c>
      <c r="AE19" s="501">
        <v>102.851</v>
      </c>
      <c r="AF19" s="501">
        <v>106.88200000000001</v>
      </c>
      <c r="AG19" s="501">
        <v>105.47</v>
      </c>
      <c r="AH19" s="501">
        <v>102.64400000000001</v>
      </c>
      <c r="AI19" s="501">
        <v>110.517</v>
      </c>
      <c r="AJ19" s="501">
        <v>102.322</v>
      </c>
      <c r="AK19" s="501">
        <v>109.425</v>
      </c>
      <c r="AL19" s="501">
        <v>109.56100000000001</v>
      </c>
      <c r="AM19" s="501">
        <v>108.339</v>
      </c>
      <c r="AN19" s="501">
        <v>107.217</v>
      </c>
      <c r="AO19" s="501">
        <v>108.83799999999999</v>
      </c>
      <c r="AP19" s="501">
        <v>113.803</v>
      </c>
      <c r="AQ19" s="501">
        <v>110.52500000000001</v>
      </c>
      <c r="AR19" s="501">
        <v>110.98399999999999</v>
      </c>
      <c r="AS19" s="501">
        <v>112.012</v>
      </c>
      <c r="AT19" s="501">
        <v>109.84</v>
      </c>
      <c r="AU19" s="501">
        <v>112.1</v>
      </c>
      <c r="AV19" s="501">
        <v>106.453</v>
      </c>
      <c r="AW19" s="501">
        <v>113.503</v>
      </c>
      <c r="AX19" s="501">
        <v>113.273</v>
      </c>
      <c r="AY19" s="501">
        <v>112.678</v>
      </c>
      <c r="AZ19" s="501">
        <v>110.961</v>
      </c>
      <c r="BA19" s="501">
        <v>112.929</v>
      </c>
      <c r="BB19" s="501">
        <v>118.479</v>
      </c>
      <c r="BC19" s="501">
        <v>114.25700000000001</v>
      </c>
      <c r="BD19" s="501">
        <v>114.94499999999999</v>
      </c>
      <c r="BE19" s="501">
        <v>116.512</v>
      </c>
      <c r="BF19" s="501">
        <v>111.56</v>
      </c>
      <c r="BG19" s="501">
        <v>116.28100000000001</v>
      </c>
      <c r="BH19" s="501">
        <v>110.3</v>
      </c>
      <c r="BI19" s="501">
        <v>117.185</v>
      </c>
      <c r="BJ19" s="501">
        <v>116.619</v>
      </c>
      <c r="BK19" s="501">
        <v>116.54600000000001</v>
      </c>
      <c r="BL19" s="501">
        <v>114.247</v>
      </c>
      <c r="BM19" s="501">
        <v>115.343</v>
      </c>
      <c r="BN19" s="501">
        <v>120.069</v>
      </c>
      <c r="BO19" s="501">
        <v>117.297</v>
      </c>
      <c r="BP19" s="501">
        <v>119.125</v>
      </c>
      <c r="BQ19" s="501">
        <v>120.755</v>
      </c>
      <c r="BR19" s="501">
        <v>118.839</v>
      </c>
      <c r="BS19" s="501">
        <v>120.474</v>
      </c>
      <c r="BT19" s="501">
        <v>86.739000000000004</v>
      </c>
      <c r="BU19" s="501">
        <v>91.198999999999998</v>
      </c>
      <c r="BV19" s="501">
        <v>118.379</v>
      </c>
      <c r="BW19" s="501">
        <v>118.291</v>
      </c>
      <c r="BX19" s="501">
        <v>116.215</v>
      </c>
      <c r="BY19" s="501">
        <v>119.02200000000001</v>
      </c>
      <c r="BZ19" s="501">
        <v>122.408</v>
      </c>
      <c r="CA19" s="501">
        <v>119.592</v>
      </c>
      <c r="CB19" s="501">
        <v>128.279</v>
      </c>
      <c r="CC19" s="501">
        <v>126.22199999999999</v>
      </c>
      <c r="CD19" s="501">
        <v>129.40799999999999</v>
      </c>
      <c r="CE19" s="501">
        <v>137.51900000000001</v>
      </c>
      <c r="CF19" s="501">
        <v>119.282</v>
      </c>
      <c r="CG19" s="501">
        <v>122.946</v>
      </c>
      <c r="CH19" s="501">
        <v>140.82</v>
      </c>
      <c r="CI19" s="501">
        <v>135.23599999999999</v>
      </c>
      <c r="CJ19" s="501">
        <v>132.47399999999999</v>
      </c>
      <c r="CK19" s="501">
        <v>126.226</v>
      </c>
      <c r="CL19" s="501">
        <v>130.071</v>
      </c>
      <c r="CM19" s="501">
        <v>129.809</v>
      </c>
      <c r="CN19" s="501">
        <v>100.197</v>
      </c>
      <c r="CO19" s="501">
        <v>98.906999999999996</v>
      </c>
      <c r="CP19" s="501">
        <v>98.650999999999996</v>
      </c>
      <c r="CQ19" s="501">
        <v>102.245</v>
      </c>
      <c r="CR19" s="501">
        <v>102.813</v>
      </c>
      <c r="CS19" s="501">
        <v>103.87</v>
      </c>
      <c r="CT19" s="501">
        <v>102.907</v>
      </c>
      <c r="CU19" s="501">
        <v>106.97</v>
      </c>
      <c r="CV19" s="501">
        <v>106.21</v>
      </c>
      <c r="CW19" s="501">
        <v>107.10299999999999</v>
      </c>
      <c r="CX19" s="501">
        <v>108.131</v>
      </c>
      <c r="CY19" s="501">
        <v>111.771</v>
      </c>
      <c r="CZ19" s="501">
        <v>111.31699999999999</v>
      </c>
      <c r="DA19" s="501">
        <v>111.07599999999999</v>
      </c>
      <c r="DB19" s="501">
        <v>112.18899999999999</v>
      </c>
      <c r="DC19" s="501">
        <v>115.893</v>
      </c>
      <c r="DD19" s="501">
        <v>114.78400000000001</v>
      </c>
      <c r="DE19" s="501">
        <v>114.70099999999999</v>
      </c>
      <c r="DF19" s="501">
        <v>115.379</v>
      </c>
      <c r="DG19" s="501">
        <v>118.83</v>
      </c>
      <c r="DH19" s="501">
        <v>120.023</v>
      </c>
      <c r="DI19" s="501">
        <v>98.772000000000006</v>
      </c>
      <c r="DJ19" s="501">
        <v>117.843</v>
      </c>
      <c r="DK19" s="501">
        <v>123.426</v>
      </c>
      <c r="DL19" s="501">
        <v>131.05000000000001</v>
      </c>
      <c r="DM19" s="501">
        <v>127.68300000000001</v>
      </c>
      <c r="DN19" s="501">
        <v>131.31200000000001</v>
      </c>
      <c r="DO19" s="501">
        <v>99.733999999999995</v>
      </c>
      <c r="DP19" s="501">
        <v>103.89100000000001</v>
      </c>
      <c r="DQ19" s="501">
        <v>108.06</v>
      </c>
      <c r="DR19" s="501">
        <v>112.408</v>
      </c>
      <c r="DS19" s="501">
        <v>115.633</v>
      </c>
      <c r="DT19" s="501">
        <v>113.81</v>
      </c>
      <c r="DU19" s="501">
        <v>130.001</v>
      </c>
      <c r="DV19" s="596" t="s">
        <v>65</v>
      </c>
      <c r="DW19" s="596"/>
      <c r="DZ19" s="24"/>
      <c r="EB19" s="24"/>
      <c r="EE19" s="24"/>
      <c r="EG19" s="24"/>
    </row>
    <row r="20" spans="1:137" s="55" customFormat="1" ht="15" customHeight="1" x14ac:dyDescent="0.2">
      <c r="A20" s="600"/>
      <c r="B20" s="58"/>
      <c r="C20" s="5">
        <v>4.0999999999999996</v>
      </c>
      <c r="D20" s="52">
        <v>13.866802168454109</v>
      </c>
      <c r="E20" s="52">
        <v>9.3572843416015825</v>
      </c>
      <c r="F20" s="53">
        <v>19</v>
      </c>
      <c r="G20" s="15"/>
      <c r="H20" s="15" t="s">
        <v>392</v>
      </c>
      <c r="I20" s="12">
        <v>107.541</v>
      </c>
      <c r="J20" s="12">
        <v>100.081</v>
      </c>
      <c r="K20" s="12">
        <v>106.727</v>
      </c>
      <c r="L20" s="12">
        <v>91.084999999999994</v>
      </c>
      <c r="M20" s="12">
        <v>100.438</v>
      </c>
      <c r="N20" s="12">
        <v>102.68300000000001</v>
      </c>
      <c r="O20" s="12">
        <v>98.808999999999997</v>
      </c>
      <c r="P20" s="12">
        <v>88.844999999999999</v>
      </c>
      <c r="Q20" s="12">
        <v>94.864999999999995</v>
      </c>
      <c r="R20" s="12">
        <v>106.569</v>
      </c>
      <c r="S20" s="12">
        <v>95.998999999999995</v>
      </c>
      <c r="T20" s="12">
        <v>106.357</v>
      </c>
      <c r="U20" s="12">
        <v>106.90600000000001</v>
      </c>
      <c r="V20" s="12">
        <v>102.044</v>
      </c>
      <c r="W20" s="12">
        <v>109.20399999999999</v>
      </c>
      <c r="X20" s="12">
        <v>95.766000000000005</v>
      </c>
      <c r="Y20" s="12">
        <v>105.19799999999999</v>
      </c>
      <c r="Z20" s="12">
        <v>107.904</v>
      </c>
      <c r="AA20" s="12">
        <v>102.375</v>
      </c>
      <c r="AB20" s="12">
        <v>90.724999999999994</v>
      </c>
      <c r="AC20" s="12">
        <v>98.296000000000006</v>
      </c>
      <c r="AD20" s="12">
        <v>108.80800000000001</v>
      </c>
      <c r="AE20" s="12">
        <v>101.051</v>
      </c>
      <c r="AF20" s="12">
        <v>108.759</v>
      </c>
      <c r="AG20" s="12">
        <v>108.788</v>
      </c>
      <c r="AH20" s="12">
        <v>104.29300000000001</v>
      </c>
      <c r="AI20" s="12">
        <v>112.85899999999999</v>
      </c>
      <c r="AJ20" s="12">
        <v>97.278000000000006</v>
      </c>
      <c r="AK20" s="12">
        <v>107.601</v>
      </c>
      <c r="AL20" s="12">
        <v>109.476</v>
      </c>
      <c r="AM20" s="12">
        <v>105.619</v>
      </c>
      <c r="AN20" s="12">
        <v>100.024</v>
      </c>
      <c r="AO20" s="12">
        <v>103.28400000000001</v>
      </c>
      <c r="AP20" s="12">
        <v>109.544</v>
      </c>
      <c r="AQ20" s="12">
        <v>110.55500000000001</v>
      </c>
      <c r="AR20" s="12">
        <v>110.55500000000001</v>
      </c>
      <c r="AS20" s="12">
        <v>116.119</v>
      </c>
      <c r="AT20" s="12">
        <v>112.34699999999999</v>
      </c>
      <c r="AU20" s="12">
        <v>111.8</v>
      </c>
      <c r="AV20" s="12">
        <v>100.09099999999999</v>
      </c>
      <c r="AW20" s="12">
        <v>110.82899999999999</v>
      </c>
      <c r="AX20" s="12">
        <v>111.05500000000001</v>
      </c>
      <c r="AY20" s="12">
        <v>106.386</v>
      </c>
      <c r="AZ20" s="12">
        <v>103.005</v>
      </c>
      <c r="BA20" s="12">
        <v>106.544</v>
      </c>
      <c r="BB20" s="12">
        <v>115.175</v>
      </c>
      <c r="BC20" s="12">
        <v>116.437</v>
      </c>
      <c r="BD20" s="12">
        <v>112.407</v>
      </c>
      <c r="BE20" s="12">
        <v>120.593</v>
      </c>
      <c r="BF20" s="12">
        <v>112.602</v>
      </c>
      <c r="BG20" s="12">
        <v>116.593</v>
      </c>
      <c r="BH20" s="12">
        <v>104.095</v>
      </c>
      <c r="BI20" s="12">
        <v>113.08799999999999</v>
      </c>
      <c r="BJ20" s="12">
        <v>114.10899999999999</v>
      </c>
      <c r="BK20" s="12">
        <v>110.46899999999999</v>
      </c>
      <c r="BL20" s="12">
        <v>105.819</v>
      </c>
      <c r="BM20" s="12">
        <v>109.09</v>
      </c>
      <c r="BN20" s="12">
        <v>117.58799999999999</v>
      </c>
      <c r="BO20" s="12">
        <v>117.78700000000001</v>
      </c>
      <c r="BP20" s="12">
        <v>116.42400000000001</v>
      </c>
      <c r="BQ20" s="12">
        <v>125.08499999999999</v>
      </c>
      <c r="BR20" s="12">
        <v>119.878</v>
      </c>
      <c r="BS20" s="12">
        <v>117.532</v>
      </c>
      <c r="BT20" s="12">
        <v>66.28</v>
      </c>
      <c r="BU20" s="12">
        <v>69.739999999999995</v>
      </c>
      <c r="BV20" s="12">
        <v>100.318</v>
      </c>
      <c r="BW20" s="12">
        <v>98.370999999999995</v>
      </c>
      <c r="BX20" s="12">
        <v>96.858999999999995</v>
      </c>
      <c r="BY20" s="12">
        <v>98.668999999999997</v>
      </c>
      <c r="BZ20" s="12">
        <v>104.497</v>
      </c>
      <c r="CA20" s="12">
        <v>104.867</v>
      </c>
      <c r="CB20" s="12">
        <v>112.03</v>
      </c>
      <c r="CC20" s="12">
        <v>109.667</v>
      </c>
      <c r="CD20" s="12">
        <v>115.773</v>
      </c>
      <c r="CE20" s="12">
        <v>115.678</v>
      </c>
      <c r="CF20" s="12">
        <v>93.260999999999996</v>
      </c>
      <c r="CG20" s="12">
        <v>106.95699999999999</v>
      </c>
      <c r="CH20" s="12">
        <v>117.58499999999999</v>
      </c>
      <c r="CI20" s="12">
        <v>122.61499999999999</v>
      </c>
      <c r="CJ20" s="12">
        <v>116.252</v>
      </c>
      <c r="CK20" s="12">
        <v>107.889</v>
      </c>
      <c r="CL20" s="12">
        <v>114.94</v>
      </c>
      <c r="CM20" s="12">
        <v>121.251</v>
      </c>
      <c r="CN20" s="12">
        <v>104.783</v>
      </c>
      <c r="CO20" s="12">
        <v>98.069000000000003</v>
      </c>
      <c r="CP20" s="12">
        <v>94.173000000000002</v>
      </c>
      <c r="CQ20" s="12">
        <v>102.97499999999999</v>
      </c>
      <c r="CR20" s="12">
        <v>106.05200000000001</v>
      </c>
      <c r="CS20" s="12">
        <v>102.956</v>
      </c>
      <c r="CT20" s="12">
        <v>97.132000000000005</v>
      </c>
      <c r="CU20" s="12">
        <v>106.206</v>
      </c>
      <c r="CV20" s="12">
        <v>108.64700000000001</v>
      </c>
      <c r="CW20" s="12">
        <v>104.785</v>
      </c>
      <c r="CX20" s="12">
        <v>102.976</v>
      </c>
      <c r="CY20" s="12">
        <v>110.218</v>
      </c>
      <c r="CZ20" s="12">
        <v>113.422</v>
      </c>
      <c r="DA20" s="12">
        <v>107.325</v>
      </c>
      <c r="DB20" s="12">
        <v>105.312</v>
      </c>
      <c r="DC20" s="12">
        <v>114.673</v>
      </c>
      <c r="DD20" s="12">
        <v>116.596</v>
      </c>
      <c r="DE20" s="12">
        <v>110.43</v>
      </c>
      <c r="DF20" s="12">
        <v>108.459</v>
      </c>
      <c r="DG20" s="12">
        <v>117.26600000000001</v>
      </c>
      <c r="DH20" s="12">
        <v>120.831</v>
      </c>
      <c r="DI20" s="12">
        <v>78.778999999999996</v>
      </c>
      <c r="DJ20" s="12">
        <v>97.966999999999999</v>
      </c>
      <c r="DK20" s="12">
        <v>107.131</v>
      </c>
      <c r="DL20" s="12">
        <v>113.706</v>
      </c>
      <c r="DM20" s="12">
        <v>105.935</v>
      </c>
      <c r="DN20" s="12">
        <v>115.58499999999999</v>
      </c>
      <c r="DO20" s="12">
        <v>99.421999999999997</v>
      </c>
      <c r="DP20" s="12">
        <v>102.571</v>
      </c>
      <c r="DQ20" s="12">
        <v>106.30200000000001</v>
      </c>
      <c r="DR20" s="12">
        <v>109.98099999999999</v>
      </c>
      <c r="DS20" s="12">
        <v>112.89400000000001</v>
      </c>
      <c r="DT20" s="12">
        <v>100.191</v>
      </c>
      <c r="DU20" s="12">
        <v>112.89700000000001</v>
      </c>
      <c r="DV20" s="59"/>
      <c r="DW20" s="13" t="s">
        <v>391</v>
      </c>
      <c r="DY20" s="24"/>
      <c r="DZ20" s="211"/>
      <c r="EA20" s="24"/>
      <c r="EB20" s="211"/>
      <c r="ED20" s="24"/>
      <c r="EE20" s="470"/>
      <c r="EF20" s="24"/>
      <c r="EG20" s="470"/>
    </row>
    <row r="21" spans="1:137" s="55" customFormat="1" ht="15" customHeight="1" x14ac:dyDescent="0.2">
      <c r="A21" s="600"/>
      <c r="B21" s="58"/>
      <c r="C21" s="5">
        <v>4.2</v>
      </c>
      <c r="D21" s="52">
        <v>6.9134777655686834</v>
      </c>
      <c r="E21" s="52">
        <v>6.3705401898818739</v>
      </c>
      <c r="F21" s="53">
        <v>20</v>
      </c>
      <c r="G21" s="15"/>
      <c r="H21" s="15" t="s">
        <v>394</v>
      </c>
      <c r="I21" s="12">
        <v>96.921999999999997</v>
      </c>
      <c r="J21" s="12">
        <v>93.28</v>
      </c>
      <c r="K21" s="12">
        <v>101.995</v>
      </c>
      <c r="L21" s="12">
        <v>99.260999999999996</v>
      </c>
      <c r="M21" s="12">
        <v>100.736</v>
      </c>
      <c r="N21" s="12">
        <v>102.614</v>
      </c>
      <c r="O21" s="12">
        <v>101.771</v>
      </c>
      <c r="P21" s="12">
        <v>101.551</v>
      </c>
      <c r="Q21" s="12">
        <v>101.074</v>
      </c>
      <c r="R21" s="12">
        <v>109.29900000000001</v>
      </c>
      <c r="S21" s="12">
        <v>93.733000000000004</v>
      </c>
      <c r="T21" s="12">
        <v>97.763000000000005</v>
      </c>
      <c r="U21" s="12">
        <v>99.804000000000002</v>
      </c>
      <c r="V21" s="12">
        <v>96.697999999999993</v>
      </c>
      <c r="W21" s="12">
        <v>106.503</v>
      </c>
      <c r="X21" s="12">
        <v>103.491</v>
      </c>
      <c r="Y21" s="12">
        <v>107.465</v>
      </c>
      <c r="Z21" s="12">
        <v>108.33799999999999</v>
      </c>
      <c r="AA21" s="12">
        <v>106.61499999999999</v>
      </c>
      <c r="AB21" s="12">
        <v>110.893</v>
      </c>
      <c r="AC21" s="12">
        <v>108.717</v>
      </c>
      <c r="AD21" s="12">
        <v>117.29900000000001</v>
      </c>
      <c r="AE21" s="12">
        <v>102.66200000000001</v>
      </c>
      <c r="AF21" s="12">
        <v>103.7</v>
      </c>
      <c r="AG21" s="12">
        <v>102.27200000000001</v>
      </c>
      <c r="AH21" s="12">
        <v>101.29900000000001</v>
      </c>
      <c r="AI21" s="12">
        <v>110.788</v>
      </c>
      <c r="AJ21" s="12">
        <v>107.98099999999999</v>
      </c>
      <c r="AK21" s="12">
        <v>111.298</v>
      </c>
      <c r="AL21" s="12">
        <v>112.624</v>
      </c>
      <c r="AM21" s="12">
        <v>110.011</v>
      </c>
      <c r="AN21" s="12">
        <v>114.76900000000001</v>
      </c>
      <c r="AO21" s="12">
        <v>114.571</v>
      </c>
      <c r="AP21" s="12">
        <v>119.523</v>
      </c>
      <c r="AQ21" s="12">
        <v>110.437</v>
      </c>
      <c r="AR21" s="12">
        <v>111.489</v>
      </c>
      <c r="AS21" s="12">
        <v>109.738</v>
      </c>
      <c r="AT21" s="12">
        <v>110.148</v>
      </c>
      <c r="AU21" s="12">
        <v>115.02200000000001</v>
      </c>
      <c r="AV21" s="12">
        <v>114.51300000000001</v>
      </c>
      <c r="AW21" s="12">
        <v>117.379</v>
      </c>
      <c r="AX21" s="12">
        <v>118.104</v>
      </c>
      <c r="AY21" s="12">
        <v>118.639</v>
      </c>
      <c r="AZ21" s="12">
        <v>117.675</v>
      </c>
      <c r="BA21" s="12">
        <v>117.93300000000001</v>
      </c>
      <c r="BB21" s="12">
        <v>120.697</v>
      </c>
      <c r="BC21" s="12">
        <v>110.82599999999999</v>
      </c>
      <c r="BD21" s="12">
        <v>114.733</v>
      </c>
      <c r="BE21" s="12">
        <v>112.626</v>
      </c>
      <c r="BF21" s="12">
        <v>110.666</v>
      </c>
      <c r="BG21" s="12">
        <v>116.99</v>
      </c>
      <c r="BH21" s="12">
        <v>115.648</v>
      </c>
      <c r="BI21" s="12">
        <v>120.401</v>
      </c>
      <c r="BJ21" s="12">
        <v>121.02</v>
      </c>
      <c r="BK21" s="12">
        <v>120.91500000000001</v>
      </c>
      <c r="BL21" s="12">
        <v>120.319</v>
      </c>
      <c r="BM21" s="12">
        <v>119.879</v>
      </c>
      <c r="BN21" s="12">
        <v>121.211</v>
      </c>
      <c r="BO21" s="12">
        <v>113.745</v>
      </c>
      <c r="BP21" s="12">
        <v>117.01900000000001</v>
      </c>
      <c r="BQ21" s="12">
        <v>114.94799999999999</v>
      </c>
      <c r="BR21" s="12">
        <v>116.13800000000001</v>
      </c>
      <c r="BS21" s="12">
        <v>115.45099999999999</v>
      </c>
      <c r="BT21" s="12">
        <v>87.088999999999999</v>
      </c>
      <c r="BU21" s="12">
        <v>91.613</v>
      </c>
      <c r="BV21" s="12">
        <v>111.663</v>
      </c>
      <c r="BW21" s="12">
        <v>110.896</v>
      </c>
      <c r="BX21" s="12">
        <v>110.1</v>
      </c>
      <c r="BY21" s="12">
        <v>113.107</v>
      </c>
      <c r="BZ21" s="12">
        <v>112.23399999999999</v>
      </c>
      <c r="CA21" s="12">
        <v>108.15300000000001</v>
      </c>
      <c r="CB21" s="12">
        <v>118.97199999999999</v>
      </c>
      <c r="CC21" s="12">
        <v>115.217</v>
      </c>
      <c r="CD21" s="12">
        <v>120.274</v>
      </c>
      <c r="CE21" s="12">
        <v>126.533</v>
      </c>
      <c r="CF21" s="12">
        <v>106.22199999999999</v>
      </c>
      <c r="CG21" s="12">
        <v>103.604</v>
      </c>
      <c r="CH21" s="12">
        <v>128.74600000000001</v>
      </c>
      <c r="CI21" s="12">
        <v>115.059</v>
      </c>
      <c r="CJ21" s="12">
        <v>122.343</v>
      </c>
      <c r="CK21" s="12">
        <v>121.07899999999999</v>
      </c>
      <c r="CL21" s="12">
        <v>124.88800000000001</v>
      </c>
      <c r="CM21" s="12">
        <v>118.881</v>
      </c>
      <c r="CN21" s="12">
        <v>97.399000000000001</v>
      </c>
      <c r="CO21" s="12">
        <v>100.87</v>
      </c>
      <c r="CP21" s="12">
        <v>101.465</v>
      </c>
      <c r="CQ21" s="12">
        <v>100.265</v>
      </c>
      <c r="CR21" s="12">
        <v>101.002</v>
      </c>
      <c r="CS21" s="12">
        <v>106.431</v>
      </c>
      <c r="CT21" s="12">
        <v>108.742</v>
      </c>
      <c r="CU21" s="12">
        <v>107.887</v>
      </c>
      <c r="CV21" s="12">
        <v>104.78700000000001</v>
      </c>
      <c r="CW21" s="12">
        <v>110.634</v>
      </c>
      <c r="CX21" s="12">
        <v>113.117</v>
      </c>
      <c r="CY21" s="12">
        <v>113.816</v>
      </c>
      <c r="CZ21" s="12">
        <v>111.636</v>
      </c>
      <c r="DA21" s="12">
        <v>116.66500000000001</v>
      </c>
      <c r="DB21" s="12">
        <v>118.08199999999999</v>
      </c>
      <c r="DC21" s="12">
        <v>115.419</v>
      </c>
      <c r="DD21" s="12">
        <v>113.428</v>
      </c>
      <c r="DE21" s="12">
        <v>119.023</v>
      </c>
      <c r="DF21" s="12">
        <v>120.371</v>
      </c>
      <c r="DG21" s="12">
        <v>117.325</v>
      </c>
      <c r="DH21" s="12">
        <v>115.512</v>
      </c>
      <c r="DI21" s="12">
        <v>96.787999999999997</v>
      </c>
      <c r="DJ21" s="12">
        <v>111.36799999999999</v>
      </c>
      <c r="DK21" s="12">
        <v>113.12</v>
      </c>
      <c r="DL21" s="12">
        <v>120.675</v>
      </c>
      <c r="DM21" s="12">
        <v>112.858</v>
      </c>
      <c r="DN21" s="12">
        <v>119.494</v>
      </c>
      <c r="DO21" s="12">
        <v>100.203</v>
      </c>
      <c r="DP21" s="12">
        <v>106.226</v>
      </c>
      <c r="DQ21" s="12">
        <v>110.50700000000001</v>
      </c>
      <c r="DR21" s="12">
        <v>115.51600000000001</v>
      </c>
      <c r="DS21" s="12">
        <v>117.584</v>
      </c>
      <c r="DT21" s="12">
        <v>108.30800000000001</v>
      </c>
      <c r="DU21" s="12">
        <v>118.441</v>
      </c>
      <c r="DV21" s="59"/>
      <c r="DW21" s="13" t="s">
        <v>393</v>
      </c>
      <c r="DY21" s="24"/>
      <c r="DZ21" s="211"/>
      <c r="EA21" s="24"/>
      <c r="EB21" s="211"/>
      <c r="ED21" s="23"/>
      <c r="EE21" s="24"/>
      <c r="EF21" s="23"/>
      <c r="EG21" s="24"/>
    </row>
    <row r="22" spans="1:137" s="9" customFormat="1" ht="30" customHeight="1" x14ac:dyDescent="0.2">
      <c r="A22" s="600"/>
      <c r="B22" s="4"/>
      <c r="C22" s="5">
        <v>4.3</v>
      </c>
      <c r="D22" s="52">
        <v>0.29061807665763367</v>
      </c>
      <c r="E22" s="52">
        <v>0.38260864516027687</v>
      </c>
      <c r="F22" s="8">
        <v>21</v>
      </c>
      <c r="G22" s="15"/>
      <c r="H22" s="15" t="s">
        <v>396</v>
      </c>
      <c r="I22" s="12">
        <v>83.828000000000003</v>
      </c>
      <c r="J22" s="12">
        <v>91.99</v>
      </c>
      <c r="K22" s="12">
        <v>93.494</v>
      </c>
      <c r="L22" s="12">
        <v>101.08499999999999</v>
      </c>
      <c r="M22" s="12">
        <v>116.79</v>
      </c>
      <c r="N22" s="12">
        <v>94.454999999999998</v>
      </c>
      <c r="O22" s="12">
        <v>105.64700000000001</v>
      </c>
      <c r="P22" s="12">
        <v>100.66</v>
      </c>
      <c r="Q22" s="12">
        <v>114.127</v>
      </c>
      <c r="R22" s="12">
        <v>103.81699999999999</v>
      </c>
      <c r="S22" s="12">
        <v>90.992999999999995</v>
      </c>
      <c r="T22" s="12">
        <v>103.113</v>
      </c>
      <c r="U22" s="12">
        <v>87.114000000000004</v>
      </c>
      <c r="V22" s="12">
        <v>95.971000000000004</v>
      </c>
      <c r="W22" s="12">
        <v>97.063999999999993</v>
      </c>
      <c r="X22" s="12">
        <v>106.426</v>
      </c>
      <c r="Y22" s="12">
        <v>120.34</v>
      </c>
      <c r="Z22" s="12">
        <v>97.569000000000003</v>
      </c>
      <c r="AA22" s="12">
        <v>107.913</v>
      </c>
      <c r="AB22" s="12">
        <v>107.05800000000001</v>
      </c>
      <c r="AC22" s="12">
        <v>117.87</v>
      </c>
      <c r="AD22" s="12">
        <v>109.13500000000001</v>
      </c>
      <c r="AE22" s="12">
        <v>99.665999999999997</v>
      </c>
      <c r="AF22" s="12">
        <v>107.149</v>
      </c>
      <c r="AG22" s="12">
        <v>89.393000000000001</v>
      </c>
      <c r="AH22" s="12">
        <v>99.683999999999997</v>
      </c>
      <c r="AI22" s="12">
        <v>104.405</v>
      </c>
      <c r="AJ22" s="12">
        <v>113.322</v>
      </c>
      <c r="AK22" s="12">
        <v>127.455</v>
      </c>
      <c r="AL22" s="12">
        <v>99.085999999999999</v>
      </c>
      <c r="AM22" s="12">
        <v>112.012</v>
      </c>
      <c r="AN22" s="12">
        <v>110.931</v>
      </c>
      <c r="AO22" s="12">
        <v>121.241</v>
      </c>
      <c r="AP22" s="12">
        <v>119.23699999999999</v>
      </c>
      <c r="AQ22" s="12">
        <v>111.13800000000001</v>
      </c>
      <c r="AR22" s="12">
        <v>105.456</v>
      </c>
      <c r="AS22" s="12">
        <v>97.230999999999995</v>
      </c>
      <c r="AT22" s="12">
        <v>108.324</v>
      </c>
      <c r="AU22" s="12">
        <v>110.84399999999999</v>
      </c>
      <c r="AV22" s="12">
        <v>121.863</v>
      </c>
      <c r="AW22" s="12">
        <v>130.57300000000001</v>
      </c>
      <c r="AX22" s="12">
        <v>104.518</v>
      </c>
      <c r="AY22" s="12">
        <v>117.251</v>
      </c>
      <c r="AZ22" s="12">
        <v>118.07899999999999</v>
      </c>
      <c r="BA22" s="12">
        <v>128.28</v>
      </c>
      <c r="BB22" s="12">
        <v>125.223</v>
      </c>
      <c r="BC22" s="12">
        <v>114.377</v>
      </c>
      <c r="BD22" s="12">
        <v>114.108</v>
      </c>
      <c r="BE22" s="12">
        <v>101.628</v>
      </c>
      <c r="BF22" s="12">
        <v>115.012</v>
      </c>
      <c r="BG22" s="12">
        <v>119.714</v>
      </c>
      <c r="BH22" s="12">
        <v>125.702</v>
      </c>
      <c r="BI22" s="12">
        <v>135.15199999999999</v>
      </c>
      <c r="BJ22" s="12">
        <v>109.9</v>
      </c>
      <c r="BK22" s="12">
        <v>125.11199999999999</v>
      </c>
      <c r="BL22" s="12">
        <v>122.497</v>
      </c>
      <c r="BM22" s="12">
        <v>129.29599999999999</v>
      </c>
      <c r="BN22" s="12">
        <v>127.176</v>
      </c>
      <c r="BO22" s="12">
        <v>119.449</v>
      </c>
      <c r="BP22" s="12">
        <v>117.789</v>
      </c>
      <c r="BQ22" s="12">
        <v>105.702</v>
      </c>
      <c r="BR22" s="12">
        <v>121.339</v>
      </c>
      <c r="BS22" s="12">
        <v>123.93899999999999</v>
      </c>
      <c r="BT22" s="12">
        <v>131.304</v>
      </c>
      <c r="BU22" s="12">
        <v>139.26499999999999</v>
      </c>
      <c r="BV22" s="12">
        <v>149.57599999999999</v>
      </c>
      <c r="BW22" s="12">
        <v>151.619</v>
      </c>
      <c r="BX22" s="12">
        <v>150.71799999999999</v>
      </c>
      <c r="BY22" s="12">
        <v>161.06100000000001</v>
      </c>
      <c r="BZ22" s="12">
        <v>150.001</v>
      </c>
      <c r="CA22" s="12">
        <v>135.946</v>
      </c>
      <c r="CB22" s="12">
        <v>138.446</v>
      </c>
      <c r="CC22" s="12">
        <v>125.702</v>
      </c>
      <c r="CD22" s="12">
        <v>147.26900000000001</v>
      </c>
      <c r="CE22" s="12">
        <v>153.46600000000001</v>
      </c>
      <c r="CF22" s="12">
        <v>149.852</v>
      </c>
      <c r="CG22" s="12">
        <v>149.41200000000001</v>
      </c>
      <c r="CH22" s="12">
        <v>166.05799999999999</v>
      </c>
      <c r="CI22" s="12">
        <v>165.13</v>
      </c>
      <c r="CJ22" s="12">
        <v>170.26499999999999</v>
      </c>
      <c r="CK22" s="12">
        <v>184.76</v>
      </c>
      <c r="CL22" s="12">
        <v>177.667</v>
      </c>
      <c r="CM22" s="12">
        <v>162.00399999999999</v>
      </c>
      <c r="CN22" s="12">
        <v>89.771000000000001</v>
      </c>
      <c r="CO22" s="12">
        <v>104.11</v>
      </c>
      <c r="CP22" s="12">
        <v>106.81100000000001</v>
      </c>
      <c r="CQ22" s="12">
        <v>99.308000000000007</v>
      </c>
      <c r="CR22" s="12">
        <v>93.382999999999996</v>
      </c>
      <c r="CS22" s="12">
        <v>108.11199999999999</v>
      </c>
      <c r="CT22" s="12">
        <v>110.947</v>
      </c>
      <c r="CU22" s="12">
        <v>105.31699999999999</v>
      </c>
      <c r="CV22" s="12">
        <v>97.826999999999998</v>
      </c>
      <c r="CW22" s="12">
        <v>113.28700000000001</v>
      </c>
      <c r="CX22" s="12">
        <v>114.72799999999999</v>
      </c>
      <c r="CY22" s="12">
        <v>111.943</v>
      </c>
      <c r="CZ22" s="12">
        <v>105.46599999999999</v>
      </c>
      <c r="DA22" s="12">
        <v>118.985</v>
      </c>
      <c r="DB22" s="12">
        <v>121.203</v>
      </c>
      <c r="DC22" s="12">
        <v>117.90300000000001</v>
      </c>
      <c r="DD22" s="12">
        <v>112.11799999999999</v>
      </c>
      <c r="DE22" s="12">
        <v>123.584</v>
      </c>
      <c r="DF22" s="12">
        <v>125.63500000000001</v>
      </c>
      <c r="DG22" s="12">
        <v>121.471</v>
      </c>
      <c r="DH22" s="12">
        <v>116.99299999999999</v>
      </c>
      <c r="DI22" s="12">
        <v>140.048</v>
      </c>
      <c r="DJ22" s="12">
        <v>154.46600000000001</v>
      </c>
      <c r="DK22" s="12">
        <v>141.465</v>
      </c>
      <c r="DL22" s="12">
        <v>142.14599999999999</v>
      </c>
      <c r="DM22" s="12">
        <v>155.107</v>
      </c>
      <c r="DN22" s="12">
        <v>173.38499999999999</v>
      </c>
      <c r="DO22" s="12">
        <v>99.716999999999999</v>
      </c>
      <c r="DP22" s="12">
        <v>104.193</v>
      </c>
      <c r="DQ22" s="12">
        <v>109.809</v>
      </c>
      <c r="DR22" s="12">
        <v>116.051</v>
      </c>
      <c r="DS22" s="12">
        <v>120.967</v>
      </c>
      <c r="DT22" s="12">
        <v>138.22499999999999</v>
      </c>
      <c r="DU22" s="12">
        <v>159.23500000000001</v>
      </c>
      <c r="DV22" s="3"/>
      <c r="DW22" s="13" t="s">
        <v>807</v>
      </c>
      <c r="DY22" s="24"/>
      <c r="DZ22" s="211"/>
      <c r="EA22" s="24"/>
      <c r="EB22" s="211"/>
      <c r="ED22" s="23"/>
      <c r="EE22" s="138"/>
      <c r="EF22" s="23"/>
      <c r="EG22" s="138"/>
    </row>
    <row r="23" spans="1:137" s="55" customFormat="1" ht="15" customHeight="1" x14ac:dyDescent="0.2">
      <c r="A23" s="600"/>
      <c r="B23" s="4"/>
      <c r="C23" s="5">
        <v>4.4000000000000004</v>
      </c>
      <c r="D23" s="52">
        <v>4.300620988781132</v>
      </c>
      <c r="E23" s="52">
        <v>4.4854498380812098</v>
      </c>
      <c r="F23" s="53">
        <v>22</v>
      </c>
      <c r="G23" s="15"/>
      <c r="H23" s="15" t="s">
        <v>398</v>
      </c>
      <c r="I23" s="12">
        <v>97.787999999999997</v>
      </c>
      <c r="J23" s="12">
        <v>90.974000000000004</v>
      </c>
      <c r="K23" s="12">
        <v>97.713999999999999</v>
      </c>
      <c r="L23" s="12">
        <v>94.480999999999995</v>
      </c>
      <c r="M23" s="12">
        <v>100.741</v>
      </c>
      <c r="N23" s="12">
        <v>97.051000000000002</v>
      </c>
      <c r="O23" s="12">
        <v>102.601</v>
      </c>
      <c r="P23" s="12">
        <v>102.657</v>
      </c>
      <c r="Q23" s="12">
        <v>104.633</v>
      </c>
      <c r="R23" s="12">
        <v>104.749</v>
      </c>
      <c r="S23" s="12">
        <v>103.508</v>
      </c>
      <c r="T23" s="12">
        <v>103.101</v>
      </c>
      <c r="U23" s="12">
        <v>101.009</v>
      </c>
      <c r="V23" s="12">
        <v>95.072000000000003</v>
      </c>
      <c r="W23" s="12">
        <v>102.22499999999999</v>
      </c>
      <c r="X23" s="12">
        <v>99.42</v>
      </c>
      <c r="Y23" s="12">
        <v>104.596</v>
      </c>
      <c r="Z23" s="12">
        <v>101.313</v>
      </c>
      <c r="AA23" s="12">
        <v>104.708</v>
      </c>
      <c r="AB23" s="12">
        <v>106.336</v>
      </c>
      <c r="AC23" s="12">
        <v>106.898</v>
      </c>
      <c r="AD23" s="12">
        <v>107.59399999999999</v>
      </c>
      <c r="AE23" s="12">
        <v>107.14700000000001</v>
      </c>
      <c r="AF23" s="12">
        <v>107.46599999999999</v>
      </c>
      <c r="AG23" s="12">
        <v>104.459</v>
      </c>
      <c r="AH23" s="12">
        <v>101.366</v>
      </c>
      <c r="AI23" s="12">
        <v>105.767</v>
      </c>
      <c r="AJ23" s="12">
        <v>103.869</v>
      </c>
      <c r="AK23" s="12">
        <v>109.032</v>
      </c>
      <c r="AL23" s="12">
        <v>106.28100000000001</v>
      </c>
      <c r="AM23" s="12">
        <v>111.325</v>
      </c>
      <c r="AN23" s="12">
        <v>111.179</v>
      </c>
      <c r="AO23" s="12">
        <v>111.226</v>
      </c>
      <c r="AP23" s="12">
        <v>114.10299999999999</v>
      </c>
      <c r="AQ23" s="12">
        <v>110.53400000000001</v>
      </c>
      <c r="AR23" s="12">
        <v>111.634</v>
      </c>
      <c r="AS23" s="12">
        <v>107.932</v>
      </c>
      <c r="AT23" s="12">
        <v>104.304</v>
      </c>
      <c r="AU23" s="12">
        <v>108.682</v>
      </c>
      <c r="AV23" s="12">
        <v>106.965</v>
      </c>
      <c r="AW23" s="12">
        <v>112.11799999999999</v>
      </c>
      <c r="AX23" s="12">
        <v>111.786</v>
      </c>
      <c r="AY23" s="12">
        <v>116.946</v>
      </c>
      <c r="AZ23" s="12">
        <v>117.416</v>
      </c>
      <c r="BA23" s="12">
        <v>117.83199999999999</v>
      </c>
      <c r="BB23" s="12">
        <v>121.645</v>
      </c>
      <c r="BC23" s="12">
        <v>114.571</v>
      </c>
      <c r="BD23" s="12">
        <v>120.611</v>
      </c>
      <c r="BE23" s="12">
        <v>114.78400000000001</v>
      </c>
      <c r="BF23" s="12">
        <v>110.36199999999999</v>
      </c>
      <c r="BG23" s="12">
        <v>114.331</v>
      </c>
      <c r="BH23" s="12">
        <v>114.33499999999999</v>
      </c>
      <c r="BI23" s="12">
        <v>119.63200000000001</v>
      </c>
      <c r="BJ23" s="12">
        <v>116.178</v>
      </c>
      <c r="BK23" s="12">
        <v>122.28700000000001</v>
      </c>
      <c r="BL23" s="12">
        <v>122.503</v>
      </c>
      <c r="BM23" s="12">
        <v>120.75700000000001</v>
      </c>
      <c r="BN23" s="12">
        <v>123.015</v>
      </c>
      <c r="BO23" s="12">
        <v>121.13800000000001</v>
      </c>
      <c r="BP23" s="12">
        <v>127.863</v>
      </c>
      <c r="BQ23" s="12">
        <v>121.253</v>
      </c>
      <c r="BR23" s="12">
        <v>120.295</v>
      </c>
      <c r="BS23" s="12">
        <v>133.44900000000001</v>
      </c>
      <c r="BT23" s="12">
        <v>125.11799999999999</v>
      </c>
      <c r="BU23" s="12">
        <v>131.27799999999999</v>
      </c>
      <c r="BV23" s="12">
        <v>162.935</v>
      </c>
      <c r="BW23" s="12">
        <v>167.506</v>
      </c>
      <c r="BX23" s="12">
        <v>162.33500000000001</v>
      </c>
      <c r="BY23" s="12">
        <v>166.29599999999999</v>
      </c>
      <c r="BZ23" s="12">
        <v>171.869</v>
      </c>
      <c r="CA23" s="12">
        <v>165.16300000000001</v>
      </c>
      <c r="CB23" s="12">
        <v>174.52500000000001</v>
      </c>
      <c r="CC23" s="12">
        <v>176.43299999999999</v>
      </c>
      <c r="CD23" s="12">
        <v>169.3</v>
      </c>
      <c r="CE23" s="12">
        <v>197.32300000000001</v>
      </c>
      <c r="CF23" s="12">
        <v>189.50399999999999</v>
      </c>
      <c r="CG23" s="12">
        <v>181.51499999999999</v>
      </c>
      <c r="CH23" s="12">
        <v>204.285</v>
      </c>
      <c r="CI23" s="12">
        <v>187.67400000000001</v>
      </c>
      <c r="CJ23" s="12">
        <v>177.47800000000001</v>
      </c>
      <c r="CK23" s="12">
        <v>166.79599999999999</v>
      </c>
      <c r="CL23" s="12">
        <v>164.935</v>
      </c>
      <c r="CM23" s="12">
        <v>160.44</v>
      </c>
      <c r="CN23" s="12">
        <v>95.492000000000004</v>
      </c>
      <c r="CO23" s="12">
        <v>97.424999999999997</v>
      </c>
      <c r="CP23" s="12">
        <v>103.297</v>
      </c>
      <c r="CQ23" s="12">
        <v>103.786</v>
      </c>
      <c r="CR23" s="12">
        <v>99.435000000000002</v>
      </c>
      <c r="CS23" s="12">
        <v>101.776</v>
      </c>
      <c r="CT23" s="12">
        <v>105.98099999999999</v>
      </c>
      <c r="CU23" s="12">
        <v>107.402</v>
      </c>
      <c r="CV23" s="12">
        <v>103.864</v>
      </c>
      <c r="CW23" s="12">
        <v>106.39400000000001</v>
      </c>
      <c r="CX23" s="12">
        <v>111.24299999999999</v>
      </c>
      <c r="CY23" s="12">
        <v>112.09</v>
      </c>
      <c r="CZ23" s="12">
        <v>106.973</v>
      </c>
      <c r="DA23" s="12">
        <v>110.289</v>
      </c>
      <c r="DB23" s="12">
        <v>117.398</v>
      </c>
      <c r="DC23" s="12">
        <v>118.94199999999999</v>
      </c>
      <c r="DD23" s="12">
        <v>113.15900000000001</v>
      </c>
      <c r="DE23" s="12">
        <v>116.715</v>
      </c>
      <c r="DF23" s="12">
        <v>121.849</v>
      </c>
      <c r="DG23" s="12">
        <v>124.005</v>
      </c>
      <c r="DH23" s="12">
        <v>124.999</v>
      </c>
      <c r="DI23" s="12">
        <v>139.77699999999999</v>
      </c>
      <c r="DJ23" s="12">
        <v>165.37899999999999</v>
      </c>
      <c r="DK23" s="12">
        <v>170.51900000000001</v>
      </c>
      <c r="DL23" s="12">
        <v>181.018</v>
      </c>
      <c r="DM23" s="12">
        <v>191.768</v>
      </c>
      <c r="DN23" s="12">
        <v>177.316</v>
      </c>
      <c r="DO23" s="12">
        <v>99.718000000000004</v>
      </c>
      <c r="DP23" s="12">
        <v>103.30200000000001</v>
      </c>
      <c r="DQ23" s="12">
        <v>108.104</v>
      </c>
      <c r="DR23" s="12">
        <v>112.745</v>
      </c>
      <c r="DS23" s="12">
        <v>118.12</v>
      </c>
      <c r="DT23" s="12">
        <v>147.95400000000001</v>
      </c>
      <c r="DU23" s="12">
        <v>179.608</v>
      </c>
      <c r="DV23" s="59"/>
      <c r="DW23" s="13" t="s">
        <v>397</v>
      </c>
      <c r="DY23" s="31"/>
      <c r="DZ23" s="211"/>
      <c r="EA23" s="31"/>
      <c r="EB23" s="211"/>
      <c r="ED23" s="174"/>
      <c r="EE23" s="24"/>
      <c r="EF23" s="174"/>
      <c r="EG23" s="24"/>
    </row>
    <row r="24" spans="1:137" s="55" customFormat="1" ht="30" customHeight="1" x14ac:dyDescent="0.2">
      <c r="A24" s="600"/>
      <c r="B24" s="118" t="s">
        <v>66</v>
      </c>
      <c r="C24" s="122"/>
      <c r="D24" s="120">
        <v>7.4595730969097005</v>
      </c>
      <c r="E24" s="120">
        <v>9.114448615147138</v>
      </c>
      <c r="F24" s="121"/>
      <c r="G24" s="595" t="s">
        <v>67</v>
      </c>
      <c r="H24" s="595"/>
      <c r="I24" s="142">
        <v>99.61</v>
      </c>
      <c r="J24" s="142">
        <v>90.322000000000003</v>
      </c>
      <c r="K24" s="142">
        <v>100.947</v>
      </c>
      <c r="L24" s="142">
        <v>100.354</v>
      </c>
      <c r="M24" s="142">
        <v>99.409000000000006</v>
      </c>
      <c r="N24" s="142">
        <v>102.84</v>
      </c>
      <c r="O24" s="142">
        <v>101.904</v>
      </c>
      <c r="P24" s="142">
        <v>98.53</v>
      </c>
      <c r="Q24" s="142">
        <v>101.78400000000001</v>
      </c>
      <c r="R24" s="142">
        <v>102.35299999999999</v>
      </c>
      <c r="S24" s="142">
        <v>99.195999999999998</v>
      </c>
      <c r="T24" s="142">
        <v>102.75</v>
      </c>
      <c r="U24" s="142">
        <v>104.952</v>
      </c>
      <c r="V24" s="142">
        <v>93.08</v>
      </c>
      <c r="W24" s="142">
        <v>104.215</v>
      </c>
      <c r="X24" s="142">
        <v>103.143</v>
      </c>
      <c r="Y24" s="142">
        <v>104.59099999999999</v>
      </c>
      <c r="Z24" s="142">
        <v>107.809</v>
      </c>
      <c r="AA24" s="142">
        <v>105.48099999999999</v>
      </c>
      <c r="AB24" s="142">
        <v>103.129</v>
      </c>
      <c r="AC24" s="142">
        <v>105.021</v>
      </c>
      <c r="AD24" s="142">
        <v>106.51</v>
      </c>
      <c r="AE24" s="142">
        <v>105.547</v>
      </c>
      <c r="AF24" s="142">
        <v>105.125</v>
      </c>
      <c r="AG24" s="142">
        <v>108.381</v>
      </c>
      <c r="AH24" s="142">
        <v>97.052999999999997</v>
      </c>
      <c r="AI24" s="142">
        <v>108.378</v>
      </c>
      <c r="AJ24" s="142">
        <v>107.58199999999999</v>
      </c>
      <c r="AK24" s="142">
        <v>109.223</v>
      </c>
      <c r="AL24" s="142">
        <v>111.72</v>
      </c>
      <c r="AM24" s="142">
        <v>114.124</v>
      </c>
      <c r="AN24" s="142">
        <v>110.956</v>
      </c>
      <c r="AO24" s="142">
        <v>110.056</v>
      </c>
      <c r="AP24" s="142">
        <v>111.84</v>
      </c>
      <c r="AQ24" s="142">
        <v>110.512</v>
      </c>
      <c r="AR24" s="142">
        <v>110.035</v>
      </c>
      <c r="AS24" s="142">
        <v>115.008</v>
      </c>
      <c r="AT24" s="142">
        <v>101.944</v>
      </c>
      <c r="AU24" s="142">
        <v>113.294</v>
      </c>
      <c r="AV24" s="142">
        <v>113.119</v>
      </c>
      <c r="AW24" s="142">
        <v>114.69199999999999</v>
      </c>
      <c r="AX24" s="142">
        <v>117.497</v>
      </c>
      <c r="AY24" s="142">
        <v>120.504</v>
      </c>
      <c r="AZ24" s="142">
        <v>116.374</v>
      </c>
      <c r="BA24" s="142">
        <v>115.149</v>
      </c>
      <c r="BB24" s="142">
        <v>116.968</v>
      </c>
      <c r="BC24" s="142">
        <v>115.04600000000001</v>
      </c>
      <c r="BD24" s="142">
        <v>114.499</v>
      </c>
      <c r="BE24" s="142">
        <v>119.95399999999999</v>
      </c>
      <c r="BF24" s="142">
        <v>106.61199999999999</v>
      </c>
      <c r="BG24" s="142">
        <v>117.304</v>
      </c>
      <c r="BH24" s="142">
        <v>117.65900000000001</v>
      </c>
      <c r="BI24" s="142">
        <v>119.051</v>
      </c>
      <c r="BJ24" s="142">
        <v>123.121</v>
      </c>
      <c r="BK24" s="142">
        <v>125.79600000000001</v>
      </c>
      <c r="BL24" s="142">
        <v>121.19799999999999</v>
      </c>
      <c r="BM24" s="142">
        <v>119.541</v>
      </c>
      <c r="BN24" s="142">
        <v>120.563</v>
      </c>
      <c r="BO24" s="142">
        <v>119.27</v>
      </c>
      <c r="BP24" s="142">
        <v>119.717</v>
      </c>
      <c r="BQ24" s="142">
        <v>124.61499999999999</v>
      </c>
      <c r="BR24" s="142">
        <v>113.249</v>
      </c>
      <c r="BS24" s="142">
        <v>105.782</v>
      </c>
      <c r="BT24" s="142">
        <v>43.902999999999999</v>
      </c>
      <c r="BU24" s="142">
        <v>65.302000000000007</v>
      </c>
      <c r="BV24" s="142">
        <v>105.59699999999999</v>
      </c>
      <c r="BW24" s="142">
        <v>113.443</v>
      </c>
      <c r="BX24" s="142">
        <v>113.51600000000001</v>
      </c>
      <c r="BY24" s="142">
        <v>114.932</v>
      </c>
      <c r="BZ24" s="142">
        <v>117.88500000000001</v>
      </c>
      <c r="CA24" s="142">
        <v>116.429</v>
      </c>
      <c r="CB24" s="142">
        <v>118.101</v>
      </c>
      <c r="CC24" s="142">
        <v>123.383</v>
      </c>
      <c r="CD24" s="142">
        <v>110.18300000000001</v>
      </c>
      <c r="CE24" s="142">
        <v>114.23</v>
      </c>
      <c r="CF24" s="142">
        <v>105.797</v>
      </c>
      <c r="CG24" s="142">
        <v>97.549000000000007</v>
      </c>
      <c r="CH24" s="142">
        <v>83.155000000000001</v>
      </c>
      <c r="CI24" s="142">
        <v>82.108999999999995</v>
      </c>
      <c r="CJ24" s="142">
        <v>98.77</v>
      </c>
      <c r="CK24" s="142">
        <v>111.651</v>
      </c>
      <c r="CL24" s="142">
        <v>122.04300000000001</v>
      </c>
      <c r="CM24" s="142">
        <v>125.239</v>
      </c>
      <c r="CN24" s="142">
        <v>96.96</v>
      </c>
      <c r="CO24" s="142">
        <v>100.86799999999999</v>
      </c>
      <c r="CP24" s="142">
        <v>100.74</v>
      </c>
      <c r="CQ24" s="142">
        <v>101.43300000000001</v>
      </c>
      <c r="CR24" s="142">
        <v>100.749</v>
      </c>
      <c r="CS24" s="142">
        <v>105.181</v>
      </c>
      <c r="CT24" s="142">
        <v>104.544</v>
      </c>
      <c r="CU24" s="142">
        <v>105.727</v>
      </c>
      <c r="CV24" s="142">
        <v>104.604</v>
      </c>
      <c r="CW24" s="142">
        <v>109.508</v>
      </c>
      <c r="CX24" s="142">
        <v>111.712</v>
      </c>
      <c r="CY24" s="142">
        <v>110.79600000000001</v>
      </c>
      <c r="CZ24" s="142">
        <v>110.08199999999999</v>
      </c>
      <c r="DA24" s="142">
        <v>115.10299999999999</v>
      </c>
      <c r="DB24" s="142">
        <v>117.342</v>
      </c>
      <c r="DC24" s="142">
        <v>115.505</v>
      </c>
      <c r="DD24" s="142">
        <v>114.623</v>
      </c>
      <c r="DE24" s="142">
        <v>119.944</v>
      </c>
      <c r="DF24" s="142">
        <v>122.178</v>
      </c>
      <c r="DG24" s="142">
        <v>119.85</v>
      </c>
      <c r="DH24" s="142">
        <v>114.54900000000001</v>
      </c>
      <c r="DI24" s="142">
        <v>71.599999999999994</v>
      </c>
      <c r="DJ24" s="142">
        <v>113.964</v>
      </c>
      <c r="DK24" s="142">
        <v>117.47199999999999</v>
      </c>
      <c r="DL24" s="142">
        <v>115.932</v>
      </c>
      <c r="DM24" s="142">
        <v>95.5</v>
      </c>
      <c r="DN24" s="142">
        <v>97.51</v>
      </c>
      <c r="DO24" s="142">
        <v>99.75</v>
      </c>
      <c r="DP24" s="142">
        <v>103.953</v>
      </c>
      <c r="DQ24" s="142">
        <v>109.075</v>
      </c>
      <c r="DR24" s="142">
        <v>114.509</v>
      </c>
      <c r="DS24" s="142">
        <v>119.09699999999999</v>
      </c>
      <c r="DT24" s="142">
        <v>103.15</v>
      </c>
      <c r="DU24" s="142">
        <v>106.73699999999999</v>
      </c>
      <c r="DV24" s="596" t="s">
        <v>68</v>
      </c>
      <c r="DW24" s="596"/>
      <c r="DY24" s="24"/>
      <c r="DZ24" s="211"/>
      <c r="EA24" s="24"/>
      <c r="EB24" s="211"/>
      <c r="ED24" s="174"/>
      <c r="EE24" s="24"/>
      <c r="EF24" s="174"/>
      <c r="EG24" s="24"/>
    </row>
    <row r="25" spans="1:137" s="55" customFormat="1" ht="15" customHeight="1" x14ac:dyDescent="0.2">
      <c r="A25" s="600"/>
      <c r="B25" s="58"/>
      <c r="C25" s="5">
        <v>5.0999999999999996</v>
      </c>
      <c r="D25" s="52">
        <v>2.7528919471144806</v>
      </c>
      <c r="E25" s="52">
        <v>2.9729763069999451</v>
      </c>
      <c r="F25" s="53">
        <v>23</v>
      </c>
      <c r="G25" s="15"/>
      <c r="H25" s="15" t="s">
        <v>400</v>
      </c>
      <c r="I25" s="12">
        <v>94.772999999999996</v>
      </c>
      <c r="J25" s="12">
        <v>88.426000000000002</v>
      </c>
      <c r="K25" s="12">
        <v>100.375</v>
      </c>
      <c r="L25" s="12">
        <v>96.923000000000002</v>
      </c>
      <c r="M25" s="12">
        <v>98.403000000000006</v>
      </c>
      <c r="N25" s="12">
        <v>102.124</v>
      </c>
      <c r="O25" s="12">
        <v>99.509</v>
      </c>
      <c r="P25" s="12">
        <v>99.858999999999995</v>
      </c>
      <c r="Q25" s="12">
        <v>100.857</v>
      </c>
      <c r="R25" s="12">
        <v>106.26900000000001</v>
      </c>
      <c r="S25" s="12">
        <v>104.107</v>
      </c>
      <c r="T25" s="12">
        <v>108.374</v>
      </c>
      <c r="U25" s="12">
        <v>101.503</v>
      </c>
      <c r="V25" s="12">
        <v>91.542000000000002</v>
      </c>
      <c r="W25" s="12">
        <v>104.205</v>
      </c>
      <c r="X25" s="12">
        <v>101.172</v>
      </c>
      <c r="Y25" s="12">
        <v>102.30500000000001</v>
      </c>
      <c r="Z25" s="12">
        <v>106.578</v>
      </c>
      <c r="AA25" s="12">
        <v>103.318</v>
      </c>
      <c r="AB25" s="12">
        <v>106.17700000000001</v>
      </c>
      <c r="AC25" s="12">
        <v>105.116</v>
      </c>
      <c r="AD25" s="12">
        <v>111.06399999999999</v>
      </c>
      <c r="AE25" s="12">
        <v>109.182</v>
      </c>
      <c r="AF25" s="12">
        <v>110.705</v>
      </c>
      <c r="AG25" s="12">
        <v>103.752</v>
      </c>
      <c r="AH25" s="12">
        <v>97.116</v>
      </c>
      <c r="AI25" s="12">
        <v>109.11199999999999</v>
      </c>
      <c r="AJ25" s="12">
        <v>105.876</v>
      </c>
      <c r="AK25" s="12">
        <v>107.425</v>
      </c>
      <c r="AL25" s="12">
        <v>110.79</v>
      </c>
      <c r="AM25" s="12">
        <v>109.789</v>
      </c>
      <c r="AN25" s="12">
        <v>112.057</v>
      </c>
      <c r="AO25" s="12">
        <v>109.10299999999999</v>
      </c>
      <c r="AP25" s="12">
        <v>115.358</v>
      </c>
      <c r="AQ25" s="12">
        <v>113.708</v>
      </c>
      <c r="AR25" s="12">
        <v>115.31</v>
      </c>
      <c r="AS25" s="12">
        <v>111.46</v>
      </c>
      <c r="AT25" s="12">
        <v>102.563</v>
      </c>
      <c r="AU25" s="12">
        <v>114.738</v>
      </c>
      <c r="AV25" s="12">
        <v>111.626</v>
      </c>
      <c r="AW25" s="12">
        <v>113.816</v>
      </c>
      <c r="AX25" s="12">
        <v>117.264</v>
      </c>
      <c r="AY25" s="12">
        <v>117.989</v>
      </c>
      <c r="AZ25" s="12">
        <v>118.004</v>
      </c>
      <c r="BA25" s="12">
        <v>115.018</v>
      </c>
      <c r="BB25" s="12">
        <v>120.13500000000001</v>
      </c>
      <c r="BC25" s="12">
        <v>118.446</v>
      </c>
      <c r="BD25" s="12">
        <v>120.318</v>
      </c>
      <c r="BE25" s="12">
        <v>117.90600000000001</v>
      </c>
      <c r="BF25" s="12">
        <v>107.64100000000001</v>
      </c>
      <c r="BG25" s="12">
        <v>119.55500000000001</v>
      </c>
      <c r="BH25" s="12">
        <v>116.624</v>
      </c>
      <c r="BI25" s="12">
        <v>118.42100000000001</v>
      </c>
      <c r="BJ25" s="12">
        <v>123.276</v>
      </c>
      <c r="BK25" s="12">
        <v>122.90600000000001</v>
      </c>
      <c r="BL25" s="12">
        <v>124.003</v>
      </c>
      <c r="BM25" s="12">
        <v>119.761</v>
      </c>
      <c r="BN25" s="12">
        <v>124.02</v>
      </c>
      <c r="BO25" s="12">
        <v>123.404</v>
      </c>
      <c r="BP25" s="12">
        <v>126.28100000000001</v>
      </c>
      <c r="BQ25" s="12">
        <v>122.94499999999999</v>
      </c>
      <c r="BR25" s="12">
        <v>114.023</v>
      </c>
      <c r="BS25" s="12">
        <v>106.29</v>
      </c>
      <c r="BT25" s="12">
        <v>32.744999999999997</v>
      </c>
      <c r="BU25" s="12">
        <v>58.331000000000003</v>
      </c>
      <c r="BV25" s="12">
        <v>98.563000000000002</v>
      </c>
      <c r="BW25" s="12">
        <v>111.012</v>
      </c>
      <c r="BX25" s="12">
        <v>113.74299999999999</v>
      </c>
      <c r="BY25" s="12">
        <v>111.78700000000001</v>
      </c>
      <c r="BZ25" s="12">
        <v>120.94499999999999</v>
      </c>
      <c r="CA25" s="12">
        <v>120.825</v>
      </c>
      <c r="CB25" s="12">
        <v>125.9</v>
      </c>
      <c r="CC25" s="12">
        <v>123.288</v>
      </c>
      <c r="CD25" s="12">
        <v>113.069</v>
      </c>
      <c r="CE25" s="12">
        <v>115.58199999999999</v>
      </c>
      <c r="CF25" s="12">
        <v>102.946</v>
      </c>
      <c r="CG25" s="12">
        <v>86.343000000000004</v>
      </c>
      <c r="CH25" s="12">
        <v>70.798000000000002</v>
      </c>
      <c r="CI25" s="12">
        <v>69.78</v>
      </c>
      <c r="CJ25" s="12">
        <v>93.680999999999997</v>
      </c>
      <c r="CK25" s="12">
        <v>100.536</v>
      </c>
      <c r="CL25" s="12">
        <v>119.346</v>
      </c>
      <c r="CM25" s="12">
        <v>125.217</v>
      </c>
      <c r="CN25" s="12">
        <v>94.525000000000006</v>
      </c>
      <c r="CO25" s="12">
        <v>99.15</v>
      </c>
      <c r="CP25" s="12">
        <v>100.075</v>
      </c>
      <c r="CQ25" s="12">
        <v>106.25</v>
      </c>
      <c r="CR25" s="12">
        <v>99.082999999999998</v>
      </c>
      <c r="CS25" s="12">
        <v>103.352</v>
      </c>
      <c r="CT25" s="12">
        <v>104.871</v>
      </c>
      <c r="CU25" s="12">
        <v>110.31699999999999</v>
      </c>
      <c r="CV25" s="12">
        <v>103.327</v>
      </c>
      <c r="CW25" s="12">
        <v>108.03</v>
      </c>
      <c r="CX25" s="12">
        <v>110.316</v>
      </c>
      <c r="CY25" s="12">
        <v>114.792</v>
      </c>
      <c r="CZ25" s="12">
        <v>109.587</v>
      </c>
      <c r="DA25" s="12">
        <v>114.235</v>
      </c>
      <c r="DB25" s="12">
        <v>117.004</v>
      </c>
      <c r="DC25" s="12">
        <v>119.633</v>
      </c>
      <c r="DD25" s="12">
        <v>115.03400000000001</v>
      </c>
      <c r="DE25" s="12">
        <v>119.44</v>
      </c>
      <c r="DF25" s="12">
        <v>122.223</v>
      </c>
      <c r="DG25" s="12">
        <v>124.568</v>
      </c>
      <c r="DH25" s="12">
        <v>114.419</v>
      </c>
      <c r="DI25" s="12">
        <v>63.213000000000001</v>
      </c>
      <c r="DJ25" s="12">
        <v>112.181</v>
      </c>
      <c r="DK25" s="12">
        <v>122.557</v>
      </c>
      <c r="DL25" s="12">
        <v>117.313</v>
      </c>
      <c r="DM25" s="12">
        <v>86.695999999999998</v>
      </c>
      <c r="DN25" s="12">
        <v>87.998999999999995</v>
      </c>
      <c r="DO25" s="12">
        <v>99.239000000000004</v>
      </c>
      <c r="DP25" s="12">
        <v>103.833</v>
      </c>
      <c r="DQ25" s="12">
        <v>108.553</v>
      </c>
      <c r="DR25" s="12">
        <v>114.642</v>
      </c>
      <c r="DS25" s="12">
        <v>119.774</v>
      </c>
      <c r="DT25" s="12">
        <v>101.01900000000001</v>
      </c>
      <c r="DU25" s="12">
        <v>101.872</v>
      </c>
      <c r="DV25" s="59"/>
      <c r="DW25" s="13" t="s">
        <v>808</v>
      </c>
      <c r="DY25" s="49"/>
      <c r="DZ25" s="211"/>
      <c r="EA25" s="49"/>
      <c r="EB25" s="211"/>
      <c r="ED25" s="174"/>
      <c r="EE25" s="24"/>
      <c r="EF25" s="174"/>
      <c r="EG25" s="24"/>
    </row>
    <row r="26" spans="1:137" s="9" customFormat="1" ht="15" customHeight="1" x14ac:dyDescent="0.2">
      <c r="A26" s="600"/>
      <c r="B26" s="4"/>
      <c r="C26" s="5">
        <v>5.2</v>
      </c>
      <c r="D26" s="52">
        <v>2.6479909489052837</v>
      </c>
      <c r="E26" s="52">
        <v>2.3494140672905388</v>
      </c>
      <c r="F26" s="8">
        <v>24</v>
      </c>
      <c r="G26" s="15"/>
      <c r="H26" s="15" t="s">
        <v>402</v>
      </c>
      <c r="I26" s="12">
        <v>92.777000000000001</v>
      </c>
      <c r="J26" s="12">
        <v>96.418000000000006</v>
      </c>
      <c r="K26" s="12">
        <v>102.01600000000001</v>
      </c>
      <c r="L26" s="12">
        <v>102.759</v>
      </c>
      <c r="M26" s="12">
        <v>98.233000000000004</v>
      </c>
      <c r="N26" s="12">
        <v>104.593</v>
      </c>
      <c r="O26" s="12">
        <v>107.568</v>
      </c>
      <c r="P26" s="12">
        <v>101.33499999999999</v>
      </c>
      <c r="Q26" s="12">
        <v>104.282</v>
      </c>
      <c r="R26" s="12">
        <v>100.523</v>
      </c>
      <c r="S26" s="12">
        <v>94.233999999999995</v>
      </c>
      <c r="T26" s="12">
        <v>95.262</v>
      </c>
      <c r="U26" s="12">
        <v>93.981999999999999</v>
      </c>
      <c r="V26" s="12">
        <v>94.123000000000005</v>
      </c>
      <c r="W26" s="12">
        <v>102.411</v>
      </c>
      <c r="X26" s="12">
        <v>102.66500000000001</v>
      </c>
      <c r="Y26" s="12">
        <v>101.994</v>
      </c>
      <c r="Z26" s="12">
        <v>108.735</v>
      </c>
      <c r="AA26" s="12">
        <v>108.896</v>
      </c>
      <c r="AB26" s="12">
        <v>102.90900000000001</v>
      </c>
      <c r="AC26" s="12">
        <v>105.07599999999999</v>
      </c>
      <c r="AD26" s="12">
        <v>101.68600000000001</v>
      </c>
      <c r="AE26" s="12">
        <v>102.152</v>
      </c>
      <c r="AF26" s="12">
        <v>100.30500000000001</v>
      </c>
      <c r="AG26" s="12">
        <v>98.332999999999998</v>
      </c>
      <c r="AH26" s="12">
        <v>97.581000000000003</v>
      </c>
      <c r="AI26" s="12">
        <v>107.866</v>
      </c>
      <c r="AJ26" s="12">
        <v>107.718</v>
      </c>
      <c r="AK26" s="12">
        <v>107.375</v>
      </c>
      <c r="AL26" s="12">
        <v>113.071</v>
      </c>
      <c r="AM26" s="12">
        <v>118.06100000000001</v>
      </c>
      <c r="AN26" s="12">
        <v>110.857</v>
      </c>
      <c r="AO26" s="12">
        <v>110.38800000000001</v>
      </c>
      <c r="AP26" s="12">
        <v>107.32299999999999</v>
      </c>
      <c r="AQ26" s="12">
        <v>107.262</v>
      </c>
      <c r="AR26" s="12">
        <v>105.754</v>
      </c>
      <c r="AS26" s="12">
        <v>105.328</v>
      </c>
      <c r="AT26" s="12">
        <v>103.43300000000001</v>
      </c>
      <c r="AU26" s="12">
        <v>112.324</v>
      </c>
      <c r="AV26" s="12">
        <v>111.473</v>
      </c>
      <c r="AW26" s="12">
        <v>110.733</v>
      </c>
      <c r="AX26" s="12">
        <v>116.848</v>
      </c>
      <c r="AY26" s="12">
        <v>122.182</v>
      </c>
      <c r="AZ26" s="12">
        <v>115.306</v>
      </c>
      <c r="BA26" s="12">
        <v>114.511</v>
      </c>
      <c r="BB26" s="12">
        <v>112.39400000000001</v>
      </c>
      <c r="BC26" s="12">
        <v>111.55500000000001</v>
      </c>
      <c r="BD26" s="12">
        <v>109.366</v>
      </c>
      <c r="BE26" s="12">
        <v>108.687</v>
      </c>
      <c r="BF26" s="12">
        <v>107.16800000000001</v>
      </c>
      <c r="BG26" s="12">
        <v>115.721</v>
      </c>
      <c r="BH26" s="12">
        <v>115.89100000000001</v>
      </c>
      <c r="BI26" s="12">
        <v>114.557</v>
      </c>
      <c r="BJ26" s="12">
        <v>121.871</v>
      </c>
      <c r="BK26" s="12">
        <v>127.98099999999999</v>
      </c>
      <c r="BL26" s="12">
        <v>119.568</v>
      </c>
      <c r="BM26" s="12">
        <v>118.273</v>
      </c>
      <c r="BN26" s="12">
        <v>117.358</v>
      </c>
      <c r="BO26" s="12">
        <v>117.089</v>
      </c>
      <c r="BP26" s="12">
        <v>115.065</v>
      </c>
      <c r="BQ26" s="12">
        <v>112.672</v>
      </c>
      <c r="BR26" s="12">
        <v>116.22499999999999</v>
      </c>
      <c r="BS26" s="12">
        <v>105.751</v>
      </c>
      <c r="BT26" s="12">
        <v>56.832000000000001</v>
      </c>
      <c r="BU26" s="12">
        <v>72.072999999999993</v>
      </c>
      <c r="BV26" s="12">
        <v>128.34399999999999</v>
      </c>
      <c r="BW26" s="12">
        <v>131.95500000000001</v>
      </c>
      <c r="BX26" s="12">
        <v>123.408</v>
      </c>
      <c r="BY26" s="12">
        <v>123.158</v>
      </c>
      <c r="BZ26" s="12">
        <v>122.42400000000001</v>
      </c>
      <c r="CA26" s="12">
        <v>120.456</v>
      </c>
      <c r="CB26" s="12">
        <v>119.262</v>
      </c>
      <c r="CC26" s="12">
        <v>118.09699999999999</v>
      </c>
      <c r="CD26" s="12">
        <v>114.61199999999999</v>
      </c>
      <c r="CE26" s="12">
        <v>114.215</v>
      </c>
      <c r="CF26" s="12">
        <v>113.687</v>
      </c>
      <c r="CG26" s="12">
        <v>104.849</v>
      </c>
      <c r="CH26" s="12">
        <v>93.641999999999996</v>
      </c>
      <c r="CI26" s="12">
        <v>91.477000000000004</v>
      </c>
      <c r="CJ26" s="12">
        <v>111.78700000000001</v>
      </c>
      <c r="CK26" s="12">
        <v>124.443</v>
      </c>
      <c r="CL26" s="12">
        <v>126.76900000000001</v>
      </c>
      <c r="CM26" s="12">
        <v>127.997</v>
      </c>
      <c r="CN26" s="12">
        <v>97.07</v>
      </c>
      <c r="CO26" s="12">
        <v>101.86199999999999</v>
      </c>
      <c r="CP26" s="12">
        <v>104.395</v>
      </c>
      <c r="CQ26" s="12">
        <v>96.673000000000002</v>
      </c>
      <c r="CR26" s="12">
        <v>96.838999999999999</v>
      </c>
      <c r="CS26" s="12">
        <v>104.465</v>
      </c>
      <c r="CT26" s="12">
        <v>105.627</v>
      </c>
      <c r="CU26" s="12">
        <v>101.381</v>
      </c>
      <c r="CV26" s="12">
        <v>101.26</v>
      </c>
      <c r="CW26" s="12">
        <v>109.38800000000001</v>
      </c>
      <c r="CX26" s="12">
        <v>113.102</v>
      </c>
      <c r="CY26" s="12">
        <v>106.78</v>
      </c>
      <c r="CZ26" s="12">
        <v>107.02800000000001</v>
      </c>
      <c r="DA26" s="12">
        <v>113.018</v>
      </c>
      <c r="DB26" s="12">
        <v>117.333</v>
      </c>
      <c r="DC26" s="12">
        <v>111.105</v>
      </c>
      <c r="DD26" s="12">
        <v>110.52500000000001</v>
      </c>
      <c r="DE26" s="12">
        <v>117.43899999999999</v>
      </c>
      <c r="DF26" s="12">
        <v>121.94</v>
      </c>
      <c r="DG26" s="12">
        <v>116.504</v>
      </c>
      <c r="DH26" s="12">
        <v>111.54900000000001</v>
      </c>
      <c r="DI26" s="12">
        <v>85.75</v>
      </c>
      <c r="DJ26" s="12">
        <v>126.17400000000001</v>
      </c>
      <c r="DK26" s="12">
        <v>120.714</v>
      </c>
      <c r="DL26" s="12">
        <v>115.642</v>
      </c>
      <c r="DM26" s="12">
        <v>104.059</v>
      </c>
      <c r="DN26" s="12">
        <v>109.235</v>
      </c>
      <c r="DO26" s="12">
        <v>100.431</v>
      </c>
      <c r="DP26" s="12">
        <v>102.239</v>
      </c>
      <c r="DQ26" s="12">
        <v>107.803</v>
      </c>
      <c r="DR26" s="12">
        <v>112.372</v>
      </c>
      <c r="DS26" s="12">
        <v>116.742</v>
      </c>
      <c r="DT26" s="12">
        <v>110.3</v>
      </c>
      <c r="DU26" s="12">
        <v>112.87</v>
      </c>
      <c r="DV26" s="3"/>
      <c r="DW26" s="13" t="s">
        <v>401</v>
      </c>
      <c r="DY26" s="24"/>
      <c r="DZ26" s="211"/>
      <c r="EA26" s="24"/>
      <c r="EB26" s="211"/>
      <c r="ED26" s="174"/>
      <c r="EE26" s="24"/>
      <c r="EF26" s="174"/>
      <c r="EG26" s="24"/>
    </row>
    <row r="27" spans="1:137" s="55" customFormat="1" ht="30" customHeight="1" x14ac:dyDescent="0.2">
      <c r="A27" s="600"/>
      <c r="B27" s="58"/>
      <c r="C27" s="5">
        <v>5.3</v>
      </c>
      <c r="D27" s="52">
        <v>2.0586902008899366</v>
      </c>
      <c r="E27" s="52">
        <v>3.7920582408566545</v>
      </c>
      <c r="F27" s="53">
        <v>25</v>
      </c>
      <c r="G27" s="15"/>
      <c r="H27" s="15" t="s">
        <v>811</v>
      </c>
      <c r="I27" s="12">
        <v>107.636</v>
      </c>
      <c r="J27" s="12">
        <v>88.031000000000006</v>
      </c>
      <c r="K27" s="12">
        <v>100.73399999999999</v>
      </c>
      <c r="L27" s="12">
        <v>101.554</v>
      </c>
      <c r="M27" s="12">
        <v>100.926</v>
      </c>
      <c r="N27" s="12">
        <v>102.316</v>
      </c>
      <c r="O27" s="12">
        <v>100.273</v>
      </c>
      <c r="P27" s="12">
        <v>95.751000000000005</v>
      </c>
      <c r="Q27" s="12">
        <v>100.964</v>
      </c>
      <c r="R27" s="12">
        <v>100.416</v>
      </c>
      <c r="S27" s="12">
        <v>98.42</v>
      </c>
      <c r="T27" s="12">
        <v>102.98</v>
      </c>
      <c r="U27" s="12">
        <v>114.453</v>
      </c>
      <c r="V27" s="12">
        <v>93.64</v>
      </c>
      <c r="W27" s="12">
        <v>105.34099999999999</v>
      </c>
      <c r="X27" s="12">
        <v>104.985</v>
      </c>
      <c r="Y27" s="12">
        <v>107.99299999999999</v>
      </c>
      <c r="Z27" s="12">
        <v>108.199</v>
      </c>
      <c r="AA27" s="12">
        <v>105.062</v>
      </c>
      <c r="AB27" s="12">
        <v>100.875</v>
      </c>
      <c r="AC27" s="12">
        <v>104.911</v>
      </c>
      <c r="AD27" s="12">
        <v>105.929</v>
      </c>
      <c r="AE27" s="12">
        <v>104.8</v>
      </c>
      <c r="AF27" s="12">
        <v>103.738</v>
      </c>
      <c r="AG27" s="12">
        <v>118.235</v>
      </c>
      <c r="AH27" s="12">
        <v>96.674999999999997</v>
      </c>
      <c r="AI27" s="12">
        <v>108.12</v>
      </c>
      <c r="AJ27" s="12">
        <v>108.83499999999999</v>
      </c>
      <c r="AK27" s="12">
        <v>111.779</v>
      </c>
      <c r="AL27" s="12">
        <v>111.61199999999999</v>
      </c>
      <c r="AM27" s="12">
        <v>115.083</v>
      </c>
      <c r="AN27" s="12">
        <v>110.154</v>
      </c>
      <c r="AO27" s="12">
        <v>110.598</v>
      </c>
      <c r="AP27" s="12">
        <v>111.879</v>
      </c>
      <c r="AQ27" s="12">
        <v>110.02</v>
      </c>
      <c r="AR27" s="12">
        <v>108.553</v>
      </c>
      <c r="AS27" s="12">
        <v>123.786</v>
      </c>
      <c r="AT27" s="12">
        <v>100.536</v>
      </c>
      <c r="AU27" s="12">
        <v>112.764</v>
      </c>
      <c r="AV27" s="12">
        <v>115.31</v>
      </c>
      <c r="AW27" s="12">
        <v>117.831</v>
      </c>
      <c r="AX27" s="12">
        <v>118.083</v>
      </c>
      <c r="AY27" s="12">
        <v>121.43600000000001</v>
      </c>
      <c r="AZ27" s="12">
        <v>115.758</v>
      </c>
      <c r="BA27" s="12">
        <v>115.64700000000001</v>
      </c>
      <c r="BB27" s="12">
        <v>117.32</v>
      </c>
      <c r="BC27" s="12">
        <v>114.544</v>
      </c>
      <c r="BD27" s="12">
        <v>113.11799999999999</v>
      </c>
      <c r="BE27" s="12">
        <v>128.542</v>
      </c>
      <c r="BF27" s="12">
        <v>105.46</v>
      </c>
      <c r="BG27" s="12">
        <v>116.52</v>
      </c>
      <c r="BH27" s="12">
        <v>119.566</v>
      </c>
      <c r="BI27" s="12">
        <v>122.33</v>
      </c>
      <c r="BJ27" s="12">
        <v>123.774</v>
      </c>
      <c r="BK27" s="12">
        <v>126.709</v>
      </c>
      <c r="BL27" s="12">
        <v>120.008</v>
      </c>
      <c r="BM27" s="12">
        <v>120.15300000000001</v>
      </c>
      <c r="BN27" s="12">
        <v>119.839</v>
      </c>
      <c r="BO27" s="12">
        <v>117.38</v>
      </c>
      <c r="BP27" s="12">
        <v>117.45399999999999</v>
      </c>
      <c r="BQ27" s="12">
        <v>133.32400000000001</v>
      </c>
      <c r="BR27" s="12">
        <v>110.79900000000001</v>
      </c>
      <c r="BS27" s="12">
        <v>105.40300000000001</v>
      </c>
      <c r="BT27" s="12">
        <v>44.64</v>
      </c>
      <c r="BU27" s="12">
        <v>66.572000000000003</v>
      </c>
      <c r="BV27" s="12">
        <v>97.018000000000001</v>
      </c>
      <c r="BW27" s="12">
        <v>103.879</v>
      </c>
      <c r="BX27" s="12">
        <v>107.208</v>
      </c>
      <c r="BY27" s="12">
        <v>112.301</v>
      </c>
      <c r="BZ27" s="12">
        <v>112.67400000000001</v>
      </c>
      <c r="CA27" s="12">
        <v>110.488</v>
      </c>
      <c r="CB27" s="12">
        <v>111.26600000000001</v>
      </c>
      <c r="CC27" s="12">
        <v>126.733</v>
      </c>
      <c r="CD27" s="12">
        <v>105.176</v>
      </c>
      <c r="CE27" s="12">
        <v>113.179</v>
      </c>
      <c r="CF27" s="12">
        <v>103.143</v>
      </c>
      <c r="CG27" s="12">
        <v>101.812</v>
      </c>
      <c r="CH27" s="12">
        <v>86.344999999999999</v>
      </c>
      <c r="CI27" s="12">
        <v>85.971000000000004</v>
      </c>
      <c r="CJ27" s="12">
        <v>94.694999999999993</v>
      </c>
      <c r="CK27" s="12">
        <v>112.44</v>
      </c>
      <c r="CL27" s="12">
        <v>121.22799999999999</v>
      </c>
      <c r="CM27" s="12">
        <v>123.54600000000001</v>
      </c>
      <c r="CN27" s="12">
        <v>98.8</v>
      </c>
      <c r="CO27" s="12">
        <v>101.599</v>
      </c>
      <c r="CP27" s="12">
        <v>98.995999999999995</v>
      </c>
      <c r="CQ27" s="12">
        <v>100.605</v>
      </c>
      <c r="CR27" s="12">
        <v>104.47799999999999</v>
      </c>
      <c r="CS27" s="12">
        <v>107.059</v>
      </c>
      <c r="CT27" s="12">
        <v>103.616</v>
      </c>
      <c r="CU27" s="12">
        <v>104.822</v>
      </c>
      <c r="CV27" s="12">
        <v>107.67700000000001</v>
      </c>
      <c r="CW27" s="12">
        <v>110.742</v>
      </c>
      <c r="CX27" s="12">
        <v>111.94499999999999</v>
      </c>
      <c r="CY27" s="12">
        <v>110.151</v>
      </c>
      <c r="CZ27" s="12">
        <v>112.36199999999999</v>
      </c>
      <c r="DA27" s="12">
        <v>117.075</v>
      </c>
      <c r="DB27" s="12">
        <v>117.613</v>
      </c>
      <c r="DC27" s="12">
        <v>114.994</v>
      </c>
      <c r="DD27" s="12">
        <v>116.84099999999999</v>
      </c>
      <c r="DE27" s="12">
        <v>121.89</v>
      </c>
      <c r="DF27" s="12">
        <v>122.29</v>
      </c>
      <c r="DG27" s="12">
        <v>118.224</v>
      </c>
      <c r="DH27" s="12">
        <v>116.509</v>
      </c>
      <c r="DI27" s="12">
        <v>69.41</v>
      </c>
      <c r="DJ27" s="12">
        <v>107.79600000000001</v>
      </c>
      <c r="DK27" s="12">
        <v>111.476</v>
      </c>
      <c r="DL27" s="12">
        <v>115.029</v>
      </c>
      <c r="DM27" s="12">
        <v>97.1</v>
      </c>
      <c r="DN27" s="12">
        <v>97.701999999999998</v>
      </c>
      <c r="DO27" s="12">
        <v>99.728999999999999</v>
      </c>
      <c r="DP27" s="12">
        <v>105.108</v>
      </c>
      <c r="DQ27" s="12">
        <v>110.27200000000001</v>
      </c>
      <c r="DR27" s="12">
        <v>115.729</v>
      </c>
      <c r="DS27" s="12">
        <v>120.026</v>
      </c>
      <c r="DT27" s="12">
        <v>100.392</v>
      </c>
      <c r="DU27" s="12">
        <v>106.752</v>
      </c>
      <c r="DV27" s="373"/>
      <c r="DW27" s="298" t="s">
        <v>403</v>
      </c>
      <c r="DY27" s="212"/>
      <c r="DZ27" s="211"/>
      <c r="EA27" s="212"/>
      <c r="EB27" s="211"/>
      <c r="ED27" s="174"/>
      <c r="EE27" s="24"/>
      <c r="EF27" s="174"/>
      <c r="EG27" s="24"/>
    </row>
    <row r="28" spans="1:137" s="55" customFormat="1" ht="15" customHeight="1" x14ac:dyDescent="0.2">
      <c r="A28" s="600"/>
      <c r="B28" s="118" t="s">
        <v>69</v>
      </c>
      <c r="C28" s="122"/>
      <c r="D28" s="120">
        <v>16.573753358017733</v>
      </c>
      <c r="E28" s="120">
        <v>18.228688191371742</v>
      </c>
      <c r="F28" s="121"/>
      <c r="G28" s="595" t="s">
        <v>70</v>
      </c>
      <c r="H28" s="595"/>
      <c r="I28" s="142">
        <v>99.325999999999993</v>
      </c>
      <c r="J28" s="142">
        <v>81.006</v>
      </c>
      <c r="K28" s="142">
        <v>95.436000000000007</v>
      </c>
      <c r="L28" s="142">
        <v>93.334999999999994</v>
      </c>
      <c r="M28" s="142">
        <v>96.840999999999994</v>
      </c>
      <c r="N28" s="142">
        <v>103.893</v>
      </c>
      <c r="O28" s="142">
        <v>104.048</v>
      </c>
      <c r="P28" s="142">
        <v>102.819</v>
      </c>
      <c r="Q28" s="142">
        <v>108.61199999999999</v>
      </c>
      <c r="R28" s="142">
        <v>107.77800000000001</v>
      </c>
      <c r="S28" s="142">
        <v>101.438</v>
      </c>
      <c r="T28" s="142">
        <v>105.467</v>
      </c>
      <c r="U28" s="142">
        <v>106.32899999999999</v>
      </c>
      <c r="V28" s="142">
        <v>86.677999999999997</v>
      </c>
      <c r="W28" s="142">
        <v>102.181</v>
      </c>
      <c r="X28" s="142">
        <v>101.128</v>
      </c>
      <c r="Y28" s="142">
        <v>105.258</v>
      </c>
      <c r="Z28" s="142">
        <v>113.872</v>
      </c>
      <c r="AA28" s="142">
        <v>108.813</v>
      </c>
      <c r="AB28" s="142">
        <v>111.422</v>
      </c>
      <c r="AC28" s="142">
        <v>115.819</v>
      </c>
      <c r="AD28" s="142">
        <v>116.21299999999999</v>
      </c>
      <c r="AE28" s="142">
        <v>110.456</v>
      </c>
      <c r="AF28" s="142">
        <v>111.96899999999999</v>
      </c>
      <c r="AG28" s="142">
        <v>113.018</v>
      </c>
      <c r="AH28" s="142">
        <v>94.718999999999994</v>
      </c>
      <c r="AI28" s="142">
        <v>109.97799999999999</v>
      </c>
      <c r="AJ28" s="142">
        <v>108.965</v>
      </c>
      <c r="AK28" s="142">
        <v>115.654</v>
      </c>
      <c r="AL28" s="142">
        <v>121.83799999999999</v>
      </c>
      <c r="AM28" s="142">
        <v>119.443</v>
      </c>
      <c r="AN28" s="142">
        <v>120.105</v>
      </c>
      <c r="AO28" s="142">
        <v>122.95399999999999</v>
      </c>
      <c r="AP28" s="142">
        <v>122.908</v>
      </c>
      <c r="AQ28" s="142">
        <v>118.191</v>
      </c>
      <c r="AR28" s="142">
        <v>116.233</v>
      </c>
      <c r="AS28" s="142">
        <v>119.43899999999999</v>
      </c>
      <c r="AT28" s="142">
        <v>99.873000000000005</v>
      </c>
      <c r="AU28" s="142">
        <v>116.324</v>
      </c>
      <c r="AV28" s="142">
        <v>116.732</v>
      </c>
      <c r="AW28" s="142">
        <v>121.217</v>
      </c>
      <c r="AX28" s="142">
        <v>128.45599999999999</v>
      </c>
      <c r="AY28" s="142">
        <v>128.946</v>
      </c>
      <c r="AZ28" s="142">
        <v>125.56</v>
      </c>
      <c r="BA28" s="142">
        <v>129.71299999999999</v>
      </c>
      <c r="BB28" s="142">
        <v>131.584</v>
      </c>
      <c r="BC28" s="142">
        <v>124.428</v>
      </c>
      <c r="BD28" s="142">
        <v>124.65300000000001</v>
      </c>
      <c r="BE28" s="142">
        <v>124.05800000000001</v>
      </c>
      <c r="BF28" s="142">
        <v>102.982</v>
      </c>
      <c r="BG28" s="142">
        <v>119.506</v>
      </c>
      <c r="BH28" s="142">
        <v>121.462</v>
      </c>
      <c r="BI28" s="142">
        <v>125.751</v>
      </c>
      <c r="BJ28" s="142">
        <v>132.94399999999999</v>
      </c>
      <c r="BK28" s="142">
        <v>135.27000000000001</v>
      </c>
      <c r="BL28" s="142">
        <v>129.45699999999999</v>
      </c>
      <c r="BM28" s="142">
        <v>130.739</v>
      </c>
      <c r="BN28" s="142">
        <v>134.74700000000001</v>
      </c>
      <c r="BO28" s="142">
        <v>125.744</v>
      </c>
      <c r="BP28" s="142">
        <v>128.54900000000001</v>
      </c>
      <c r="BQ28" s="142">
        <v>128.03200000000001</v>
      </c>
      <c r="BR28" s="142">
        <v>110.154</v>
      </c>
      <c r="BS28" s="142">
        <v>113.63800000000001</v>
      </c>
      <c r="BT28" s="142">
        <v>80.001000000000005</v>
      </c>
      <c r="BU28" s="142">
        <v>111.679</v>
      </c>
      <c r="BV28" s="142">
        <v>150.512</v>
      </c>
      <c r="BW28" s="142">
        <v>148.488</v>
      </c>
      <c r="BX28" s="142">
        <v>138.67599999999999</v>
      </c>
      <c r="BY28" s="142">
        <v>143.54300000000001</v>
      </c>
      <c r="BZ28" s="142">
        <v>144.91900000000001</v>
      </c>
      <c r="CA28" s="142">
        <v>136.13</v>
      </c>
      <c r="CB28" s="142">
        <v>138.346</v>
      </c>
      <c r="CC28" s="142">
        <v>138.16399999999999</v>
      </c>
      <c r="CD28" s="142">
        <v>121.45099999999999</v>
      </c>
      <c r="CE28" s="142">
        <v>129.28700000000001</v>
      </c>
      <c r="CF28" s="142">
        <v>136.08500000000001</v>
      </c>
      <c r="CG28" s="142">
        <v>135.851</v>
      </c>
      <c r="CH28" s="142">
        <v>163.22800000000001</v>
      </c>
      <c r="CI28" s="142">
        <v>145.9</v>
      </c>
      <c r="CJ28" s="142">
        <v>152.166</v>
      </c>
      <c r="CK28" s="142">
        <v>161.21299999999999</v>
      </c>
      <c r="CL28" s="142">
        <v>164.64400000000001</v>
      </c>
      <c r="CM28" s="142">
        <v>160.405</v>
      </c>
      <c r="CN28" s="142">
        <v>91.923000000000002</v>
      </c>
      <c r="CO28" s="142">
        <v>98.022999999999996</v>
      </c>
      <c r="CP28" s="142">
        <v>105.15900000000001</v>
      </c>
      <c r="CQ28" s="142">
        <v>104.895</v>
      </c>
      <c r="CR28" s="142">
        <v>98.396000000000001</v>
      </c>
      <c r="CS28" s="142">
        <v>106.753</v>
      </c>
      <c r="CT28" s="142">
        <v>112.018</v>
      </c>
      <c r="CU28" s="142">
        <v>112.879</v>
      </c>
      <c r="CV28" s="142">
        <v>105.905</v>
      </c>
      <c r="CW28" s="142">
        <v>115.486</v>
      </c>
      <c r="CX28" s="142">
        <v>120.834</v>
      </c>
      <c r="CY28" s="142">
        <v>119.111</v>
      </c>
      <c r="CZ28" s="142">
        <v>111.879</v>
      </c>
      <c r="DA28" s="142">
        <v>122.13500000000001</v>
      </c>
      <c r="DB28" s="142">
        <v>128.07300000000001</v>
      </c>
      <c r="DC28" s="142">
        <v>126.88800000000001</v>
      </c>
      <c r="DD28" s="142">
        <v>115.515</v>
      </c>
      <c r="DE28" s="142">
        <v>126.71899999999999</v>
      </c>
      <c r="DF28" s="142">
        <v>131.822</v>
      </c>
      <c r="DG28" s="142">
        <v>129.68</v>
      </c>
      <c r="DH28" s="142">
        <v>117.27500000000001</v>
      </c>
      <c r="DI28" s="142">
        <v>114.06399999999999</v>
      </c>
      <c r="DJ28" s="142">
        <v>143.56899999999999</v>
      </c>
      <c r="DK28" s="142">
        <v>139.798</v>
      </c>
      <c r="DL28" s="142">
        <v>129.63399999999999</v>
      </c>
      <c r="DM28" s="142">
        <v>145.05500000000001</v>
      </c>
      <c r="DN28" s="142">
        <v>153.09299999999999</v>
      </c>
      <c r="DO28" s="142">
        <v>99.503</v>
      </c>
      <c r="DP28" s="142">
        <v>107.10599999999999</v>
      </c>
      <c r="DQ28" s="142">
        <v>115.252</v>
      </c>
      <c r="DR28" s="142">
        <v>122.02500000000001</v>
      </c>
      <c r="DS28" s="142">
        <v>125.696</v>
      </c>
      <c r="DT28" s="142">
        <v>127.798</v>
      </c>
      <c r="DU28" s="142">
        <v>146.21799999999999</v>
      </c>
      <c r="DV28" s="594" t="s">
        <v>71</v>
      </c>
      <c r="DW28" s="594"/>
      <c r="DY28" s="24"/>
      <c r="DZ28" s="211"/>
      <c r="EA28" s="24"/>
      <c r="EB28" s="211"/>
      <c r="ED28" s="174"/>
      <c r="EE28" s="24"/>
      <c r="EF28" s="174"/>
      <c r="EG28" s="24"/>
    </row>
    <row r="29" spans="1:137" s="55" customFormat="1" ht="30" customHeight="1" x14ac:dyDescent="0.2">
      <c r="A29" s="600"/>
      <c r="B29" s="58"/>
      <c r="C29" s="5">
        <v>6.0999999999999899</v>
      </c>
      <c r="D29" s="52">
        <v>13.795734722853512</v>
      </c>
      <c r="E29" s="52">
        <v>13.885857249930307</v>
      </c>
      <c r="F29" s="53">
        <v>26</v>
      </c>
      <c r="G29" s="15"/>
      <c r="H29" s="15" t="s">
        <v>406</v>
      </c>
      <c r="I29" s="12">
        <v>99.801000000000002</v>
      </c>
      <c r="J29" s="12">
        <v>79.013999999999996</v>
      </c>
      <c r="K29" s="12">
        <v>92.593000000000004</v>
      </c>
      <c r="L29" s="12">
        <v>88.331999999999994</v>
      </c>
      <c r="M29" s="12">
        <v>93.59</v>
      </c>
      <c r="N29" s="12">
        <v>103.911</v>
      </c>
      <c r="O29" s="12">
        <v>104.523</v>
      </c>
      <c r="P29" s="12">
        <v>102.935</v>
      </c>
      <c r="Q29" s="12">
        <v>111.27</v>
      </c>
      <c r="R29" s="12">
        <v>111.447</v>
      </c>
      <c r="S29" s="12">
        <v>104.782</v>
      </c>
      <c r="T29" s="12">
        <v>107.80200000000001</v>
      </c>
      <c r="U29" s="12">
        <v>108.31100000000001</v>
      </c>
      <c r="V29" s="12">
        <v>84.6</v>
      </c>
      <c r="W29" s="12">
        <v>100.25700000000001</v>
      </c>
      <c r="X29" s="12">
        <v>97.611000000000004</v>
      </c>
      <c r="Y29" s="12">
        <v>103.051</v>
      </c>
      <c r="Z29" s="12">
        <v>114.202</v>
      </c>
      <c r="AA29" s="12">
        <v>109.527</v>
      </c>
      <c r="AB29" s="12">
        <v>111.602</v>
      </c>
      <c r="AC29" s="12">
        <v>118.824</v>
      </c>
      <c r="AD29" s="12">
        <v>120.517</v>
      </c>
      <c r="AE29" s="12">
        <v>114.199</v>
      </c>
      <c r="AF29" s="12">
        <v>114.389</v>
      </c>
      <c r="AG29" s="12">
        <v>114.86499999999999</v>
      </c>
      <c r="AH29" s="12">
        <v>92.114000000000004</v>
      </c>
      <c r="AI29" s="12">
        <v>108.13800000000001</v>
      </c>
      <c r="AJ29" s="12">
        <v>105.6</v>
      </c>
      <c r="AK29" s="12">
        <v>114.206</v>
      </c>
      <c r="AL29" s="12">
        <v>123.34</v>
      </c>
      <c r="AM29" s="12">
        <v>120.32299999999999</v>
      </c>
      <c r="AN29" s="12">
        <v>120.52200000000001</v>
      </c>
      <c r="AO29" s="12">
        <v>126.241</v>
      </c>
      <c r="AP29" s="12">
        <v>127.327</v>
      </c>
      <c r="AQ29" s="12">
        <v>122.63</v>
      </c>
      <c r="AR29" s="12">
        <v>119.282</v>
      </c>
      <c r="AS29" s="12">
        <v>121.867</v>
      </c>
      <c r="AT29" s="12">
        <v>97.662999999999997</v>
      </c>
      <c r="AU29" s="12">
        <v>115.01</v>
      </c>
      <c r="AV29" s="12">
        <v>114.259</v>
      </c>
      <c r="AW29" s="12">
        <v>120.327</v>
      </c>
      <c r="AX29" s="12">
        <v>130.36199999999999</v>
      </c>
      <c r="AY29" s="12">
        <v>131.36199999999999</v>
      </c>
      <c r="AZ29" s="12">
        <v>127.30500000000001</v>
      </c>
      <c r="BA29" s="12">
        <v>134.53800000000001</v>
      </c>
      <c r="BB29" s="12">
        <v>137.47900000000001</v>
      </c>
      <c r="BC29" s="12">
        <v>129.78200000000001</v>
      </c>
      <c r="BD29" s="12">
        <v>128.78700000000001</v>
      </c>
      <c r="BE29" s="12">
        <v>126.172</v>
      </c>
      <c r="BF29" s="12">
        <v>100.572</v>
      </c>
      <c r="BG29" s="12">
        <v>118.239</v>
      </c>
      <c r="BH29" s="12">
        <v>119.084</v>
      </c>
      <c r="BI29" s="12">
        <v>125.312</v>
      </c>
      <c r="BJ29" s="12">
        <v>135.477</v>
      </c>
      <c r="BK29" s="12">
        <v>138.47</v>
      </c>
      <c r="BL29" s="12">
        <v>131.11799999999999</v>
      </c>
      <c r="BM29" s="12">
        <v>134.72499999999999</v>
      </c>
      <c r="BN29" s="12">
        <v>140.102</v>
      </c>
      <c r="BO29" s="12">
        <v>129.99199999999999</v>
      </c>
      <c r="BP29" s="12">
        <v>132.608</v>
      </c>
      <c r="BQ29" s="12">
        <v>130.43</v>
      </c>
      <c r="BR29" s="12">
        <v>108.46299999999999</v>
      </c>
      <c r="BS29" s="12">
        <v>113.624</v>
      </c>
      <c r="BT29" s="12">
        <v>75.936000000000007</v>
      </c>
      <c r="BU29" s="12">
        <v>108.438</v>
      </c>
      <c r="BV29" s="12">
        <v>152.12100000000001</v>
      </c>
      <c r="BW29" s="12">
        <v>151.86600000000001</v>
      </c>
      <c r="BX29" s="12">
        <v>141.803</v>
      </c>
      <c r="BY29" s="12">
        <v>149.25899999999999</v>
      </c>
      <c r="BZ29" s="12">
        <v>151.72300000000001</v>
      </c>
      <c r="CA29" s="12">
        <v>142.45599999999999</v>
      </c>
      <c r="CB29" s="12">
        <v>144.26400000000001</v>
      </c>
      <c r="CC29" s="12">
        <v>142.17500000000001</v>
      </c>
      <c r="CD29" s="12">
        <v>121.845</v>
      </c>
      <c r="CE29" s="12">
        <v>130.60599999999999</v>
      </c>
      <c r="CF29" s="12">
        <v>134.25700000000001</v>
      </c>
      <c r="CG29" s="12">
        <v>134.90299999999999</v>
      </c>
      <c r="CH29" s="12">
        <v>166.16900000000001</v>
      </c>
      <c r="CI29" s="12">
        <v>149.41800000000001</v>
      </c>
      <c r="CJ29" s="12">
        <v>155.935</v>
      </c>
      <c r="CK29" s="12">
        <v>168.02799999999999</v>
      </c>
      <c r="CL29" s="12">
        <v>172.001</v>
      </c>
      <c r="CM29" s="12">
        <v>167.96700000000001</v>
      </c>
      <c r="CN29" s="12">
        <v>90.468999999999994</v>
      </c>
      <c r="CO29" s="12">
        <v>95.278000000000006</v>
      </c>
      <c r="CP29" s="12">
        <v>106.24299999999999</v>
      </c>
      <c r="CQ29" s="12">
        <v>108.01</v>
      </c>
      <c r="CR29" s="12">
        <v>97.722999999999999</v>
      </c>
      <c r="CS29" s="12">
        <v>104.955</v>
      </c>
      <c r="CT29" s="12">
        <v>113.318</v>
      </c>
      <c r="CU29" s="12">
        <v>116.369</v>
      </c>
      <c r="CV29" s="12">
        <v>105.039</v>
      </c>
      <c r="CW29" s="12">
        <v>114.38200000000001</v>
      </c>
      <c r="CX29" s="12">
        <v>122.36199999999999</v>
      </c>
      <c r="CY29" s="12">
        <v>123.08</v>
      </c>
      <c r="CZ29" s="12">
        <v>111.51300000000001</v>
      </c>
      <c r="DA29" s="12">
        <v>121.649</v>
      </c>
      <c r="DB29" s="12">
        <v>131.06800000000001</v>
      </c>
      <c r="DC29" s="12">
        <v>132.01599999999999</v>
      </c>
      <c r="DD29" s="12">
        <v>114.994</v>
      </c>
      <c r="DE29" s="12">
        <v>126.624</v>
      </c>
      <c r="DF29" s="12">
        <v>134.77099999999999</v>
      </c>
      <c r="DG29" s="12">
        <v>134.23400000000001</v>
      </c>
      <c r="DH29" s="12">
        <v>117.506</v>
      </c>
      <c r="DI29" s="12">
        <v>112.16500000000001</v>
      </c>
      <c r="DJ29" s="12">
        <v>147.642</v>
      </c>
      <c r="DK29" s="12">
        <v>146.148</v>
      </c>
      <c r="DL29" s="12">
        <v>131.542</v>
      </c>
      <c r="DM29" s="12">
        <v>145.11000000000001</v>
      </c>
      <c r="DN29" s="12">
        <v>157.79400000000001</v>
      </c>
      <c r="DO29" s="12">
        <v>99.290999999999997</v>
      </c>
      <c r="DP29" s="12">
        <v>107.518</v>
      </c>
      <c r="DQ29" s="12">
        <v>115.937</v>
      </c>
      <c r="DR29" s="12">
        <v>123.63200000000001</v>
      </c>
      <c r="DS29" s="12">
        <v>127.206</v>
      </c>
      <c r="DT29" s="12">
        <v>129.64699999999999</v>
      </c>
      <c r="DU29" s="12">
        <v>149.39099999999999</v>
      </c>
      <c r="DV29" s="373"/>
      <c r="DW29" s="298" t="s">
        <v>405</v>
      </c>
      <c r="DY29" s="24"/>
      <c r="DZ29" s="211"/>
      <c r="EA29" s="24"/>
      <c r="EB29" s="211"/>
      <c r="ED29" s="174"/>
      <c r="EE29" s="24"/>
      <c r="EF29" s="174"/>
      <c r="EG29" s="24"/>
    </row>
    <row r="30" spans="1:137" s="55" customFormat="1" ht="15" customHeight="1" x14ac:dyDescent="0.2">
      <c r="A30" s="600"/>
      <c r="B30" s="58"/>
      <c r="C30" s="5">
        <v>6.1999999999999904</v>
      </c>
      <c r="D30" s="52">
        <v>1.1852058012883606</v>
      </c>
      <c r="E30" s="52">
        <v>2.1980296657315836</v>
      </c>
      <c r="F30" s="53">
        <v>27</v>
      </c>
      <c r="G30" s="15"/>
      <c r="H30" s="15" t="s">
        <v>408</v>
      </c>
      <c r="I30" s="12">
        <v>99.135000000000005</v>
      </c>
      <c r="J30" s="12">
        <v>84.616</v>
      </c>
      <c r="K30" s="12">
        <v>100.02800000000001</v>
      </c>
      <c r="L30" s="12">
        <v>102.343</v>
      </c>
      <c r="M30" s="12">
        <v>100.49</v>
      </c>
      <c r="N30" s="12">
        <v>103.27</v>
      </c>
      <c r="O30" s="12">
        <v>99</v>
      </c>
      <c r="P30" s="12">
        <v>98.331000000000003</v>
      </c>
      <c r="Q30" s="12">
        <v>110.005</v>
      </c>
      <c r="R30" s="12">
        <v>107.345</v>
      </c>
      <c r="S30" s="12">
        <v>93.266999999999996</v>
      </c>
      <c r="T30" s="12">
        <v>102.17</v>
      </c>
      <c r="U30" s="12">
        <v>102.32</v>
      </c>
      <c r="V30" s="12">
        <v>89.518000000000001</v>
      </c>
      <c r="W30" s="12">
        <v>104.01</v>
      </c>
      <c r="X30" s="12">
        <v>106.596</v>
      </c>
      <c r="Y30" s="12">
        <v>106.095</v>
      </c>
      <c r="Z30" s="12">
        <v>113.366</v>
      </c>
      <c r="AA30" s="12">
        <v>102.74299999999999</v>
      </c>
      <c r="AB30" s="12">
        <v>106.176</v>
      </c>
      <c r="AC30" s="12">
        <v>115.77500000000001</v>
      </c>
      <c r="AD30" s="12">
        <v>113.12</v>
      </c>
      <c r="AE30" s="12">
        <v>101.02200000000001</v>
      </c>
      <c r="AF30" s="12">
        <v>108.876</v>
      </c>
      <c r="AG30" s="12">
        <v>110.705</v>
      </c>
      <c r="AH30" s="12">
        <v>99.146000000000001</v>
      </c>
      <c r="AI30" s="12">
        <v>111.729</v>
      </c>
      <c r="AJ30" s="12">
        <v>114.991</v>
      </c>
      <c r="AK30" s="12">
        <v>116.895</v>
      </c>
      <c r="AL30" s="12">
        <v>119.655</v>
      </c>
      <c r="AM30" s="12">
        <v>111.952</v>
      </c>
      <c r="AN30" s="12">
        <v>114</v>
      </c>
      <c r="AO30" s="12">
        <v>120.366</v>
      </c>
      <c r="AP30" s="12">
        <v>117.274</v>
      </c>
      <c r="AQ30" s="12">
        <v>104.65300000000001</v>
      </c>
      <c r="AR30" s="12">
        <v>109.11199999999999</v>
      </c>
      <c r="AS30" s="12">
        <v>113.327</v>
      </c>
      <c r="AT30" s="12">
        <v>101.44799999999999</v>
      </c>
      <c r="AU30" s="12">
        <v>114.57299999999999</v>
      </c>
      <c r="AV30" s="12">
        <v>117.65600000000001</v>
      </c>
      <c r="AW30" s="12">
        <v>119.373</v>
      </c>
      <c r="AX30" s="12">
        <v>122.73099999999999</v>
      </c>
      <c r="AY30" s="12">
        <v>117.685</v>
      </c>
      <c r="AZ30" s="12">
        <v>116.312</v>
      </c>
      <c r="BA30" s="12">
        <v>121.483</v>
      </c>
      <c r="BB30" s="12">
        <v>120.652</v>
      </c>
      <c r="BC30" s="12">
        <v>107.23699999999999</v>
      </c>
      <c r="BD30" s="12">
        <v>113.997</v>
      </c>
      <c r="BE30" s="12">
        <v>121.372</v>
      </c>
      <c r="BF30" s="12">
        <v>106.443</v>
      </c>
      <c r="BG30" s="12">
        <v>118.90300000000001</v>
      </c>
      <c r="BH30" s="12">
        <v>122.54</v>
      </c>
      <c r="BI30" s="12">
        <v>121.358</v>
      </c>
      <c r="BJ30" s="12">
        <v>124.613</v>
      </c>
      <c r="BK30" s="12">
        <v>119.39</v>
      </c>
      <c r="BL30" s="12">
        <v>118.328</v>
      </c>
      <c r="BM30" s="12">
        <v>125.018</v>
      </c>
      <c r="BN30" s="12">
        <v>127.22</v>
      </c>
      <c r="BO30" s="12">
        <v>110.551</v>
      </c>
      <c r="BP30" s="12">
        <v>117.71599999999999</v>
      </c>
      <c r="BQ30" s="12">
        <v>123.194</v>
      </c>
      <c r="BR30" s="12">
        <v>109.64100000000001</v>
      </c>
      <c r="BS30" s="12">
        <v>110.044</v>
      </c>
      <c r="BT30" s="12">
        <v>84.58</v>
      </c>
      <c r="BU30" s="12">
        <v>111.83199999999999</v>
      </c>
      <c r="BV30" s="12">
        <v>141.172</v>
      </c>
      <c r="BW30" s="12">
        <v>132.57300000000001</v>
      </c>
      <c r="BX30" s="12">
        <v>127.101</v>
      </c>
      <c r="BY30" s="12">
        <v>135.042</v>
      </c>
      <c r="BZ30" s="12">
        <v>134.07499999999999</v>
      </c>
      <c r="CA30" s="12">
        <v>115.28</v>
      </c>
      <c r="CB30" s="12">
        <v>122.401</v>
      </c>
      <c r="CC30" s="12">
        <v>130.857</v>
      </c>
      <c r="CD30" s="12">
        <v>115.986</v>
      </c>
      <c r="CE30" s="12">
        <v>120.11799999999999</v>
      </c>
      <c r="CF30" s="12">
        <v>135.19</v>
      </c>
      <c r="CG30" s="12">
        <v>130.541</v>
      </c>
      <c r="CH30" s="12">
        <v>150.208</v>
      </c>
      <c r="CI30" s="12">
        <v>131.37200000000001</v>
      </c>
      <c r="CJ30" s="12">
        <v>133.102</v>
      </c>
      <c r="CK30" s="12">
        <v>147.46799999999999</v>
      </c>
      <c r="CL30" s="12">
        <v>150.38999999999999</v>
      </c>
      <c r="CM30" s="12">
        <v>134.23500000000001</v>
      </c>
      <c r="CN30" s="12">
        <v>94.593000000000004</v>
      </c>
      <c r="CO30" s="12">
        <v>102.035</v>
      </c>
      <c r="CP30" s="12">
        <v>102.44499999999999</v>
      </c>
      <c r="CQ30" s="12">
        <v>100.92700000000001</v>
      </c>
      <c r="CR30" s="12">
        <v>98.616</v>
      </c>
      <c r="CS30" s="12">
        <v>108.685</v>
      </c>
      <c r="CT30" s="12">
        <v>108.23099999999999</v>
      </c>
      <c r="CU30" s="12">
        <v>107.673</v>
      </c>
      <c r="CV30" s="12">
        <v>107.193</v>
      </c>
      <c r="CW30" s="12">
        <v>117.18</v>
      </c>
      <c r="CX30" s="12">
        <v>115.43899999999999</v>
      </c>
      <c r="CY30" s="12">
        <v>110.346</v>
      </c>
      <c r="CZ30" s="12">
        <v>109.783</v>
      </c>
      <c r="DA30" s="12">
        <v>119.92</v>
      </c>
      <c r="DB30" s="12">
        <v>118.494</v>
      </c>
      <c r="DC30" s="12">
        <v>113.962</v>
      </c>
      <c r="DD30" s="12">
        <v>115.57299999999999</v>
      </c>
      <c r="DE30" s="12">
        <v>122.837</v>
      </c>
      <c r="DF30" s="12">
        <v>120.91200000000001</v>
      </c>
      <c r="DG30" s="12">
        <v>118.496</v>
      </c>
      <c r="DH30" s="12">
        <v>114.29300000000001</v>
      </c>
      <c r="DI30" s="12">
        <v>112.52800000000001</v>
      </c>
      <c r="DJ30" s="12">
        <v>131.572</v>
      </c>
      <c r="DK30" s="12">
        <v>123.919</v>
      </c>
      <c r="DL30" s="12">
        <v>122.32</v>
      </c>
      <c r="DM30" s="12">
        <v>138.64599999999999</v>
      </c>
      <c r="DN30" s="12">
        <v>137.31399999999999</v>
      </c>
      <c r="DO30" s="12">
        <v>99.802999999999997</v>
      </c>
      <c r="DP30" s="12">
        <v>105.52200000000001</v>
      </c>
      <c r="DQ30" s="12">
        <v>112.851</v>
      </c>
      <c r="DR30" s="12">
        <v>115.68</v>
      </c>
      <c r="DS30" s="12">
        <v>119.61199999999999</v>
      </c>
      <c r="DT30" s="12">
        <v>120.41200000000001</v>
      </c>
      <c r="DU30" s="12">
        <v>134.49700000000001</v>
      </c>
      <c r="DV30" s="373"/>
      <c r="DW30" s="298" t="s">
        <v>407</v>
      </c>
      <c r="DY30" s="24"/>
      <c r="DZ30" s="211"/>
      <c r="EA30" s="24"/>
      <c r="EB30" s="211"/>
      <c r="ED30" s="174"/>
      <c r="EE30" s="24"/>
      <c r="EF30" s="174"/>
      <c r="EG30" s="24"/>
    </row>
    <row r="31" spans="1:137" s="9" customFormat="1" ht="15" customHeight="1" x14ac:dyDescent="0.2">
      <c r="A31" s="600"/>
      <c r="B31" s="4"/>
      <c r="C31" s="5">
        <v>6.2999999999999901</v>
      </c>
      <c r="D31" s="52">
        <v>1.5928128338758627</v>
      </c>
      <c r="E31" s="52">
        <v>2.144801275709848</v>
      </c>
      <c r="F31" s="8">
        <v>28</v>
      </c>
      <c r="G31" s="15"/>
      <c r="H31" s="15" t="s">
        <v>410</v>
      </c>
      <c r="I31" s="12">
        <v>96.444999999999993</v>
      </c>
      <c r="J31" s="12">
        <v>90.204999999999998</v>
      </c>
      <c r="K31" s="12">
        <v>109.13200000000001</v>
      </c>
      <c r="L31" s="12">
        <v>116.499</v>
      </c>
      <c r="M31" s="12">
        <v>114.148</v>
      </c>
      <c r="N31" s="12">
        <v>104.42100000000001</v>
      </c>
      <c r="O31" s="12">
        <v>106.146</v>
      </c>
      <c r="P31" s="12">
        <v>106.663</v>
      </c>
      <c r="Q31" s="12">
        <v>89.977999999999994</v>
      </c>
      <c r="R31" s="12">
        <v>84.466999999999999</v>
      </c>
      <c r="S31" s="12">
        <v>88.165999999999997</v>
      </c>
      <c r="T31" s="12">
        <v>93.73</v>
      </c>
      <c r="U31" s="12">
        <v>97.605000000000004</v>
      </c>
      <c r="V31" s="12">
        <v>97.218999999999994</v>
      </c>
      <c r="W31" s="12">
        <v>112.762</v>
      </c>
      <c r="X31" s="12">
        <v>118.29300000000001</v>
      </c>
      <c r="Y31" s="12">
        <v>118.68600000000001</v>
      </c>
      <c r="Z31" s="12">
        <v>112.255</v>
      </c>
      <c r="AA31" s="12">
        <v>110.41</v>
      </c>
      <c r="AB31" s="12">
        <v>115.636</v>
      </c>
      <c r="AC31" s="12">
        <v>96.406999999999996</v>
      </c>
      <c r="AD31" s="12">
        <v>91.513000000000005</v>
      </c>
      <c r="AE31" s="12">
        <v>95.888999999999996</v>
      </c>
      <c r="AF31" s="12">
        <v>99.471000000000004</v>
      </c>
      <c r="AG31" s="12">
        <v>103.429</v>
      </c>
      <c r="AH31" s="12">
        <v>107.053</v>
      </c>
      <c r="AI31" s="12">
        <v>120.098</v>
      </c>
      <c r="AJ31" s="12">
        <v>124.581</v>
      </c>
      <c r="AK31" s="12">
        <v>123.761</v>
      </c>
      <c r="AL31" s="12">
        <v>114.35599999999999</v>
      </c>
      <c r="AM31" s="12">
        <v>121.426</v>
      </c>
      <c r="AN31" s="12">
        <v>123.666</v>
      </c>
      <c r="AO31" s="12">
        <v>104.33</v>
      </c>
      <c r="AP31" s="12">
        <v>100.07</v>
      </c>
      <c r="AQ31" s="12">
        <v>103.324</v>
      </c>
      <c r="AR31" s="12">
        <v>103.79300000000001</v>
      </c>
      <c r="AS31" s="12">
        <v>109.98399999999999</v>
      </c>
      <c r="AT31" s="12">
        <v>112.569</v>
      </c>
      <c r="AU31" s="12">
        <v>126.63</v>
      </c>
      <c r="AV31" s="12">
        <v>131.79400000000001</v>
      </c>
      <c r="AW31" s="12">
        <v>128.863</v>
      </c>
      <c r="AX31" s="12">
        <v>121.988</v>
      </c>
      <c r="AY31" s="12">
        <v>124.842</v>
      </c>
      <c r="AZ31" s="12">
        <v>123.73699999999999</v>
      </c>
      <c r="BA31" s="12">
        <v>106.91500000000001</v>
      </c>
      <c r="BB31" s="12">
        <v>104.619</v>
      </c>
      <c r="BC31" s="12">
        <v>107.383</v>
      </c>
      <c r="BD31" s="12">
        <v>108.812</v>
      </c>
      <c r="BE31" s="12">
        <v>113.123</v>
      </c>
      <c r="BF31" s="12">
        <v>115.04</v>
      </c>
      <c r="BG31" s="12">
        <v>128.32400000000001</v>
      </c>
      <c r="BH31" s="12">
        <v>135.75800000000001</v>
      </c>
      <c r="BI31" s="12">
        <v>133.09299999999999</v>
      </c>
      <c r="BJ31" s="12">
        <v>125.084</v>
      </c>
      <c r="BK31" s="12">
        <v>130.83099999999999</v>
      </c>
      <c r="BL31" s="12">
        <v>130.11500000000001</v>
      </c>
      <c r="BM31" s="12">
        <v>110.795</v>
      </c>
      <c r="BN31" s="12">
        <v>107.792</v>
      </c>
      <c r="BO31" s="12">
        <v>113.806</v>
      </c>
      <c r="BP31" s="12">
        <v>113.377</v>
      </c>
      <c r="BQ31" s="12">
        <v>117.46299999999999</v>
      </c>
      <c r="BR31" s="12">
        <v>121.623</v>
      </c>
      <c r="BS31" s="12">
        <v>117.414</v>
      </c>
      <c r="BT31" s="12">
        <v>101.623</v>
      </c>
      <c r="BU31" s="12">
        <v>132.51</v>
      </c>
      <c r="BV31" s="12">
        <v>149.66900000000001</v>
      </c>
      <c r="BW31" s="12">
        <v>142.93299999999999</v>
      </c>
      <c r="BX31" s="12">
        <v>130.298</v>
      </c>
      <c r="BY31" s="12">
        <v>115.247</v>
      </c>
      <c r="BZ31" s="12">
        <v>111.985</v>
      </c>
      <c r="CA31" s="12">
        <v>116.541</v>
      </c>
      <c r="CB31" s="12">
        <v>116.36799999999999</v>
      </c>
      <c r="CC31" s="12">
        <v>119.684</v>
      </c>
      <c r="CD31" s="12">
        <v>124.498</v>
      </c>
      <c r="CE31" s="12">
        <v>130.15</v>
      </c>
      <c r="CF31" s="12">
        <v>148.83799999999999</v>
      </c>
      <c r="CG31" s="12">
        <v>147.42699999999999</v>
      </c>
      <c r="CH31" s="12">
        <v>157.53</v>
      </c>
      <c r="CI31" s="12">
        <v>138.01499999999999</v>
      </c>
      <c r="CJ31" s="12">
        <v>147.298</v>
      </c>
      <c r="CK31" s="12">
        <v>131.18</v>
      </c>
      <c r="CL31" s="12">
        <v>131.619</v>
      </c>
      <c r="CM31" s="12">
        <v>138.268</v>
      </c>
      <c r="CN31" s="12">
        <v>98.593999999999994</v>
      </c>
      <c r="CO31" s="12">
        <v>111.68899999999999</v>
      </c>
      <c r="CP31" s="12">
        <v>100.929</v>
      </c>
      <c r="CQ31" s="12">
        <v>88.787999999999997</v>
      </c>
      <c r="CR31" s="12">
        <v>102.529</v>
      </c>
      <c r="CS31" s="12">
        <v>116.411</v>
      </c>
      <c r="CT31" s="12">
        <v>107.48399999999999</v>
      </c>
      <c r="CU31" s="12">
        <v>95.623999999999995</v>
      </c>
      <c r="CV31" s="12">
        <v>110.194</v>
      </c>
      <c r="CW31" s="12">
        <v>120.899</v>
      </c>
      <c r="CX31" s="12">
        <v>116.474</v>
      </c>
      <c r="CY31" s="12">
        <v>102.396</v>
      </c>
      <c r="CZ31" s="12">
        <v>116.39400000000001</v>
      </c>
      <c r="DA31" s="12">
        <v>127.548</v>
      </c>
      <c r="DB31" s="12">
        <v>118.498</v>
      </c>
      <c r="DC31" s="12">
        <v>106.938</v>
      </c>
      <c r="DD31" s="12">
        <v>118.82899999999999</v>
      </c>
      <c r="DE31" s="12">
        <v>131.31200000000001</v>
      </c>
      <c r="DF31" s="12">
        <v>123.914</v>
      </c>
      <c r="DG31" s="12">
        <v>111.65900000000001</v>
      </c>
      <c r="DH31" s="12">
        <v>118.833</v>
      </c>
      <c r="DI31" s="12">
        <v>127.934</v>
      </c>
      <c r="DJ31" s="12">
        <v>129.49299999999999</v>
      </c>
      <c r="DK31" s="12">
        <v>114.964</v>
      </c>
      <c r="DL31" s="12">
        <v>124.77800000000001</v>
      </c>
      <c r="DM31" s="12">
        <v>151.26499999999999</v>
      </c>
      <c r="DN31" s="12">
        <v>138.83099999999999</v>
      </c>
      <c r="DO31" s="12">
        <v>100.57</v>
      </c>
      <c r="DP31" s="12">
        <v>106.06100000000001</v>
      </c>
      <c r="DQ31" s="12">
        <v>113.28100000000001</v>
      </c>
      <c r="DR31" s="12">
        <v>118.12</v>
      </c>
      <c r="DS31" s="12">
        <v>122.16</v>
      </c>
      <c r="DT31" s="12">
        <v>123.39100000000001</v>
      </c>
      <c r="DU31" s="12">
        <v>137.68199999999999</v>
      </c>
      <c r="DV31" s="365"/>
      <c r="DW31" s="298" t="s">
        <v>409</v>
      </c>
      <c r="DY31" s="24"/>
      <c r="DZ31" s="211"/>
      <c r="EA31" s="24"/>
      <c r="EB31" s="211"/>
      <c r="ED31" s="174"/>
      <c r="EE31" s="24"/>
      <c r="EF31" s="174"/>
      <c r="EG31" s="24"/>
    </row>
    <row r="32" spans="1:137" s="55" customFormat="1" ht="15" customHeight="1" x14ac:dyDescent="0.25">
      <c r="A32" s="600"/>
      <c r="B32" s="118" t="s">
        <v>72</v>
      </c>
      <c r="C32" s="119"/>
      <c r="D32" s="120">
        <v>3.6255856095368775</v>
      </c>
      <c r="E32" s="120">
        <v>5.8694195934054845</v>
      </c>
      <c r="F32" s="121"/>
      <c r="G32" s="595" t="s">
        <v>73</v>
      </c>
      <c r="H32" s="595"/>
      <c r="I32" s="142">
        <v>105.80500000000001</v>
      </c>
      <c r="J32" s="142">
        <v>98.266000000000005</v>
      </c>
      <c r="K32" s="142">
        <v>104.25700000000001</v>
      </c>
      <c r="L32" s="142">
        <v>102.57899999999999</v>
      </c>
      <c r="M32" s="142">
        <v>97.95</v>
      </c>
      <c r="N32" s="142">
        <v>103.095</v>
      </c>
      <c r="O32" s="142">
        <v>92.698999999999998</v>
      </c>
      <c r="P32" s="142">
        <v>99.144999999999996</v>
      </c>
      <c r="Q32" s="142">
        <v>97.347999999999999</v>
      </c>
      <c r="R32" s="142">
        <v>100.83199999999999</v>
      </c>
      <c r="S32" s="142">
        <v>98.596000000000004</v>
      </c>
      <c r="T32" s="142">
        <v>99.427999999999997</v>
      </c>
      <c r="U32" s="142">
        <v>106.19499999999999</v>
      </c>
      <c r="V32" s="142">
        <v>97.012</v>
      </c>
      <c r="W32" s="142">
        <v>102.22199999999999</v>
      </c>
      <c r="X32" s="142">
        <v>93.045000000000002</v>
      </c>
      <c r="Y32" s="142">
        <v>89.582999999999998</v>
      </c>
      <c r="Z32" s="142">
        <v>100.676</v>
      </c>
      <c r="AA32" s="142">
        <v>91.075000000000003</v>
      </c>
      <c r="AB32" s="142">
        <v>98.893000000000001</v>
      </c>
      <c r="AC32" s="142">
        <v>97.626000000000005</v>
      </c>
      <c r="AD32" s="142">
        <v>97.448999999999998</v>
      </c>
      <c r="AE32" s="142">
        <v>96.515000000000001</v>
      </c>
      <c r="AF32" s="142">
        <v>97.334000000000003</v>
      </c>
      <c r="AG32" s="142">
        <v>111.699</v>
      </c>
      <c r="AH32" s="142">
        <v>102.36499999999999</v>
      </c>
      <c r="AI32" s="142">
        <v>110.24</v>
      </c>
      <c r="AJ32" s="142">
        <v>97.700999999999993</v>
      </c>
      <c r="AK32" s="142">
        <v>98.453999999999994</v>
      </c>
      <c r="AL32" s="142">
        <v>99.715999999999994</v>
      </c>
      <c r="AM32" s="142">
        <v>96.757999999999996</v>
      </c>
      <c r="AN32" s="142">
        <v>108.423</v>
      </c>
      <c r="AO32" s="142">
        <v>105.58</v>
      </c>
      <c r="AP32" s="142">
        <v>99.927000000000007</v>
      </c>
      <c r="AQ32" s="142">
        <v>102.023</v>
      </c>
      <c r="AR32" s="142">
        <v>99.570999999999998</v>
      </c>
      <c r="AS32" s="142">
        <v>115.57599999999999</v>
      </c>
      <c r="AT32" s="142">
        <v>100.291</v>
      </c>
      <c r="AU32" s="142">
        <v>115.93899999999999</v>
      </c>
      <c r="AV32" s="142">
        <v>105.30200000000001</v>
      </c>
      <c r="AW32" s="142">
        <v>103.35299999999999</v>
      </c>
      <c r="AX32" s="142">
        <v>104.42100000000001</v>
      </c>
      <c r="AY32" s="142">
        <v>109.86199999999999</v>
      </c>
      <c r="AZ32" s="142">
        <v>116.43600000000001</v>
      </c>
      <c r="BA32" s="142">
        <v>107.985</v>
      </c>
      <c r="BB32" s="142">
        <v>109.98699999999999</v>
      </c>
      <c r="BC32" s="142">
        <v>110.524</v>
      </c>
      <c r="BD32" s="142">
        <v>106.536</v>
      </c>
      <c r="BE32" s="142">
        <v>122.871</v>
      </c>
      <c r="BF32" s="142">
        <v>107.411</v>
      </c>
      <c r="BG32" s="142">
        <v>122.983</v>
      </c>
      <c r="BH32" s="142">
        <v>112.935</v>
      </c>
      <c r="BI32" s="142">
        <v>110.486</v>
      </c>
      <c r="BJ32" s="142">
        <v>110.3</v>
      </c>
      <c r="BK32" s="142">
        <v>116.2</v>
      </c>
      <c r="BL32" s="142">
        <v>123.262</v>
      </c>
      <c r="BM32" s="142">
        <v>114.77500000000001</v>
      </c>
      <c r="BN32" s="142">
        <v>114.756</v>
      </c>
      <c r="BO32" s="142">
        <v>115.446</v>
      </c>
      <c r="BP32" s="142">
        <v>111.517</v>
      </c>
      <c r="BQ32" s="142">
        <v>124.592</v>
      </c>
      <c r="BR32" s="142">
        <v>112.622</v>
      </c>
      <c r="BS32" s="142">
        <v>110.53</v>
      </c>
      <c r="BT32" s="142">
        <v>34.618000000000002</v>
      </c>
      <c r="BU32" s="142">
        <v>68.001000000000005</v>
      </c>
      <c r="BV32" s="142">
        <v>122.11</v>
      </c>
      <c r="BW32" s="142">
        <v>121.816</v>
      </c>
      <c r="BX32" s="142">
        <v>127.596</v>
      </c>
      <c r="BY32" s="142">
        <v>119.932</v>
      </c>
      <c r="BZ32" s="142">
        <v>118.724</v>
      </c>
      <c r="CA32" s="142">
        <v>122.901</v>
      </c>
      <c r="CB32" s="142">
        <v>120.90300000000001</v>
      </c>
      <c r="CC32" s="142">
        <v>124.367</v>
      </c>
      <c r="CD32" s="142">
        <v>116.251</v>
      </c>
      <c r="CE32" s="142">
        <v>133.672</v>
      </c>
      <c r="CF32" s="142">
        <v>129.88200000000001</v>
      </c>
      <c r="CG32" s="142">
        <v>114.825</v>
      </c>
      <c r="CH32" s="142">
        <v>69.936999999999998</v>
      </c>
      <c r="CI32" s="142">
        <v>68.513000000000005</v>
      </c>
      <c r="CJ32" s="142">
        <v>83.828999999999994</v>
      </c>
      <c r="CK32" s="142">
        <v>104.709</v>
      </c>
      <c r="CL32" s="142">
        <v>123.89700000000001</v>
      </c>
      <c r="CM32" s="142">
        <v>128.47399999999999</v>
      </c>
      <c r="CN32" s="142">
        <v>102.776</v>
      </c>
      <c r="CO32" s="142">
        <v>101.208</v>
      </c>
      <c r="CP32" s="142">
        <v>96.397000000000006</v>
      </c>
      <c r="CQ32" s="142">
        <v>99.617999999999995</v>
      </c>
      <c r="CR32" s="142">
        <v>101.81</v>
      </c>
      <c r="CS32" s="142">
        <v>94.435000000000002</v>
      </c>
      <c r="CT32" s="142">
        <v>95.864999999999995</v>
      </c>
      <c r="CU32" s="142">
        <v>97.099000000000004</v>
      </c>
      <c r="CV32" s="142">
        <v>108.101</v>
      </c>
      <c r="CW32" s="142">
        <v>98.623999999999995</v>
      </c>
      <c r="CX32" s="142">
        <v>103.587</v>
      </c>
      <c r="CY32" s="142">
        <v>100.50700000000001</v>
      </c>
      <c r="CZ32" s="142">
        <v>110.602</v>
      </c>
      <c r="DA32" s="142">
        <v>104.35899999999999</v>
      </c>
      <c r="DB32" s="142">
        <v>111.428</v>
      </c>
      <c r="DC32" s="142">
        <v>109.01600000000001</v>
      </c>
      <c r="DD32" s="142">
        <v>117.755</v>
      </c>
      <c r="DE32" s="142">
        <v>111.241</v>
      </c>
      <c r="DF32" s="142">
        <v>118.07899999999999</v>
      </c>
      <c r="DG32" s="142">
        <v>113.90600000000001</v>
      </c>
      <c r="DH32" s="142">
        <v>115.91500000000001</v>
      </c>
      <c r="DI32" s="142">
        <v>74.91</v>
      </c>
      <c r="DJ32" s="142">
        <v>123.11499999999999</v>
      </c>
      <c r="DK32" s="142">
        <v>120.843</v>
      </c>
      <c r="DL32" s="142">
        <v>124.76300000000001</v>
      </c>
      <c r="DM32" s="142">
        <v>104.881</v>
      </c>
      <c r="DN32" s="142">
        <v>85.683999999999997</v>
      </c>
      <c r="DO32" s="142">
        <v>100.05200000000001</v>
      </c>
      <c r="DP32" s="142">
        <v>97.299000000000007</v>
      </c>
      <c r="DQ32" s="142">
        <v>102.99</v>
      </c>
      <c r="DR32" s="142">
        <v>109.06100000000001</v>
      </c>
      <c r="DS32" s="142">
        <v>115.584</v>
      </c>
      <c r="DT32" s="142">
        <v>107.586</v>
      </c>
      <c r="DU32" s="142">
        <v>108.941</v>
      </c>
      <c r="DV32" s="594" t="s">
        <v>74</v>
      </c>
      <c r="DW32" s="594"/>
      <c r="DY32" s="6"/>
      <c r="DZ32" s="197"/>
      <c r="EA32" s="39"/>
    </row>
    <row r="33" spans="1:131" s="55" customFormat="1" ht="30" customHeight="1" x14ac:dyDescent="0.25">
      <c r="A33" s="600"/>
      <c r="B33" s="58"/>
      <c r="C33" s="5">
        <v>7.1</v>
      </c>
      <c r="D33" s="52">
        <v>2.6093044330534716</v>
      </c>
      <c r="E33" s="52">
        <v>3.1713435654609743</v>
      </c>
      <c r="F33" s="53">
        <v>29</v>
      </c>
      <c r="G33" s="15"/>
      <c r="H33" s="15" t="s">
        <v>412</v>
      </c>
      <c r="I33" s="12">
        <v>106.8</v>
      </c>
      <c r="J33" s="12">
        <v>98.180999999999997</v>
      </c>
      <c r="K33" s="12">
        <v>105.33799999999999</v>
      </c>
      <c r="L33" s="12">
        <v>110.253</v>
      </c>
      <c r="M33" s="12">
        <v>98.341999999999999</v>
      </c>
      <c r="N33" s="12">
        <v>103.786</v>
      </c>
      <c r="O33" s="12">
        <v>91.641999999999996</v>
      </c>
      <c r="P33" s="12">
        <v>99.510999999999996</v>
      </c>
      <c r="Q33" s="12">
        <v>92.323999999999998</v>
      </c>
      <c r="R33" s="12">
        <v>102.38500000000001</v>
      </c>
      <c r="S33" s="12">
        <v>94.162999999999997</v>
      </c>
      <c r="T33" s="12">
        <v>97.274000000000001</v>
      </c>
      <c r="U33" s="12">
        <v>104.61799999999999</v>
      </c>
      <c r="V33" s="12">
        <v>95.849000000000004</v>
      </c>
      <c r="W33" s="12">
        <v>98.507999999999996</v>
      </c>
      <c r="X33" s="12">
        <v>94.971000000000004</v>
      </c>
      <c r="Y33" s="12">
        <v>88.105000000000004</v>
      </c>
      <c r="Z33" s="12">
        <v>101.05500000000001</v>
      </c>
      <c r="AA33" s="12">
        <v>85.408000000000001</v>
      </c>
      <c r="AB33" s="12">
        <v>93.89</v>
      </c>
      <c r="AC33" s="12">
        <v>89.394999999999996</v>
      </c>
      <c r="AD33" s="12">
        <v>99.549000000000007</v>
      </c>
      <c r="AE33" s="12">
        <v>93.614000000000004</v>
      </c>
      <c r="AF33" s="12">
        <v>98.88</v>
      </c>
      <c r="AG33" s="12">
        <v>119.48099999999999</v>
      </c>
      <c r="AH33" s="12">
        <v>111.01300000000001</v>
      </c>
      <c r="AI33" s="12">
        <v>108.185</v>
      </c>
      <c r="AJ33" s="12">
        <v>97.584000000000003</v>
      </c>
      <c r="AK33" s="12">
        <v>93.92</v>
      </c>
      <c r="AL33" s="12">
        <v>93.296000000000006</v>
      </c>
      <c r="AM33" s="12">
        <v>89.551000000000002</v>
      </c>
      <c r="AN33" s="12">
        <v>98.272000000000006</v>
      </c>
      <c r="AO33" s="12">
        <v>92.421000000000006</v>
      </c>
      <c r="AP33" s="12">
        <v>99.391000000000005</v>
      </c>
      <c r="AQ33" s="12">
        <v>97.48</v>
      </c>
      <c r="AR33" s="12">
        <v>98.332999999999998</v>
      </c>
      <c r="AS33" s="12">
        <v>121.65300000000001</v>
      </c>
      <c r="AT33" s="12">
        <v>103.078</v>
      </c>
      <c r="AU33" s="12">
        <v>115.666</v>
      </c>
      <c r="AV33" s="12">
        <v>107.194</v>
      </c>
      <c r="AW33" s="12">
        <v>99.004000000000005</v>
      </c>
      <c r="AX33" s="12">
        <v>99.274000000000001</v>
      </c>
      <c r="AY33" s="12">
        <v>107.631</v>
      </c>
      <c r="AZ33" s="12">
        <v>106.982</v>
      </c>
      <c r="BA33" s="12">
        <v>94.016999999999996</v>
      </c>
      <c r="BB33" s="12">
        <v>110.021</v>
      </c>
      <c r="BC33" s="12">
        <v>106.318</v>
      </c>
      <c r="BD33" s="12">
        <v>107.167</v>
      </c>
      <c r="BE33" s="12">
        <v>129.62100000000001</v>
      </c>
      <c r="BF33" s="12">
        <v>110.613</v>
      </c>
      <c r="BG33" s="12">
        <v>123.435</v>
      </c>
      <c r="BH33" s="12">
        <v>117.4</v>
      </c>
      <c r="BI33" s="12">
        <v>108.18</v>
      </c>
      <c r="BJ33" s="12">
        <v>107.17100000000001</v>
      </c>
      <c r="BK33" s="12">
        <v>115.663</v>
      </c>
      <c r="BL33" s="12">
        <v>115.50700000000001</v>
      </c>
      <c r="BM33" s="12">
        <v>101.867</v>
      </c>
      <c r="BN33" s="12">
        <v>115.19799999999999</v>
      </c>
      <c r="BO33" s="12">
        <v>110.325</v>
      </c>
      <c r="BP33" s="12">
        <v>112.15900000000001</v>
      </c>
      <c r="BQ33" s="12">
        <v>129.14099999999999</v>
      </c>
      <c r="BR33" s="12">
        <v>116.315</v>
      </c>
      <c r="BS33" s="12">
        <v>112.181</v>
      </c>
      <c r="BT33" s="12">
        <v>35.176000000000002</v>
      </c>
      <c r="BU33" s="12">
        <v>65.515000000000001</v>
      </c>
      <c r="BV33" s="12">
        <v>128.72300000000001</v>
      </c>
      <c r="BW33" s="12">
        <v>129.28700000000001</v>
      </c>
      <c r="BX33" s="12">
        <v>128.958</v>
      </c>
      <c r="BY33" s="12">
        <v>115.646</v>
      </c>
      <c r="BZ33" s="12">
        <v>124.431</v>
      </c>
      <c r="CA33" s="12">
        <v>126.057</v>
      </c>
      <c r="CB33" s="12">
        <v>132.136</v>
      </c>
      <c r="CC33" s="12">
        <v>130.98599999999999</v>
      </c>
      <c r="CD33" s="12">
        <v>124.791</v>
      </c>
      <c r="CE33" s="12">
        <v>149.76499999999999</v>
      </c>
      <c r="CF33" s="12">
        <v>151.97</v>
      </c>
      <c r="CG33" s="12">
        <v>128.55799999999999</v>
      </c>
      <c r="CH33" s="12">
        <v>55.197000000000003</v>
      </c>
      <c r="CI33" s="12">
        <v>57.018999999999998</v>
      </c>
      <c r="CJ33" s="12">
        <v>69.561999999999998</v>
      </c>
      <c r="CK33" s="12">
        <v>95.510999999999996</v>
      </c>
      <c r="CL33" s="12">
        <v>130.73699999999999</v>
      </c>
      <c r="CM33" s="12">
        <v>130.53200000000001</v>
      </c>
      <c r="CN33" s="12">
        <v>103.44</v>
      </c>
      <c r="CO33" s="12">
        <v>104.127</v>
      </c>
      <c r="CP33" s="12">
        <v>94.492000000000004</v>
      </c>
      <c r="CQ33" s="12">
        <v>97.941000000000003</v>
      </c>
      <c r="CR33" s="12">
        <v>99.658000000000001</v>
      </c>
      <c r="CS33" s="12">
        <v>94.71</v>
      </c>
      <c r="CT33" s="12">
        <v>89.563999999999993</v>
      </c>
      <c r="CU33" s="12">
        <v>97.346999999999994</v>
      </c>
      <c r="CV33" s="12">
        <v>112.893</v>
      </c>
      <c r="CW33" s="12">
        <v>94.933000000000007</v>
      </c>
      <c r="CX33" s="12">
        <v>93.415000000000006</v>
      </c>
      <c r="CY33" s="12">
        <v>98.402000000000001</v>
      </c>
      <c r="CZ33" s="12">
        <v>113.46599999999999</v>
      </c>
      <c r="DA33" s="12">
        <v>101.824</v>
      </c>
      <c r="DB33" s="12">
        <v>102.877</v>
      </c>
      <c r="DC33" s="12">
        <v>107.83499999999999</v>
      </c>
      <c r="DD33" s="12">
        <v>121.223</v>
      </c>
      <c r="DE33" s="12">
        <v>110.917</v>
      </c>
      <c r="DF33" s="12">
        <v>111.012</v>
      </c>
      <c r="DG33" s="12">
        <v>112.56100000000001</v>
      </c>
      <c r="DH33" s="12">
        <v>119.212</v>
      </c>
      <c r="DI33" s="12">
        <v>76.471999999999994</v>
      </c>
      <c r="DJ33" s="12">
        <v>124.63</v>
      </c>
      <c r="DK33" s="12">
        <v>127.541</v>
      </c>
      <c r="DL33" s="12">
        <v>135.18100000000001</v>
      </c>
      <c r="DM33" s="12">
        <v>111.908</v>
      </c>
      <c r="DN33" s="12">
        <v>74.03</v>
      </c>
      <c r="DO33" s="12">
        <v>100.248</v>
      </c>
      <c r="DP33" s="12">
        <v>94.995999999999995</v>
      </c>
      <c r="DQ33" s="12">
        <v>100.054</v>
      </c>
      <c r="DR33" s="12">
        <v>106.44</v>
      </c>
      <c r="DS33" s="12">
        <v>114.089</v>
      </c>
      <c r="DT33" s="12">
        <v>110.13</v>
      </c>
      <c r="DU33" s="12">
        <v>111.33</v>
      </c>
      <c r="DV33" s="373"/>
      <c r="DW33" s="298" t="s">
        <v>411</v>
      </c>
      <c r="DY33" s="6"/>
      <c r="DZ33" s="197"/>
      <c r="EA33" s="39"/>
    </row>
    <row r="34" spans="1:131" s="55" customFormat="1" ht="15" customHeight="1" x14ac:dyDescent="0.25">
      <c r="A34" s="600"/>
      <c r="B34" s="58"/>
      <c r="C34" s="5">
        <v>7.2</v>
      </c>
      <c r="D34" s="52">
        <v>0.91601324298182762</v>
      </c>
      <c r="E34" s="52">
        <v>1.1902803707746559</v>
      </c>
      <c r="F34" s="53">
        <v>30</v>
      </c>
      <c r="G34" s="15"/>
      <c r="H34" s="15" t="s">
        <v>414</v>
      </c>
      <c r="I34" s="12">
        <v>100.755</v>
      </c>
      <c r="J34" s="12">
        <v>94.745999999999995</v>
      </c>
      <c r="K34" s="12">
        <v>107.86199999999999</v>
      </c>
      <c r="L34" s="12">
        <v>88.061999999999998</v>
      </c>
      <c r="M34" s="12">
        <v>106.075</v>
      </c>
      <c r="N34" s="12">
        <v>103.151</v>
      </c>
      <c r="O34" s="12">
        <v>84.307000000000002</v>
      </c>
      <c r="P34" s="12">
        <v>108.029</v>
      </c>
      <c r="Q34" s="12">
        <v>106.336</v>
      </c>
      <c r="R34" s="12">
        <v>94.257000000000005</v>
      </c>
      <c r="S34" s="12">
        <v>101.896</v>
      </c>
      <c r="T34" s="12">
        <v>104.526</v>
      </c>
      <c r="U34" s="12">
        <v>105.28400000000001</v>
      </c>
      <c r="V34" s="12">
        <v>96.21</v>
      </c>
      <c r="W34" s="12">
        <v>111.967</v>
      </c>
      <c r="X34" s="12">
        <v>87.757000000000005</v>
      </c>
      <c r="Y34" s="12">
        <v>92.947999999999993</v>
      </c>
      <c r="Z34" s="12">
        <v>97.77</v>
      </c>
      <c r="AA34" s="12">
        <v>76.974999999999994</v>
      </c>
      <c r="AB34" s="12">
        <v>111.03</v>
      </c>
      <c r="AC34" s="12">
        <v>106.92700000000001</v>
      </c>
      <c r="AD34" s="12">
        <v>86.057000000000002</v>
      </c>
      <c r="AE34" s="12">
        <v>93.629000000000005</v>
      </c>
      <c r="AF34" s="12">
        <v>99.447000000000003</v>
      </c>
      <c r="AG34" s="12">
        <v>99.275000000000006</v>
      </c>
      <c r="AH34" s="12">
        <v>86.372</v>
      </c>
      <c r="AI34" s="12">
        <v>112.971</v>
      </c>
      <c r="AJ34" s="12">
        <v>92.62</v>
      </c>
      <c r="AK34" s="12">
        <v>97.436000000000007</v>
      </c>
      <c r="AL34" s="12">
        <v>97.91</v>
      </c>
      <c r="AM34" s="12">
        <v>82.137</v>
      </c>
      <c r="AN34" s="12">
        <v>126.33799999999999</v>
      </c>
      <c r="AO34" s="12">
        <v>118.334</v>
      </c>
      <c r="AP34" s="12">
        <v>90.506</v>
      </c>
      <c r="AQ34" s="12">
        <v>101.56</v>
      </c>
      <c r="AR34" s="12">
        <v>103.366</v>
      </c>
      <c r="AS34" s="12">
        <v>102.822</v>
      </c>
      <c r="AT34" s="12">
        <v>88.590999999999994</v>
      </c>
      <c r="AU34" s="12">
        <v>116.383</v>
      </c>
      <c r="AV34" s="12">
        <v>94.778000000000006</v>
      </c>
      <c r="AW34" s="12">
        <v>100.345</v>
      </c>
      <c r="AX34" s="12">
        <v>100.36199999999999</v>
      </c>
      <c r="AY34" s="12">
        <v>90.266999999999996</v>
      </c>
      <c r="AZ34" s="12">
        <v>132.208</v>
      </c>
      <c r="BA34" s="12">
        <v>116.613</v>
      </c>
      <c r="BB34" s="12">
        <v>97.477000000000004</v>
      </c>
      <c r="BC34" s="12">
        <v>109.913</v>
      </c>
      <c r="BD34" s="12">
        <v>106.70699999999999</v>
      </c>
      <c r="BE34" s="12">
        <v>108.541</v>
      </c>
      <c r="BF34" s="12">
        <v>96.263999999999996</v>
      </c>
      <c r="BG34" s="12">
        <v>120.99299999999999</v>
      </c>
      <c r="BH34" s="12">
        <v>98.480999999999995</v>
      </c>
      <c r="BI34" s="12">
        <v>104.976</v>
      </c>
      <c r="BJ34" s="12">
        <v>106.264</v>
      </c>
      <c r="BK34" s="12">
        <v>94.063999999999993</v>
      </c>
      <c r="BL34" s="12">
        <v>135.64599999999999</v>
      </c>
      <c r="BM34" s="12">
        <v>126.233</v>
      </c>
      <c r="BN34" s="12">
        <v>100.925</v>
      </c>
      <c r="BO34" s="12">
        <v>114.18899999999999</v>
      </c>
      <c r="BP34" s="12">
        <v>109.869</v>
      </c>
      <c r="BQ34" s="12">
        <v>112.063</v>
      </c>
      <c r="BR34" s="12">
        <v>100.054</v>
      </c>
      <c r="BS34" s="12">
        <v>103.398</v>
      </c>
      <c r="BT34" s="12">
        <v>29.082999999999998</v>
      </c>
      <c r="BU34" s="12">
        <v>63.619</v>
      </c>
      <c r="BV34" s="12">
        <v>103.18600000000001</v>
      </c>
      <c r="BW34" s="12">
        <v>89.646000000000001</v>
      </c>
      <c r="BX34" s="12">
        <v>117.36</v>
      </c>
      <c r="BY34" s="12">
        <v>112.473</v>
      </c>
      <c r="BZ34" s="12">
        <v>93.296999999999997</v>
      </c>
      <c r="CA34" s="12">
        <v>111.96</v>
      </c>
      <c r="CB34" s="12">
        <v>106.47499999999999</v>
      </c>
      <c r="CC34" s="12">
        <v>108.78400000000001</v>
      </c>
      <c r="CD34" s="12">
        <v>99.266000000000005</v>
      </c>
      <c r="CE34" s="12">
        <v>105.779</v>
      </c>
      <c r="CF34" s="12">
        <v>90.195999999999998</v>
      </c>
      <c r="CG34" s="12">
        <v>82.001000000000005</v>
      </c>
      <c r="CH34" s="12">
        <v>80.234999999999999</v>
      </c>
      <c r="CI34" s="12">
        <v>68.67</v>
      </c>
      <c r="CJ34" s="12">
        <v>105.739</v>
      </c>
      <c r="CK34" s="12">
        <v>114.102</v>
      </c>
      <c r="CL34" s="12">
        <v>95.513999999999996</v>
      </c>
      <c r="CM34" s="12">
        <v>115.598</v>
      </c>
      <c r="CN34" s="12">
        <v>101.121</v>
      </c>
      <c r="CO34" s="12">
        <v>99.096000000000004</v>
      </c>
      <c r="CP34" s="12">
        <v>99.557000000000002</v>
      </c>
      <c r="CQ34" s="12">
        <v>100.226</v>
      </c>
      <c r="CR34" s="12">
        <v>104.48699999999999</v>
      </c>
      <c r="CS34" s="12">
        <v>92.825000000000003</v>
      </c>
      <c r="CT34" s="12">
        <v>98.311000000000007</v>
      </c>
      <c r="CU34" s="12">
        <v>93.043999999999997</v>
      </c>
      <c r="CV34" s="12">
        <v>99.539000000000001</v>
      </c>
      <c r="CW34" s="12">
        <v>95.989000000000004</v>
      </c>
      <c r="CX34" s="12">
        <v>108.93600000000001</v>
      </c>
      <c r="CY34" s="12">
        <v>98.477000000000004</v>
      </c>
      <c r="CZ34" s="12">
        <v>102.598</v>
      </c>
      <c r="DA34" s="12">
        <v>98.495000000000005</v>
      </c>
      <c r="DB34" s="12">
        <v>113.029</v>
      </c>
      <c r="DC34" s="12">
        <v>104.699</v>
      </c>
      <c r="DD34" s="12">
        <v>108.599</v>
      </c>
      <c r="DE34" s="12">
        <v>103.24</v>
      </c>
      <c r="DF34" s="12">
        <v>118.648</v>
      </c>
      <c r="DG34" s="12">
        <v>108.328</v>
      </c>
      <c r="DH34" s="12">
        <v>105.172</v>
      </c>
      <c r="DI34" s="12">
        <v>65.296000000000006</v>
      </c>
      <c r="DJ34" s="12">
        <v>106.49299999999999</v>
      </c>
      <c r="DK34" s="12">
        <v>103.911</v>
      </c>
      <c r="DL34" s="12">
        <v>104.61</v>
      </c>
      <c r="DM34" s="12">
        <v>84.144000000000005</v>
      </c>
      <c r="DN34" s="12">
        <v>96.17</v>
      </c>
      <c r="DO34" s="12">
        <v>99.588999999999999</v>
      </c>
      <c r="DP34" s="12">
        <v>96.959000000000003</v>
      </c>
      <c r="DQ34" s="12">
        <v>100.496</v>
      </c>
      <c r="DR34" s="12">
        <v>104.523</v>
      </c>
      <c r="DS34" s="12">
        <v>109.68899999999999</v>
      </c>
      <c r="DT34" s="12">
        <v>94.194999999999993</v>
      </c>
      <c r="DU34" s="12">
        <v>96.897999999999996</v>
      </c>
      <c r="DV34" s="373"/>
      <c r="DW34" s="298" t="s">
        <v>413</v>
      </c>
      <c r="DY34" s="6"/>
      <c r="DZ34" s="197"/>
      <c r="EA34" s="39"/>
    </row>
    <row r="35" spans="1:131" s="55" customFormat="1" ht="15" customHeight="1" x14ac:dyDescent="0.25">
      <c r="A35" s="600"/>
      <c r="B35" s="58"/>
      <c r="C35" s="5">
        <v>7.3</v>
      </c>
      <c r="D35" s="335" t="s">
        <v>591</v>
      </c>
      <c r="E35" s="52">
        <v>0.74383978573519172</v>
      </c>
      <c r="F35" s="333">
        <v>32</v>
      </c>
      <c r="G35" s="15"/>
      <c r="H35" s="15" t="s">
        <v>589</v>
      </c>
      <c r="I35" s="12">
        <v>106.084</v>
      </c>
      <c r="J35" s="12">
        <v>97.817999999999998</v>
      </c>
      <c r="K35" s="12">
        <v>93.653999999999996</v>
      </c>
      <c r="L35" s="12">
        <v>98.741</v>
      </c>
      <c r="M35" s="12">
        <v>99.376000000000005</v>
      </c>
      <c r="N35" s="12">
        <v>105.431</v>
      </c>
      <c r="O35" s="12">
        <v>101.36</v>
      </c>
      <c r="P35" s="12">
        <v>95.438999999999993</v>
      </c>
      <c r="Q35" s="12">
        <v>105.15900000000001</v>
      </c>
      <c r="R35" s="12">
        <v>100.46599999999999</v>
      </c>
      <c r="S35" s="12">
        <v>99.292000000000002</v>
      </c>
      <c r="T35" s="12">
        <v>97.18</v>
      </c>
      <c r="U35" s="12">
        <v>107.169</v>
      </c>
      <c r="V35" s="12">
        <v>99.055999999999997</v>
      </c>
      <c r="W35" s="12">
        <v>96.983000000000004</v>
      </c>
      <c r="X35" s="12">
        <v>91.376000000000005</v>
      </c>
      <c r="Y35" s="12">
        <v>87.745000000000005</v>
      </c>
      <c r="Z35" s="12">
        <v>102.405</v>
      </c>
      <c r="AA35" s="12">
        <v>96.054000000000002</v>
      </c>
      <c r="AB35" s="12">
        <v>94.975999999999999</v>
      </c>
      <c r="AC35" s="12">
        <v>105.471</v>
      </c>
      <c r="AD35" s="12">
        <v>95.061000000000007</v>
      </c>
      <c r="AE35" s="12">
        <v>93.245000000000005</v>
      </c>
      <c r="AF35" s="12">
        <v>96.313000000000002</v>
      </c>
      <c r="AG35" s="12">
        <v>110.639</v>
      </c>
      <c r="AH35" s="12">
        <v>100.742</v>
      </c>
      <c r="AI35" s="12">
        <v>102.96599999999999</v>
      </c>
      <c r="AJ35" s="12">
        <v>95.99</v>
      </c>
      <c r="AK35" s="12">
        <v>93.757999999999996</v>
      </c>
      <c r="AL35" s="12">
        <v>101.34</v>
      </c>
      <c r="AM35" s="12">
        <v>102.55500000000001</v>
      </c>
      <c r="AN35" s="12">
        <v>104.35299999999999</v>
      </c>
      <c r="AO35" s="12">
        <v>114.092</v>
      </c>
      <c r="AP35" s="12">
        <v>99.644000000000005</v>
      </c>
      <c r="AQ35" s="12">
        <v>99.686000000000007</v>
      </c>
      <c r="AR35" s="12">
        <v>101.48</v>
      </c>
      <c r="AS35" s="12">
        <v>113.999</v>
      </c>
      <c r="AT35" s="12">
        <v>103.622</v>
      </c>
      <c r="AU35" s="12">
        <v>106.024</v>
      </c>
      <c r="AV35" s="12">
        <v>102.307</v>
      </c>
      <c r="AW35" s="12">
        <v>98.707999999999998</v>
      </c>
      <c r="AX35" s="12">
        <v>104.989</v>
      </c>
      <c r="AY35" s="12">
        <v>109.753</v>
      </c>
      <c r="AZ35" s="12">
        <v>110.84099999999999</v>
      </c>
      <c r="BA35" s="12">
        <v>121.783</v>
      </c>
      <c r="BB35" s="12">
        <v>109.011</v>
      </c>
      <c r="BC35" s="12">
        <v>103.776</v>
      </c>
      <c r="BD35" s="12">
        <v>106.301</v>
      </c>
      <c r="BE35" s="12">
        <v>119.764</v>
      </c>
      <c r="BF35" s="12">
        <v>108.271</v>
      </c>
      <c r="BG35" s="12">
        <v>111.648</v>
      </c>
      <c r="BH35" s="12">
        <v>107.452</v>
      </c>
      <c r="BI35" s="12">
        <v>104.253</v>
      </c>
      <c r="BJ35" s="12">
        <v>107.889</v>
      </c>
      <c r="BK35" s="12">
        <v>115.828</v>
      </c>
      <c r="BL35" s="12">
        <v>117.294</v>
      </c>
      <c r="BM35" s="12">
        <v>122.20699999999999</v>
      </c>
      <c r="BN35" s="12">
        <v>116.22199999999999</v>
      </c>
      <c r="BO35" s="12">
        <v>114.932</v>
      </c>
      <c r="BP35" s="12">
        <v>114.273</v>
      </c>
      <c r="BQ35" s="12">
        <v>123.75700000000001</v>
      </c>
      <c r="BR35" s="12">
        <v>114.343</v>
      </c>
      <c r="BS35" s="12">
        <v>102.99299999999999</v>
      </c>
      <c r="BT35" s="12">
        <v>20.716000000000001</v>
      </c>
      <c r="BU35" s="12">
        <v>55.991</v>
      </c>
      <c r="BV35" s="12">
        <v>113.01</v>
      </c>
      <c r="BW35" s="12">
        <v>120.786</v>
      </c>
      <c r="BX35" s="12">
        <v>124.86499999999999</v>
      </c>
      <c r="BY35" s="12">
        <v>130.81800000000001</v>
      </c>
      <c r="BZ35" s="12">
        <v>121.982</v>
      </c>
      <c r="CA35" s="12">
        <v>115.724</v>
      </c>
      <c r="CB35" s="12">
        <v>111.59099999999999</v>
      </c>
      <c r="CC35" s="12">
        <v>121.497</v>
      </c>
      <c r="CD35" s="12">
        <v>109.51600000000001</v>
      </c>
      <c r="CE35" s="12">
        <v>114.29</v>
      </c>
      <c r="CF35" s="12">
        <v>110.40900000000001</v>
      </c>
      <c r="CG35" s="12">
        <v>109.47</v>
      </c>
      <c r="CH35" s="12">
        <v>78.933999999999997</v>
      </c>
      <c r="CI35" s="12">
        <v>76.331999999999994</v>
      </c>
      <c r="CJ35" s="12">
        <v>82.590999999999994</v>
      </c>
      <c r="CK35" s="12">
        <v>119.23699999999999</v>
      </c>
      <c r="CL35" s="12">
        <v>127.971</v>
      </c>
      <c r="CM35" s="12">
        <v>123.16200000000001</v>
      </c>
      <c r="CN35" s="12">
        <v>99.185000000000002</v>
      </c>
      <c r="CO35" s="12">
        <v>101.18300000000001</v>
      </c>
      <c r="CP35" s="12">
        <v>100.65300000000001</v>
      </c>
      <c r="CQ35" s="12">
        <v>98.98</v>
      </c>
      <c r="CR35" s="12">
        <v>101.069</v>
      </c>
      <c r="CS35" s="12">
        <v>93.841999999999999</v>
      </c>
      <c r="CT35" s="12">
        <v>98.834000000000003</v>
      </c>
      <c r="CU35" s="12">
        <v>94.873000000000005</v>
      </c>
      <c r="CV35" s="12">
        <v>104.783</v>
      </c>
      <c r="CW35" s="12">
        <v>97.028999999999996</v>
      </c>
      <c r="CX35" s="12">
        <v>107</v>
      </c>
      <c r="CY35" s="12">
        <v>100.27</v>
      </c>
      <c r="CZ35" s="12">
        <v>107.88200000000001</v>
      </c>
      <c r="DA35" s="12">
        <v>102.001</v>
      </c>
      <c r="DB35" s="12">
        <v>114.126</v>
      </c>
      <c r="DC35" s="12">
        <v>106.363</v>
      </c>
      <c r="DD35" s="12">
        <v>113.22799999999999</v>
      </c>
      <c r="DE35" s="12">
        <v>106.53100000000001</v>
      </c>
      <c r="DF35" s="12">
        <v>118.443</v>
      </c>
      <c r="DG35" s="12">
        <v>115.142</v>
      </c>
      <c r="DH35" s="12">
        <v>113.69799999999999</v>
      </c>
      <c r="DI35" s="12">
        <v>63.238999999999997</v>
      </c>
      <c r="DJ35" s="12">
        <v>125.49</v>
      </c>
      <c r="DK35" s="12">
        <v>116.432</v>
      </c>
      <c r="DL35" s="12">
        <v>115.101</v>
      </c>
      <c r="DM35" s="12">
        <v>99.603999999999999</v>
      </c>
      <c r="DN35" s="12">
        <v>92.72</v>
      </c>
      <c r="DO35" s="12">
        <v>100.256</v>
      </c>
      <c r="DP35" s="12">
        <v>97.230999999999995</v>
      </c>
      <c r="DQ35" s="12">
        <v>102.342</v>
      </c>
      <c r="DR35" s="12">
        <v>107.71</v>
      </c>
      <c r="DS35" s="12">
        <v>113.251</v>
      </c>
      <c r="DT35" s="12">
        <v>104.089</v>
      </c>
      <c r="DU35" s="12">
        <v>106.67400000000001</v>
      </c>
      <c r="DV35" s="373"/>
      <c r="DW35" s="298" t="s">
        <v>583</v>
      </c>
      <c r="DY35" s="6"/>
      <c r="DZ35" s="197"/>
      <c r="EA35" s="39"/>
    </row>
    <row r="36" spans="1:131" s="104" customFormat="1" ht="30" customHeight="1" thickBot="1" x14ac:dyDescent="0.3">
      <c r="A36" s="601"/>
      <c r="B36" s="86"/>
      <c r="C36" s="17">
        <v>7.4</v>
      </c>
      <c r="D36" s="87">
        <v>0.10026793350157824</v>
      </c>
      <c r="E36" s="87">
        <v>0.76395587143466215</v>
      </c>
      <c r="F36" s="88">
        <v>33</v>
      </c>
      <c r="G36" s="89"/>
      <c r="H36" s="503" t="s">
        <v>416</v>
      </c>
      <c r="I36" s="504">
        <v>109.27500000000001</v>
      </c>
      <c r="J36" s="504">
        <v>104.541</v>
      </c>
      <c r="K36" s="504">
        <v>104.474</v>
      </c>
      <c r="L36" s="504">
        <v>97.08</v>
      </c>
      <c r="M36" s="504">
        <v>82.277000000000001</v>
      </c>
      <c r="N36" s="504">
        <v>97.861999999999995</v>
      </c>
      <c r="O36" s="504">
        <v>101.733</v>
      </c>
      <c r="P36" s="504">
        <v>87.391999999999996</v>
      </c>
      <c r="Q36" s="504">
        <v>96.594999999999999</v>
      </c>
      <c r="R36" s="504">
        <v>104.98399999999999</v>
      </c>
      <c r="S36" s="504">
        <v>111.173</v>
      </c>
      <c r="T36" s="504">
        <v>102.613</v>
      </c>
      <c r="U36" s="504">
        <v>113.211</v>
      </c>
      <c r="V36" s="504">
        <v>101.105</v>
      </c>
      <c r="W36" s="504">
        <v>107.557</v>
      </c>
      <c r="X36" s="504">
        <v>94.914000000000001</v>
      </c>
      <c r="Y36" s="504">
        <v>92.262</v>
      </c>
      <c r="Z36" s="504">
        <v>101.952</v>
      </c>
      <c r="AA36" s="504">
        <v>131.71899999999999</v>
      </c>
      <c r="AB36" s="504">
        <v>104.566</v>
      </c>
      <c r="AC36" s="504">
        <v>109.666</v>
      </c>
      <c r="AD36" s="504">
        <v>108.804</v>
      </c>
      <c r="AE36" s="504">
        <v>116.238</v>
      </c>
      <c r="AF36" s="504">
        <v>88.617999999999995</v>
      </c>
      <c r="AG36" s="504">
        <v>99.784999999999997</v>
      </c>
      <c r="AH36" s="504">
        <v>92.963999999999999</v>
      </c>
      <c r="AI36" s="504">
        <v>121.598</v>
      </c>
      <c r="AJ36" s="504">
        <v>107.767</v>
      </c>
      <c r="AK36" s="504">
        <v>123.435</v>
      </c>
      <c r="AL36" s="504">
        <v>127.599</v>
      </c>
      <c r="AM36" s="504">
        <v>143.81</v>
      </c>
      <c r="AN36" s="504">
        <v>126.611</v>
      </c>
      <c r="AO36" s="504">
        <v>132.04900000000001</v>
      </c>
      <c r="AP36" s="504">
        <v>117.10599999999999</v>
      </c>
      <c r="AQ36" s="504">
        <v>123.878</v>
      </c>
      <c r="AR36" s="504">
        <v>96.938000000000002</v>
      </c>
      <c r="AS36" s="504">
        <v>111.75700000000001</v>
      </c>
      <c r="AT36" s="504">
        <v>103.70399999999999</v>
      </c>
      <c r="AU36" s="504">
        <v>126.039</v>
      </c>
      <c r="AV36" s="504">
        <v>116.76</v>
      </c>
      <c r="AW36" s="504">
        <v>130.62100000000001</v>
      </c>
      <c r="AX36" s="504">
        <v>131.553</v>
      </c>
      <c r="AY36" s="504">
        <v>149.75800000000001</v>
      </c>
      <c r="AZ36" s="504">
        <v>136.55600000000001</v>
      </c>
      <c r="BA36" s="504">
        <v>139.09299999999999</v>
      </c>
      <c r="BB36" s="504">
        <v>130.29</v>
      </c>
      <c r="BC36" s="504">
        <v>135.50700000000001</v>
      </c>
      <c r="BD36" s="504">
        <v>103.881</v>
      </c>
      <c r="BE36" s="504">
        <v>120.202</v>
      </c>
      <c r="BF36" s="504">
        <v>110.651</v>
      </c>
      <c r="BG36" s="504">
        <v>135.24100000000001</v>
      </c>
      <c r="BH36" s="504">
        <v>122.26</v>
      </c>
      <c r="BI36" s="504">
        <v>134.715</v>
      </c>
      <c r="BJ36" s="504">
        <v>131.929</v>
      </c>
      <c r="BK36" s="504">
        <v>153.28200000000001</v>
      </c>
      <c r="BL36" s="504">
        <v>141.96899999999999</v>
      </c>
      <c r="BM36" s="504">
        <v>143.26599999999999</v>
      </c>
      <c r="BN36" s="504">
        <v>133.03899999999999</v>
      </c>
      <c r="BO36" s="504">
        <v>139.161</v>
      </c>
      <c r="BP36" s="504">
        <v>108.742</v>
      </c>
      <c r="BQ36" s="504">
        <v>126.044</v>
      </c>
      <c r="BR36" s="504">
        <v>115.19499999999999</v>
      </c>
      <c r="BS36" s="504">
        <v>122.122</v>
      </c>
      <c r="BT36" s="504">
        <v>54.460999999999999</v>
      </c>
      <c r="BU36" s="504">
        <v>96.841999999999999</v>
      </c>
      <c r="BV36" s="504">
        <v>133.00200000000001</v>
      </c>
      <c r="BW36" s="504">
        <v>141.929</v>
      </c>
      <c r="BX36" s="504">
        <v>140.55000000000001</v>
      </c>
      <c r="BY36" s="504">
        <v>138.749</v>
      </c>
      <c r="BZ36" s="504">
        <v>131.477</v>
      </c>
      <c r="CA36" s="504">
        <v>133.83099999999999</v>
      </c>
      <c r="CB36" s="504">
        <v>105.818</v>
      </c>
      <c r="CC36" s="504">
        <v>123.961</v>
      </c>
      <c r="CD36" s="504">
        <v>113.818</v>
      </c>
      <c r="CE36" s="504">
        <v>129.196</v>
      </c>
      <c r="CF36" s="504">
        <v>118.985</v>
      </c>
      <c r="CG36" s="504">
        <v>114.17400000000001</v>
      </c>
      <c r="CH36" s="504">
        <v>106.321</v>
      </c>
      <c r="CI36" s="504">
        <v>108.37</v>
      </c>
      <c r="CJ36" s="504">
        <v>110.125</v>
      </c>
      <c r="CK36" s="504">
        <v>114.11199999999999</v>
      </c>
      <c r="CL36" s="504">
        <v>135.75299999999999</v>
      </c>
      <c r="CM36" s="504">
        <v>145.16499999999999</v>
      </c>
      <c r="CN36" s="504">
        <v>106.09699999999999</v>
      </c>
      <c r="CO36" s="504">
        <v>92.406000000000006</v>
      </c>
      <c r="CP36" s="504">
        <v>95.24</v>
      </c>
      <c r="CQ36" s="504">
        <v>106.25700000000001</v>
      </c>
      <c r="CR36" s="504">
        <v>107.291</v>
      </c>
      <c r="CS36" s="504">
        <v>96.376000000000005</v>
      </c>
      <c r="CT36" s="504">
        <v>115.31699999999999</v>
      </c>
      <c r="CU36" s="504">
        <v>104.554</v>
      </c>
      <c r="CV36" s="504">
        <v>104.782</v>
      </c>
      <c r="CW36" s="504">
        <v>119.6</v>
      </c>
      <c r="CX36" s="504">
        <v>134.15700000000001</v>
      </c>
      <c r="CY36" s="504">
        <v>112.64100000000001</v>
      </c>
      <c r="CZ36" s="504">
        <v>113.833</v>
      </c>
      <c r="DA36" s="504">
        <v>126.312</v>
      </c>
      <c r="DB36" s="504">
        <v>141.80199999999999</v>
      </c>
      <c r="DC36" s="504">
        <v>123.226</v>
      </c>
      <c r="DD36" s="504">
        <v>122.03100000000001</v>
      </c>
      <c r="DE36" s="504">
        <v>129.63399999999999</v>
      </c>
      <c r="DF36" s="504">
        <v>146.172</v>
      </c>
      <c r="DG36" s="504">
        <v>126.98099999999999</v>
      </c>
      <c r="DH36" s="504">
        <v>121.12</v>
      </c>
      <c r="DI36" s="504">
        <v>94.768000000000001</v>
      </c>
      <c r="DJ36" s="504">
        <v>140.40899999999999</v>
      </c>
      <c r="DK36" s="504">
        <v>123.709</v>
      </c>
      <c r="DL36" s="504">
        <v>122.325</v>
      </c>
      <c r="DM36" s="504">
        <v>113.16</v>
      </c>
      <c r="DN36" s="504">
        <v>110.869</v>
      </c>
      <c r="DO36" s="504">
        <v>99.762</v>
      </c>
      <c r="DP36" s="504">
        <v>107.45399999999999</v>
      </c>
      <c r="DQ36" s="504">
        <v>119.691</v>
      </c>
      <c r="DR36" s="504">
        <v>128.33099999999999</v>
      </c>
      <c r="DS36" s="504">
        <v>133.24700000000001</v>
      </c>
      <c r="DT36" s="504">
        <v>121.291</v>
      </c>
      <c r="DU36" s="504">
        <v>119.998</v>
      </c>
      <c r="DV36" s="505"/>
      <c r="DW36" s="506" t="s">
        <v>415</v>
      </c>
      <c r="DY36" s="6"/>
      <c r="DZ36" s="197"/>
      <c r="EA36" s="39"/>
    </row>
    <row r="37" spans="1:131" s="104" customFormat="1" x14ac:dyDescent="0.25">
      <c r="A37" s="441"/>
      <c r="B37" s="58"/>
      <c r="C37" s="5"/>
      <c r="D37" s="52"/>
      <c r="E37" s="52"/>
      <c r="F37" s="53"/>
      <c r="G37" s="15"/>
      <c r="H37" s="15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449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372"/>
      <c r="DT37" s="12"/>
      <c r="DU37" s="12"/>
      <c r="DV37" s="59"/>
      <c r="DW37" s="13"/>
      <c r="DY37" s="6"/>
      <c r="DZ37" s="197"/>
      <c r="EA37" s="39"/>
    </row>
    <row r="38" spans="1:131" s="104" customFormat="1" x14ac:dyDescent="0.25">
      <c r="A38" s="441"/>
      <c r="B38" s="58"/>
      <c r="C38" s="5"/>
      <c r="D38" s="52"/>
      <c r="E38" s="52"/>
      <c r="F38" s="53"/>
      <c r="G38" s="15"/>
      <c r="H38" s="15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372"/>
      <c r="DT38" s="12"/>
      <c r="DU38" s="12"/>
      <c r="DV38" s="59"/>
      <c r="DW38" s="13"/>
      <c r="DY38" s="6"/>
      <c r="DZ38" s="197"/>
      <c r="EA38" s="39"/>
    </row>
    <row r="39" spans="1:131" x14ac:dyDescent="0.25">
      <c r="C39" s="5"/>
      <c r="D39" s="5"/>
    </row>
    <row r="40" spans="1:131" x14ac:dyDescent="0.25">
      <c r="C40" s="5"/>
      <c r="D40" s="5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486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486"/>
      <c r="BE40" s="106"/>
      <c r="BF40" s="106"/>
      <c r="BG40" s="106"/>
      <c r="BH40" s="106"/>
      <c r="BI40" s="451"/>
      <c r="BJ40" s="106"/>
      <c r="BK40" s="456"/>
      <c r="BL40" s="106"/>
      <c r="BM40" s="106"/>
      <c r="BN40" s="106"/>
      <c r="BO40" s="106"/>
      <c r="BP40" s="48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</row>
    <row r="41" spans="1:131" x14ac:dyDescent="0.25"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486"/>
      <c r="BE41" s="63"/>
      <c r="BF41" s="63"/>
      <c r="BG41" s="63"/>
      <c r="BH41" s="63"/>
      <c r="BI41" s="452"/>
      <c r="BJ41" s="63"/>
      <c r="BK41" s="457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106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</row>
    <row r="42" spans="1:131" x14ac:dyDescent="0.25"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487"/>
      <c r="AS42" s="484"/>
      <c r="AT42" s="484"/>
      <c r="AU42" s="484"/>
      <c r="AV42" s="484"/>
      <c r="AW42" s="484"/>
      <c r="AX42" s="484"/>
      <c r="AY42" s="484"/>
      <c r="AZ42" s="484"/>
      <c r="BA42" s="484"/>
      <c r="BB42" s="484"/>
      <c r="BC42" s="484"/>
      <c r="BD42" s="486"/>
      <c r="BE42" s="197"/>
      <c r="BF42" s="197"/>
      <c r="BG42" s="197"/>
      <c r="BH42" s="197"/>
      <c r="BI42" s="453"/>
      <c r="BJ42" s="197"/>
      <c r="BK42" s="458"/>
      <c r="BL42" s="197"/>
      <c r="BM42" s="197"/>
      <c r="BN42" s="197"/>
      <c r="BO42" s="197"/>
      <c r="BP42" s="487"/>
      <c r="BQ42" s="197"/>
      <c r="BR42" s="197"/>
      <c r="BS42" s="197"/>
      <c r="BT42" s="197"/>
      <c r="BU42" s="197"/>
      <c r="BV42" s="197"/>
      <c r="BW42" s="197"/>
      <c r="BX42" s="197"/>
      <c r="BY42" s="197"/>
      <c r="BZ42" s="197"/>
      <c r="CA42" s="197"/>
      <c r="CB42" s="197"/>
      <c r="CC42" s="197"/>
      <c r="CD42" s="197"/>
      <c r="CE42" s="197"/>
      <c r="CF42" s="197"/>
      <c r="CG42" s="197"/>
      <c r="CH42" s="197"/>
      <c r="CI42" s="197"/>
      <c r="CJ42" s="197"/>
      <c r="CK42" s="197"/>
      <c r="CL42" s="197"/>
      <c r="CM42" s="197"/>
      <c r="CN42" s="197"/>
      <c r="CO42" s="197"/>
      <c r="CP42" s="197"/>
      <c r="CQ42" s="197"/>
      <c r="CR42" s="197"/>
      <c r="CS42" s="197"/>
      <c r="CT42" s="197"/>
      <c r="CU42" s="197"/>
      <c r="CV42" s="106"/>
      <c r="CW42" s="197"/>
      <c r="CX42" s="197"/>
      <c r="CY42" s="197"/>
      <c r="CZ42" s="197"/>
      <c r="DA42" s="197"/>
      <c r="DB42" s="197"/>
      <c r="DC42" s="197"/>
      <c r="DD42" s="197"/>
      <c r="DE42" s="197"/>
      <c r="DF42" s="197"/>
      <c r="DG42" s="197"/>
      <c r="DH42" s="197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31" x14ac:dyDescent="0.25">
      <c r="AR43" s="63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486"/>
      <c r="BP43" s="63"/>
      <c r="CV43" s="106"/>
    </row>
    <row r="44" spans="1:131" x14ac:dyDescent="0.25">
      <c r="I44" s="198"/>
      <c r="J44" s="198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488"/>
      <c r="AS44" s="485"/>
      <c r="AT44" s="485"/>
      <c r="AU44" s="485"/>
      <c r="AV44" s="485"/>
      <c r="AW44" s="485"/>
      <c r="AX44" s="485"/>
      <c r="AY44" s="485"/>
      <c r="AZ44" s="485"/>
      <c r="BA44" s="485"/>
      <c r="BB44" s="485"/>
      <c r="BC44" s="485"/>
      <c r="BD44" s="486"/>
      <c r="BE44" s="198"/>
      <c r="BF44" s="198"/>
      <c r="BG44" s="198"/>
      <c r="BH44" s="198"/>
      <c r="BI44" s="454"/>
      <c r="BJ44" s="198"/>
      <c r="BK44" s="459"/>
      <c r="BL44" s="198"/>
      <c r="BM44" s="198"/>
      <c r="BN44" s="198"/>
      <c r="BO44" s="198"/>
      <c r="BP44" s="488"/>
      <c r="BQ44" s="198"/>
      <c r="BR44" s="198"/>
      <c r="BS44" s="198"/>
      <c r="BT44" s="198"/>
      <c r="BU44" s="198"/>
      <c r="BV44" s="198"/>
      <c r="BW44" s="198"/>
      <c r="BX44" s="198"/>
      <c r="BY44" s="198"/>
      <c r="BZ44" s="198"/>
      <c r="CA44" s="198"/>
      <c r="CB44" s="198"/>
      <c r="CC44" s="198"/>
      <c r="CD44" s="198"/>
      <c r="CE44" s="198"/>
      <c r="CF44" s="198"/>
      <c r="CG44" s="198"/>
      <c r="CH44" s="198"/>
      <c r="CI44" s="198"/>
      <c r="CJ44" s="198"/>
      <c r="CK44" s="198"/>
      <c r="CL44" s="198"/>
      <c r="CM44" s="198"/>
      <c r="CN44" s="198"/>
      <c r="CO44" s="198"/>
      <c r="CP44" s="198"/>
      <c r="CQ44" s="198"/>
      <c r="CR44" s="198"/>
      <c r="CS44" s="198"/>
      <c r="CT44" s="198"/>
      <c r="CU44" s="198"/>
      <c r="CV44" s="106"/>
      <c r="CW44" s="198"/>
      <c r="CX44" s="198"/>
      <c r="CY44" s="198"/>
      <c r="CZ44" s="198"/>
      <c r="DA44" s="198"/>
      <c r="DB44" s="198"/>
      <c r="DC44" s="198"/>
      <c r="DD44" s="198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219"/>
      <c r="DP44" s="219"/>
      <c r="DQ44" s="219"/>
      <c r="DR44" s="219"/>
      <c r="DS44" s="219"/>
      <c r="DT44" s="219"/>
      <c r="DU44" s="219"/>
    </row>
    <row r="45" spans="1:131" x14ac:dyDescent="0.25">
      <c r="C45" s="5"/>
      <c r="D45" s="5"/>
      <c r="AR45" s="63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486"/>
      <c r="BP45" s="63"/>
      <c r="CV45" s="106"/>
    </row>
    <row r="46" spans="1:131" x14ac:dyDescent="0.25">
      <c r="C46" s="5"/>
      <c r="D46" s="5"/>
      <c r="AR46" s="63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486"/>
      <c r="BP46" s="63"/>
      <c r="CV46" s="106"/>
    </row>
    <row r="47" spans="1:131" x14ac:dyDescent="0.25">
      <c r="C47" s="5"/>
      <c r="D47" s="5"/>
      <c r="CV47" s="106"/>
    </row>
    <row r="48" spans="1:131" x14ac:dyDescent="0.25">
      <c r="BD48" s="63"/>
      <c r="BP48" s="63"/>
      <c r="CV48" s="106"/>
    </row>
    <row r="49" spans="56:68" x14ac:dyDescent="0.25">
      <c r="BD49" s="63"/>
      <c r="BP49" s="63"/>
    </row>
    <row r="50" spans="56:68" x14ac:dyDescent="0.25">
      <c r="BD50" s="63"/>
      <c r="BP50" s="63"/>
    </row>
    <row r="51" spans="56:68" x14ac:dyDescent="0.25">
      <c r="BD51" s="63"/>
      <c r="BP51" s="63"/>
    </row>
    <row r="52" spans="56:68" x14ac:dyDescent="0.25">
      <c r="BD52" s="63"/>
      <c r="BP52" s="63"/>
    </row>
    <row r="53" spans="56:68" x14ac:dyDescent="0.25">
      <c r="BD53" s="63"/>
      <c r="BP53" s="63"/>
    </row>
    <row r="54" spans="56:68" x14ac:dyDescent="0.25">
      <c r="BD54" s="63"/>
      <c r="BP54" s="63"/>
    </row>
    <row r="60" spans="56:68" ht="15" hidden="1" customHeight="1" x14ac:dyDescent="0.25"/>
    <row r="61" spans="56:68" ht="15" hidden="1" customHeight="1" x14ac:dyDescent="0.25"/>
    <row r="62" spans="56:68" ht="15" hidden="1" customHeight="1" x14ac:dyDescent="0.25"/>
    <row r="63" spans="56:68" ht="15" hidden="1" customHeight="1" x14ac:dyDescent="0.25"/>
    <row r="64" spans="56:68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</sheetData>
  <mergeCells count="22">
    <mergeCell ref="G32:H32"/>
    <mergeCell ref="B1:DW1"/>
    <mergeCell ref="B2:DW2"/>
    <mergeCell ref="A1:A36"/>
    <mergeCell ref="DV4:DW4"/>
    <mergeCell ref="G5:H5"/>
    <mergeCell ref="DV5:DW5"/>
    <mergeCell ref="G6:H6"/>
    <mergeCell ref="DV6:DW6"/>
    <mergeCell ref="G4:H4"/>
    <mergeCell ref="DV32:DW32"/>
    <mergeCell ref="G10:H10"/>
    <mergeCell ref="G14:H14"/>
    <mergeCell ref="DV10:DW10"/>
    <mergeCell ref="DV14:DW14"/>
    <mergeCell ref="DV19:DW19"/>
    <mergeCell ref="B4:C4"/>
    <mergeCell ref="DV28:DW28"/>
    <mergeCell ref="G19:H19"/>
    <mergeCell ref="G24:H24"/>
    <mergeCell ref="G28:H28"/>
    <mergeCell ref="DV24:DW24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C52"/>
  <sheetViews>
    <sheetView view="pageBreakPreview" zoomScale="85" zoomScaleNormal="100" zoomScaleSheetLayoutView="85" workbookViewId="0">
      <selection activeCell="FU9" sqref="FU9"/>
    </sheetView>
  </sheetViews>
  <sheetFormatPr defaultColWidth="9.140625" defaultRowHeight="15" x14ac:dyDescent="0.25"/>
  <cols>
    <col min="1" max="1" width="3.28515625" style="324" customWidth="1"/>
    <col min="2" max="2" width="5.140625" style="263" customWidth="1"/>
    <col min="3" max="3" width="4.5703125" style="253" customWidth="1"/>
    <col min="4" max="4" width="9.28515625" style="319" hidden="1" customWidth="1"/>
    <col min="5" max="5" width="9.28515625" style="319" customWidth="1"/>
    <col min="6" max="6" width="5.85546875" style="263" customWidth="1"/>
    <col min="7" max="7" width="2" style="320" customWidth="1"/>
    <col min="8" max="8" width="41.28515625" style="263" customWidth="1"/>
    <col min="9" max="15" width="5.7109375" style="263" hidden="1" customWidth="1"/>
    <col min="16" max="19" width="5.7109375" style="253" hidden="1" customWidth="1"/>
    <col min="20" max="32" width="5.7109375" style="322" hidden="1" customWidth="1"/>
    <col min="33" max="33" width="5.7109375" style="321" hidden="1" customWidth="1"/>
    <col min="34" max="56" width="5.7109375" style="322" hidden="1" customWidth="1"/>
    <col min="57" max="57" width="5.7109375" style="443" hidden="1" customWidth="1"/>
    <col min="58" max="65" width="5.7109375" style="322" hidden="1" customWidth="1"/>
    <col min="66" max="67" width="5.7109375" style="322" customWidth="1"/>
    <col min="68" max="71" width="5.7109375" style="322" hidden="1" customWidth="1"/>
    <col min="72" max="72" width="6.7109375" style="322" hidden="1" customWidth="1"/>
    <col min="73" max="77" width="5.7109375" style="322" hidden="1" customWidth="1"/>
    <col min="78" max="79" width="5.7109375" style="322" customWidth="1"/>
    <col min="80" max="96" width="5.7109375" style="321" hidden="1" customWidth="1"/>
    <col min="97" max="98" width="5.7109375" style="321" customWidth="1"/>
    <col min="99" max="100" width="5.7109375" style="321" hidden="1" customWidth="1"/>
    <col min="101" max="102" width="5.7109375" style="321" customWidth="1"/>
    <col min="103" max="103" width="6.28515625" style="321" hidden="1" customWidth="1"/>
    <col min="104" max="106" width="6.28515625" style="253" hidden="1" customWidth="1"/>
    <col min="107" max="108" width="6.28515625" style="253" customWidth="1"/>
    <col min="109" max="176" width="5.7109375" style="253" hidden="1" customWidth="1"/>
    <col min="177" max="178" width="5.7109375" style="253" customWidth="1"/>
    <col min="179" max="188" width="5.7109375" style="253" hidden="1" customWidth="1"/>
    <col min="189" max="190" width="5.7109375" style="253" customWidth="1"/>
    <col min="191" max="210" width="5.7109375" style="253" hidden="1" customWidth="1"/>
    <col min="211" max="212" width="5.7109375" style="253" customWidth="1"/>
    <col min="213" max="214" width="5.7109375" style="253" hidden="1" customWidth="1"/>
    <col min="215" max="216" width="5.7109375" style="253" customWidth="1"/>
    <col min="217" max="217" width="2" style="263" customWidth="1"/>
    <col min="218" max="218" width="43.85546875" style="263" customWidth="1"/>
    <col min="219" max="220" width="8.85546875" style="264" customWidth="1"/>
    <col min="221" max="223" width="7.85546875" style="323" customWidth="1"/>
    <col min="224" max="224" width="22" style="323" customWidth="1"/>
    <col min="225" max="225" width="8.140625" style="323" customWidth="1"/>
    <col min="226" max="227" width="9.140625" style="44" customWidth="1"/>
    <col min="228" max="228" width="9.140625" style="44"/>
    <col min="229" max="229" width="44.42578125" style="44" customWidth="1"/>
    <col min="230" max="232" width="9.140625" style="44"/>
    <col min="233" max="233" width="49.5703125" style="44" customWidth="1"/>
    <col min="234" max="234" width="9.140625" style="44" customWidth="1"/>
    <col min="235" max="235" width="59.85546875" style="44" customWidth="1"/>
    <col min="236" max="16384" width="9.140625" style="263"/>
  </cols>
  <sheetData>
    <row r="1" spans="1:237" ht="15" customHeight="1" x14ac:dyDescent="0.25">
      <c r="A1" s="609" t="s">
        <v>780</v>
      </c>
      <c r="B1" s="605" t="s">
        <v>455</v>
      </c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  <c r="O1" s="605"/>
      <c r="P1" s="605"/>
      <c r="Q1" s="605"/>
      <c r="R1" s="605"/>
      <c r="S1" s="605"/>
      <c r="T1" s="605"/>
      <c r="U1" s="605"/>
      <c r="V1" s="605"/>
      <c r="W1" s="605"/>
      <c r="X1" s="605"/>
      <c r="Y1" s="605"/>
      <c r="Z1" s="605"/>
      <c r="AA1" s="605"/>
      <c r="AB1" s="605"/>
      <c r="AC1" s="605"/>
      <c r="AD1" s="605"/>
      <c r="AE1" s="605"/>
      <c r="AF1" s="605"/>
      <c r="AG1" s="605"/>
      <c r="AH1" s="605"/>
      <c r="AI1" s="605"/>
      <c r="AJ1" s="605"/>
      <c r="AK1" s="605"/>
      <c r="AL1" s="605"/>
      <c r="AM1" s="605"/>
      <c r="AN1" s="605"/>
      <c r="AO1" s="605"/>
      <c r="AP1" s="605"/>
      <c r="AQ1" s="605"/>
      <c r="AR1" s="605"/>
      <c r="AS1" s="605"/>
      <c r="AT1" s="605"/>
      <c r="AU1" s="605"/>
      <c r="AV1" s="605"/>
      <c r="AW1" s="605"/>
      <c r="AX1" s="605"/>
      <c r="AY1" s="605"/>
      <c r="AZ1" s="605"/>
      <c r="BA1" s="605"/>
      <c r="BB1" s="605"/>
      <c r="BC1" s="605"/>
      <c r="BD1" s="605"/>
      <c r="BE1" s="605"/>
      <c r="BF1" s="605"/>
      <c r="BG1" s="605"/>
      <c r="BH1" s="605"/>
      <c r="BI1" s="605"/>
      <c r="BJ1" s="605"/>
      <c r="BK1" s="605"/>
      <c r="BL1" s="605"/>
      <c r="BM1" s="605"/>
      <c r="BN1" s="605"/>
      <c r="BO1" s="605"/>
      <c r="BP1" s="605"/>
      <c r="BQ1" s="605"/>
      <c r="BR1" s="605"/>
      <c r="BS1" s="605"/>
      <c r="BT1" s="605"/>
      <c r="BU1" s="605"/>
      <c r="BV1" s="605"/>
      <c r="BW1" s="605"/>
      <c r="BX1" s="605"/>
      <c r="BY1" s="605"/>
      <c r="BZ1" s="605"/>
      <c r="CA1" s="605"/>
      <c r="CB1" s="605"/>
      <c r="CC1" s="605"/>
      <c r="CD1" s="605"/>
      <c r="CE1" s="605"/>
      <c r="CF1" s="605"/>
      <c r="CG1" s="605"/>
      <c r="CH1" s="605"/>
      <c r="CI1" s="605"/>
      <c r="CJ1" s="605"/>
      <c r="CK1" s="605"/>
      <c r="CL1" s="605"/>
      <c r="CM1" s="605"/>
      <c r="CN1" s="605"/>
      <c r="CO1" s="605"/>
      <c r="CP1" s="605"/>
      <c r="CQ1" s="605"/>
      <c r="CR1" s="605"/>
      <c r="CS1" s="605"/>
      <c r="CT1" s="605"/>
      <c r="CU1" s="605"/>
      <c r="CV1" s="605"/>
      <c r="CW1" s="605"/>
      <c r="CX1" s="605"/>
      <c r="CY1" s="605"/>
      <c r="CZ1" s="605"/>
      <c r="DA1" s="605"/>
      <c r="DB1" s="605"/>
      <c r="DC1" s="605"/>
      <c r="DD1" s="605"/>
      <c r="DE1" s="605"/>
      <c r="DF1" s="605"/>
      <c r="DG1" s="605"/>
      <c r="DH1" s="605"/>
      <c r="DI1" s="605"/>
      <c r="DJ1" s="605"/>
      <c r="DK1" s="605"/>
      <c r="DL1" s="605"/>
      <c r="DM1" s="605"/>
      <c r="DN1" s="605"/>
      <c r="DO1" s="605"/>
      <c r="DP1" s="605"/>
      <c r="DQ1" s="605"/>
      <c r="DR1" s="605"/>
      <c r="DS1" s="605"/>
      <c r="DT1" s="605"/>
      <c r="DU1" s="605"/>
      <c r="DV1" s="605"/>
      <c r="DW1" s="605"/>
      <c r="DX1" s="605"/>
      <c r="DY1" s="605"/>
      <c r="DZ1" s="605"/>
      <c r="EA1" s="605"/>
      <c r="EB1" s="605"/>
      <c r="EC1" s="605"/>
      <c r="ED1" s="605"/>
      <c r="EE1" s="605"/>
      <c r="EF1" s="605"/>
      <c r="EG1" s="605"/>
      <c r="EH1" s="605"/>
      <c r="EI1" s="605"/>
      <c r="EJ1" s="605"/>
      <c r="EK1" s="605"/>
      <c r="EL1" s="605"/>
      <c r="EM1" s="605"/>
      <c r="EN1" s="605"/>
      <c r="EO1" s="605"/>
      <c r="EP1" s="605"/>
      <c r="EQ1" s="605"/>
      <c r="ER1" s="605"/>
      <c r="ES1" s="605"/>
      <c r="ET1" s="605"/>
      <c r="EU1" s="605"/>
      <c r="EV1" s="605"/>
      <c r="EW1" s="605"/>
      <c r="EX1" s="605"/>
      <c r="EY1" s="605"/>
      <c r="EZ1" s="605"/>
      <c r="FA1" s="605"/>
      <c r="FB1" s="605"/>
      <c r="FC1" s="605"/>
      <c r="FD1" s="605"/>
      <c r="FE1" s="605"/>
      <c r="FF1" s="605"/>
      <c r="FG1" s="605"/>
      <c r="FH1" s="605"/>
      <c r="FI1" s="605"/>
      <c r="FJ1" s="605"/>
      <c r="FK1" s="605"/>
      <c r="FL1" s="605"/>
      <c r="FM1" s="605"/>
      <c r="FN1" s="605"/>
      <c r="FO1" s="605"/>
      <c r="FP1" s="605"/>
      <c r="FQ1" s="605"/>
      <c r="FR1" s="605"/>
      <c r="FS1" s="605"/>
      <c r="FT1" s="605"/>
      <c r="FU1" s="605"/>
      <c r="FV1" s="605"/>
      <c r="FW1" s="605"/>
      <c r="FX1" s="605"/>
      <c r="FY1" s="605"/>
      <c r="FZ1" s="605"/>
      <c r="GA1" s="605"/>
      <c r="GB1" s="605"/>
      <c r="GC1" s="605"/>
      <c r="GD1" s="605"/>
      <c r="GE1" s="605"/>
      <c r="GF1" s="605"/>
      <c r="GG1" s="605"/>
      <c r="GH1" s="605"/>
      <c r="GI1" s="605"/>
      <c r="GJ1" s="605"/>
      <c r="GK1" s="605"/>
      <c r="GL1" s="605"/>
      <c r="GM1" s="605"/>
      <c r="GN1" s="605"/>
      <c r="GO1" s="605"/>
      <c r="GP1" s="605"/>
      <c r="GQ1" s="605"/>
      <c r="GR1" s="605"/>
      <c r="GS1" s="605"/>
      <c r="GT1" s="605"/>
      <c r="GU1" s="605"/>
      <c r="GV1" s="605"/>
      <c r="GW1" s="605"/>
      <c r="GX1" s="605"/>
      <c r="GY1" s="605"/>
      <c r="GZ1" s="605"/>
      <c r="HA1" s="605"/>
      <c r="HB1" s="605"/>
      <c r="HC1" s="605"/>
      <c r="HD1" s="605"/>
      <c r="HE1" s="605"/>
      <c r="HF1" s="605"/>
      <c r="HG1" s="605"/>
      <c r="HH1" s="605"/>
      <c r="HI1" s="605"/>
      <c r="HJ1" s="605"/>
      <c r="HM1" s="95"/>
      <c r="HN1" s="95"/>
      <c r="HO1" s="95"/>
      <c r="HP1" s="95"/>
      <c r="HQ1" s="95"/>
    </row>
    <row r="2" spans="1:237" ht="15" customHeight="1" x14ac:dyDescent="0.25">
      <c r="A2" s="610"/>
      <c r="B2" s="606" t="s">
        <v>456</v>
      </c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606"/>
      <c r="O2" s="606"/>
      <c r="P2" s="606"/>
      <c r="Q2" s="606"/>
      <c r="R2" s="606"/>
      <c r="S2" s="606"/>
      <c r="T2" s="606"/>
      <c r="U2" s="606"/>
      <c r="V2" s="606"/>
      <c r="W2" s="606"/>
      <c r="X2" s="606"/>
      <c r="Y2" s="606"/>
      <c r="Z2" s="606"/>
      <c r="AA2" s="606"/>
      <c r="AB2" s="606"/>
      <c r="AC2" s="606"/>
      <c r="AD2" s="606"/>
      <c r="AE2" s="606"/>
      <c r="AF2" s="606"/>
      <c r="AG2" s="606"/>
      <c r="AH2" s="606"/>
      <c r="AI2" s="606"/>
      <c r="AJ2" s="606"/>
      <c r="AK2" s="606"/>
      <c r="AL2" s="606"/>
      <c r="AM2" s="606"/>
      <c r="AN2" s="606"/>
      <c r="AO2" s="606"/>
      <c r="AP2" s="606"/>
      <c r="AQ2" s="606"/>
      <c r="AR2" s="606"/>
      <c r="AS2" s="606"/>
      <c r="AT2" s="606"/>
      <c r="AU2" s="606"/>
      <c r="AV2" s="606"/>
      <c r="AW2" s="606"/>
      <c r="AX2" s="606"/>
      <c r="AY2" s="606"/>
      <c r="AZ2" s="606"/>
      <c r="BA2" s="606"/>
      <c r="BB2" s="606"/>
      <c r="BC2" s="606"/>
      <c r="BD2" s="606"/>
      <c r="BE2" s="606"/>
      <c r="BF2" s="606"/>
      <c r="BG2" s="606"/>
      <c r="BH2" s="606"/>
      <c r="BI2" s="606"/>
      <c r="BJ2" s="606"/>
      <c r="BK2" s="606"/>
      <c r="BL2" s="606"/>
      <c r="BM2" s="606"/>
      <c r="BN2" s="606"/>
      <c r="BO2" s="606"/>
      <c r="BP2" s="606"/>
      <c r="BQ2" s="606"/>
      <c r="BR2" s="606"/>
      <c r="BS2" s="606"/>
      <c r="BT2" s="606"/>
      <c r="BU2" s="606"/>
      <c r="BV2" s="606"/>
      <c r="BW2" s="606"/>
      <c r="BX2" s="606"/>
      <c r="BY2" s="606"/>
      <c r="BZ2" s="606"/>
      <c r="CA2" s="606"/>
      <c r="CB2" s="606"/>
      <c r="CC2" s="606"/>
      <c r="CD2" s="606"/>
      <c r="CE2" s="606"/>
      <c r="CF2" s="606"/>
      <c r="CG2" s="606"/>
      <c r="CH2" s="606"/>
      <c r="CI2" s="606"/>
      <c r="CJ2" s="606"/>
      <c r="CK2" s="606"/>
      <c r="CL2" s="606"/>
      <c r="CM2" s="606"/>
      <c r="CN2" s="606"/>
      <c r="CO2" s="606"/>
      <c r="CP2" s="606"/>
      <c r="CQ2" s="606"/>
      <c r="CR2" s="606"/>
      <c r="CS2" s="606"/>
      <c r="CT2" s="606"/>
      <c r="CU2" s="606"/>
      <c r="CV2" s="606"/>
      <c r="CW2" s="606"/>
      <c r="CX2" s="606"/>
      <c r="CY2" s="606"/>
      <c r="CZ2" s="606"/>
      <c r="DA2" s="606"/>
      <c r="DB2" s="606"/>
      <c r="DC2" s="606"/>
      <c r="DD2" s="606"/>
      <c r="DE2" s="606"/>
      <c r="DF2" s="606"/>
      <c r="DG2" s="606"/>
      <c r="DH2" s="606"/>
      <c r="DI2" s="606"/>
      <c r="DJ2" s="606"/>
      <c r="DK2" s="606"/>
      <c r="DL2" s="606"/>
      <c r="DM2" s="606"/>
      <c r="DN2" s="606"/>
      <c r="DO2" s="606"/>
      <c r="DP2" s="606"/>
      <c r="DQ2" s="606"/>
      <c r="DR2" s="606"/>
      <c r="DS2" s="606"/>
      <c r="DT2" s="606"/>
      <c r="DU2" s="606"/>
      <c r="DV2" s="606"/>
      <c r="DW2" s="606"/>
      <c r="DX2" s="606"/>
      <c r="DY2" s="606"/>
      <c r="DZ2" s="606"/>
      <c r="EA2" s="606"/>
      <c r="EB2" s="606"/>
      <c r="EC2" s="606"/>
      <c r="ED2" s="606"/>
      <c r="EE2" s="606"/>
      <c r="EF2" s="606"/>
      <c r="EG2" s="606"/>
      <c r="EH2" s="606"/>
      <c r="EI2" s="606"/>
      <c r="EJ2" s="606"/>
      <c r="EK2" s="606"/>
      <c r="EL2" s="606"/>
      <c r="EM2" s="606"/>
      <c r="EN2" s="606"/>
      <c r="EO2" s="606"/>
      <c r="EP2" s="606"/>
      <c r="EQ2" s="606"/>
      <c r="ER2" s="606"/>
      <c r="ES2" s="606"/>
      <c r="ET2" s="606"/>
      <c r="EU2" s="606"/>
      <c r="EV2" s="606"/>
      <c r="EW2" s="606"/>
      <c r="EX2" s="606"/>
      <c r="EY2" s="606"/>
      <c r="EZ2" s="606"/>
      <c r="FA2" s="606"/>
      <c r="FB2" s="606"/>
      <c r="FC2" s="606"/>
      <c r="FD2" s="606"/>
      <c r="FE2" s="606"/>
      <c r="FF2" s="606"/>
      <c r="FG2" s="606"/>
      <c r="FH2" s="606"/>
      <c r="FI2" s="606"/>
      <c r="FJ2" s="606"/>
      <c r="FK2" s="606"/>
      <c r="FL2" s="606"/>
      <c r="FM2" s="606"/>
      <c r="FN2" s="606"/>
      <c r="FO2" s="606"/>
      <c r="FP2" s="606"/>
      <c r="FQ2" s="606"/>
      <c r="FR2" s="606"/>
      <c r="FS2" s="606"/>
      <c r="FT2" s="606"/>
      <c r="FU2" s="606"/>
      <c r="FV2" s="606"/>
      <c r="FW2" s="606"/>
      <c r="FX2" s="606"/>
      <c r="FY2" s="606"/>
      <c r="FZ2" s="606"/>
      <c r="GA2" s="606"/>
      <c r="GB2" s="606"/>
      <c r="GC2" s="606"/>
      <c r="GD2" s="606"/>
      <c r="GE2" s="606"/>
      <c r="GF2" s="606"/>
      <c r="GG2" s="606"/>
      <c r="GH2" s="606"/>
      <c r="GI2" s="606"/>
      <c r="GJ2" s="606"/>
      <c r="GK2" s="606"/>
      <c r="GL2" s="606"/>
      <c r="GM2" s="606"/>
      <c r="GN2" s="606"/>
      <c r="GO2" s="606"/>
      <c r="GP2" s="606"/>
      <c r="GQ2" s="606"/>
      <c r="GR2" s="606"/>
      <c r="GS2" s="606"/>
      <c r="GT2" s="606"/>
      <c r="GU2" s="606"/>
      <c r="GV2" s="606"/>
      <c r="GW2" s="606"/>
      <c r="GX2" s="606"/>
      <c r="GY2" s="606"/>
      <c r="GZ2" s="606"/>
      <c r="HA2" s="606"/>
      <c r="HB2" s="606"/>
      <c r="HC2" s="606"/>
      <c r="HD2" s="606"/>
      <c r="HE2" s="606"/>
      <c r="HF2" s="606"/>
      <c r="HG2" s="606"/>
      <c r="HH2" s="606"/>
      <c r="HI2" s="606"/>
      <c r="HJ2" s="606"/>
      <c r="HM2" s="265"/>
      <c r="HN2" s="265"/>
      <c r="HO2" s="265"/>
      <c r="HP2" s="265"/>
      <c r="HQ2" s="265"/>
    </row>
    <row r="3" spans="1:237" ht="15" customHeight="1" thickBot="1" x14ac:dyDescent="0.3">
      <c r="A3" s="610"/>
      <c r="C3" s="490"/>
      <c r="D3" s="266"/>
      <c r="E3" s="266"/>
      <c r="F3" s="490"/>
      <c r="G3" s="267"/>
      <c r="H3" s="545"/>
      <c r="I3" s="269"/>
      <c r="J3" s="269"/>
      <c r="K3" s="269"/>
      <c r="L3" s="269"/>
      <c r="M3" s="269"/>
      <c r="N3" s="269"/>
      <c r="O3" s="269"/>
      <c r="P3" s="246"/>
      <c r="Q3" s="246"/>
      <c r="R3" s="246"/>
      <c r="S3" s="246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68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471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530"/>
      <c r="BR3" s="530"/>
      <c r="BS3" s="530"/>
      <c r="BT3" s="530"/>
      <c r="BU3" s="530"/>
      <c r="BV3" s="530"/>
      <c r="BW3" s="530"/>
      <c r="BX3" s="544"/>
      <c r="BY3" s="530"/>
      <c r="BZ3" s="530"/>
      <c r="CA3" s="530"/>
      <c r="CB3" s="268"/>
      <c r="CC3" s="268"/>
      <c r="CD3" s="268"/>
      <c r="CE3" s="268"/>
      <c r="CF3" s="268"/>
      <c r="CG3" s="268"/>
      <c r="CH3" s="268"/>
      <c r="CI3" s="268"/>
      <c r="CJ3" s="268"/>
      <c r="CK3" s="268"/>
      <c r="CL3" s="268"/>
      <c r="CM3" s="268"/>
      <c r="CN3" s="268"/>
      <c r="CO3" s="268"/>
      <c r="CP3" s="268"/>
      <c r="CQ3" s="268"/>
      <c r="CR3" s="268"/>
      <c r="CS3" s="268"/>
      <c r="CT3" s="268"/>
      <c r="CU3" s="268"/>
      <c r="CV3" s="531"/>
      <c r="CW3" s="531"/>
      <c r="CX3" s="531"/>
      <c r="CY3" s="268"/>
      <c r="CZ3" s="246"/>
      <c r="DA3" s="246"/>
      <c r="DB3" s="246"/>
      <c r="DC3" s="532"/>
      <c r="DD3" s="246"/>
      <c r="DE3" s="246"/>
      <c r="DF3" s="246"/>
      <c r="DG3" s="246"/>
      <c r="DH3" s="246"/>
      <c r="DI3" s="246"/>
      <c r="DJ3" s="246"/>
      <c r="DK3" s="246"/>
      <c r="DL3" s="246"/>
      <c r="DM3" s="246"/>
      <c r="DN3" s="246"/>
      <c r="DO3" s="246"/>
      <c r="DP3" s="246"/>
      <c r="DQ3" s="246"/>
      <c r="DR3" s="246"/>
      <c r="DS3" s="246"/>
      <c r="DT3" s="246"/>
      <c r="DU3" s="246"/>
      <c r="DV3" s="246"/>
      <c r="DW3" s="246"/>
      <c r="DX3" s="246"/>
      <c r="DY3" s="246"/>
      <c r="DZ3" s="246"/>
      <c r="EA3" s="246"/>
      <c r="EB3" s="246"/>
      <c r="EC3" s="246"/>
      <c r="ED3" s="246"/>
      <c r="EE3" s="246"/>
      <c r="EF3" s="246"/>
      <c r="EG3" s="246"/>
      <c r="EH3" s="246"/>
      <c r="EI3" s="246"/>
      <c r="EJ3" s="246"/>
      <c r="EK3" s="246"/>
      <c r="EL3" s="246"/>
      <c r="EM3" s="246"/>
      <c r="EN3" s="246"/>
      <c r="EO3" s="246"/>
      <c r="EP3" s="246"/>
      <c r="EQ3" s="246"/>
      <c r="ER3" s="246"/>
      <c r="ES3" s="246"/>
      <c r="ET3" s="246"/>
      <c r="EU3" s="246"/>
      <c r="EV3" s="246"/>
      <c r="EW3" s="246"/>
      <c r="EX3" s="246"/>
      <c r="EY3" s="246"/>
      <c r="EZ3" s="246"/>
      <c r="FA3" s="246"/>
      <c r="FB3" s="246"/>
      <c r="FC3" s="246"/>
      <c r="FD3" s="246"/>
      <c r="FE3" s="246"/>
      <c r="FF3" s="246"/>
      <c r="FG3" s="246"/>
      <c r="FH3" s="246"/>
      <c r="FI3" s="246"/>
      <c r="FJ3" s="246"/>
      <c r="FK3" s="246"/>
      <c r="FL3" s="246"/>
      <c r="FM3" s="246"/>
      <c r="FN3" s="246"/>
      <c r="FO3" s="246"/>
      <c r="FP3" s="246"/>
      <c r="FQ3" s="246"/>
      <c r="FR3" s="246"/>
      <c r="FS3" s="246"/>
      <c r="FT3" s="246"/>
      <c r="FU3" s="246"/>
      <c r="FV3" s="246"/>
      <c r="FW3" s="532"/>
      <c r="FX3" s="532"/>
      <c r="FY3" s="532"/>
      <c r="FZ3" s="532"/>
      <c r="GA3" s="532"/>
      <c r="GB3" s="532"/>
      <c r="GC3" s="532"/>
      <c r="GD3" s="532"/>
      <c r="GE3" s="532"/>
      <c r="GF3" s="532"/>
      <c r="GG3" s="532"/>
      <c r="GH3" s="532"/>
      <c r="GI3" s="246"/>
      <c r="GJ3" s="246"/>
      <c r="GK3" s="246"/>
      <c r="GL3" s="246"/>
      <c r="GM3" s="246"/>
      <c r="GN3" s="246"/>
      <c r="GO3" s="246"/>
      <c r="GP3" s="246"/>
      <c r="GQ3" s="246"/>
      <c r="GR3" s="246"/>
      <c r="GS3" s="246"/>
      <c r="GT3" s="246"/>
      <c r="GU3" s="246"/>
      <c r="GV3" s="246"/>
      <c r="GW3" s="246"/>
      <c r="GX3" s="246"/>
      <c r="GY3" s="246"/>
      <c r="GZ3" s="246"/>
      <c r="HA3" s="246"/>
      <c r="HB3" s="246"/>
      <c r="HC3" s="246"/>
      <c r="HD3" s="246"/>
      <c r="HE3" s="532"/>
      <c r="HF3" s="532"/>
      <c r="HG3" s="532"/>
      <c r="HH3" s="532"/>
      <c r="HI3" s="271"/>
      <c r="HJ3" s="269"/>
      <c r="HM3" s="265"/>
      <c r="HN3" s="265"/>
      <c r="HO3" s="265"/>
      <c r="HP3" s="265"/>
      <c r="HQ3" s="265"/>
    </row>
    <row r="4" spans="1:237" s="274" customFormat="1" ht="81" customHeight="1" x14ac:dyDescent="0.25">
      <c r="A4" s="610"/>
      <c r="B4" s="611" t="s">
        <v>754</v>
      </c>
      <c r="C4" s="611"/>
      <c r="D4" s="620" t="s">
        <v>735</v>
      </c>
      <c r="E4" s="620" t="s">
        <v>736</v>
      </c>
      <c r="F4" s="611" t="s">
        <v>580</v>
      </c>
      <c r="G4" s="612" t="s">
        <v>755</v>
      </c>
      <c r="H4" s="613"/>
      <c r="I4" s="619" t="s">
        <v>756</v>
      </c>
      <c r="J4" s="619"/>
      <c r="K4" s="619"/>
      <c r="L4" s="619"/>
      <c r="M4" s="619"/>
      <c r="N4" s="619"/>
      <c r="O4" s="619"/>
      <c r="P4" s="619"/>
      <c r="Q4" s="619"/>
      <c r="R4" s="619"/>
      <c r="S4" s="619"/>
      <c r="T4" s="619"/>
      <c r="U4" s="619"/>
      <c r="V4" s="619"/>
      <c r="W4" s="619"/>
      <c r="X4" s="619"/>
      <c r="Y4" s="619"/>
      <c r="Z4" s="619"/>
      <c r="AA4" s="619"/>
      <c r="AB4" s="619"/>
      <c r="AC4" s="619"/>
      <c r="AD4" s="619"/>
      <c r="AE4" s="619"/>
      <c r="AF4" s="619"/>
      <c r="AG4" s="619"/>
      <c r="AH4" s="619"/>
      <c r="AI4" s="619"/>
      <c r="AJ4" s="619"/>
      <c r="AK4" s="619"/>
      <c r="AL4" s="619"/>
      <c r="AM4" s="619"/>
      <c r="AN4" s="619"/>
      <c r="AO4" s="619"/>
      <c r="AP4" s="619"/>
      <c r="AQ4" s="619"/>
      <c r="AR4" s="619"/>
      <c r="AS4" s="619"/>
      <c r="AT4" s="619"/>
      <c r="AU4" s="619"/>
      <c r="AV4" s="619"/>
      <c r="AW4" s="619"/>
      <c r="AX4" s="619"/>
      <c r="AY4" s="619"/>
      <c r="AZ4" s="619"/>
      <c r="BA4" s="619"/>
      <c r="BB4" s="619"/>
      <c r="BC4" s="619"/>
      <c r="BD4" s="619"/>
      <c r="BE4" s="619"/>
      <c r="BF4" s="619"/>
      <c r="BG4" s="619"/>
      <c r="BH4" s="619"/>
      <c r="BI4" s="619"/>
      <c r="BJ4" s="619"/>
      <c r="BK4" s="619"/>
      <c r="BL4" s="619"/>
      <c r="BM4" s="619"/>
      <c r="BN4" s="619"/>
      <c r="BO4" s="619"/>
      <c r="BP4" s="619"/>
      <c r="BQ4" s="619"/>
      <c r="BR4" s="619"/>
      <c r="BS4" s="619"/>
      <c r="BT4" s="619"/>
      <c r="BU4" s="619"/>
      <c r="BV4" s="619"/>
      <c r="BW4" s="619"/>
      <c r="BX4" s="619"/>
      <c r="BY4" s="619"/>
      <c r="BZ4" s="619"/>
      <c r="CA4" s="619"/>
      <c r="CB4" s="619"/>
      <c r="CC4" s="619"/>
      <c r="CD4" s="619"/>
      <c r="CE4" s="619"/>
      <c r="CF4" s="619"/>
      <c r="CG4" s="619"/>
      <c r="CH4" s="619"/>
      <c r="CI4" s="619"/>
      <c r="CJ4" s="619"/>
      <c r="CK4" s="619"/>
      <c r="CL4" s="619"/>
      <c r="CM4" s="619"/>
      <c r="CN4" s="619"/>
      <c r="CO4" s="619"/>
      <c r="CP4" s="619"/>
      <c r="CQ4" s="619"/>
      <c r="CR4" s="619"/>
      <c r="CS4" s="619"/>
      <c r="CT4" s="619"/>
      <c r="CU4" s="619"/>
      <c r="CV4" s="619"/>
      <c r="CW4" s="619"/>
      <c r="CX4" s="619"/>
      <c r="CY4" s="619"/>
      <c r="CZ4" s="619"/>
      <c r="DA4" s="619"/>
      <c r="DB4" s="619"/>
      <c r="DC4" s="619"/>
      <c r="DD4" s="619"/>
      <c r="DE4" s="619" t="s">
        <v>757</v>
      </c>
      <c r="DF4" s="619"/>
      <c r="DG4" s="619"/>
      <c r="DH4" s="619"/>
      <c r="DI4" s="619"/>
      <c r="DJ4" s="619"/>
      <c r="DK4" s="619"/>
      <c r="DL4" s="619"/>
      <c r="DM4" s="619"/>
      <c r="DN4" s="619"/>
      <c r="DO4" s="619"/>
      <c r="DP4" s="619"/>
      <c r="DQ4" s="619"/>
      <c r="DR4" s="619"/>
      <c r="DS4" s="619"/>
      <c r="DT4" s="619"/>
      <c r="DU4" s="619"/>
      <c r="DV4" s="619"/>
      <c r="DW4" s="619"/>
      <c r="DX4" s="619"/>
      <c r="DY4" s="619"/>
      <c r="DZ4" s="619"/>
      <c r="EA4" s="619"/>
      <c r="EB4" s="619"/>
      <c r="EC4" s="619"/>
      <c r="ED4" s="619"/>
      <c r="EE4" s="619"/>
      <c r="EF4" s="619"/>
      <c r="EG4" s="619"/>
      <c r="EH4" s="619"/>
      <c r="EI4" s="619"/>
      <c r="EJ4" s="619"/>
      <c r="EK4" s="619"/>
      <c r="EL4" s="619"/>
      <c r="EM4" s="619"/>
      <c r="EN4" s="619"/>
      <c r="EO4" s="619"/>
      <c r="EP4" s="619"/>
      <c r="EQ4" s="619"/>
      <c r="ER4" s="619"/>
      <c r="ES4" s="619"/>
      <c r="ET4" s="619"/>
      <c r="EU4" s="619"/>
      <c r="EV4" s="619"/>
      <c r="EW4" s="619"/>
      <c r="EX4" s="619"/>
      <c r="EY4" s="619"/>
      <c r="EZ4" s="619"/>
      <c r="FA4" s="619"/>
      <c r="FB4" s="619"/>
      <c r="FC4" s="619"/>
      <c r="FD4" s="619"/>
      <c r="FE4" s="619"/>
      <c r="FF4" s="619"/>
      <c r="FG4" s="619"/>
      <c r="FH4" s="619"/>
      <c r="FI4" s="619"/>
      <c r="FJ4" s="619"/>
      <c r="FK4" s="619"/>
      <c r="FL4" s="619"/>
      <c r="FM4" s="619"/>
      <c r="FN4" s="619"/>
      <c r="FO4" s="619"/>
      <c r="FP4" s="619"/>
      <c r="FQ4" s="619"/>
      <c r="FR4" s="619"/>
      <c r="FS4" s="619"/>
      <c r="FT4" s="619"/>
      <c r="FU4" s="619"/>
      <c r="FV4" s="619"/>
      <c r="FW4" s="619"/>
      <c r="FX4" s="619"/>
      <c r="FY4" s="619"/>
      <c r="FZ4" s="619"/>
      <c r="GA4" s="619"/>
      <c r="GB4" s="619"/>
      <c r="GC4" s="619"/>
      <c r="GD4" s="619"/>
      <c r="GE4" s="619"/>
      <c r="GF4" s="619"/>
      <c r="GG4" s="619"/>
      <c r="GH4" s="619"/>
      <c r="GI4" s="619" t="s">
        <v>758</v>
      </c>
      <c r="GJ4" s="619"/>
      <c r="GK4" s="619"/>
      <c r="GL4" s="619"/>
      <c r="GM4" s="619"/>
      <c r="GN4" s="619"/>
      <c r="GO4" s="619"/>
      <c r="GP4" s="619"/>
      <c r="GQ4" s="619"/>
      <c r="GR4" s="619"/>
      <c r="GS4" s="619"/>
      <c r="GT4" s="619"/>
      <c r="GU4" s="619"/>
      <c r="GV4" s="619"/>
      <c r="GW4" s="619"/>
      <c r="GX4" s="619"/>
      <c r="GY4" s="619"/>
      <c r="GZ4" s="619"/>
      <c r="HA4" s="619"/>
      <c r="HB4" s="619"/>
      <c r="HC4" s="619"/>
      <c r="HD4" s="619"/>
      <c r="HE4" s="619"/>
      <c r="HF4" s="619"/>
      <c r="HG4" s="619"/>
      <c r="HH4" s="619"/>
      <c r="HI4" s="616" t="s">
        <v>52</v>
      </c>
      <c r="HJ4" s="616"/>
      <c r="HK4" s="272"/>
      <c r="HL4" s="272"/>
      <c r="HM4" s="273"/>
      <c r="HN4" s="273"/>
      <c r="HO4" s="273"/>
      <c r="HP4" s="273"/>
      <c r="HQ4" s="273"/>
      <c r="HR4" s="44"/>
      <c r="HS4" s="44"/>
      <c r="HT4" s="44"/>
      <c r="HU4" s="44"/>
      <c r="HV4" s="44"/>
      <c r="HW4" s="44"/>
      <c r="HX4" s="44"/>
      <c r="HY4" s="44"/>
      <c r="HZ4" s="44"/>
      <c r="IA4" s="44"/>
    </row>
    <row r="5" spans="1:237" s="277" customFormat="1" ht="54.75" customHeight="1" x14ac:dyDescent="0.25">
      <c r="A5" s="610"/>
      <c r="B5" s="565"/>
      <c r="C5" s="565"/>
      <c r="D5" s="621"/>
      <c r="E5" s="621"/>
      <c r="F5" s="565"/>
      <c r="G5" s="614"/>
      <c r="H5" s="615"/>
      <c r="I5" s="489" t="s">
        <v>477</v>
      </c>
      <c r="J5" s="489" t="s">
        <v>478</v>
      </c>
      <c r="K5" s="489" t="s">
        <v>479</v>
      </c>
      <c r="L5" s="489" t="s">
        <v>480</v>
      </c>
      <c r="M5" s="489" t="s">
        <v>481</v>
      </c>
      <c r="N5" s="489" t="s">
        <v>482</v>
      </c>
      <c r="O5" s="489" t="s">
        <v>483</v>
      </c>
      <c r="P5" s="489" t="s">
        <v>484</v>
      </c>
      <c r="Q5" s="489" t="s">
        <v>485</v>
      </c>
      <c r="R5" s="489" t="s">
        <v>486</v>
      </c>
      <c r="S5" s="489" t="s">
        <v>487</v>
      </c>
      <c r="T5" s="489" t="s">
        <v>488</v>
      </c>
      <c r="U5" s="489" t="s">
        <v>527</v>
      </c>
      <c r="V5" s="489" t="s">
        <v>528</v>
      </c>
      <c r="W5" s="489" t="s">
        <v>529</v>
      </c>
      <c r="X5" s="489" t="s">
        <v>530</v>
      </c>
      <c r="Y5" s="489" t="s">
        <v>531</v>
      </c>
      <c r="Z5" s="489" t="s">
        <v>532</v>
      </c>
      <c r="AA5" s="489" t="s">
        <v>533</v>
      </c>
      <c r="AB5" s="489" t="s">
        <v>534</v>
      </c>
      <c r="AC5" s="489" t="s">
        <v>535</v>
      </c>
      <c r="AD5" s="489" t="s">
        <v>536</v>
      </c>
      <c r="AE5" s="489" t="s">
        <v>537</v>
      </c>
      <c r="AF5" s="489" t="s">
        <v>538</v>
      </c>
      <c r="AG5" s="366" t="s">
        <v>581</v>
      </c>
      <c r="AH5" s="489" t="s">
        <v>595</v>
      </c>
      <c r="AI5" s="489" t="s">
        <v>659</v>
      </c>
      <c r="AJ5" s="489" t="s">
        <v>661</v>
      </c>
      <c r="AK5" s="489" t="s">
        <v>663</v>
      </c>
      <c r="AL5" s="489" t="s">
        <v>690</v>
      </c>
      <c r="AM5" s="489" t="s">
        <v>691</v>
      </c>
      <c r="AN5" s="489" t="s">
        <v>692</v>
      </c>
      <c r="AO5" s="489" t="s">
        <v>693</v>
      </c>
      <c r="AP5" s="489" t="s">
        <v>694</v>
      </c>
      <c r="AQ5" s="489" t="s">
        <v>695</v>
      </c>
      <c r="AR5" s="489" t="s">
        <v>696</v>
      </c>
      <c r="AS5" s="366" t="s">
        <v>701</v>
      </c>
      <c r="AT5" s="489" t="s">
        <v>702</v>
      </c>
      <c r="AU5" s="489" t="s">
        <v>703</v>
      </c>
      <c r="AV5" s="489" t="s">
        <v>704</v>
      </c>
      <c r="AW5" s="489" t="s">
        <v>738</v>
      </c>
      <c r="AX5" s="489" t="s">
        <v>705</v>
      </c>
      <c r="AY5" s="489" t="s">
        <v>706</v>
      </c>
      <c r="AZ5" s="489" t="s">
        <v>707</v>
      </c>
      <c r="BA5" s="489" t="s">
        <v>708</v>
      </c>
      <c r="BB5" s="489" t="s">
        <v>709</v>
      </c>
      <c r="BC5" s="489" t="s">
        <v>710</v>
      </c>
      <c r="BD5" s="489" t="s">
        <v>711</v>
      </c>
      <c r="BE5" s="489" t="s">
        <v>725</v>
      </c>
      <c r="BF5" s="489" t="s">
        <v>726</v>
      </c>
      <c r="BG5" s="489" t="s">
        <v>727</v>
      </c>
      <c r="BH5" s="489" t="s">
        <v>728</v>
      </c>
      <c r="BI5" s="489" t="s">
        <v>739</v>
      </c>
      <c r="BJ5" s="489" t="s">
        <v>729</v>
      </c>
      <c r="BK5" s="489" t="s">
        <v>730</v>
      </c>
      <c r="BL5" s="489" t="s">
        <v>731</v>
      </c>
      <c r="BM5" s="489" t="s">
        <v>732</v>
      </c>
      <c r="BN5" s="489" t="s">
        <v>733</v>
      </c>
      <c r="BO5" s="489" t="s">
        <v>734</v>
      </c>
      <c r="BP5" s="489" t="s">
        <v>724</v>
      </c>
      <c r="BQ5" s="275" t="s">
        <v>790</v>
      </c>
      <c r="BR5" s="275" t="s">
        <v>791</v>
      </c>
      <c r="BS5" s="275" t="s">
        <v>792</v>
      </c>
      <c r="BT5" s="275" t="s">
        <v>793</v>
      </c>
      <c r="BU5" s="275" t="s">
        <v>794</v>
      </c>
      <c r="BV5" s="275" t="s">
        <v>795</v>
      </c>
      <c r="BW5" s="275" t="s">
        <v>796</v>
      </c>
      <c r="BX5" s="275" t="s">
        <v>797</v>
      </c>
      <c r="BY5" s="275" t="s">
        <v>798</v>
      </c>
      <c r="BZ5" s="275" t="s">
        <v>799</v>
      </c>
      <c r="CA5" s="275" t="s">
        <v>800</v>
      </c>
      <c r="CB5" s="275" t="s">
        <v>504</v>
      </c>
      <c r="CC5" s="275" t="s">
        <v>511</v>
      </c>
      <c r="CD5" s="528" t="s">
        <v>523</v>
      </c>
      <c r="CE5" s="528" t="s">
        <v>539</v>
      </c>
      <c r="CF5" s="528" t="s">
        <v>541</v>
      </c>
      <c r="CG5" s="528" t="s">
        <v>542</v>
      </c>
      <c r="CH5" s="528" t="s">
        <v>543</v>
      </c>
      <c r="CI5" s="528" t="s">
        <v>540</v>
      </c>
      <c r="CJ5" s="275" t="s">
        <v>660</v>
      </c>
      <c r="CK5" s="275" t="s">
        <v>697</v>
      </c>
      <c r="CL5" s="275" t="s">
        <v>699</v>
      </c>
      <c r="CM5" s="275" t="s">
        <v>700</v>
      </c>
      <c r="CN5" s="275" t="s">
        <v>713</v>
      </c>
      <c r="CO5" s="275" t="s">
        <v>721</v>
      </c>
      <c r="CP5" s="489" t="s">
        <v>722</v>
      </c>
      <c r="CQ5" s="489" t="s">
        <v>723</v>
      </c>
      <c r="CR5" s="489" t="s">
        <v>737</v>
      </c>
      <c r="CS5" s="489" t="s">
        <v>742</v>
      </c>
      <c r="CT5" s="489" t="s">
        <v>741</v>
      </c>
      <c r="CU5" s="489" t="s">
        <v>740</v>
      </c>
      <c r="CV5" s="528" t="s">
        <v>801</v>
      </c>
      <c r="CW5" s="528" t="s">
        <v>802</v>
      </c>
      <c r="CX5" s="528" t="s">
        <v>803</v>
      </c>
      <c r="CY5" s="536" t="s">
        <v>813</v>
      </c>
      <c r="CZ5" s="536" t="s">
        <v>814</v>
      </c>
      <c r="DA5" s="536" t="s">
        <v>815</v>
      </c>
      <c r="DB5" s="536" t="s">
        <v>816</v>
      </c>
      <c r="DC5" s="536" t="s">
        <v>817</v>
      </c>
      <c r="DD5" s="536" t="s">
        <v>818</v>
      </c>
      <c r="DE5" s="489" t="s">
        <v>434</v>
      </c>
      <c r="DF5" s="489" t="s">
        <v>457</v>
      </c>
      <c r="DG5" s="489" t="s">
        <v>459</v>
      </c>
      <c r="DH5" s="489" t="s">
        <v>461</v>
      </c>
      <c r="DI5" s="489" t="s">
        <v>462</v>
      </c>
      <c r="DJ5" s="489" t="s">
        <v>466</v>
      </c>
      <c r="DK5" s="489" t="s">
        <v>467</v>
      </c>
      <c r="DL5" s="489" t="s">
        <v>470</v>
      </c>
      <c r="DM5" s="489" t="s">
        <v>472</v>
      </c>
      <c r="DN5" s="489" t="s">
        <v>475</v>
      </c>
      <c r="DO5" s="489" t="s">
        <v>476</v>
      </c>
      <c r="DP5" s="489" t="s">
        <v>477</v>
      </c>
      <c r="DQ5" s="489" t="s">
        <v>478</v>
      </c>
      <c r="DR5" s="489" t="s">
        <v>479</v>
      </c>
      <c r="DS5" s="489" t="s">
        <v>480</v>
      </c>
      <c r="DT5" s="489" t="s">
        <v>481</v>
      </c>
      <c r="DU5" s="489" t="s">
        <v>482</v>
      </c>
      <c r="DV5" s="489" t="s">
        <v>483</v>
      </c>
      <c r="DW5" s="489" t="s">
        <v>484</v>
      </c>
      <c r="DX5" s="489" t="s">
        <v>485</v>
      </c>
      <c r="DY5" s="489" t="s">
        <v>486</v>
      </c>
      <c r="DZ5" s="489" t="s">
        <v>487</v>
      </c>
      <c r="EA5" s="489" t="s">
        <v>488</v>
      </c>
      <c r="EB5" s="489" t="s">
        <v>527</v>
      </c>
      <c r="EC5" s="489" t="s">
        <v>528</v>
      </c>
      <c r="ED5" s="489" t="s">
        <v>529</v>
      </c>
      <c r="EE5" s="489" t="s">
        <v>530</v>
      </c>
      <c r="EF5" s="489" t="s">
        <v>531</v>
      </c>
      <c r="EG5" s="489" t="s">
        <v>532</v>
      </c>
      <c r="EH5" s="489" t="s">
        <v>533</v>
      </c>
      <c r="EI5" s="489" t="s">
        <v>534</v>
      </c>
      <c r="EJ5" s="489" t="s">
        <v>535</v>
      </c>
      <c r="EK5" s="489" t="s">
        <v>536</v>
      </c>
      <c r="EL5" s="489" t="s">
        <v>537</v>
      </c>
      <c r="EM5" s="489" t="s">
        <v>538</v>
      </c>
      <c r="EN5" s="489" t="s">
        <v>581</v>
      </c>
      <c r="EO5" s="489" t="s">
        <v>595</v>
      </c>
      <c r="EP5" s="489" t="s">
        <v>659</v>
      </c>
      <c r="EQ5" s="489" t="s">
        <v>661</v>
      </c>
      <c r="ER5" s="489" t="s">
        <v>663</v>
      </c>
      <c r="ES5" s="489" t="s">
        <v>690</v>
      </c>
      <c r="ET5" s="489" t="s">
        <v>691</v>
      </c>
      <c r="EU5" s="489" t="s">
        <v>692</v>
      </c>
      <c r="EV5" s="489" t="s">
        <v>693</v>
      </c>
      <c r="EW5" s="489" t="s">
        <v>694</v>
      </c>
      <c r="EX5" s="489" t="s">
        <v>695</v>
      </c>
      <c r="EY5" s="489" t="s">
        <v>696</v>
      </c>
      <c r="EZ5" s="489" t="s">
        <v>701</v>
      </c>
      <c r="FA5" s="489" t="s">
        <v>702</v>
      </c>
      <c r="FB5" s="489" t="s">
        <v>703</v>
      </c>
      <c r="FC5" s="489" t="s">
        <v>704</v>
      </c>
      <c r="FD5" s="489" t="s">
        <v>738</v>
      </c>
      <c r="FE5" s="489" t="s">
        <v>705</v>
      </c>
      <c r="FF5" s="489" t="s">
        <v>706</v>
      </c>
      <c r="FG5" s="489" t="s">
        <v>707</v>
      </c>
      <c r="FH5" s="489" t="s">
        <v>708</v>
      </c>
      <c r="FI5" s="489" t="s">
        <v>709</v>
      </c>
      <c r="FJ5" s="489" t="s">
        <v>710</v>
      </c>
      <c r="FK5" s="489" t="s">
        <v>711</v>
      </c>
      <c r="FL5" s="489" t="s">
        <v>725</v>
      </c>
      <c r="FM5" s="489" t="s">
        <v>726</v>
      </c>
      <c r="FN5" s="489" t="s">
        <v>727</v>
      </c>
      <c r="FO5" s="489" t="s">
        <v>728</v>
      </c>
      <c r="FP5" s="489" t="s">
        <v>739</v>
      </c>
      <c r="FQ5" s="489" t="s">
        <v>729</v>
      </c>
      <c r="FR5" s="489" t="s">
        <v>730</v>
      </c>
      <c r="FS5" s="489" t="s">
        <v>731</v>
      </c>
      <c r="FT5" s="489" t="s">
        <v>732</v>
      </c>
      <c r="FU5" s="489" t="s">
        <v>733</v>
      </c>
      <c r="FV5" s="489" t="s">
        <v>734</v>
      </c>
      <c r="FW5" s="528" t="s">
        <v>724</v>
      </c>
      <c r="FX5" s="528" t="s">
        <v>790</v>
      </c>
      <c r="FY5" s="528" t="s">
        <v>791</v>
      </c>
      <c r="FZ5" s="528" t="s">
        <v>792</v>
      </c>
      <c r="GA5" s="528" t="s">
        <v>793</v>
      </c>
      <c r="GB5" s="528" t="s">
        <v>794</v>
      </c>
      <c r="GC5" s="528" t="s">
        <v>795</v>
      </c>
      <c r="GD5" s="528" t="s">
        <v>796</v>
      </c>
      <c r="GE5" s="528" t="s">
        <v>797</v>
      </c>
      <c r="GF5" s="528" t="s">
        <v>798</v>
      </c>
      <c r="GG5" s="275" t="s">
        <v>799</v>
      </c>
      <c r="GH5" s="275" t="s">
        <v>800</v>
      </c>
      <c r="GI5" s="275" t="s">
        <v>463</v>
      </c>
      <c r="GJ5" s="489" t="s">
        <v>471</v>
      </c>
      <c r="GK5" s="489" t="s">
        <v>491</v>
      </c>
      <c r="GL5" s="489" t="s">
        <v>504</v>
      </c>
      <c r="GM5" s="489" t="s">
        <v>511</v>
      </c>
      <c r="GN5" s="489" t="s">
        <v>523</v>
      </c>
      <c r="GO5" s="489" t="s">
        <v>539</v>
      </c>
      <c r="GP5" s="489" t="s">
        <v>541</v>
      </c>
      <c r="GQ5" s="489" t="s">
        <v>542</v>
      </c>
      <c r="GR5" s="489" t="s">
        <v>543</v>
      </c>
      <c r="GS5" s="489" t="s">
        <v>540</v>
      </c>
      <c r="GT5" s="489" t="s">
        <v>660</v>
      </c>
      <c r="GU5" s="489" t="s">
        <v>697</v>
      </c>
      <c r="GV5" s="489" t="s">
        <v>699</v>
      </c>
      <c r="GW5" s="489" t="s">
        <v>700</v>
      </c>
      <c r="GX5" s="489" t="s">
        <v>713</v>
      </c>
      <c r="GY5" s="489" t="s">
        <v>721</v>
      </c>
      <c r="GZ5" s="489" t="s">
        <v>722</v>
      </c>
      <c r="HA5" s="489" t="s">
        <v>723</v>
      </c>
      <c r="HB5" s="489" t="s">
        <v>737</v>
      </c>
      <c r="HC5" s="489" t="s">
        <v>742</v>
      </c>
      <c r="HD5" s="489" t="s">
        <v>741</v>
      </c>
      <c r="HE5" s="528" t="s">
        <v>740</v>
      </c>
      <c r="HF5" s="528" t="s">
        <v>801</v>
      </c>
      <c r="HG5" s="528" t="s">
        <v>802</v>
      </c>
      <c r="HH5" s="528" t="s">
        <v>803</v>
      </c>
      <c r="HI5" s="617"/>
      <c r="HJ5" s="617"/>
      <c r="HK5" s="276"/>
      <c r="HL5" s="273"/>
      <c r="HM5" s="502"/>
      <c r="HN5" s="502"/>
      <c r="HO5" s="273"/>
      <c r="HP5" s="273"/>
      <c r="HQ5" s="273"/>
      <c r="HR5" s="44"/>
      <c r="HS5" s="44"/>
      <c r="HT5" s="44"/>
      <c r="HU5" s="44"/>
      <c r="HV5" s="44"/>
      <c r="HW5" s="44"/>
      <c r="HX5" s="44"/>
      <c r="HY5" s="44"/>
      <c r="HZ5" s="44"/>
      <c r="IA5" s="44"/>
    </row>
    <row r="6" spans="1:237" s="289" customFormat="1" ht="15" customHeight="1" x14ac:dyDescent="0.25">
      <c r="A6" s="610"/>
      <c r="B6" s="278"/>
      <c r="C6" s="279"/>
      <c r="D6" s="280">
        <v>65.885483487004095</v>
      </c>
      <c r="E6" s="280">
        <v>68.251105271614307</v>
      </c>
      <c r="F6" s="281" t="s">
        <v>11</v>
      </c>
      <c r="G6" s="282" t="s">
        <v>53</v>
      </c>
      <c r="H6" s="283"/>
      <c r="I6" s="248">
        <v>4.21</v>
      </c>
      <c r="J6" s="248">
        <v>4.3550000000000004</v>
      </c>
      <c r="K6" s="248">
        <v>4.5490000000000004</v>
      </c>
      <c r="L6" s="248">
        <v>2.52</v>
      </c>
      <c r="M6" s="248">
        <v>3.7090000000000001</v>
      </c>
      <c r="N6" s="248">
        <v>4.47</v>
      </c>
      <c r="O6" s="248">
        <v>3.6760000000000002</v>
      </c>
      <c r="P6" s="248">
        <v>4.75</v>
      </c>
      <c r="Q6" s="248">
        <v>3.8479999999999999</v>
      </c>
      <c r="R6" s="248">
        <v>4.1890000000000001</v>
      </c>
      <c r="S6" s="248">
        <v>6.9939999999999998</v>
      </c>
      <c r="T6" s="248">
        <v>4.6849999999999996</v>
      </c>
      <c r="U6" s="248">
        <v>4.8949999999999996</v>
      </c>
      <c r="V6" s="248">
        <v>7.3780000000000001</v>
      </c>
      <c r="W6" s="248">
        <v>5.6029999999999998</v>
      </c>
      <c r="X6" s="248">
        <v>6.492</v>
      </c>
      <c r="Y6" s="248">
        <v>7.1970000000000001</v>
      </c>
      <c r="Z6" s="248">
        <v>4.3609999999999998</v>
      </c>
      <c r="AA6" s="248">
        <v>8.4749999999999996</v>
      </c>
      <c r="AB6" s="248">
        <v>7.415</v>
      </c>
      <c r="AC6" s="248">
        <v>5.8579999999999997</v>
      </c>
      <c r="AD6" s="248">
        <v>4.2460000000000004</v>
      </c>
      <c r="AE6" s="248">
        <v>6.399</v>
      </c>
      <c r="AF6" s="248">
        <v>5.4109999999999996</v>
      </c>
      <c r="AG6" s="367">
        <v>6.8949999999999996</v>
      </c>
      <c r="AH6" s="248">
        <v>4.7069999999999999</v>
      </c>
      <c r="AI6" s="248">
        <v>4.1139999999999999</v>
      </c>
      <c r="AJ6" s="248">
        <v>5.3380000000000001</v>
      </c>
      <c r="AK6" s="248">
        <v>4.1399999999999997</v>
      </c>
      <c r="AL6" s="248">
        <v>4.5190000000000001</v>
      </c>
      <c r="AM6" s="248">
        <v>5.2110000000000003</v>
      </c>
      <c r="AN6" s="248">
        <v>4.28</v>
      </c>
      <c r="AO6" s="248">
        <v>4.798</v>
      </c>
      <c r="AP6" s="248">
        <v>5.3719999999999999</v>
      </c>
      <c r="AQ6" s="248">
        <v>3.6909999999999998</v>
      </c>
      <c r="AR6" s="248">
        <v>4.3579999999999997</v>
      </c>
      <c r="AS6" s="248">
        <v>4.1740000000000004</v>
      </c>
      <c r="AT6" s="248">
        <v>3.7149999999999999</v>
      </c>
      <c r="AU6" s="248">
        <v>4.12</v>
      </c>
      <c r="AV6" s="248">
        <v>4.3120000000000003</v>
      </c>
      <c r="AW6" s="248">
        <v>4.1559999999999997</v>
      </c>
      <c r="AX6" s="248">
        <v>3.8319999999999999</v>
      </c>
      <c r="AY6" s="248">
        <v>4.0149999999999997</v>
      </c>
      <c r="AZ6" s="248">
        <v>3.5579999999999998</v>
      </c>
      <c r="BA6" s="248">
        <v>2.4849999999999999</v>
      </c>
      <c r="BB6" s="248">
        <v>2.33</v>
      </c>
      <c r="BC6" s="248">
        <v>2.6989999999999998</v>
      </c>
      <c r="BD6" s="248">
        <v>3.4039999999999999</v>
      </c>
      <c r="BE6" s="248">
        <v>2.1560000000000001</v>
      </c>
      <c r="BF6" s="248">
        <v>6.18</v>
      </c>
      <c r="BG6" s="248">
        <v>-4.1280000000000001</v>
      </c>
      <c r="BH6" s="248">
        <v>-37.174999999999997</v>
      </c>
      <c r="BI6" s="248">
        <v>-22.623000000000001</v>
      </c>
      <c r="BJ6" s="248">
        <v>4.7320000000000002</v>
      </c>
      <c r="BK6" s="248">
        <v>2.9249999999999998</v>
      </c>
      <c r="BL6" s="248">
        <v>2.2149999999999999</v>
      </c>
      <c r="BM6" s="248">
        <v>4.2720000000000002</v>
      </c>
      <c r="BN6" s="248">
        <v>2.3559999999999999</v>
      </c>
      <c r="BO6" s="248">
        <v>2.0329999999999999</v>
      </c>
      <c r="BP6" s="248">
        <v>4.12</v>
      </c>
      <c r="BQ6" s="248">
        <v>3.5419999999999998</v>
      </c>
      <c r="BR6" s="248">
        <v>4.4560000000000004</v>
      </c>
      <c r="BS6" s="248">
        <v>12.723000000000001</v>
      </c>
      <c r="BT6" s="248">
        <v>68.006</v>
      </c>
      <c r="BU6" s="248">
        <v>29.774999999999999</v>
      </c>
      <c r="BV6" s="248">
        <v>-0.16900000000000001</v>
      </c>
      <c r="BW6" s="248">
        <v>-6.5039999999999996</v>
      </c>
      <c r="BX6" s="248">
        <v>0.59099999999999997</v>
      </c>
      <c r="BY6" s="248">
        <v>3.952</v>
      </c>
      <c r="BZ6" s="248">
        <v>7.9859999999999998</v>
      </c>
      <c r="CA6" s="248">
        <v>11.31</v>
      </c>
      <c r="CB6" s="248">
        <v>4.3719999999999999</v>
      </c>
      <c r="CC6" s="248">
        <v>3.5840000000000001</v>
      </c>
      <c r="CD6" s="248">
        <v>4.0890000000000004</v>
      </c>
      <c r="CE6" s="248">
        <v>5.2610000000000001</v>
      </c>
      <c r="CF6" s="248">
        <v>5.9089999999999998</v>
      </c>
      <c r="CG6" s="248">
        <v>5.99</v>
      </c>
      <c r="CH6" s="248">
        <v>7.2359999999999998</v>
      </c>
      <c r="CI6" s="248">
        <v>5.3390000000000004</v>
      </c>
      <c r="CJ6" s="248">
        <v>5.2480000000000002</v>
      </c>
      <c r="CK6" s="248">
        <v>4.6559999999999997</v>
      </c>
      <c r="CL6" s="248">
        <v>4.7629999999999999</v>
      </c>
      <c r="CM6" s="248">
        <v>4.4779999999999998</v>
      </c>
      <c r="CN6" s="248">
        <v>4.0119999999999996</v>
      </c>
      <c r="CO6" s="248">
        <v>4.0960000000000001</v>
      </c>
      <c r="CP6" s="248">
        <v>3.3519999999999999</v>
      </c>
      <c r="CQ6" s="248">
        <v>2.8069999999999999</v>
      </c>
      <c r="CR6" s="248">
        <v>1.264</v>
      </c>
      <c r="CS6" s="248">
        <v>-18.076000000000001</v>
      </c>
      <c r="CT6" s="248">
        <v>3.137</v>
      </c>
      <c r="CU6" s="248">
        <v>2.8370000000000002</v>
      </c>
      <c r="CV6" s="248">
        <v>6.81</v>
      </c>
      <c r="CW6" s="248">
        <v>26.324999999999999</v>
      </c>
      <c r="CX6" s="248">
        <v>-0.66400000000000003</v>
      </c>
      <c r="CY6" s="248">
        <v>4.3</v>
      </c>
      <c r="CZ6" s="248">
        <v>6.1829999999999998</v>
      </c>
      <c r="DA6" s="248">
        <v>4.8179999999999996</v>
      </c>
      <c r="DB6" s="248">
        <v>3.5680000000000001</v>
      </c>
      <c r="DC6" s="248">
        <v>-3.2850000000000001</v>
      </c>
      <c r="DD6" s="248">
        <v>9.6240000000000006</v>
      </c>
      <c r="DE6" s="248">
        <v>-10.129</v>
      </c>
      <c r="DF6" s="248">
        <v>11.435</v>
      </c>
      <c r="DG6" s="248">
        <v>-2.1930000000000001</v>
      </c>
      <c r="DH6" s="248">
        <v>2.52</v>
      </c>
      <c r="DI6" s="248">
        <v>3.1309999999999998</v>
      </c>
      <c r="DJ6" s="248">
        <v>-1.944</v>
      </c>
      <c r="DK6" s="248">
        <v>-0.18</v>
      </c>
      <c r="DL6" s="248">
        <v>3</v>
      </c>
      <c r="DM6" s="248">
        <v>2.8180000000000001</v>
      </c>
      <c r="DN6" s="248">
        <v>-5.915</v>
      </c>
      <c r="DO6" s="248">
        <v>3.028</v>
      </c>
      <c r="DP6" s="248">
        <v>0.14499999999999999</v>
      </c>
      <c r="DQ6" s="248">
        <v>-10.003</v>
      </c>
      <c r="DR6" s="248">
        <v>11.641999999999999</v>
      </c>
      <c r="DS6" s="248">
        <v>-4.0910000000000002</v>
      </c>
      <c r="DT6" s="248">
        <v>3.7090000000000001</v>
      </c>
      <c r="DU6" s="248">
        <v>3.887</v>
      </c>
      <c r="DV6" s="248">
        <v>-2.6890000000000001</v>
      </c>
      <c r="DW6" s="248">
        <v>0.85299999999999998</v>
      </c>
      <c r="DX6" s="248">
        <v>2.113</v>
      </c>
      <c r="DY6" s="248">
        <v>3.1549999999999998</v>
      </c>
      <c r="DZ6" s="248">
        <v>-3.3809999999999998</v>
      </c>
      <c r="EA6" s="248">
        <v>0.80400000000000005</v>
      </c>
      <c r="EB6" s="248">
        <v>0.34599999999999997</v>
      </c>
      <c r="EC6" s="248">
        <v>-7.8730000000000002</v>
      </c>
      <c r="ED6" s="248">
        <v>9.7959999999999994</v>
      </c>
      <c r="EE6" s="248">
        <v>-3.2839999999999998</v>
      </c>
      <c r="EF6" s="248">
        <v>4.3949999999999996</v>
      </c>
      <c r="EG6" s="248">
        <v>1.139</v>
      </c>
      <c r="EH6" s="248">
        <v>1.147</v>
      </c>
      <c r="EI6" s="248">
        <v>-0.13200000000000001</v>
      </c>
      <c r="EJ6" s="248">
        <v>0.63300000000000001</v>
      </c>
      <c r="EK6" s="248">
        <v>1.585</v>
      </c>
      <c r="EL6" s="248">
        <v>-1.385</v>
      </c>
      <c r="EM6" s="248">
        <v>-0.13300000000000001</v>
      </c>
      <c r="EN6" s="248">
        <v>1.7589999999999999</v>
      </c>
      <c r="EO6" s="248">
        <v>-9.7579999999999991</v>
      </c>
      <c r="EP6" s="248">
        <v>9.1739999999999995</v>
      </c>
      <c r="EQ6" s="248">
        <v>-2.1459999999999999</v>
      </c>
      <c r="ER6" s="248">
        <v>3.2069999999999999</v>
      </c>
      <c r="ES6" s="248">
        <v>1.5069999999999999</v>
      </c>
      <c r="ET6" s="248">
        <v>1.8169999999999999</v>
      </c>
      <c r="EU6" s="248">
        <v>-1.016</v>
      </c>
      <c r="EV6" s="248">
        <v>1.1319999999999999</v>
      </c>
      <c r="EW6" s="248">
        <v>2.141</v>
      </c>
      <c r="EX6" s="248">
        <v>-2.9580000000000002</v>
      </c>
      <c r="EY6" s="248">
        <v>0.50900000000000001</v>
      </c>
      <c r="EZ6" s="248">
        <v>1.58</v>
      </c>
      <c r="FA6" s="248">
        <v>-10.154999999999999</v>
      </c>
      <c r="FB6" s="248">
        <v>9.6</v>
      </c>
      <c r="FC6" s="248">
        <v>-1.966</v>
      </c>
      <c r="FD6" s="248">
        <v>3.0539999999999998</v>
      </c>
      <c r="FE6" s="248">
        <v>1.1910000000000001</v>
      </c>
      <c r="FF6" s="248">
        <v>1.996</v>
      </c>
      <c r="FG6" s="248">
        <v>-1.45</v>
      </c>
      <c r="FH6" s="248">
        <v>8.3000000000000004E-2</v>
      </c>
      <c r="FI6" s="248">
        <v>1.9870000000000001</v>
      </c>
      <c r="FJ6" s="248">
        <v>-2.6080000000000001</v>
      </c>
      <c r="FK6" s="248">
        <v>1.1990000000000001</v>
      </c>
      <c r="FL6" s="248">
        <v>0.35399999999999998</v>
      </c>
      <c r="FM6" s="248">
        <v>-6.617</v>
      </c>
      <c r="FN6" s="248">
        <v>-1.04</v>
      </c>
      <c r="FO6" s="248">
        <v>-35.758000000000003</v>
      </c>
      <c r="FP6" s="248">
        <v>26.925000000000001</v>
      </c>
      <c r="FQ6" s="248">
        <v>36.965000000000003</v>
      </c>
      <c r="FR6" s="248">
        <v>0.23599999999999999</v>
      </c>
      <c r="FS6" s="248">
        <v>-2.13</v>
      </c>
      <c r="FT6" s="248">
        <v>2.097</v>
      </c>
      <c r="FU6" s="248">
        <v>0.113</v>
      </c>
      <c r="FV6" s="248">
        <v>-2.915</v>
      </c>
      <c r="FW6" s="248">
        <v>3.2690000000000001</v>
      </c>
      <c r="FX6" s="248">
        <v>-0.20300000000000001</v>
      </c>
      <c r="FY6" s="248">
        <v>-5.7919999999999998</v>
      </c>
      <c r="FZ6" s="248">
        <v>6.7930000000000001</v>
      </c>
      <c r="GA6" s="248">
        <v>-4.2519999999999998</v>
      </c>
      <c r="GB6" s="248">
        <v>-1.958</v>
      </c>
      <c r="GC6" s="248">
        <v>5.3620000000000001</v>
      </c>
      <c r="GD6" s="248">
        <v>-6.1230000000000002</v>
      </c>
      <c r="GE6" s="248">
        <v>5.2960000000000003</v>
      </c>
      <c r="GF6" s="248">
        <v>5.508</v>
      </c>
      <c r="GG6" s="248">
        <v>3.9990000000000001</v>
      </c>
      <c r="GH6" s="248">
        <v>7.2999999999999995E-2</v>
      </c>
      <c r="GI6" s="248">
        <v>4.1079999999999997</v>
      </c>
      <c r="GJ6" s="248">
        <v>1.7849999999999999</v>
      </c>
      <c r="GK6" s="248">
        <v>1.6539999999999999</v>
      </c>
      <c r="GL6" s="248">
        <v>-3.1080000000000001</v>
      </c>
      <c r="GM6" s="248">
        <v>3.323</v>
      </c>
      <c r="GN6" s="248">
        <v>2.2810000000000001</v>
      </c>
      <c r="GO6" s="248">
        <v>2.7989999999999999</v>
      </c>
      <c r="GP6" s="248">
        <v>-2.5110000000000001</v>
      </c>
      <c r="GQ6" s="248">
        <v>3.4009999999999998</v>
      </c>
      <c r="GR6" s="248">
        <v>3.484</v>
      </c>
      <c r="GS6" s="248">
        <v>0.98099999999999998</v>
      </c>
      <c r="GT6" s="248">
        <v>-2.5960000000000001</v>
      </c>
      <c r="GU6" s="248">
        <v>2.819</v>
      </c>
      <c r="GV6" s="248">
        <v>3.59</v>
      </c>
      <c r="GW6" s="248">
        <v>0.70599999999999996</v>
      </c>
      <c r="GX6" s="248">
        <v>-3.03</v>
      </c>
      <c r="GY6" s="248">
        <v>2.903</v>
      </c>
      <c r="GZ6" s="248">
        <v>2.8490000000000002</v>
      </c>
      <c r="HA6" s="248">
        <v>0.17499999999999999</v>
      </c>
      <c r="HB6" s="248">
        <v>-4.4859999999999998</v>
      </c>
      <c r="HC6" s="248">
        <v>-16.75</v>
      </c>
      <c r="HD6" s="248">
        <v>29.48</v>
      </c>
      <c r="HE6" s="248">
        <v>-0.11600000000000001</v>
      </c>
      <c r="HF6" s="248">
        <v>-0.79600000000000004</v>
      </c>
      <c r="HG6" s="248">
        <v>-1.5389999999999999</v>
      </c>
      <c r="HH6" s="248">
        <v>1.8169999999999999</v>
      </c>
      <c r="HI6" s="284" t="s">
        <v>54</v>
      </c>
      <c r="HJ6" s="285"/>
      <c r="HK6" s="286"/>
      <c r="HL6" s="286"/>
      <c r="HM6" s="287"/>
      <c r="HN6" s="287"/>
      <c r="HO6" s="428"/>
      <c r="HP6" s="288"/>
      <c r="HQ6" s="288"/>
      <c r="HR6" s="44"/>
      <c r="HS6" s="44"/>
      <c r="HT6" s="44"/>
      <c r="HU6" s="44"/>
      <c r="HV6" s="44"/>
      <c r="HW6" s="44"/>
      <c r="HX6" s="44"/>
      <c r="HY6" s="44"/>
      <c r="HZ6" s="44"/>
      <c r="IA6" s="44"/>
    </row>
    <row r="7" spans="1:237" s="289" customFormat="1" ht="15" customHeight="1" x14ac:dyDescent="0.25">
      <c r="A7" s="610"/>
      <c r="B7" s="290" t="s">
        <v>55</v>
      </c>
      <c r="C7" s="288"/>
      <c r="D7" s="291">
        <v>7.3680431598460538</v>
      </c>
      <c r="E7" s="291">
        <v>8.5516978063494804</v>
      </c>
      <c r="F7" s="292"/>
      <c r="G7" s="607" t="s">
        <v>56</v>
      </c>
      <c r="H7" s="607"/>
      <c r="I7" s="248">
        <v>3.4660000000000002</v>
      </c>
      <c r="J7" s="248">
        <v>5.766</v>
      </c>
      <c r="K7" s="248">
        <v>8.9779999999999998</v>
      </c>
      <c r="L7" s="248">
        <v>-6.665</v>
      </c>
      <c r="M7" s="248">
        <v>-4.125</v>
      </c>
      <c r="N7" s="248">
        <v>-6.58</v>
      </c>
      <c r="O7" s="248">
        <v>4.173</v>
      </c>
      <c r="P7" s="248">
        <v>-0.95799999999999996</v>
      </c>
      <c r="Q7" s="248">
        <v>-0.39700000000000002</v>
      </c>
      <c r="R7" s="248">
        <v>3.165</v>
      </c>
      <c r="S7" s="248">
        <v>11.672000000000001</v>
      </c>
      <c r="T7" s="248">
        <v>9.5269999999999992</v>
      </c>
      <c r="U7" s="248">
        <v>7.9889999999999999</v>
      </c>
      <c r="V7" s="248">
        <v>15.457000000000001</v>
      </c>
      <c r="W7" s="248">
        <v>4.2050000000000001</v>
      </c>
      <c r="X7" s="248">
        <v>15.32</v>
      </c>
      <c r="Y7" s="248">
        <v>12.516</v>
      </c>
      <c r="Z7" s="248">
        <v>6.9630000000000001</v>
      </c>
      <c r="AA7" s="248">
        <v>20.587</v>
      </c>
      <c r="AB7" s="248">
        <v>9.19</v>
      </c>
      <c r="AC7" s="248">
        <v>8.5050000000000008</v>
      </c>
      <c r="AD7" s="248">
        <v>6.5990000000000002</v>
      </c>
      <c r="AE7" s="248">
        <v>7.33</v>
      </c>
      <c r="AF7" s="248">
        <v>16.353999999999999</v>
      </c>
      <c r="AG7" s="367">
        <v>16.09</v>
      </c>
      <c r="AH7" s="248">
        <v>2.117</v>
      </c>
      <c r="AI7" s="248">
        <v>6.0389999999999997</v>
      </c>
      <c r="AJ7" s="248">
        <v>4.6180000000000003</v>
      </c>
      <c r="AK7" s="248">
        <v>3.343</v>
      </c>
      <c r="AL7" s="248">
        <v>3.4780000000000002</v>
      </c>
      <c r="AM7" s="248">
        <v>-2.859</v>
      </c>
      <c r="AN7" s="248">
        <v>2.1070000000000002</v>
      </c>
      <c r="AO7" s="248">
        <v>6.9130000000000003</v>
      </c>
      <c r="AP7" s="248">
        <v>2.6080000000000001</v>
      </c>
      <c r="AQ7" s="248">
        <v>-1.7190000000000001</v>
      </c>
      <c r="AR7" s="248">
        <v>-1.1319999999999999</v>
      </c>
      <c r="AS7" s="248">
        <v>2.6339999999999999</v>
      </c>
      <c r="AT7" s="248">
        <v>6.3390000000000004</v>
      </c>
      <c r="AU7" s="248">
        <v>6.7750000000000004</v>
      </c>
      <c r="AV7" s="248">
        <v>4.2439999999999998</v>
      </c>
      <c r="AW7" s="248">
        <v>4.4470000000000001</v>
      </c>
      <c r="AX7" s="248">
        <v>3.8180000000000001</v>
      </c>
      <c r="AY7" s="248">
        <v>0.75600000000000001</v>
      </c>
      <c r="AZ7" s="248">
        <v>2.3620000000000001</v>
      </c>
      <c r="BA7" s="248">
        <v>1.522</v>
      </c>
      <c r="BB7" s="248">
        <v>0.83799999999999997</v>
      </c>
      <c r="BC7" s="248">
        <v>2.2210000000000001</v>
      </c>
      <c r="BD7" s="248">
        <v>0.56100000000000005</v>
      </c>
      <c r="BE7" s="248">
        <v>-5.5220000000000002</v>
      </c>
      <c r="BF7" s="248">
        <v>4.4260000000000002</v>
      </c>
      <c r="BG7" s="248">
        <v>-9.8450000000000006</v>
      </c>
      <c r="BH7" s="248">
        <v>-9.0169999999999995</v>
      </c>
      <c r="BI7" s="248">
        <v>-2.5169999999999999</v>
      </c>
      <c r="BJ7" s="248">
        <v>10.54</v>
      </c>
      <c r="BK7" s="248">
        <v>6.3339999999999996</v>
      </c>
      <c r="BL7" s="248">
        <v>4.8109999999999999</v>
      </c>
      <c r="BM7" s="248">
        <v>4.8780000000000001</v>
      </c>
      <c r="BN7" s="248">
        <v>-3.411</v>
      </c>
      <c r="BO7" s="248">
        <v>-8.7319999999999993</v>
      </c>
      <c r="BP7" s="248">
        <v>-7.9390000000000001</v>
      </c>
      <c r="BQ7" s="291">
        <v>3.5000000000000003E-2</v>
      </c>
      <c r="BR7" s="248">
        <v>-7.3979999999999997</v>
      </c>
      <c r="BS7" s="248">
        <v>7.2279999999999998</v>
      </c>
      <c r="BT7" s="248">
        <v>12.699</v>
      </c>
      <c r="BU7" s="248">
        <v>0.73</v>
      </c>
      <c r="BV7" s="248">
        <v>-6.3659999999999997</v>
      </c>
      <c r="BW7" s="248">
        <v>-10.895</v>
      </c>
      <c r="BX7" s="248">
        <v>-6.6269999999999998</v>
      </c>
      <c r="BY7" s="248">
        <v>2.0649999999999999</v>
      </c>
      <c r="BZ7" s="248">
        <v>9.3420000000000005</v>
      </c>
      <c r="CA7" s="248">
        <v>12.897</v>
      </c>
      <c r="CB7" s="248">
        <v>6.1040000000000001</v>
      </c>
      <c r="CC7" s="248">
        <v>-5.7949999999999999</v>
      </c>
      <c r="CD7" s="248">
        <v>0.83199999999999996</v>
      </c>
      <c r="CE7" s="248">
        <v>7.984</v>
      </c>
      <c r="CF7" s="248">
        <v>8.9060000000000006</v>
      </c>
      <c r="CG7" s="248">
        <v>11.557</v>
      </c>
      <c r="CH7" s="248">
        <v>12.632999999999999</v>
      </c>
      <c r="CI7" s="248">
        <v>9.9909999999999997</v>
      </c>
      <c r="CJ7" s="248">
        <v>8.1029999999999998</v>
      </c>
      <c r="CK7" s="248">
        <v>3.8159999999999998</v>
      </c>
      <c r="CL7" s="248">
        <v>1.94</v>
      </c>
      <c r="CM7" s="248">
        <v>-0.10299999999999999</v>
      </c>
      <c r="CN7" s="248">
        <v>5.1669999999999998</v>
      </c>
      <c r="CO7" s="248">
        <v>4.1760000000000002</v>
      </c>
      <c r="CP7" s="248">
        <v>1.5509999999999999</v>
      </c>
      <c r="CQ7" s="248">
        <v>1.196</v>
      </c>
      <c r="CR7" s="248">
        <v>-3.931</v>
      </c>
      <c r="CS7" s="248">
        <v>-0.53</v>
      </c>
      <c r="CT7" s="248">
        <v>5.33</v>
      </c>
      <c r="CU7" s="248">
        <v>-6.6840000000000002</v>
      </c>
      <c r="CV7" s="248">
        <v>-0.14499999999999999</v>
      </c>
      <c r="CW7" s="248">
        <v>1.9139999999999999</v>
      </c>
      <c r="CX7" s="248">
        <v>-5.1130000000000004</v>
      </c>
      <c r="CY7" s="248">
        <v>1.466</v>
      </c>
      <c r="CZ7" s="248">
        <v>10.271000000000001</v>
      </c>
      <c r="DA7" s="248">
        <v>3.6640000000000001</v>
      </c>
      <c r="DB7" s="248">
        <v>3.1720000000000002</v>
      </c>
      <c r="DC7" s="248">
        <v>-0.80100000000000005</v>
      </c>
      <c r="DD7" s="248">
        <v>0.89900000000000002</v>
      </c>
      <c r="DE7" s="248">
        <v>-10.704000000000001</v>
      </c>
      <c r="DF7" s="248">
        <v>14.526</v>
      </c>
      <c r="DG7" s="248">
        <v>9.8160000000000007</v>
      </c>
      <c r="DH7" s="248">
        <v>0.75700000000000001</v>
      </c>
      <c r="DI7" s="248">
        <v>2.6709999999999998</v>
      </c>
      <c r="DJ7" s="248">
        <v>-6.0309999999999997</v>
      </c>
      <c r="DK7" s="248">
        <v>12.266</v>
      </c>
      <c r="DL7" s="248">
        <v>-3.4369999999999998</v>
      </c>
      <c r="DM7" s="248">
        <v>1.9059999999999999</v>
      </c>
      <c r="DN7" s="248">
        <v>-6.9390000000000001</v>
      </c>
      <c r="DO7" s="248">
        <v>-3.4009999999999998</v>
      </c>
      <c r="DP7" s="248">
        <v>-4.57</v>
      </c>
      <c r="DQ7" s="248">
        <v>-8.718</v>
      </c>
      <c r="DR7" s="248">
        <v>18.004000000000001</v>
      </c>
      <c r="DS7" s="248">
        <v>-5.9470000000000001</v>
      </c>
      <c r="DT7" s="248">
        <v>3.4990000000000001</v>
      </c>
      <c r="DU7" s="248">
        <v>4.2000000000000003E-2</v>
      </c>
      <c r="DV7" s="248">
        <v>4.7850000000000001</v>
      </c>
      <c r="DW7" s="248">
        <v>6.7370000000000001</v>
      </c>
      <c r="DX7" s="248">
        <v>-2.89</v>
      </c>
      <c r="DY7" s="248">
        <v>5.5510000000000002</v>
      </c>
      <c r="DZ7" s="248">
        <v>0.73399999999999999</v>
      </c>
      <c r="EA7" s="248">
        <v>-5.2560000000000002</v>
      </c>
      <c r="EB7" s="248">
        <v>-5.91</v>
      </c>
      <c r="EC7" s="248">
        <v>-2.4049999999999998</v>
      </c>
      <c r="ED7" s="248">
        <v>6.5039999999999996</v>
      </c>
      <c r="EE7" s="248">
        <v>4.0839999999999996</v>
      </c>
      <c r="EF7" s="248">
        <v>0.98299999999999998</v>
      </c>
      <c r="EG7" s="248">
        <v>-4.8959999999999999</v>
      </c>
      <c r="EH7" s="248">
        <v>18.132000000000001</v>
      </c>
      <c r="EI7" s="248">
        <v>-3.351</v>
      </c>
      <c r="EJ7" s="248">
        <v>-3.4990000000000001</v>
      </c>
      <c r="EK7" s="248">
        <v>3.6960000000000002</v>
      </c>
      <c r="EL7" s="248">
        <v>1.425</v>
      </c>
      <c r="EM7" s="248">
        <v>2.71</v>
      </c>
      <c r="EN7" s="248">
        <v>-6.1230000000000002</v>
      </c>
      <c r="EO7" s="248">
        <v>-14.151999999999999</v>
      </c>
      <c r="EP7" s="248">
        <v>10.593999999999999</v>
      </c>
      <c r="EQ7" s="248">
        <v>2.6890000000000001</v>
      </c>
      <c r="ER7" s="248">
        <v>-0.248</v>
      </c>
      <c r="ES7" s="248">
        <v>-4.7709999999999999</v>
      </c>
      <c r="ET7" s="248">
        <v>10.897</v>
      </c>
      <c r="EU7" s="248">
        <v>1.591</v>
      </c>
      <c r="EV7" s="248">
        <v>1.042</v>
      </c>
      <c r="EW7" s="248">
        <v>-0.47799999999999998</v>
      </c>
      <c r="EX7" s="248">
        <v>-2.8530000000000002</v>
      </c>
      <c r="EY7" s="248">
        <v>3.3239999999999998</v>
      </c>
      <c r="EZ7" s="248">
        <v>-2.5470000000000002</v>
      </c>
      <c r="FA7" s="248">
        <v>-11.053000000000001</v>
      </c>
      <c r="FB7" s="248">
        <v>11.047000000000001</v>
      </c>
      <c r="FC7" s="248">
        <v>0.25600000000000001</v>
      </c>
      <c r="FD7" s="248">
        <v>-5.5E-2</v>
      </c>
      <c r="FE7" s="248">
        <v>-5.3440000000000003</v>
      </c>
      <c r="FF7" s="248">
        <v>7.6260000000000003</v>
      </c>
      <c r="FG7" s="248">
        <v>3.21</v>
      </c>
      <c r="FH7" s="248">
        <v>0.21199999999999999</v>
      </c>
      <c r="FI7" s="248">
        <v>-1.1479999999999999</v>
      </c>
      <c r="FJ7" s="248">
        <v>-1.52</v>
      </c>
      <c r="FK7" s="248">
        <v>1.6459999999999999</v>
      </c>
      <c r="FL7" s="248">
        <v>-8.4429999999999996</v>
      </c>
      <c r="FM7" s="248">
        <v>-1.6870000000000001</v>
      </c>
      <c r="FN7" s="248">
        <v>-4.1289999999999996</v>
      </c>
      <c r="FO7" s="248">
        <v>1.1759999999999999</v>
      </c>
      <c r="FP7" s="248">
        <v>7.0860000000000003</v>
      </c>
      <c r="FQ7" s="248">
        <v>7.3330000000000002</v>
      </c>
      <c r="FR7" s="248">
        <v>3.532</v>
      </c>
      <c r="FS7" s="248">
        <v>1.7310000000000001</v>
      </c>
      <c r="FT7" s="248">
        <v>0.27700000000000002</v>
      </c>
      <c r="FU7" s="248">
        <v>-8.9610000000000003</v>
      </c>
      <c r="FV7" s="248">
        <v>-6.9459999999999997</v>
      </c>
      <c r="FW7" s="248">
        <v>2.5299999999999998</v>
      </c>
      <c r="FX7" s="248">
        <v>-0.51300000000000001</v>
      </c>
      <c r="FY7" s="248">
        <v>-8.9920000000000009</v>
      </c>
      <c r="FZ7" s="248">
        <v>11.013999999999999</v>
      </c>
      <c r="GA7" s="248">
        <v>6.3380000000000001</v>
      </c>
      <c r="GB7" s="248">
        <v>-4.2869999999999999</v>
      </c>
      <c r="GC7" s="248">
        <v>-0.22800000000000001</v>
      </c>
      <c r="GD7" s="248">
        <v>-1.476</v>
      </c>
      <c r="GE7" s="248">
        <v>6.6040000000000001</v>
      </c>
      <c r="GF7" s="248">
        <v>9.6120000000000001</v>
      </c>
      <c r="GG7" s="248">
        <v>-2.4700000000000002</v>
      </c>
      <c r="GH7" s="248">
        <v>-3.92</v>
      </c>
      <c r="GI7" s="248">
        <v>17.175000000000001</v>
      </c>
      <c r="GJ7" s="248">
        <v>2.472</v>
      </c>
      <c r="GK7" s="248">
        <v>-2.52</v>
      </c>
      <c r="GL7" s="248">
        <v>-9.3490000000000002</v>
      </c>
      <c r="GM7" s="248">
        <v>4.0350000000000001</v>
      </c>
      <c r="GN7" s="248">
        <v>9.68</v>
      </c>
      <c r="GO7" s="248">
        <v>4.3949999999999996</v>
      </c>
      <c r="GP7" s="248">
        <v>-8.5749999999999993</v>
      </c>
      <c r="GQ7" s="248">
        <v>6.5670000000000002</v>
      </c>
      <c r="GR7" s="248">
        <v>10.739000000000001</v>
      </c>
      <c r="GS7" s="248">
        <v>1.946</v>
      </c>
      <c r="GT7" s="248">
        <v>-10.144</v>
      </c>
      <c r="GU7" s="248">
        <v>2.3410000000000002</v>
      </c>
      <c r="GV7" s="248">
        <v>8.7379999999999995</v>
      </c>
      <c r="GW7" s="248">
        <v>-9.7000000000000003E-2</v>
      </c>
      <c r="GX7" s="248">
        <v>-5.4039999999999999</v>
      </c>
      <c r="GY7" s="248">
        <v>1.3759999999999999</v>
      </c>
      <c r="GZ7" s="248">
        <v>5.9980000000000002</v>
      </c>
      <c r="HA7" s="248">
        <v>-0.44600000000000001</v>
      </c>
      <c r="HB7" s="248">
        <v>-10.196999999999999</v>
      </c>
      <c r="HC7" s="248">
        <v>4.9640000000000004</v>
      </c>
      <c r="HD7" s="248">
        <v>12.243</v>
      </c>
      <c r="HE7" s="248">
        <v>-11.801</v>
      </c>
      <c r="HF7" s="248">
        <v>-3.9049999999999998</v>
      </c>
      <c r="HG7" s="248">
        <v>7.1289999999999996</v>
      </c>
      <c r="HH7" s="248">
        <v>4.5039999999999996</v>
      </c>
      <c r="HI7" s="608" t="s">
        <v>57</v>
      </c>
      <c r="HJ7" s="608"/>
      <c r="HK7" s="293"/>
      <c r="HL7" s="460"/>
      <c r="HM7" s="340"/>
      <c r="HN7" s="462"/>
      <c r="HO7" s="469"/>
      <c r="HP7" s="294"/>
      <c r="HQ7" s="294"/>
      <c r="HR7" s="44"/>
      <c r="HS7" s="44"/>
      <c r="HT7" s="44"/>
      <c r="HU7" s="44"/>
      <c r="HV7" s="44"/>
      <c r="HW7" s="44"/>
      <c r="HX7" s="44"/>
      <c r="HY7" s="44"/>
      <c r="HZ7" s="44"/>
      <c r="IA7" s="44"/>
    </row>
    <row r="8" spans="1:237" s="348" customFormat="1" ht="15" customHeight="1" x14ac:dyDescent="0.25">
      <c r="A8" s="610"/>
      <c r="B8" s="344"/>
      <c r="C8" s="295">
        <v>1.1000000000000001</v>
      </c>
      <c r="D8" s="345">
        <v>6.3730030981063877</v>
      </c>
      <c r="E8" s="345">
        <v>7.3877359377680669</v>
      </c>
      <c r="F8" s="346">
        <v>10</v>
      </c>
      <c r="G8" s="296"/>
      <c r="H8" s="297" t="s">
        <v>379</v>
      </c>
      <c r="I8" s="250">
        <v>2.0830000000000002</v>
      </c>
      <c r="J8" s="250">
        <v>5.2779999999999996</v>
      </c>
      <c r="K8" s="250">
        <v>9.7479999999999993</v>
      </c>
      <c r="L8" s="250">
        <v>-8.3770000000000007</v>
      </c>
      <c r="M8" s="250">
        <v>-5.8239999999999998</v>
      </c>
      <c r="N8" s="250">
        <v>-9.0190000000000001</v>
      </c>
      <c r="O8" s="250">
        <v>3.9049999999999998</v>
      </c>
      <c r="P8" s="250">
        <v>-2.17</v>
      </c>
      <c r="Q8" s="250">
        <v>-1.728</v>
      </c>
      <c r="R8" s="250">
        <v>3.1</v>
      </c>
      <c r="S8" s="250">
        <v>12.345000000000001</v>
      </c>
      <c r="T8" s="250">
        <v>10.137</v>
      </c>
      <c r="U8" s="250">
        <v>8.7089999999999996</v>
      </c>
      <c r="V8" s="250">
        <v>16.469000000000001</v>
      </c>
      <c r="W8" s="250">
        <v>3.0830000000000002</v>
      </c>
      <c r="X8" s="250">
        <v>16.885999999999999</v>
      </c>
      <c r="Y8" s="250">
        <v>13.347</v>
      </c>
      <c r="Z8" s="250">
        <v>7.2670000000000003</v>
      </c>
      <c r="AA8" s="250">
        <v>22.984000000000002</v>
      </c>
      <c r="AB8" s="250">
        <v>9.8179999999999996</v>
      </c>
      <c r="AC8" s="250">
        <v>9.609</v>
      </c>
      <c r="AD8" s="250">
        <v>6.9539999999999997</v>
      </c>
      <c r="AE8" s="250">
        <v>7.1820000000000004</v>
      </c>
      <c r="AF8" s="250">
        <v>18.420000000000002</v>
      </c>
      <c r="AG8" s="368">
        <v>18.64</v>
      </c>
      <c r="AH8" s="250">
        <v>2.29</v>
      </c>
      <c r="AI8" s="250">
        <v>6.931</v>
      </c>
      <c r="AJ8" s="250">
        <v>4.5469999999999997</v>
      </c>
      <c r="AK8" s="250">
        <v>3.3879999999999999</v>
      </c>
      <c r="AL8" s="250">
        <v>3.5329999999999999</v>
      </c>
      <c r="AM8" s="250">
        <v>-3.7349999999999999</v>
      </c>
      <c r="AN8" s="250">
        <v>1.9790000000000001</v>
      </c>
      <c r="AO8" s="250">
        <v>7.3659999999999997</v>
      </c>
      <c r="AP8" s="250">
        <v>2.589</v>
      </c>
      <c r="AQ8" s="250">
        <v>-1.9710000000000001</v>
      </c>
      <c r="AR8" s="250">
        <v>-1.756</v>
      </c>
      <c r="AS8" s="250">
        <v>2.4060000000000001</v>
      </c>
      <c r="AT8" s="250">
        <v>6.6340000000000003</v>
      </c>
      <c r="AU8" s="250">
        <v>7.0129999999999999</v>
      </c>
      <c r="AV8" s="250">
        <v>4.1040000000000001</v>
      </c>
      <c r="AW8" s="250">
        <v>4.5250000000000004</v>
      </c>
      <c r="AX8" s="250">
        <v>3.8639999999999999</v>
      </c>
      <c r="AY8" s="250">
        <v>0.38800000000000001</v>
      </c>
      <c r="AZ8" s="250">
        <v>1.9119999999999999</v>
      </c>
      <c r="BA8" s="250">
        <v>1.3959999999999999</v>
      </c>
      <c r="BB8" s="250">
        <v>0.752</v>
      </c>
      <c r="BC8" s="250">
        <v>1.8540000000000001</v>
      </c>
      <c r="BD8" s="250">
        <v>-0.127</v>
      </c>
      <c r="BE8" s="250">
        <v>-6.3620000000000001</v>
      </c>
      <c r="BF8" s="250">
        <v>4.3609999999999998</v>
      </c>
      <c r="BG8" s="250">
        <v>-9.8190000000000008</v>
      </c>
      <c r="BH8" s="250">
        <v>0.38600000000000001</v>
      </c>
      <c r="BI8" s="250">
        <v>6.6230000000000002</v>
      </c>
      <c r="BJ8" s="250">
        <v>17.602</v>
      </c>
      <c r="BK8" s="250">
        <v>8.234</v>
      </c>
      <c r="BL8" s="250">
        <v>6.4059999999999997</v>
      </c>
      <c r="BM8" s="250">
        <v>5.63</v>
      </c>
      <c r="BN8" s="250">
        <v>-3.5579999999999998</v>
      </c>
      <c r="BO8" s="250">
        <v>-9.3140000000000001</v>
      </c>
      <c r="BP8" s="250">
        <v>-9.1950000000000003</v>
      </c>
      <c r="BQ8" s="250">
        <v>-0.14899999999999999</v>
      </c>
      <c r="BR8" s="250">
        <v>-8.7720000000000002</v>
      </c>
      <c r="BS8" s="250">
        <v>6.7080000000000002</v>
      </c>
      <c r="BT8" s="250">
        <v>2.2240000000000002</v>
      </c>
      <c r="BU8" s="250">
        <v>-6.3310000000000004</v>
      </c>
      <c r="BV8" s="250">
        <v>-1.706</v>
      </c>
      <c r="BW8" s="250">
        <v>-4.7300000000000004</v>
      </c>
      <c r="BX8" s="250">
        <v>-1.5429999999999999</v>
      </c>
      <c r="BY8" s="250">
        <v>4.8769999999999998</v>
      </c>
      <c r="BZ8" s="250">
        <v>8.9740000000000002</v>
      </c>
      <c r="CA8" s="250">
        <v>13.487</v>
      </c>
      <c r="CB8" s="250">
        <v>5.758</v>
      </c>
      <c r="CC8" s="250">
        <v>-7.75</v>
      </c>
      <c r="CD8" s="250">
        <v>-0.14399999999999999</v>
      </c>
      <c r="CE8" s="250">
        <v>8.3620000000000001</v>
      </c>
      <c r="CF8" s="250">
        <v>9.0090000000000003</v>
      </c>
      <c r="CG8" s="250">
        <v>12.47</v>
      </c>
      <c r="CH8" s="250">
        <v>13.978999999999999</v>
      </c>
      <c r="CI8" s="250">
        <v>10.694000000000001</v>
      </c>
      <c r="CJ8" s="250">
        <v>9.2870000000000008</v>
      </c>
      <c r="CK8" s="250">
        <v>3.8290000000000002</v>
      </c>
      <c r="CL8" s="250">
        <v>1.7270000000000001</v>
      </c>
      <c r="CM8" s="250">
        <v>-0.40600000000000003</v>
      </c>
      <c r="CN8" s="250">
        <v>5.2480000000000002</v>
      </c>
      <c r="CO8" s="250">
        <v>4.17</v>
      </c>
      <c r="CP8" s="250">
        <v>1.2370000000000001</v>
      </c>
      <c r="CQ8" s="250">
        <v>0.81499999999999995</v>
      </c>
      <c r="CR8" s="250">
        <v>-4.2519999999999998</v>
      </c>
      <c r="CS8" s="250">
        <v>7.9729999999999999</v>
      </c>
      <c r="CT8" s="250">
        <v>6.7370000000000001</v>
      </c>
      <c r="CU8" s="250">
        <v>-7.3360000000000003</v>
      </c>
      <c r="CV8" s="250">
        <v>-0.82</v>
      </c>
      <c r="CW8" s="250">
        <v>-2.0089999999999999</v>
      </c>
      <c r="CX8" s="250">
        <v>-0.439</v>
      </c>
      <c r="CY8" s="250">
        <v>0.59099999999999997</v>
      </c>
      <c r="CZ8" s="250">
        <v>10.932</v>
      </c>
      <c r="DA8" s="250">
        <v>3.8439999999999999</v>
      </c>
      <c r="DB8" s="250">
        <v>3.0489999999999999</v>
      </c>
      <c r="DC8" s="250">
        <v>1.6990000000000001</v>
      </c>
      <c r="DD8" s="250">
        <v>1.0309999999999999</v>
      </c>
      <c r="DE8" s="250">
        <v>-10.981999999999999</v>
      </c>
      <c r="DF8" s="250">
        <v>15.48</v>
      </c>
      <c r="DG8" s="250">
        <v>11.182</v>
      </c>
      <c r="DH8" s="250">
        <v>0.41099999999999998</v>
      </c>
      <c r="DI8" s="250">
        <v>2.5739999999999998</v>
      </c>
      <c r="DJ8" s="250">
        <v>-6.5090000000000003</v>
      </c>
      <c r="DK8" s="250">
        <v>14.067</v>
      </c>
      <c r="DL8" s="250">
        <v>-3.7440000000000002</v>
      </c>
      <c r="DM8" s="250">
        <v>1.613</v>
      </c>
      <c r="DN8" s="250">
        <v>-7.2809999999999997</v>
      </c>
      <c r="DO8" s="250">
        <v>-4.7480000000000002</v>
      </c>
      <c r="DP8" s="250">
        <v>-5.8609999999999998</v>
      </c>
      <c r="DQ8" s="250">
        <v>-8.1959999999999997</v>
      </c>
      <c r="DR8" s="250">
        <v>20.382999999999999</v>
      </c>
      <c r="DS8" s="250">
        <v>-7.18</v>
      </c>
      <c r="DT8" s="250">
        <v>3.2080000000000002</v>
      </c>
      <c r="DU8" s="250">
        <v>-0.90600000000000003</v>
      </c>
      <c r="DV8" s="250">
        <v>6.7720000000000002</v>
      </c>
      <c r="DW8" s="250">
        <v>7.3979999999999997</v>
      </c>
      <c r="DX8" s="250">
        <v>-3.31</v>
      </c>
      <c r="DY8" s="250">
        <v>6.6050000000000004</v>
      </c>
      <c r="DZ8" s="250">
        <v>1.034</v>
      </c>
      <c r="EA8" s="250">
        <v>-6.62</v>
      </c>
      <c r="EB8" s="250">
        <v>-7.0819999999999999</v>
      </c>
      <c r="EC8" s="250">
        <v>-1.643</v>
      </c>
      <c r="ED8" s="250">
        <v>6.5469999999999997</v>
      </c>
      <c r="EE8" s="250">
        <v>5.2489999999999997</v>
      </c>
      <c r="EF8" s="250">
        <v>8.3000000000000004E-2</v>
      </c>
      <c r="EG8" s="250">
        <v>-6.2210000000000001</v>
      </c>
      <c r="EH8" s="250">
        <v>22.416</v>
      </c>
      <c r="EI8" s="250">
        <v>-4.0999999999999996</v>
      </c>
      <c r="EJ8" s="250">
        <v>-3.4940000000000002</v>
      </c>
      <c r="EK8" s="250">
        <v>4.0220000000000002</v>
      </c>
      <c r="EL8" s="250">
        <v>1.2490000000000001</v>
      </c>
      <c r="EM8" s="250">
        <v>3.1720000000000002</v>
      </c>
      <c r="EN8" s="250">
        <v>-6.9089999999999998</v>
      </c>
      <c r="EO8" s="250">
        <v>-15.196999999999999</v>
      </c>
      <c r="EP8" s="250">
        <v>11.381</v>
      </c>
      <c r="EQ8" s="250">
        <v>2.903</v>
      </c>
      <c r="ER8" s="250">
        <v>-1.0269999999999999</v>
      </c>
      <c r="ES8" s="250">
        <v>-6.0890000000000004</v>
      </c>
      <c r="ET8" s="250">
        <v>13.821999999999999</v>
      </c>
      <c r="EU8" s="250">
        <v>1.593</v>
      </c>
      <c r="EV8" s="250">
        <v>1.6040000000000001</v>
      </c>
      <c r="EW8" s="250">
        <v>-0.60599999999999998</v>
      </c>
      <c r="EX8" s="250">
        <v>-3.2519999999999998</v>
      </c>
      <c r="EY8" s="250">
        <v>3.3980000000000001</v>
      </c>
      <c r="EZ8" s="250">
        <v>-2.9649999999999999</v>
      </c>
      <c r="FA8" s="250">
        <v>-11.696</v>
      </c>
      <c r="FB8" s="250">
        <v>11.776999999999999</v>
      </c>
      <c r="FC8" s="250">
        <v>0.105</v>
      </c>
      <c r="FD8" s="250">
        <v>-0.626</v>
      </c>
      <c r="FE8" s="250">
        <v>-6.6829999999999998</v>
      </c>
      <c r="FF8" s="250">
        <v>10.012</v>
      </c>
      <c r="FG8" s="250">
        <v>3.137</v>
      </c>
      <c r="FH8" s="250">
        <v>1.089</v>
      </c>
      <c r="FI8" s="250">
        <v>-1.2370000000000001</v>
      </c>
      <c r="FJ8" s="250">
        <v>-2.1930000000000001</v>
      </c>
      <c r="FK8" s="250">
        <v>1.3859999999999999</v>
      </c>
      <c r="FL8" s="250">
        <v>-9.0229999999999997</v>
      </c>
      <c r="FM8" s="250">
        <v>-1.585</v>
      </c>
      <c r="FN8" s="250">
        <v>-3.41</v>
      </c>
      <c r="FO8" s="250">
        <v>11.433</v>
      </c>
      <c r="FP8" s="250">
        <v>5.5490000000000004</v>
      </c>
      <c r="FQ8" s="250">
        <v>2.9260000000000002</v>
      </c>
      <c r="FR8" s="250">
        <v>1.2490000000000001</v>
      </c>
      <c r="FS8" s="250">
        <v>1.3939999999999999</v>
      </c>
      <c r="FT8" s="250">
        <v>0.35199999999999998</v>
      </c>
      <c r="FU8" s="250">
        <v>-9.827</v>
      </c>
      <c r="FV8" s="250">
        <v>-8.0310000000000006</v>
      </c>
      <c r="FW8" s="250">
        <v>1.5189999999999999</v>
      </c>
      <c r="FX8" s="250">
        <v>0.04</v>
      </c>
      <c r="FY8" s="250">
        <v>-10.084</v>
      </c>
      <c r="FZ8" s="250">
        <v>12.98</v>
      </c>
      <c r="GA8" s="250">
        <v>6.7510000000000003</v>
      </c>
      <c r="GB8" s="250">
        <v>-3.2850000000000001</v>
      </c>
      <c r="GC8" s="250">
        <v>8.0079999999999991</v>
      </c>
      <c r="GD8" s="250">
        <v>-1.8660000000000001</v>
      </c>
      <c r="GE8" s="250">
        <v>4.7869999999999999</v>
      </c>
      <c r="GF8" s="250">
        <v>6.8949999999999996</v>
      </c>
      <c r="GG8" s="250">
        <v>-6.3040000000000003</v>
      </c>
      <c r="GH8" s="250">
        <v>-4.2220000000000004</v>
      </c>
      <c r="GI8" s="250">
        <v>18.832000000000001</v>
      </c>
      <c r="GJ8" s="250">
        <v>2.7839999999999998</v>
      </c>
      <c r="GK8" s="250">
        <v>-3.1859999999999999</v>
      </c>
      <c r="GL8" s="250">
        <v>-10.563000000000001</v>
      </c>
      <c r="GM8" s="250">
        <v>3.6539999999999999</v>
      </c>
      <c r="GN8" s="250">
        <v>11.257999999999999</v>
      </c>
      <c r="GO8" s="250">
        <v>5.0599999999999996</v>
      </c>
      <c r="GP8" s="250">
        <v>-10.028</v>
      </c>
      <c r="GQ8" s="250">
        <v>6.9450000000000003</v>
      </c>
      <c r="GR8" s="250">
        <v>12.75</v>
      </c>
      <c r="GS8" s="250">
        <v>2.0329999999999999</v>
      </c>
      <c r="GT8" s="250">
        <v>-11.172000000000001</v>
      </c>
      <c r="GU8" s="250">
        <v>1.603</v>
      </c>
      <c r="GV8" s="250">
        <v>10.468</v>
      </c>
      <c r="GW8" s="250">
        <v>-0.106</v>
      </c>
      <c r="GX8" s="250">
        <v>-6.1289999999999996</v>
      </c>
      <c r="GY8" s="250">
        <v>0.56299999999999994</v>
      </c>
      <c r="GZ8" s="250">
        <v>7.3570000000000002</v>
      </c>
      <c r="HA8" s="250">
        <v>-0.52300000000000002</v>
      </c>
      <c r="HB8" s="250">
        <v>-10.846</v>
      </c>
      <c r="HC8" s="250">
        <v>13.401999999999999</v>
      </c>
      <c r="HD8" s="250">
        <v>6.1280000000000001</v>
      </c>
      <c r="HE8" s="250">
        <v>-13.638</v>
      </c>
      <c r="HF8" s="250">
        <v>-4.577</v>
      </c>
      <c r="HG8" s="250">
        <v>12.042999999999999</v>
      </c>
      <c r="HH8" s="250">
        <v>7.8280000000000003</v>
      </c>
      <c r="HI8" s="347"/>
      <c r="HJ8" s="298" t="s">
        <v>378</v>
      </c>
      <c r="HK8" s="299"/>
      <c r="HL8" s="461"/>
      <c r="HM8" s="300"/>
      <c r="HN8" s="463"/>
      <c r="HO8" s="469"/>
      <c r="HP8" s="300"/>
      <c r="HQ8" s="300"/>
      <c r="HR8" s="44"/>
      <c r="HS8" s="44"/>
      <c r="HT8" s="44"/>
      <c r="HU8" s="44"/>
      <c r="HV8" s="44"/>
      <c r="HW8" s="44"/>
      <c r="HX8" s="44"/>
      <c r="HY8" s="44"/>
      <c r="HZ8" s="44"/>
      <c r="IA8" s="44"/>
    </row>
    <row r="9" spans="1:237" s="348" customFormat="1" ht="15" customHeight="1" x14ac:dyDescent="0.25">
      <c r="A9" s="610"/>
      <c r="B9" s="344"/>
      <c r="C9" s="295">
        <v>1.2</v>
      </c>
      <c r="D9" s="345">
        <v>0.64369928880770366</v>
      </c>
      <c r="E9" s="345">
        <v>0.64755184550826084</v>
      </c>
      <c r="F9" s="346">
        <v>11</v>
      </c>
      <c r="G9" s="296"/>
      <c r="H9" s="297" t="s">
        <v>380</v>
      </c>
      <c r="I9" s="250">
        <v>13.647</v>
      </c>
      <c r="J9" s="250">
        <v>9.4049999999999994</v>
      </c>
      <c r="K9" s="250">
        <v>2.2599999999999998</v>
      </c>
      <c r="L9" s="250">
        <v>3.9849999999999999</v>
      </c>
      <c r="M9" s="250">
        <v>9.4629999999999992</v>
      </c>
      <c r="N9" s="250">
        <v>12.840999999999999</v>
      </c>
      <c r="O9" s="250">
        <v>8.73</v>
      </c>
      <c r="P9" s="250">
        <v>12.670999999999999</v>
      </c>
      <c r="Q9" s="250">
        <v>13.59</v>
      </c>
      <c r="R9" s="250">
        <v>12.516</v>
      </c>
      <c r="S9" s="250">
        <v>9.9019999999999992</v>
      </c>
      <c r="T9" s="250">
        <v>9.5009999999999994</v>
      </c>
      <c r="U9" s="250">
        <v>5.2869999999999999</v>
      </c>
      <c r="V9" s="250">
        <v>17.105</v>
      </c>
      <c r="W9" s="250">
        <v>18.692</v>
      </c>
      <c r="X9" s="250">
        <v>9.5500000000000007</v>
      </c>
      <c r="Y9" s="250">
        <v>11.78</v>
      </c>
      <c r="Z9" s="250">
        <v>7.73</v>
      </c>
      <c r="AA9" s="250">
        <v>8.5739999999999998</v>
      </c>
      <c r="AB9" s="250">
        <v>11.16</v>
      </c>
      <c r="AC9" s="250">
        <v>5.7220000000000004</v>
      </c>
      <c r="AD9" s="250">
        <v>6.6520000000000001</v>
      </c>
      <c r="AE9" s="250">
        <v>6.46</v>
      </c>
      <c r="AF9" s="250">
        <v>4.6779999999999999</v>
      </c>
      <c r="AG9" s="368">
        <v>3.0089999999999999</v>
      </c>
      <c r="AH9" s="250">
        <v>1.8779999999999999</v>
      </c>
      <c r="AI9" s="250">
        <v>2.347</v>
      </c>
      <c r="AJ9" s="250">
        <v>7.7350000000000003</v>
      </c>
      <c r="AK9" s="250">
        <v>4.0140000000000002</v>
      </c>
      <c r="AL9" s="250">
        <v>4.07</v>
      </c>
      <c r="AM9" s="250">
        <v>3.7679999999999998</v>
      </c>
      <c r="AN9" s="250">
        <v>3.431</v>
      </c>
      <c r="AO9" s="250">
        <v>4.2699999999999996</v>
      </c>
      <c r="AP9" s="250">
        <v>1.056</v>
      </c>
      <c r="AQ9" s="250">
        <v>0.95599999999999996</v>
      </c>
      <c r="AR9" s="250">
        <v>1.306</v>
      </c>
      <c r="AS9" s="250">
        <v>2.3210000000000002</v>
      </c>
      <c r="AT9" s="250">
        <v>2.7570000000000001</v>
      </c>
      <c r="AU9" s="250">
        <v>0.98099999999999998</v>
      </c>
      <c r="AV9" s="250">
        <v>2.9790000000000001</v>
      </c>
      <c r="AW9" s="250">
        <v>3.4830000000000001</v>
      </c>
      <c r="AX9" s="250">
        <v>3.05</v>
      </c>
      <c r="AY9" s="250">
        <v>2.7290000000000001</v>
      </c>
      <c r="AZ9" s="250">
        <v>6.0049999999999999</v>
      </c>
      <c r="BA9" s="250">
        <v>0.36299999999999999</v>
      </c>
      <c r="BB9" s="250">
        <v>9.9000000000000005E-2</v>
      </c>
      <c r="BC9" s="250">
        <v>5.0149999999999997</v>
      </c>
      <c r="BD9" s="250">
        <v>3.7010000000000001</v>
      </c>
      <c r="BE9" s="250">
        <v>1.0329999999999999</v>
      </c>
      <c r="BF9" s="250">
        <v>5.08</v>
      </c>
      <c r="BG9" s="250">
        <v>-8.0429999999999993</v>
      </c>
      <c r="BH9" s="250">
        <v>-46.231999999999999</v>
      </c>
      <c r="BI9" s="250">
        <v>-40.453000000000003</v>
      </c>
      <c r="BJ9" s="250">
        <v>-28.648</v>
      </c>
      <c r="BK9" s="250">
        <v>-13.738</v>
      </c>
      <c r="BL9" s="250">
        <v>-10.398</v>
      </c>
      <c r="BM9" s="250">
        <v>-5.601</v>
      </c>
      <c r="BN9" s="250">
        <v>-7.2450000000000001</v>
      </c>
      <c r="BO9" s="250">
        <v>-11.74</v>
      </c>
      <c r="BP9" s="250">
        <v>-3.6789999999999998</v>
      </c>
      <c r="BQ9" s="250">
        <v>-2.399</v>
      </c>
      <c r="BR9" s="250">
        <v>-0.61</v>
      </c>
      <c r="BS9" s="250">
        <v>9.33</v>
      </c>
      <c r="BT9" s="250">
        <v>103.956</v>
      </c>
      <c r="BU9" s="250">
        <v>49.542000000000002</v>
      </c>
      <c r="BV9" s="250">
        <v>-14.887</v>
      </c>
      <c r="BW9" s="250">
        <v>-20.687000000000001</v>
      </c>
      <c r="BX9" s="250">
        <v>-0.11600000000000001</v>
      </c>
      <c r="BY9" s="250">
        <v>6.3419999999999996</v>
      </c>
      <c r="BZ9" s="250">
        <v>14.669</v>
      </c>
      <c r="CA9" s="250">
        <v>12.433999999999999</v>
      </c>
      <c r="CB9" s="250">
        <v>8.4700000000000006</v>
      </c>
      <c r="CC9" s="250">
        <v>8.8580000000000005</v>
      </c>
      <c r="CD9" s="250">
        <v>11.638999999999999</v>
      </c>
      <c r="CE9" s="250">
        <v>10.613</v>
      </c>
      <c r="CF9" s="250">
        <v>13.173999999999999</v>
      </c>
      <c r="CG9" s="250">
        <v>9.641</v>
      </c>
      <c r="CH9" s="250">
        <v>8.4489999999999998</v>
      </c>
      <c r="CI9" s="250">
        <v>5.915</v>
      </c>
      <c r="CJ9" s="250">
        <v>2.4329999999999998</v>
      </c>
      <c r="CK9" s="250">
        <v>5.1820000000000004</v>
      </c>
      <c r="CL9" s="250">
        <v>3.8220000000000001</v>
      </c>
      <c r="CM9" s="250">
        <v>1.107</v>
      </c>
      <c r="CN9" s="250">
        <v>2</v>
      </c>
      <c r="CO9" s="250">
        <v>3.173</v>
      </c>
      <c r="CP9" s="250">
        <v>3.0350000000000001</v>
      </c>
      <c r="CQ9" s="250">
        <v>2.9350000000000001</v>
      </c>
      <c r="CR9" s="250">
        <v>-0.76400000000000001</v>
      </c>
      <c r="CS9" s="250">
        <v>-38.173999999999999</v>
      </c>
      <c r="CT9" s="250">
        <v>-9.9410000000000007</v>
      </c>
      <c r="CU9" s="250">
        <v>-7.5430000000000001</v>
      </c>
      <c r="CV9" s="250">
        <v>1.8460000000000001</v>
      </c>
      <c r="CW9" s="250">
        <v>38.631</v>
      </c>
      <c r="CX9" s="250">
        <v>-4.4240000000000004</v>
      </c>
      <c r="CY9" s="250">
        <v>9.9920000000000009</v>
      </c>
      <c r="CZ9" s="250">
        <v>9.5549999999999997</v>
      </c>
      <c r="DA9" s="250">
        <v>3.3029999999999999</v>
      </c>
      <c r="DB9" s="250">
        <v>2.722</v>
      </c>
      <c r="DC9" s="250">
        <v>-15.57</v>
      </c>
      <c r="DD9" s="250">
        <v>9.9629999999999992</v>
      </c>
      <c r="DE9" s="250">
        <v>-17.292000000000002</v>
      </c>
      <c r="DF9" s="250">
        <v>15.863</v>
      </c>
      <c r="DG9" s="250">
        <v>6.0590000000000002</v>
      </c>
      <c r="DH9" s="250">
        <v>2.42</v>
      </c>
      <c r="DI9" s="250">
        <v>4.2510000000000003</v>
      </c>
      <c r="DJ9" s="250">
        <v>-2.4990000000000001</v>
      </c>
      <c r="DK9" s="250">
        <v>-4.4749999999999996</v>
      </c>
      <c r="DL9" s="250">
        <v>3.2050000000000001</v>
      </c>
      <c r="DM9" s="250">
        <v>5.4080000000000004</v>
      </c>
      <c r="DN9" s="250">
        <v>1.6859999999999999</v>
      </c>
      <c r="DO9" s="250">
        <v>4.274</v>
      </c>
      <c r="DP9" s="250">
        <v>-2.52</v>
      </c>
      <c r="DQ9" s="250">
        <v>-20.38</v>
      </c>
      <c r="DR9" s="250">
        <v>8.2970000000000006</v>
      </c>
      <c r="DS9" s="250">
        <v>7.8490000000000002</v>
      </c>
      <c r="DT9" s="250">
        <v>7.8150000000000004</v>
      </c>
      <c r="DU9" s="250">
        <v>7.4690000000000003</v>
      </c>
      <c r="DV9" s="250">
        <v>-6.0510000000000002</v>
      </c>
      <c r="DW9" s="250">
        <v>-1.012</v>
      </c>
      <c r="DX9" s="250">
        <v>4.0460000000000003</v>
      </c>
      <c r="DY9" s="250">
        <v>4.4119999999999999</v>
      </c>
      <c r="DZ9" s="250">
        <v>-0.67600000000000005</v>
      </c>
      <c r="EA9" s="250">
        <v>3.8940000000000001</v>
      </c>
      <c r="EB9" s="250">
        <v>-6.2720000000000002</v>
      </c>
      <c r="EC9" s="250">
        <v>-11.442</v>
      </c>
      <c r="ED9" s="250">
        <v>9.7639999999999993</v>
      </c>
      <c r="EE9" s="250">
        <v>-0.45800000000000002</v>
      </c>
      <c r="EF9" s="250">
        <v>10.009</v>
      </c>
      <c r="EG9" s="250">
        <v>3.5750000000000002</v>
      </c>
      <c r="EH9" s="250">
        <v>-5.3159999999999998</v>
      </c>
      <c r="EI9" s="250">
        <v>1.3460000000000001</v>
      </c>
      <c r="EJ9" s="250">
        <v>-1.0449999999999999</v>
      </c>
      <c r="EK9" s="250">
        <v>5.33</v>
      </c>
      <c r="EL9" s="250">
        <v>-0.85499999999999998</v>
      </c>
      <c r="EM9" s="250">
        <v>2.1549999999999998</v>
      </c>
      <c r="EN9" s="250">
        <v>-7.766</v>
      </c>
      <c r="EO9" s="250">
        <v>-12.414999999999999</v>
      </c>
      <c r="EP9" s="250">
        <v>10.269</v>
      </c>
      <c r="EQ9" s="250">
        <v>4.7830000000000004</v>
      </c>
      <c r="ER9" s="250">
        <v>6.21</v>
      </c>
      <c r="ES9" s="250">
        <v>3.63</v>
      </c>
      <c r="ET9" s="250">
        <v>-5.59</v>
      </c>
      <c r="EU9" s="250">
        <v>1.0169999999999999</v>
      </c>
      <c r="EV9" s="250">
        <v>-0.24199999999999999</v>
      </c>
      <c r="EW9" s="250">
        <v>2.0840000000000001</v>
      </c>
      <c r="EX9" s="250">
        <v>-0.95299999999999996</v>
      </c>
      <c r="EY9" s="250">
        <v>2.5089999999999999</v>
      </c>
      <c r="EZ9" s="250">
        <v>-6.8419999999999996</v>
      </c>
      <c r="FA9" s="250">
        <v>-12.042</v>
      </c>
      <c r="FB9" s="250">
        <v>8.3629999999999995</v>
      </c>
      <c r="FC9" s="250">
        <v>6.8559999999999999</v>
      </c>
      <c r="FD9" s="250">
        <v>6.73</v>
      </c>
      <c r="FE9" s="250">
        <v>3.1960000000000002</v>
      </c>
      <c r="FF9" s="250">
        <v>-5.8840000000000003</v>
      </c>
      <c r="FG9" s="250">
        <v>4.2380000000000004</v>
      </c>
      <c r="FH9" s="250">
        <v>-5.5519999999999996</v>
      </c>
      <c r="FI9" s="250">
        <v>1.8149999999999999</v>
      </c>
      <c r="FJ9" s="250">
        <v>3.9119999999999999</v>
      </c>
      <c r="FK9" s="250">
        <v>1.226</v>
      </c>
      <c r="FL9" s="250">
        <v>-9.2379999999999995</v>
      </c>
      <c r="FM9" s="250">
        <v>-8.5190000000000001</v>
      </c>
      <c r="FN9" s="250">
        <v>-5.17</v>
      </c>
      <c r="FO9" s="250">
        <v>-37.521000000000001</v>
      </c>
      <c r="FP9" s="250">
        <v>18.201000000000001</v>
      </c>
      <c r="FQ9" s="250">
        <v>23.655999999999999</v>
      </c>
      <c r="FR9" s="250">
        <v>13.782</v>
      </c>
      <c r="FS9" s="250">
        <v>8.2739999999999991</v>
      </c>
      <c r="FT9" s="250">
        <v>-0.495</v>
      </c>
      <c r="FU9" s="250">
        <v>4.2000000000000003E-2</v>
      </c>
      <c r="FV9" s="250">
        <v>-1.1240000000000001</v>
      </c>
      <c r="FW9" s="250">
        <v>10.473000000000001</v>
      </c>
      <c r="FX9" s="250">
        <v>-8.032</v>
      </c>
      <c r="FY9" s="250">
        <v>-6.843</v>
      </c>
      <c r="FZ9" s="250">
        <v>4.3140000000000001</v>
      </c>
      <c r="GA9" s="250">
        <v>16.556000000000001</v>
      </c>
      <c r="GB9" s="250">
        <v>-13.334</v>
      </c>
      <c r="GC9" s="250">
        <v>-29.62</v>
      </c>
      <c r="GD9" s="250">
        <v>6.0279999999999996</v>
      </c>
      <c r="GE9" s="250">
        <v>36.357999999999997</v>
      </c>
      <c r="GF9" s="250">
        <v>5.9379999999999997</v>
      </c>
      <c r="GG9" s="250">
        <v>7.875</v>
      </c>
      <c r="GH9" s="250">
        <v>-3.052</v>
      </c>
      <c r="GI9" s="250">
        <v>12.821</v>
      </c>
      <c r="GJ9" s="250">
        <v>-0.97299999999999998</v>
      </c>
      <c r="GK9" s="250">
        <v>8.7260000000000009</v>
      </c>
      <c r="GL9" s="250">
        <v>-10.705</v>
      </c>
      <c r="GM9" s="250">
        <v>13.225</v>
      </c>
      <c r="GN9" s="250">
        <v>1.5569999999999999</v>
      </c>
      <c r="GO9" s="250">
        <v>7.7270000000000003</v>
      </c>
      <c r="GP9" s="250">
        <v>-8.6370000000000005</v>
      </c>
      <c r="GQ9" s="250">
        <v>9.69</v>
      </c>
      <c r="GR9" s="250">
        <v>0.45300000000000001</v>
      </c>
      <c r="GS9" s="250">
        <v>5.21</v>
      </c>
      <c r="GT9" s="250">
        <v>-11.64</v>
      </c>
      <c r="GU9" s="250">
        <v>12.634</v>
      </c>
      <c r="GV9" s="250">
        <v>-0.84699999999999998</v>
      </c>
      <c r="GW9" s="250">
        <v>2.46</v>
      </c>
      <c r="GX9" s="250">
        <v>-10.86</v>
      </c>
      <c r="GY9" s="250">
        <v>13.929</v>
      </c>
      <c r="GZ9" s="250">
        <v>-0.97899999999999998</v>
      </c>
      <c r="HA9" s="250">
        <v>2.36</v>
      </c>
      <c r="HB9" s="250">
        <v>-14.064</v>
      </c>
      <c r="HC9" s="250">
        <v>-29.018999999999998</v>
      </c>
      <c r="HD9" s="250">
        <v>44.238</v>
      </c>
      <c r="HE9" s="250">
        <v>5.0860000000000003</v>
      </c>
      <c r="HF9" s="250">
        <v>-5.3380000000000001</v>
      </c>
      <c r="HG9" s="250">
        <v>-3.3820000000000001</v>
      </c>
      <c r="HH9" s="250">
        <v>-0.55800000000000005</v>
      </c>
      <c r="HI9" s="347"/>
      <c r="HJ9" s="298" t="s">
        <v>318</v>
      </c>
      <c r="HK9" s="299"/>
      <c r="HL9" s="461"/>
      <c r="HM9" s="300"/>
      <c r="HN9" s="463"/>
      <c r="HO9" s="469"/>
      <c r="HP9" s="300"/>
      <c r="HQ9" s="300"/>
      <c r="HR9" s="44"/>
      <c r="HS9" s="44"/>
      <c r="HT9" s="44"/>
      <c r="HU9" s="44"/>
      <c r="HV9" s="44"/>
      <c r="HW9" s="44"/>
      <c r="HX9" s="44"/>
      <c r="HY9" s="44"/>
      <c r="HZ9" s="44"/>
      <c r="IA9" s="44"/>
      <c r="IC9" s="434"/>
    </row>
    <row r="10" spans="1:237" s="305" customFormat="1" ht="15" customHeight="1" x14ac:dyDescent="0.25">
      <c r="A10" s="610"/>
      <c r="B10" s="301"/>
      <c r="C10" s="295">
        <v>1.3</v>
      </c>
      <c r="D10" s="302">
        <v>0.35134077293196264</v>
      </c>
      <c r="E10" s="302">
        <v>0.51641002307315109</v>
      </c>
      <c r="F10" s="303">
        <v>12</v>
      </c>
      <c r="G10" s="296"/>
      <c r="H10" s="297" t="s">
        <v>124</v>
      </c>
      <c r="I10" s="250">
        <v>8.9440000000000008</v>
      </c>
      <c r="J10" s="250">
        <v>7.7039999999999997</v>
      </c>
      <c r="K10" s="250">
        <v>6.6609999999999996</v>
      </c>
      <c r="L10" s="250">
        <v>5.58</v>
      </c>
      <c r="M10" s="250">
        <v>3.6190000000000002</v>
      </c>
      <c r="N10" s="250">
        <v>4.2869999999999999</v>
      </c>
      <c r="O10" s="250">
        <v>2.1059999999999999</v>
      </c>
      <c r="P10" s="250">
        <v>1.639</v>
      </c>
      <c r="Q10" s="250">
        <v>2.508</v>
      </c>
      <c r="R10" s="250">
        <v>-7.89</v>
      </c>
      <c r="S10" s="250">
        <v>3.4260000000000002</v>
      </c>
      <c r="T10" s="250">
        <v>0.754</v>
      </c>
      <c r="U10" s="250">
        <v>2.6539999999999999</v>
      </c>
      <c r="V10" s="250">
        <v>2.3839999999999999</v>
      </c>
      <c r="W10" s="250">
        <v>3.302</v>
      </c>
      <c r="X10" s="250">
        <v>2.0960000000000001</v>
      </c>
      <c r="Y10" s="250">
        <v>2.5379999999999998</v>
      </c>
      <c r="Z10" s="250">
        <v>2.04</v>
      </c>
      <c r="AA10" s="250">
        <v>2.5720000000000001</v>
      </c>
      <c r="AB10" s="250">
        <v>-2.266</v>
      </c>
      <c r="AC10" s="250">
        <v>-3.823</v>
      </c>
      <c r="AD10" s="250">
        <v>0.47399999999999998</v>
      </c>
      <c r="AE10" s="250">
        <v>11.337</v>
      </c>
      <c r="AF10" s="250">
        <v>2.379</v>
      </c>
      <c r="AG10" s="368">
        <v>0.34</v>
      </c>
      <c r="AH10" s="250">
        <v>0.19</v>
      </c>
      <c r="AI10" s="250">
        <v>-1.1990000000000001</v>
      </c>
      <c r="AJ10" s="250">
        <v>1.522</v>
      </c>
      <c r="AK10" s="250">
        <v>1.7270000000000001</v>
      </c>
      <c r="AL10" s="250">
        <v>1.893</v>
      </c>
      <c r="AM10" s="250">
        <v>2.641</v>
      </c>
      <c r="AN10" s="250">
        <v>2.2759999999999998</v>
      </c>
      <c r="AO10" s="250">
        <v>3.3479999999999999</v>
      </c>
      <c r="AP10" s="250">
        <v>5.5469999999999997</v>
      </c>
      <c r="AQ10" s="250">
        <v>-1.5489999999999999</v>
      </c>
      <c r="AR10" s="250">
        <v>6.2869999999999999</v>
      </c>
      <c r="AS10" s="250">
        <v>6.5540000000000003</v>
      </c>
      <c r="AT10" s="250">
        <v>6.7649999999999997</v>
      </c>
      <c r="AU10" s="250">
        <v>10.898</v>
      </c>
      <c r="AV10" s="250">
        <v>8.1890000000000001</v>
      </c>
      <c r="AW10" s="250">
        <v>4.6959999999999997</v>
      </c>
      <c r="AX10" s="250">
        <v>4.327</v>
      </c>
      <c r="AY10" s="250">
        <v>3.8210000000000002</v>
      </c>
      <c r="AZ10" s="250">
        <v>4.319</v>
      </c>
      <c r="BA10" s="250">
        <v>5.4850000000000003</v>
      </c>
      <c r="BB10" s="250">
        <v>3.5430000000000001</v>
      </c>
      <c r="BC10" s="250">
        <v>4.0330000000000004</v>
      </c>
      <c r="BD10" s="250">
        <v>7.298</v>
      </c>
      <c r="BE10" s="250">
        <v>-1.6950000000000001</v>
      </c>
      <c r="BF10" s="250">
        <v>4.532</v>
      </c>
      <c r="BG10" s="250">
        <v>-12.348000000000001</v>
      </c>
      <c r="BH10" s="250">
        <v>-97.74</v>
      </c>
      <c r="BI10" s="250">
        <v>-82.715999999999994</v>
      </c>
      <c r="BJ10" s="250">
        <v>-27.555</v>
      </c>
      <c r="BK10" s="250">
        <v>5.7060000000000004</v>
      </c>
      <c r="BL10" s="250">
        <v>2.1320000000000001</v>
      </c>
      <c r="BM10" s="250">
        <v>7.6340000000000003</v>
      </c>
      <c r="BN10" s="250">
        <v>5.0449999999999999</v>
      </c>
      <c r="BO10" s="250">
        <v>5.6360000000000001</v>
      </c>
      <c r="BP10" s="250">
        <v>5.3949999999999996</v>
      </c>
      <c r="BQ10" s="250">
        <v>5.8739999999999997</v>
      </c>
      <c r="BR10" s="250">
        <v>2.6539999999999999</v>
      </c>
      <c r="BS10" s="250">
        <v>12.069000000000001</v>
      </c>
      <c r="BT10" s="250">
        <v>3960.1</v>
      </c>
      <c r="BU10" s="250">
        <v>401.2</v>
      </c>
      <c r="BV10" s="250">
        <v>-96.296000000000006</v>
      </c>
      <c r="BW10" s="250">
        <v>-97.944999999999993</v>
      </c>
      <c r="BX10" s="250">
        <v>-97.963999999999999</v>
      </c>
      <c r="BY10" s="250">
        <v>-49.43</v>
      </c>
      <c r="BZ10" s="250">
        <v>7.8579999999999997</v>
      </c>
      <c r="CA10" s="250">
        <v>5.1509999999999998</v>
      </c>
      <c r="CB10" s="250">
        <v>7.7569999999999997</v>
      </c>
      <c r="CC10" s="250">
        <v>4.4800000000000004</v>
      </c>
      <c r="CD10" s="250">
        <v>2.0739999999999998</v>
      </c>
      <c r="CE10" s="250">
        <v>-1.4990000000000001</v>
      </c>
      <c r="CF10" s="250">
        <v>2.782</v>
      </c>
      <c r="CG10" s="250">
        <v>2.2240000000000002</v>
      </c>
      <c r="CH10" s="250">
        <v>-1.216</v>
      </c>
      <c r="CI10" s="250">
        <v>4.6680000000000001</v>
      </c>
      <c r="CJ10" s="250">
        <v>-0.22900000000000001</v>
      </c>
      <c r="CK10" s="250">
        <v>1.7170000000000001</v>
      </c>
      <c r="CL10" s="250">
        <v>2.742</v>
      </c>
      <c r="CM10" s="250">
        <v>3.3290000000000002</v>
      </c>
      <c r="CN10" s="250">
        <v>8.077</v>
      </c>
      <c r="CO10" s="250">
        <v>5.7060000000000004</v>
      </c>
      <c r="CP10" s="250">
        <v>4.5279999999999996</v>
      </c>
      <c r="CQ10" s="250">
        <v>4.9889999999999999</v>
      </c>
      <c r="CR10" s="250">
        <v>-3.3079999999999998</v>
      </c>
      <c r="CS10" s="250">
        <v>-69.12</v>
      </c>
      <c r="CT10" s="250">
        <v>5.109</v>
      </c>
      <c r="CU10" s="250">
        <v>5.3609999999999998</v>
      </c>
      <c r="CV10" s="250">
        <v>6.6589999999999998</v>
      </c>
      <c r="CW10" s="250">
        <v>94.411000000000001</v>
      </c>
      <c r="CX10" s="250">
        <v>-81.807000000000002</v>
      </c>
      <c r="CY10" s="250">
        <v>3.4489999999999998</v>
      </c>
      <c r="CZ10" s="250">
        <v>2.028</v>
      </c>
      <c r="DA10" s="250">
        <v>1.462</v>
      </c>
      <c r="DB10" s="250">
        <v>5.7190000000000003</v>
      </c>
      <c r="DC10" s="250">
        <v>-17.893000000000001</v>
      </c>
      <c r="DD10" s="250">
        <v>-14.555</v>
      </c>
      <c r="DE10" s="250">
        <v>1.0640000000000001</v>
      </c>
      <c r="DF10" s="250">
        <v>2.2080000000000002</v>
      </c>
      <c r="DG10" s="250">
        <v>-3.6379999999999999</v>
      </c>
      <c r="DH10" s="250">
        <v>3.8439999999999999</v>
      </c>
      <c r="DI10" s="250">
        <v>2.1190000000000002</v>
      </c>
      <c r="DJ10" s="250">
        <v>-3.5569999999999999</v>
      </c>
      <c r="DK10" s="250">
        <v>8.327</v>
      </c>
      <c r="DL10" s="250">
        <v>-6.383</v>
      </c>
      <c r="DM10" s="250">
        <v>2.0219999999999998</v>
      </c>
      <c r="DN10" s="250">
        <v>-12.858000000000001</v>
      </c>
      <c r="DO10" s="250">
        <v>6.8739999999999997</v>
      </c>
      <c r="DP10" s="250">
        <v>11.063000000000001</v>
      </c>
      <c r="DQ10" s="250">
        <v>-8.5999999999999993E-2</v>
      </c>
      <c r="DR10" s="250">
        <v>1.218</v>
      </c>
      <c r="DS10" s="250">
        <v>-4.6139999999999999</v>
      </c>
      <c r="DT10" s="250">
        <v>1.915</v>
      </c>
      <c r="DU10" s="250">
        <v>2.7770000000000001</v>
      </c>
      <c r="DV10" s="250">
        <v>-5.5739999999999998</v>
      </c>
      <c r="DW10" s="250">
        <v>7.8319999999999999</v>
      </c>
      <c r="DX10" s="250">
        <v>-5.5830000000000002</v>
      </c>
      <c r="DY10" s="250">
        <v>-8.327</v>
      </c>
      <c r="DZ10" s="250">
        <v>-2.1520000000000001</v>
      </c>
      <c r="EA10" s="250">
        <v>4.1130000000000004</v>
      </c>
      <c r="EB10" s="250">
        <v>13.157</v>
      </c>
      <c r="EC10" s="250">
        <v>-0.34799999999999998</v>
      </c>
      <c r="ED10" s="250">
        <v>2.1259999999999999</v>
      </c>
      <c r="EE10" s="250">
        <v>-5.7279999999999998</v>
      </c>
      <c r="EF10" s="250">
        <v>2.355</v>
      </c>
      <c r="EG10" s="250">
        <v>2.2789999999999999</v>
      </c>
      <c r="EH10" s="250">
        <v>-5.0819999999999999</v>
      </c>
      <c r="EI10" s="250">
        <v>2.7469999999999999</v>
      </c>
      <c r="EJ10" s="250">
        <v>-7.0880000000000001</v>
      </c>
      <c r="EK10" s="250">
        <v>-4.2300000000000004</v>
      </c>
      <c r="EL10" s="250">
        <v>8.4269999999999996</v>
      </c>
      <c r="EM10" s="250">
        <v>-4.2640000000000002</v>
      </c>
      <c r="EN10" s="250">
        <v>10.903</v>
      </c>
      <c r="EO10" s="250">
        <v>-0.497</v>
      </c>
      <c r="EP10" s="250">
        <v>0.71</v>
      </c>
      <c r="EQ10" s="250">
        <v>-3.1320000000000001</v>
      </c>
      <c r="ER10" s="250">
        <v>2.5619999999999998</v>
      </c>
      <c r="ES10" s="250">
        <v>2.4460000000000002</v>
      </c>
      <c r="ET10" s="250">
        <v>-4.3860000000000001</v>
      </c>
      <c r="EU10" s="250">
        <v>2.3820000000000001</v>
      </c>
      <c r="EV10" s="250">
        <v>-6.1130000000000004</v>
      </c>
      <c r="EW10" s="250">
        <v>-2.1930000000000001</v>
      </c>
      <c r="EX10" s="250">
        <v>1.137</v>
      </c>
      <c r="EY10" s="250">
        <v>3.3559999999999999</v>
      </c>
      <c r="EZ10" s="250">
        <v>11.182</v>
      </c>
      <c r="FA10" s="250">
        <v>-0.3</v>
      </c>
      <c r="FB10" s="250">
        <v>4.6100000000000003</v>
      </c>
      <c r="FC10" s="250">
        <v>-5.4989999999999997</v>
      </c>
      <c r="FD10" s="250">
        <v>-0.749</v>
      </c>
      <c r="FE10" s="250">
        <v>2.085</v>
      </c>
      <c r="FF10" s="250">
        <v>-4.8499999999999996</v>
      </c>
      <c r="FG10" s="250">
        <v>2.8730000000000002</v>
      </c>
      <c r="FH10" s="250">
        <v>-5.0629999999999997</v>
      </c>
      <c r="FI10" s="250">
        <v>-3.9940000000000002</v>
      </c>
      <c r="FJ10" s="250">
        <v>1.6160000000000001</v>
      </c>
      <c r="FK10" s="250">
        <v>6.5990000000000002</v>
      </c>
      <c r="FL10" s="250">
        <v>1.8640000000000001</v>
      </c>
      <c r="FM10" s="250">
        <v>6.0149999999999997</v>
      </c>
      <c r="FN10" s="250">
        <v>-12.282999999999999</v>
      </c>
      <c r="FO10" s="250">
        <v>-97.563999999999993</v>
      </c>
      <c r="FP10" s="250">
        <v>659.18299999999999</v>
      </c>
      <c r="FQ10" s="250">
        <v>327.87200000000001</v>
      </c>
      <c r="FR10" s="250">
        <v>38.835999999999999</v>
      </c>
      <c r="FS10" s="250">
        <v>-0.60599999999999998</v>
      </c>
      <c r="FT10" s="250">
        <v>5.0999999999999997E-2</v>
      </c>
      <c r="FU10" s="250">
        <v>-6.3040000000000003</v>
      </c>
      <c r="FV10" s="250">
        <v>2.1880000000000002</v>
      </c>
      <c r="FW10" s="250">
        <v>6.3550000000000004</v>
      </c>
      <c r="FX10" s="250">
        <v>2.327</v>
      </c>
      <c r="FY10" s="250">
        <v>2.7909999999999999</v>
      </c>
      <c r="FZ10" s="250">
        <v>-4.2380000000000004</v>
      </c>
      <c r="GA10" s="250">
        <v>-11.738</v>
      </c>
      <c r="GB10" s="250">
        <v>-6.282</v>
      </c>
      <c r="GC10" s="250">
        <v>-96.837999999999994</v>
      </c>
      <c r="GD10" s="250">
        <v>-22.971</v>
      </c>
      <c r="GE10" s="250">
        <v>-1.5289999999999999</v>
      </c>
      <c r="GF10" s="250">
        <v>2385.0569999999998</v>
      </c>
      <c r="GG10" s="250">
        <v>99.841999999999999</v>
      </c>
      <c r="GH10" s="250">
        <v>-0.377</v>
      </c>
      <c r="GI10" s="250">
        <v>1.3460000000000001</v>
      </c>
      <c r="GJ10" s="250">
        <v>2.2229999999999999</v>
      </c>
      <c r="GK10" s="250">
        <v>-6.3789999999999996</v>
      </c>
      <c r="GL10" s="250">
        <v>11.101000000000001</v>
      </c>
      <c r="GM10" s="250">
        <v>-1.736</v>
      </c>
      <c r="GN10" s="250">
        <v>-0.13100000000000001</v>
      </c>
      <c r="GO10" s="250">
        <v>-9.657</v>
      </c>
      <c r="GP10" s="250">
        <v>15.93</v>
      </c>
      <c r="GQ10" s="250">
        <v>-2.27</v>
      </c>
      <c r="GR10" s="250">
        <v>-3.4910000000000001</v>
      </c>
      <c r="GS10" s="250">
        <v>-4.2759999999999998</v>
      </c>
      <c r="GT10" s="250">
        <v>10.506</v>
      </c>
      <c r="GU10" s="250">
        <v>-0.36399999999999999</v>
      </c>
      <c r="GV10" s="250">
        <v>-2.5179999999999998</v>
      </c>
      <c r="GW10" s="250">
        <v>-3.7290000000000001</v>
      </c>
      <c r="GX10" s="250">
        <v>15.584</v>
      </c>
      <c r="GY10" s="250">
        <v>-2.5499999999999998</v>
      </c>
      <c r="GZ10" s="250">
        <v>-3.605</v>
      </c>
      <c r="HA10" s="250">
        <v>-3.3039999999999998</v>
      </c>
      <c r="HB10" s="250">
        <v>6.4489999999999998</v>
      </c>
      <c r="HC10" s="250">
        <v>-68.878</v>
      </c>
      <c r="HD10" s="250">
        <v>228.11099999999999</v>
      </c>
      <c r="HE10" s="250">
        <v>-3.0720000000000001</v>
      </c>
      <c r="HF10" s="250">
        <v>7.7610000000000001</v>
      </c>
      <c r="HG10" s="250">
        <v>-43.273000000000003</v>
      </c>
      <c r="HH10" s="250">
        <v>-69.295000000000002</v>
      </c>
      <c r="HI10" s="304"/>
      <c r="HJ10" s="298" t="s">
        <v>123</v>
      </c>
      <c r="HK10" s="299"/>
      <c r="HL10" s="461"/>
      <c r="HM10" s="300"/>
      <c r="HN10" s="463"/>
      <c r="HO10" s="469"/>
      <c r="HP10" s="300"/>
      <c r="HQ10" s="300"/>
      <c r="HR10" s="44"/>
      <c r="HS10" s="44"/>
      <c r="HT10" s="44"/>
      <c r="HU10" s="44"/>
      <c r="HV10" s="44"/>
      <c r="HW10" s="44"/>
      <c r="HX10" s="44"/>
      <c r="HY10" s="44"/>
      <c r="HZ10" s="44"/>
      <c r="IA10" s="44"/>
    </row>
    <row r="11" spans="1:237" s="309" customFormat="1" ht="30" customHeight="1" x14ac:dyDescent="0.25">
      <c r="A11" s="610"/>
      <c r="B11" s="290" t="s">
        <v>58</v>
      </c>
      <c r="C11" s="306"/>
      <c r="D11" s="307">
        <v>0.86502377496796545</v>
      </c>
      <c r="E11" s="307">
        <v>1.3278229145307541</v>
      </c>
      <c r="F11" s="308"/>
      <c r="G11" s="607" t="s">
        <v>59</v>
      </c>
      <c r="H11" s="607"/>
      <c r="I11" s="248">
        <v>6.3769999999999998</v>
      </c>
      <c r="J11" s="248">
        <v>7.8579999999999997</v>
      </c>
      <c r="K11" s="248">
        <v>9.2970000000000006</v>
      </c>
      <c r="L11" s="248">
        <v>5.548</v>
      </c>
      <c r="M11" s="248">
        <v>5.5039999999999996</v>
      </c>
      <c r="N11" s="248">
        <v>10.698</v>
      </c>
      <c r="O11" s="248">
        <v>5.3</v>
      </c>
      <c r="P11" s="248">
        <v>8.1940000000000008</v>
      </c>
      <c r="Q11" s="248">
        <v>6.0810000000000004</v>
      </c>
      <c r="R11" s="248">
        <v>5.2249999999999996</v>
      </c>
      <c r="S11" s="248">
        <v>6.577</v>
      </c>
      <c r="T11" s="248">
        <v>5.3159999999999998</v>
      </c>
      <c r="U11" s="248">
        <v>7.0590000000000002</v>
      </c>
      <c r="V11" s="248">
        <v>7.9109999999999996</v>
      </c>
      <c r="W11" s="248">
        <v>6.9569999999999999</v>
      </c>
      <c r="X11" s="248">
        <v>6.2930000000000001</v>
      </c>
      <c r="Y11" s="248">
        <v>7.6870000000000003</v>
      </c>
      <c r="Z11" s="248">
        <v>8.3520000000000003</v>
      </c>
      <c r="AA11" s="248">
        <v>9.0630000000000006</v>
      </c>
      <c r="AB11" s="248">
        <v>8.6920000000000002</v>
      </c>
      <c r="AC11" s="248">
        <v>8.6850000000000005</v>
      </c>
      <c r="AD11" s="248">
        <v>9.3309999999999995</v>
      </c>
      <c r="AE11" s="248">
        <v>7.7949999999999999</v>
      </c>
      <c r="AF11" s="248">
        <v>7.6740000000000004</v>
      </c>
      <c r="AG11" s="367">
        <v>9.4979999999999993</v>
      </c>
      <c r="AH11" s="248">
        <v>7.1040000000000001</v>
      </c>
      <c r="AI11" s="248">
        <v>3.5489999999999999</v>
      </c>
      <c r="AJ11" s="248">
        <v>3.9289999999999998</v>
      </c>
      <c r="AK11" s="248">
        <v>2.1469999999999998</v>
      </c>
      <c r="AL11" s="248">
        <v>6.0709999999999997</v>
      </c>
      <c r="AM11" s="248">
        <v>3.6219999999999999</v>
      </c>
      <c r="AN11" s="248">
        <v>2.8919999999999999</v>
      </c>
      <c r="AO11" s="248">
        <v>2.222</v>
      </c>
      <c r="AP11" s="248">
        <v>2.16</v>
      </c>
      <c r="AQ11" s="248">
        <v>4.8319999999999999</v>
      </c>
      <c r="AR11" s="248">
        <v>4.1710000000000003</v>
      </c>
      <c r="AS11" s="248">
        <v>5.4459999999999997</v>
      </c>
      <c r="AT11" s="248">
        <v>3.5619999999999998</v>
      </c>
      <c r="AU11" s="248">
        <v>4.87</v>
      </c>
      <c r="AV11" s="248">
        <v>5.6580000000000004</v>
      </c>
      <c r="AW11" s="248">
        <v>5.8090000000000002</v>
      </c>
      <c r="AX11" s="248">
        <v>5.468</v>
      </c>
      <c r="AY11" s="248">
        <v>5.782</v>
      </c>
      <c r="AZ11" s="248">
        <v>6.0309999999999997</v>
      </c>
      <c r="BA11" s="248">
        <v>4.0449999999999999</v>
      </c>
      <c r="BB11" s="248">
        <v>5.3879999999999999</v>
      </c>
      <c r="BC11" s="248">
        <v>6.4240000000000004</v>
      </c>
      <c r="BD11" s="248">
        <v>4.8520000000000003</v>
      </c>
      <c r="BE11" s="248">
        <v>3.2010000000000001</v>
      </c>
      <c r="BF11" s="248">
        <v>6.65</v>
      </c>
      <c r="BG11" s="248">
        <v>-1.1579999999999999</v>
      </c>
      <c r="BH11" s="248">
        <v>-73.8</v>
      </c>
      <c r="BI11" s="248">
        <v>-45.265000000000001</v>
      </c>
      <c r="BJ11" s="248">
        <v>-9.6039999999999992</v>
      </c>
      <c r="BK11" s="248">
        <v>-12.933</v>
      </c>
      <c r="BL11" s="248">
        <v>-10.978999999999999</v>
      </c>
      <c r="BM11" s="248">
        <v>-4.0810000000000004</v>
      </c>
      <c r="BN11" s="248">
        <v>-2.5939999999999999</v>
      </c>
      <c r="BO11" s="248">
        <v>-3.996</v>
      </c>
      <c r="BP11" s="248">
        <v>1.2889999999999999</v>
      </c>
      <c r="BQ11" s="248">
        <v>-0.84799999999999998</v>
      </c>
      <c r="BR11" s="248">
        <v>-1.02</v>
      </c>
      <c r="BS11" s="248">
        <v>9.0709999999999997</v>
      </c>
      <c r="BT11" s="248">
        <v>230.56899999999999</v>
      </c>
      <c r="BU11" s="248">
        <v>39.909999999999997</v>
      </c>
      <c r="BV11" s="248">
        <v>-14.509</v>
      </c>
      <c r="BW11" s="248">
        <v>-11.46</v>
      </c>
      <c r="BX11" s="248">
        <v>-3.742</v>
      </c>
      <c r="BY11" s="248">
        <v>-0.64300000000000002</v>
      </c>
      <c r="BZ11" s="248">
        <v>3.1150000000000002</v>
      </c>
      <c r="CA11" s="248">
        <v>6.0449999999999999</v>
      </c>
      <c r="CB11" s="248">
        <v>7.8639999999999999</v>
      </c>
      <c r="CC11" s="248">
        <v>7.14</v>
      </c>
      <c r="CD11" s="248">
        <v>6.5039999999999996</v>
      </c>
      <c r="CE11" s="248">
        <v>5.718</v>
      </c>
      <c r="CF11" s="248">
        <v>7.3</v>
      </c>
      <c r="CG11" s="248">
        <v>7.4470000000000001</v>
      </c>
      <c r="CH11" s="248">
        <v>8.81</v>
      </c>
      <c r="CI11" s="248">
        <v>8.2569999999999997</v>
      </c>
      <c r="CJ11" s="248">
        <v>6.6459999999999999</v>
      </c>
      <c r="CK11" s="248">
        <v>3.9980000000000002</v>
      </c>
      <c r="CL11" s="248">
        <v>2.895</v>
      </c>
      <c r="CM11" s="248">
        <v>3.7349999999999999</v>
      </c>
      <c r="CN11" s="248">
        <v>4.6340000000000003</v>
      </c>
      <c r="CO11" s="248">
        <v>5.6470000000000002</v>
      </c>
      <c r="CP11" s="248">
        <v>5.2610000000000001</v>
      </c>
      <c r="CQ11" s="248">
        <v>5.5720000000000001</v>
      </c>
      <c r="CR11" s="248">
        <v>2.8420000000000001</v>
      </c>
      <c r="CS11" s="248">
        <v>-42.661000000000001</v>
      </c>
      <c r="CT11" s="248">
        <v>-9.2560000000000002</v>
      </c>
      <c r="CU11" s="248">
        <v>-1.821</v>
      </c>
      <c r="CV11" s="248">
        <v>2.3239999999999998</v>
      </c>
      <c r="CW11" s="248">
        <v>39.603000000000002</v>
      </c>
      <c r="CX11" s="248">
        <v>-5.0519999999999996</v>
      </c>
      <c r="CY11" s="248">
        <v>6.9160000000000004</v>
      </c>
      <c r="CZ11" s="248">
        <v>7.984</v>
      </c>
      <c r="DA11" s="248">
        <v>4.2969999999999997</v>
      </c>
      <c r="DB11" s="248">
        <v>5.3310000000000004</v>
      </c>
      <c r="DC11" s="248">
        <v>-14.163</v>
      </c>
      <c r="DD11" s="248">
        <v>7.681</v>
      </c>
      <c r="DE11" s="248">
        <v>-2.0630000000000002</v>
      </c>
      <c r="DF11" s="248">
        <v>6.3079999999999998</v>
      </c>
      <c r="DG11" s="248">
        <v>3.1859999999999999</v>
      </c>
      <c r="DH11" s="248">
        <v>7.7030000000000003</v>
      </c>
      <c r="DI11" s="248">
        <v>-12.491</v>
      </c>
      <c r="DJ11" s="248">
        <v>0.46</v>
      </c>
      <c r="DK11" s="248">
        <v>-1.905</v>
      </c>
      <c r="DL11" s="248">
        <v>9.2289999999999992</v>
      </c>
      <c r="DM11" s="248">
        <v>3.3820000000000001</v>
      </c>
      <c r="DN11" s="248">
        <v>4.3170000000000002</v>
      </c>
      <c r="DO11" s="248">
        <v>-3.8260000000000001</v>
      </c>
      <c r="DP11" s="248">
        <v>-5.8970000000000002</v>
      </c>
      <c r="DQ11" s="248">
        <v>-0.7</v>
      </c>
      <c r="DR11" s="248">
        <v>7.726</v>
      </c>
      <c r="DS11" s="248">
        <v>-0.35399999999999998</v>
      </c>
      <c r="DT11" s="248">
        <v>7.6580000000000004</v>
      </c>
      <c r="DU11" s="248">
        <v>-8.1820000000000004</v>
      </c>
      <c r="DV11" s="248">
        <v>-4.4390000000000001</v>
      </c>
      <c r="DW11" s="248">
        <v>0.79</v>
      </c>
      <c r="DX11" s="248">
        <v>7.0970000000000004</v>
      </c>
      <c r="DY11" s="248">
        <v>2.548</v>
      </c>
      <c r="DZ11" s="248">
        <v>5.657</v>
      </c>
      <c r="EA11" s="248">
        <v>-4.9640000000000004</v>
      </c>
      <c r="EB11" s="248">
        <v>-4.34</v>
      </c>
      <c r="EC11" s="248">
        <v>0.09</v>
      </c>
      <c r="ED11" s="248">
        <v>6.774</v>
      </c>
      <c r="EE11" s="248">
        <v>-0.97199999999999998</v>
      </c>
      <c r="EF11" s="248">
        <v>9.0690000000000008</v>
      </c>
      <c r="EG11" s="248">
        <v>-7.6150000000000002</v>
      </c>
      <c r="EH11" s="248">
        <v>-3.8109999999999999</v>
      </c>
      <c r="EI11" s="248">
        <v>0.44700000000000001</v>
      </c>
      <c r="EJ11" s="248">
        <v>7.0890000000000004</v>
      </c>
      <c r="EK11" s="248">
        <v>3.1579999999999999</v>
      </c>
      <c r="EL11" s="248">
        <v>4.1719999999999997</v>
      </c>
      <c r="EM11" s="248">
        <v>-5.0709999999999997</v>
      </c>
      <c r="EN11" s="248">
        <v>-2.7189999999999999</v>
      </c>
      <c r="EO11" s="248">
        <v>-2.0990000000000002</v>
      </c>
      <c r="EP11" s="248">
        <v>3.23</v>
      </c>
      <c r="EQ11" s="248">
        <v>-0.61</v>
      </c>
      <c r="ER11" s="248">
        <v>7.2</v>
      </c>
      <c r="ES11" s="248">
        <v>-4.0659999999999998</v>
      </c>
      <c r="ET11" s="248">
        <v>-6.032</v>
      </c>
      <c r="EU11" s="248">
        <v>-0.26100000000000001</v>
      </c>
      <c r="EV11" s="248">
        <v>6.3920000000000003</v>
      </c>
      <c r="EW11" s="248">
        <v>3.0960000000000001</v>
      </c>
      <c r="EX11" s="248">
        <v>6.8959999999999999</v>
      </c>
      <c r="EY11" s="248">
        <v>-5.6689999999999996</v>
      </c>
      <c r="EZ11" s="248">
        <v>-1.528</v>
      </c>
      <c r="FA11" s="248">
        <v>-3.8479999999999999</v>
      </c>
      <c r="FB11" s="248">
        <v>4.5339999999999998</v>
      </c>
      <c r="FC11" s="248">
        <v>0.13700000000000001</v>
      </c>
      <c r="FD11" s="248">
        <v>7.3529999999999998</v>
      </c>
      <c r="FE11" s="248">
        <v>-4.3760000000000003</v>
      </c>
      <c r="FF11" s="248">
        <v>-5.7519999999999998</v>
      </c>
      <c r="FG11" s="248">
        <v>-2.5999999999999999E-2</v>
      </c>
      <c r="FH11" s="248">
        <v>4.399</v>
      </c>
      <c r="FI11" s="248">
        <v>4.4269999999999996</v>
      </c>
      <c r="FJ11" s="248">
        <v>7.9480000000000004</v>
      </c>
      <c r="FK11" s="248">
        <v>-7.0629999999999997</v>
      </c>
      <c r="FL11" s="248">
        <v>-3.0790000000000002</v>
      </c>
      <c r="FM11" s="248">
        <v>-0.63400000000000001</v>
      </c>
      <c r="FN11" s="248">
        <v>-3.12</v>
      </c>
      <c r="FO11" s="248">
        <v>-73.456999999999994</v>
      </c>
      <c r="FP11" s="248">
        <v>124.274</v>
      </c>
      <c r="FQ11" s="248">
        <v>57.924999999999997</v>
      </c>
      <c r="FR11" s="248">
        <v>-9.2230000000000008</v>
      </c>
      <c r="FS11" s="248">
        <v>2.218</v>
      </c>
      <c r="FT11" s="248">
        <v>12.488</v>
      </c>
      <c r="FU11" s="248">
        <v>6.0460000000000003</v>
      </c>
      <c r="FV11" s="248">
        <v>6.3940000000000001</v>
      </c>
      <c r="FW11" s="248">
        <v>-1.9470000000000001</v>
      </c>
      <c r="FX11" s="248">
        <v>-5.1239999999999997</v>
      </c>
      <c r="FY11" s="248">
        <v>-0.80600000000000005</v>
      </c>
      <c r="FZ11" s="248">
        <v>6.7560000000000002</v>
      </c>
      <c r="GA11" s="248">
        <v>-19.553000000000001</v>
      </c>
      <c r="GB11" s="248">
        <v>-5.0789999999999997</v>
      </c>
      <c r="GC11" s="248">
        <v>-3.5009999999999999</v>
      </c>
      <c r="GD11" s="248">
        <v>-5.9850000000000003</v>
      </c>
      <c r="GE11" s="248">
        <v>11.127000000000001</v>
      </c>
      <c r="GF11" s="248">
        <v>16.11</v>
      </c>
      <c r="GG11" s="248">
        <v>10.058</v>
      </c>
      <c r="GH11" s="248">
        <v>9.4169999999999998</v>
      </c>
      <c r="GI11" s="248">
        <v>7.3959999999999999</v>
      </c>
      <c r="GJ11" s="248">
        <v>-4.2839999999999998</v>
      </c>
      <c r="GK11" s="248">
        <v>10.554</v>
      </c>
      <c r="GL11" s="248">
        <v>-5.0860000000000003</v>
      </c>
      <c r="GM11" s="248">
        <v>6.6749999999999998</v>
      </c>
      <c r="GN11" s="248">
        <v>-4.8520000000000003</v>
      </c>
      <c r="GO11" s="248">
        <v>9.7379999999999995</v>
      </c>
      <c r="GP11" s="248">
        <v>-3.6659999999999999</v>
      </c>
      <c r="GQ11" s="248">
        <v>6.8209999999999997</v>
      </c>
      <c r="GR11" s="248">
        <v>-3.645</v>
      </c>
      <c r="GS11" s="248">
        <v>9.1809999999999992</v>
      </c>
      <c r="GT11" s="248">
        <v>-5.0990000000000002</v>
      </c>
      <c r="GU11" s="248">
        <v>4.1689999999999996</v>
      </c>
      <c r="GV11" s="248">
        <v>-4.6680000000000001</v>
      </c>
      <c r="GW11" s="248">
        <v>10.071999999999999</v>
      </c>
      <c r="GX11" s="248">
        <v>-4.2759999999999998</v>
      </c>
      <c r="GY11" s="248">
        <v>5.1769999999999996</v>
      </c>
      <c r="GZ11" s="248">
        <v>-5.016</v>
      </c>
      <c r="HA11" s="248">
        <v>10.398</v>
      </c>
      <c r="HB11" s="248">
        <v>-6.7519999999999998</v>
      </c>
      <c r="HC11" s="248">
        <v>-41.359000000000002</v>
      </c>
      <c r="HD11" s="248">
        <v>50.32</v>
      </c>
      <c r="HE11" s="248">
        <v>19.443000000000001</v>
      </c>
      <c r="HF11" s="248">
        <v>-2.8149999999999999</v>
      </c>
      <c r="HG11" s="248">
        <v>-19.995000000000001</v>
      </c>
      <c r="HH11" s="248">
        <v>2.238</v>
      </c>
      <c r="HI11" s="594" t="s">
        <v>60</v>
      </c>
      <c r="HJ11" s="594"/>
      <c r="HK11" s="293"/>
      <c r="HL11" s="460"/>
      <c r="HM11" s="340"/>
      <c r="HN11" s="462"/>
      <c r="HO11" s="469"/>
      <c r="HP11" s="294"/>
      <c r="HQ11" s="29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57"/>
      <c r="IC11" s="435"/>
    </row>
    <row r="12" spans="1:237" s="348" customFormat="1" ht="15" customHeight="1" x14ac:dyDescent="0.25">
      <c r="A12" s="610"/>
      <c r="B12" s="349"/>
      <c r="C12" s="295">
        <v>2.1</v>
      </c>
      <c r="D12" s="345">
        <v>0.37008844826871146</v>
      </c>
      <c r="E12" s="345">
        <v>0.57676012491530038</v>
      </c>
      <c r="F12" s="346">
        <v>13</v>
      </c>
      <c r="G12" s="296"/>
      <c r="H12" s="297" t="s">
        <v>382</v>
      </c>
      <c r="I12" s="250">
        <v>4.3029999999999999</v>
      </c>
      <c r="J12" s="250">
        <v>4.423</v>
      </c>
      <c r="K12" s="250">
        <v>3.609</v>
      </c>
      <c r="L12" s="250">
        <v>3.016</v>
      </c>
      <c r="M12" s="250">
        <v>3.12</v>
      </c>
      <c r="N12" s="250">
        <v>7.4260000000000002</v>
      </c>
      <c r="O12" s="250">
        <v>3.4180000000000001</v>
      </c>
      <c r="P12" s="250">
        <v>5.61</v>
      </c>
      <c r="Q12" s="250">
        <v>5.577</v>
      </c>
      <c r="R12" s="250">
        <v>6.032</v>
      </c>
      <c r="S12" s="250">
        <v>6.327</v>
      </c>
      <c r="T12" s="250">
        <v>4.5030000000000001</v>
      </c>
      <c r="U12" s="250">
        <v>4.4119999999999999</v>
      </c>
      <c r="V12" s="250">
        <v>5.8360000000000003</v>
      </c>
      <c r="W12" s="250">
        <v>3.8719999999999999</v>
      </c>
      <c r="X12" s="250">
        <v>3.4249999999999998</v>
      </c>
      <c r="Y12" s="250">
        <v>5.5179999999999998</v>
      </c>
      <c r="Z12" s="250">
        <v>4.3150000000000004</v>
      </c>
      <c r="AA12" s="250">
        <v>4.7430000000000003</v>
      </c>
      <c r="AB12" s="250">
        <v>4.9039999999999999</v>
      </c>
      <c r="AC12" s="250">
        <v>4.4240000000000004</v>
      </c>
      <c r="AD12" s="250">
        <v>4.806</v>
      </c>
      <c r="AE12" s="250">
        <v>3.3929999999999998</v>
      </c>
      <c r="AF12" s="250">
        <v>2.83</v>
      </c>
      <c r="AG12" s="368">
        <v>7.7</v>
      </c>
      <c r="AH12" s="250">
        <v>4.7549999999999999</v>
      </c>
      <c r="AI12" s="250">
        <v>2.5830000000000002</v>
      </c>
      <c r="AJ12" s="250">
        <v>2.1840000000000002</v>
      </c>
      <c r="AK12" s="250">
        <v>1.6870000000000001</v>
      </c>
      <c r="AL12" s="250">
        <v>3.76</v>
      </c>
      <c r="AM12" s="250">
        <v>1.861</v>
      </c>
      <c r="AN12" s="250">
        <v>2.0979999999999999</v>
      </c>
      <c r="AO12" s="250">
        <v>2.3410000000000002</v>
      </c>
      <c r="AP12" s="250">
        <v>1.8959999999999999</v>
      </c>
      <c r="AQ12" s="250">
        <v>2.3250000000000002</v>
      </c>
      <c r="AR12" s="250">
        <v>2.21</v>
      </c>
      <c r="AS12" s="250">
        <v>3.8940000000000001</v>
      </c>
      <c r="AT12" s="250">
        <v>2.98</v>
      </c>
      <c r="AU12" s="250">
        <v>3.76</v>
      </c>
      <c r="AV12" s="250">
        <v>6.6050000000000004</v>
      </c>
      <c r="AW12" s="250">
        <v>5.8959999999999999</v>
      </c>
      <c r="AX12" s="250">
        <v>5.2409999999999997</v>
      </c>
      <c r="AY12" s="250">
        <v>5.8929999999999998</v>
      </c>
      <c r="AZ12" s="250">
        <v>4.9050000000000002</v>
      </c>
      <c r="BA12" s="250">
        <v>2.7959999999999998</v>
      </c>
      <c r="BB12" s="250">
        <v>2.3260000000000001</v>
      </c>
      <c r="BC12" s="250">
        <v>3.9529999999999998</v>
      </c>
      <c r="BD12" s="250">
        <v>4.5350000000000001</v>
      </c>
      <c r="BE12" s="250">
        <v>3.0070000000000001</v>
      </c>
      <c r="BF12" s="250">
        <v>6.2930000000000001</v>
      </c>
      <c r="BG12" s="250">
        <v>-2.3889999999999998</v>
      </c>
      <c r="BH12" s="250">
        <v>-64.662000000000006</v>
      </c>
      <c r="BI12" s="250">
        <v>-40.295000000000002</v>
      </c>
      <c r="BJ12" s="250">
        <v>-16.029</v>
      </c>
      <c r="BK12" s="250">
        <v>-17.21</v>
      </c>
      <c r="BL12" s="250">
        <v>-11.198</v>
      </c>
      <c r="BM12" s="250">
        <v>-6.5860000000000003</v>
      </c>
      <c r="BN12" s="250">
        <v>-4.0640000000000001</v>
      </c>
      <c r="BO12" s="250">
        <v>-3.794</v>
      </c>
      <c r="BP12" s="250">
        <v>1.712</v>
      </c>
      <c r="BQ12" s="250">
        <v>0.20899999999999999</v>
      </c>
      <c r="BR12" s="250">
        <v>-0.33200000000000002</v>
      </c>
      <c r="BS12" s="250">
        <v>14.632999999999999</v>
      </c>
      <c r="BT12" s="250">
        <v>144.03299999999999</v>
      </c>
      <c r="BU12" s="250">
        <v>41.133000000000003</v>
      </c>
      <c r="BV12" s="250">
        <v>10.662000000000001</v>
      </c>
      <c r="BW12" s="250">
        <v>2.544</v>
      </c>
      <c r="BX12" s="250">
        <v>1.125</v>
      </c>
      <c r="BY12" s="250">
        <v>9.8439999999999994</v>
      </c>
      <c r="BZ12" s="250">
        <v>7.6959999999999997</v>
      </c>
      <c r="CA12" s="250">
        <v>11.067</v>
      </c>
      <c r="CB12" s="250">
        <v>4.0990000000000002</v>
      </c>
      <c r="CC12" s="250">
        <v>4.4779999999999998</v>
      </c>
      <c r="CD12" s="250">
        <v>4.867</v>
      </c>
      <c r="CE12" s="250">
        <v>5.6619999999999999</v>
      </c>
      <c r="CF12" s="250">
        <v>4.6959999999999997</v>
      </c>
      <c r="CG12" s="250">
        <v>4.4260000000000002</v>
      </c>
      <c r="CH12" s="250">
        <v>4.6849999999999996</v>
      </c>
      <c r="CI12" s="250">
        <v>3.6869999999999998</v>
      </c>
      <c r="CJ12" s="250">
        <v>4.9409999999999998</v>
      </c>
      <c r="CK12" s="250">
        <v>2.5390000000000001</v>
      </c>
      <c r="CL12" s="250">
        <v>2.1040000000000001</v>
      </c>
      <c r="CM12" s="250">
        <v>2.1469999999999998</v>
      </c>
      <c r="CN12" s="250">
        <v>3.5430000000000001</v>
      </c>
      <c r="CO12" s="250">
        <v>5.907</v>
      </c>
      <c r="CP12" s="250">
        <v>4.4989999999999997</v>
      </c>
      <c r="CQ12" s="250">
        <v>3.589</v>
      </c>
      <c r="CR12" s="250">
        <v>2.2709999999999999</v>
      </c>
      <c r="CS12" s="250">
        <v>-40.194000000000003</v>
      </c>
      <c r="CT12" s="250">
        <v>-11.628</v>
      </c>
      <c r="CU12" s="250">
        <v>-2.1859999999999999</v>
      </c>
      <c r="CV12" s="250">
        <v>4.6920000000000002</v>
      </c>
      <c r="CW12" s="250">
        <v>46.817</v>
      </c>
      <c r="CX12" s="250">
        <v>4.7069999999999999</v>
      </c>
      <c r="CY12" s="250">
        <v>4.8120000000000003</v>
      </c>
      <c r="CZ12" s="250">
        <v>4.4969999999999999</v>
      </c>
      <c r="DA12" s="250">
        <v>2.96</v>
      </c>
      <c r="DB12" s="250">
        <v>4.3780000000000001</v>
      </c>
      <c r="DC12" s="250">
        <v>-14.456</v>
      </c>
      <c r="DD12" s="250">
        <v>13.869</v>
      </c>
      <c r="DE12" s="250">
        <v>3.766</v>
      </c>
      <c r="DF12" s="250">
        <v>6.0469999999999997</v>
      </c>
      <c r="DG12" s="250">
        <v>1.2829999999999999</v>
      </c>
      <c r="DH12" s="250">
        <v>1.7</v>
      </c>
      <c r="DI12" s="250">
        <v>-5.173</v>
      </c>
      <c r="DJ12" s="250">
        <v>2.6629999999999998</v>
      </c>
      <c r="DK12" s="250">
        <v>-3.411</v>
      </c>
      <c r="DL12" s="250">
        <v>6.7539999999999996</v>
      </c>
      <c r="DM12" s="250">
        <v>-3.3969999999999998</v>
      </c>
      <c r="DN12" s="250">
        <v>9.3260000000000005</v>
      </c>
      <c r="DO12" s="250">
        <v>-13.55</v>
      </c>
      <c r="DP12" s="250">
        <v>0.40300000000000002</v>
      </c>
      <c r="DQ12" s="250">
        <v>3.8860000000000001</v>
      </c>
      <c r="DR12" s="250">
        <v>5.2210000000000001</v>
      </c>
      <c r="DS12" s="250">
        <v>0.70199999999999996</v>
      </c>
      <c r="DT12" s="250">
        <v>1.804</v>
      </c>
      <c r="DU12" s="250">
        <v>-1.214</v>
      </c>
      <c r="DV12" s="250">
        <v>-1.167</v>
      </c>
      <c r="DW12" s="250">
        <v>-1.3640000000000001</v>
      </c>
      <c r="DX12" s="250">
        <v>6.7210000000000001</v>
      </c>
      <c r="DY12" s="250">
        <v>-2.9809999999999999</v>
      </c>
      <c r="DZ12" s="250">
        <v>9.6310000000000002</v>
      </c>
      <c r="EA12" s="250">
        <v>-15.034000000000001</v>
      </c>
      <c r="EB12" s="250">
        <v>0.316</v>
      </c>
      <c r="EC12" s="250">
        <v>5.3029999999999999</v>
      </c>
      <c r="ED12" s="250">
        <v>3.2690000000000001</v>
      </c>
      <c r="EE12" s="250">
        <v>0.26800000000000002</v>
      </c>
      <c r="EF12" s="250">
        <v>3.8639999999999999</v>
      </c>
      <c r="EG12" s="250">
        <v>-2.34</v>
      </c>
      <c r="EH12" s="250">
        <v>-0.76200000000000001</v>
      </c>
      <c r="EI12" s="250">
        <v>-1.2130000000000001</v>
      </c>
      <c r="EJ12" s="250">
        <v>6.2329999999999997</v>
      </c>
      <c r="EK12" s="250">
        <v>-2.6259999999999999</v>
      </c>
      <c r="EL12" s="250">
        <v>8.1530000000000005</v>
      </c>
      <c r="EM12" s="250">
        <v>-15.496</v>
      </c>
      <c r="EN12" s="250">
        <v>5.0659999999999998</v>
      </c>
      <c r="EO12" s="250">
        <v>2.4239999999999999</v>
      </c>
      <c r="EP12" s="250">
        <v>1.1279999999999999</v>
      </c>
      <c r="EQ12" s="250">
        <v>-0.122</v>
      </c>
      <c r="ER12" s="250">
        <v>3.359</v>
      </c>
      <c r="ES12" s="250">
        <v>-0.34899999999999998</v>
      </c>
      <c r="ET12" s="250">
        <v>-2.5779999999999998</v>
      </c>
      <c r="EU12" s="250">
        <v>-0.98299999999999998</v>
      </c>
      <c r="EV12" s="250">
        <v>6.4859999999999998</v>
      </c>
      <c r="EW12" s="250">
        <v>-3.0489999999999999</v>
      </c>
      <c r="EX12" s="250">
        <v>8.6080000000000005</v>
      </c>
      <c r="EY12" s="250">
        <v>-15.59</v>
      </c>
      <c r="EZ12" s="250">
        <v>6.7969999999999997</v>
      </c>
      <c r="FA12" s="250">
        <v>1.522</v>
      </c>
      <c r="FB12" s="250">
        <v>1.8939999999999999</v>
      </c>
      <c r="FC12" s="250">
        <v>2.6160000000000001</v>
      </c>
      <c r="FD12" s="250">
        <v>2.6720000000000002</v>
      </c>
      <c r="FE12" s="250">
        <v>-0.96499999999999997</v>
      </c>
      <c r="FF12" s="250">
        <v>-1.974</v>
      </c>
      <c r="FG12" s="250">
        <v>-1.9079999999999999</v>
      </c>
      <c r="FH12" s="250">
        <v>4.3449999999999998</v>
      </c>
      <c r="FI12" s="250">
        <v>-3.492</v>
      </c>
      <c r="FJ12" s="250">
        <v>10.334</v>
      </c>
      <c r="FK12" s="250">
        <v>-15.118</v>
      </c>
      <c r="FL12" s="250">
        <v>5.2359999999999998</v>
      </c>
      <c r="FM12" s="250">
        <v>4.7610000000000001</v>
      </c>
      <c r="FN12" s="250">
        <v>-6.4290000000000003</v>
      </c>
      <c r="FO12" s="250">
        <v>-62.85</v>
      </c>
      <c r="FP12" s="250">
        <v>73.465999999999994</v>
      </c>
      <c r="FQ12" s="250">
        <v>39.286000000000001</v>
      </c>
      <c r="FR12" s="250">
        <v>-3.3519999999999999</v>
      </c>
      <c r="FS12" s="250">
        <v>5.2160000000000002</v>
      </c>
      <c r="FT12" s="250">
        <v>9.7639999999999993</v>
      </c>
      <c r="FU12" s="250">
        <v>-0.88600000000000001</v>
      </c>
      <c r="FV12" s="250">
        <v>10.645</v>
      </c>
      <c r="FW12" s="250">
        <v>-10.259</v>
      </c>
      <c r="FX12" s="250">
        <v>3.68</v>
      </c>
      <c r="FY12" s="250">
        <v>4.1959999999999997</v>
      </c>
      <c r="FZ12" s="250">
        <v>7.6210000000000004</v>
      </c>
      <c r="GA12" s="250">
        <v>-20.914000000000001</v>
      </c>
      <c r="GB12" s="250">
        <v>0.32200000000000001</v>
      </c>
      <c r="GC12" s="250">
        <v>9.2140000000000004</v>
      </c>
      <c r="GD12" s="250">
        <v>-10.442</v>
      </c>
      <c r="GE12" s="250">
        <v>3.76</v>
      </c>
      <c r="GF12" s="250">
        <v>19.227</v>
      </c>
      <c r="GG12" s="250">
        <v>-2.8250000000000002</v>
      </c>
      <c r="GH12" s="250">
        <v>14.108000000000001</v>
      </c>
      <c r="GI12" s="250">
        <v>5.8879999999999999</v>
      </c>
      <c r="GJ12" s="250">
        <v>-0.47399999999999998</v>
      </c>
      <c r="GK12" s="250">
        <v>0.98499999999999999</v>
      </c>
      <c r="GL12" s="250">
        <v>-2.1850000000000001</v>
      </c>
      <c r="GM12" s="250">
        <v>6.2729999999999997</v>
      </c>
      <c r="GN12" s="250">
        <v>-0.10299999999999999</v>
      </c>
      <c r="GO12" s="250">
        <v>1.7509999999999999</v>
      </c>
      <c r="GP12" s="250">
        <v>-3.0790000000000002</v>
      </c>
      <c r="GQ12" s="250">
        <v>5.9989999999999997</v>
      </c>
      <c r="GR12" s="250">
        <v>0.14499999999999999</v>
      </c>
      <c r="GS12" s="250">
        <v>0.78</v>
      </c>
      <c r="GT12" s="250">
        <v>-1.907</v>
      </c>
      <c r="GU12" s="250">
        <v>3.5720000000000001</v>
      </c>
      <c r="GV12" s="250">
        <v>-0.28000000000000003</v>
      </c>
      <c r="GW12" s="250">
        <v>0.82299999999999995</v>
      </c>
      <c r="GX12" s="250">
        <v>-0.56599999999999995</v>
      </c>
      <c r="GY12" s="250">
        <v>5.9370000000000003</v>
      </c>
      <c r="GZ12" s="250">
        <v>-1.6060000000000001</v>
      </c>
      <c r="HA12" s="250">
        <v>-5.5E-2</v>
      </c>
      <c r="HB12" s="250">
        <v>-1.8320000000000001</v>
      </c>
      <c r="HC12" s="250">
        <v>-38.049999999999997</v>
      </c>
      <c r="HD12" s="250">
        <v>45.393000000000001</v>
      </c>
      <c r="HE12" s="250">
        <v>10.622999999999999</v>
      </c>
      <c r="HF12" s="250">
        <v>5.0709999999999997</v>
      </c>
      <c r="HG12" s="250">
        <v>-13.122999999999999</v>
      </c>
      <c r="HH12" s="250">
        <v>3.6920000000000002</v>
      </c>
      <c r="HI12" s="347"/>
      <c r="HJ12" s="298" t="s">
        <v>381</v>
      </c>
      <c r="HK12" s="299"/>
      <c r="HL12" s="461"/>
      <c r="HM12" s="300"/>
      <c r="HN12" s="463"/>
      <c r="HO12" s="469"/>
      <c r="HP12" s="300"/>
      <c r="HQ12" s="300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160"/>
      <c r="IC12" s="435"/>
    </row>
    <row r="13" spans="1:237" s="348" customFormat="1" ht="15" customHeight="1" x14ac:dyDescent="0.25">
      <c r="A13" s="610"/>
      <c r="B13" s="344"/>
      <c r="C13" s="295">
        <v>2.2000000000000002</v>
      </c>
      <c r="D13" s="345">
        <v>0.3928714164957246</v>
      </c>
      <c r="E13" s="345">
        <v>0.60298532994278597</v>
      </c>
      <c r="F13" s="346">
        <v>14</v>
      </c>
      <c r="G13" s="296"/>
      <c r="H13" s="297" t="s">
        <v>384</v>
      </c>
      <c r="I13" s="250">
        <v>6.2809999999999997</v>
      </c>
      <c r="J13" s="250">
        <v>8.8870000000000005</v>
      </c>
      <c r="K13" s="250">
        <v>12.647</v>
      </c>
      <c r="L13" s="250">
        <v>6.4580000000000002</v>
      </c>
      <c r="M13" s="250">
        <v>7.069</v>
      </c>
      <c r="N13" s="250">
        <v>15.928000000000001</v>
      </c>
      <c r="O13" s="250">
        <v>6.9180000000000001</v>
      </c>
      <c r="P13" s="250">
        <v>10.436999999999999</v>
      </c>
      <c r="Q13" s="250">
        <v>7.1239999999999997</v>
      </c>
      <c r="R13" s="250">
        <v>4.6639999999999997</v>
      </c>
      <c r="S13" s="250">
        <v>7.3780000000000001</v>
      </c>
      <c r="T13" s="250">
        <v>7.28</v>
      </c>
      <c r="U13" s="250">
        <v>8.1270000000000007</v>
      </c>
      <c r="V13" s="250">
        <v>9.7840000000000007</v>
      </c>
      <c r="W13" s="250">
        <v>10.11</v>
      </c>
      <c r="X13" s="250">
        <v>8.2430000000000003</v>
      </c>
      <c r="Y13" s="250">
        <v>9.1790000000000003</v>
      </c>
      <c r="Z13" s="250">
        <v>13.813000000000001</v>
      </c>
      <c r="AA13" s="250">
        <v>14.616</v>
      </c>
      <c r="AB13" s="250">
        <v>13.589</v>
      </c>
      <c r="AC13" s="250">
        <v>13.27</v>
      </c>
      <c r="AD13" s="250">
        <v>13.949</v>
      </c>
      <c r="AE13" s="250">
        <v>12.884</v>
      </c>
      <c r="AF13" s="250">
        <v>12.287000000000001</v>
      </c>
      <c r="AG13" s="368">
        <v>12.628</v>
      </c>
      <c r="AH13" s="250">
        <v>10.238</v>
      </c>
      <c r="AI13" s="250">
        <v>3.8460000000000001</v>
      </c>
      <c r="AJ13" s="250">
        <v>4.9400000000000004</v>
      </c>
      <c r="AK13" s="250">
        <v>2.133</v>
      </c>
      <c r="AL13" s="250">
        <v>8.1859999999999999</v>
      </c>
      <c r="AM13" s="250">
        <v>5.2809999999999997</v>
      </c>
      <c r="AN13" s="250">
        <v>3.7789999999999999</v>
      </c>
      <c r="AO13" s="250">
        <v>1.6080000000000001</v>
      </c>
      <c r="AP13" s="250">
        <v>2.1360000000000001</v>
      </c>
      <c r="AQ13" s="250">
        <v>7.8689999999999998</v>
      </c>
      <c r="AR13" s="250">
        <v>6.15</v>
      </c>
      <c r="AS13" s="250">
        <v>7.6440000000000001</v>
      </c>
      <c r="AT13" s="250">
        <v>4.569</v>
      </c>
      <c r="AU13" s="250">
        <v>5.4589999999999996</v>
      </c>
      <c r="AV13" s="250">
        <v>5.07</v>
      </c>
      <c r="AW13" s="250">
        <v>5.6740000000000004</v>
      </c>
      <c r="AX13" s="250">
        <v>5.3419999999999996</v>
      </c>
      <c r="AY13" s="250">
        <v>5.827</v>
      </c>
      <c r="AZ13" s="250">
        <v>6.9039999999999999</v>
      </c>
      <c r="BA13" s="250">
        <v>4.641</v>
      </c>
      <c r="BB13" s="250">
        <v>8.0259999999999998</v>
      </c>
      <c r="BC13" s="250">
        <v>8.3010000000000002</v>
      </c>
      <c r="BD13" s="250">
        <v>5.2539999999999996</v>
      </c>
      <c r="BE13" s="250">
        <v>3.7730000000000001</v>
      </c>
      <c r="BF13" s="250">
        <v>7.1139999999999999</v>
      </c>
      <c r="BG13" s="250">
        <v>-0.67800000000000005</v>
      </c>
      <c r="BH13" s="250">
        <v>-80.347999999999999</v>
      </c>
      <c r="BI13" s="250">
        <v>-50.863999999999997</v>
      </c>
      <c r="BJ13" s="250">
        <v>-2.5049999999999999</v>
      </c>
      <c r="BK13" s="250">
        <v>-5.899</v>
      </c>
      <c r="BL13" s="250">
        <v>-7.1210000000000004</v>
      </c>
      <c r="BM13" s="250">
        <v>0.93600000000000005</v>
      </c>
      <c r="BN13" s="250">
        <v>-0.252</v>
      </c>
      <c r="BO13" s="250">
        <v>-3.1949999999999998</v>
      </c>
      <c r="BP13" s="250">
        <v>0.61099999999999999</v>
      </c>
      <c r="BQ13" s="250">
        <v>-2.8180000000000001</v>
      </c>
      <c r="BR13" s="250">
        <v>-2.5750000000000002</v>
      </c>
      <c r="BS13" s="250">
        <v>4.5229999999999997</v>
      </c>
      <c r="BT13" s="250">
        <v>309.65600000000001</v>
      </c>
      <c r="BU13" s="250">
        <v>29.038</v>
      </c>
      <c r="BV13" s="250">
        <v>-31.047999999999998</v>
      </c>
      <c r="BW13" s="250">
        <v>-20.103000000000002</v>
      </c>
      <c r="BX13" s="250">
        <v>-6.0220000000000002</v>
      </c>
      <c r="BY13" s="250">
        <v>-7.1150000000000002</v>
      </c>
      <c r="BZ13" s="250">
        <v>-0.20499999999999999</v>
      </c>
      <c r="CA13" s="250">
        <v>2.4409999999999998</v>
      </c>
      <c r="CB13" s="250">
        <v>9.282</v>
      </c>
      <c r="CC13" s="250">
        <v>9.4809999999999999</v>
      </c>
      <c r="CD13" s="250">
        <v>8.1129999999999995</v>
      </c>
      <c r="CE13" s="250">
        <v>6.4349999999999996</v>
      </c>
      <c r="CF13" s="250">
        <v>9.3510000000000009</v>
      </c>
      <c r="CG13" s="250">
        <v>10.326000000000001</v>
      </c>
      <c r="CH13" s="250">
        <v>13.797000000000001</v>
      </c>
      <c r="CI13" s="250">
        <v>13.032</v>
      </c>
      <c r="CJ13" s="250">
        <v>8.7590000000000003</v>
      </c>
      <c r="CK13" s="250">
        <v>4.9690000000000003</v>
      </c>
      <c r="CL13" s="250">
        <v>3.4769999999999999</v>
      </c>
      <c r="CM13" s="250">
        <v>5.383</v>
      </c>
      <c r="CN13" s="250">
        <v>5.91</v>
      </c>
      <c r="CO13" s="250">
        <v>5.3730000000000002</v>
      </c>
      <c r="CP13" s="250">
        <v>5.76</v>
      </c>
      <c r="CQ13" s="250">
        <v>7.1760000000000002</v>
      </c>
      <c r="CR13" s="250">
        <v>3.3460000000000001</v>
      </c>
      <c r="CS13" s="250">
        <v>-44.07</v>
      </c>
      <c r="CT13" s="250">
        <v>-3.9220000000000002</v>
      </c>
      <c r="CU13" s="250">
        <v>-0.96799999999999997</v>
      </c>
      <c r="CV13" s="250">
        <v>-0.36599999999999999</v>
      </c>
      <c r="CW13" s="250">
        <v>25.242999999999999</v>
      </c>
      <c r="CX13" s="250">
        <v>-10.874000000000001</v>
      </c>
      <c r="CY13" s="250">
        <v>8.36</v>
      </c>
      <c r="CZ13" s="250">
        <v>11.589</v>
      </c>
      <c r="DA13" s="250">
        <v>5.5460000000000003</v>
      </c>
      <c r="DB13" s="250">
        <v>6.1829999999999998</v>
      </c>
      <c r="DC13" s="250">
        <v>-12.608000000000001</v>
      </c>
      <c r="DD13" s="250">
        <v>1.53</v>
      </c>
      <c r="DE13" s="250">
        <v>-5.9530000000000003</v>
      </c>
      <c r="DF13" s="250">
        <v>6.5709999999999997</v>
      </c>
      <c r="DG13" s="250">
        <v>5.1470000000000002</v>
      </c>
      <c r="DH13" s="250">
        <v>13.318</v>
      </c>
      <c r="DI13" s="250">
        <v>-21.206</v>
      </c>
      <c r="DJ13" s="250">
        <v>-0.27400000000000002</v>
      </c>
      <c r="DK13" s="250">
        <v>2.5999999999999999E-2</v>
      </c>
      <c r="DL13" s="250">
        <v>14.116</v>
      </c>
      <c r="DM13" s="250">
        <v>11.43</v>
      </c>
      <c r="DN13" s="250">
        <v>-2.3610000000000002</v>
      </c>
      <c r="DO13" s="250">
        <v>2.9809999999999999</v>
      </c>
      <c r="DP13" s="250">
        <v>-11.441000000000001</v>
      </c>
      <c r="DQ13" s="250">
        <v>-3.6469999999999998</v>
      </c>
      <c r="DR13" s="250">
        <v>10.250999999999999</v>
      </c>
      <c r="DS13" s="250">
        <v>-0.63</v>
      </c>
      <c r="DT13" s="250">
        <v>13.968999999999999</v>
      </c>
      <c r="DU13" s="250">
        <v>-14.686</v>
      </c>
      <c r="DV13" s="250">
        <v>-8.0250000000000004</v>
      </c>
      <c r="DW13" s="250">
        <v>3.3180000000000001</v>
      </c>
      <c r="DX13" s="250">
        <v>10.693</v>
      </c>
      <c r="DY13" s="250">
        <v>8.8710000000000004</v>
      </c>
      <c r="DZ13" s="250">
        <v>0.17100000000000001</v>
      </c>
      <c r="EA13" s="250">
        <v>2.887</v>
      </c>
      <c r="EB13" s="250">
        <v>-10.742000000000001</v>
      </c>
      <c r="EC13" s="250">
        <v>-2.1709999999999998</v>
      </c>
      <c r="ED13" s="250">
        <v>10.579000000000001</v>
      </c>
      <c r="EE13" s="250">
        <v>-2.3149999999999999</v>
      </c>
      <c r="EF13" s="250">
        <v>14.954000000000001</v>
      </c>
      <c r="EG13" s="250">
        <v>-11.066000000000001</v>
      </c>
      <c r="EH13" s="250">
        <v>-7.3760000000000003</v>
      </c>
      <c r="EI13" s="250">
        <v>2.3919999999999999</v>
      </c>
      <c r="EJ13" s="250">
        <v>10.382</v>
      </c>
      <c r="EK13" s="250">
        <v>9.5229999999999997</v>
      </c>
      <c r="EL13" s="250">
        <v>-0.76400000000000001</v>
      </c>
      <c r="EM13" s="250">
        <v>2.3420000000000001</v>
      </c>
      <c r="EN13" s="250">
        <v>-10.471</v>
      </c>
      <c r="EO13" s="250">
        <v>-4.2469999999999999</v>
      </c>
      <c r="EP13" s="250">
        <v>4.1669999999999998</v>
      </c>
      <c r="EQ13" s="250">
        <v>-1.2849999999999999</v>
      </c>
      <c r="ER13" s="250">
        <v>11.879</v>
      </c>
      <c r="ES13" s="250">
        <v>-5.7949999999999999</v>
      </c>
      <c r="ET13" s="250">
        <v>-9.8629999999999995</v>
      </c>
      <c r="EU13" s="250">
        <v>0.93100000000000005</v>
      </c>
      <c r="EV13" s="250">
        <v>8.0730000000000004</v>
      </c>
      <c r="EW13" s="250">
        <v>10.093</v>
      </c>
      <c r="EX13" s="250">
        <v>4.806</v>
      </c>
      <c r="EY13" s="250">
        <v>0.71</v>
      </c>
      <c r="EZ13" s="250">
        <v>-9.2110000000000003</v>
      </c>
      <c r="FA13" s="250">
        <v>-6.9809999999999999</v>
      </c>
      <c r="FB13" s="250">
        <v>5.0529999999999999</v>
      </c>
      <c r="FC13" s="250">
        <v>-1.65</v>
      </c>
      <c r="FD13" s="250">
        <v>12.522</v>
      </c>
      <c r="FE13" s="250">
        <v>-6.09</v>
      </c>
      <c r="FF13" s="250">
        <v>-9.4480000000000004</v>
      </c>
      <c r="FG13" s="250">
        <v>1.958</v>
      </c>
      <c r="FH13" s="250">
        <v>5.7859999999999996</v>
      </c>
      <c r="FI13" s="250">
        <v>13.654</v>
      </c>
      <c r="FJ13" s="250">
        <v>5.0730000000000004</v>
      </c>
      <c r="FK13" s="250">
        <v>-2.1230000000000002</v>
      </c>
      <c r="FL13" s="250">
        <v>-10.488</v>
      </c>
      <c r="FM13" s="250">
        <v>-3.9870000000000001</v>
      </c>
      <c r="FN13" s="250">
        <v>-2.5880000000000001</v>
      </c>
      <c r="FO13" s="250">
        <v>-80.540000000000006</v>
      </c>
      <c r="FP13" s="250">
        <v>181.33799999999999</v>
      </c>
      <c r="FQ13" s="250">
        <v>86.331999999999994</v>
      </c>
      <c r="FR13" s="250">
        <v>-12.601000000000001</v>
      </c>
      <c r="FS13" s="250">
        <v>0.63400000000000001</v>
      </c>
      <c r="FT13" s="250">
        <v>14.964</v>
      </c>
      <c r="FU13" s="250">
        <v>12.315</v>
      </c>
      <c r="FV13" s="250">
        <v>1.974</v>
      </c>
      <c r="FW13" s="250">
        <v>1.7250000000000001</v>
      </c>
      <c r="FX13" s="250">
        <v>-13.539</v>
      </c>
      <c r="FY13" s="250">
        <v>-3.7469999999999999</v>
      </c>
      <c r="FZ13" s="250">
        <v>4.5090000000000003</v>
      </c>
      <c r="GA13" s="250">
        <v>-23.731000000000002</v>
      </c>
      <c r="GB13" s="250">
        <v>-11.381</v>
      </c>
      <c r="GC13" s="250">
        <v>-0.433</v>
      </c>
      <c r="GD13" s="250">
        <v>1.272</v>
      </c>
      <c r="GE13" s="250">
        <v>18.37</v>
      </c>
      <c r="GF13" s="250">
        <v>13.625999999999999</v>
      </c>
      <c r="GG13" s="250">
        <v>20.672000000000001</v>
      </c>
      <c r="GH13" s="250">
        <v>4.6769999999999996</v>
      </c>
      <c r="GI13" s="250">
        <v>8.3699999999999992</v>
      </c>
      <c r="GJ13" s="250">
        <v>-7.5540000000000003</v>
      </c>
      <c r="GK13" s="250">
        <v>20.722000000000001</v>
      </c>
      <c r="GL13" s="250">
        <v>-9.6419999999999995</v>
      </c>
      <c r="GM13" s="250">
        <v>8.5670000000000002</v>
      </c>
      <c r="GN13" s="250">
        <v>-8.7089999999999996</v>
      </c>
      <c r="GO13" s="250">
        <v>18.847999999999999</v>
      </c>
      <c r="GP13" s="250">
        <v>-7.1669999999999998</v>
      </c>
      <c r="GQ13" s="250">
        <v>9.5350000000000001</v>
      </c>
      <c r="GR13" s="250">
        <v>-5.8360000000000003</v>
      </c>
      <c r="GS13" s="250">
        <v>18.047999999999998</v>
      </c>
      <c r="GT13" s="250">
        <v>-10.676</v>
      </c>
      <c r="GU13" s="250">
        <v>5.718</v>
      </c>
      <c r="GV13" s="250">
        <v>-7.1749999999999998</v>
      </c>
      <c r="GW13" s="250">
        <v>20.222000000000001</v>
      </c>
      <c r="GX13" s="250">
        <v>-10.228999999999999</v>
      </c>
      <c r="GY13" s="250">
        <v>5.1820000000000004</v>
      </c>
      <c r="GZ13" s="250">
        <v>-6.8339999999999996</v>
      </c>
      <c r="HA13" s="250">
        <v>21.832000000000001</v>
      </c>
      <c r="HB13" s="250">
        <v>-13.436999999999999</v>
      </c>
      <c r="HC13" s="250">
        <v>-43.076999999999998</v>
      </c>
      <c r="HD13" s="250">
        <v>60.045000000000002</v>
      </c>
      <c r="HE13" s="250">
        <v>25.577999999999999</v>
      </c>
      <c r="HF13" s="250">
        <v>-12.911</v>
      </c>
      <c r="HG13" s="250">
        <v>-28.446000000000002</v>
      </c>
      <c r="HH13" s="250">
        <v>13.893000000000001</v>
      </c>
      <c r="HI13" s="347"/>
      <c r="HJ13" s="298" t="s">
        <v>383</v>
      </c>
      <c r="HK13" s="299"/>
      <c r="HL13" s="461"/>
      <c r="HM13" s="300"/>
      <c r="HN13" s="463"/>
      <c r="HO13" s="469"/>
      <c r="HP13" s="300"/>
      <c r="HQ13" s="300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160"/>
      <c r="IC13" s="435"/>
    </row>
    <row r="14" spans="1:237" s="305" customFormat="1" ht="15" customHeight="1" x14ac:dyDescent="0.25">
      <c r="A14" s="610"/>
      <c r="B14" s="301"/>
      <c r="C14" s="295">
        <v>2.2999999999999998</v>
      </c>
      <c r="D14" s="302">
        <v>0.10206391020352941</v>
      </c>
      <c r="E14" s="302">
        <v>0.14807745967266775</v>
      </c>
      <c r="F14" s="303">
        <v>15</v>
      </c>
      <c r="G14" s="296"/>
      <c r="H14" s="297" t="s">
        <v>386</v>
      </c>
      <c r="I14" s="250">
        <v>14.356999999999999</v>
      </c>
      <c r="J14" s="250">
        <v>17.867999999999999</v>
      </c>
      <c r="K14" s="250">
        <v>19.103000000000002</v>
      </c>
      <c r="L14" s="250">
        <v>12.022</v>
      </c>
      <c r="M14" s="250">
        <v>7.758</v>
      </c>
      <c r="N14" s="250">
        <v>4.4660000000000002</v>
      </c>
      <c r="O14" s="250">
        <v>6.8609999999999998</v>
      </c>
      <c r="P14" s="250">
        <v>9.9459999999999997</v>
      </c>
      <c r="Q14" s="250">
        <v>3.7149999999999999</v>
      </c>
      <c r="R14" s="250">
        <v>4.617</v>
      </c>
      <c r="S14" s="250">
        <v>4.2439999999999998</v>
      </c>
      <c r="T14" s="250">
        <v>4.5999999999999999E-2</v>
      </c>
      <c r="U14" s="250">
        <v>11.962</v>
      </c>
      <c r="V14" s="250">
        <v>8.4809999999999999</v>
      </c>
      <c r="W14" s="250">
        <v>5.8789999999999996</v>
      </c>
      <c r="X14" s="250">
        <v>9.2850000000000001</v>
      </c>
      <c r="Y14" s="250">
        <v>9.1340000000000003</v>
      </c>
      <c r="Z14" s="250">
        <v>2.448</v>
      </c>
      <c r="AA14" s="250">
        <v>5.3079999999999998</v>
      </c>
      <c r="AB14" s="250">
        <v>4.4909999999999997</v>
      </c>
      <c r="AC14" s="250">
        <v>6.5910000000000002</v>
      </c>
      <c r="AD14" s="250">
        <v>5.7679999999999998</v>
      </c>
      <c r="AE14" s="250">
        <v>3.7719999999999998</v>
      </c>
      <c r="AF14" s="250">
        <v>4.0350000000000001</v>
      </c>
      <c r="AG14" s="368">
        <v>3.9449999999999998</v>
      </c>
      <c r="AH14" s="250">
        <v>3.5960000000000001</v>
      </c>
      <c r="AI14" s="250">
        <v>5.7610000000000001</v>
      </c>
      <c r="AJ14" s="250">
        <v>6.1219999999999999</v>
      </c>
      <c r="AK14" s="250">
        <v>3.82</v>
      </c>
      <c r="AL14" s="250">
        <v>5.8680000000000003</v>
      </c>
      <c r="AM14" s="250">
        <v>3.7349999999999999</v>
      </c>
      <c r="AN14" s="250">
        <v>2.2589999999999999</v>
      </c>
      <c r="AO14" s="250">
        <v>4.6219999999999999</v>
      </c>
      <c r="AP14" s="250">
        <v>3.3969999999999998</v>
      </c>
      <c r="AQ14" s="250">
        <v>0.77500000000000002</v>
      </c>
      <c r="AR14" s="250">
        <v>1.472</v>
      </c>
      <c r="AS14" s="250">
        <v>1.9670000000000001</v>
      </c>
      <c r="AT14" s="250">
        <v>1.599</v>
      </c>
      <c r="AU14" s="250">
        <v>6.3419999999999996</v>
      </c>
      <c r="AV14" s="250">
        <v>4.72</v>
      </c>
      <c r="AW14" s="250">
        <v>6.0830000000000002</v>
      </c>
      <c r="AX14" s="250">
        <v>6.8769999999999998</v>
      </c>
      <c r="AY14" s="250">
        <v>5.1849999999999996</v>
      </c>
      <c r="AZ14" s="250">
        <v>6.6740000000000004</v>
      </c>
      <c r="BA14" s="250">
        <v>6.444</v>
      </c>
      <c r="BB14" s="250">
        <v>4.2279999999999998</v>
      </c>
      <c r="BC14" s="250">
        <v>7.1440000000000001</v>
      </c>
      <c r="BD14" s="250">
        <v>3.9529999999999998</v>
      </c>
      <c r="BE14" s="250">
        <v>1.504</v>
      </c>
      <c r="BF14" s="250">
        <v>6.032</v>
      </c>
      <c r="BG14" s="250">
        <v>1.0629999999999999</v>
      </c>
      <c r="BH14" s="250">
        <v>-79.983000000000004</v>
      </c>
      <c r="BI14" s="250">
        <v>-38.694000000000003</v>
      </c>
      <c r="BJ14" s="250">
        <v>-16.512</v>
      </c>
      <c r="BK14" s="250">
        <v>-25.459</v>
      </c>
      <c r="BL14" s="250">
        <v>-26.396000000000001</v>
      </c>
      <c r="BM14" s="250">
        <v>-16.757000000000001</v>
      </c>
      <c r="BN14" s="250">
        <v>-9.3460000000000001</v>
      </c>
      <c r="BO14" s="250">
        <v>-8.8070000000000004</v>
      </c>
      <c r="BP14" s="250">
        <v>3.2010000000000001</v>
      </c>
      <c r="BQ14" s="250">
        <v>3.8359999999999999</v>
      </c>
      <c r="BR14" s="250">
        <v>2.984</v>
      </c>
      <c r="BS14" s="250">
        <v>8.6069999999999993</v>
      </c>
      <c r="BT14" s="250">
        <v>457.303</v>
      </c>
      <c r="BU14" s="250">
        <v>72.566000000000003</v>
      </c>
      <c r="BV14" s="250">
        <v>-24.898</v>
      </c>
      <c r="BW14" s="250">
        <v>-25.86</v>
      </c>
      <c r="BX14" s="250">
        <v>-13.705</v>
      </c>
      <c r="BY14" s="250">
        <v>-11.994</v>
      </c>
      <c r="BZ14" s="250">
        <v>3.2629999999999999</v>
      </c>
      <c r="CA14" s="250">
        <v>4.3659999999999997</v>
      </c>
      <c r="CB14" s="250">
        <v>17.073</v>
      </c>
      <c r="CC14" s="250">
        <v>8.0039999999999996</v>
      </c>
      <c r="CD14" s="250">
        <v>6.835</v>
      </c>
      <c r="CE14" s="250">
        <v>2.827</v>
      </c>
      <c r="CF14" s="250">
        <v>8.76</v>
      </c>
      <c r="CG14" s="250">
        <v>7.0060000000000002</v>
      </c>
      <c r="CH14" s="250">
        <v>5.444</v>
      </c>
      <c r="CI14" s="250">
        <v>4.4630000000000001</v>
      </c>
      <c r="CJ14" s="250">
        <v>4.4409999999999998</v>
      </c>
      <c r="CK14" s="250">
        <v>5.234</v>
      </c>
      <c r="CL14" s="250">
        <v>3.528</v>
      </c>
      <c r="CM14" s="250">
        <v>1.8160000000000001</v>
      </c>
      <c r="CN14" s="250">
        <v>3.3319999999999999</v>
      </c>
      <c r="CO14" s="250">
        <v>5.87</v>
      </c>
      <c r="CP14" s="250">
        <v>6.093</v>
      </c>
      <c r="CQ14" s="250">
        <v>5.1260000000000003</v>
      </c>
      <c r="CR14" s="250">
        <v>2.758</v>
      </c>
      <c r="CS14" s="250">
        <v>-45.531999999999996</v>
      </c>
      <c r="CT14" s="250">
        <v>-22.905000000000001</v>
      </c>
      <c r="CU14" s="250">
        <v>-4.8029999999999999</v>
      </c>
      <c r="CV14" s="250">
        <v>5.1970000000000001</v>
      </c>
      <c r="CW14" s="250">
        <v>72.721000000000004</v>
      </c>
      <c r="CX14" s="250">
        <v>-17.056000000000001</v>
      </c>
      <c r="CY14" s="250">
        <v>9.3800000000000008</v>
      </c>
      <c r="CZ14" s="250">
        <v>6.673</v>
      </c>
      <c r="DA14" s="250">
        <v>4.0010000000000003</v>
      </c>
      <c r="DB14" s="250">
        <v>5.1849999999999996</v>
      </c>
      <c r="DC14" s="250">
        <v>-19.826000000000001</v>
      </c>
      <c r="DD14" s="250">
        <v>12.551</v>
      </c>
      <c r="DE14" s="250">
        <v>-7.9690000000000003</v>
      </c>
      <c r="DF14" s="250">
        <v>6.3109999999999999</v>
      </c>
      <c r="DG14" s="250">
        <v>3.048</v>
      </c>
      <c r="DH14" s="250">
        <v>8.6969999999999992</v>
      </c>
      <c r="DI14" s="250">
        <v>-2.496</v>
      </c>
      <c r="DJ14" s="250">
        <v>-5.09</v>
      </c>
      <c r="DK14" s="250">
        <v>-2.9940000000000002</v>
      </c>
      <c r="DL14" s="250">
        <v>0.53300000000000003</v>
      </c>
      <c r="DM14" s="250">
        <v>-2.6720000000000002</v>
      </c>
      <c r="DN14" s="250">
        <v>16.251999999999999</v>
      </c>
      <c r="DO14" s="250">
        <v>6.2690000000000001</v>
      </c>
      <c r="DP14" s="250">
        <v>-3.8370000000000002</v>
      </c>
      <c r="DQ14" s="250">
        <v>-5.1440000000000001</v>
      </c>
      <c r="DR14" s="250">
        <v>7.4249999999999998</v>
      </c>
      <c r="DS14" s="250">
        <v>-3.0779999999999998</v>
      </c>
      <c r="DT14" s="250">
        <v>4.5590000000000002</v>
      </c>
      <c r="DU14" s="250">
        <v>-5.4749999999999996</v>
      </c>
      <c r="DV14" s="250">
        <v>-2.9140000000000001</v>
      </c>
      <c r="DW14" s="250">
        <v>-0.193</v>
      </c>
      <c r="DX14" s="250">
        <v>-5.165</v>
      </c>
      <c r="DY14" s="250">
        <v>-1.825</v>
      </c>
      <c r="DZ14" s="250">
        <v>15.837</v>
      </c>
      <c r="EA14" s="250">
        <v>1.9890000000000001</v>
      </c>
      <c r="EB14" s="250">
        <v>7.6159999999999997</v>
      </c>
      <c r="EC14" s="250">
        <v>-8.093</v>
      </c>
      <c r="ED14" s="250">
        <v>4.8490000000000002</v>
      </c>
      <c r="EE14" s="250">
        <v>0.04</v>
      </c>
      <c r="EF14" s="250">
        <v>4.415</v>
      </c>
      <c r="EG14" s="250">
        <v>-11.266</v>
      </c>
      <c r="EH14" s="250">
        <v>-0.20399999999999999</v>
      </c>
      <c r="EI14" s="250">
        <v>-0.96799999999999997</v>
      </c>
      <c r="EJ14" s="250">
        <v>-3.2589999999999999</v>
      </c>
      <c r="EK14" s="250">
        <v>-2.5830000000000002</v>
      </c>
      <c r="EL14" s="250">
        <v>13.651</v>
      </c>
      <c r="EM14" s="250">
        <v>2.2480000000000002</v>
      </c>
      <c r="EN14" s="250">
        <v>7.5229999999999997</v>
      </c>
      <c r="EO14" s="250">
        <v>-8.4019999999999992</v>
      </c>
      <c r="EP14" s="250">
        <v>7.04</v>
      </c>
      <c r="EQ14" s="250">
        <v>0.38100000000000001</v>
      </c>
      <c r="ER14" s="250">
        <v>2.15</v>
      </c>
      <c r="ES14" s="250">
        <v>-9.516</v>
      </c>
      <c r="ET14" s="250">
        <v>-2.214</v>
      </c>
      <c r="EU14" s="250">
        <v>-2.3769999999999998</v>
      </c>
      <c r="EV14" s="250">
        <v>-1.024</v>
      </c>
      <c r="EW14" s="250">
        <v>-3.7229999999999999</v>
      </c>
      <c r="EX14" s="250">
        <v>10.769</v>
      </c>
      <c r="EY14" s="250">
        <v>2.9550000000000001</v>
      </c>
      <c r="EZ14" s="250">
        <v>8.0470000000000006</v>
      </c>
      <c r="FA14" s="250">
        <v>-8.7319999999999993</v>
      </c>
      <c r="FB14" s="250">
        <v>12.036</v>
      </c>
      <c r="FC14" s="250">
        <v>-1.149</v>
      </c>
      <c r="FD14" s="250">
        <v>3.4790000000000001</v>
      </c>
      <c r="FE14" s="250">
        <v>-8.8379999999999992</v>
      </c>
      <c r="FF14" s="250">
        <v>-3.7629999999999999</v>
      </c>
      <c r="FG14" s="250">
        <v>-0.99399999999999999</v>
      </c>
      <c r="FH14" s="250">
        <v>-1.238</v>
      </c>
      <c r="FI14" s="250">
        <v>-5.7270000000000003</v>
      </c>
      <c r="FJ14" s="250">
        <v>13.868</v>
      </c>
      <c r="FK14" s="250">
        <v>-0.11</v>
      </c>
      <c r="FL14" s="250">
        <v>5.5010000000000003</v>
      </c>
      <c r="FM14" s="250">
        <v>-4.66</v>
      </c>
      <c r="FN14" s="250">
        <v>6.7850000000000001</v>
      </c>
      <c r="FO14" s="250">
        <v>-80.421000000000006</v>
      </c>
      <c r="FP14" s="250">
        <v>216.929</v>
      </c>
      <c r="FQ14" s="250">
        <v>24.146999999999998</v>
      </c>
      <c r="FR14" s="250">
        <v>-14.076000000000001</v>
      </c>
      <c r="FS14" s="250">
        <v>-2.2400000000000002</v>
      </c>
      <c r="FT14" s="250">
        <v>11.696</v>
      </c>
      <c r="FU14" s="250">
        <v>2.6659999999999999</v>
      </c>
      <c r="FV14" s="250">
        <v>14.544</v>
      </c>
      <c r="FW14" s="250">
        <v>13.042999999999999</v>
      </c>
      <c r="FX14" s="250">
        <v>6.1509999999999998</v>
      </c>
      <c r="FY14" s="250">
        <v>-5.4429999999999996</v>
      </c>
      <c r="FZ14" s="250">
        <v>12.616</v>
      </c>
      <c r="GA14" s="250">
        <v>0.46500000000000002</v>
      </c>
      <c r="GB14" s="250">
        <v>-1.8640000000000001</v>
      </c>
      <c r="GC14" s="250">
        <v>-45.97</v>
      </c>
      <c r="GD14" s="250">
        <v>-15.176</v>
      </c>
      <c r="GE14" s="250">
        <v>13.788</v>
      </c>
      <c r="GF14" s="250">
        <v>13.911</v>
      </c>
      <c r="GG14" s="250">
        <v>20.463999999999999</v>
      </c>
      <c r="GH14" s="250">
        <v>15.766999999999999</v>
      </c>
      <c r="GI14" s="250">
        <v>9.4510000000000005</v>
      </c>
      <c r="GJ14" s="250">
        <v>-5.8520000000000003</v>
      </c>
      <c r="GK14" s="250">
        <v>9.5039999999999996</v>
      </c>
      <c r="GL14" s="250">
        <v>3.7530000000000001</v>
      </c>
      <c r="GM14" s="250">
        <v>0.97199999999999998</v>
      </c>
      <c r="GN14" s="250">
        <v>-6.8719999999999999</v>
      </c>
      <c r="GO14" s="250">
        <v>5.3959999999999999</v>
      </c>
      <c r="GP14" s="250">
        <v>9.7390000000000008</v>
      </c>
      <c r="GQ14" s="250">
        <v>-0.65700000000000003</v>
      </c>
      <c r="GR14" s="250">
        <v>-8.2309999999999999</v>
      </c>
      <c r="GS14" s="250">
        <v>4.4160000000000004</v>
      </c>
      <c r="GT14" s="250">
        <v>9.7159999999999993</v>
      </c>
      <c r="GU14" s="250">
        <v>9.7000000000000003E-2</v>
      </c>
      <c r="GV14" s="250">
        <v>-9.7189999999999994</v>
      </c>
      <c r="GW14" s="250">
        <v>2.6890000000000001</v>
      </c>
      <c r="GX14" s="250">
        <v>11.35</v>
      </c>
      <c r="GY14" s="250">
        <v>2.556</v>
      </c>
      <c r="GZ14" s="250">
        <v>-9.5289999999999999</v>
      </c>
      <c r="HA14" s="250">
        <v>1.754</v>
      </c>
      <c r="HB14" s="250">
        <v>8.8420000000000005</v>
      </c>
      <c r="HC14" s="250">
        <v>-45.639000000000003</v>
      </c>
      <c r="HD14" s="250">
        <v>28.055</v>
      </c>
      <c r="HE14" s="250">
        <v>25.645</v>
      </c>
      <c r="HF14" s="250">
        <v>20.274999999999999</v>
      </c>
      <c r="HG14" s="250">
        <v>-10.746</v>
      </c>
      <c r="HH14" s="250">
        <v>-38.506</v>
      </c>
      <c r="HI14" s="304"/>
      <c r="HJ14" s="298" t="s">
        <v>385</v>
      </c>
      <c r="HK14" s="299"/>
      <c r="HL14" s="461"/>
      <c r="HM14" s="300"/>
      <c r="HN14" s="463"/>
      <c r="HO14" s="469"/>
      <c r="HP14" s="300"/>
      <c r="HQ14" s="300"/>
      <c r="HR14" s="44"/>
      <c r="HS14" s="44"/>
      <c r="HT14" s="44"/>
      <c r="HU14" s="44"/>
      <c r="HV14" s="44"/>
      <c r="HW14" s="44"/>
      <c r="HX14" s="44"/>
      <c r="HY14" s="44"/>
      <c r="HZ14" s="44"/>
      <c r="IA14" s="44"/>
      <c r="IB14" s="160"/>
      <c r="IC14" s="435"/>
    </row>
    <row r="15" spans="1:237" s="309" customFormat="1" ht="15" customHeight="1" x14ac:dyDescent="0.25">
      <c r="A15" s="610"/>
      <c r="B15" s="290" t="s">
        <v>61</v>
      </c>
      <c r="C15" s="310"/>
      <c r="D15" s="307">
        <v>4.6219854882641984</v>
      </c>
      <c r="E15" s="307">
        <v>4.5631451360847697</v>
      </c>
      <c r="F15" s="308"/>
      <c r="G15" s="607" t="s">
        <v>62</v>
      </c>
      <c r="H15" s="607"/>
      <c r="I15" s="248">
        <v>10.095000000000001</v>
      </c>
      <c r="J15" s="248">
        <v>8.2569999999999997</v>
      </c>
      <c r="K15" s="248">
        <v>2.31</v>
      </c>
      <c r="L15" s="248">
        <v>2.431</v>
      </c>
      <c r="M15" s="248">
        <v>5.0670000000000002</v>
      </c>
      <c r="N15" s="248">
        <v>8.8550000000000004</v>
      </c>
      <c r="O15" s="248">
        <v>5.7690000000000001</v>
      </c>
      <c r="P15" s="248">
        <v>6.9580000000000002</v>
      </c>
      <c r="Q15" s="248">
        <v>2.5059999999999998</v>
      </c>
      <c r="R15" s="248">
        <v>1.742</v>
      </c>
      <c r="S15" s="248">
        <v>6.7160000000000002</v>
      </c>
      <c r="T15" s="248">
        <v>6.6769999999999996</v>
      </c>
      <c r="U15" s="248">
        <v>7.7249999999999996</v>
      </c>
      <c r="V15" s="248">
        <v>11.257</v>
      </c>
      <c r="W15" s="248">
        <v>9.282</v>
      </c>
      <c r="X15" s="248">
        <v>6.7809999999999997</v>
      </c>
      <c r="Y15" s="248">
        <v>7.8280000000000003</v>
      </c>
      <c r="Z15" s="248">
        <v>1.7529999999999999</v>
      </c>
      <c r="AA15" s="248">
        <v>4.3150000000000004</v>
      </c>
      <c r="AB15" s="248">
        <v>2.8439999999999999</v>
      </c>
      <c r="AC15" s="248">
        <v>2.3919999999999999</v>
      </c>
      <c r="AD15" s="248">
        <v>0.872</v>
      </c>
      <c r="AE15" s="248">
        <v>1.4470000000000001</v>
      </c>
      <c r="AF15" s="248">
        <v>3.1480000000000001</v>
      </c>
      <c r="AG15" s="367">
        <v>4.298</v>
      </c>
      <c r="AH15" s="248">
        <v>3.6190000000000002</v>
      </c>
      <c r="AI15" s="248">
        <v>4.1849999999999996</v>
      </c>
      <c r="AJ15" s="248">
        <v>3.0339999999999998</v>
      </c>
      <c r="AK15" s="248">
        <v>2.6560000000000001</v>
      </c>
      <c r="AL15" s="248">
        <v>5.4130000000000003</v>
      </c>
      <c r="AM15" s="248">
        <v>6.0179999999999998</v>
      </c>
      <c r="AN15" s="248">
        <v>6.3479999999999999</v>
      </c>
      <c r="AO15" s="185">
        <v>6.38</v>
      </c>
      <c r="AP15" s="185">
        <v>6.54</v>
      </c>
      <c r="AQ15" s="248">
        <v>2.835</v>
      </c>
      <c r="AR15" s="248">
        <v>5.0129999999999999</v>
      </c>
      <c r="AS15" s="248">
        <v>5.6779999999999999</v>
      </c>
      <c r="AT15" s="248">
        <v>5.5129999999999999</v>
      </c>
      <c r="AU15" s="248">
        <v>4.9770000000000003</v>
      </c>
      <c r="AV15" s="248">
        <v>5.1559999999999997</v>
      </c>
      <c r="AW15" s="248">
        <v>6.484</v>
      </c>
      <c r="AX15" s="248">
        <v>4.72</v>
      </c>
      <c r="AY15" s="248">
        <v>5.5570000000000004</v>
      </c>
      <c r="AZ15" s="248">
        <v>5.6470000000000002</v>
      </c>
      <c r="BA15" s="248">
        <v>5.7969999999999997</v>
      </c>
      <c r="BB15" s="248">
        <v>4.6029999999999998</v>
      </c>
      <c r="BC15" s="248">
        <v>5.4610000000000003</v>
      </c>
      <c r="BD15" s="248">
        <v>4.9109999999999996</v>
      </c>
      <c r="BE15" s="248">
        <v>3.0030000000000001</v>
      </c>
      <c r="BF15" s="248">
        <v>6.298</v>
      </c>
      <c r="BG15" s="248">
        <v>-6.0529999999999999</v>
      </c>
      <c r="BH15" s="248">
        <v>-68.369</v>
      </c>
      <c r="BI15" s="248">
        <v>-39.229999999999997</v>
      </c>
      <c r="BJ15" s="248">
        <v>7.2919999999999998</v>
      </c>
      <c r="BK15" s="248">
        <v>0.83199999999999996</v>
      </c>
      <c r="BL15" s="248">
        <v>-2.4830000000000001</v>
      </c>
      <c r="BM15" s="248">
        <v>2.2530000000000001</v>
      </c>
      <c r="BN15" s="248">
        <v>1.5149999999999999</v>
      </c>
      <c r="BO15" s="248">
        <v>2.2370000000000001</v>
      </c>
      <c r="BP15" s="248">
        <v>3.3370000000000002</v>
      </c>
      <c r="BQ15" s="248">
        <v>2.4489999999999998</v>
      </c>
      <c r="BR15" s="248">
        <v>0.93700000000000006</v>
      </c>
      <c r="BS15" s="248">
        <v>11.138999999999999</v>
      </c>
      <c r="BT15" s="248">
        <v>212.61199999999999</v>
      </c>
      <c r="BU15" s="248">
        <v>53.033999999999999</v>
      </c>
      <c r="BV15" s="248">
        <v>-18.18</v>
      </c>
      <c r="BW15" s="248">
        <v>-23.722999999999999</v>
      </c>
      <c r="BX15" s="248">
        <v>-11.034000000000001</v>
      </c>
      <c r="BY15" s="248">
        <v>-5.1879999999999997</v>
      </c>
      <c r="BZ15" s="248">
        <v>1.377</v>
      </c>
      <c r="CA15" s="248">
        <v>9.4480000000000004</v>
      </c>
      <c r="CB15" s="248">
        <v>6.774</v>
      </c>
      <c r="CC15" s="248">
        <v>5.4539999999999997</v>
      </c>
      <c r="CD15" s="248">
        <v>5.0129999999999999</v>
      </c>
      <c r="CE15" s="248">
        <v>5.0410000000000004</v>
      </c>
      <c r="CF15" s="248">
        <v>9.3889999999999993</v>
      </c>
      <c r="CG15" s="248">
        <v>5.3819999999999997</v>
      </c>
      <c r="CH15" s="248">
        <v>3.173</v>
      </c>
      <c r="CI15" s="248">
        <v>1.839</v>
      </c>
      <c r="CJ15" s="248">
        <v>4.0369999999999999</v>
      </c>
      <c r="CK15" s="248">
        <v>3.7029999999999998</v>
      </c>
      <c r="CL15" s="248">
        <v>6.25</v>
      </c>
      <c r="CM15" s="248">
        <v>4.7729999999999997</v>
      </c>
      <c r="CN15" s="248">
        <v>5.3879999999999999</v>
      </c>
      <c r="CO15" s="248">
        <v>5.4480000000000004</v>
      </c>
      <c r="CP15" s="248">
        <v>5.6680000000000001</v>
      </c>
      <c r="CQ15" s="248">
        <v>4.9909999999999997</v>
      </c>
      <c r="CR15" s="248">
        <v>1.042</v>
      </c>
      <c r="CS15" s="248">
        <v>-33.058</v>
      </c>
      <c r="CT15" s="248">
        <v>0.222</v>
      </c>
      <c r="CU15" s="248">
        <v>2.3820000000000001</v>
      </c>
      <c r="CV15" s="248">
        <v>4.6399999999999997</v>
      </c>
      <c r="CW15" s="248">
        <v>39.170999999999999</v>
      </c>
      <c r="CX15" s="248">
        <v>-13.231999999999999</v>
      </c>
      <c r="CY15" s="248">
        <v>5.4320000000000004</v>
      </c>
      <c r="CZ15" s="248">
        <v>5.01</v>
      </c>
      <c r="DA15" s="248">
        <v>4.6580000000000004</v>
      </c>
      <c r="DB15" s="248">
        <v>5.415</v>
      </c>
      <c r="DC15" s="248">
        <v>-8.1880000000000006</v>
      </c>
      <c r="DD15" s="248">
        <v>6.2089999999999996</v>
      </c>
      <c r="DE15" s="248">
        <v>-3.7130000000000001</v>
      </c>
      <c r="DF15" s="248">
        <v>10.455</v>
      </c>
      <c r="DG15" s="248">
        <v>-0.32</v>
      </c>
      <c r="DH15" s="248">
        <v>-2.0350000000000001</v>
      </c>
      <c r="DI15" s="248">
        <v>2.0760000000000001</v>
      </c>
      <c r="DJ15" s="248">
        <v>-0.71099999999999997</v>
      </c>
      <c r="DK15" s="248">
        <v>-0.46899999999999997</v>
      </c>
      <c r="DL15" s="248">
        <v>7.7779999999999996</v>
      </c>
      <c r="DM15" s="248">
        <v>1.6339999999999999</v>
      </c>
      <c r="DN15" s="248">
        <v>-0.89700000000000002</v>
      </c>
      <c r="DO15" s="248">
        <v>1.1830000000000001</v>
      </c>
      <c r="DP15" s="248">
        <v>-4.327</v>
      </c>
      <c r="DQ15" s="248">
        <v>-5.3209999999999997</v>
      </c>
      <c r="DR15" s="248">
        <v>4.3869999999999996</v>
      </c>
      <c r="DS15" s="248">
        <v>-0.20200000000000001</v>
      </c>
      <c r="DT15" s="248">
        <v>0.48499999999999999</v>
      </c>
      <c r="DU15" s="248">
        <v>5.7569999999999997</v>
      </c>
      <c r="DV15" s="248">
        <v>-3.5259999999999998</v>
      </c>
      <c r="DW15" s="248">
        <v>0.65</v>
      </c>
      <c r="DX15" s="248">
        <v>3.2919999999999998</v>
      </c>
      <c r="DY15" s="248">
        <v>0.877</v>
      </c>
      <c r="DZ15" s="248">
        <v>3.948</v>
      </c>
      <c r="EA15" s="248">
        <v>1.1459999999999999</v>
      </c>
      <c r="EB15" s="248">
        <v>-3.387</v>
      </c>
      <c r="EC15" s="248">
        <v>-2.2160000000000002</v>
      </c>
      <c r="ED15" s="248">
        <v>2.5339999999999998</v>
      </c>
      <c r="EE15" s="248">
        <v>-2.4860000000000002</v>
      </c>
      <c r="EF15" s="248">
        <v>1.4710000000000001</v>
      </c>
      <c r="EG15" s="248">
        <v>-0.20200000000000001</v>
      </c>
      <c r="EH15" s="248">
        <v>-1.097</v>
      </c>
      <c r="EI15" s="248">
        <v>-0.76900000000000002</v>
      </c>
      <c r="EJ15" s="248">
        <v>2.8380000000000001</v>
      </c>
      <c r="EK15" s="248">
        <v>-0.621</v>
      </c>
      <c r="EL15" s="248">
        <v>4.54</v>
      </c>
      <c r="EM15" s="248">
        <v>2.8420000000000001</v>
      </c>
      <c r="EN15" s="248">
        <v>-2.31</v>
      </c>
      <c r="EO15" s="248">
        <v>-2.8519999999999999</v>
      </c>
      <c r="EP15" s="248">
        <v>3.0939999999999999</v>
      </c>
      <c r="EQ15" s="248">
        <v>-3.5630000000000002</v>
      </c>
      <c r="ER15" s="248">
        <v>1.099</v>
      </c>
      <c r="ES15" s="248">
        <v>2.4780000000000002</v>
      </c>
      <c r="ET15" s="248">
        <v>-0.52900000000000003</v>
      </c>
      <c r="EU15" s="248">
        <v>-0.45900000000000002</v>
      </c>
      <c r="EV15" s="248">
        <v>2.8690000000000002</v>
      </c>
      <c r="EW15" s="248">
        <v>-0.47199999999999998</v>
      </c>
      <c r="EX15" s="248">
        <v>0.90400000000000003</v>
      </c>
      <c r="EY15" s="248">
        <v>5.0199999999999996</v>
      </c>
      <c r="EZ15" s="248">
        <v>-1.6910000000000001</v>
      </c>
      <c r="FA15" s="248">
        <v>-3.0030000000000001</v>
      </c>
      <c r="FB15" s="248">
        <v>2.57</v>
      </c>
      <c r="FC15" s="248">
        <v>-3.3980000000000001</v>
      </c>
      <c r="FD15" s="248">
        <v>2.375</v>
      </c>
      <c r="FE15" s="248">
        <v>0.78</v>
      </c>
      <c r="FF15" s="248">
        <v>0.26600000000000001</v>
      </c>
      <c r="FG15" s="248">
        <v>-0.374</v>
      </c>
      <c r="FH15" s="248">
        <v>3.0150000000000001</v>
      </c>
      <c r="FI15" s="248">
        <v>-1.5960000000000001</v>
      </c>
      <c r="FJ15" s="248">
        <v>1.732</v>
      </c>
      <c r="FK15" s="248">
        <v>4.4729999999999999</v>
      </c>
      <c r="FL15" s="248">
        <v>-3.4790000000000001</v>
      </c>
      <c r="FM15" s="248">
        <v>0.1</v>
      </c>
      <c r="FN15" s="248">
        <v>-9.3480000000000008</v>
      </c>
      <c r="FO15" s="248">
        <v>-67.475999999999999</v>
      </c>
      <c r="FP15" s="248">
        <v>96.686999999999998</v>
      </c>
      <c r="FQ15" s="248">
        <v>77.930999999999997</v>
      </c>
      <c r="FR15" s="248">
        <v>-5.7709999999999999</v>
      </c>
      <c r="FS15" s="248">
        <v>-3.649</v>
      </c>
      <c r="FT15" s="248">
        <v>8.0180000000000007</v>
      </c>
      <c r="FU15" s="248">
        <v>-2.306</v>
      </c>
      <c r="FV15" s="248">
        <v>2.4550000000000001</v>
      </c>
      <c r="FW15" s="248">
        <v>5.5970000000000004</v>
      </c>
      <c r="FX15" s="248">
        <v>-4.3090000000000002</v>
      </c>
      <c r="FY15" s="248">
        <v>-1.377</v>
      </c>
      <c r="FZ15" s="248">
        <v>-0.186</v>
      </c>
      <c r="GA15" s="248">
        <v>-8.516</v>
      </c>
      <c r="GB15" s="248">
        <v>-3.7149999999999999</v>
      </c>
      <c r="GC15" s="248">
        <v>-4.8680000000000003</v>
      </c>
      <c r="GD15" s="248">
        <v>-12.154999999999999</v>
      </c>
      <c r="GE15" s="248">
        <v>12.379</v>
      </c>
      <c r="GF15" s="248">
        <v>15.115</v>
      </c>
      <c r="GG15" s="248">
        <v>4.4589999999999996</v>
      </c>
      <c r="GH15" s="248">
        <v>10.612</v>
      </c>
      <c r="GI15" s="248">
        <v>4.375</v>
      </c>
      <c r="GJ15" s="248">
        <v>2.2330000000000001</v>
      </c>
      <c r="GK15" s="248">
        <v>6.3869999999999996</v>
      </c>
      <c r="GL15" s="248">
        <v>-5.9429999999999996</v>
      </c>
      <c r="GM15" s="248">
        <v>3.0840000000000001</v>
      </c>
      <c r="GN15" s="248">
        <v>1.8069999999999999</v>
      </c>
      <c r="GO15" s="248">
        <v>6.415</v>
      </c>
      <c r="GP15" s="248">
        <v>-2.0499999999999998</v>
      </c>
      <c r="GQ15" s="248">
        <v>-0.69199999999999995</v>
      </c>
      <c r="GR15" s="248">
        <v>-0.32800000000000001</v>
      </c>
      <c r="GS15" s="248">
        <v>5.04</v>
      </c>
      <c r="GT15" s="248">
        <v>6.3E-2</v>
      </c>
      <c r="GU15" s="248">
        <v>-1.0109999999999999</v>
      </c>
      <c r="GV15" s="248">
        <v>2.12</v>
      </c>
      <c r="GW15" s="248">
        <v>3.58</v>
      </c>
      <c r="GX15" s="248">
        <v>0.65100000000000002</v>
      </c>
      <c r="GY15" s="248">
        <v>-0.95399999999999996</v>
      </c>
      <c r="GZ15" s="248">
        <v>2.3330000000000002</v>
      </c>
      <c r="HA15" s="248">
        <v>2.9159999999999999</v>
      </c>
      <c r="HB15" s="248">
        <v>-3.1349999999999998</v>
      </c>
      <c r="HC15" s="248">
        <v>-34.380000000000003</v>
      </c>
      <c r="HD15" s="248">
        <v>53.206000000000003</v>
      </c>
      <c r="HE15" s="248">
        <v>5.1340000000000003</v>
      </c>
      <c r="HF15" s="248">
        <v>-0.999</v>
      </c>
      <c r="HG15" s="248">
        <v>-12.726000000000001</v>
      </c>
      <c r="HH15" s="248">
        <v>-4.4809999999999999</v>
      </c>
      <c r="HI15" s="608" t="s">
        <v>435</v>
      </c>
      <c r="HJ15" s="608"/>
      <c r="HK15" s="293"/>
      <c r="HL15" s="460"/>
      <c r="HM15" s="340"/>
      <c r="HN15" s="462"/>
      <c r="HO15" s="469"/>
      <c r="HP15" s="294"/>
      <c r="HQ15" s="294"/>
      <c r="HR15" s="44"/>
      <c r="HS15" s="44"/>
      <c r="HT15" s="44"/>
      <c r="HU15" s="44"/>
      <c r="HV15" s="44"/>
      <c r="HW15" s="44"/>
      <c r="HX15" s="44"/>
      <c r="HY15" s="44"/>
      <c r="HZ15" s="44"/>
      <c r="IA15" s="44"/>
      <c r="IB15" s="160"/>
      <c r="IC15" s="435"/>
    </row>
    <row r="16" spans="1:237" s="348" customFormat="1" ht="45" customHeight="1" x14ac:dyDescent="0.25">
      <c r="A16" s="610"/>
      <c r="B16" s="344"/>
      <c r="C16" s="295">
        <v>3.1</v>
      </c>
      <c r="D16" s="345">
        <v>1.7377027939795755</v>
      </c>
      <c r="E16" s="345">
        <v>1.4395171783940728</v>
      </c>
      <c r="F16" s="346">
        <v>16</v>
      </c>
      <c r="G16" s="296"/>
      <c r="H16" s="297" t="s">
        <v>388</v>
      </c>
      <c r="I16" s="250">
        <v>8.3030000000000008</v>
      </c>
      <c r="J16" s="250">
        <v>5.5830000000000002</v>
      </c>
      <c r="K16" s="250">
        <v>-3.64</v>
      </c>
      <c r="L16" s="250">
        <v>-3.544</v>
      </c>
      <c r="M16" s="250">
        <v>6.4669999999999996</v>
      </c>
      <c r="N16" s="250">
        <v>10.180999999999999</v>
      </c>
      <c r="O16" s="250">
        <v>4.7489999999999997</v>
      </c>
      <c r="P16" s="250">
        <v>5.6680000000000001</v>
      </c>
      <c r="Q16" s="250">
        <v>-1.5009999999999999</v>
      </c>
      <c r="R16" s="250">
        <v>-0.31</v>
      </c>
      <c r="S16" s="250">
        <v>3.7480000000000002</v>
      </c>
      <c r="T16" s="250">
        <v>5.5529999999999999</v>
      </c>
      <c r="U16" s="250">
        <v>3.637</v>
      </c>
      <c r="V16" s="250">
        <v>7.1070000000000002</v>
      </c>
      <c r="W16" s="250">
        <v>7.8890000000000002</v>
      </c>
      <c r="X16" s="250">
        <v>5.8220000000000001</v>
      </c>
      <c r="Y16" s="250">
        <v>7.335</v>
      </c>
      <c r="Z16" s="250">
        <v>-1.069</v>
      </c>
      <c r="AA16" s="250">
        <v>1.8140000000000001</v>
      </c>
      <c r="AB16" s="250">
        <v>0.754</v>
      </c>
      <c r="AC16" s="250">
        <v>2.5190000000000001</v>
      </c>
      <c r="AD16" s="250">
        <v>1.385</v>
      </c>
      <c r="AE16" s="250">
        <v>2.7389999999999999</v>
      </c>
      <c r="AF16" s="250">
        <v>2.35</v>
      </c>
      <c r="AG16" s="368">
        <v>7.4790000000000001</v>
      </c>
      <c r="AH16" s="250">
        <v>7.2709999999999999</v>
      </c>
      <c r="AI16" s="250">
        <v>3.2690000000000001</v>
      </c>
      <c r="AJ16" s="250">
        <v>3.5750000000000002</v>
      </c>
      <c r="AK16" s="250">
        <v>3.2269999999999999</v>
      </c>
      <c r="AL16" s="250">
        <v>4.6559999999999997</v>
      </c>
      <c r="AM16" s="250">
        <v>4.9880000000000004</v>
      </c>
      <c r="AN16" s="250">
        <v>7.65</v>
      </c>
      <c r="AO16" s="250">
        <v>8.3309999999999995</v>
      </c>
      <c r="AP16" s="250">
        <v>8.5449999999999999</v>
      </c>
      <c r="AQ16" s="250">
        <v>3.6589999999999998</v>
      </c>
      <c r="AR16" s="250">
        <v>5.4580000000000002</v>
      </c>
      <c r="AS16" s="250">
        <v>6.2190000000000003</v>
      </c>
      <c r="AT16" s="250">
        <v>5.4370000000000003</v>
      </c>
      <c r="AU16" s="250">
        <v>3.2839999999999998</v>
      </c>
      <c r="AV16" s="250">
        <v>3.7330000000000001</v>
      </c>
      <c r="AW16" s="250">
        <v>5.7080000000000002</v>
      </c>
      <c r="AX16" s="250">
        <v>4.2169999999999996</v>
      </c>
      <c r="AY16" s="250">
        <v>5.5730000000000004</v>
      </c>
      <c r="AZ16" s="250">
        <v>5.2670000000000003</v>
      </c>
      <c r="BA16" s="250">
        <v>6.49</v>
      </c>
      <c r="BB16" s="250">
        <v>4.0999999999999996</v>
      </c>
      <c r="BC16" s="250">
        <v>4.3479999999999999</v>
      </c>
      <c r="BD16" s="250">
        <v>4.5149999999999997</v>
      </c>
      <c r="BE16" s="250">
        <v>2.5329999999999999</v>
      </c>
      <c r="BF16" s="250">
        <v>6.7729999999999997</v>
      </c>
      <c r="BG16" s="250">
        <v>-2.4649999999999999</v>
      </c>
      <c r="BH16" s="250">
        <v>-79.233999999999995</v>
      </c>
      <c r="BI16" s="250">
        <v>-51.122</v>
      </c>
      <c r="BJ16" s="250">
        <v>5.4320000000000004</v>
      </c>
      <c r="BK16" s="250">
        <v>-10.439</v>
      </c>
      <c r="BL16" s="250">
        <v>-12.496</v>
      </c>
      <c r="BM16" s="250">
        <v>-2.649</v>
      </c>
      <c r="BN16" s="250">
        <v>-4.5439999999999996</v>
      </c>
      <c r="BO16" s="250">
        <v>-6.0999999999999999E-2</v>
      </c>
      <c r="BP16" s="250">
        <v>0.69499999999999995</v>
      </c>
      <c r="BQ16" s="250">
        <v>-2.802</v>
      </c>
      <c r="BR16" s="250">
        <v>-4.0629999999999997</v>
      </c>
      <c r="BS16" s="250">
        <v>5.157</v>
      </c>
      <c r="BT16" s="250">
        <v>349.19200000000001</v>
      </c>
      <c r="BU16" s="250">
        <v>89.516000000000005</v>
      </c>
      <c r="BV16" s="250">
        <v>-18.006</v>
      </c>
      <c r="BW16" s="250">
        <v>-22.957000000000001</v>
      </c>
      <c r="BX16" s="250">
        <v>-2.2189999999999999</v>
      </c>
      <c r="BY16" s="250">
        <v>-1.913</v>
      </c>
      <c r="BZ16" s="250">
        <v>5.1710000000000003</v>
      </c>
      <c r="CA16" s="250">
        <v>12.474</v>
      </c>
      <c r="CB16" s="250">
        <v>3.1110000000000002</v>
      </c>
      <c r="CC16" s="250">
        <v>4.0960000000000001</v>
      </c>
      <c r="CD16" s="250">
        <v>2.8919999999999999</v>
      </c>
      <c r="CE16" s="250">
        <v>2.9889999999999999</v>
      </c>
      <c r="CF16" s="250">
        <v>6.2039999999999997</v>
      </c>
      <c r="CG16" s="250">
        <v>3.9129999999999998</v>
      </c>
      <c r="CH16" s="250">
        <v>1.6910000000000001</v>
      </c>
      <c r="CI16" s="250">
        <v>2.1669999999999998</v>
      </c>
      <c r="CJ16" s="250">
        <v>5.9619999999999997</v>
      </c>
      <c r="CK16" s="250">
        <v>3.8170000000000002</v>
      </c>
      <c r="CL16" s="250">
        <v>6.9880000000000004</v>
      </c>
      <c r="CM16" s="250">
        <v>5.8449999999999998</v>
      </c>
      <c r="CN16" s="250">
        <v>4.9749999999999996</v>
      </c>
      <c r="CO16" s="250">
        <v>4.5439999999999996</v>
      </c>
      <c r="CP16" s="250">
        <v>5.78</v>
      </c>
      <c r="CQ16" s="250">
        <v>4.3230000000000004</v>
      </c>
      <c r="CR16" s="250">
        <v>2.2949999999999999</v>
      </c>
      <c r="CS16" s="250">
        <v>-41.744999999999997</v>
      </c>
      <c r="CT16" s="250">
        <v>-8.4779999999999998</v>
      </c>
      <c r="CU16" s="250">
        <v>-1.2789999999999999</v>
      </c>
      <c r="CV16" s="250">
        <v>-0.73599999999999999</v>
      </c>
      <c r="CW16" s="250">
        <v>55.854999999999997</v>
      </c>
      <c r="CX16" s="250">
        <v>-8.7490000000000006</v>
      </c>
      <c r="CY16" s="250">
        <v>3.0489999999999999</v>
      </c>
      <c r="CZ16" s="250">
        <v>3.5670000000000002</v>
      </c>
      <c r="DA16" s="250">
        <v>5.6589999999999998</v>
      </c>
      <c r="DB16" s="250">
        <v>4.9329999999999998</v>
      </c>
      <c r="DC16" s="250">
        <v>-13.363</v>
      </c>
      <c r="DD16" s="250">
        <v>9.2729999999999997</v>
      </c>
      <c r="DE16" s="250">
        <v>-1.0760000000000001</v>
      </c>
      <c r="DF16" s="250">
        <v>14.345000000000001</v>
      </c>
      <c r="DG16" s="250">
        <v>1.8089999999999999</v>
      </c>
      <c r="DH16" s="250">
        <v>-12.622999999999999</v>
      </c>
      <c r="DI16" s="250">
        <v>4.7380000000000004</v>
      </c>
      <c r="DJ16" s="250">
        <v>-0.52</v>
      </c>
      <c r="DK16" s="250">
        <v>-0.25600000000000001</v>
      </c>
      <c r="DL16" s="250">
        <v>5.6109999999999998</v>
      </c>
      <c r="DM16" s="250">
        <v>3.8159999999999998</v>
      </c>
      <c r="DN16" s="250">
        <v>-0.72899999999999998</v>
      </c>
      <c r="DO16" s="250">
        <v>2.7E-2</v>
      </c>
      <c r="DP16" s="250">
        <v>-4.8730000000000002</v>
      </c>
      <c r="DQ16" s="250">
        <v>-3.5609999999999999</v>
      </c>
      <c r="DR16" s="250">
        <v>4.3559999999999999</v>
      </c>
      <c r="DS16" s="250">
        <v>1.91</v>
      </c>
      <c r="DT16" s="250">
        <v>-3.5539999999999998</v>
      </c>
      <c r="DU16" s="250">
        <v>8.3919999999999995</v>
      </c>
      <c r="DV16" s="250">
        <v>-5.4240000000000004</v>
      </c>
      <c r="DW16" s="250">
        <v>0.61899999999999999</v>
      </c>
      <c r="DX16" s="250">
        <v>-1.554</v>
      </c>
      <c r="DY16" s="250">
        <v>5.0709999999999997</v>
      </c>
      <c r="DZ16" s="250">
        <v>3.3109999999999999</v>
      </c>
      <c r="EA16" s="250">
        <v>1.768</v>
      </c>
      <c r="EB16" s="250">
        <v>-6.6</v>
      </c>
      <c r="EC16" s="250">
        <v>-0.33100000000000002</v>
      </c>
      <c r="ED16" s="250">
        <v>5.1180000000000003</v>
      </c>
      <c r="EE16" s="250">
        <v>-4.2999999999999997E-2</v>
      </c>
      <c r="EF16" s="250">
        <v>-2.1749999999999998</v>
      </c>
      <c r="EG16" s="250">
        <v>-9.5000000000000001E-2</v>
      </c>
      <c r="EH16" s="250">
        <v>-2.6680000000000001</v>
      </c>
      <c r="EI16" s="250">
        <v>-0.42899999999999999</v>
      </c>
      <c r="EJ16" s="250">
        <v>0.17100000000000001</v>
      </c>
      <c r="EK16" s="250">
        <v>3.9089999999999998</v>
      </c>
      <c r="EL16" s="250">
        <v>4.6900000000000004</v>
      </c>
      <c r="EM16" s="250">
        <v>1.383</v>
      </c>
      <c r="EN16" s="250">
        <v>-1.92</v>
      </c>
      <c r="EO16" s="250">
        <v>-0.52400000000000002</v>
      </c>
      <c r="EP16" s="250">
        <v>1.196</v>
      </c>
      <c r="EQ16" s="250">
        <v>0.253</v>
      </c>
      <c r="ER16" s="250">
        <v>-2.504</v>
      </c>
      <c r="ES16" s="250">
        <v>1.288</v>
      </c>
      <c r="ET16" s="250">
        <v>-2.359</v>
      </c>
      <c r="EU16" s="250">
        <v>2.0960000000000001</v>
      </c>
      <c r="EV16" s="250">
        <v>0.80500000000000005</v>
      </c>
      <c r="EW16" s="250">
        <v>4.1139999999999999</v>
      </c>
      <c r="EX16" s="250">
        <v>-2.3E-2</v>
      </c>
      <c r="EY16" s="250">
        <v>3.1429999999999998</v>
      </c>
      <c r="EZ16" s="250">
        <v>-1.2130000000000001</v>
      </c>
      <c r="FA16" s="250">
        <v>-1.256</v>
      </c>
      <c r="FB16" s="250">
        <v>-0.86899999999999999</v>
      </c>
      <c r="FC16" s="250">
        <v>0.68799999999999994</v>
      </c>
      <c r="FD16" s="250">
        <v>-0.64700000000000002</v>
      </c>
      <c r="FE16" s="250">
        <v>-0.14099999999999999</v>
      </c>
      <c r="FF16" s="250">
        <v>-1.0880000000000001</v>
      </c>
      <c r="FG16" s="250">
        <v>1.8</v>
      </c>
      <c r="FH16" s="250">
        <v>1.976</v>
      </c>
      <c r="FI16" s="250">
        <v>1.7769999999999999</v>
      </c>
      <c r="FJ16" s="250">
        <v>0.215</v>
      </c>
      <c r="FK16" s="250">
        <v>3.3079999999999998</v>
      </c>
      <c r="FL16" s="250">
        <v>-3.0859999999999999</v>
      </c>
      <c r="FM16" s="250">
        <v>2.827</v>
      </c>
      <c r="FN16" s="250">
        <v>-9.4459999999999997</v>
      </c>
      <c r="FO16" s="250">
        <v>-78.563000000000002</v>
      </c>
      <c r="FP16" s="250">
        <v>133.85300000000001</v>
      </c>
      <c r="FQ16" s="250">
        <v>115.402</v>
      </c>
      <c r="FR16" s="250">
        <v>-15.978</v>
      </c>
      <c r="FS16" s="250">
        <v>-0.53900000000000003</v>
      </c>
      <c r="FT16" s="250">
        <v>13.452</v>
      </c>
      <c r="FU16" s="250">
        <v>-0.20399999999999999</v>
      </c>
      <c r="FV16" s="250">
        <v>4.9219999999999997</v>
      </c>
      <c r="FW16" s="250">
        <v>4.0890000000000004</v>
      </c>
      <c r="FX16" s="250">
        <v>-6.452</v>
      </c>
      <c r="FY16" s="250">
        <v>1.4930000000000001</v>
      </c>
      <c r="FZ16" s="250">
        <v>-0.74399999999999999</v>
      </c>
      <c r="GA16" s="250">
        <v>-8.4269999999999996</v>
      </c>
      <c r="GB16" s="250">
        <v>-1.337</v>
      </c>
      <c r="GC16" s="250">
        <v>-6.806</v>
      </c>
      <c r="GD16" s="250">
        <v>-21.050999999999998</v>
      </c>
      <c r="GE16" s="250">
        <v>26.234000000000002</v>
      </c>
      <c r="GF16" s="250">
        <v>13.807</v>
      </c>
      <c r="GG16" s="250">
        <v>7.0030000000000001</v>
      </c>
      <c r="GH16" s="250">
        <v>12.208</v>
      </c>
      <c r="GI16" s="250">
        <v>2.9279999999999999</v>
      </c>
      <c r="GJ16" s="250">
        <v>-0.40899999999999997</v>
      </c>
      <c r="GK16" s="250">
        <v>7.024</v>
      </c>
      <c r="GL16" s="250">
        <v>-6.0119999999999996</v>
      </c>
      <c r="GM16" s="250">
        <v>3.911</v>
      </c>
      <c r="GN16" s="250">
        <v>-1.5609999999999999</v>
      </c>
      <c r="GO16" s="250">
        <v>7.1260000000000003</v>
      </c>
      <c r="GP16" s="250">
        <v>-3.0779999999999998</v>
      </c>
      <c r="GQ16" s="250">
        <v>1.67</v>
      </c>
      <c r="GR16" s="250">
        <v>-3.6669999999999998</v>
      </c>
      <c r="GS16" s="250">
        <v>7.6280000000000001</v>
      </c>
      <c r="GT16" s="250">
        <v>0.52100000000000002</v>
      </c>
      <c r="GU16" s="250">
        <v>-0.38800000000000001</v>
      </c>
      <c r="GV16" s="250">
        <v>-0.72499999999999998</v>
      </c>
      <c r="GW16" s="250">
        <v>6.4779999999999998</v>
      </c>
      <c r="GX16" s="250">
        <v>-0.30499999999999999</v>
      </c>
      <c r="GY16" s="250">
        <v>-0.79800000000000004</v>
      </c>
      <c r="GZ16" s="250">
        <v>0.44900000000000001</v>
      </c>
      <c r="HA16" s="250">
        <v>5.0110000000000001</v>
      </c>
      <c r="HB16" s="250">
        <v>-2.242</v>
      </c>
      <c r="HC16" s="250">
        <v>-43.506</v>
      </c>
      <c r="HD16" s="250">
        <v>57.811</v>
      </c>
      <c r="HE16" s="250">
        <v>13.271000000000001</v>
      </c>
      <c r="HF16" s="250">
        <v>-1.7050000000000001</v>
      </c>
      <c r="HG16" s="250">
        <v>-11.298</v>
      </c>
      <c r="HH16" s="250">
        <v>-7.6040000000000001</v>
      </c>
      <c r="HI16" s="347"/>
      <c r="HJ16" s="298" t="s">
        <v>387</v>
      </c>
      <c r="HK16" s="299"/>
      <c r="HL16" s="461"/>
      <c r="HM16" s="300"/>
      <c r="HN16" s="463"/>
      <c r="HO16" s="469"/>
      <c r="HP16" s="300"/>
      <c r="HQ16" s="300"/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160"/>
      <c r="IC16" s="435"/>
    </row>
    <row r="17" spans="1:237" s="348" customFormat="1" ht="15" customHeight="1" x14ac:dyDescent="0.25">
      <c r="A17" s="610"/>
      <c r="B17" s="344"/>
      <c r="C17" s="295">
        <v>3.2</v>
      </c>
      <c r="D17" s="345">
        <v>1.0594365285109413</v>
      </c>
      <c r="E17" s="345">
        <v>1.1536866256900347</v>
      </c>
      <c r="F17" s="346">
        <v>17</v>
      </c>
      <c r="G17" s="296"/>
      <c r="H17" s="297" t="s">
        <v>330</v>
      </c>
      <c r="I17" s="250">
        <v>14.369</v>
      </c>
      <c r="J17" s="250">
        <v>9.7710000000000008</v>
      </c>
      <c r="K17" s="250">
        <v>2.7349999999999999</v>
      </c>
      <c r="L17" s="250">
        <v>5.5339999999999998</v>
      </c>
      <c r="M17" s="250">
        <v>5.4870000000000001</v>
      </c>
      <c r="N17" s="250">
        <v>5.3879999999999999</v>
      </c>
      <c r="O17" s="250">
        <v>1.659</v>
      </c>
      <c r="P17" s="250">
        <v>3.077</v>
      </c>
      <c r="Q17" s="250">
        <v>1.427</v>
      </c>
      <c r="R17" s="250">
        <v>0.67800000000000005</v>
      </c>
      <c r="S17" s="250">
        <v>4.0970000000000004</v>
      </c>
      <c r="T17" s="250">
        <v>2.0019999999999998</v>
      </c>
      <c r="U17" s="250">
        <v>3.9430000000000001</v>
      </c>
      <c r="V17" s="250">
        <v>12.629</v>
      </c>
      <c r="W17" s="250">
        <v>4.1070000000000002</v>
      </c>
      <c r="X17" s="250">
        <v>8.1820000000000004</v>
      </c>
      <c r="Y17" s="250">
        <v>10.961</v>
      </c>
      <c r="Z17" s="250">
        <v>2.2949999999999999</v>
      </c>
      <c r="AA17" s="250">
        <v>5.101</v>
      </c>
      <c r="AB17" s="250">
        <v>1.0860000000000001</v>
      </c>
      <c r="AC17" s="250">
        <v>0.17799999999999999</v>
      </c>
      <c r="AD17" s="250">
        <v>4.6980000000000004</v>
      </c>
      <c r="AE17" s="250">
        <v>4.6630000000000003</v>
      </c>
      <c r="AF17" s="250">
        <v>9.7810000000000006</v>
      </c>
      <c r="AG17" s="368">
        <v>4.37</v>
      </c>
      <c r="AH17" s="250">
        <v>2.468</v>
      </c>
      <c r="AI17" s="250">
        <v>4.38</v>
      </c>
      <c r="AJ17" s="250">
        <v>3.7810000000000001</v>
      </c>
      <c r="AK17" s="250">
        <v>5.7169999999999996</v>
      </c>
      <c r="AL17" s="250">
        <v>7.8620000000000001</v>
      </c>
      <c r="AM17" s="250">
        <v>8.9559999999999995</v>
      </c>
      <c r="AN17" s="250">
        <v>6.4340000000000002</v>
      </c>
      <c r="AO17" s="250">
        <v>0.54600000000000004</v>
      </c>
      <c r="AP17" s="250">
        <v>3.1440000000000001</v>
      </c>
      <c r="AQ17" s="250">
        <v>0.34599999999999997</v>
      </c>
      <c r="AR17" s="250">
        <v>3.9950000000000001</v>
      </c>
      <c r="AS17" s="250">
        <v>1.415</v>
      </c>
      <c r="AT17" s="250">
        <v>4.6429999999999998</v>
      </c>
      <c r="AU17" s="250">
        <v>4.66</v>
      </c>
      <c r="AV17" s="250">
        <v>4.859</v>
      </c>
      <c r="AW17" s="250">
        <v>5.2190000000000003</v>
      </c>
      <c r="AX17" s="250">
        <v>4.2699999999999996</v>
      </c>
      <c r="AY17" s="250">
        <v>4.8730000000000002</v>
      </c>
      <c r="AZ17" s="250">
        <v>4.6609999999999996</v>
      </c>
      <c r="BA17" s="250">
        <v>4.1260000000000003</v>
      </c>
      <c r="BB17" s="250">
        <v>3.0680000000000001</v>
      </c>
      <c r="BC17" s="250">
        <v>7.9530000000000003</v>
      </c>
      <c r="BD17" s="250">
        <v>2.2389999999999999</v>
      </c>
      <c r="BE17" s="250">
        <v>0.16300000000000001</v>
      </c>
      <c r="BF17" s="250">
        <v>5.0979999999999999</v>
      </c>
      <c r="BG17" s="250">
        <v>-8.3879999999999999</v>
      </c>
      <c r="BH17" s="250">
        <v>-47.552999999999997</v>
      </c>
      <c r="BI17" s="250">
        <v>-21.248000000000001</v>
      </c>
      <c r="BJ17" s="250">
        <v>10.696</v>
      </c>
      <c r="BK17" s="250">
        <v>6.63</v>
      </c>
      <c r="BL17" s="250">
        <v>2.419</v>
      </c>
      <c r="BM17" s="250">
        <v>5.0880000000000001</v>
      </c>
      <c r="BN17" s="250">
        <v>5.742</v>
      </c>
      <c r="BO17" s="250">
        <v>3.55</v>
      </c>
      <c r="BP17" s="250">
        <v>5.335</v>
      </c>
      <c r="BQ17" s="250">
        <v>8.7140000000000004</v>
      </c>
      <c r="BR17" s="250">
        <v>6.3029999999999999</v>
      </c>
      <c r="BS17" s="250">
        <v>17.699000000000002</v>
      </c>
      <c r="BT17" s="250">
        <v>88.683000000000007</v>
      </c>
      <c r="BU17" s="250">
        <v>19.302</v>
      </c>
      <c r="BV17" s="250">
        <v>0.22600000000000001</v>
      </c>
      <c r="BW17" s="250">
        <v>-2.4140000000000001</v>
      </c>
      <c r="BX17" s="250">
        <v>13.672000000000001</v>
      </c>
      <c r="BY17" s="250">
        <v>14.163</v>
      </c>
      <c r="BZ17" s="250">
        <v>17.044</v>
      </c>
      <c r="CA17" s="250">
        <v>19.530999999999999</v>
      </c>
      <c r="CB17" s="250">
        <v>8.7319999999999993</v>
      </c>
      <c r="CC17" s="250">
        <v>5.47</v>
      </c>
      <c r="CD17" s="250">
        <v>2.0129999999999999</v>
      </c>
      <c r="CE17" s="250">
        <v>2.282</v>
      </c>
      <c r="CF17" s="250">
        <v>6.6879999999999997</v>
      </c>
      <c r="CG17" s="250">
        <v>7.1269999999999998</v>
      </c>
      <c r="CH17" s="250">
        <v>2</v>
      </c>
      <c r="CI17" s="250">
        <v>6.4260000000000002</v>
      </c>
      <c r="CJ17" s="250">
        <v>3.7519999999999998</v>
      </c>
      <c r="CK17" s="250">
        <v>5.7220000000000004</v>
      </c>
      <c r="CL17" s="250">
        <v>5.085</v>
      </c>
      <c r="CM17" s="250">
        <v>2.5030000000000001</v>
      </c>
      <c r="CN17" s="250">
        <v>3.55</v>
      </c>
      <c r="CO17" s="250">
        <v>4.7889999999999997</v>
      </c>
      <c r="CP17" s="250">
        <v>4.5439999999999996</v>
      </c>
      <c r="CQ17" s="250">
        <v>4.38</v>
      </c>
      <c r="CR17" s="250">
        <v>-1.1399999999999999</v>
      </c>
      <c r="CS17" s="250">
        <v>-19.977</v>
      </c>
      <c r="CT17" s="250">
        <v>4.7610000000000001</v>
      </c>
      <c r="CU17" s="250">
        <v>4.8520000000000003</v>
      </c>
      <c r="CV17" s="250">
        <v>10.714</v>
      </c>
      <c r="CW17" s="250">
        <v>26.379000000000001</v>
      </c>
      <c r="CX17" s="250">
        <v>8.3680000000000003</v>
      </c>
      <c r="CY17" s="250">
        <v>4.7770000000000001</v>
      </c>
      <c r="CZ17" s="250">
        <v>5.1429999999999998</v>
      </c>
      <c r="DA17" s="250">
        <v>4.2619999999999996</v>
      </c>
      <c r="DB17" s="250">
        <v>4.5229999999999997</v>
      </c>
      <c r="DC17" s="250">
        <v>-3.7080000000000002</v>
      </c>
      <c r="DD17" s="250">
        <v>15.121</v>
      </c>
      <c r="DE17" s="250">
        <v>-7.0839999999999996</v>
      </c>
      <c r="DF17" s="250">
        <v>18.46</v>
      </c>
      <c r="DG17" s="250">
        <v>-4.6849999999999996</v>
      </c>
      <c r="DH17" s="250">
        <v>-6.3209999999999997</v>
      </c>
      <c r="DI17" s="250">
        <v>2.7869999999999999</v>
      </c>
      <c r="DJ17" s="250">
        <v>0.73199999999999998</v>
      </c>
      <c r="DK17" s="250">
        <v>-0.626</v>
      </c>
      <c r="DL17" s="250">
        <v>20.72</v>
      </c>
      <c r="DM17" s="250">
        <v>-12.97</v>
      </c>
      <c r="DN17" s="250">
        <v>4.9320000000000004</v>
      </c>
      <c r="DO17" s="250">
        <v>2.0960000000000001</v>
      </c>
      <c r="DP17" s="250">
        <v>0.48399999999999999</v>
      </c>
      <c r="DQ17" s="250">
        <v>-10.82</v>
      </c>
      <c r="DR17" s="250">
        <v>10.867000000000001</v>
      </c>
      <c r="DS17" s="250">
        <v>-2.0880000000000001</v>
      </c>
      <c r="DT17" s="250">
        <v>-6.3620000000000001</v>
      </c>
      <c r="DU17" s="250">
        <v>2.69</v>
      </c>
      <c r="DV17" s="250">
        <v>-2.8319999999999999</v>
      </c>
      <c r="DW17" s="250">
        <v>0.76</v>
      </c>
      <c r="DX17" s="250">
        <v>18.788</v>
      </c>
      <c r="DY17" s="250">
        <v>-13.612</v>
      </c>
      <c r="DZ17" s="250">
        <v>8.4949999999999992</v>
      </c>
      <c r="EA17" s="250">
        <v>4.2000000000000003E-2</v>
      </c>
      <c r="EB17" s="250">
        <v>2.3959999999999999</v>
      </c>
      <c r="EC17" s="250">
        <v>-3.367</v>
      </c>
      <c r="ED17" s="250">
        <v>2.4780000000000002</v>
      </c>
      <c r="EE17" s="250">
        <v>1.744</v>
      </c>
      <c r="EF17" s="250">
        <v>-3.956</v>
      </c>
      <c r="EG17" s="250">
        <v>-5.33</v>
      </c>
      <c r="EH17" s="250">
        <v>-0.16700000000000001</v>
      </c>
      <c r="EI17" s="250">
        <v>-3.089</v>
      </c>
      <c r="EJ17" s="250">
        <v>17.721</v>
      </c>
      <c r="EK17" s="250">
        <v>-9.7140000000000004</v>
      </c>
      <c r="EL17" s="250">
        <v>8.4589999999999996</v>
      </c>
      <c r="EM17" s="250">
        <v>4.9340000000000002</v>
      </c>
      <c r="EN17" s="250">
        <v>-2.6509999999999998</v>
      </c>
      <c r="EO17" s="250">
        <v>-5.1280000000000001</v>
      </c>
      <c r="EP17" s="250">
        <v>4.3899999999999997</v>
      </c>
      <c r="EQ17" s="250">
        <v>1.1599999999999999</v>
      </c>
      <c r="ER17" s="250">
        <v>-2.165</v>
      </c>
      <c r="ES17" s="250">
        <v>-3.4079999999999999</v>
      </c>
      <c r="ET17" s="250">
        <v>0.84499999999999997</v>
      </c>
      <c r="EU17" s="250">
        <v>-5.3319999999999999</v>
      </c>
      <c r="EV17" s="250">
        <v>11.209</v>
      </c>
      <c r="EW17" s="250">
        <v>-7.3810000000000002</v>
      </c>
      <c r="EX17" s="250">
        <v>5.516</v>
      </c>
      <c r="EY17" s="250">
        <v>8.75</v>
      </c>
      <c r="EZ17" s="250">
        <v>-5.0659999999999998</v>
      </c>
      <c r="FA17" s="250">
        <v>-2.109</v>
      </c>
      <c r="FB17" s="250">
        <v>4.4080000000000004</v>
      </c>
      <c r="FC17" s="250">
        <v>1.3520000000000001</v>
      </c>
      <c r="FD17" s="250">
        <v>-1.829</v>
      </c>
      <c r="FE17" s="250">
        <v>-4.2789999999999999</v>
      </c>
      <c r="FF17" s="250">
        <v>1.429</v>
      </c>
      <c r="FG17" s="250">
        <v>-5.524</v>
      </c>
      <c r="FH17" s="250">
        <v>10.64</v>
      </c>
      <c r="FI17" s="250">
        <v>-8.3219999999999992</v>
      </c>
      <c r="FJ17" s="250">
        <v>10.518000000000001</v>
      </c>
      <c r="FK17" s="250">
        <v>2.9929999999999999</v>
      </c>
      <c r="FL17" s="250">
        <v>-6.9939999999999998</v>
      </c>
      <c r="FM17" s="250">
        <v>2.714</v>
      </c>
      <c r="FN17" s="250">
        <v>-8.99</v>
      </c>
      <c r="FO17" s="250">
        <v>-41.976999999999997</v>
      </c>
      <c r="FP17" s="250">
        <v>47.408000000000001</v>
      </c>
      <c r="FQ17" s="250">
        <v>34.548999999999999</v>
      </c>
      <c r="FR17" s="250">
        <v>-2.2970000000000002</v>
      </c>
      <c r="FS17" s="250">
        <v>-9.2550000000000008</v>
      </c>
      <c r="FT17" s="250">
        <v>13.523999999999999</v>
      </c>
      <c r="FU17" s="250">
        <v>-7.7519999999999998</v>
      </c>
      <c r="FV17" s="250">
        <v>8.2270000000000003</v>
      </c>
      <c r="FW17" s="250">
        <v>4.7679999999999998</v>
      </c>
      <c r="FX17" s="250">
        <v>-4.01</v>
      </c>
      <c r="FY17" s="250">
        <v>0.436</v>
      </c>
      <c r="FZ17" s="250">
        <v>0.76700000000000002</v>
      </c>
      <c r="GA17" s="250">
        <v>-6.9829999999999997</v>
      </c>
      <c r="GB17" s="250">
        <v>-6.7960000000000003</v>
      </c>
      <c r="GC17" s="250">
        <v>13.036</v>
      </c>
      <c r="GD17" s="250">
        <v>-4.8710000000000004</v>
      </c>
      <c r="GE17" s="250">
        <v>5.7030000000000003</v>
      </c>
      <c r="GF17" s="250">
        <v>14.015000000000001</v>
      </c>
      <c r="GG17" s="250">
        <v>-5.4240000000000004</v>
      </c>
      <c r="GH17" s="250">
        <v>10.526</v>
      </c>
      <c r="GI17" s="250">
        <v>0.40500000000000003</v>
      </c>
      <c r="GJ17" s="250">
        <v>6.819</v>
      </c>
      <c r="GK17" s="250">
        <v>2.0270000000000001</v>
      </c>
      <c r="GL17" s="250">
        <v>-0.63300000000000001</v>
      </c>
      <c r="GM17" s="250">
        <v>-2.6080000000000001</v>
      </c>
      <c r="GN17" s="250">
        <v>3.3180000000000001</v>
      </c>
      <c r="GO17" s="250">
        <v>2.2959999999999998</v>
      </c>
      <c r="GP17" s="250">
        <v>3.6469999999999998</v>
      </c>
      <c r="GQ17" s="250">
        <v>-2.2069999999999999</v>
      </c>
      <c r="GR17" s="250">
        <v>-1.627</v>
      </c>
      <c r="GS17" s="250">
        <v>6.7359999999999998</v>
      </c>
      <c r="GT17" s="250">
        <v>1.0429999999999999</v>
      </c>
      <c r="GU17" s="250">
        <v>-0.35099999999999998</v>
      </c>
      <c r="GV17" s="250">
        <v>-2.2200000000000002</v>
      </c>
      <c r="GW17" s="250">
        <v>4.1130000000000004</v>
      </c>
      <c r="GX17" s="250">
        <v>2.0750000000000002</v>
      </c>
      <c r="GY17" s="250">
        <v>0.84099999999999997</v>
      </c>
      <c r="GZ17" s="250">
        <v>-2.448</v>
      </c>
      <c r="HA17" s="250">
        <v>3.95</v>
      </c>
      <c r="HB17" s="250">
        <v>-3.323</v>
      </c>
      <c r="HC17" s="250">
        <v>-18.373999999999999</v>
      </c>
      <c r="HD17" s="250">
        <v>27.707999999999998</v>
      </c>
      <c r="HE17" s="250">
        <v>4.0410000000000004</v>
      </c>
      <c r="HF17" s="250">
        <v>2.0819999999999999</v>
      </c>
      <c r="HG17" s="250">
        <v>-6.8239999999999998</v>
      </c>
      <c r="HH17" s="250">
        <v>9.5079999999999991</v>
      </c>
      <c r="HI17" s="347"/>
      <c r="HJ17" s="298" t="s">
        <v>329</v>
      </c>
      <c r="HK17" s="299"/>
      <c r="HL17" s="461"/>
      <c r="HM17" s="300"/>
      <c r="HN17" s="463"/>
      <c r="HO17" s="469"/>
      <c r="HP17" s="300"/>
      <c r="HQ17" s="300"/>
      <c r="HR17" s="44"/>
      <c r="HS17" s="44"/>
      <c r="HT17" s="44"/>
      <c r="HU17" s="44"/>
      <c r="HV17" s="44"/>
      <c r="HW17" s="44"/>
      <c r="HX17" s="44"/>
      <c r="HY17" s="44"/>
      <c r="HZ17" s="44"/>
      <c r="IA17" s="44"/>
      <c r="IB17" s="160"/>
      <c r="IC17" s="435"/>
    </row>
    <row r="18" spans="1:237" s="348" customFormat="1" ht="30" customHeight="1" x14ac:dyDescent="0.25">
      <c r="A18" s="610"/>
      <c r="B18" s="344"/>
      <c r="C18" s="295">
        <v>3.3</v>
      </c>
      <c r="D18" s="345">
        <v>0.90600666513945827</v>
      </c>
      <c r="E18" s="345">
        <v>0.92710639121706218</v>
      </c>
      <c r="F18" s="346">
        <v>18</v>
      </c>
      <c r="G18" s="296"/>
      <c r="H18" s="297" t="s">
        <v>390</v>
      </c>
      <c r="I18" s="250">
        <v>9.2629999999999999</v>
      </c>
      <c r="J18" s="250">
        <v>9.0619999999999994</v>
      </c>
      <c r="K18" s="250">
        <v>1.536</v>
      </c>
      <c r="L18" s="250">
        <v>1.482</v>
      </c>
      <c r="M18" s="250">
        <v>0.49199999999999999</v>
      </c>
      <c r="N18" s="250">
        <v>7.048</v>
      </c>
      <c r="O18" s="250">
        <v>6.1630000000000003</v>
      </c>
      <c r="P18" s="250">
        <v>6.8579999999999997</v>
      </c>
      <c r="Q18" s="250">
        <v>3.0230000000000001</v>
      </c>
      <c r="R18" s="250">
        <v>1.8169999999999999</v>
      </c>
      <c r="S18" s="250">
        <v>8.0039999999999996</v>
      </c>
      <c r="T18" s="250">
        <v>9.6489999999999991</v>
      </c>
      <c r="U18" s="250">
        <v>12.055999999999999</v>
      </c>
      <c r="V18" s="250">
        <v>18.469000000000001</v>
      </c>
      <c r="W18" s="250">
        <v>13.465</v>
      </c>
      <c r="X18" s="250">
        <v>3.9929999999999999</v>
      </c>
      <c r="Y18" s="250">
        <v>3.1110000000000002</v>
      </c>
      <c r="Z18" s="250">
        <v>0.54500000000000004</v>
      </c>
      <c r="AA18" s="250">
        <v>2.5419999999999998</v>
      </c>
      <c r="AB18" s="250">
        <v>1.4079999999999999</v>
      </c>
      <c r="AC18" s="250">
        <v>1.1020000000000001</v>
      </c>
      <c r="AD18" s="250">
        <v>-3.38</v>
      </c>
      <c r="AE18" s="250">
        <v>2.9340000000000002</v>
      </c>
      <c r="AF18" s="250">
        <v>4.6859999999999999</v>
      </c>
      <c r="AG18" s="368">
        <v>0.17899999999999999</v>
      </c>
      <c r="AH18" s="250">
        <v>3.4689999999999999</v>
      </c>
      <c r="AI18" s="250">
        <v>8.1620000000000008</v>
      </c>
      <c r="AJ18" s="250">
        <v>0.61</v>
      </c>
      <c r="AK18" s="250">
        <v>3.2280000000000002</v>
      </c>
      <c r="AL18" s="250">
        <v>4.1260000000000003</v>
      </c>
      <c r="AM18" s="250">
        <v>4.1589999999999998</v>
      </c>
      <c r="AN18" s="250">
        <v>5.3570000000000002</v>
      </c>
      <c r="AO18" s="250">
        <v>4.6660000000000004</v>
      </c>
      <c r="AP18" s="250">
        <v>5.12</v>
      </c>
      <c r="AQ18" s="250">
        <v>5.577</v>
      </c>
      <c r="AR18" s="250">
        <v>2.3719999999999999</v>
      </c>
      <c r="AS18" s="250">
        <v>6.484</v>
      </c>
      <c r="AT18" s="250">
        <v>4.68</v>
      </c>
      <c r="AU18" s="250">
        <v>4.0330000000000004</v>
      </c>
      <c r="AV18" s="250">
        <v>4.1580000000000004</v>
      </c>
      <c r="AW18" s="250">
        <v>5.3449999999999998</v>
      </c>
      <c r="AX18" s="250">
        <v>4.0410000000000004</v>
      </c>
      <c r="AY18" s="250">
        <v>5.0259999999999998</v>
      </c>
      <c r="AZ18" s="250">
        <v>5.3029999999999999</v>
      </c>
      <c r="BA18" s="250">
        <v>5.4029999999999996</v>
      </c>
      <c r="BB18" s="250">
        <v>2.3530000000000002</v>
      </c>
      <c r="BC18" s="250">
        <v>6.7000000000000004E-2</v>
      </c>
      <c r="BD18" s="250">
        <v>3.4350000000000001</v>
      </c>
      <c r="BE18" s="250">
        <v>5.9859999999999998</v>
      </c>
      <c r="BF18" s="250">
        <v>6.1660000000000004</v>
      </c>
      <c r="BG18" s="250">
        <v>-6.7229999999999999</v>
      </c>
      <c r="BH18" s="250">
        <v>-54.109000000000002</v>
      </c>
      <c r="BI18" s="250">
        <v>-29.896999999999998</v>
      </c>
      <c r="BJ18" s="250">
        <v>-6.3470000000000004</v>
      </c>
      <c r="BK18" s="250">
        <v>4.7190000000000003</v>
      </c>
      <c r="BL18" s="250">
        <v>1.9570000000000001</v>
      </c>
      <c r="BM18" s="250">
        <v>2.7450000000000001</v>
      </c>
      <c r="BN18" s="250">
        <v>2.4820000000000002</v>
      </c>
      <c r="BO18" s="250">
        <v>2.8370000000000002</v>
      </c>
      <c r="BP18" s="250">
        <v>4.37</v>
      </c>
      <c r="BQ18" s="250">
        <v>0.997</v>
      </c>
      <c r="BR18" s="250">
        <v>1.7909999999999999</v>
      </c>
      <c r="BS18" s="250">
        <v>10.882999999999999</v>
      </c>
      <c r="BT18" s="250">
        <v>125.776</v>
      </c>
      <c r="BU18" s="250">
        <v>38.031999999999996</v>
      </c>
      <c r="BV18" s="250">
        <v>-20.225999999999999</v>
      </c>
      <c r="BW18" s="250">
        <v>-25.01</v>
      </c>
      <c r="BX18" s="250">
        <v>-10.698</v>
      </c>
      <c r="BY18" s="250">
        <v>-2.9350000000000001</v>
      </c>
      <c r="BZ18" s="250">
        <v>-0.21</v>
      </c>
      <c r="CA18" s="250">
        <v>1.7150000000000001</v>
      </c>
      <c r="CB18" s="250">
        <v>6.6349999999999998</v>
      </c>
      <c r="CC18" s="250">
        <v>3.0920000000000001</v>
      </c>
      <c r="CD18" s="250">
        <v>5.3410000000000002</v>
      </c>
      <c r="CE18" s="250">
        <v>6.4589999999999996</v>
      </c>
      <c r="CF18" s="250">
        <v>14.552</v>
      </c>
      <c r="CG18" s="250">
        <v>2.4689999999999999</v>
      </c>
      <c r="CH18" s="250">
        <v>1.6970000000000001</v>
      </c>
      <c r="CI18" s="250">
        <v>1.4950000000000001</v>
      </c>
      <c r="CJ18" s="250">
        <v>3.766</v>
      </c>
      <c r="CK18" s="250">
        <v>2.6920000000000002</v>
      </c>
      <c r="CL18" s="250">
        <v>4.718</v>
      </c>
      <c r="CM18" s="250">
        <v>4.2649999999999997</v>
      </c>
      <c r="CN18" s="250">
        <v>5.0890000000000004</v>
      </c>
      <c r="CO18" s="250">
        <v>4.4980000000000002</v>
      </c>
      <c r="CP18" s="250">
        <v>5.24</v>
      </c>
      <c r="CQ18" s="250">
        <v>1.99</v>
      </c>
      <c r="CR18" s="250">
        <v>1.94</v>
      </c>
      <c r="CS18" s="250">
        <v>-29.195</v>
      </c>
      <c r="CT18" s="250">
        <v>3.1619999999999999</v>
      </c>
      <c r="CU18" s="250">
        <v>3.2829999999999999</v>
      </c>
      <c r="CV18" s="250">
        <v>4.1909999999999998</v>
      </c>
      <c r="CW18" s="250">
        <v>28.617000000000001</v>
      </c>
      <c r="CX18" s="250">
        <v>-13.175000000000001</v>
      </c>
      <c r="CY18" s="250">
        <v>4.8899999999999997</v>
      </c>
      <c r="CZ18" s="250">
        <v>4.5750000000000002</v>
      </c>
      <c r="DA18" s="250">
        <v>4.0309999999999997</v>
      </c>
      <c r="DB18" s="250">
        <v>4.2320000000000002</v>
      </c>
      <c r="DC18" s="250">
        <v>-6.0750000000000002</v>
      </c>
      <c r="DD18" s="250">
        <v>3.129</v>
      </c>
      <c r="DE18" s="250">
        <v>-12.032999999999999</v>
      </c>
      <c r="DF18" s="250">
        <v>6.1790000000000003</v>
      </c>
      <c r="DG18" s="250">
        <v>20.884</v>
      </c>
      <c r="DH18" s="250">
        <v>-7.1999999999999995E-2</v>
      </c>
      <c r="DI18" s="250">
        <v>6.4619999999999997</v>
      </c>
      <c r="DJ18" s="250">
        <v>-2.339</v>
      </c>
      <c r="DK18" s="250">
        <v>-4.38</v>
      </c>
      <c r="DL18" s="250">
        <v>2.5489999999999999</v>
      </c>
      <c r="DM18" s="250">
        <v>6.9470000000000001</v>
      </c>
      <c r="DN18" s="250">
        <v>-7.5819999999999999</v>
      </c>
      <c r="DO18" s="250">
        <v>9.0830000000000002</v>
      </c>
      <c r="DP18" s="250">
        <v>-11.901</v>
      </c>
      <c r="DQ18" s="250">
        <v>-12.194000000000001</v>
      </c>
      <c r="DR18" s="250">
        <v>-1.1479999999999999</v>
      </c>
      <c r="DS18" s="250">
        <v>20.818999999999999</v>
      </c>
      <c r="DT18" s="250">
        <v>-1.046</v>
      </c>
      <c r="DU18" s="250">
        <v>13.407</v>
      </c>
      <c r="DV18" s="250">
        <v>-3.1459999999999999</v>
      </c>
      <c r="DW18" s="250">
        <v>-3.754</v>
      </c>
      <c r="DX18" s="250">
        <v>-1.131</v>
      </c>
      <c r="DY18" s="250">
        <v>5.694</v>
      </c>
      <c r="DZ18" s="250">
        <v>-1.966</v>
      </c>
      <c r="EA18" s="250">
        <v>10.746</v>
      </c>
      <c r="EB18" s="250">
        <v>-9.9670000000000005</v>
      </c>
      <c r="EC18" s="250">
        <v>-7.1680000000000001</v>
      </c>
      <c r="ED18" s="250">
        <v>-5.3239999999999998</v>
      </c>
      <c r="EE18" s="250">
        <v>10.733000000000001</v>
      </c>
      <c r="EF18" s="250">
        <v>-1.885</v>
      </c>
      <c r="EG18" s="250">
        <v>10.585000000000001</v>
      </c>
      <c r="EH18" s="250">
        <v>-1.222</v>
      </c>
      <c r="EI18" s="250">
        <v>-4.819</v>
      </c>
      <c r="EJ18" s="250">
        <v>-1.429</v>
      </c>
      <c r="EK18" s="250">
        <v>1.0089999999999999</v>
      </c>
      <c r="EL18" s="250">
        <v>4.4400000000000004</v>
      </c>
      <c r="EM18" s="250">
        <v>12.631</v>
      </c>
      <c r="EN18" s="250">
        <v>-13.843</v>
      </c>
      <c r="EO18" s="250">
        <v>-4.12</v>
      </c>
      <c r="EP18" s="250">
        <v>-1.03</v>
      </c>
      <c r="EQ18" s="250">
        <v>3.0009999999999999</v>
      </c>
      <c r="ER18" s="250">
        <v>0.66800000000000004</v>
      </c>
      <c r="ES18" s="250">
        <v>11.547000000000001</v>
      </c>
      <c r="ET18" s="250">
        <v>-1.1910000000000001</v>
      </c>
      <c r="EU18" s="250">
        <v>-3.7229999999999999</v>
      </c>
      <c r="EV18" s="250">
        <v>-2.0760000000000001</v>
      </c>
      <c r="EW18" s="250">
        <v>1.448</v>
      </c>
      <c r="EX18" s="250">
        <v>4.8940000000000001</v>
      </c>
      <c r="EY18" s="250">
        <v>9.2119999999999997</v>
      </c>
      <c r="EZ18" s="250">
        <v>-10.382999999999999</v>
      </c>
      <c r="FA18" s="250">
        <v>-5.7439999999999998</v>
      </c>
      <c r="FB18" s="250">
        <v>-1.641</v>
      </c>
      <c r="FC18" s="250">
        <v>3.125</v>
      </c>
      <c r="FD18" s="250">
        <v>1.8149999999999999</v>
      </c>
      <c r="FE18" s="250">
        <v>10.167</v>
      </c>
      <c r="FF18" s="250">
        <v>-0.25600000000000001</v>
      </c>
      <c r="FG18" s="250">
        <v>-3.4689999999999999</v>
      </c>
      <c r="FH18" s="250">
        <v>-1.9830000000000001</v>
      </c>
      <c r="FI18" s="250">
        <v>-1.488</v>
      </c>
      <c r="FJ18" s="250">
        <v>2.5510000000000002</v>
      </c>
      <c r="FK18" s="250">
        <v>12.887</v>
      </c>
      <c r="FL18" s="250">
        <v>-8.1720000000000006</v>
      </c>
      <c r="FM18" s="250">
        <v>-5.5839999999999996</v>
      </c>
      <c r="FN18" s="250">
        <v>-13.583</v>
      </c>
      <c r="FO18" s="250">
        <v>-49.264000000000003</v>
      </c>
      <c r="FP18" s="250">
        <v>55.53</v>
      </c>
      <c r="FQ18" s="250">
        <v>47.177</v>
      </c>
      <c r="FR18" s="250">
        <v>11.529</v>
      </c>
      <c r="FS18" s="250">
        <v>-6.0149999999999997</v>
      </c>
      <c r="FT18" s="250">
        <v>-1.226</v>
      </c>
      <c r="FU18" s="250">
        <v>-1.74</v>
      </c>
      <c r="FV18" s="250">
        <v>2.9060000000000001</v>
      </c>
      <c r="FW18" s="250">
        <v>14.571</v>
      </c>
      <c r="FX18" s="250">
        <v>-11.14</v>
      </c>
      <c r="FY18" s="250">
        <v>-4.8410000000000002</v>
      </c>
      <c r="FZ18" s="250">
        <v>-5.8650000000000002</v>
      </c>
      <c r="GA18" s="250">
        <v>3.3079999999999998</v>
      </c>
      <c r="GB18" s="250">
        <v>-4.9139999999999997</v>
      </c>
      <c r="GC18" s="250">
        <v>-14.941000000000001</v>
      </c>
      <c r="GD18" s="250">
        <v>4.8410000000000002</v>
      </c>
      <c r="GE18" s="250">
        <v>11.922000000000001</v>
      </c>
      <c r="GF18" s="250">
        <v>7.3609999999999998</v>
      </c>
      <c r="GG18" s="250">
        <v>1.018</v>
      </c>
      <c r="GH18" s="250">
        <v>4.8899999999999997</v>
      </c>
      <c r="GI18" s="250">
        <v>22.919</v>
      </c>
      <c r="GJ18" s="250">
        <v>-0.38900000000000001</v>
      </c>
      <c r="GK18" s="250">
        <v>4.71</v>
      </c>
      <c r="GL18" s="250">
        <v>-16.826000000000001</v>
      </c>
      <c r="GM18" s="250">
        <v>18.834</v>
      </c>
      <c r="GN18" s="250">
        <v>1.784</v>
      </c>
      <c r="GO18" s="250">
        <v>5.8220000000000001</v>
      </c>
      <c r="GP18" s="250">
        <v>-10.504</v>
      </c>
      <c r="GQ18" s="250">
        <v>6.3</v>
      </c>
      <c r="GR18" s="250">
        <v>1.018</v>
      </c>
      <c r="GS18" s="250">
        <v>5.6120000000000001</v>
      </c>
      <c r="GT18" s="250">
        <v>-8.5009999999999994</v>
      </c>
      <c r="GU18" s="250">
        <v>5.1989999999999998</v>
      </c>
      <c r="GV18" s="250">
        <v>3.0110000000000001</v>
      </c>
      <c r="GW18" s="250">
        <v>5.1539999999999999</v>
      </c>
      <c r="GX18" s="250">
        <v>-7.7770000000000001</v>
      </c>
      <c r="GY18" s="250">
        <v>4.6070000000000002</v>
      </c>
      <c r="GZ18" s="250">
        <v>3.7429999999999999</v>
      </c>
      <c r="HA18" s="250">
        <v>1.907</v>
      </c>
      <c r="HB18" s="250">
        <v>-7.8230000000000004</v>
      </c>
      <c r="HC18" s="250">
        <v>-27.343</v>
      </c>
      <c r="HD18" s="250">
        <v>51.152000000000001</v>
      </c>
      <c r="HE18" s="250">
        <v>2.0270000000000001</v>
      </c>
      <c r="HF18" s="250">
        <v>-7.0129999999999999</v>
      </c>
      <c r="HG18" s="250">
        <v>-10.31</v>
      </c>
      <c r="HH18" s="250">
        <v>2.0379999999999998</v>
      </c>
      <c r="HI18" s="347"/>
      <c r="HJ18" s="298" t="s">
        <v>389</v>
      </c>
      <c r="HK18" s="299"/>
      <c r="HL18" s="461"/>
      <c r="HM18" s="300"/>
      <c r="HN18" s="463"/>
      <c r="HO18" s="469"/>
      <c r="HP18" s="300"/>
      <c r="HQ18" s="300"/>
      <c r="HR18" s="44"/>
      <c r="HS18" s="44"/>
      <c r="HT18" s="44"/>
      <c r="HU18" s="44"/>
      <c r="HV18" s="44"/>
      <c r="HW18" s="44"/>
      <c r="HX18" s="44"/>
      <c r="HY18" s="44"/>
      <c r="HZ18" s="44"/>
      <c r="IA18" s="44"/>
    </row>
    <row r="19" spans="1:237" s="305" customFormat="1" ht="15" customHeight="1" x14ac:dyDescent="0.25">
      <c r="A19" s="610"/>
      <c r="B19" s="301"/>
      <c r="C19" s="295">
        <v>3.4</v>
      </c>
      <c r="D19" s="302">
        <v>0.91883950063422359</v>
      </c>
      <c r="E19" s="302">
        <v>1.0428349407835997</v>
      </c>
      <c r="F19" s="303">
        <v>31</v>
      </c>
      <c r="G19" s="296"/>
      <c r="H19" s="297" t="s">
        <v>375</v>
      </c>
      <c r="I19" s="250">
        <v>8.4930000000000003</v>
      </c>
      <c r="J19" s="250">
        <v>9.609</v>
      </c>
      <c r="K19" s="250">
        <v>11.042999999999999</v>
      </c>
      <c r="L19" s="250">
        <v>9.7430000000000003</v>
      </c>
      <c r="M19" s="250">
        <v>6.923</v>
      </c>
      <c r="N19" s="250">
        <v>12.632</v>
      </c>
      <c r="O19" s="250">
        <v>11.429</v>
      </c>
      <c r="P19" s="250">
        <v>12.996</v>
      </c>
      <c r="Q19" s="250">
        <v>9.0809999999999995</v>
      </c>
      <c r="R19" s="250">
        <v>5.4139999999999997</v>
      </c>
      <c r="S19" s="250">
        <v>12.311999999999999</v>
      </c>
      <c r="T19" s="250">
        <v>10.717000000000001</v>
      </c>
      <c r="U19" s="250">
        <v>13.907999999999999</v>
      </c>
      <c r="V19" s="250">
        <v>9.9049999999999994</v>
      </c>
      <c r="W19" s="250">
        <v>13.727</v>
      </c>
      <c r="X19" s="250">
        <v>9.2270000000000003</v>
      </c>
      <c r="Y19" s="250">
        <v>9.2430000000000003</v>
      </c>
      <c r="Z19" s="250">
        <v>6.21</v>
      </c>
      <c r="AA19" s="250">
        <v>8.4870000000000001</v>
      </c>
      <c r="AB19" s="250">
        <v>8.4770000000000003</v>
      </c>
      <c r="AC19" s="250">
        <v>5.9989999999999997</v>
      </c>
      <c r="AD19" s="250">
        <v>0.20799999999999999</v>
      </c>
      <c r="AE19" s="250">
        <v>-4.4349999999999996</v>
      </c>
      <c r="AF19" s="250">
        <v>-4.1429999999999998</v>
      </c>
      <c r="AG19" s="368">
        <v>3.774</v>
      </c>
      <c r="AH19" s="250">
        <v>0.51500000000000001</v>
      </c>
      <c r="AI19" s="250">
        <v>2.3639999999999999</v>
      </c>
      <c r="AJ19" s="250">
        <v>3.5819999999999999</v>
      </c>
      <c r="AK19" s="250">
        <v>-1.5960000000000001</v>
      </c>
      <c r="AL19" s="250">
        <v>5.1020000000000003</v>
      </c>
      <c r="AM19" s="250">
        <v>6.032</v>
      </c>
      <c r="AN19" s="250">
        <v>5.5330000000000004</v>
      </c>
      <c r="AO19" s="250">
        <v>11.983000000000001</v>
      </c>
      <c r="AP19" s="250">
        <v>8.5640000000000001</v>
      </c>
      <c r="AQ19" s="250">
        <v>2.1</v>
      </c>
      <c r="AR19" s="250">
        <v>8.2840000000000007</v>
      </c>
      <c r="AS19" s="250">
        <v>8.8829999999999991</v>
      </c>
      <c r="AT19" s="250">
        <v>7.1660000000000004</v>
      </c>
      <c r="AU19" s="250">
        <v>8.0210000000000008</v>
      </c>
      <c r="AV19" s="250">
        <v>8.52</v>
      </c>
      <c r="AW19" s="250">
        <v>9.8019999999999996</v>
      </c>
      <c r="AX19" s="250">
        <v>6.423</v>
      </c>
      <c r="AY19" s="250">
        <v>6.6959999999999997</v>
      </c>
      <c r="AZ19" s="250">
        <v>7.2949999999999999</v>
      </c>
      <c r="BA19" s="250">
        <v>6.97</v>
      </c>
      <c r="BB19" s="250">
        <v>8.4589999999999996</v>
      </c>
      <c r="BC19" s="250">
        <v>9.0440000000000005</v>
      </c>
      <c r="BD19" s="250">
        <v>9.9290000000000003</v>
      </c>
      <c r="BE19" s="250">
        <v>4.0540000000000003</v>
      </c>
      <c r="BF19" s="250">
        <v>7.01</v>
      </c>
      <c r="BG19" s="250">
        <v>-7.4550000000000001</v>
      </c>
      <c r="BH19" s="250">
        <v>-90.302000000000007</v>
      </c>
      <c r="BI19" s="250">
        <v>-50.551000000000002</v>
      </c>
      <c r="BJ19" s="250">
        <v>18.093</v>
      </c>
      <c r="BK19" s="250">
        <v>5.3970000000000002</v>
      </c>
      <c r="BL19" s="250">
        <v>1.4119999999999999</v>
      </c>
      <c r="BM19" s="250">
        <v>4.9109999999999996</v>
      </c>
      <c r="BN19" s="250">
        <v>4.274</v>
      </c>
      <c r="BO19" s="250">
        <v>3.29</v>
      </c>
      <c r="BP19" s="250">
        <v>3.7040000000000002</v>
      </c>
      <c r="BQ19" s="250">
        <v>3.9849999999999999</v>
      </c>
      <c r="BR19" s="250">
        <v>1.2629999999999999</v>
      </c>
      <c r="BS19" s="250">
        <v>12.281000000000001</v>
      </c>
      <c r="BT19" s="250">
        <v>957.41899999999998</v>
      </c>
      <c r="BU19" s="250">
        <v>80.968999999999994</v>
      </c>
      <c r="BV19" s="250">
        <v>-34.218000000000004</v>
      </c>
      <c r="BW19" s="250">
        <v>-45.021000000000001</v>
      </c>
      <c r="BX19" s="250">
        <v>-42.834000000000003</v>
      </c>
      <c r="BY19" s="250">
        <v>-29.619</v>
      </c>
      <c r="BZ19" s="250">
        <v>-15.861000000000001</v>
      </c>
      <c r="CA19" s="250">
        <v>1.421</v>
      </c>
      <c r="CB19" s="250">
        <v>9.7319999999999993</v>
      </c>
      <c r="CC19" s="250">
        <v>9.7070000000000007</v>
      </c>
      <c r="CD19" s="250">
        <v>11.154999999999999</v>
      </c>
      <c r="CE19" s="250">
        <v>9.4469999999999992</v>
      </c>
      <c r="CF19" s="250">
        <v>12.500999999999999</v>
      </c>
      <c r="CG19" s="250">
        <v>8.1829999999999998</v>
      </c>
      <c r="CH19" s="250">
        <v>7.6529999999999996</v>
      </c>
      <c r="CI19" s="250">
        <v>-2.8149999999999999</v>
      </c>
      <c r="CJ19" s="250">
        <v>2.2160000000000002</v>
      </c>
      <c r="CK19" s="250">
        <v>2.266</v>
      </c>
      <c r="CL19" s="250">
        <v>7.8170000000000002</v>
      </c>
      <c r="CM19" s="250">
        <v>6.2729999999999997</v>
      </c>
      <c r="CN19" s="250">
        <v>8.0299999999999994</v>
      </c>
      <c r="CO19" s="250">
        <v>8.2210000000000001</v>
      </c>
      <c r="CP19" s="250">
        <v>6.9909999999999997</v>
      </c>
      <c r="CQ19" s="250">
        <v>9.1310000000000002</v>
      </c>
      <c r="CR19" s="250">
        <v>1.01</v>
      </c>
      <c r="CS19" s="250">
        <v>-39.116999999999997</v>
      </c>
      <c r="CT19" s="250">
        <v>3.8879999999999999</v>
      </c>
      <c r="CU19" s="250">
        <v>3.7650000000000001</v>
      </c>
      <c r="CV19" s="250">
        <v>5.6970000000000001</v>
      </c>
      <c r="CW19" s="250">
        <v>46.905999999999999</v>
      </c>
      <c r="CX19" s="250">
        <v>-38.991</v>
      </c>
      <c r="CY19" s="250">
        <v>9.9260000000000002</v>
      </c>
      <c r="CZ19" s="250">
        <v>7.1050000000000004</v>
      </c>
      <c r="DA19" s="250">
        <v>4.3289999999999997</v>
      </c>
      <c r="DB19" s="250">
        <v>7.9189999999999996</v>
      </c>
      <c r="DC19" s="250">
        <v>-7.968</v>
      </c>
      <c r="DD19" s="250">
        <v>-4.1749999999999998</v>
      </c>
      <c r="DE19" s="250">
        <v>3.4279999999999999</v>
      </c>
      <c r="DF19" s="250">
        <v>0.627</v>
      </c>
      <c r="DG19" s="250">
        <v>-14.273999999999999</v>
      </c>
      <c r="DH19" s="250">
        <v>19.696000000000002</v>
      </c>
      <c r="DI19" s="250">
        <v>-5.8769999999999998</v>
      </c>
      <c r="DJ19" s="250">
        <v>-0.94399999999999995</v>
      </c>
      <c r="DK19" s="250">
        <v>3.266</v>
      </c>
      <c r="DL19" s="250">
        <v>1.5189999999999999</v>
      </c>
      <c r="DM19" s="250">
        <v>12.409000000000001</v>
      </c>
      <c r="DN19" s="250">
        <v>-1.048</v>
      </c>
      <c r="DO19" s="250">
        <v>-4.7430000000000003</v>
      </c>
      <c r="DP19" s="250">
        <v>-1.9019999999999999</v>
      </c>
      <c r="DQ19" s="250">
        <v>4.492</v>
      </c>
      <c r="DR19" s="250">
        <v>1.944</v>
      </c>
      <c r="DS19" s="250">
        <v>-15.278</v>
      </c>
      <c r="DT19" s="250">
        <v>16.62</v>
      </c>
      <c r="DU19" s="250">
        <v>-0.85099999999999998</v>
      </c>
      <c r="DV19" s="250">
        <v>-2.0030000000000001</v>
      </c>
      <c r="DW19" s="250">
        <v>4.718</v>
      </c>
      <c r="DX19" s="250">
        <v>-1.998</v>
      </c>
      <c r="DY19" s="250">
        <v>8.6300000000000008</v>
      </c>
      <c r="DZ19" s="250">
        <v>5.4279999999999999</v>
      </c>
      <c r="EA19" s="250">
        <v>-6.0960000000000001</v>
      </c>
      <c r="EB19" s="250">
        <v>0.92600000000000005</v>
      </c>
      <c r="EC19" s="250">
        <v>0.81899999999999995</v>
      </c>
      <c r="ED19" s="250">
        <v>5.4889999999999999</v>
      </c>
      <c r="EE19" s="250">
        <v>-18.63</v>
      </c>
      <c r="EF19" s="250">
        <v>16.635999999999999</v>
      </c>
      <c r="EG19" s="250">
        <v>-3.6040000000000001</v>
      </c>
      <c r="EH19" s="250">
        <v>9.8000000000000004E-2</v>
      </c>
      <c r="EI19" s="250">
        <v>4.7080000000000002</v>
      </c>
      <c r="EJ19" s="250">
        <v>-4.2370000000000001</v>
      </c>
      <c r="EK19" s="250">
        <v>2.694</v>
      </c>
      <c r="EL19" s="250">
        <v>0.54300000000000004</v>
      </c>
      <c r="EM19" s="250">
        <v>-5.8090000000000002</v>
      </c>
      <c r="EN19" s="250">
        <v>9.26</v>
      </c>
      <c r="EO19" s="250">
        <v>-2.3460000000000001</v>
      </c>
      <c r="EP19" s="250">
        <v>7.4290000000000003</v>
      </c>
      <c r="EQ19" s="250">
        <v>-17.661999999999999</v>
      </c>
      <c r="ER19" s="250">
        <v>10.805999999999999</v>
      </c>
      <c r="ES19" s="250">
        <v>2.9580000000000002</v>
      </c>
      <c r="ET19" s="250">
        <v>0.98499999999999999</v>
      </c>
      <c r="EU19" s="250">
        <v>4.2149999999999999</v>
      </c>
      <c r="EV19" s="250">
        <v>1.6160000000000001</v>
      </c>
      <c r="EW19" s="250">
        <v>-0.441</v>
      </c>
      <c r="EX19" s="250">
        <v>-5.4429999999999996</v>
      </c>
      <c r="EY19" s="250">
        <v>-0.104</v>
      </c>
      <c r="EZ19" s="250">
        <v>9.8650000000000002</v>
      </c>
      <c r="FA19" s="250">
        <v>-3.8860000000000001</v>
      </c>
      <c r="FB19" s="250">
        <v>8.2859999999999996</v>
      </c>
      <c r="FC19" s="250">
        <v>-17.282</v>
      </c>
      <c r="FD19" s="250">
        <v>12.116</v>
      </c>
      <c r="FE19" s="250">
        <v>-0.21099999999999999</v>
      </c>
      <c r="FF19" s="250">
        <v>1.244</v>
      </c>
      <c r="FG19" s="250">
        <v>4.8</v>
      </c>
      <c r="FH19" s="250">
        <v>1.3080000000000001</v>
      </c>
      <c r="FI19" s="250">
        <v>0.94499999999999995</v>
      </c>
      <c r="FJ19" s="250">
        <v>-4.9329999999999998</v>
      </c>
      <c r="FK19" s="250">
        <v>0.70599999999999996</v>
      </c>
      <c r="FL19" s="250">
        <v>3.9940000000000002</v>
      </c>
      <c r="FM19" s="250">
        <v>-1.155</v>
      </c>
      <c r="FN19" s="250">
        <v>-6.351</v>
      </c>
      <c r="FO19" s="250">
        <v>-91.331999999999994</v>
      </c>
      <c r="FP19" s="250">
        <v>471.69099999999997</v>
      </c>
      <c r="FQ19" s="250">
        <v>138.31299999999999</v>
      </c>
      <c r="FR19" s="250">
        <v>-9.641</v>
      </c>
      <c r="FS19" s="250">
        <v>0.83799999999999997</v>
      </c>
      <c r="FT19" s="250">
        <v>4.8029999999999999</v>
      </c>
      <c r="FU19" s="250">
        <v>0.33300000000000002</v>
      </c>
      <c r="FV19" s="250">
        <v>-5.83</v>
      </c>
      <c r="FW19" s="250">
        <v>1.1100000000000001</v>
      </c>
      <c r="FX19" s="250">
        <v>4.2759999999999998</v>
      </c>
      <c r="FY19" s="250">
        <v>-3.7429999999999999</v>
      </c>
      <c r="FZ19" s="250">
        <v>3.8380000000000001</v>
      </c>
      <c r="GA19" s="250">
        <v>-18.37</v>
      </c>
      <c r="GB19" s="250">
        <v>-2.16</v>
      </c>
      <c r="GC19" s="250">
        <v>-13.374000000000001</v>
      </c>
      <c r="GD19" s="250">
        <v>-24.48</v>
      </c>
      <c r="GE19" s="250">
        <v>4.8499999999999996</v>
      </c>
      <c r="GF19" s="250">
        <v>29.03</v>
      </c>
      <c r="GG19" s="250">
        <v>19.946000000000002</v>
      </c>
      <c r="GH19" s="250">
        <v>13.510999999999999</v>
      </c>
      <c r="GI19" s="250">
        <v>-3.569</v>
      </c>
      <c r="GJ19" s="250">
        <v>3.452</v>
      </c>
      <c r="GK19" s="250">
        <v>12.148</v>
      </c>
      <c r="GL19" s="250">
        <v>-1.92</v>
      </c>
      <c r="GM19" s="250">
        <v>-3.5910000000000002</v>
      </c>
      <c r="GN19" s="250">
        <v>4.8179999999999996</v>
      </c>
      <c r="GO19" s="250">
        <v>10.423999999999999</v>
      </c>
      <c r="GP19" s="250">
        <v>0.81799999999999995</v>
      </c>
      <c r="GQ19" s="250">
        <v>-7.2910000000000004</v>
      </c>
      <c r="GR19" s="250">
        <v>4.3049999999999997</v>
      </c>
      <c r="GS19" s="250">
        <v>-0.313</v>
      </c>
      <c r="GT19" s="250">
        <v>6.0369999999999999</v>
      </c>
      <c r="GU19" s="250">
        <v>-7.2460000000000004</v>
      </c>
      <c r="GV19" s="250">
        <v>9.9670000000000005</v>
      </c>
      <c r="GW19" s="250">
        <v>-1.7410000000000001</v>
      </c>
      <c r="GX19" s="250">
        <v>7.79</v>
      </c>
      <c r="GY19" s="250">
        <v>-7.0819999999999999</v>
      </c>
      <c r="GZ19" s="250">
        <v>8.7170000000000005</v>
      </c>
      <c r="HA19" s="250">
        <v>0.224</v>
      </c>
      <c r="HB19" s="250">
        <v>-0.23100000000000001</v>
      </c>
      <c r="HC19" s="250">
        <v>-43.994</v>
      </c>
      <c r="HD19" s="250">
        <v>85.509</v>
      </c>
      <c r="HE19" s="250">
        <v>0.105</v>
      </c>
      <c r="HF19" s="250">
        <v>1.627</v>
      </c>
      <c r="HG19" s="250">
        <v>-22.158999999999999</v>
      </c>
      <c r="HH19" s="250">
        <v>-22.96</v>
      </c>
      <c r="HI19" s="304"/>
      <c r="HJ19" s="298" t="s">
        <v>374</v>
      </c>
      <c r="HK19" s="299"/>
      <c r="HL19" s="461"/>
      <c r="HM19" s="300"/>
      <c r="HN19" s="463"/>
      <c r="HO19" s="469"/>
      <c r="HP19" s="300"/>
      <c r="HQ19" s="300"/>
      <c r="HR19" s="44"/>
      <c r="HS19" s="44"/>
      <c r="HT19" s="44"/>
      <c r="HU19" s="44"/>
      <c r="HV19" s="44"/>
      <c r="HW19" s="44"/>
      <c r="HX19" s="44"/>
      <c r="HY19" s="44"/>
      <c r="HZ19" s="44"/>
      <c r="IA19" s="44"/>
    </row>
    <row r="20" spans="1:237" s="309" customFormat="1" ht="15" customHeight="1" x14ac:dyDescent="0.25">
      <c r="A20" s="610"/>
      <c r="B20" s="290" t="s">
        <v>63</v>
      </c>
      <c r="C20" s="310"/>
      <c r="D20" s="307">
        <v>25.371518999461557</v>
      </c>
      <c r="E20" s="307">
        <v>20.595883014724944</v>
      </c>
      <c r="F20" s="308"/>
      <c r="G20" s="607" t="s">
        <v>64</v>
      </c>
      <c r="H20" s="607"/>
      <c r="I20" s="248">
        <v>1.343</v>
      </c>
      <c r="J20" s="248">
        <v>3.0419999999999998</v>
      </c>
      <c r="K20" s="248">
        <v>3.4630000000000001</v>
      </c>
      <c r="L20" s="248">
        <v>4.8760000000000003</v>
      </c>
      <c r="M20" s="248">
        <v>5.1029999999999998</v>
      </c>
      <c r="N20" s="248">
        <v>5.0629999999999997</v>
      </c>
      <c r="O20" s="248">
        <v>3.5950000000000002</v>
      </c>
      <c r="P20" s="248">
        <v>4.8579999999999997</v>
      </c>
      <c r="Q20" s="248">
        <v>4.5179999999999998</v>
      </c>
      <c r="R20" s="248">
        <v>3.9359999999999999</v>
      </c>
      <c r="S20" s="248">
        <v>6.2069999999999999</v>
      </c>
      <c r="T20" s="248">
        <v>3.84</v>
      </c>
      <c r="U20" s="248">
        <v>2.3410000000000002</v>
      </c>
      <c r="V20" s="248">
        <v>3.9329999999999998</v>
      </c>
      <c r="W20" s="248">
        <v>3.6520000000000001</v>
      </c>
      <c r="X20" s="248">
        <v>3.2</v>
      </c>
      <c r="Y20" s="248">
        <v>3.1829999999999998</v>
      </c>
      <c r="Z20" s="248">
        <v>2.96</v>
      </c>
      <c r="AA20" s="248">
        <v>3.875</v>
      </c>
      <c r="AB20" s="248">
        <v>6.5069999999999997</v>
      </c>
      <c r="AC20" s="248">
        <v>4.8979999999999997</v>
      </c>
      <c r="AD20" s="248">
        <v>2.363</v>
      </c>
      <c r="AE20" s="248">
        <v>7.4610000000000003</v>
      </c>
      <c r="AF20" s="248">
        <v>3.8380000000000001</v>
      </c>
      <c r="AG20" s="367">
        <v>6.2030000000000003</v>
      </c>
      <c r="AH20" s="248">
        <v>7.0110000000000001</v>
      </c>
      <c r="AI20" s="248">
        <v>1.4319999999999999</v>
      </c>
      <c r="AJ20" s="248">
        <v>4.0369999999999999</v>
      </c>
      <c r="AK20" s="248">
        <v>3.7269999999999999</v>
      </c>
      <c r="AL20" s="248">
        <v>3.3879999999999999</v>
      </c>
      <c r="AM20" s="248">
        <v>4.0049999999999999</v>
      </c>
      <c r="AN20" s="248">
        <v>3.492</v>
      </c>
      <c r="AO20" s="185">
        <v>3.7589999999999999</v>
      </c>
      <c r="AP20" s="185">
        <v>4.1079999999999997</v>
      </c>
      <c r="AQ20" s="248">
        <v>3.3769999999999998</v>
      </c>
      <c r="AR20" s="248">
        <v>3.5680000000000001</v>
      </c>
      <c r="AS20" s="248">
        <v>4.0179999999999998</v>
      </c>
      <c r="AT20" s="248">
        <v>1.5660000000000001</v>
      </c>
      <c r="AU20" s="248">
        <v>3.73</v>
      </c>
      <c r="AV20" s="248">
        <v>3.613</v>
      </c>
      <c r="AW20" s="248">
        <v>3.2440000000000002</v>
      </c>
      <c r="AX20" s="248">
        <v>2.9540000000000002</v>
      </c>
      <c r="AY20" s="248">
        <v>3.4329999999999998</v>
      </c>
      <c r="AZ20" s="248">
        <v>2.9620000000000002</v>
      </c>
      <c r="BA20" s="248">
        <v>2.1379999999999999</v>
      </c>
      <c r="BB20" s="248">
        <v>1.3420000000000001</v>
      </c>
      <c r="BC20" s="248">
        <v>2.661</v>
      </c>
      <c r="BD20" s="248">
        <v>3.637</v>
      </c>
      <c r="BE20" s="248">
        <v>3.6419999999999999</v>
      </c>
      <c r="BF20" s="248">
        <v>6.5250000000000004</v>
      </c>
      <c r="BG20" s="248">
        <v>3.6059999999999999</v>
      </c>
      <c r="BH20" s="248">
        <v>-21.361000000000001</v>
      </c>
      <c r="BI20" s="248">
        <v>-22.175000000000001</v>
      </c>
      <c r="BJ20" s="248">
        <v>1.5089999999999999</v>
      </c>
      <c r="BK20" s="248">
        <v>1.4970000000000001</v>
      </c>
      <c r="BL20" s="248">
        <v>1.722</v>
      </c>
      <c r="BM20" s="248">
        <v>3.19</v>
      </c>
      <c r="BN20" s="248">
        <v>1.948</v>
      </c>
      <c r="BO20" s="248">
        <v>1.9570000000000001</v>
      </c>
      <c r="BP20" s="248">
        <v>7.6840000000000002</v>
      </c>
      <c r="BQ20" s="248">
        <v>4.5279999999999996</v>
      </c>
      <c r="BR20" s="248">
        <v>8.8930000000000007</v>
      </c>
      <c r="BS20" s="248">
        <v>14.148</v>
      </c>
      <c r="BT20" s="248">
        <v>37.518999999999998</v>
      </c>
      <c r="BU20" s="248">
        <v>34.811</v>
      </c>
      <c r="BV20" s="248">
        <v>18.957000000000001</v>
      </c>
      <c r="BW20" s="248">
        <v>14.324999999999999</v>
      </c>
      <c r="BX20" s="248">
        <v>13.99</v>
      </c>
      <c r="BY20" s="248">
        <v>6.0529999999999999</v>
      </c>
      <c r="BZ20" s="248">
        <v>6.26</v>
      </c>
      <c r="CA20" s="248">
        <v>8.5429999999999993</v>
      </c>
      <c r="CB20" s="248">
        <v>2.6110000000000002</v>
      </c>
      <c r="CC20" s="248">
        <v>5.0170000000000003</v>
      </c>
      <c r="CD20" s="248">
        <v>4.3140000000000001</v>
      </c>
      <c r="CE20" s="248">
        <v>4.6210000000000004</v>
      </c>
      <c r="CF20" s="248">
        <v>3.3039999999999998</v>
      </c>
      <c r="CG20" s="248">
        <v>3.1120000000000001</v>
      </c>
      <c r="CH20" s="248">
        <v>5.077</v>
      </c>
      <c r="CI20" s="248">
        <v>4.4880000000000004</v>
      </c>
      <c r="CJ20" s="248">
        <v>4.8079999999999998</v>
      </c>
      <c r="CK20" s="248">
        <v>3.71</v>
      </c>
      <c r="CL20" s="248">
        <v>3.7530000000000001</v>
      </c>
      <c r="CM20" s="248">
        <v>3.6880000000000002</v>
      </c>
      <c r="CN20" s="248">
        <v>3.1150000000000002</v>
      </c>
      <c r="CO20" s="248">
        <v>3.2639999999999998</v>
      </c>
      <c r="CP20" s="248">
        <v>2.843</v>
      </c>
      <c r="CQ20" s="248">
        <v>2.5339999999999998</v>
      </c>
      <c r="CR20" s="248">
        <v>4.5640000000000001</v>
      </c>
      <c r="CS20" s="248">
        <v>-13.887</v>
      </c>
      <c r="CT20" s="248">
        <v>2.1349999999999998</v>
      </c>
      <c r="CU20" s="248">
        <v>3.8679999999999999</v>
      </c>
      <c r="CV20" s="248">
        <v>9.1880000000000006</v>
      </c>
      <c r="CW20" s="248">
        <v>29.27</v>
      </c>
      <c r="CX20" s="248">
        <v>11.43</v>
      </c>
      <c r="CY20" s="248">
        <v>4.1680000000000001</v>
      </c>
      <c r="CZ20" s="248">
        <v>4.0129999999999999</v>
      </c>
      <c r="DA20" s="248">
        <v>4.0229999999999997</v>
      </c>
      <c r="DB20" s="248">
        <v>2.8690000000000002</v>
      </c>
      <c r="DC20" s="248">
        <v>-1.5760000000000001</v>
      </c>
      <c r="DD20" s="248">
        <v>14.226000000000001</v>
      </c>
      <c r="DE20" s="248">
        <v>-5.7510000000000003</v>
      </c>
      <c r="DF20" s="248">
        <v>7.5229999999999997</v>
      </c>
      <c r="DG20" s="248">
        <v>-8.2629999999999999</v>
      </c>
      <c r="DH20" s="248">
        <v>6.7279999999999998</v>
      </c>
      <c r="DI20" s="248">
        <v>0.379</v>
      </c>
      <c r="DJ20" s="248">
        <v>-0.59699999999999998</v>
      </c>
      <c r="DK20" s="248">
        <v>-4.6440000000000001</v>
      </c>
      <c r="DL20" s="248">
        <v>3.4039999999999999</v>
      </c>
      <c r="DM20" s="248">
        <v>7.7519999999999998</v>
      </c>
      <c r="DN20" s="248">
        <v>-9.4659999999999993</v>
      </c>
      <c r="DO20" s="248">
        <v>6.2880000000000003</v>
      </c>
      <c r="DP20" s="248">
        <v>0.124</v>
      </c>
      <c r="DQ20" s="248">
        <v>-4.1710000000000003</v>
      </c>
      <c r="DR20" s="248">
        <v>7.9630000000000001</v>
      </c>
      <c r="DS20" s="248">
        <v>-7.01</v>
      </c>
      <c r="DT20" s="248">
        <v>6.9589999999999996</v>
      </c>
      <c r="DU20" s="248">
        <v>0.34100000000000003</v>
      </c>
      <c r="DV20" s="248">
        <v>-1.986</v>
      </c>
      <c r="DW20" s="248">
        <v>-3.4820000000000002</v>
      </c>
      <c r="DX20" s="248">
        <v>3.069</v>
      </c>
      <c r="DY20" s="248">
        <v>7.1509999999999998</v>
      </c>
      <c r="DZ20" s="248">
        <v>-7.4880000000000004</v>
      </c>
      <c r="EA20" s="248">
        <v>3.919</v>
      </c>
      <c r="EB20" s="248">
        <v>-1.3220000000000001</v>
      </c>
      <c r="EC20" s="248">
        <v>-2.6789999999999998</v>
      </c>
      <c r="ED20" s="248">
        <v>7.67</v>
      </c>
      <c r="EE20" s="248">
        <v>-7.415</v>
      </c>
      <c r="EF20" s="248">
        <v>6.9420000000000002</v>
      </c>
      <c r="EG20" s="248">
        <v>0.124</v>
      </c>
      <c r="EH20" s="248">
        <v>-1.115</v>
      </c>
      <c r="EI20" s="248">
        <v>-1.036</v>
      </c>
      <c r="EJ20" s="248">
        <v>1.512</v>
      </c>
      <c r="EK20" s="248">
        <v>4.5620000000000003</v>
      </c>
      <c r="EL20" s="248">
        <v>-2.8809999999999998</v>
      </c>
      <c r="EM20" s="248">
        <v>0.41599999999999998</v>
      </c>
      <c r="EN20" s="248">
        <v>0.92600000000000005</v>
      </c>
      <c r="EO20" s="248">
        <v>-1.9379999999999999</v>
      </c>
      <c r="EP20" s="248">
        <v>2.0569999999999999</v>
      </c>
      <c r="EQ20" s="248">
        <v>-5.0369999999999999</v>
      </c>
      <c r="ER20" s="248">
        <v>6.6219999999999999</v>
      </c>
      <c r="ES20" s="248">
        <v>-0.20200000000000001</v>
      </c>
      <c r="ET20" s="248">
        <v>-0.52600000000000002</v>
      </c>
      <c r="EU20" s="248">
        <v>-1.5229999999999999</v>
      </c>
      <c r="EV20" s="248">
        <v>1.774</v>
      </c>
      <c r="EW20" s="248">
        <v>4.915</v>
      </c>
      <c r="EX20" s="248">
        <v>-3.5640000000000001</v>
      </c>
      <c r="EY20" s="248">
        <v>0.60199999999999998</v>
      </c>
      <c r="EZ20" s="248">
        <v>1.363</v>
      </c>
      <c r="FA20" s="248">
        <v>-4.25</v>
      </c>
      <c r="FB20" s="248">
        <v>4.2320000000000002</v>
      </c>
      <c r="FC20" s="248">
        <v>-5.1440000000000001</v>
      </c>
      <c r="FD20" s="248">
        <v>6.242</v>
      </c>
      <c r="FE20" s="248">
        <v>-0.48299999999999998</v>
      </c>
      <c r="FF20" s="248">
        <v>-6.3E-2</v>
      </c>
      <c r="FG20" s="248">
        <v>-1.972</v>
      </c>
      <c r="FH20" s="248">
        <v>0.95899999999999996</v>
      </c>
      <c r="FI20" s="248">
        <v>4.0970000000000004</v>
      </c>
      <c r="FJ20" s="248">
        <v>-2.3079999999999998</v>
      </c>
      <c r="FK20" s="248">
        <v>1.5580000000000001</v>
      </c>
      <c r="FL20" s="248">
        <v>1.3680000000000001</v>
      </c>
      <c r="FM20" s="248">
        <v>-1.5860000000000001</v>
      </c>
      <c r="FN20" s="248">
        <v>1.3759999999999999</v>
      </c>
      <c r="FO20" s="248">
        <v>-28.001999999999999</v>
      </c>
      <c r="FP20" s="248">
        <v>5.1420000000000003</v>
      </c>
      <c r="FQ20" s="248">
        <v>29.803000000000001</v>
      </c>
      <c r="FR20" s="248">
        <v>-7.3999999999999996E-2</v>
      </c>
      <c r="FS20" s="248">
        <v>-1.756</v>
      </c>
      <c r="FT20" s="248">
        <v>2.4159999999999999</v>
      </c>
      <c r="FU20" s="248">
        <v>2.8450000000000002</v>
      </c>
      <c r="FV20" s="248">
        <v>-2.2999999999999998</v>
      </c>
      <c r="FW20" s="248">
        <v>7.2629999999999999</v>
      </c>
      <c r="FX20" s="248">
        <v>-1.603</v>
      </c>
      <c r="FY20" s="248">
        <v>2.524</v>
      </c>
      <c r="FZ20" s="248">
        <v>6.2679999999999998</v>
      </c>
      <c r="GA20" s="248">
        <v>-13.260999999999999</v>
      </c>
      <c r="GB20" s="248">
        <v>3.0720000000000001</v>
      </c>
      <c r="GC20" s="248">
        <v>14.538</v>
      </c>
      <c r="GD20" s="248">
        <v>-3.9649999999999999</v>
      </c>
      <c r="GE20" s="248">
        <v>-2.0430000000000001</v>
      </c>
      <c r="GF20" s="248">
        <v>-4.7160000000000002</v>
      </c>
      <c r="GG20" s="248">
        <v>3.0459999999999998</v>
      </c>
      <c r="GH20" s="248">
        <v>-0.20100000000000001</v>
      </c>
      <c r="GI20" s="248">
        <v>-1.2869999999999999</v>
      </c>
      <c r="GJ20" s="248">
        <v>-0.26</v>
      </c>
      <c r="GK20" s="248">
        <v>3.6440000000000001</v>
      </c>
      <c r="GL20" s="248">
        <v>0.55500000000000005</v>
      </c>
      <c r="GM20" s="248">
        <v>1.028</v>
      </c>
      <c r="GN20" s="248">
        <v>-0.92700000000000005</v>
      </c>
      <c r="GO20" s="248">
        <v>3.948</v>
      </c>
      <c r="GP20" s="248">
        <v>-0.71</v>
      </c>
      <c r="GQ20" s="248">
        <v>0.84</v>
      </c>
      <c r="GR20" s="248">
        <v>0.96099999999999997</v>
      </c>
      <c r="GS20" s="248">
        <v>3.3660000000000001</v>
      </c>
      <c r="GT20" s="248">
        <v>-0.40600000000000003</v>
      </c>
      <c r="GU20" s="248">
        <v>-0.216</v>
      </c>
      <c r="GV20" s="248">
        <v>1.002</v>
      </c>
      <c r="GW20" s="248">
        <v>3.302</v>
      </c>
      <c r="GX20" s="248">
        <v>-0.95699999999999996</v>
      </c>
      <c r="GY20" s="248">
        <v>-7.1999999999999995E-2</v>
      </c>
      <c r="GZ20" s="248">
        <v>0.59099999999999997</v>
      </c>
      <c r="HA20" s="248">
        <v>2.9910000000000001</v>
      </c>
      <c r="HB20" s="248">
        <v>1.0029999999999999</v>
      </c>
      <c r="HC20" s="248">
        <v>-17.704999999999998</v>
      </c>
      <c r="HD20" s="248">
        <v>19.306999999999999</v>
      </c>
      <c r="HE20" s="248">
        <v>4.7380000000000004</v>
      </c>
      <c r="HF20" s="248">
        <v>6.1760000000000002</v>
      </c>
      <c r="HG20" s="248">
        <v>-2.569</v>
      </c>
      <c r="HH20" s="248">
        <v>2.8420000000000001</v>
      </c>
      <c r="HI20" s="608" t="s">
        <v>65</v>
      </c>
      <c r="HJ20" s="608"/>
      <c r="HK20" s="293"/>
      <c r="HL20" s="460"/>
      <c r="HM20" s="340"/>
      <c r="HN20" s="462"/>
      <c r="HO20" s="469"/>
      <c r="HP20" s="294"/>
      <c r="HQ20" s="294"/>
      <c r="HR20" s="44"/>
      <c r="HS20" s="44"/>
      <c r="HT20" s="44"/>
      <c r="HU20" s="44"/>
      <c r="HV20" s="44"/>
      <c r="HW20" s="44"/>
      <c r="HX20" s="44"/>
      <c r="HY20" s="44"/>
      <c r="HZ20" s="44"/>
      <c r="IA20" s="44"/>
    </row>
    <row r="21" spans="1:237" s="348" customFormat="1" ht="15" customHeight="1" x14ac:dyDescent="0.25">
      <c r="A21" s="610"/>
      <c r="B21" s="344"/>
      <c r="C21" s="295">
        <v>4.0999999999999996</v>
      </c>
      <c r="D21" s="345">
        <v>13.866802168454109</v>
      </c>
      <c r="E21" s="345">
        <v>9.3572843416015825</v>
      </c>
      <c r="F21" s="346">
        <v>19</v>
      </c>
      <c r="G21" s="296"/>
      <c r="H21" s="297" t="s">
        <v>392</v>
      </c>
      <c r="I21" s="250">
        <v>-0.59</v>
      </c>
      <c r="J21" s="250">
        <v>1.9610000000000001</v>
      </c>
      <c r="K21" s="250">
        <v>2.3210000000000002</v>
      </c>
      <c r="L21" s="250">
        <v>5.14</v>
      </c>
      <c r="M21" s="250">
        <v>4.7389999999999999</v>
      </c>
      <c r="N21" s="250">
        <v>5.0839999999999996</v>
      </c>
      <c r="O21" s="250">
        <v>3.609</v>
      </c>
      <c r="P21" s="250">
        <v>2.1160000000000001</v>
      </c>
      <c r="Q21" s="250">
        <v>3.6160000000000001</v>
      </c>
      <c r="R21" s="250">
        <v>2.101</v>
      </c>
      <c r="S21" s="250">
        <v>5.2619999999999996</v>
      </c>
      <c r="T21" s="250">
        <v>2.258</v>
      </c>
      <c r="U21" s="250">
        <v>1.76</v>
      </c>
      <c r="V21" s="250">
        <v>2.2029999999999998</v>
      </c>
      <c r="W21" s="250">
        <v>3.347</v>
      </c>
      <c r="X21" s="250">
        <v>1.579</v>
      </c>
      <c r="Y21" s="250">
        <v>2.2839999999999998</v>
      </c>
      <c r="Z21" s="250">
        <v>1.4570000000000001</v>
      </c>
      <c r="AA21" s="250">
        <v>3.169</v>
      </c>
      <c r="AB21" s="250">
        <v>10.25</v>
      </c>
      <c r="AC21" s="250">
        <v>5.0750000000000002</v>
      </c>
      <c r="AD21" s="250">
        <v>0.67600000000000005</v>
      </c>
      <c r="AE21" s="250">
        <v>9.4060000000000006</v>
      </c>
      <c r="AF21" s="250">
        <v>1.6519999999999999</v>
      </c>
      <c r="AG21" s="368">
        <v>6.7389999999999999</v>
      </c>
      <c r="AH21" s="250">
        <v>7.7229999999999999</v>
      </c>
      <c r="AI21" s="250">
        <v>-0.93899999999999995</v>
      </c>
      <c r="AJ21" s="250">
        <v>2.891</v>
      </c>
      <c r="AK21" s="250">
        <v>3.0009999999999999</v>
      </c>
      <c r="AL21" s="250">
        <v>1.4419999999999999</v>
      </c>
      <c r="AM21" s="250">
        <v>0.72599999999999998</v>
      </c>
      <c r="AN21" s="250">
        <v>2.98</v>
      </c>
      <c r="AO21" s="250">
        <v>3.157</v>
      </c>
      <c r="AP21" s="250">
        <v>5.141</v>
      </c>
      <c r="AQ21" s="250">
        <v>5.32</v>
      </c>
      <c r="AR21" s="250">
        <v>1.675</v>
      </c>
      <c r="AS21" s="250">
        <v>3.8530000000000002</v>
      </c>
      <c r="AT21" s="250">
        <v>0.22700000000000001</v>
      </c>
      <c r="AU21" s="250">
        <v>4.2869999999999999</v>
      </c>
      <c r="AV21" s="250">
        <v>4</v>
      </c>
      <c r="AW21" s="250">
        <v>2.0379999999999998</v>
      </c>
      <c r="AX21" s="250">
        <v>2.75</v>
      </c>
      <c r="AY21" s="250">
        <v>3.8380000000000001</v>
      </c>
      <c r="AZ21" s="250">
        <v>2.7320000000000002</v>
      </c>
      <c r="BA21" s="250">
        <v>2.3889999999999998</v>
      </c>
      <c r="BB21" s="250">
        <v>2.0950000000000002</v>
      </c>
      <c r="BC21" s="250">
        <v>1.159</v>
      </c>
      <c r="BD21" s="250">
        <v>3.5739999999999998</v>
      </c>
      <c r="BE21" s="250">
        <v>3.7240000000000002</v>
      </c>
      <c r="BF21" s="250">
        <v>6.4619999999999997</v>
      </c>
      <c r="BG21" s="250">
        <v>0.80600000000000005</v>
      </c>
      <c r="BH21" s="250">
        <v>-36.326999999999998</v>
      </c>
      <c r="BI21" s="250">
        <v>-38.331000000000003</v>
      </c>
      <c r="BJ21" s="250">
        <v>-12.086</v>
      </c>
      <c r="BK21" s="250">
        <v>-10.951000000000001</v>
      </c>
      <c r="BL21" s="250">
        <v>-8.4670000000000005</v>
      </c>
      <c r="BM21" s="250">
        <v>-9.5519999999999996</v>
      </c>
      <c r="BN21" s="250">
        <v>-11.132999999999999</v>
      </c>
      <c r="BO21" s="250">
        <v>-10.968</v>
      </c>
      <c r="BP21" s="250">
        <v>-3.774</v>
      </c>
      <c r="BQ21" s="250">
        <v>-12.324999999999999</v>
      </c>
      <c r="BR21" s="250">
        <v>-3.4239999999999999</v>
      </c>
      <c r="BS21" s="250">
        <v>-1.577</v>
      </c>
      <c r="BT21" s="250">
        <v>40.707000000000001</v>
      </c>
      <c r="BU21" s="250">
        <v>53.365000000000002</v>
      </c>
      <c r="BV21" s="250">
        <v>17.213000000000001</v>
      </c>
      <c r="BW21" s="250">
        <v>24.643999999999998</v>
      </c>
      <c r="BX21" s="250">
        <v>20.021999999999998</v>
      </c>
      <c r="BY21" s="250">
        <v>9.3439999999999994</v>
      </c>
      <c r="BZ21" s="250">
        <v>9.9939999999999998</v>
      </c>
      <c r="CA21" s="250">
        <v>15.622999999999999</v>
      </c>
      <c r="CB21" s="250">
        <v>1.2110000000000001</v>
      </c>
      <c r="CC21" s="250">
        <v>4.984</v>
      </c>
      <c r="CD21" s="250">
        <v>3.1419999999999999</v>
      </c>
      <c r="CE21" s="250">
        <v>3.137</v>
      </c>
      <c r="CF21" s="250">
        <v>2.4470000000000001</v>
      </c>
      <c r="CG21" s="250">
        <v>1.776</v>
      </c>
      <c r="CH21" s="250">
        <v>6.016</v>
      </c>
      <c r="CI21" s="250">
        <v>3.778</v>
      </c>
      <c r="CJ21" s="250">
        <v>4.3949999999999996</v>
      </c>
      <c r="CK21" s="250">
        <v>2.4239999999999999</v>
      </c>
      <c r="CL21" s="250">
        <v>2.2679999999999998</v>
      </c>
      <c r="CM21" s="250">
        <v>4.0419999999999998</v>
      </c>
      <c r="CN21" s="250">
        <v>2.798</v>
      </c>
      <c r="CO21" s="250">
        <v>2.8929999999999998</v>
      </c>
      <c r="CP21" s="250">
        <v>2.9889999999999999</v>
      </c>
      <c r="CQ21" s="250">
        <v>2.262</v>
      </c>
      <c r="CR21" s="250">
        <v>3.633</v>
      </c>
      <c r="CS21" s="250">
        <v>-28.661999999999999</v>
      </c>
      <c r="CT21" s="250">
        <v>-9.6739999999999995</v>
      </c>
      <c r="CU21" s="250">
        <v>-8.6430000000000007</v>
      </c>
      <c r="CV21" s="250">
        <v>-5.8970000000000002</v>
      </c>
      <c r="CW21" s="250">
        <v>34.47</v>
      </c>
      <c r="CX21" s="250">
        <v>17.984999999999999</v>
      </c>
      <c r="CY21" s="250">
        <v>3.1669999999999998</v>
      </c>
      <c r="CZ21" s="250">
        <v>3.6379999999999999</v>
      </c>
      <c r="DA21" s="250">
        <v>3.4609999999999999</v>
      </c>
      <c r="DB21" s="250">
        <v>2.649</v>
      </c>
      <c r="DC21" s="250">
        <v>-11.252000000000001</v>
      </c>
      <c r="DD21" s="250">
        <v>12.682</v>
      </c>
      <c r="DE21" s="250">
        <v>-6.9359999999999999</v>
      </c>
      <c r="DF21" s="250">
        <v>6.64</v>
      </c>
      <c r="DG21" s="250">
        <v>-14.656000000000001</v>
      </c>
      <c r="DH21" s="250">
        <v>10.269</v>
      </c>
      <c r="DI21" s="250">
        <v>2.2360000000000002</v>
      </c>
      <c r="DJ21" s="250">
        <v>-3.7730000000000001</v>
      </c>
      <c r="DK21" s="250">
        <v>-10.084</v>
      </c>
      <c r="DL21" s="250">
        <v>6.7759999999999998</v>
      </c>
      <c r="DM21" s="250">
        <v>12.337</v>
      </c>
      <c r="DN21" s="250">
        <v>-9.9179999999999993</v>
      </c>
      <c r="DO21" s="250">
        <v>10.79</v>
      </c>
      <c r="DP21" s="250">
        <v>0.51600000000000001</v>
      </c>
      <c r="DQ21" s="250">
        <v>-4.548</v>
      </c>
      <c r="DR21" s="250">
        <v>7.0170000000000003</v>
      </c>
      <c r="DS21" s="250">
        <v>-12.305999999999999</v>
      </c>
      <c r="DT21" s="250">
        <v>9.8490000000000002</v>
      </c>
      <c r="DU21" s="250">
        <v>2.573</v>
      </c>
      <c r="DV21" s="250">
        <v>-5.1239999999999997</v>
      </c>
      <c r="DW21" s="250">
        <v>-11.38</v>
      </c>
      <c r="DX21" s="250">
        <v>8.3439999999999994</v>
      </c>
      <c r="DY21" s="250">
        <v>10.695</v>
      </c>
      <c r="DZ21" s="250">
        <v>-7.1289999999999996</v>
      </c>
      <c r="EA21" s="250">
        <v>7.6280000000000001</v>
      </c>
      <c r="EB21" s="250">
        <v>2.8000000000000001E-2</v>
      </c>
      <c r="EC21" s="250">
        <v>-4.1319999999999997</v>
      </c>
      <c r="ED21" s="250">
        <v>8.2140000000000004</v>
      </c>
      <c r="EE21" s="250">
        <v>-13.805999999999999</v>
      </c>
      <c r="EF21" s="250">
        <v>10.611000000000001</v>
      </c>
      <c r="EG21" s="250">
        <v>1.7430000000000001</v>
      </c>
      <c r="EH21" s="250">
        <v>-3.5230000000000001</v>
      </c>
      <c r="EI21" s="250">
        <v>-5.2969999999999997</v>
      </c>
      <c r="EJ21" s="250">
        <v>3.2589999999999999</v>
      </c>
      <c r="EK21" s="250">
        <v>6.0609999999999999</v>
      </c>
      <c r="EL21" s="250">
        <v>0.92400000000000004</v>
      </c>
      <c r="EM21" s="250">
        <v>0</v>
      </c>
      <c r="EN21" s="250">
        <v>5.0330000000000004</v>
      </c>
      <c r="EO21" s="250">
        <v>-3.2480000000000002</v>
      </c>
      <c r="EP21" s="250">
        <v>-0.48699999999999999</v>
      </c>
      <c r="EQ21" s="250">
        <v>-10.473000000000001</v>
      </c>
      <c r="ER21" s="250">
        <v>10.728999999999999</v>
      </c>
      <c r="ES21" s="250">
        <v>0.20399999999999999</v>
      </c>
      <c r="ET21" s="250">
        <v>-4.2050000000000001</v>
      </c>
      <c r="EU21" s="250">
        <v>-3.1779999999999999</v>
      </c>
      <c r="EV21" s="250">
        <v>3.4359999999999999</v>
      </c>
      <c r="EW21" s="250">
        <v>8.1010000000000009</v>
      </c>
      <c r="EX21" s="250">
        <v>1.095</v>
      </c>
      <c r="EY21" s="250">
        <v>-3.4609999999999999</v>
      </c>
      <c r="EZ21" s="250">
        <v>7.2830000000000004</v>
      </c>
      <c r="FA21" s="250">
        <v>-6.6269999999999998</v>
      </c>
      <c r="FB21" s="250">
        <v>3.544</v>
      </c>
      <c r="FC21" s="250">
        <v>-10.718999999999999</v>
      </c>
      <c r="FD21" s="250">
        <v>8.6389999999999993</v>
      </c>
      <c r="FE21" s="250">
        <v>0.90300000000000002</v>
      </c>
      <c r="FF21" s="250">
        <v>-3.19</v>
      </c>
      <c r="FG21" s="250">
        <v>-4.21</v>
      </c>
      <c r="FH21" s="250">
        <v>3.0910000000000002</v>
      </c>
      <c r="FI21" s="250">
        <v>7.7910000000000004</v>
      </c>
      <c r="FJ21" s="250">
        <v>0.16800000000000001</v>
      </c>
      <c r="FK21" s="250">
        <v>-1.157</v>
      </c>
      <c r="FL21" s="250">
        <v>7.4390000000000001</v>
      </c>
      <c r="FM21" s="250">
        <v>-4.1619999999999999</v>
      </c>
      <c r="FN21" s="250">
        <v>-1.9570000000000001</v>
      </c>
      <c r="FO21" s="250">
        <v>-43.606999999999999</v>
      </c>
      <c r="FP21" s="250">
        <v>5.22</v>
      </c>
      <c r="FQ21" s="250">
        <v>43.844000000000001</v>
      </c>
      <c r="FR21" s="250">
        <v>-1.94</v>
      </c>
      <c r="FS21" s="250">
        <v>-1.5369999999999999</v>
      </c>
      <c r="FT21" s="250">
        <v>1.869</v>
      </c>
      <c r="FU21" s="250">
        <v>5.9059999999999997</v>
      </c>
      <c r="FV21" s="250">
        <v>0.35499999999999998</v>
      </c>
      <c r="FW21" s="250">
        <v>6.83</v>
      </c>
      <c r="FX21" s="250">
        <v>-2.109</v>
      </c>
      <c r="FY21" s="250">
        <v>5.5679999999999996</v>
      </c>
      <c r="FZ21" s="250">
        <v>-8.2000000000000003E-2</v>
      </c>
      <c r="GA21" s="250">
        <v>-19.379000000000001</v>
      </c>
      <c r="GB21" s="250">
        <v>14.686</v>
      </c>
      <c r="GC21" s="250">
        <v>9.9369999999999994</v>
      </c>
      <c r="GD21" s="250">
        <v>4.2770000000000001</v>
      </c>
      <c r="GE21" s="250">
        <v>-5.1890000000000001</v>
      </c>
      <c r="GF21" s="250">
        <v>-7.194</v>
      </c>
      <c r="GG21" s="250">
        <v>6.5350000000000001</v>
      </c>
      <c r="GH21" s="250">
        <v>5.49</v>
      </c>
      <c r="GI21" s="250">
        <v>-6.4080000000000004</v>
      </c>
      <c r="GJ21" s="250">
        <v>-3.972</v>
      </c>
      <c r="GK21" s="250">
        <v>9.3469999999999995</v>
      </c>
      <c r="GL21" s="250">
        <v>2.988</v>
      </c>
      <c r="GM21" s="250">
        <v>-2.919</v>
      </c>
      <c r="GN21" s="250">
        <v>-5.657</v>
      </c>
      <c r="GO21" s="250">
        <v>9.3420000000000005</v>
      </c>
      <c r="GP21" s="250">
        <v>2.2989999999999999</v>
      </c>
      <c r="GQ21" s="250">
        <v>-3.5550000000000002</v>
      </c>
      <c r="GR21" s="250">
        <v>-1.7270000000000001</v>
      </c>
      <c r="GS21" s="250">
        <v>7.0330000000000004</v>
      </c>
      <c r="GT21" s="250">
        <v>2.907</v>
      </c>
      <c r="GU21" s="250">
        <v>-5.3760000000000003</v>
      </c>
      <c r="GV21" s="250">
        <v>-1.8759999999999999</v>
      </c>
      <c r="GW21" s="250">
        <v>8.8889999999999993</v>
      </c>
      <c r="GX21" s="250">
        <v>1.677</v>
      </c>
      <c r="GY21" s="250">
        <v>-5.2880000000000003</v>
      </c>
      <c r="GZ21" s="250">
        <v>-1.7849999999999999</v>
      </c>
      <c r="HA21" s="250">
        <v>8.1199999999999992</v>
      </c>
      <c r="HB21" s="250">
        <v>3.04</v>
      </c>
      <c r="HC21" s="250">
        <v>-34.802</v>
      </c>
      <c r="HD21" s="250">
        <v>24.356000000000002</v>
      </c>
      <c r="HE21" s="250">
        <v>9.3550000000000004</v>
      </c>
      <c r="HF21" s="250">
        <v>6.1369999999999996</v>
      </c>
      <c r="HG21" s="250">
        <v>-6.835</v>
      </c>
      <c r="HH21" s="250">
        <v>9.11</v>
      </c>
      <c r="HI21" s="347"/>
      <c r="HJ21" s="298" t="s">
        <v>391</v>
      </c>
      <c r="HK21" s="480"/>
      <c r="HL21" s="461"/>
      <c r="HM21" s="300"/>
      <c r="HN21" s="463"/>
      <c r="HO21" s="469"/>
      <c r="HP21" s="300"/>
      <c r="HQ21" s="300"/>
      <c r="HR21" s="44"/>
      <c r="HS21" s="44"/>
      <c r="HT21" s="44"/>
      <c r="HU21" s="44"/>
      <c r="HV21" s="44"/>
      <c r="HW21" s="44"/>
      <c r="HX21" s="44"/>
      <c r="HY21" s="44"/>
      <c r="HZ21" s="44"/>
      <c r="IA21" s="44"/>
    </row>
    <row r="22" spans="1:237" s="348" customFormat="1" ht="15" customHeight="1" x14ac:dyDescent="0.25">
      <c r="A22" s="610"/>
      <c r="B22" s="344"/>
      <c r="C22" s="295">
        <v>4.2</v>
      </c>
      <c r="D22" s="345">
        <v>6.9134777655686834</v>
      </c>
      <c r="E22" s="345">
        <v>6.3705401898818739</v>
      </c>
      <c r="F22" s="346">
        <v>20</v>
      </c>
      <c r="G22" s="296"/>
      <c r="H22" s="297" t="s">
        <v>394</v>
      </c>
      <c r="I22" s="250">
        <v>2.9740000000000002</v>
      </c>
      <c r="J22" s="250">
        <v>3.6640000000000001</v>
      </c>
      <c r="K22" s="250">
        <v>4.42</v>
      </c>
      <c r="L22" s="250">
        <v>4.2610000000000001</v>
      </c>
      <c r="M22" s="250">
        <v>6.68</v>
      </c>
      <c r="N22" s="250">
        <v>5.5780000000000003</v>
      </c>
      <c r="O22" s="250">
        <v>4.76</v>
      </c>
      <c r="P22" s="250">
        <v>9.1989999999999998</v>
      </c>
      <c r="Q22" s="250">
        <v>7.5620000000000003</v>
      </c>
      <c r="R22" s="250">
        <v>7.32</v>
      </c>
      <c r="S22" s="250">
        <v>9.5250000000000004</v>
      </c>
      <c r="T22" s="250">
        <v>6.0720000000000001</v>
      </c>
      <c r="U22" s="250">
        <v>2.4729999999999999</v>
      </c>
      <c r="V22" s="250">
        <v>4.7590000000000003</v>
      </c>
      <c r="W22" s="250">
        <v>4.0229999999999997</v>
      </c>
      <c r="X22" s="250">
        <v>4.3390000000000004</v>
      </c>
      <c r="Y22" s="250">
        <v>3.5670000000000002</v>
      </c>
      <c r="Z22" s="250">
        <v>3.956</v>
      </c>
      <c r="AA22" s="250">
        <v>3.1850000000000001</v>
      </c>
      <c r="AB22" s="250">
        <v>3.496</v>
      </c>
      <c r="AC22" s="250">
        <v>5.3840000000000003</v>
      </c>
      <c r="AD22" s="250">
        <v>1.8959999999999999</v>
      </c>
      <c r="AE22" s="250">
        <v>7.5730000000000004</v>
      </c>
      <c r="AF22" s="250">
        <v>7.5119999999999996</v>
      </c>
      <c r="AG22" s="368">
        <v>7.3</v>
      </c>
      <c r="AH22" s="250">
        <v>8.7349999999999994</v>
      </c>
      <c r="AI22" s="250">
        <v>3.8220000000000001</v>
      </c>
      <c r="AJ22" s="250">
        <v>6.0490000000000004</v>
      </c>
      <c r="AK22" s="250">
        <v>5.4640000000000004</v>
      </c>
      <c r="AL22" s="250">
        <v>4.8659999999999997</v>
      </c>
      <c r="AM22" s="250">
        <v>7.843</v>
      </c>
      <c r="AN22" s="250">
        <v>2.5310000000000001</v>
      </c>
      <c r="AO22" s="250">
        <v>2.9350000000000001</v>
      </c>
      <c r="AP22" s="250">
        <v>0.98199999999999998</v>
      </c>
      <c r="AQ22" s="250">
        <v>0.35199999999999998</v>
      </c>
      <c r="AR22" s="250">
        <v>2.9089999999999998</v>
      </c>
      <c r="AS22" s="250">
        <v>2.6320000000000001</v>
      </c>
      <c r="AT22" s="250">
        <v>0.47</v>
      </c>
      <c r="AU22" s="250">
        <v>1.7110000000000001</v>
      </c>
      <c r="AV22" s="250">
        <v>0.99099999999999999</v>
      </c>
      <c r="AW22" s="250">
        <v>2.5739999999999998</v>
      </c>
      <c r="AX22" s="250">
        <v>2.4689999999999999</v>
      </c>
      <c r="AY22" s="250">
        <v>1.919</v>
      </c>
      <c r="AZ22" s="250">
        <v>2.2469999999999999</v>
      </c>
      <c r="BA22" s="250">
        <v>1.65</v>
      </c>
      <c r="BB22" s="250">
        <v>0.42599999999999999</v>
      </c>
      <c r="BC22" s="250">
        <v>2.6339999999999999</v>
      </c>
      <c r="BD22" s="250">
        <v>1.992</v>
      </c>
      <c r="BE22" s="250">
        <v>2.0609999999999999</v>
      </c>
      <c r="BF22" s="250">
        <v>4.9450000000000003</v>
      </c>
      <c r="BG22" s="250">
        <v>-1.3149999999999999</v>
      </c>
      <c r="BH22" s="250">
        <v>-24.695</v>
      </c>
      <c r="BI22" s="250">
        <v>-23.91</v>
      </c>
      <c r="BJ22" s="250">
        <v>-7.7320000000000002</v>
      </c>
      <c r="BK22" s="250">
        <v>-8.2859999999999996</v>
      </c>
      <c r="BL22" s="250">
        <v>-8.4939999999999998</v>
      </c>
      <c r="BM22" s="250">
        <v>-5.649</v>
      </c>
      <c r="BN22" s="250">
        <v>-7.4059999999999997</v>
      </c>
      <c r="BO22" s="250">
        <v>-4.9160000000000004</v>
      </c>
      <c r="BP22" s="250">
        <v>1.669</v>
      </c>
      <c r="BQ22" s="250">
        <v>0.23400000000000001</v>
      </c>
      <c r="BR22" s="250">
        <v>3.5619999999999998</v>
      </c>
      <c r="BS22" s="250">
        <v>9.5980000000000008</v>
      </c>
      <c r="BT22" s="250">
        <v>21.97</v>
      </c>
      <c r="BU22" s="250">
        <v>13.09</v>
      </c>
      <c r="BV22" s="250">
        <v>15.298</v>
      </c>
      <c r="BW22" s="250">
        <v>3.754</v>
      </c>
      <c r="BX22" s="250">
        <v>11.12</v>
      </c>
      <c r="BY22" s="250">
        <v>7.048</v>
      </c>
      <c r="BZ22" s="250">
        <v>11.273999999999999</v>
      </c>
      <c r="CA22" s="250">
        <v>9.9190000000000005</v>
      </c>
      <c r="CB22" s="250">
        <v>3.6989999999999998</v>
      </c>
      <c r="CC22" s="250">
        <v>5.5129999999999999</v>
      </c>
      <c r="CD22" s="250">
        <v>7.1710000000000003</v>
      </c>
      <c r="CE22" s="250">
        <v>7.601</v>
      </c>
      <c r="CF22" s="250">
        <v>3.7469999999999999</v>
      </c>
      <c r="CG22" s="250">
        <v>3.9489999999999998</v>
      </c>
      <c r="CH22" s="250">
        <v>4.024</v>
      </c>
      <c r="CI22" s="250">
        <v>5.4960000000000004</v>
      </c>
      <c r="CJ22" s="250">
        <v>6.5359999999999996</v>
      </c>
      <c r="CK22" s="250">
        <v>5.4509999999999996</v>
      </c>
      <c r="CL22" s="250">
        <v>4.3890000000000002</v>
      </c>
      <c r="CM22" s="250">
        <v>1.4079999999999999</v>
      </c>
      <c r="CN22" s="250">
        <v>1.605</v>
      </c>
      <c r="CO22" s="250">
        <v>2.0209999999999999</v>
      </c>
      <c r="CP22" s="250">
        <v>1.9390000000000001</v>
      </c>
      <c r="CQ22" s="250">
        <v>1.6519999999999999</v>
      </c>
      <c r="CR22" s="250">
        <v>1.8380000000000001</v>
      </c>
      <c r="CS22" s="250">
        <v>-18.681000000000001</v>
      </c>
      <c r="CT22" s="250">
        <v>-7.48</v>
      </c>
      <c r="CU22" s="250">
        <v>-3.5840000000000001</v>
      </c>
      <c r="CV22" s="250">
        <v>4.4690000000000003</v>
      </c>
      <c r="CW22" s="250">
        <v>16.602</v>
      </c>
      <c r="CX22" s="250">
        <v>7.2969999999999997</v>
      </c>
      <c r="CY22" s="250">
        <v>6.01</v>
      </c>
      <c r="CZ22" s="250">
        <v>4.03</v>
      </c>
      <c r="DA22" s="250">
        <v>4.5330000000000004</v>
      </c>
      <c r="DB22" s="250">
        <v>1.79</v>
      </c>
      <c r="DC22" s="250">
        <v>-7.8879999999999999</v>
      </c>
      <c r="DD22" s="250">
        <v>9.3550000000000004</v>
      </c>
      <c r="DE22" s="250">
        <v>-3.758</v>
      </c>
      <c r="DF22" s="250">
        <v>9.343</v>
      </c>
      <c r="DG22" s="250">
        <v>-2.68</v>
      </c>
      <c r="DH22" s="250">
        <v>1.486</v>
      </c>
      <c r="DI22" s="250">
        <v>1.8640000000000001</v>
      </c>
      <c r="DJ22" s="250">
        <v>-0.82199999999999995</v>
      </c>
      <c r="DK22" s="250">
        <v>-0.215</v>
      </c>
      <c r="DL22" s="250">
        <v>-0.47</v>
      </c>
      <c r="DM22" s="250">
        <v>8.1379999999999999</v>
      </c>
      <c r="DN22" s="250">
        <v>-14.242000000000001</v>
      </c>
      <c r="DO22" s="250">
        <v>4.3</v>
      </c>
      <c r="DP22" s="250">
        <v>2.0870000000000002</v>
      </c>
      <c r="DQ22" s="250">
        <v>-3.1120000000000001</v>
      </c>
      <c r="DR22" s="250">
        <v>10.14</v>
      </c>
      <c r="DS22" s="250">
        <v>-2.8279999999999998</v>
      </c>
      <c r="DT22" s="250">
        <v>3.84</v>
      </c>
      <c r="DU22" s="250">
        <v>0.81299999999999994</v>
      </c>
      <c r="DV22" s="250">
        <v>-1.591</v>
      </c>
      <c r="DW22" s="250">
        <v>4.0119999999999996</v>
      </c>
      <c r="DX22" s="250">
        <v>-1.962</v>
      </c>
      <c r="DY22" s="250">
        <v>7.8940000000000001</v>
      </c>
      <c r="DZ22" s="250">
        <v>-12.478999999999999</v>
      </c>
      <c r="EA22" s="250">
        <v>1.0109999999999999</v>
      </c>
      <c r="EB22" s="250">
        <v>-1.3759999999999999</v>
      </c>
      <c r="EC22" s="250">
        <v>-0.95099999999999996</v>
      </c>
      <c r="ED22" s="250">
        <v>9.3670000000000009</v>
      </c>
      <c r="EE22" s="250">
        <v>-2.5339999999999998</v>
      </c>
      <c r="EF22" s="250">
        <v>3.0710000000000002</v>
      </c>
      <c r="EG22" s="250">
        <v>1.1910000000000001</v>
      </c>
      <c r="EH22" s="250">
        <v>-2.3199999999999998</v>
      </c>
      <c r="EI22" s="250">
        <v>4.3250000000000002</v>
      </c>
      <c r="EJ22" s="250">
        <v>-0.17299999999999999</v>
      </c>
      <c r="EK22" s="250">
        <v>4.3230000000000004</v>
      </c>
      <c r="EL22" s="250">
        <v>-7.6020000000000003</v>
      </c>
      <c r="EM22" s="250">
        <v>0.95299999999999996</v>
      </c>
      <c r="EN22" s="250">
        <v>-1.571</v>
      </c>
      <c r="EO22" s="250">
        <v>0.374</v>
      </c>
      <c r="EP22" s="250">
        <v>4.4249999999999998</v>
      </c>
      <c r="EQ22" s="250">
        <v>-0.442</v>
      </c>
      <c r="ER22" s="250">
        <v>2.5030000000000001</v>
      </c>
      <c r="ES22" s="250">
        <v>0.61699999999999999</v>
      </c>
      <c r="ET22" s="250">
        <v>0.45300000000000001</v>
      </c>
      <c r="EU22" s="250">
        <v>-0.81299999999999994</v>
      </c>
      <c r="EV22" s="250">
        <v>0.219</v>
      </c>
      <c r="EW22" s="250">
        <v>2.3439999999999999</v>
      </c>
      <c r="EX22" s="250">
        <v>-8.1790000000000003</v>
      </c>
      <c r="EY22" s="250">
        <v>3.5259999999999998</v>
      </c>
      <c r="EZ22" s="250">
        <v>-1.8360000000000001</v>
      </c>
      <c r="FA22" s="250">
        <v>-1.7410000000000001</v>
      </c>
      <c r="FB22" s="250">
        <v>5.7149999999999999</v>
      </c>
      <c r="FC22" s="250">
        <v>-1.147</v>
      </c>
      <c r="FD22" s="250">
        <v>4.109</v>
      </c>
      <c r="FE22" s="250">
        <v>0.51400000000000001</v>
      </c>
      <c r="FF22" s="250">
        <v>-8.6999999999999994E-2</v>
      </c>
      <c r="FG22" s="250">
        <v>-0.49299999999999999</v>
      </c>
      <c r="FH22" s="250">
        <v>-0.36599999999999999</v>
      </c>
      <c r="FI22" s="250">
        <v>1.111</v>
      </c>
      <c r="FJ22" s="250">
        <v>-6.16</v>
      </c>
      <c r="FK22" s="250">
        <v>2.8780000000000001</v>
      </c>
      <c r="FL22" s="250">
        <v>-1.77</v>
      </c>
      <c r="FM22" s="250">
        <v>1.0349999999999999</v>
      </c>
      <c r="FN22" s="250">
        <v>-0.59099999999999997</v>
      </c>
      <c r="FO22" s="250">
        <v>-24.565999999999999</v>
      </c>
      <c r="FP22" s="250">
        <v>5.194</v>
      </c>
      <c r="FQ22" s="250">
        <v>21.887</v>
      </c>
      <c r="FR22" s="250">
        <v>-0.68700000000000006</v>
      </c>
      <c r="FS22" s="250">
        <v>-0.71899999999999997</v>
      </c>
      <c r="FT22" s="250">
        <v>2.7320000000000002</v>
      </c>
      <c r="FU22" s="250">
        <v>-0.77200000000000002</v>
      </c>
      <c r="FV22" s="250">
        <v>-3.637</v>
      </c>
      <c r="FW22" s="250">
        <v>10.004</v>
      </c>
      <c r="FX22" s="250">
        <v>-3.1560000000000001</v>
      </c>
      <c r="FY22" s="250">
        <v>4.3890000000000002</v>
      </c>
      <c r="FZ22" s="250">
        <v>5.2039999999999997</v>
      </c>
      <c r="GA22" s="250">
        <v>-16.052</v>
      </c>
      <c r="GB22" s="250">
        <v>-2.4649999999999999</v>
      </c>
      <c r="GC22" s="250">
        <v>24.266999999999999</v>
      </c>
      <c r="GD22" s="250">
        <v>-10.631</v>
      </c>
      <c r="GE22" s="250">
        <v>6.3310000000000004</v>
      </c>
      <c r="GF22" s="250">
        <v>-1.0329999999999999</v>
      </c>
      <c r="GG22" s="250">
        <v>3.1459999999999999</v>
      </c>
      <c r="GH22" s="250">
        <v>-4.8099999999999996</v>
      </c>
      <c r="GI22" s="250">
        <v>3.5640000000000001</v>
      </c>
      <c r="GJ22" s="250">
        <v>0.59</v>
      </c>
      <c r="GK22" s="250">
        <v>-1.1830000000000001</v>
      </c>
      <c r="GL22" s="250">
        <v>0.73399999999999999</v>
      </c>
      <c r="GM22" s="250">
        <v>5.3760000000000003</v>
      </c>
      <c r="GN22" s="250">
        <v>2.1709999999999998</v>
      </c>
      <c r="GO22" s="250">
        <v>-0.78600000000000003</v>
      </c>
      <c r="GP22" s="250">
        <v>-2.8740000000000001</v>
      </c>
      <c r="GQ22" s="250">
        <v>5.5810000000000004</v>
      </c>
      <c r="GR22" s="250">
        <v>2.2440000000000002</v>
      </c>
      <c r="GS22" s="250">
        <v>0.61799999999999999</v>
      </c>
      <c r="GT22" s="250">
        <v>-1.9159999999999999</v>
      </c>
      <c r="GU22" s="250">
        <v>4.5049999999999999</v>
      </c>
      <c r="GV22" s="250">
        <v>1.214</v>
      </c>
      <c r="GW22" s="250">
        <v>-2.2549999999999999</v>
      </c>
      <c r="GX22" s="250">
        <v>-1.7250000000000001</v>
      </c>
      <c r="GY22" s="250">
        <v>4.9329999999999998</v>
      </c>
      <c r="GZ22" s="250">
        <v>1.133</v>
      </c>
      <c r="HA22" s="250">
        <v>-2.5310000000000001</v>
      </c>
      <c r="HB22" s="250">
        <v>-1.5449999999999999</v>
      </c>
      <c r="HC22" s="250">
        <v>-16.209</v>
      </c>
      <c r="HD22" s="250">
        <v>15.063000000000001</v>
      </c>
      <c r="HE22" s="250">
        <v>1.573</v>
      </c>
      <c r="HF22" s="250">
        <v>6.6790000000000003</v>
      </c>
      <c r="HG22" s="250">
        <v>-6.4779999999999998</v>
      </c>
      <c r="HH22" s="250">
        <v>5.88</v>
      </c>
      <c r="HI22" s="347"/>
      <c r="HJ22" s="298" t="s">
        <v>393</v>
      </c>
      <c r="HK22" s="480"/>
      <c r="HL22" s="461"/>
      <c r="HM22" s="300"/>
      <c r="HN22" s="463"/>
      <c r="HO22" s="469"/>
      <c r="HP22" s="300"/>
      <c r="HQ22" s="300"/>
      <c r="HR22" s="44"/>
      <c r="HS22" s="44"/>
      <c r="HT22" s="44"/>
      <c r="HU22" s="44"/>
      <c r="HV22" s="44"/>
      <c r="HW22" s="44"/>
      <c r="HX22" s="44"/>
      <c r="HY22" s="44"/>
      <c r="HZ22" s="44"/>
      <c r="IA22" s="44"/>
    </row>
    <row r="23" spans="1:237" s="305" customFormat="1" ht="30" customHeight="1" x14ac:dyDescent="0.25">
      <c r="A23" s="610"/>
      <c r="B23" s="301"/>
      <c r="C23" s="295">
        <v>4.3</v>
      </c>
      <c r="D23" s="302">
        <v>0.29061807665763367</v>
      </c>
      <c r="E23" s="302">
        <v>0.38260864516027687</v>
      </c>
      <c r="F23" s="303">
        <v>21</v>
      </c>
      <c r="G23" s="296"/>
      <c r="H23" s="297" t="s">
        <v>396</v>
      </c>
      <c r="I23" s="250">
        <v>3.92</v>
      </c>
      <c r="J23" s="250">
        <v>4.327</v>
      </c>
      <c r="K23" s="250">
        <v>3.819</v>
      </c>
      <c r="L23" s="250">
        <v>5.2839999999999998</v>
      </c>
      <c r="M23" s="250">
        <v>3.0390000000000001</v>
      </c>
      <c r="N23" s="250">
        <v>3.2970000000000002</v>
      </c>
      <c r="O23" s="250">
        <v>2.145</v>
      </c>
      <c r="P23" s="250">
        <v>6.3559999999999999</v>
      </c>
      <c r="Q23" s="250">
        <v>3.28</v>
      </c>
      <c r="R23" s="250">
        <v>5.1219999999999999</v>
      </c>
      <c r="S23" s="250">
        <v>9.5310000000000006</v>
      </c>
      <c r="T23" s="250">
        <v>3.9140000000000001</v>
      </c>
      <c r="U23" s="250">
        <v>2.6160000000000001</v>
      </c>
      <c r="V23" s="250">
        <v>3.8690000000000002</v>
      </c>
      <c r="W23" s="250">
        <v>7.5629999999999997</v>
      </c>
      <c r="X23" s="250">
        <v>6.4790000000000001</v>
      </c>
      <c r="Y23" s="250">
        <v>5.9130000000000003</v>
      </c>
      <c r="Z23" s="250">
        <v>1.554</v>
      </c>
      <c r="AA23" s="250">
        <v>3.7989999999999999</v>
      </c>
      <c r="AB23" s="250">
        <v>3.6179999999999999</v>
      </c>
      <c r="AC23" s="250">
        <v>2.86</v>
      </c>
      <c r="AD23" s="250">
        <v>9.2569999999999997</v>
      </c>
      <c r="AE23" s="250">
        <v>11.51</v>
      </c>
      <c r="AF23" s="250">
        <v>-1.581</v>
      </c>
      <c r="AG23" s="368">
        <v>8.7690000000000001</v>
      </c>
      <c r="AH23" s="250">
        <v>8.6669999999999998</v>
      </c>
      <c r="AI23" s="250">
        <v>6.1680000000000001</v>
      </c>
      <c r="AJ23" s="250">
        <v>7.5369999999999999</v>
      </c>
      <c r="AK23" s="250">
        <v>2.4470000000000001</v>
      </c>
      <c r="AL23" s="250">
        <v>5.4829999999999997</v>
      </c>
      <c r="AM23" s="250">
        <v>4.6769999999999996</v>
      </c>
      <c r="AN23" s="250">
        <v>6.4429999999999996</v>
      </c>
      <c r="AO23" s="250">
        <v>5.806</v>
      </c>
      <c r="AP23" s="250">
        <v>5.0199999999999996</v>
      </c>
      <c r="AQ23" s="250">
        <v>2.915</v>
      </c>
      <c r="AR23" s="250">
        <v>8.2050000000000001</v>
      </c>
      <c r="AS23" s="250">
        <v>4.5220000000000002</v>
      </c>
      <c r="AT23" s="250">
        <v>6.1740000000000004</v>
      </c>
      <c r="AU23" s="250">
        <v>8.0020000000000007</v>
      </c>
      <c r="AV23" s="250">
        <v>3.15</v>
      </c>
      <c r="AW23" s="250">
        <v>3.5059999999999998</v>
      </c>
      <c r="AX23" s="250">
        <v>5.149</v>
      </c>
      <c r="AY23" s="250">
        <v>6.7050000000000001</v>
      </c>
      <c r="AZ23" s="250">
        <v>3.742</v>
      </c>
      <c r="BA23" s="250">
        <v>0.79200000000000004</v>
      </c>
      <c r="BB23" s="250">
        <v>1.56</v>
      </c>
      <c r="BC23" s="250">
        <v>4.4349999999999996</v>
      </c>
      <c r="BD23" s="250">
        <v>3.2250000000000001</v>
      </c>
      <c r="BE23" s="250">
        <v>4.0090000000000003</v>
      </c>
      <c r="BF23" s="250">
        <v>5.5010000000000003</v>
      </c>
      <c r="BG23" s="250">
        <v>3.5289999999999999</v>
      </c>
      <c r="BH23" s="250">
        <v>4.4569999999999999</v>
      </c>
      <c r="BI23" s="250">
        <v>3.0430000000000001</v>
      </c>
      <c r="BJ23" s="250">
        <v>36.103000000000002</v>
      </c>
      <c r="BK23" s="250">
        <v>21.187000000000001</v>
      </c>
      <c r="BL23" s="250">
        <v>23.038</v>
      </c>
      <c r="BM23" s="250">
        <v>24.568000000000001</v>
      </c>
      <c r="BN23" s="250">
        <v>17.946999999999999</v>
      </c>
      <c r="BO23" s="250">
        <v>13.811</v>
      </c>
      <c r="BP23" s="250">
        <v>17.538</v>
      </c>
      <c r="BQ23" s="250">
        <v>18.920999999999999</v>
      </c>
      <c r="BR23" s="250">
        <v>21.369</v>
      </c>
      <c r="BS23" s="250">
        <v>23.824000000000002</v>
      </c>
      <c r="BT23" s="250">
        <v>14.125999999999999</v>
      </c>
      <c r="BU23" s="250">
        <v>7.2869999999999999</v>
      </c>
      <c r="BV23" s="250">
        <v>11.019</v>
      </c>
      <c r="BW23" s="250">
        <v>8.9109999999999996</v>
      </c>
      <c r="BX23" s="250">
        <v>12.968999999999999</v>
      </c>
      <c r="BY23" s="250">
        <v>14.714</v>
      </c>
      <c r="BZ23" s="250">
        <v>18.443999999999999</v>
      </c>
      <c r="CA23" s="250">
        <v>19.167999999999999</v>
      </c>
      <c r="CB23" s="250">
        <v>4.024</v>
      </c>
      <c r="CC23" s="250">
        <v>3.8439999999999999</v>
      </c>
      <c r="CD23" s="250">
        <v>3.8719999999999999</v>
      </c>
      <c r="CE23" s="250">
        <v>6.0510000000000002</v>
      </c>
      <c r="CF23" s="250">
        <v>4.7590000000000003</v>
      </c>
      <c r="CG23" s="250">
        <v>4.7869999999999999</v>
      </c>
      <c r="CH23" s="250">
        <v>3.4079999999999999</v>
      </c>
      <c r="CI23" s="250">
        <v>6.2919999999999998</v>
      </c>
      <c r="CJ23" s="250">
        <v>7.8090000000000002</v>
      </c>
      <c r="CK23" s="250">
        <v>5.0289999999999999</v>
      </c>
      <c r="CL23" s="250">
        <v>5.6440000000000001</v>
      </c>
      <c r="CM23" s="250">
        <v>5.3230000000000004</v>
      </c>
      <c r="CN23" s="250">
        <v>6.3070000000000004</v>
      </c>
      <c r="CO23" s="250">
        <v>3.8660000000000001</v>
      </c>
      <c r="CP23" s="250">
        <v>3.6560000000000001</v>
      </c>
      <c r="CQ23" s="250">
        <v>3.0270000000000001</v>
      </c>
      <c r="CR23" s="250">
        <v>4.3490000000000002</v>
      </c>
      <c r="CS23" s="250">
        <v>13.321999999999999</v>
      </c>
      <c r="CT23" s="250">
        <v>22.948</v>
      </c>
      <c r="CU23" s="250">
        <v>16.459</v>
      </c>
      <c r="CV23" s="250">
        <v>21.498999999999999</v>
      </c>
      <c r="CW23" s="250">
        <v>10.753</v>
      </c>
      <c r="CX23" s="250">
        <v>12.247999999999999</v>
      </c>
      <c r="CY23" s="250">
        <v>4.4889999999999999</v>
      </c>
      <c r="CZ23" s="250">
        <v>5.39</v>
      </c>
      <c r="DA23" s="250">
        <v>5.6840000000000002</v>
      </c>
      <c r="DB23" s="250">
        <v>4.2359999999999998</v>
      </c>
      <c r="DC23" s="250">
        <v>14.266</v>
      </c>
      <c r="DD23" s="250">
        <v>15.2</v>
      </c>
      <c r="DE23" s="250">
        <v>9.7370000000000001</v>
      </c>
      <c r="DF23" s="250">
        <v>1.6339999999999999</v>
      </c>
      <c r="DG23" s="250">
        <v>8.1189999999999998</v>
      </c>
      <c r="DH23" s="250">
        <v>15.537000000000001</v>
      </c>
      <c r="DI23" s="250">
        <v>-19.123999999999999</v>
      </c>
      <c r="DJ23" s="250">
        <v>11.848000000000001</v>
      </c>
      <c r="DK23" s="250">
        <v>-4.72</v>
      </c>
      <c r="DL23" s="250">
        <v>13.379</v>
      </c>
      <c r="DM23" s="250">
        <v>-9.0340000000000007</v>
      </c>
      <c r="DN23" s="250">
        <v>-12.352</v>
      </c>
      <c r="DO23" s="250">
        <v>13.32</v>
      </c>
      <c r="DP23" s="250">
        <v>-15.516999999999999</v>
      </c>
      <c r="DQ23" s="250">
        <v>10.167</v>
      </c>
      <c r="DR23" s="250">
        <v>1.139</v>
      </c>
      <c r="DS23" s="250">
        <v>9.6449999999999996</v>
      </c>
      <c r="DT23" s="250">
        <v>13.073</v>
      </c>
      <c r="DU23" s="250">
        <v>-18.922000000000001</v>
      </c>
      <c r="DV23" s="250">
        <v>10.601000000000001</v>
      </c>
      <c r="DW23" s="250">
        <v>-0.79100000000000004</v>
      </c>
      <c r="DX23" s="250">
        <v>10.099</v>
      </c>
      <c r="DY23" s="250">
        <v>-7.4109999999999996</v>
      </c>
      <c r="DZ23" s="250">
        <v>-8.6760000000000002</v>
      </c>
      <c r="EA23" s="250">
        <v>7.5090000000000003</v>
      </c>
      <c r="EB23" s="250">
        <v>-16.571999999999999</v>
      </c>
      <c r="EC23" s="250">
        <v>11.512</v>
      </c>
      <c r="ED23" s="250">
        <v>4.7359999999999998</v>
      </c>
      <c r="EE23" s="250">
        <v>8.5410000000000004</v>
      </c>
      <c r="EF23" s="250">
        <v>12.471</v>
      </c>
      <c r="EG23" s="250">
        <v>-22.257999999999999</v>
      </c>
      <c r="EH23" s="250">
        <v>13.045</v>
      </c>
      <c r="EI23" s="250">
        <v>-0.96499999999999997</v>
      </c>
      <c r="EJ23" s="250">
        <v>9.2929999999999993</v>
      </c>
      <c r="EK23" s="250">
        <v>-1.653</v>
      </c>
      <c r="EL23" s="250">
        <v>-6.7930000000000001</v>
      </c>
      <c r="EM23" s="250">
        <v>-5.1130000000000004</v>
      </c>
      <c r="EN23" s="250">
        <v>-7.7990000000000004</v>
      </c>
      <c r="EO23" s="250">
        <v>11.407999999999999</v>
      </c>
      <c r="EP23" s="250">
        <v>2.327</v>
      </c>
      <c r="EQ23" s="250">
        <v>9.9410000000000007</v>
      </c>
      <c r="ER23" s="250">
        <v>7.1479999999999997</v>
      </c>
      <c r="ES23" s="250">
        <v>-19.954999999999998</v>
      </c>
      <c r="ET23" s="250">
        <v>12.182</v>
      </c>
      <c r="EU23" s="250">
        <v>0.70599999999999996</v>
      </c>
      <c r="EV23" s="250">
        <v>8.6389999999999993</v>
      </c>
      <c r="EW23" s="250">
        <v>-2.383</v>
      </c>
      <c r="EX23" s="250">
        <v>-8.6609999999999996</v>
      </c>
      <c r="EY23" s="250">
        <v>-0.23499999999999999</v>
      </c>
      <c r="EZ23" s="250">
        <v>-10.936999999999999</v>
      </c>
      <c r="FA23" s="250">
        <v>13.17</v>
      </c>
      <c r="FB23" s="250">
        <v>4.0880000000000001</v>
      </c>
      <c r="FC23" s="250">
        <v>5.0019999999999998</v>
      </c>
      <c r="FD23" s="250">
        <v>7.5179999999999998</v>
      </c>
      <c r="FE23" s="250">
        <v>-18.684000000000001</v>
      </c>
      <c r="FF23" s="250">
        <v>13.842000000000001</v>
      </c>
      <c r="FG23" s="250">
        <v>-2.09</v>
      </c>
      <c r="FH23" s="250">
        <v>5.55</v>
      </c>
      <c r="FI23" s="250">
        <v>-1.639</v>
      </c>
      <c r="FJ23" s="250">
        <v>-6.0759999999999996</v>
      </c>
      <c r="FK23" s="250">
        <v>-1.39</v>
      </c>
      <c r="FL23" s="250">
        <v>-10.260999999999999</v>
      </c>
      <c r="FM23" s="250">
        <v>14.794</v>
      </c>
      <c r="FN23" s="250">
        <v>2.1419999999999999</v>
      </c>
      <c r="FO23" s="250">
        <v>5.9429999999999996</v>
      </c>
      <c r="FP23" s="250">
        <v>6.0629999999999997</v>
      </c>
      <c r="FQ23" s="250">
        <v>7.4039999999999999</v>
      </c>
      <c r="FR23" s="250">
        <v>1.3660000000000001</v>
      </c>
      <c r="FS23" s="250">
        <v>-0.59499999999999997</v>
      </c>
      <c r="FT23" s="250">
        <v>6.8630000000000004</v>
      </c>
      <c r="FU23" s="250">
        <v>-6.867</v>
      </c>
      <c r="FV23" s="250">
        <v>-9.3699999999999992</v>
      </c>
      <c r="FW23" s="250">
        <v>1.839</v>
      </c>
      <c r="FX23" s="250">
        <v>-9.2050000000000001</v>
      </c>
      <c r="FY23" s="250">
        <v>17.157</v>
      </c>
      <c r="FZ23" s="250">
        <v>4.2080000000000002</v>
      </c>
      <c r="GA23" s="250">
        <v>-2.355</v>
      </c>
      <c r="GB23" s="250">
        <v>-0.29299999999999998</v>
      </c>
      <c r="GC23" s="250">
        <v>11.141</v>
      </c>
      <c r="GD23" s="250">
        <v>-0.55900000000000005</v>
      </c>
      <c r="GE23" s="250">
        <v>3.11</v>
      </c>
      <c r="GF23" s="250">
        <v>8.5139999999999993</v>
      </c>
      <c r="GG23" s="250">
        <v>-3.839</v>
      </c>
      <c r="GH23" s="250">
        <v>-8.8160000000000007</v>
      </c>
      <c r="GI23" s="250">
        <v>15.973000000000001</v>
      </c>
      <c r="GJ23" s="250">
        <v>2.5950000000000002</v>
      </c>
      <c r="GK23" s="250">
        <v>-7.0250000000000004</v>
      </c>
      <c r="GL23" s="250">
        <v>-5.9660000000000002</v>
      </c>
      <c r="GM23" s="250">
        <v>15.773</v>
      </c>
      <c r="GN23" s="250">
        <v>2.6230000000000002</v>
      </c>
      <c r="GO23" s="250">
        <v>-5.0750000000000002</v>
      </c>
      <c r="GP23" s="250">
        <v>-7.1109999999999998</v>
      </c>
      <c r="GQ23" s="250">
        <v>15.804</v>
      </c>
      <c r="GR23" s="250">
        <v>1.272</v>
      </c>
      <c r="GS23" s="250">
        <v>-2.427</v>
      </c>
      <c r="GT23" s="250">
        <v>-5.7859999999999996</v>
      </c>
      <c r="GU23" s="250">
        <v>12.818</v>
      </c>
      <c r="GV23" s="250">
        <v>1.8640000000000001</v>
      </c>
      <c r="GW23" s="250">
        <v>-2.7229999999999999</v>
      </c>
      <c r="GX23" s="250">
        <v>-4.9059999999999997</v>
      </c>
      <c r="GY23" s="250">
        <v>10.227</v>
      </c>
      <c r="GZ23" s="250">
        <v>1.659</v>
      </c>
      <c r="HA23" s="250">
        <v>-3.3140000000000001</v>
      </c>
      <c r="HB23" s="250">
        <v>-3.6859999999999999</v>
      </c>
      <c r="HC23" s="250">
        <v>19.706</v>
      </c>
      <c r="HD23" s="250">
        <v>10.295</v>
      </c>
      <c r="HE23" s="250">
        <v>-8.4169999999999998</v>
      </c>
      <c r="HF23" s="250">
        <v>0.48099999999999998</v>
      </c>
      <c r="HG23" s="250">
        <v>9.1189999999999998</v>
      </c>
      <c r="HH23" s="250">
        <v>11.784000000000001</v>
      </c>
      <c r="HI23" s="304"/>
      <c r="HJ23" s="298" t="s">
        <v>807</v>
      </c>
      <c r="HK23" s="480"/>
      <c r="HL23" s="461"/>
      <c r="HM23" s="300"/>
      <c r="HN23" s="463"/>
      <c r="HO23" s="469"/>
      <c r="HP23" s="300"/>
      <c r="HQ23" s="300"/>
      <c r="HR23" s="44"/>
      <c r="HS23" s="44"/>
      <c r="HT23" s="44"/>
      <c r="HU23" s="44"/>
      <c r="HV23" s="44"/>
      <c r="HW23" s="44"/>
      <c r="HX23" s="44"/>
      <c r="HY23" s="44"/>
      <c r="HZ23" s="44"/>
      <c r="IA23" s="44"/>
    </row>
    <row r="24" spans="1:237" s="348" customFormat="1" ht="15" customHeight="1" x14ac:dyDescent="0.25">
      <c r="A24" s="610"/>
      <c r="B24" s="301"/>
      <c r="C24" s="295">
        <v>4.4000000000000004</v>
      </c>
      <c r="D24" s="345">
        <v>4.300620988781132</v>
      </c>
      <c r="E24" s="345">
        <v>4.4854498380812098</v>
      </c>
      <c r="F24" s="346">
        <v>22</v>
      </c>
      <c r="G24" s="296"/>
      <c r="H24" s="297" t="s">
        <v>398</v>
      </c>
      <c r="I24" s="250">
        <v>3.2930000000000001</v>
      </c>
      <c r="J24" s="250">
        <v>4.5039999999999996</v>
      </c>
      <c r="K24" s="250">
        <v>4.6159999999999997</v>
      </c>
      <c r="L24" s="250">
        <v>5.2270000000000003</v>
      </c>
      <c r="M24" s="250">
        <v>3.827</v>
      </c>
      <c r="N24" s="250">
        <v>4.391</v>
      </c>
      <c r="O24" s="250">
        <v>2.0539999999999998</v>
      </c>
      <c r="P24" s="250">
        <v>3.5840000000000001</v>
      </c>
      <c r="Q24" s="250">
        <v>2.1640000000000001</v>
      </c>
      <c r="R24" s="250">
        <v>2.7160000000000002</v>
      </c>
      <c r="S24" s="250">
        <v>3.516</v>
      </c>
      <c r="T24" s="250">
        <v>4.2329999999999997</v>
      </c>
      <c r="U24" s="250">
        <v>3.4159999999999999</v>
      </c>
      <c r="V24" s="250">
        <v>6.62</v>
      </c>
      <c r="W24" s="250">
        <v>3.4649999999999999</v>
      </c>
      <c r="X24" s="250">
        <v>4.4740000000000002</v>
      </c>
      <c r="Y24" s="250">
        <v>4.2409999999999997</v>
      </c>
      <c r="Z24" s="250">
        <v>4.9039999999999999</v>
      </c>
      <c r="AA24" s="250">
        <v>6.319</v>
      </c>
      <c r="AB24" s="250">
        <v>4.5549999999999997</v>
      </c>
      <c r="AC24" s="250">
        <v>4.0490000000000004</v>
      </c>
      <c r="AD24" s="250">
        <v>6.05</v>
      </c>
      <c r="AE24" s="250">
        <v>3.16</v>
      </c>
      <c r="AF24" s="250">
        <v>3.879</v>
      </c>
      <c r="AG24" s="368">
        <v>3.3250000000000002</v>
      </c>
      <c r="AH24" s="250">
        <v>2.8980000000000001</v>
      </c>
      <c r="AI24" s="250">
        <v>2.7559999999999998</v>
      </c>
      <c r="AJ24" s="250">
        <v>2.9809999999999999</v>
      </c>
      <c r="AK24" s="250">
        <v>2.83</v>
      </c>
      <c r="AL24" s="250">
        <v>5.1790000000000003</v>
      </c>
      <c r="AM24" s="250">
        <v>5.0490000000000004</v>
      </c>
      <c r="AN24" s="250">
        <v>5.61</v>
      </c>
      <c r="AO24" s="250">
        <v>5.94</v>
      </c>
      <c r="AP24" s="250">
        <v>6.61</v>
      </c>
      <c r="AQ24" s="250">
        <v>3.653</v>
      </c>
      <c r="AR24" s="250">
        <v>8.0410000000000004</v>
      </c>
      <c r="AS24" s="250">
        <v>6.3479999999999999</v>
      </c>
      <c r="AT24" s="250">
        <v>5.8090000000000002</v>
      </c>
      <c r="AU24" s="250">
        <v>5.1980000000000004</v>
      </c>
      <c r="AV24" s="250">
        <v>6.89</v>
      </c>
      <c r="AW24" s="250">
        <v>6.7030000000000003</v>
      </c>
      <c r="AX24" s="250">
        <v>3.93</v>
      </c>
      <c r="AY24" s="250">
        <v>4.5670000000000002</v>
      </c>
      <c r="AZ24" s="250">
        <v>4.3319999999999999</v>
      </c>
      <c r="BA24" s="250">
        <v>2.4820000000000002</v>
      </c>
      <c r="BB24" s="250">
        <v>1.1259999999999999</v>
      </c>
      <c r="BC24" s="250">
        <v>5.7320000000000002</v>
      </c>
      <c r="BD24" s="250">
        <v>6.0129999999999999</v>
      </c>
      <c r="BE24" s="250">
        <v>5.6349999999999998</v>
      </c>
      <c r="BF24" s="250">
        <v>9</v>
      </c>
      <c r="BG24" s="250">
        <v>16.721</v>
      </c>
      <c r="BH24" s="250">
        <v>9.4320000000000004</v>
      </c>
      <c r="BI24" s="250">
        <v>9.7349999999999994</v>
      </c>
      <c r="BJ24" s="250">
        <v>40.246000000000002</v>
      </c>
      <c r="BK24" s="250">
        <v>36.976999999999997</v>
      </c>
      <c r="BL24" s="250">
        <v>32.515000000000001</v>
      </c>
      <c r="BM24" s="250">
        <v>37.712000000000003</v>
      </c>
      <c r="BN24" s="250">
        <v>39.713999999999999</v>
      </c>
      <c r="BO24" s="250">
        <v>36.341999999999999</v>
      </c>
      <c r="BP24" s="250">
        <v>36.494</v>
      </c>
      <c r="BQ24" s="250">
        <v>45.508000000000003</v>
      </c>
      <c r="BR24" s="250">
        <v>40.737000000000002</v>
      </c>
      <c r="BS24" s="250">
        <v>47.863999999999997</v>
      </c>
      <c r="BT24" s="250">
        <v>51.46</v>
      </c>
      <c r="BU24" s="250">
        <v>38.267000000000003</v>
      </c>
      <c r="BV24" s="250">
        <v>25.378</v>
      </c>
      <c r="BW24" s="250">
        <v>12.04</v>
      </c>
      <c r="BX24" s="250">
        <v>9.3279999999999994</v>
      </c>
      <c r="BY24" s="250">
        <v>0.30099999999999999</v>
      </c>
      <c r="BZ24" s="250">
        <v>-4.0350000000000001</v>
      </c>
      <c r="CA24" s="250">
        <v>-2.859</v>
      </c>
      <c r="CB24" s="250">
        <v>4.1289999999999996</v>
      </c>
      <c r="CC24" s="250">
        <v>4.4669999999999996</v>
      </c>
      <c r="CD24" s="250">
        <v>2.5979999999999999</v>
      </c>
      <c r="CE24" s="250">
        <v>3.484</v>
      </c>
      <c r="CF24" s="250">
        <v>4.4539999999999997</v>
      </c>
      <c r="CG24" s="250">
        <v>4.5369999999999999</v>
      </c>
      <c r="CH24" s="250">
        <v>4.9660000000000002</v>
      </c>
      <c r="CI24" s="250">
        <v>4.3650000000000002</v>
      </c>
      <c r="CJ24" s="250">
        <v>2.9929999999999999</v>
      </c>
      <c r="CK24" s="250">
        <v>3.661</v>
      </c>
      <c r="CL24" s="250">
        <v>5.5330000000000004</v>
      </c>
      <c r="CM24" s="250">
        <v>6.1130000000000004</v>
      </c>
      <c r="CN24" s="250">
        <v>5.7830000000000004</v>
      </c>
      <c r="CO24" s="250">
        <v>5.8259999999999996</v>
      </c>
      <c r="CP24" s="250">
        <v>3.7909999999999999</v>
      </c>
      <c r="CQ24" s="250">
        <v>4.2569999999999997</v>
      </c>
      <c r="CR24" s="250">
        <v>10.462999999999999</v>
      </c>
      <c r="CS24" s="250">
        <v>19.759</v>
      </c>
      <c r="CT24" s="250">
        <v>35.725000000000001</v>
      </c>
      <c r="CU24" s="250">
        <v>37.509</v>
      </c>
      <c r="CV24" s="250">
        <v>44.816000000000003</v>
      </c>
      <c r="CW24" s="250">
        <v>37.195999999999998</v>
      </c>
      <c r="CX24" s="250">
        <v>7.218</v>
      </c>
      <c r="CY24" s="250">
        <v>3.5939999999999999</v>
      </c>
      <c r="CZ24" s="250">
        <v>4.649</v>
      </c>
      <c r="DA24" s="250">
        <v>4.2930000000000001</v>
      </c>
      <c r="DB24" s="250">
        <v>4.7670000000000003</v>
      </c>
      <c r="DC24" s="250">
        <v>25.257000000000001</v>
      </c>
      <c r="DD24" s="250">
        <v>21.393999999999998</v>
      </c>
      <c r="DE24" s="250">
        <v>-6.968</v>
      </c>
      <c r="DF24" s="250">
        <v>7.4080000000000004</v>
      </c>
      <c r="DG24" s="250">
        <v>-3.3079999999999998</v>
      </c>
      <c r="DH24" s="250">
        <v>6.6260000000000003</v>
      </c>
      <c r="DI24" s="250">
        <v>-3.6629999999999998</v>
      </c>
      <c r="DJ24" s="250">
        <v>5.718</v>
      </c>
      <c r="DK24" s="250">
        <v>5.3999999999999999E-2</v>
      </c>
      <c r="DL24" s="250">
        <v>1.925</v>
      </c>
      <c r="DM24" s="250">
        <v>0.111</v>
      </c>
      <c r="DN24" s="250">
        <v>-1.1850000000000001</v>
      </c>
      <c r="DO24" s="250">
        <v>-0.39300000000000002</v>
      </c>
      <c r="DP24" s="250">
        <v>-2.0289999999999999</v>
      </c>
      <c r="DQ24" s="250">
        <v>-5.8769999999999998</v>
      </c>
      <c r="DR24" s="250">
        <v>7.524</v>
      </c>
      <c r="DS24" s="250">
        <v>-2.7429999999999999</v>
      </c>
      <c r="DT24" s="250">
        <v>5.2060000000000004</v>
      </c>
      <c r="DU24" s="250">
        <v>-3.14</v>
      </c>
      <c r="DV24" s="250">
        <v>3.3519999999999999</v>
      </c>
      <c r="DW24" s="250">
        <v>1.554</v>
      </c>
      <c r="DX24" s="250">
        <v>0.52800000000000002</v>
      </c>
      <c r="DY24" s="250">
        <v>0.65100000000000002</v>
      </c>
      <c r="DZ24" s="250">
        <v>-0.41499999999999998</v>
      </c>
      <c r="EA24" s="250">
        <v>0.29699999999999999</v>
      </c>
      <c r="EB24" s="250">
        <v>-2.7970000000000002</v>
      </c>
      <c r="EC24" s="250">
        <v>-2.9620000000000002</v>
      </c>
      <c r="ED24" s="250">
        <v>4.3419999999999996</v>
      </c>
      <c r="EE24" s="250">
        <v>-1.7949999999999999</v>
      </c>
      <c r="EF24" s="250">
        <v>4.9710000000000001</v>
      </c>
      <c r="EG24" s="250">
        <v>-2.5230000000000001</v>
      </c>
      <c r="EH24" s="250">
        <v>4.7460000000000004</v>
      </c>
      <c r="EI24" s="250">
        <v>-0.13100000000000001</v>
      </c>
      <c r="EJ24" s="250">
        <v>4.2000000000000003E-2</v>
      </c>
      <c r="EK24" s="250">
        <v>2.5870000000000002</v>
      </c>
      <c r="EL24" s="250">
        <v>-3.1280000000000001</v>
      </c>
      <c r="EM24" s="250">
        <v>0.996</v>
      </c>
      <c r="EN24" s="250">
        <v>-3.3159999999999998</v>
      </c>
      <c r="EO24" s="250">
        <v>-3.3620000000000001</v>
      </c>
      <c r="EP24" s="250">
        <v>4.1970000000000001</v>
      </c>
      <c r="EQ24" s="250">
        <v>-1.579</v>
      </c>
      <c r="ER24" s="250">
        <v>4.8170000000000002</v>
      </c>
      <c r="ES24" s="250">
        <v>-0.29599999999999999</v>
      </c>
      <c r="ET24" s="250">
        <v>4.617</v>
      </c>
      <c r="EU24" s="250">
        <v>0.40200000000000002</v>
      </c>
      <c r="EV24" s="250">
        <v>0.35399999999999998</v>
      </c>
      <c r="EW24" s="250">
        <v>3.2360000000000002</v>
      </c>
      <c r="EX24" s="250">
        <v>-5.8150000000000004</v>
      </c>
      <c r="EY24" s="250">
        <v>5.2709999999999999</v>
      </c>
      <c r="EZ24" s="250">
        <v>-4.8310000000000004</v>
      </c>
      <c r="FA24" s="250">
        <v>-3.8530000000000002</v>
      </c>
      <c r="FB24" s="250">
        <v>3.5960000000000001</v>
      </c>
      <c r="FC24" s="250">
        <v>3.0000000000000001E-3</v>
      </c>
      <c r="FD24" s="250">
        <v>4.633</v>
      </c>
      <c r="FE24" s="250">
        <v>-2.887</v>
      </c>
      <c r="FF24" s="250">
        <v>5.258</v>
      </c>
      <c r="FG24" s="250">
        <v>0.17599999999999999</v>
      </c>
      <c r="FH24" s="250">
        <v>-1.425</v>
      </c>
      <c r="FI24" s="250">
        <v>1.87</v>
      </c>
      <c r="FJ24" s="250">
        <v>-1.5249999999999999</v>
      </c>
      <c r="FK24" s="250">
        <v>5.5510000000000002</v>
      </c>
      <c r="FL24" s="250">
        <v>-5.17</v>
      </c>
      <c r="FM24" s="250">
        <v>-0.79</v>
      </c>
      <c r="FN24" s="250">
        <v>10.933999999999999</v>
      </c>
      <c r="FO24" s="250">
        <v>-6.242</v>
      </c>
      <c r="FP24" s="250">
        <v>4.923</v>
      </c>
      <c r="FQ24" s="250">
        <v>24.114999999999998</v>
      </c>
      <c r="FR24" s="250">
        <v>2.8050000000000002</v>
      </c>
      <c r="FS24" s="250">
        <v>-3.0870000000000002</v>
      </c>
      <c r="FT24" s="250">
        <v>2.44</v>
      </c>
      <c r="FU24" s="250">
        <v>3.351</v>
      </c>
      <c r="FV24" s="250">
        <v>-3.9020000000000001</v>
      </c>
      <c r="FW24" s="250">
        <v>5.6689999999999996</v>
      </c>
      <c r="FX24" s="250">
        <v>1.093</v>
      </c>
      <c r="FY24" s="250">
        <v>-4.0430000000000001</v>
      </c>
      <c r="FZ24" s="250">
        <v>16.552</v>
      </c>
      <c r="GA24" s="250">
        <v>-3.9620000000000002</v>
      </c>
      <c r="GB24" s="250">
        <v>-4.2160000000000002</v>
      </c>
      <c r="GC24" s="250">
        <v>12.545</v>
      </c>
      <c r="GD24" s="250">
        <v>-8.1310000000000002</v>
      </c>
      <c r="GE24" s="250">
        <v>-5.4329999999999998</v>
      </c>
      <c r="GF24" s="250">
        <v>-6.0190000000000001</v>
      </c>
      <c r="GG24" s="250">
        <v>-1.1160000000000001</v>
      </c>
      <c r="GH24" s="250">
        <v>-2.7250000000000001</v>
      </c>
      <c r="GI24" s="250">
        <v>2.024</v>
      </c>
      <c r="GJ24" s="250">
        <v>6.0270000000000001</v>
      </c>
      <c r="GK24" s="250">
        <v>0.47299999999999998</v>
      </c>
      <c r="GL24" s="250">
        <v>-4.1920000000000002</v>
      </c>
      <c r="GM24" s="250">
        <v>2.355</v>
      </c>
      <c r="GN24" s="250">
        <v>4.1310000000000002</v>
      </c>
      <c r="GO24" s="250">
        <v>1.3420000000000001</v>
      </c>
      <c r="GP24" s="250">
        <v>-3.2949999999999999</v>
      </c>
      <c r="GQ24" s="250">
        <v>2.4359999999999999</v>
      </c>
      <c r="GR24" s="250">
        <v>4.5579999999999998</v>
      </c>
      <c r="GS24" s="250">
        <v>0.76100000000000001</v>
      </c>
      <c r="GT24" s="250">
        <v>-4.5659999999999998</v>
      </c>
      <c r="GU24" s="250">
        <v>3.101</v>
      </c>
      <c r="GV24" s="250">
        <v>6.4459999999999997</v>
      </c>
      <c r="GW24" s="250">
        <v>1.3149999999999999</v>
      </c>
      <c r="GX24" s="250">
        <v>-4.8620000000000001</v>
      </c>
      <c r="GY24" s="250">
        <v>3.1419999999999999</v>
      </c>
      <c r="GZ24" s="250">
        <v>4.399</v>
      </c>
      <c r="HA24" s="250">
        <v>1.77</v>
      </c>
      <c r="HB24" s="250">
        <v>0.80100000000000005</v>
      </c>
      <c r="HC24" s="250">
        <v>11.823</v>
      </c>
      <c r="HD24" s="250">
        <v>18.315999999999999</v>
      </c>
      <c r="HE24" s="250">
        <v>3.1080000000000001</v>
      </c>
      <c r="HF24" s="250">
        <v>6.157</v>
      </c>
      <c r="HG24" s="250">
        <v>5.9390000000000001</v>
      </c>
      <c r="HH24" s="250">
        <v>-7.5359999999999996</v>
      </c>
      <c r="HI24" s="347"/>
      <c r="HJ24" s="298" t="s">
        <v>397</v>
      </c>
      <c r="HK24" s="480"/>
      <c r="HL24" s="461"/>
      <c r="HM24" s="300"/>
      <c r="HN24" s="463"/>
      <c r="HO24" s="469"/>
      <c r="HP24" s="300"/>
      <c r="HQ24" s="300"/>
      <c r="HR24" s="44"/>
      <c r="HS24" s="44"/>
      <c r="HT24" s="44"/>
      <c r="HU24" s="44"/>
      <c r="HV24" s="44"/>
      <c r="HW24" s="44"/>
      <c r="HX24" s="44"/>
      <c r="HY24" s="44"/>
      <c r="HZ24" s="44"/>
      <c r="IA24" s="44"/>
    </row>
    <row r="25" spans="1:237" s="309" customFormat="1" ht="30" customHeight="1" x14ac:dyDescent="0.25">
      <c r="A25" s="610"/>
      <c r="B25" s="290" t="s">
        <v>66</v>
      </c>
      <c r="D25" s="307">
        <v>7.4595730969097005</v>
      </c>
      <c r="E25" s="307">
        <v>9.114448615147138</v>
      </c>
      <c r="F25" s="308"/>
      <c r="G25" s="618" t="s">
        <v>67</v>
      </c>
      <c r="H25" s="618"/>
      <c r="I25" s="248">
        <v>5.3630000000000004</v>
      </c>
      <c r="J25" s="248">
        <v>3.0539999999999998</v>
      </c>
      <c r="K25" s="248">
        <v>3.2370000000000001</v>
      </c>
      <c r="L25" s="248">
        <v>2.7789999999999999</v>
      </c>
      <c r="M25" s="248">
        <v>5.2130000000000001</v>
      </c>
      <c r="N25" s="248">
        <v>4.8310000000000004</v>
      </c>
      <c r="O25" s="248">
        <v>3.51</v>
      </c>
      <c r="P25" s="248">
        <v>4.6669999999999998</v>
      </c>
      <c r="Q25" s="248">
        <v>3.1789999999999998</v>
      </c>
      <c r="R25" s="248">
        <v>4.0620000000000003</v>
      </c>
      <c r="S25" s="248">
        <v>6.4020000000000001</v>
      </c>
      <c r="T25" s="248">
        <v>2.3119999999999998</v>
      </c>
      <c r="U25" s="248">
        <v>3.2669999999999999</v>
      </c>
      <c r="V25" s="248">
        <v>4.2679999999999998</v>
      </c>
      <c r="W25" s="248">
        <v>3.9950000000000001</v>
      </c>
      <c r="X25" s="248">
        <v>4.3029999999999999</v>
      </c>
      <c r="Y25" s="248">
        <v>4.4290000000000003</v>
      </c>
      <c r="Z25" s="248">
        <v>3.6280000000000001</v>
      </c>
      <c r="AA25" s="248">
        <v>8.1929999999999996</v>
      </c>
      <c r="AB25" s="248">
        <v>7.59</v>
      </c>
      <c r="AC25" s="248">
        <v>4.7949999999999999</v>
      </c>
      <c r="AD25" s="248">
        <v>5.0039999999999996</v>
      </c>
      <c r="AE25" s="248">
        <v>4.7050000000000001</v>
      </c>
      <c r="AF25" s="248">
        <v>4.6710000000000003</v>
      </c>
      <c r="AG25" s="367">
        <v>6.1150000000000002</v>
      </c>
      <c r="AH25" s="248">
        <v>5.04</v>
      </c>
      <c r="AI25" s="248">
        <v>4.5359999999999996</v>
      </c>
      <c r="AJ25" s="248">
        <v>5.1470000000000002</v>
      </c>
      <c r="AK25" s="248">
        <v>5.0060000000000002</v>
      </c>
      <c r="AL25" s="248">
        <v>5.1710000000000003</v>
      </c>
      <c r="AM25" s="248">
        <v>5.59</v>
      </c>
      <c r="AN25" s="248">
        <v>4.883</v>
      </c>
      <c r="AO25" s="248">
        <v>4.6269999999999998</v>
      </c>
      <c r="AP25" s="248">
        <v>4.5860000000000003</v>
      </c>
      <c r="AQ25" s="248">
        <v>4.1029999999999998</v>
      </c>
      <c r="AR25" s="248">
        <v>4.0570000000000004</v>
      </c>
      <c r="AS25" s="248">
        <v>4.3010000000000002</v>
      </c>
      <c r="AT25" s="248">
        <v>4.5789999999999997</v>
      </c>
      <c r="AU25" s="248">
        <v>3.5390000000000001</v>
      </c>
      <c r="AV25" s="248">
        <v>4.0129999999999999</v>
      </c>
      <c r="AW25" s="248">
        <v>3.8010000000000002</v>
      </c>
      <c r="AX25" s="248">
        <v>4.7859999999999996</v>
      </c>
      <c r="AY25" s="248">
        <v>4.3920000000000003</v>
      </c>
      <c r="AZ25" s="248">
        <v>4.1449999999999996</v>
      </c>
      <c r="BA25" s="248">
        <v>3.8140000000000001</v>
      </c>
      <c r="BB25" s="248">
        <v>3.073</v>
      </c>
      <c r="BC25" s="248">
        <v>3.6709999999999998</v>
      </c>
      <c r="BD25" s="248">
        <v>4.5570000000000004</v>
      </c>
      <c r="BE25" s="248">
        <v>3.8849999999999998</v>
      </c>
      <c r="BF25" s="248">
        <v>6.226</v>
      </c>
      <c r="BG25" s="248">
        <v>-9.8219999999999992</v>
      </c>
      <c r="BH25" s="248">
        <v>-62.686</v>
      </c>
      <c r="BI25" s="248">
        <v>-45.148000000000003</v>
      </c>
      <c r="BJ25" s="248">
        <v>-14.233000000000001</v>
      </c>
      <c r="BK25" s="248">
        <v>-9.82</v>
      </c>
      <c r="BL25" s="248">
        <v>-6.3380000000000001</v>
      </c>
      <c r="BM25" s="248">
        <v>-3.855</v>
      </c>
      <c r="BN25" s="248">
        <v>-2.2210000000000001</v>
      </c>
      <c r="BO25" s="248">
        <v>-2.3809999999999998</v>
      </c>
      <c r="BP25" s="248">
        <v>-1.35</v>
      </c>
      <c r="BQ25" s="248">
        <v>-0.98799999999999999</v>
      </c>
      <c r="BR25" s="248">
        <v>-2.7069999999999999</v>
      </c>
      <c r="BS25" s="248">
        <v>7.9859999999999998</v>
      </c>
      <c r="BT25" s="248">
        <v>140.97999999999999</v>
      </c>
      <c r="BU25" s="248">
        <v>49.383000000000003</v>
      </c>
      <c r="BV25" s="248">
        <v>-21.253</v>
      </c>
      <c r="BW25" s="248">
        <v>-27.620999999999999</v>
      </c>
      <c r="BX25" s="248">
        <v>-12.99</v>
      </c>
      <c r="BY25" s="248">
        <v>-2.855</v>
      </c>
      <c r="BZ25" s="248">
        <v>3.5270000000000001</v>
      </c>
      <c r="CA25" s="248">
        <v>7.5659999999999998</v>
      </c>
      <c r="CB25" s="248">
        <v>3.9079999999999999</v>
      </c>
      <c r="CC25" s="248">
        <v>4.2759999999999998</v>
      </c>
      <c r="CD25" s="248">
        <v>3.7759999999999998</v>
      </c>
      <c r="CE25" s="248">
        <v>4.234</v>
      </c>
      <c r="CF25" s="248">
        <v>3.8260000000000001</v>
      </c>
      <c r="CG25" s="248">
        <v>4.1139999999999999</v>
      </c>
      <c r="CH25" s="248">
        <v>6.8570000000000002</v>
      </c>
      <c r="CI25" s="248">
        <v>4.7939999999999996</v>
      </c>
      <c r="CJ25" s="248">
        <v>5.2370000000000001</v>
      </c>
      <c r="CK25" s="248">
        <v>5.109</v>
      </c>
      <c r="CL25" s="248">
        <v>5.04</v>
      </c>
      <c r="CM25" s="248">
        <v>4.25</v>
      </c>
      <c r="CN25" s="248">
        <v>4.125</v>
      </c>
      <c r="CO25" s="248">
        <v>4.2060000000000004</v>
      </c>
      <c r="CP25" s="248">
        <v>4.1210000000000004</v>
      </c>
      <c r="CQ25" s="248">
        <v>3.762</v>
      </c>
      <c r="CR25" s="248">
        <v>-6.5000000000000002E-2</v>
      </c>
      <c r="CS25" s="248">
        <v>-40.305</v>
      </c>
      <c r="CT25" s="248">
        <v>-6.7229999999999999</v>
      </c>
      <c r="CU25" s="248">
        <v>-1.984</v>
      </c>
      <c r="CV25" s="248">
        <v>1.208</v>
      </c>
      <c r="CW25" s="248">
        <v>33.378999999999998</v>
      </c>
      <c r="CX25" s="248">
        <v>-14.438000000000001</v>
      </c>
      <c r="CY25" s="248">
        <v>4.2130000000000001</v>
      </c>
      <c r="CZ25" s="248">
        <v>4.9279999999999999</v>
      </c>
      <c r="DA25" s="248">
        <v>4.9820000000000002</v>
      </c>
      <c r="DB25" s="248">
        <v>4.0069999999999997</v>
      </c>
      <c r="DC25" s="248">
        <v>-13.39</v>
      </c>
      <c r="DD25" s="248">
        <v>3.4769999999999999</v>
      </c>
      <c r="DE25" s="248">
        <v>-9.3239999999999998</v>
      </c>
      <c r="DF25" s="248">
        <v>11.763999999999999</v>
      </c>
      <c r="DG25" s="248">
        <v>-0.58799999999999997</v>
      </c>
      <c r="DH25" s="248">
        <v>-0.94199999999999995</v>
      </c>
      <c r="DI25" s="248">
        <v>3.452</v>
      </c>
      <c r="DJ25" s="248">
        <v>-0.91</v>
      </c>
      <c r="DK25" s="248">
        <v>-3.3109999999999999</v>
      </c>
      <c r="DL25" s="248">
        <v>3.3029999999999999</v>
      </c>
      <c r="DM25" s="248">
        <v>0.55800000000000005</v>
      </c>
      <c r="DN25" s="248">
        <v>-3.0840000000000001</v>
      </c>
      <c r="DO25" s="248">
        <v>3.5830000000000002</v>
      </c>
      <c r="DP25" s="248">
        <v>2.1440000000000001</v>
      </c>
      <c r="DQ25" s="248">
        <v>-11.311999999999999</v>
      </c>
      <c r="DR25" s="248">
        <v>11.962999999999999</v>
      </c>
      <c r="DS25" s="248">
        <v>-1.0289999999999999</v>
      </c>
      <c r="DT25" s="248">
        <v>1.4039999999999999</v>
      </c>
      <c r="DU25" s="248">
        <v>3.0760000000000001</v>
      </c>
      <c r="DV25" s="248">
        <v>-2.1589999999999998</v>
      </c>
      <c r="DW25" s="248">
        <v>-2.23</v>
      </c>
      <c r="DX25" s="248">
        <v>1.8340000000000001</v>
      </c>
      <c r="DY25" s="248">
        <v>1.4179999999999999</v>
      </c>
      <c r="DZ25" s="248">
        <v>-0.90500000000000003</v>
      </c>
      <c r="EA25" s="248">
        <v>-0.39900000000000002</v>
      </c>
      <c r="EB25" s="248">
        <v>3.097</v>
      </c>
      <c r="EC25" s="248">
        <v>-10.452</v>
      </c>
      <c r="ED25" s="248">
        <v>11.669</v>
      </c>
      <c r="EE25" s="248">
        <v>-0.73499999999999999</v>
      </c>
      <c r="EF25" s="248">
        <v>1.526</v>
      </c>
      <c r="EG25" s="248">
        <v>2.286</v>
      </c>
      <c r="EH25" s="248">
        <v>2.1520000000000001</v>
      </c>
      <c r="EI25" s="248">
        <v>-2.7759999999999998</v>
      </c>
      <c r="EJ25" s="248">
        <v>-0.81100000000000005</v>
      </c>
      <c r="EK25" s="248">
        <v>1.62</v>
      </c>
      <c r="EL25" s="248">
        <v>-1.1870000000000001</v>
      </c>
      <c r="EM25" s="248">
        <v>-0.43099999999999999</v>
      </c>
      <c r="EN25" s="248">
        <v>4.5190000000000001</v>
      </c>
      <c r="EO25" s="248">
        <v>-11.359</v>
      </c>
      <c r="EP25" s="248">
        <v>11.134</v>
      </c>
      <c r="EQ25" s="248">
        <v>-0.154</v>
      </c>
      <c r="ER25" s="248">
        <v>1.39</v>
      </c>
      <c r="ES25" s="248">
        <v>2.4460000000000002</v>
      </c>
      <c r="ET25" s="248">
        <v>2.5590000000000002</v>
      </c>
      <c r="EU25" s="248">
        <v>-3.427</v>
      </c>
      <c r="EV25" s="248">
        <v>-1.0529999999999999</v>
      </c>
      <c r="EW25" s="248">
        <v>1.58</v>
      </c>
      <c r="EX25" s="248">
        <v>-1.643</v>
      </c>
      <c r="EY25" s="248">
        <v>-0.47499999999999998</v>
      </c>
      <c r="EZ25" s="248">
        <v>4.7640000000000002</v>
      </c>
      <c r="FA25" s="248">
        <v>-11.122999999999999</v>
      </c>
      <c r="FB25" s="248">
        <v>10.029999999999999</v>
      </c>
      <c r="FC25" s="248">
        <v>0.30199999999999999</v>
      </c>
      <c r="FD25" s="248">
        <v>1.1830000000000001</v>
      </c>
      <c r="FE25" s="248">
        <v>3.4180000000000001</v>
      </c>
      <c r="FF25" s="248">
        <v>2.173</v>
      </c>
      <c r="FG25" s="248">
        <v>-3.6560000000000001</v>
      </c>
      <c r="FH25" s="248">
        <v>-1.367</v>
      </c>
      <c r="FI25" s="248">
        <v>0.85499999999999998</v>
      </c>
      <c r="FJ25" s="248">
        <v>-1.073</v>
      </c>
      <c r="FK25" s="248">
        <v>0.375</v>
      </c>
      <c r="FL25" s="248">
        <v>4.0910000000000002</v>
      </c>
      <c r="FM25" s="248">
        <v>-9.1210000000000004</v>
      </c>
      <c r="FN25" s="248">
        <v>-6.593</v>
      </c>
      <c r="FO25" s="248">
        <v>-58.497</v>
      </c>
      <c r="FP25" s="248">
        <v>48.741999999999997</v>
      </c>
      <c r="FQ25" s="248">
        <v>61.706000000000003</v>
      </c>
      <c r="FR25" s="248">
        <v>7.43</v>
      </c>
      <c r="FS25" s="248">
        <v>6.4000000000000001E-2</v>
      </c>
      <c r="FT25" s="248">
        <v>1.248</v>
      </c>
      <c r="FU25" s="248">
        <v>2.569</v>
      </c>
      <c r="FV25" s="248">
        <v>-1.2350000000000001</v>
      </c>
      <c r="FW25" s="248">
        <v>1.4359999999999999</v>
      </c>
      <c r="FX25" s="248">
        <v>4.4729999999999999</v>
      </c>
      <c r="FY25" s="248">
        <v>-10.699</v>
      </c>
      <c r="FZ25" s="248">
        <v>3.673</v>
      </c>
      <c r="GA25" s="248">
        <v>-7.383</v>
      </c>
      <c r="GB25" s="248">
        <v>-7.7960000000000003</v>
      </c>
      <c r="GC25" s="248">
        <v>-14.756</v>
      </c>
      <c r="GD25" s="248">
        <v>-1.258</v>
      </c>
      <c r="GE25" s="248">
        <v>20.292000000000002</v>
      </c>
      <c r="GF25" s="248">
        <v>13.041</v>
      </c>
      <c r="GG25" s="248">
        <v>9.3070000000000004</v>
      </c>
      <c r="GH25" s="248">
        <v>2.6190000000000002</v>
      </c>
      <c r="GI25" s="248">
        <v>4.0309999999999997</v>
      </c>
      <c r="GJ25" s="248">
        <v>-0.127</v>
      </c>
      <c r="GK25" s="248">
        <v>0.68799999999999994</v>
      </c>
      <c r="GL25" s="248">
        <v>-0.67400000000000004</v>
      </c>
      <c r="GM25" s="248">
        <v>4.399</v>
      </c>
      <c r="GN25" s="248">
        <v>-0.60599999999999998</v>
      </c>
      <c r="GO25" s="248">
        <v>1.1319999999999999</v>
      </c>
      <c r="GP25" s="248">
        <v>-1.0629999999999999</v>
      </c>
      <c r="GQ25" s="248">
        <v>4.6890000000000001</v>
      </c>
      <c r="GR25" s="248">
        <v>2.012</v>
      </c>
      <c r="GS25" s="248">
        <v>-0.82</v>
      </c>
      <c r="GT25" s="248">
        <v>-0.64400000000000002</v>
      </c>
      <c r="GU25" s="248">
        <v>4.5609999999999999</v>
      </c>
      <c r="GV25" s="248">
        <v>1.946</v>
      </c>
      <c r="GW25" s="248">
        <v>-1.5660000000000001</v>
      </c>
      <c r="GX25" s="248">
        <v>-0.76300000000000001</v>
      </c>
      <c r="GY25" s="248">
        <v>4.641</v>
      </c>
      <c r="GZ25" s="248">
        <v>1.863</v>
      </c>
      <c r="HA25" s="248">
        <v>-1.9059999999999999</v>
      </c>
      <c r="HB25" s="248">
        <v>-4.423</v>
      </c>
      <c r="HC25" s="248">
        <v>-37.493000000000002</v>
      </c>
      <c r="HD25" s="248">
        <v>59.165999999999997</v>
      </c>
      <c r="HE25" s="248">
        <v>3.0779999999999998</v>
      </c>
      <c r="HF25" s="248">
        <v>-1.3109999999999999</v>
      </c>
      <c r="HG25" s="248">
        <v>-17.623999999999999</v>
      </c>
      <c r="HH25" s="248">
        <v>2.1040000000000001</v>
      </c>
      <c r="HI25" s="594" t="s">
        <v>68</v>
      </c>
      <c r="HJ25" s="594"/>
      <c r="HK25" s="293"/>
      <c r="HL25" s="460"/>
      <c r="HM25" s="340"/>
      <c r="HN25" s="462"/>
      <c r="HO25" s="469"/>
      <c r="HP25" s="294"/>
      <c r="HQ25" s="294"/>
      <c r="HR25" s="44"/>
      <c r="HS25" s="44"/>
      <c r="HT25" s="44"/>
      <c r="HU25" s="44"/>
      <c r="HV25" s="44"/>
      <c r="HW25" s="44"/>
      <c r="HX25" s="44"/>
      <c r="HY25" s="44"/>
      <c r="HZ25" s="44"/>
      <c r="IA25" s="44"/>
    </row>
    <row r="26" spans="1:237" s="348" customFormat="1" ht="15" customHeight="1" x14ac:dyDescent="0.25">
      <c r="A26" s="610"/>
      <c r="B26" s="344"/>
      <c r="C26" s="295">
        <v>5.0999999999999996</v>
      </c>
      <c r="D26" s="345">
        <v>2.7528919471144806</v>
      </c>
      <c r="E26" s="345">
        <v>2.9729763069999451</v>
      </c>
      <c r="F26" s="346">
        <v>23</v>
      </c>
      <c r="G26" s="296"/>
      <c r="H26" s="297" t="s">
        <v>400</v>
      </c>
      <c r="I26" s="250">
        <v>7.1020000000000003</v>
      </c>
      <c r="J26" s="250">
        <v>3.524</v>
      </c>
      <c r="K26" s="250">
        <v>3.8159999999999998</v>
      </c>
      <c r="L26" s="250">
        <v>4.3840000000000003</v>
      </c>
      <c r="M26" s="250">
        <v>3.9649999999999999</v>
      </c>
      <c r="N26" s="250">
        <v>4.3609999999999998</v>
      </c>
      <c r="O26" s="250">
        <v>3.8279999999999998</v>
      </c>
      <c r="P26" s="250">
        <v>6.327</v>
      </c>
      <c r="Q26" s="250">
        <v>4.2229999999999999</v>
      </c>
      <c r="R26" s="250">
        <v>4.5119999999999996</v>
      </c>
      <c r="S26" s="250">
        <v>4.8739999999999997</v>
      </c>
      <c r="T26" s="250">
        <v>2.1509999999999998</v>
      </c>
      <c r="U26" s="250">
        <v>2.2160000000000002</v>
      </c>
      <c r="V26" s="250">
        <v>6.0890000000000004</v>
      </c>
      <c r="W26" s="250">
        <v>4.7089999999999996</v>
      </c>
      <c r="X26" s="250">
        <v>4.649</v>
      </c>
      <c r="Y26" s="250">
        <v>5.0039999999999996</v>
      </c>
      <c r="Z26" s="250">
        <v>3.952</v>
      </c>
      <c r="AA26" s="250">
        <v>6.2629999999999999</v>
      </c>
      <c r="AB26" s="250">
        <v>5.5380000000000003</v>
      </c>
      <c r="AC26" s="250">
        <v>3.7919999999999998</v>
      </c>
      <c r="AD26" s="250">
        <v>3.867</v>
      </c>
      <c r="AE26" s="250">
        <v>4.1449999999999996</v>
      </c>
      <c r="AF26" s="250">
        <v>4.16</v>
      </c>
      <c r="AG26" s="368">
        <v>7.4290000000000003</v>
      </c>
      <c r="AH26" s="250">
        <v>5.609</v>
      </c>
      <c r="AI26" s="250">
        <v>5.1559999999999997</v>
      </c>
      <c r="AJ26" s="250">
        <v>5.431</v>
      </c>
      <c r="AK26" s="250">
        <v>5.9489999999999998</v>
      </c>
      <c r="AL26" s="250">
        <v>5.843</v>
      </c>
      <c r="AM26" s="250">
        <v>7.4690000000000003</v>
      </c>
      <c r="AN26" s="250">
        <v>5.3070000000000004</v>
      </c>
      <c r="AO26" s="250">
        <v>5.4210000000000003</v>
      </c>
      <c r="AP26" s="250">
        <v>4.1399999999999997</v>
      </c>
      <c r="AQ26" s="250">
        <v>4.1669999999999998</v>
      </c>
      <c r="AR26" s="250">
        <v>4.343</v>
      </c>
      <c r="AS26" s="250">
        <v>5.7830000000000004</v>
      </c>
      <c r="AT26" s="250">
        <v>4.9509999999999996</v>
      </c>
      <c r="AU26" s="250">
        <v>4.1989999999999998</v>
      </c>
      <c r="AV26" s="250">
        <v>4.4770000000000003</v>
      </c>
      <c r="AW26" s="250">
        <v>4.0460000000000003</v>
      </c>
      <c r="AX26" s="250">
        <v>5.1269999999999998</v>
      </c>
      <c r="AY26" s="250">
        <v>4.1669999999999998</v>
      </c>
      <c r="AZ26" s="250">
        <v>5.0830000000000002</v>
      </c>
      <c r="BA26" s="250">
        <v>4.1239999999999997</v>
      </c>
      <c r="BB26" s="250">
        <v>3.234</v>
      </c>
      <c r="BC26" s="250">
        <v>4.1859999999999999</v>
      </c>
      <c r="BD26" s="250">
        <v>4.9560000000000004</v>
      </c>
      <c r="BE26" s="250">
        <v>4.274</v>
      </c>
      <c r="BF26" s="250">
        <v>5.9290000000000003</v>
      </c>
      <c r="BG26" s="250">
        <v>-11.095000000000001</v>
      </c>
      <c r="BH26" s="250">
        <v>-71.923000000000002</v>
      </c>
      <c r="BI26" s="250">
        <v>-50.743000000000002</v>
      </c>
      <c r="BJ26" s="250">
        <v>-20.047000000000001</v>
      </c>
      <c r="BK26" s="250">
        <v>-9.6769999999999996</v>
      </c>
      <c r="BL26" s="250">
        <v>-8.2739999999999991</v>
      </c>
      <c r="BM26" s="250">
        <v>-6.6580000000000004</v>
      </c>
      <c r="BN26" s="250">
        <v>-2.4790000000000001</v>
      </c>
      <c r="BO26" s="250">
        <v>-2.09</v>
      </c>
      <c r="BP26" s="250">
        <v>-0.30199999999999999</v>
      </c>
      <c r="BQ26" s="250">
        <v>0.28000000000000003</v>
      </c>
      <c r="BR26" s="250">
        <v>-0.83599999999999997</v>
      </c>
      <c r="BS26" s="250">
        <v>8.7420000000000009</v>
      </c>
      <c r="BT26" s="250">
        <v>214.38800000000001</v>
      </c>
      <c r="BU26" s="250">
        <v>48.024000000000001</v>
      </c>
      <c r="BV26" s="250">
        <v>-28.169</v>
      </c>
      <c r="BW26" s="250">
        <v>-37.142000000000003</v>
      </c>
      <c r="BX26" s="250">
        <v>-17.638000000000002</v>
      </c>
      <c r="BY26" s="250">
        <v>-10.065</v>
      </c>
      <c r="BZ26" s="250">
        <v>-1.3220000000000001</v>
      </c>
      <c r="CA26" s="250">
        <v>3.6349999999999998</v>
      </c>
      <c r="CB26" s="250">
        <v>4.8230000000000004</v>
      </c>
      <c r="CC26" s="250">
        <v>4.2370000000000001</v>
      </c>
      <c r="CD26" s="250">
        <v>4.7919999999999998</v>
      </c>
      <c r="CE26" s="250">
        <v>3.8279999999999998</v>
      </c>
      <c r="CF26" s="250">
        <v>4.2830000000000004</v>
      </c>
      <c r="CG26" s="250">
        <v>4.5270000000000001</v>
      </c>
      <c r="CH26" s="250">
        <v>5.1929999999999996</v>
      </c>
      <c r="CI26" s="250">
        <v>4.0570000000000004</v>
      </c>
      <c r="CJ26" s="250">
        <v>6.0590000000000002</v>
      </c>
      <c r="CK26" s="250">
        <v>5.7439999999999998</v>
      </c>
      <c r="CL26" s="250">
        <v>6.0620000000000003</v>
      </c>
      <c r="CM26" s="250">
        <v>4.2169999999999996</v>
      </c>
      <c r="CN26" s="250">
        <v>4.97</v>
      </c>
      <c r="CO26" s="250">
        <v>4.556</v>
      </c>
      <c r="CP26" s="250">
        <v>4.4610000000000003</v>
      </c>
      <c r="CQ26" s="250">
        <v>4.1260000000000003</v>
      </c>
      <c r="CR26" s="250">
        <v>-0.53400000000000003</v>
      </c>
      <c r="CS26" s="250">
        <v>-47.076000000000001</v>
      </c>
      <c r="CT26" s="250">
        <v>-8.2159999999999993</v>
      </c>
      <c r="CU26" s="250">
        <v>-1.615</v>
      </c>
      <c r="CV26" s="250">
        <v>2.5289999999999999</v>
      </c>
      <c r="CW26" s="250">
        <v>37.149000000000001</v>
      </c>
      <c r="CX26" s="250">
        <v>-21.556000000000001</v>
      </c>
      <c r="CY26" s="250">
        <v>4.63</v>
      </c>
      <c r="CZ26" s="250">
        <v>4.5460000000000003</v>
      </c>
      <c r="DA26" s="250">
        <v>5.609</v>
      </c>
      <c r="DB26" s="250">
        <v>4.4770000000000003</v>
      </c>
      <c r="DC26" s="250">
        <v>-15.659000000000001</v>
      </c>
      <c r="DD26" s="250">
        <v>0.84399999999999997</v>
      </c>
      <c r="DE26" s="250">
        <v>-6.6970000000000001</v>
      </c>
      <c r="DF26" s="250">
        <v>13.513</v>
      </c>
      <c r="DG26" s="250">
        <v>-3.4390000000000001</v>
      </c>
      <c r="DH26" s="250">
        <v>1.5269999999999999</v>
      </c>
      <c r="DI26" s="250">
        <v>3.7810000000000001</v>
      </c>
      <c r="DJ26" s="250">
        <v>-2.5609999999999999</v>
      </c>
      <c r="DK26" s="250">
        <v>0.35099999999999998</v>
      </c>
      <c r="DL26" s="250">
        <v>1</v>
      </c>
      <c r="DM26" s="250">
        <v>5.3650000000000002</v>
      </c>
      <c r="DN26" s="250">
        <v>-2.0339999999999998</v>
      </c>
      <c r="DO26" s="250">
        <v>4.0979999999999999</v>
      </c>
      <c r="DP26" s="250">
        <v>-6.34</v>
      </c>
      <c r="DQ26" s="250">
        <v>-9.8140000000000001</v>
      </c>
      <c r="DR26" s="250">
        <v>13.833</v>
      </c>
      <c r="DS26" s="250">
        <v>-2.911</v>
      </c>
      <c r="DT26" s="250">
        <v>1.1200000000000001</v>
      </c>
      <c r="DU26" s="250">
        <v>4.1769999999999996</v>
      </c>
      <c r="DV26" s="250">
        <v>-3.0590000000000002</v>
      </c>
      <c r="DW26" s="250">
        <v>2.7669999999999999</v>
      </c>
      <c r="DX26" s="250">
        <v>-0.999</v>
      </c>
      <c r="DY26" s="250">
        <v>5.6580000000000004</v>
      </c>
      <c r="DZ26" s="250">
        <v>-1.6950000000000001</v>
      </c>
      <c r="EA26" s="250">
        <v>1.395</v>
      </c>
      <c r="EB26" s="250">
        <v>-6.28</v>
      </c>
      <c r="EC26" s="250">
        <v>-6.3959999999999999</v>
      </c>
      <c r="ED26" s="250">
        <v>12.352</v>
      </c>
      <c r="EE26" s="250">
        <v>-2.9660000000000002</v>
      </c>
      <c r="EF26" s="250">
        <v>1.4630000000000001</v>
      </c>
      <c r="EG26" s="250">
        <v>3.133</v>
      </c>
      <c r="EH26" s="250">
        <v>-0.90400000000000003</v>
      </c>
      <c r="EI26" s="250">
        <v>2.0659999999999998</v>
      </c>
      <c r="EJ26" s="250">
        <v>-2.637</v>
      </c>
      <c r="EK26" s="250">
        <v>5.734</v>
      </c>
      <c r="EL26" s="250">
        <v>-1.431</v>
      </c>
      <c r="EM26" s="250">
        <v>1.409</v>
      </c>
      <c r="EN26" s="250">
        <v>-3.3380000000000001</v>
      </c>
      <c r="EO26" s="250">
        <v>-7.9820000000000002</v>
      </c>
      <c r="EP26" s="250">
        <v>11.87</v>
      </c>
      <c r="EQ26" s="250">
        <v>-2.7120000000000002</v>
      </c>
      <c r="ER26" s="250">
        <v>1.962</v>
      </c>
      <c r="ES26" s="250">
        <v>3.0289999999999999</v>
      </c>
      <c r="ET26" s="250">
        <v>0.61899999999999999</v>
      </c>
      <c r="EU26" s="250">
        <v>1.2999999999999999E-2</v>
      </c>
      <c r="EV26" s="250">
        <v>-2.5310000000000001</v>
      </c>
      <c r="EW26" s="250">
        <v>4.4489999999999998</v>
      </c>
      <c r="EX26" s="250">
        <v>-1.4059999999999999</v>
      </c>
      <c r="EY26" s="250">
        <v>1.58</v>
      </c>
      <c r="EZ26" s="250">
        <v>-2.0049999999999999</v>
      </c>
      <c r="FA26" s="250">
        <v>-8.7059999999999995</v>
      </c>
      <c r="FB26" s="250">
        <v>11.068</v>
      </c>
      <c r="FC26" s="250">
        <v>-2.452</v>
      </c>
      <c r="FD26" s="250">
        <v>1.5409999999999999</v>
      </c>
      <c r="FE26" s="250">
        <v>4.0999999999999996</v>
      </c>
      <c r="FF26" s="250">
        <v>-0.3</v>
      </c>
      <c r="FG26" s="250">
        <v>0.89300000000000002</v>
      </c>
      <c r="FH26" s="250">
        <v>-3.4209999999999998</v>
      </c>
      <c r="FI26" s="250">
        <v>3.5569999999999999</v>
      </c>
      <c r="FJ26" s="250">
        <v>-0.497</v>
      </c>
      <c r="FK26" s="250">
        <v>2.331</v>
      </c>
      <c r="FL26" s="250">
        <v>-2.6419999999999999</v>
      </c>
      <c r="FM26" s="250">
        <v>-7.2569999999999997</v>
      </c>
      <c r="FN26" s="250">
        <v>-6.782</v>
      </c>
      <c r="FO26" s="250">
        <v>-69.192999999999998</v>
      </c>
      <c r="FP26" s="250">
        <v>78.135999999999996</v>
      </c>
      <c r="FQ26" s="250">
        <v>68.972999999999999</v>
      </c>
      <c r="FR26" s="250">
        <v>12.631</v>
      </c>
      <c r="FS26" s="250">
        <v>2.46</v>
      </c>
      <c r="FT26" s="250">
        <v>-1.72</v>
      </c>
      <c r="FU26" s="250">
        <v>8.1920000000000002</v>
      </c>
      <c r="FV26" s="250">
        <v>-9.9000000000000005E-2</v>
      </c>
      <c r="FW26" s="250">
        <v>4.2</v>
      </c>
      <c r="FX26" s="250">
        <v>-2.0739999999999998</v>
      </c>
      <c r="FY26" s="250">
        <v>-8.2889999999999997</v>
      </c>
      <c r="FZ26" s="250">
        <v>2.222</v>
      </c>
      <c r="GA26" s="250">
        <v>-10.932</v>
      </c>
      <c r="GB26" s="250">
        <v>-16.126999999999999</v>
      </c>
      <c r="GC26" s="250">
        <v>-18.004000000000001</v>
      </c>
      <c r="GD26" s="250">
        <v>-1.4379999999999999</v>
      </c>
      <c r="GE26" s="250">
        <v>34.252000000000002</v>
      </c>
      <c r="GF26" s="250">
        <v>7.3170000000000002</v>
      </c>
      <c r="GG26" s="250">
        <v>18.71</v>
      </c>
      <c r="GH26" s="250">
        <v>4.9189999999999996</v>
      </c>
      <c r="GI26" s="250">
        <v>4.8940000000000001</v>
      </c>
      <c r="GJ26" s="250">
        <v>0.93300000000000005</v>
      </c>
      <c r="GK26" s="250">
        <v>6.17</v>
      </c>
      <c r="GL26" s="250">
        <v>-6.7450000000000001</v>
      </c>
      <c r="GM26" s="250">
        <v>4.3079999999999998</v>
      </c>
      <c r="GN26" s="250">
        <v>1.4690000000000001</v>
      </c>
      <c r="GO26" s="250">
        <v>5.1929999999999996</v>
      </c>
      <c r="GP26" s="250">
        <v>-6.3360000000000003</v>
      </c>
      <c r="GQ26" s="250">
        <v>4.5519999999999996</v>
      </c>
      <c r="GR26" s="250">
        <v>2.1160000000000001</v>
      </c>
      <c r="GS26" s="250">
        <v>4.0570000000000004</v>
      </c>
      <c r="GT26" s="250">
        <v>-4.5339999999999998</v>
      </c>
      <c r="GU26" s="250">
        <v>4.242</v>
      </c>
      <c r="GV26" s="250">
        <v>2.4239999999999999</v>
      </c>
      <c r="GW26" s="250">
        <v>2.2469999999999999</v>
      </c>
      <c r="GX26" s="250">
        <v>-3.8439999999999999</v>
      </c>
      <c r="GY26" s="250">
        <v>3.83</v>
      </c>
      <c r="GZ26" s="250">
        <v>2.33</v>
      </c>
      <c r="HA26" s="250">
        <v>1.919</v>
      </c>
      <c r="HB26" s="250">
        <v>-8.1470000000000002</v>
      </c>
      <c r="HC26" s="250">
        <v>-44.753</v>
      </c>
      <c r="HD26" s="250">
        <v>77.465000000000003</v>
      </c>
      <c r="HE26" s="250">
        <v>9.2490000000000006</v>
      </c>
      <c r="HF26" s="250">
        <v>-4.2779999999999996</v>
      </c>
      <c r="HG26" s="250">
        <v>-26.099</v>
      </c>
      <c r="HH26" s="250">
        <v>1.5029999999999999</v>
      </c>
      <c r="HI26" s="347"/>
      <c r="HJ26" s="298" t="s">
        <v>808</v>
      </c>
      <c r="HK26" s="299"/>
      <c r="HL26" s="461"/>
      <c r="HM26" s="300"/>
      <c r="HN26" s="463"/>
      <c r="HO26" s="469"/>
      <c r="HP26" s="300"/>
      <c r="HQ26" s="300"/>
      <c r="HR26" s="44"/>
      <c r="HS26" s="44"/>
      <c r="HT26" s="44"/>
      <c r="HU26" s="44"/>
      <c r="HV26" s="44"/>
      <c r="HW26" s="44"/>
      <c r="HX26" s="44"/>
      <c r="HY26" s="44"/>
      <c r="HZ26" s="44"/>
      <c r="IA26" s="44"/>
    </row>
    <row r="27" spans="1:237" s="305" customFormat="1" ht="15" customHeight="1" x14ac:dyDescent="0.25">
      <c r="A27" s="610"/>
      <c r="B27" s="301"/>
      <c r="C27" s="295">
        <v>5.2</v>
      </c>
      <c r="D27" s="302">
        <v>2.6479909489052837</v>
      </c>
      <c r="E27" s="302">
        <v>2.3494140672905388</v>
      </c>
      <c r="F27" s="303">
        <v>24</v>
      </c>
      <c r="G27" s="296"/>
      <c r="H27" s="297" t="s">
        <v>402</v>
      </c>
      <c r="I27" s="250">
        <v>1.2989999999999999</v>
      </c>
      <c r="J27" s="250">
        <v>-2.3809999999999998</v>
      </c>
      <c r="K27" s="250">
        <v>0.38700000000000001</v>
      </c>
      <c r="L27" s="250">
        <v>-9.1999999999999998E-2</v>
      </c>
      <c r="M27" s="250">
        <v>3.8279999999999998</v>
      </c>
      <c r="N27" s="250">
        <v>3.96</v>
      </c>
      <c r="O27" s="250">
        <v>1.234</v>
      </c>
      <c r="P27" s="250">
        <v>1.5529999999999999</v>
      </c>
      <c r="Q27" s="250">
        <v>0.76100000000000001</v>
      </c>
      <c r="R27" s="250">
        <v>1.157</v>
      </c>
      <c r="S27" s="250">
        <v>8.4030000000000005</v>
      </c>
      <c r="T27" s="250">
        <v>5.2949999999999999</v>
      </c>
      <c r="U27" s="250">
        <v>4.6289999999999996</v>
      </c>
      <c r="V27" s="250">
        <v>3.6749999999999998</v>
      </c>
      <c r="W27" s="250">
        <v>5.327</v>
      </c>
      <c r="X27" s="250">
        <v>4.923</v>
      </c>
      <c r="Y27" s="250">
        <v>5.2759999999999998</v>
      </c>
      <c r="Z27" s="250">
        <v>3.9870000000000001</v>
      </c>
      <c r="AA27" s="250">
        <v>8.4160000000000004</v>
      </c>
      <c r="AB27" s="250">
        <v>7.7240000000000002</v>
      </c>
      <c r="AC27" s="250">
        <v>5.056</v>
      </c>
      <c r="AD27" s="250">
        <v>5.5439999999999996</v>
      </c>
      <c r="AE27" s="250">
        <v>5.0030000000000001</v>
      </c>
      <c r="AF27" s="250">
        <v>5.4320000000000004</v>
      </c>
      <c r="AG27" s="368">
        <v>7.1139999999999999</v>
      </c>
      <c r="AH27" s="250">
        <v>5.9969999999999999</v>
      </c>
      <c r="AI27" s="250">
        <v>4.133</v>
      </c>
      <c r="AJ27" s="250">
        <v>3.4860000000000002</v>
      </c>
      <c r="AK27" s="250">
        <v>3.1280000000000001</v>
      </c>
      <c r="AL27" s="250">
        <v>3.3410000000000002</v>
      </c>
      <c r="AM27" s="250">
        <v>3.4910000000000001</v>
      </c>
      <c r="AN27" s="250">
        <v>4.0129999999999999</v>
      </c>
      <c r="AO27" s="250">
        <v>3.7349999999999999</v>
      </c>
      <c r="AP27" s="250">
        <v>4.7240000000000002</v>
      </c>
      <c r="AQ27" s="250">
        <v>4.0019999999999998</v>
      </c>
      <c r="AR27" s="250">
        <v>3.415</v>
      </c>
      <c r="AS27" s="250">
        <v>3.1880000000000002</v>
      </c>
      <c r="AT27" s="250">
        <v>3.6110000000000002</v>
      </c>
      <c r="AU27" s="250">
        <v>3.0249999999999999</v>
      </c>
      <c r="AV27" s="250">
        <v>3.9630000000000001</v>
      </c>
      <c r="AW27" s="250">
        <v>3.4529999999999998</v>
      </c>
      <c r="AX27" s="250">
        <v>4.2990000000000004</v>
      </c>
      <c r="AY27" s="250">
        <v>4.7460000000000004</v>
      </c>
      <c r="AZ27" s="250">
        <v>3.6960000000000002</v>
      </c>
      <c r="BA27" s="250">
        <v>3.2850000000000001</v>
      </c>
      <c r="BB27" s="250">
        <v>4.4169999999999998</v>
      </c>
      <c r="BC27" s="250">
        <v>4.96</v>
      </c>
      <c r="BD27" s="250">
        <v>5.2110000000000003</v>
      </c>
      <c r="BE27" s="250">
        <v>3.6669999999999998</v>
      </c>
      <c r="BF27" s="250">
        <v>8.4510000000000005</v>
      </c>
      <c r="BG27" s="250">
        <v>-8.6159999999999997</v>
      </c>
      <c r="BH27" s="250">
        <v>-50.960999999999999</v>
      </c>
      <c r="BI27" s="250">
        <v>-37.085999999999999</v>
      </c>
      <c r="BJ27" s="250">
        <v>5.3120000000000003</v>
      </c>
      <c r="BK27" s="250">
        <v>3.1059999999999999</v>
      </c>
      <c r="BL27" s="250">
        <v>3.2120000000000002</v>
      </c>
      <c r="BM27" s="250">
        <v>4.13</v>
      </c>
      <c r="BN27" s="250">
        <v>4.3170000000000002</v>
      </c>
      <c r="BO27" s="250">
        <v>2.8759999999999999</v>
      </c>
      <c r="BP27" s="250">
        <v>3.6480000000000001</v>
      </c>
      <c r="BQ27" s="250">
        <v>4.8150000000000004</v>
      </c>
      <c r="BR27" s="250">
        <v>-1.387</v>
      </c>
      <c r="BS27" s="250">
        <v>8.0039999999999996</v>
      </c>
      <c r="BT27" s="250">
        <v>100.04</v>
      </c>
      <c r="BU27" s="250">
        <v>45.476999999999997</v>
      </c>
      <c r="BV27" s="250">
        <v>-27.038</v>
      </c>
      <c r="BW27" s="250">
        <v>-30.675999999999998</v>
      </c>
      <c r="BX27" s="250">
        <v>-9.4169999999999998</v>
      </c>
      <c r="BY27" s="250">
        <v>1.0429999999999999</v>
      </c>
      <c r="BZ27" s="250">
        <v>3.5489999999999999</v>
      </c>
      <c r="CA27" s="250">
        <v>6.2610000000000001</v>
      </c>
      <c r="CB27" s="250">
        <v>-0.23899999999999999</v>
      </c>
      <c r="CC27" s="250">
        <v>2.5550000000000002</v>
      </c>
      <c r="CD27" s="250">
        <v>1.18</v>
      </c>
      <c r="CE27" s="250">
        <v>4.87</v>
      </c>
      <c r="CF27" s="250">
        <v>4.5659999999999998</v>
      </c>
      <c r="CG27" s="250">
        <v>4.7130000000000001</v>
      </c>
      <c r="CH27" s="250">
        <v>7.077</v>
      </c>
      <c r="CI27" s="250">
        <v>5.3250000000000002</v>
      </c>
      <c r="CJ27" s="250">
        <v>5.6970000000000001</v>
      </c>
      <c r="CK27" s="250">
        <v>3.319</v>
      </c>
      <c r="CL27" s="250">
        <v>3.7410000000000001</v>
      </c>
      <c r="CM27" s="250">
        <v>4.05</v>
      </c>
      <c r="CN27" s="250">
        <v>3.2669999999999999</v>
      </c>
      <c r="CO27" s="250">
        <v>3.9119999999999999</v>
      </c>
      <c r="CP27" s="250">
        <v>3.927</v>
      </c>
      <c r="CQ27" s="250">
        <v>4.859</v>
      </c>
      <c r="CR27" s="250">
        <v>0.92600000000000005</v>
      </c>
      <c r="CS27" s="250">
        <v>-26.984000000000002</v>
      </c>
      <c r="CT27" s="250">
        <v>3.472</v>
      </c>
      <c r="CU27" s="250">
        <v>3.6139999999999999</v>
      </c>
      <c r="CV27" s="250">
        <v>3.669</v>
      </c>
      <c r="CW27" s="250">
        <v>21.352</v>
      </c>
      <c r="CX27" s="250">
        <v>-13.425000000000001</v>
      </c>
      <c r="CY27" s="250">
        <v>1.8</v>
      </c>
      <c r="CZ27" s="250">
        <v>5.4429999999999996</v>
      </c>
      <c r="DA27" s="250">
        <v>4.2380000000000004</v>
      </c>
      <c r="DB27" s="250">
        <v>3.8889999999999998</v>
      </c>
      <c r="DC27" s="250">
        <v>-5.5179999999999998</v>
      </c>
      <c r="DD27" s="250">
        <v>2.331</v>
      </c>
      <c r="DE27" s="250">
        <v>3.9249999999999998</v>
      </c>
      <c r="DF27" s="250">
        <v>5.8049999999999997</v>
      </c>
      <c r="DG27" s="250">
        <v>0.72899999999999998</v>
      </c>
      <c r="DH27" s="250">
        <v>-4.4039999999999999</v>
      </c>
      <c r="DI27" s="250">
        <v>6.4740000000000002</v>
      </c>
      <c r="DJ27" s="250">
        <v>2.8450000000000002</v>
      </c>
      <c r="DK27" s="250">
        <v>-5.7939999999999996</v>
      </c>
      <c r="DL27" s="250">
        <v>2.9079999999999999</v>
      </c>
      <c r="DM27" s="250">
        <v>-3.605</v>
      </c>
      <c r="DN27" s="250">
        <v>-6.2560000000000002</v>
      </c>
      <c r="DO27" s="250">
        <v>1.091</v>
      </c>
      <c r="DP27" s="250">
        <v>-1.343</v>
      </c>
      <c r="DQ27" s="250">
        <v>0.15</v>
      </c>
      <c r="DR27" s="250">
        <v>8.8059999999999992</v>
      </c>
      <c r="DS27" s="250">
        <v>0.248</v>
      </c>
      <c r="DT27" s="250">
        <v>-0.65300000000000002</v>
      </c>
      <c r="DU27" s="250">
        <v>6.609</v>
      </c>
      <c r="DV27" s="250">
        <v>0.14799999999999999</v>
      </c>
      <c r="DW27" s="250">
        <v>-5.4980000000000002</v>
      </c>
      <c r="DX27" s="250">
        <v>2.1059999999999999</v>
      </c>
      <c r="DY27" s="250">
        <v>-3.226</v>
      </c>
      <c r="DZ27" s="250">
        <v>0.45800000000000002</v>
      </c>
      <c r="EA27" s="250">
        <v>-1.8080000000000001</v>
      </c>
      <c r="EB27" s="250">
        <v>-1.9670000000000001</v>
      </c>
      <c r="EC27" s="250">
        <v>-0.76400000000000001</v>
      </c>
      <c r="ED27" s="250">
        <v>10.54</v>
      </c>
      <c r="EE27" s="250">
        <v>-0.13700000000000001</v>
      </c>
      <c r="EF27" s="250">
        <v>-0.31900000000000001</v>
      </c>
      <c r="EG27" s="250">
        <v>5.3040000000000003</v>
      </c>
      <c r="EH27" s="250">
        <v>4.4139999999999997</v>
      </c>
      <c r="EI27" s="250">
        <v>-6.1020000000000003</v>
      </c>
      <c r="EJ27" s="250">
        <v>-0.42299999999999999</v>
      </c>
      <c r="EK27" s="250">
        <v>-2.7759999999999998</v>
      </c>
      <c r="EL27" s="250">
        <v>-5.7000000000000002E-2</v>
      </c>
      <c r="EM27" s="250">
        <v>-1.4059999999999999</v>
      </c>
      <c r="EN27" s="250">
        <v>-0.40300000000000002</v>
      </c>
      <c r="EO27" s="250">
        <v>-1.7989999999999999</v>
      </c>
      <c r="EP27" s="250">
        <v>8.5960000000000001</v>
      </c>
      <c r="EQ27" s="250">
        <v>-0.75700000000000001</v>
      </c>
      <c r="ER27" s="250">
        <v>-0.66400000000000003</v>
      </c>
      <c r="ES27" s="250">
        <v>5.5220000000000002</v>
      </c>
      <c r="ET27" s="250">
        <v>4.5650000000000004</v>
      </c>
      <c r="EU27" s="250">
        <v>-5.6280000000000001</v>
      </c>
      <c r="EV27" s="250">
        <v>-0.69</v>
      </c>
      <c r="EW27" s="250">
        <v>-1.849</v>
      </c>
      <c r="EX27" s="250">
        <v>-0.746</v>
      </c>
      <c r="EY27" s="250">
        <v>-1.9630000000000001</v>
      </c>
      <c r="EZ27" s="250">
        <v>-0.621</v>
      </c>
      <c r="FA27" s="250">
        <v>-1.397</v>
      </c>
      <c r="FB27" s="250">
        <v>7.9809999999999999</v>
      </c>
      <c r="FC27" s="250">
        <v>0.14599999999999999</v>
      </c>
      <c r="FD27" s="250">
        <v>-1.151</v>
      </c>
      <c r="FE27" s="250">
        <v>6.3849999999999998</v>
      </c>
      <c r="FF27" s="250">
        <v>5.0129999999999999</v>
      </c>
      <c r="FG27" s="250">
        <v>-6.5739999999999998</v>
      </c>
      <c r="FH27" s="250">
        <v>-1.083</v>
      </c>
      <c r="FI27" s="250">
        <v>-0.77400000000000002</v>
      </c>
      <c r="FJ27" s="250">
        <v>-0.22900000000000001</v>
      </c>
      <c r="FK27" s="250">
        <v>-1.728</v>
      </c>
      <c r="FL27" s="250">
        <v>-2.08</v>
      </c>
      <c r="FM27" s="250">
        <v>3.153</v>
      </c>
      <c r="FN27" s="250">
        <v>-9.0109999999999992</v>
      </c>
      <c r="FO27" s="250">
        <v>-46.259</v>
      </c>
      <c r="FP27" s="250">
        <v>26.817</v>
      </c>
      <c r="FQ27" s="250">
        <v>78.075999999999993</v>
      </c>
      <c r="FR27" s="250">
        <v>2.8140000000000001</v>
      </c>
      <c r="FS27" s="250">
        <v>-6.4770000000000003</v>
      </c>
      <c r="FT27" s="250">
        <v>-0.20300000000000001</v>
      </c>
      <c r="FU27" s="250">
        <v>-0.59599999999999997</v>
      </c>
      <c r="FV27" s="250">
        <v>-1.6080000000000001</v>
      </c>
      <c r="FW27" s="250">
        <v>-0.99099999999999999</v>
      </c>
      <c r="FX27" s="250">
        <v>-0.97699999999999998</v>
      </c>
      <c r="FY27" s="250">
        <v>-2.9510000000000001</v>
      </c>
      <c r="FZ27" s="250">
        <v>-0.34599999999999997</v>
      </c>
      <c r="GA27" s="250">
        <v>-0.46300000000000002</v>
      </c>
      <c r="GB27" s="250">
        <v>-7.774</v>
      </c>
      <c r="GC27" s="250">
        <v>-10.689</v>
      </c>
      <c r="GD27" s="250">
        <v>-2.3119999999999998</v>
      </c>
      <c r="GE27" s="250">
        <v>22.202000000000002</v>
      </c>
      <c r="GF27" s="250">
        <v>11.321999999999999</v>
      </c>
      <c r="GG27" s="250">
        <v>1.87</v>
      </c>
      <c r="GH27" s="250">
        <v>0.96899999999999997</v>
      </c>
      <c r="GI27" s="250">
        <v>4.9359999999999999</v>
      </c>
      <c r="GJ27" s="250">
        <v>2.4870000000000001</v>
      </c>
      <c r="GK27" s="250">
        <v>-7.3970000000000002</v>
      </c>
      <c r="GL27" s="250">
        <v>0.17199999999999999</v>
      </c>
      <c r="GM27" s="250">
        <v>7.875</v>
      </c>
      <c r="GN27" s="250">
        <v>1.113</v>
      </c>
      <c r="GO27" s="250">
        <v>-4.0199999999999996</v>
      </c>
      <c r="GP27" s="250">
        <v>-0.11899999999999999</v>
      </c>
      <c r="GQ27" s="250">
        <v>8.0269999999999992</v>
      </c>
      <c r="GR27" s="250">
        <v>3.395</v>
      </c>
      <c r="GS27" s="250">
        <v>-5.59</v>
      </c>
      <c r="GT27" s="250">
        <v>0.23300000000000001</v>
      </c>
      <c r="GU27" s="250">
        <v>5.5960000000000001</v>
      </c>
      <c r="GV27" s="250">
        <v>3.8180000000000001</v>
      </c>
      <c r="GW27" s="250">
        <v>-5.3079999999999998</v>
      </c>
      <c r="GX27" s="250">
        <v>-0.52200000000000002</v>
      </c>
      <c r="GY27" s="250">
        <v>6.2560000000000002</v>
      </c>
      <c r="GZ27" s="250">
        <v>3.8330000000000002</v>
      </c>
      <c r="HA27" s="250">
        <v>-4.4589999999999996</v>
      </c>
      <c r="HB27" s="250">
        <v>-4.2530000000000001</v>
      </c>
      <c r="HC27" s="250">
        <v>-23.128</v>
      </c>
      <c r="HD27" s="250">
        <v>47.142000000000003</v>
      </c>
      <c r="HE27" s="250">
        <v>-4.327</v>
      </c>
      <c r="HF27" s="250">
        <v>-4.202</v>
      </c>
      <c r="HG27" s="250">
        <v>-10.016</v>
      </c>
      <c r="HH27" s="250">
        <v>4.9740000000000002</v>
      </c>
      <c r="HI27" s="304"/>
      <c r="HJ27" s="298" t="s">
        <v>401</v>
      </c>
      <c r="HK27" s="299"/>
      <c r="HL27" s="461"/>
      <c r="HM27" s="300"/>
      <c r="HN27" s="463"/>
      <c r="HO27" s="469"/>
      <c r="HP27" s="300"/>
      <c r="HQ27" s="300"/>
      <c r="HR27" s="44"/>
      <c r="HS27" s="44"/>
      <c r="HT27" s="44"/>
      <c r="HU27" s="44"/>
      <c r="HV27" s="44"/>
      <c r="HW27" s="44"/>
      <c r="HX27" s="44"/>
      <c r="HY27" s="44"/>
      <c r="HZ27" s="44"/>
      <c r="IA27" s="44"/>
    </row>
    <row r="28" spans="1:237" s="348" customFormat="1" ht="30" customHeight="1" x14ac:dyDescent="0.25">
      <c r="A28" s="610"/>
      <c r="B28" s="344"/>
      <c r="C28" s="295">
        <v>5.3</v>
      </c>
      <c r="D28" s="345">
        <v>2.0586902008899366</v>
      </c>
      <c r="E28" s="345">
        <v>3.7920582408566545</v>
      </c>
      <c r="F28" s="346">
        <v>25</v>
      </c>
      <c r="G28" s="296"/>
      <c r="H28" s="297" t="s">
        <v>811</v>
      </c>
      <c r="I28" s="250">
        <v>6.3339999999999996</v>
      </c>
      <c r="J28" s="250">
        <v>6.3710000000000004</v>
      </c>
      <c r="K28" s="250">
        <v>4.5730000000000004</v>
      </c>
      <c r="L28" s="250">
        <v>3.379</v>
      </c>
      <c r="M28" s="250">
        <v>7.0030000000000001</v>
      </c>
      <c r="N28" s="250">
        <v>5.75</v>
      </c>
      <c r="O28" s="250">
        <v>4.7759999999999998</v>
      </c>
      <c r="P28" s="250">
        <v>5.3520000000000003</v>
      </c>
      <c r="Q28" s="250">
        <v>3.91</v>
      </c>
      <c r="R28" s="250">
        <v>5.49</v>
      </c>
      <c r="S28" s="250">
        <v>6.4820000000000002</v>
      </c>
      <c r="T28" s="250">
        <v>0.73599999999999999</v>
      </c>
      <c r="U28" s="250">
        <v>3.3039999999999998</v>
      </c>
      <c r="V28" s="250">
        <v>3.242</v>
      </c>
      <c r="W28" s="250">
        <v>2.6379999999999999</v>
      </c>
      <c r="X28" s="250">
        <v>3.6669999999999998</v>
      </c>
      <c r="Y28" s="250">
        <v>3.5059999999999998</v>
      </c>
      <c r="Z28" s="250">
        <v>3.1539999999999999</v>
      </c>
      <c r="AA28" s="250">
        <v>9.5380000000000003</v>
      </c>
      <c r="AB28" s="250">
        <v>9.1989999999999998</v>
      </c>
      <c r="AC28" s="250">
        <v>5.4210000000000003</v>
      </c>
      <c r="AD28" s="250">
        <v>5.617</v>
      </c>
      <c r="AE28" s="250">
        <v>4.9809999999999999</v>
      </c>
      <c r="AF28" s="250">
        <v>4.6420000000000003</v>
      </c>
      <c r="AG28" s="368">
        <v>4.6950000000000003</v>
      </c>
      <c r="AH28" s="250">
        <v>3.9929999999999999</v>
      </c>
      <c r="AI28" s="250">
        <v>4.2949999999999999</v>
      </c>
      <c r="AJ28" s="250">
        <v>5.9489999999999998</v>
      </c>
      <c r="AK28" s="250">
        <v>5.4139999999999997</v>
      </c>
      <c r="AL28" s="250">
        <v>5.798</v>
      </c>
      <c r="AM28" s="250">
        <v>5.52</v>
      </c>
      <c r="AN28" s="250">
        <v>5.0869999999999997</v>
      </c>
      <c r="AO28" s="250">
        <v>4.5650000000000004</v>
      </c>
      <c r="AP28" s="250">
        <v>4.8630000000000004</v>
      </c>
      <c r="AQ28" s="250">
        <v>4.1120000000000001</v>
      </c>
      <c r="AR28" s="250">
        <v>4.2060000000000004</v>
      </c>
      <c r="AS28" s="250">
        <v>3.8420000000000001</v>
      </c>
      <c r="AT28" s="250">
        <v>4.8979999999999997</v>
      </c>
      <c r="AU28" s="250">
        <v>3.331</v>
      </c>
      <c r="AV28" s="250">
        <v>3.6909999999999998</v>
      </c>
      <c r="AW28" s="250">
        <v>3.8180000000000001</v>
      </c>
      <c r="AX28" s="250">
        <v>4.819</v>
      </c>
      <c r="AY28" s="250">
        <v>4.343</v>
      </c>
      <c r="AZ28" s="250">
        <v>3.6709999999999998</v>
      </c>
      <c r="BA28" s="250">
        <v>3.8969999999999998</v>
      </c>
      <c r="BB28" s="250">
        <v>2.1469999999999998</v>
      </c>
      <c r="BC28" s="250">
        <v>2.476</v>
      </c>
      <c r="BD28" s="250">
        <v>3.8330000000000002</v>
      </c>
      <c r="BE28" s="250">
        <v>3.7210000000000001</v>
      </c>
      <c r="BF28" s="250">
        <v>5.0629999999999997</v>
      </c>
      <c r="BG28" s="250">
        <v>-9.5410000000000004</v>
      </c>
      <c r="BH28" s="250">
        <v>-62.664999999999999</v>
      </c>
      <c r="BI28" s="250">
        <v>-45.58</v>
      </c>
      <c r="BJ28" s="250">
        <v>-21.616</v>
      </c>
      <c r="BK28" s="250">
        <v>-18.018000000000001</v>
      </c>
      <c r="BL28" s="250">
        <v>-10.666</v>
      </c>
      <c r="BM28" s="250">
        <v>-6.5350000000000001</v>
      </c>
      <c r="BN28" s="250">
        <v>-5.9790000000000001</v>
      </c>
      <c r="BO28" s="250">
        <v>-5.8710000000000004</v>
      </c>
      <c r="BP28" s="250">
        <v>-5.2679999999999998</v>
      </c>
      <c r="BQ28" s="250">
        <v>-4.944</v>
      </c>
      <c r="BR28" s="250">
        <v>-5.0750000000000002</v>
      </c>
      <c r="BS28" s="250">
        <v>7.3780000000000001</v>
      </c>
      <c r="BT28" s="250">
        <v>131.05600000000001</v>
      </c>
      <c r="BU28" s="250">
        <v>52.936</v>
      </c>
      <c r="BV28" s="250">
        <v>-11.000999999999999</v>
      </c>
      <c r="BW28" s="250">
        <v>-17.239000000000001</v>
      </c>
      <c r="BX28" s="250">
        <v>-11.670999999999999</v>
      </c>
      <c r="BY28" s="250">
        <v>0.124</v>
      </c>
      <c r="BZ28" s="250">
        <v>7.5919999999999996</v>
      </c>
      <c r="CA28" s="250">
        <v>11.819000000000001</v>
      </c>
      <c r="CB28" s="250">
        <v>5.7469999999999999</v>
      </c>
      <c r="CC28" s="250">
        <v>5.375</v>
      </c>
      <c r="CD28" s="250">
        <v>4.6669999999999998</v>
      </c>
      <c r="CE28" s="250">
        <v>4.1920000000000002</v>
      </c>
      <c r="CF28" s="250">
        <v>3.0619999999999998</v>
      </c>
      <c r="CG28" s="250">
        <v>3.44</v>
      </c>
      <c r="CH28" s="250">
        <v>8.0380000000000003</v>
      </c>
      <c r="CI28" s="250">
        <v>5.0839999999999996</v>
      </c>
      <c r="CJ28" s="250">
        <v>4.351</v>
      </c>
      <c r="CK28" s="250">
        <v>5.718</v>
      </c>
      <c r="CL28" s="250">
        <v>5.0629999999999997</v>
      </c>
      <c r="CM28" s="250">
        <v>4.3970000000000002</v>
      </c>
      <c r="CN28" s="250">
        <v>3.9860000000000002</v>
      </c>
      <c r="CO28" s="250">
        <v>4.1130000000000004</v>
      </c>
      <c r="CP28" s="250">
        <v>3.976</v>
      </c>
      <c r="CQ28" s="250">
        <v>2.8090000000000002</v>
      </c>
      <c r="CR28" s="250">
        <v>-0.28399999999999997</v>
      </c>
      <c r="CS28" s="250">
        <v>-43.055</v>
      </c>
      <c r="CT28" s="250">
        <v>-11.852</v>
      </c>
      <c r="CU28" s="250">
        <v>-5.7080000000000002</v>
      </c>
      <c r="CV28" s="250">
        <v>-1.27</v>
      </c>
      <c r="CW28" s="250">
        <v>39.893999999999998</v>
      </c>
      <c r="CX28" s="250">
        <v>-9.3640000000000008</v>
      </c>
      <c r="CY28" s="250">
        <v>5.3940000000000001</v>
      </c>
      <c r="CZ28" s="250">
        <v>4.9130000000000003</v>
      </c>
      <c r="DA28" s="250">
        <v>4.9480000000000004</v>
      </c>
      <c r="DB28" s="250">
        <v>3.7130000000000001</v>
      </c>
      <c r="DC28" s="250">
        <v>-16.358000000000001</v>
      </c>
      <c r="DD28" s="250">
        <v>6.3360000000000003</v>
      </c>
      <c r="DE28" s="250">
        <v>-18.213999999999999</v>
      </c>
      <c r="DF28" s="250">
        <v>14.43</v>
      </c>
      <c r="DG28" s="250">
        <v>0.81399999999999995</v>
      </c>
      <c r="DH28" s="250">
        <v>-0.61799999999999999</v>
      </c>
      <c r="DI28" s="250">
        <v>1.3779999999999999</v>
      </c>
      <c r="DJ28" s="250">
        <v>-1.9970000000000001</v>
      </c>
      <c r="DK28" s="250">
        <v>-4.51</v>
      </c>
      <c r="DL28" s="250">
        <v>5.444</v>
      </c>
      <c r="DM28" s="250">
        <v>-0.54300000000000004</v>
      </c>
      <c r="DN28" s="250">
        <v>-1.988</v>
      </c>
      <c r="DO28" s="250">
        <v>4.633</v>
      </c>
      <c r="DP28" s="250">
        <v>11.141999999999999</v>
      </c>
      <c r="DQ28" s="250">
        <v>-18.184999999999999</v>
      </c>
      <c r="DR28" s="250">
        <v>12.496</v>
      </c>
      <c r="DS28" s="250">
        <v>-0.33800000000000002</v>
      </c>
      <c r="DT28" s="250">
        <v>2.8650000000000002</v>
      </c>
      <c r="DU28" s="250">
        <v>0.191</v>
      </c>
      <c r="DV28" s="250">
        <v>-2.9</v>
      </c>
      <c r="DW28" s="250">
        <v>-3.9849999999999999</v>
      </c>
      <c r="DX28" s="250">
        <v>4.0010000000000003</v>
      </c>
      <c r="DY28" s="250">
        <v>0.97</v>
      </c>
      <c r="DZ28" s="250">
        <v>-1.0660000000000001</v>
      </c>
      <c r="EA28" s="250">
        <v>-1.014</v>
      </c>
      <c r="EB28" s="250">
        <v>13.975</v>
      </c>
      <c r="EC28" s="250">
        <v>-18.234000000000002</v>
      </c>
      <c r="ED28" s="250">
        <v>11.837999999999999</v>
      </c>
      <c r="EE28" s="250">
        <v>0.66100000000000003</v>
      </c>
      <c r="EF28" s="250">
        <v>2.7050000000000001</v>
      </c>
      <c r="EG28" s="250">
        <v>-0.14899999999999999</v>
      </c>
      <c r="EH28" s="250">
        <v>3.11</v>
      </c>
      <c r="EI28" s="250">
        <v>-4.2830000000000004</v>
      </c>
      <c r="EJ28" s="250">
        <v>0.40300000000000002</v>
      </c>
      <c r="EK28" s="250">
        <v>1.1579999999999999</v>
      </c>
      <c r="EL28" s="250">
        <v>-1.661</v>
      </c>
      <c r="EM28" s="250">
        <v>-1.3340000000000001</v>
      </c>
      <c r="EN28" s="250">
        <v>14.032999999999999</v>
      </c>
      <c r="EO28" s="250">
        <v>-18.783000000000001</v>
      </c>
      <c r="EP28" s="250">
        <v>12.162000000000001</v>
      </c>
      <c r="EQ28" s="250">
        <v>2.258</v>
      </c>
      <c r="ER28" s="250">
        <v>2.1859999999999999</v>
      </c>
      <c r="ES28" s="250">
        <v>0.214</v>
      </c>
      <c r="ET28" s="250">
        <v>2.839</v>
      </c>
      <c r="EU28" s="250">
        <v>-4.6749999999999998</v>
      </c>
      <c r="EV28" s="250">
        <v>-9.6000000000000002E-2</v>
      </c>
      <c r="EW28" s="250">
        <v>1.4470000000000001</v>
      </c>
      <c r="EX28" s="250">
        <v>-2.3660000000000001</v>
      </c>
      <c r="EY28" s="250">
        <v>-1.2450000000000001</v>
      </c>
      <c r="EZ28" s="250">
        <v>13.635</v>
      </c>
      <c r="FA28" s="250">
        <v>-17.957000000000001</v>
      </c>
      <c r="FB28" s="250">
        <v>10.488</v>
      </c>
      <c r="FC28" s="250">
        <v>2.6139999999999999</v>
      </c>
      <c r="FD28" s="250">
        <v>2.3119999999999998</v>
      </c>
      <c r="FE28" s="250">
        <v>1.18</v>
      </c>
      <c r="FF28" s="250">
        <v>2.371</v>
      </c>
      <c r="FG28" s="250">
        <v>-5.2889999999999997</v>
      </c>
      <c r="FH28" s="250">
        <v>0.121</v>
      </c>
      <c r="FI28" s="250">
        <v>-0.26200000000000001</v>
      </c>
      <c r="FJ28" s="250">
        <v>-2.052</v>
      </c>
      <c r="FK28" s="250">
        <v>6.3E-2</v>
      </c>
      <c r="FL28" s="250">
        <v>13.512</v>
      </c>
      <c r="FM28" s="250">
        <v>-16.895</v>
      </c>
      <c r="FN28" s="250">
        <v>-4.87</v>
      </c>
      <c r="FO28" s="250">
        <v>-57.648000000000003</v>
      </c>
      <c r="FP28" s="250">
        <v>49.131</v>
      </c>
      <c r="FQ28" s="250">
        <v>45.734000000000002</v>
      </c>
      <c r="FR28" s="250">
        <v>7.0720000000000001</v>
      </c>
      <c r="FS28" s="250">
        <v>3.2040000000000002</v>
      </c>
      <c r="FT28" s="250">
        <v>4.7510000000000003</v>
      </c>
      <c r="FU28" s="250">
        <v>0.33200000000000002</v>
      </c>
      <c r="FV28" s="250">
        <v>-1.94</v>
      </c>
      <c r="FW28" s="250">
        <v>0.70399999999999996</v>
      </c>
      <c r="FX28" s="250">
        <v>13.9</v>
      </c>
      <c r="FY28" s="250">
        <v>-17.009</v>
      </c>
      <c r="FZ28" s="250">
        <v>7.609</v>
      </c>
      <c r="GA28" s="250">
        <v>-8.8670000000000009</v>
      </c>
      <c r="GB28" s="250">
        <v>-1.2909999999999999</v>
      </c>
      <c r="GC28" s="250">
        <v>-15.192</v>
      </c>
      <c r="GD28" s="250">
        <v>-0.433</v>
      </c>
      <c r="GE28" s="250">
        <v>10.148</v>
      </c>
      <c r="GF28" s="250">
        <v>18.739000000000001</v>
      </c>
      <c r="GG28" s="250">
        <v>7.8159999999999998</v>
      </c>
      <c r="GH28" s="250">
        <v>1.9119999999999999</v>
      </c>
      <c r="GI28" s="250">
        <v>2.8319999999999999</v>
      </c>
      <c r="GJ28" s="250">
        <v>-2.5619999999999998</v>
      </c>
      <c r="GK28" s="250">
        <v>1.6259999999999999</v>
      </c>
      <c r="GL28" s="250">
        <v>3.85</v>
      </c>
      <c r="GM28" s="250">
        <v>2.4700000000000002</v>
      </c>
      <c r="GN28" s="250">
        <v>-3.2160000000000002</v>
      </c>
      <c r="GO28" s="250">
        <v>1.1639999999999999</v>
      </c>
      <c r="GP28" s="250">
        <v>2.7229999999999999</v>
      </c>
      <c r="GQ28" s="250">
        <v>2.847</v>
      </c>
      <c r="GR28" s="250">
        <v>1.0860000000000001</v>
      </c>
      <c r="GS28" s="250">
        <v>-1.603</v>
      </c>
      <c r="GT28" s="250">
        <v>2.0070000000000001</v>
      </c>
      <c r="GU28" s="250">
        <v>4.194</v>
      </c>
      <c r="GV28" s="250">
        <v>0.46</v>
      </c>
      <c r="GW28" s="250">
        <v>-2.2269999999999999</v>
      </c>
      <c r="GX28" s="250">
        <v>1.6060000000000001</v>
      </c>
      <c r="GY28" s="250">
        <v>4.3220000000000001</v>
      </c>
      <c r="GZ28" s="250">
        <v>0.32800000000000001</v>
      </c>
      <c r="HA28" s="250">
        <v>-3.3250000000000002</v>
      </c>
      <c r="HB28" s="250">
        <v>-1.4510000000000001</v>
      </c>
      <c r="HC28" s="250">
        <v>-40.424999999999997</v>
      </c>
      <c r="HD28" s="250">
        <v>55.302999999999997</v>
      </c>
      <c r="HE28" s="250">
        <v>3.4140000000000001</v>
      </c>
      <c r="HF28" s="250">
        <v>3.1880000000000002</v>
      </c>
      <c r="HG28" s="250">
        <v>-15.587</v>
      </c>
      <c r="HH28" s="250">
        <v>0.62</v>
      </c>
      <c r="HI28" s="347"/>
      <c r="HJ28" s="298" t="s">
        <v>403</v>
      </c>
      <c r="HK28" s="299"/>
      <c r="HL28" s="461"/>
      <c r="HM28" s="300"/>
      <c r="HN28" s="463"/>
      <c r="HO28" s="469"/>
      <c r="HP28" s="300"/>
      <c r="HQ28" s="300"/>
      <c r="HR28" s="44"/>
      <c r="HS28" s="44"/>
      <c r="HT28" s="44"/>
      <c r="HU28" s="44"/>
      <c r="HV28" s="44"/>
      <c r="HW28" s="44"/>
      <c r="HX28" s="44"/>
      <c r="HY28" s="44"/>
      <c r="HZ28" s="44"/>
      <c r="IA28" s="44"/>
    </row>
    <row r="29" spans="1:237" s="309" customFormat="1" ht="15" customHeight="1" x14ac:dyDescent="0.25">
      <c r="A29" s="610"/>
      <c r="B29" s="290" t="s">
        <v>69</v>
      </c>
      <c r="C29" s="306"/>
      <c r="D29" s="307">
        <v>16.573753358017733</v>
      </c>
      <c r="E29" s="307">
        <v>18.228688191371742</v>
      </c>
      <c r="F29" s="308"/>
      <c r="G29" s="607" t="s">
        <v>70</v>
      </c>
      <c r="H29" s="607"/>
      <c r="I29" s="248">
        <v>7.05</v>
      </c>
      <c r="J29" s="248">
        <v>7.0019999999999998</v>
      </c>
      <c r="K29" s="248">
        <v>7.0679999999999996</v>
      </c>
      <c r="L29" s="248">
        <v>8.3490000000000002</v>
      </c>
      <c r="M29" s="248">
        <v>8.6910000000000007</v>
      </c>
      <c r="N29" s="248">
        <v>9.6050000000000004</v>
      </c>
      <c r="O29" s="248">
        <v>4.58</v>
      </c>
      <c r="P29" s="248">
        <v>8.3680000000000003</v>
      </c>
      <c r="Q29" s="248">
        <v>6.6360000000000001</v>
      </c>
      <c r="R29" s="248">
        <v>7.8259999999999996</v>
      </c>
      <c r="S29" s="248">
        <v>8.89</v>
      </c>
      <c r="T29" s="248">
        <v>6.165</v>
      </c>
      <c r="U29" s="248">
        <v>6.29</v>
      </c>
      <c r="V29" s="248">
        <v>9.2769999999999992</v>
      </c>
      <c r="W29" s="248">
        <v>7.6310000000000002</v>
      </c>
      <c r="X29" s="248">
        <v>7.75</v>
      </c>
      <c r="Y29" s="248">
        <v>9.8770000000000007</v>
      </c>
      <c r="Z29" s="248">
        <v>6.9960000000000004</v>
      </c>
      <c r="AA29" s="248">
        <v>9.77</v>
      </c>
      <c r="AB29" s="248">
        <v>7.7930000000000001</v>
      </c>
      <c r="AC29" s="248">
        <v>6.1609999999999996</v>
      </c>
      <c r="AD29" s="248">
        <v>5.7610000000000001</v>
      </c>
      <c r="AE29" s="248">
        <v>7.0030000000000001</v>
      </c>
      <c r="AF29" s="248">
        <v>3.8079999999999998</v>
      </c>
      <c r="AG29" s="367">
        <v>5.6820000000000004</v>
      </c>
      <c r="AH29" s="248">
        <v>5.4409999999999998</v>
      </c>
      <c r="AI29" s="248">
        <v>5.77</v>
      </c>
      <c r="AJ29" s="248">
        <v>7.1280000000000001</v>
      </c>
      <c r="AK29" s="248">
        <v>4.8090000000000002</v>
      </c>
      <c r="AL29" s="248">
        <v>5.4320000000000004</v>
      </c>
      <c r="AM29" s="248">
        <v>7.9560000000000004</v>
      </c>
      <c r="AN29" s="248">
        <v>4.5419999999999998</v>
      </c>
      <c r="AO29" s="248">
        <v>5.4969999999999999</v>
      </c>
      <c r="AP29" s="248">
        <v>7.0590000000000002</v>
      </c>
      <c r="AQ29" s="248">
        <v>5.2770000000000001</v>
      </c>
      <c r="AR29" s="248">
        <v>7.2439999999999998</v>
      </c>
      <c r="AS29" s="248">
        <v>3.867</v>
      </c>
      <c r="AT29" s="248">
        <v>3.113</v>
      </c>
      <c r="AU29" s="248">
        <v>2.7349999999999999</v>
      </c>
      <c r="AV29" s="248">
        <v>4.0519999999999996</v>
      </c>
      <c r="AW29" s="248">
        <v>3.7410000000000001</v>
      </c>
      <c r="AX29" s="248">
        <v>3.4940000000000002</v>
      </c>
      <c r="AY29" s="248">
        <v>4.9050000000000002</v>
      </c>
      <c r="AZ29" s="248">
        <v>3.1040000000000001</v>
      </c>
      <c r="BA29" s="248">
        <v>0.79100000000000004</v>
      </c>
      <c r="BB29" s="248">
        <v>2.4039999999999999</v>
      </c>
      <c r="BC29" s="248">
        <v>1.0569999999999999</v>
      </c>
      <c r="BD29" s="248">
        <v>3.1259999999999999</v>
      </c>
      <c r="BE29" s="248">
        <v>3.2029999999999998</v>
      </c>
      <c r="BF29" s="248">
        <v>6.9640000000000004</v>
      </c>
      <c r="BG29" s="248">
        <v>-4.91</v>
      </c>
      <c r="BH29" s="248">
        <v>-34.134999999999998</v>
      </c>
      <c r="BI29" s="248">
        <v>-11.19</v>
      </c>
      <c r="BJ29" s="248">
        <v>13.214</v>
      </c>
      <c r="BK29" s="248">
        <v>9.7720000000000002</v>
      </c>
      <c r="BL29" s="248">
        <v>7.1210000000000004</v>
      </c>
      <c r="BM29" s="248">
        <v>9.7929999999999993</v>
      </c>
      <c r="BN29" s="248">
        <v>7.5490000000000004</v>
      </c>
      <c r="BO29" s="248">
        <v>8.26</v>
      </c>
      <c r="BP29" s="248">
        <v>7.6210000000000004</v>
      </c>
      <c r="BQ29" s="248">
        <v>7.9139999999999997</v>
      </c>
      <c r="BR29" s="248">
        <v>10.256</v>
      </c>
      <c r="BS29" s="248">
        <v>13.771000000000001</v>
      </c>
      <c r="BT29" s="248">
        <v>70.105000000000004</v>
      </c>
      <c r="BU29" s="248">
        <v>21.643999999999998</v>
      </c>
      <c r="BV29" s="248">
        <v>8.4489999999999998</v>
      </c>
      <c r="BW29" s="248">
        <v>-1.7430000000000001</v>
      </c>
      <c r="BX29" s="248">
        <v>9.7270000000000003</v>
      </c>
      <c r="BY29" s="248">
        <v>12.31</v>
      </c>
      <c r="BZ29" s="248">
        <v>13.611000000000001</v>
      </c>
      <c r="CA29" s="248">
        <v>17.832999999999998</v>
      </c>
      <c r="CB29" s="248">
        <v>7.0419999999999998</v>
      </c>
      <c r="CC29" s="248">
        <v>8.9049999999999994</v>
      </c>
      <c r="CD29" s="248">
        <v>6.5220000000000002</v>
      </c>
      <c r="CE29" s="248">
        <v>7.6120000000000001</v>
      </c>
      <c r="CF29" s="248">
        <v>7.6310000000000002</v>
      </c>
      <c r="CG29" s="248">
        <v>8.1809999999999992</v>
      </c>
      <c r="CH29" s="248">
        <v>7.87</v>
      </c>
      <c r="CI29" s="248">
        <v>5.52</v>
      </c>
      <c r="CJ29" s="248">
        <v>5.641</v>
      </c>
      <c r="CK29" s="248">
        <v>5.7569999999999997</v>
      </c>
      <c r="CL29" s="248">
        <v>5.9909999999999997</v>
      </c>
      <c r="CM29" s="248">
        <v>6.53</v>
      </c>
      <c r="CN29" s="248">
        <v>3.25</v>
      </c>
      <c r="CO29" s="248">
        <v>3.7530000000000001</v>
      </c>
      <c r="CP29" s="248">
        <v>2.9279999999999999</v>
      </c>
      <c r="CQ29" s="248">
        <v>2.2000000000000002</v>
      </c>
      <c r="CR29" s="248">
        <v>1.5229999999999999</v>
      </c>
      <c r="CS29" s="248">
        <v>-9.9870000000000001</v>
      </c>
      <c r="CT29" s="248">
        <v>8.9109999999999996</v>
      </c>
      <c r="CU29" s="248">
        <v>7.8019999999999996</v>
      </c>
      <c r="CV29" s="248">
        <v>10.539</v>
      </c>
      <c r="CW29" s="248">
        <v>27.17</v>
      </c>
      <c r="CX29" s="248">
        <v>6.6340000000000003</v>
      </c>
      <c r="CY29" s="248">
        <v>7.641</v>
      </c>
      <c r="CZ29" s="248">
        <v>7.6059999999999999</v>
      </c>
      <c r="DA29" s="248">
        <v>5.8760000000000003</v>
      </c>
      <c r="DB29" s="248">
        <v>3.0089999999999999</v>
      </c>
      <c r="DC29" s="248">
        <v>1.6719999999999999</v>
      </c>
      <c r="DD29" s="248">
        <v>14.414</v>
      </c>
      <c r="DE29" s="248">
        <v>-18.443999999999999</v>
      </c>
      <c r="DF29" s="248">
        <v>17.812999999999999</v>
      </c>
      <c r="DG29" s="248">
        <v>-2.2010000000000001</v>
      </c>
      <c r="DH29" s="248">
        <v>3.7559999999999998</v>
      </c>
      <c r="DI29" s="248">
        <v>7.282</v>
      </c>
      <c r="DJ29" s="248">
        <v>0.14899999999999999</v>
      </c>
      <c r="DK29" s="248">
        <v>-1.181</v>
      </c>
      <c r="DL29" s="248">
        <v>5.6340000000000003</v>
      </c>
      <c r="DM29" s="248">
        <v>-0.76800000000000002</v>
      </c>
      <c r="DN29" s="248">
        <v>-5.8819999999999997</v>
      </c>
      <c r="DO29" s="248">
        <v>3.972</v>
      </c>
      <c r="DP29" s="248">
        <v>0.81699999999999995</v>
      </c>
      <c r="DQ29" s="248">
        <v>-18.481000000000002</v>
      </c>
      <c r="DR29" s="248">
        <v>17.885999999999999</v>
      </c>
      <c r="DS29" s="248">
        <v>-1.0309999999999999</v>
      </c>
      <c r="DT29" s="248">
        <v>4.0839999999999996</v>
      </c>
      <c r="DU29" s="248">
        <v>8.1839999999999993</v>
      </c>
      <c r="DV29" s="248">
        <v>-4.4429999999999996</v>
      </c>
      <c r="DW29" s="248">
        <v>2.3980000000000001</v>
      </c>
      <c r="DX29" s="248">
        <v>3.9460000000000002</v>
      </c>
      <c r="DY29" s="248">
        <v>0.34</v>
      </c>
      <c r="DZ29" s="248">
        <v>-4.9539999999999997</v>
      </c>
      <c r="EA29" s="248">
        <v>1.37</v>
      </c>
      <c r="EB29" s="248">
        <v>0.93600000000000005</v>
      </c>
      <c r="EC29" s="248">
        <v>-16.190999999999999</v>
      </c>
      <c r="ED29" s="248">
        <v>16.11</v>
      </c>
      <c r="EE29" s="248">
        <v>-0.92100000000000004</v>
      </c>
      <c r="EF29" s="248">
        <v>6.1390000000000002</v>
      </c>
      <c r="EG29" s="248">
        <v>5.3470000000000004</v>
      </c>
      <c r="EH29" s="248">
        <v>-1.966</v>
      </c>
      <c r="EI29" s="248">
        <v>0.55400000000000005</v>
      </c>
      <c r="EJ29" s="248">
        <v>2.3719999999999999</v>
      </c>
      <c r="EK29" s="248">
        <v>-3.6999999999999998E-2</v>
      </c>
      <c r="EL29" s="248">
        <v>-3.8380000000000001</v>
      </c>
      <c r="EM29" s="248">
        <v>-1.6559999999999999</v>
      </c>
      <c r="EN29" s="248">
        <v>2.7589999999999999</v>
      </c>
      <c r="EO29" s="248">
        <v>-16.381</v>
      </c>
      <c r="EP29" s="248">
        <v>16.472000000000001</v>
      </c>
      <c r="EQ29" s="248">
        <v>0.35099999999999998</v>
      </c>
      <c r="ER29" s="248">
        <v>3.8420000000000001</v>
      </c>
      <c r="ES29" s="248">
        <v>5.9729999999999999</v>
      </c>
      <c r="ET29" s="248">
        <v>0.38100000000000001</v>
      </c>
      <c r="EU29" s="248">
        <v>-2.6259999999999999</v>
      </c>
      <c r="EV29" s="248">
        <v>3.3079999999999998</v>
      </c>
      <c r="EW29" s="248">
        <v>1.4419999999999999</v>
      </c>
      <c r="EX29" s="248">
        <v>-5.4379999999999997</v>
      </c>
      <c r="EY29" s="248">
        <v>0.18099999999999999</v>
      </c>
      <c r="EZ29" s="248">
        <v>-0.47699999999999998</v>
      </c>
      <c r="FA29" s="248">
        <v>-16.989000000000001</v>
      </c>
      <c r="FB29" s="248">
        <v>16.045000000000002</v>
      </c>
      <c r="FC29" s="248">
        <v>1.637</v>
      </c>
      <c r="FD29" s="248">
        <v>3.53</v>
      </c>
      <c r="FE29" s="248">
        <v>5.72</v>
      </c>
      <c r="FF29" s="248">
        <v>1.75</v>
      </c>
      <c r="FG29" s="248">
        <v>-4.2969999999999997</v>
      </c>
      <c r="FH29" s="248">
        <v>0.99</v>
      </c>
      <c r="FI29" s="248">
        <v>3.0659999999999998</v>
      </c>
      <c r="FJ29" s="248">
        <v>-6.6820000000000004</v>
      </c>
      <c r="FK29" s="248">
        <v>2.2309999999999999</v>
      </c>
      <c r="FL29" s="248">
        <v>-0.40300000000000002</v>
      </c>
      <c r="FM29" s="248">
        <v>-13.964</v>
      </c>
      <c r="FN29" s="248">
        <v>3.1629999999999998</v>
      </c>
      <c r="FO29" s="248">
        <v>-29.600999999999999</v>
      </c>
      <c r="FP29" s="248">
        <v>39.597999999999999</v>
      </c>
      <c r="FQ29" s="248">
        <v>34.771000000000001</v>
      </c>
      <c r="FR29" s="248">
        <v>-1.3440000000000001</v>
      </c>
      <c r="FS29" s="248">
        <v>-6.6079999999999997</v>
      </c>
      <c r="FT29" s="248">
        <v>3.5089999999999999</v>
      </c>
      <c r="FU29" s="248">
        <v>0.95899999999999996</v>
      </c>
      <c r="FV29" s="248">
        <v>-6.0650000000000004</v>
      </c>
      <c r="FW29" s="248">
        <v>1.6279999999999999</v>
      </c>
      <c r="FX29" s="248">
        <v>-0.13100000000000001</v>
      </c>
      <c r="FY29" s="248">
        <v>-12.097</v>
      </c>
      <c r="FZ29" s="248">
        <v>6.4530000000000003</v>
      </c>
      <c r="GA29" s="248">
        <v>5.258</v>
      </c>
      <c r="GB29" s="248">
        <v>-0.17199999999999999</v>
      </c>
      <c r="GC29" s="248">
        <v>20.152000000000001</v>
      </c>
      <c r="GD29" s="248">
        <v>-10.616</v>
      </c>
      <c r="GE29" s="248">
        <v>4.2939999999999996</v>
      </c>
      <c r="GF29" s="248">
        <v>5.9459999999999997</v>
      </c>
      <c r="GG29" s="248">
        <v>2.1280000000000001</v>
      </c>
      <c r="GH29" s="248">
        <v>-2.5739999999999998</v>
      </c>
      <c r="GI29" s="248">
        <v>6.6369999999999996</v>
      </c>
      <c r="GJ29" s="248">
        <v>7.28</v>
      </c>
      <c r="GK29" s="248">
        <v>-0.252</v>
      </c>
      <c r="GL29" s="248">
        <v>-6.1950000000000003</v>
      </c>
      <c r="GM29" s="248">
        <v>8.4930000000000003</v>
      </c>
      <c r="GN29" s="248">
        <v>4.9320000000000004</v>
      </c>
      <c r="GO29" s="248">
        <v>0.76900000000000002</v>
      </c>
      <c r="GP29" s="248">
        <v>-6.1779999999999999</v>
      </c>
      <c r="GQ29" s="248">
        <v>9.0470000000000006</v>
      </c>
      <c r="GR29" s="248">
        <v>4.6310000000000002</v>
      </c>
      <c r="GS29" s="248">
        <v>-1.4259999999999999</v>
      </c>
      <c r="GT29" s="248">
        <v>-6.0709999999999997</v>
      </c>
      <c r="GU29" s="248">
        <v>9.1669999999999998</v>
      </c>
      <c r="GV29" s="248">
        <v>4.8620000000000001</v>
      </c>
      <c r="GW29" s="248">
        <v>-0.92500000000000004</v>
      </c>
      <c r="GX29" s="248">
        <v>-8.9629999999999992</v>
      </c>
      <c r="GY29" s="248">
        <v>9.6989999999999998</v>
      </c>
      <c r="GZ29" s="248">
        <v>4.0270000000000001</v>
      </c>
      <c r="HA29" s="248">
        <v>-1.625</v>
      </c>
      <c r="HB29" s="248">
        <v>-9.5660000000000007</v>
      </c>
      <c r="HC29" s="248">
        <v>-2.738</v>
      </c>
      <c r="HD29" s="248">
        <v>25.867000000000001</v>
      </c>
      <c r="HE29" s="248">
        <v>-2.6269999999999998</v>
      </c>
      <c r="HF29" s="248">
        <v>-7.27</v>
      </c>
      <c r="HG29" s="248">
        <v>11.895</v>
      </c>
      <c r="HH29" s="248">
        <v>5.5419999999999998</v>
      </c>
      <c r="HI29" s="608" t="s">
        <v>71</v>
      </c>
      <c r="HJ29" s="608"/>
      <c r="HK29" s="293"/>
      <c r="HL29" s="460"/>
      <c r="HM29" s="340"/>
      <c r="HN29" s="462"/>
      <c r="HO29" s="469"/>
      <c r="HP29" s="300"/>
      <c r="HQ29" s="294"/>
      <c r="HR29" s="44"/>
      <c r="HS29" s="44"/>
      <c r="HT29" s="44"/>
      <c r="HU29" s="44"/>
      <c r="HV29" s="44"/>
      <c r="HW29" s="44"/>
      <c r="HX29" s="44"/>
      <c r="HY29" s="44"/>
      <c r="HZ29" s="44"/>
      <c r="IA29" s="44"/>
    </row>
    <row r="30" spans="1:237" s="348" customFormat="1" ht="30" customHeight="1" x14ac:dyDescent="0.25">
      <c r="A30" s="610"/>
      <c r="B30" s="344"/>
      <c r="C30" s="295">
        <v>6.1</v>
      </c>
      <c r="D30" s="345">
        <v>13.795734722853512</v>
      </c>
      <c r="E30" s="345">
        <v>13.885857249930307</v>
      </c>
      <c r="F30" s="346">
        <v>26</v>
      </c>
      <c r="G30" s="296"/>
      <c r="H30" s="297" t="s">
        <v>406</v>
      </c>
      <c r="I30" s="250">
        <v>8.5269999999999992</v>
      </c>
      <c r="J30" s="250">
        <v>7.07</v>
      </c>
      <c r="K30" s="250">
        <v>8.2769999999999992</v>
      </c>
      <c r="L30" s="250">
        <v>10.506</v>
      </c>
      <c r="M30" s="250">
        <v>10.109</v>
      </c>
      <c r="N30" s="250">
        <v>9.9039999999999999</v>
      </c>
      <c r="O30" s="250">
        <v>4.7869999999999999</v>
      </c>
      <c r="P30" s="250">
        <v>8.4190000000000005</v>
      </c>
      <c r="Q30" s="250">
        <v>6.79</v>
      </c>
      <c r="R30" s="250">
        <v>8.1389999999999993</v>
      </c>
      <c r="S30" s="250">
        <v>8.9879999999999995</v>
      </c>
      <c r="T30" s="250">
        <v>6.11</v>
      </c>
      <c r="U30" s="250">
        <v>6.0510000000000002</v>
      </c>
      <c r="V30" s="250">
        <v>8.8810000000000002</v>
      </c>
      <c r="W30" s="250">
        <v>7.8609999999999998</v>
      </c>
      <c r="X30" s="250">
        <v>8.1839999999999993</v>
      </c>
      <c r="Y30" s="250">
        <v>10.824</v>
      </c>
      <c r="Z30" s="250">
        <v>8.0009999999999994</v>
      </c>
      <c r="AA30" s="250">
        <v>9.8569999999999993</v>
      </c>
      <c r="AB30" s="250">
        <v>7.992</v>
      </c>
      <c r="AC30" s="250">
        <v>6.2409999999999997</v>
      </c>
      <c r="AD30" s="250">
        <v>5.6509999999999998</v>
      </c>
      <c r="AE30" s="250">
        <v>7.3819999999999997</v>
      </c>
      <c r="AF30" s="250">
        <v>4.2770000000000001</v>
      </c>
      <c r="AG30" s="368">
        <v>6.0960000000000001</v>
      </c>
      <c r="AH30" s="250">
        <v>6.0250000000000004</v>
      </c>
      <c r="AI30" s="250">
        <v>6.3540000000000001</v>
      </c>
      <c r="AJ30" s="250">
        <v>8.1999999999999993</v>
      </c>
      <c r="AK30" s="250">
        <v>5.36</v>
      </c>
      <c r="AL30" s="250">
        <v>5.6929999999999996</v>
      </c>
      <c r="AM30" s="250">
        <v>9.1750000000000007</v>
      </c>
      <c r="AN30" s="250">
        <v>5.6289999999999996</v>
      </c>
      <c r="AO30" s="250">
        <v>6.5730000000000004</v>
      </c>
      <c r="AP30" s="250">
        <v>7.9729999999999999</v>
      </c>
      <c r="AQ30" s="250">
        <v>5.8319999999999999</v>
      </c>
      <c r="AR30" s="250">
        <v>7.9690000000000003</v>
      </c>
      <c r="AS30" s="250">
        <v>3.5329999999999999</v>
      </c>
      <c r="AT30" s="250">
        <v>2.9780000000000002</v>
      </c>
      <c r="AU30" s="250">
        <v>2.8079999999999998</v>
      </c>
      <c r="AV30" s="250">
        <v>4.2229999999999999</v>
      </c>
      <c r="AW30" s="250">
        <v>4.1420000000000003</v>
      </c>
      <c r="AX30" s="250">
        <v>3.9239999999999999</v>
      </c>
      <c r="AY30" s="250">
        <v>5.4109999999999996</v>
      </c>
      <c r="AZ30" s="250">
        <v>2.9940000000000002</v>
      </c>
      <c r="BA30" s="250">
        <v>0.14000000000000001</v>
      </c>
      <c r="BB30" s="250">
        <v>1.9079999999999999</v>
      </c>
      <c r="BC30" s="250">
        <v>0.16200000000000001</v>
      </c>
      <c r="BD30" s="250">
        <v>2.9670000000000001</v>
      </c>
      <c r="BE30" s="250">
        <v>3.3740000000000001</v>
      </c>
      <c r="BF30" s="250">
        <v>7.8470000000000004</v>
      </c>
      <c r="BG30" s="250">
        <v>-3.903</v>
      </c>
      <c r="BH30" s="250">
        <v>-36.232999999999997</v>
      </c>
      <c r="BI30" s="250">
        <v>-13.465999999999999</v>
      </c>
      <c r="BJ30" s="250">
        <v>12.285</v>
      </c>
      <c r="BK30" s="250">
        <v>9.6739999999999995</v>
      </c>
      <c r="BL30" s="250">
        <v>8.1489999999999991</v>
      </c>
      <c r="BM30" s="250">
        <v>10.787000000000001</v>
      </c>
      <c r="BN30" s="250">
        <v>8.2940000000000005</v>
      </c>
      <c r="BO30" s="250">
        <v>9.5879999999999992</v>
      </c>
      <c r="BP30" s="250">
        <v>8.7899999999999991</v>
      </c>
      <c r="BQ30" s="250">
        <v>9.0050000000000008</v>
      </c>
      <c r="BR30" s="250">
        <v>12.337999999999999</v>
      </c>
      <c r="BS30" s="250">
        <v>14.945</v>
      </c>
      <c r="BT30" s="250">
        <v>76.802999999999997</v>
      </c>
      <c r="BU30" s="250">
        <v>24.405999999999999</v>
      </c>
      <c r="BV30" s="250">
        <v>9.2349999999999994</v>
      </c>
      <c r="BW30" s="250">
        <v>-1.6120000000000001</v>
      </c>
      <c r="BX30" s="250">
        <v>9.9659999999999993</v>
      </c>
      <c r="BY30" s="250">
        <v>12.574999999999999</v>
      </c>
      <c r="BZ30" s="250">
        <v>13.365</v>
      </c>
      <c r="CA30" s="250">
        <v>17.908000000000001</v>
      </c>
      <c r="CB30" s="250">
        <v>8.0180000000000007</v>
      </c>
      <c r="CC30" s="250">
        <v>10.157</v>
      </c>
      <c r="CD30" s="250">
        <v>6.6589999999999998</v>
      </c>
      <c r="CE30" s="250">
        <v>7.7380000000000004</v>
      </c>
      <c r="CF30" s="250">
        <v>7.4859999999999998</v>
      </c>
      <c r="CG30" s="250">
        <v>8.9819999999999993</v>
      </c>
      <c r="CH30" s="250">
        <v>7.9809999999999999</v>
      </c>
      <c r="CI30" s="250">
        <v>5.7670000000000003</v>
      </c>
      <c r="CJ30" s="250">
        <v>6.1639999999999997</v>
      </c>
      <c r="CK30" s="250">
        <v>6.3540000000000001</v>
      </c>
      <c r="CL30" s="250">
        <v>7.1150000000000002</v>
      </c>
      <c r="CM30" s="250">
        <v>7.2610000000000001</v>
      </c>
      <c r="CN30" s="250">
        <v>3.1219999999999999</v>
      </c>
      <c r="CO30" s="250">
        <v>4.0890000000000004</v>
      </c>
      <c r="CP30" s="250">
        <v>2.8250000000000002</v>
      </c>
      <c r="CQ30" s="250">
        <v>1.68</v>
      </c>
      <c r="CR30" s="250">
        <v>2.1840000000000002</v>
      </c>
      <c r="CS30" s="250">
        <v>-11.419</v>
      </c>
      <c r="CT30" s="250">
        <v>9.5510000000000002</v>
      </c>
      <c r="CU30" s="250">
        <v>8.875</v>
      </c>
      <c r="CV30" s="250">
        <v>11.945</v>
      </c>
      <c r="CW30" s="250">
        <v>29.372</v>
      </c>
      <c r="CX30" s="250">
        <v>6.875</v>
      </c>
      <c r="CY30" s="250">
        <v>8.2870000000000008</v>
      </c>
      <c r="CZ30" s="250">
        <v>7.83</v>
      </c>
      <c r="DA30" s="250">
        <v>6.6379999999999999</v>
      </c>
      <c r="DB30" s="250">
        <v>2.89</v>
      </c>
      <c r="DC30" s="250">
        <v>1.919</v>
      </c>
      <c r="DD30" s="250">
        <v>15.228999999999999</v>
      </c>
      <c r="DE30" s="250">
        <v>-20.829000000000001</v>
      </c>
      <c r="DF30" s="250">
        <v>17.184999999999999</v>
      </c>
      <c r="DG30" s="250">
        <v>-4.6020000000000003</v>
      </c>
      <c r="DH30" s="250">
        <v>5.9530000000000003</v>
      </c>
      <c r="DI30" s="250">
        <v>11.026999999999999</v>
      </c>
      <c r="DJ30" s="250">
        <v>0.58899999999999997</v>
      </c>
      <c r="DK30" s="250">
        <v>-1.5189999999999999</v>
      </c>
      <c r="DL30" s="250">
        <v>8.0969999999999995</v>
      </c>
      <c r="DM30" s="250">
        <v>0.16</v>
      </c>
      <c r="DN30" s="250">
        <v>-5.9809999999999999</v>
      </c>
      <c r="DO30" s="250">
        <v>2.883</v>
      </c>
      <c r="DP30" s="250">
        <v>0.47199999999999998</v>
      </c>
      <c r="DQ30" s="250">
        <v>-21.891999999999999</v>
      </c>
      <c r="DR30" s="250">
        <v>18.507000000000001</v>
      </c>
      <c r="DS30" s="250">
        <v>-2.6389999999999998</v>
      </c>
      <c r="DT30" s="250">
        <v>5.5730000000000004</v>
      </c>
      <c r="DU30" s="250">
        <v>10.821</v>
      </c>
      <c r="DV30" s="250">
        <v>-4.0940000000000003</v>
      </c>
      <c r="DW30" s="250">
        <v>1.895</v>
      </c>
      <c r="DX30" s="250">
        <v>6.4710000000000001</v>
      </c>
      <c r="DY30" s="250">
        <v>1.425</v>
      </c>
      <c r="DZ30" s="250">
        <v>-5.2430000000000003</v>
      </c>
      <c r="EA30" s="250">
        <v>0.16700000000000001</v>
      </c>
      <c r="EB30" s="250">
        <v>0.41499999999999998</v>
      </c>
      <c r="EC30" s="250">
        <v>-19.806999999999999</v>
      </c>
      <c r="ED30" s="250">
        <v>17.396999999999998</v>
      </c>
      <c r="EE30" s="250">
        <v>-2.347</v>
      </c>
      <c r="EF30" s="250">
        <v>8.15</v>
      </c>
      <c r="EG30" s="250">
        <v>7.9980000000000002</v>
      </c>
      <c r="EH30" s="250">
        <v>-2.4460000000000002</v>
      </c>
      <c r="EI30" s="250">
        <v>0.16500000000000001</v>
      </c>
      <c r="EJ30" s="250">
        <v>4.7450000000000001</v>
      </c>
      <c r="EK30" s="250">
        <v>0.86099999999999999</v>
      </c>
      <c r="EL30" s="250">
        <v>-3.6890000000000001</v>
      </c>
      <c r="EM30" s="250">
        <v>-2.73</v>
      </c>
      <c r="EN30" s="250">
        <v>2.1680000000000001</v>
      </c>
      <c r="EO30" s="250">
        <v>-19.861000000000001</v>
      </c>
      <c r="EP30" s="250">
        <v>17.762</v>
      </c>
      <c r="EQ30" s="250">
        <v>-0.65300000000000002</v>
      </c>
      <c r="ER30" s="250">
        <v>5.3109999999999999</v>
      </c>
      <c r="ES30" s="250">
        <v>8.3390000000000004</v>
      </c>
      <c r="ET30" s="250">
        <v>0.76700000000000002</v>
      </c>
      <c r="EU30" s="250">
        <v>-3.0880000000000001</v>
      </c>
      <c r="EV30" s="250">
        <v>5.681</v>
      </c>
      <c r="EW30" s="250">
        <v>2.1859999999999999</v>
      </c>
      <c r="EX30" s="250">
        <v>-5.5990000000000002</v>
      </c>
      <c r="EY30" s="250">
        <v>-0.76700000000000002</v>
      </c>
      <c r="EZ30" s="250">
        <v>-2.0299999999999998</v>
      </c>
      <c r="FA30" s="250">
        <v>-20.29</v>
      </c>
      <c r="FB30" s="250">
        <v>17.567</v>
      </c>
      <c r="FC30" s="250">
        <v>0.71499999999999997</v>
      </c>
      <c r="FD30" s="250">
        <v>5.23</v>
      </c>
      <c r="FE30" s="250">
        <v>8.1120000000000001</v>
      </c>
      <c r="FF30" s="250">
        <v>2.2090000000000001</v>
      </c>
      <c r="FG30" s="250">
        <v>-5.31</v>
      </c>
      <c r="FH30" s="250">
        <v>2.7519999999999998</v>
      </c>
      <c r="FI30" s="250">
        <v>3.9910000000000001</v>
      </c>
      <c r="FJ30" s="250">
        <v>-7.2160000000000002</v>
      </c>
      <c r="FK30" s="250">
        <v>2.012</v>
      </c>
      <c r="FL30" s="250">
        <v>-1.6419999999999999</v>
      </c>
      <c r="FM30" s="250">
        <v>-16.841999999999999</v>
      </c>
      <c r="FN30" s="250">
        <v>4.758</v>
      </c>
      <c r="FO30" s="250">
        <v>-33.168999999999997</v>
      </c>
      <c r="FP30" s="250">
        <v>42.802</v>
      </c>
      <c r="FQ30" s="250">
        <v>40.283999999999999</v>
      </c>
      <c r="FR30" s="250">
        <v>-0.16700000000000001</v>
      </c>
      <c r="FS30" s="250">
        <v>-6.6260000000000003</v>
      </c>
      <c r="FT30" s="250">
        <v>5.258</v>
      </c>
      <c r="FU30" s="250">
        <v>1.651</v>
      </c>
      <c r="FV30" s="250">
        <v>-6.1079999999999997</v>
      </c>
      <c r="FW30" s="250">
        <v>1.27</v>
      </c>
      <c r="FX30" s="250">
        <v>-1.448</v>
      </c>
      <c r="FY30" s="250">
        <v>-14.298999999999999</v>
      </c>
      <c r="FZ30" s="250">
        <v>7.19</v>
      </c>
      <c r="GA30" s="250">
        <v>2.7959999999999998</v>
      </c>
      <c r="GB30" s="250">
        <v>0.48099999999999998</v>
      </c>
      <c r="GC30" s="250">
        <v>23.177</v>
      </c>
      <c r="GD30" s="250">
        <v>-10.081</v>
      </c>
      <c r="GE30" s="250">
        <v>4.3620000000000001</v>
      </c>
      <c r="GF30" s="250">
        <v>7.7549999999999999</v>
      </c>
      <c r="GG30" s="250">
        <v>2.3650000000000002</v>
      </c>
      <c r="GH30" s="250">
        <v>-2.3450000000000002</v>
      </c>
      <c r="GI30" s="250">
        <v>5.3150000000000004</v>
      </c>
      <c r="GJ30" s="250">
        <v>11.509</v>
      </c>
      <c r="GK30" s="250">
        <v>1.6639999999999999</v>
      </c>
      <c r="GL30" s="250">
        <v>-9.5250000000000004</v>
      </c>
      <c r="GM30" s="250">
        <v>7.4009999999999998</v>
      </c>
      <c r="GN30" s="250">
        <v>7.968</v>
      </c>
      <c r="GO30" s="250">
        <v>2.6920000000000002</v>
      </c>
      <c r="GP30" s="250">
        <v>-9.7360000000000007</v>
      </c>
      <c r="GQ30" s="250">
        <v>8.8949999999999996</v>
      </c>
      <c r="GR30" s="250">
        <v>6.9770000000000003</v>
      </c>
      <c r="GS30" s="250">
        <v>0.58699999999999997</v>
      </c>
      <c r="GT30" s="250">
        <v>-9.3970000000000002</v>
      </c>
      <c r="GU30" s="250">
        <v>9.09</v>
      </c>
      <c r="GV30" s="250">
        <v>7.7430000000000003</v>
      </c>
      <c r="GW30" s="250">
        <v>0.72299999999999998</v>
      </c>
      <c r="GX30" s="250">
        <v>-12.894</v>
      </c>
      <c r="GY30" s="250">
        <v>10.113</v>
      </c>
      <c r="GZ30" s="250">
        <v>6.4340000000000002</v>
      </c>
      <c r="HA30" s="250">
        <v>-0.39800000000000002</v>
      </c>
      <c r="HB30" s="250">
        <v>-12.462</v>
      </c>
      <c r="HC30" s="250">
        <v>-4.5449999999999999</v>
      </c>
      <c r="HD30" s="250">
        <v>31.63</v>
      </c>
      <c r="HE30" s="250">
        <v>-1.0129999999999999</v>
      </c>
      <c r="HF30" s="250">
        <v>-9.9939999999999998</v>
      </c>
      <c r="HG30" s="250">
        <v>10.314</v>
      </c>
      <c r="HH30" s="250">
        <v>8.7409999999999997</v>
      </c>
      <c r="HI30" s="347"/>
      <c r="HJ30" s="298" t="s">
        <v>405</v>
      </c>
      <c r="HK30" s="299"/>
      <c r="HL30" s="461"/>
      <c r="HM30" s="300"/>
      <c r="HN30" s="463"/>
      <c r="HO30" s="469"/>
      <c r="HP30" s="300"/>
      <c r="HQ30" s="300"/>
      <c r="HR30" s="44"/>
      <c r="HS30" s="44"/>
      <c r="HT30" s="44"/>
      <c r="HU30" s="44"/>
      <c r="HV30" s="44"/>
      <c r="HW30" s="44"/>
      <c r="HX30" s="44"/>
      <c r="HY30" s="44"/>
      <c r="HZ30" s="44"/>
      <c r="IA30" s="44"/>
    </row>
    <row r="31" spans="1:237" s="348" customFormat="1" ht="15" customHeight="1" x14ac:dyDescent="0.25">
      <c r="A31" s="610"/>
      <c r="B31" s="344"/>
      <c r="C31" s="295">
        <v>6.2</v>
      </c>
      <c r="D31" s="345">
        <v>1.1852058012883606</v>
      </c>
      <c r="E31" s="345">
        <v>2.1980296657315836</v>
      </c>
      <c r="F31" s="346">
        <v>27</v>
      </c>
      <c r="G31" s="296"/>
      <c r="H31" s="297" t="s">
        <v>408</v>
      </c>
      <c r="I31" s="250">
        <v>3.2120000000000002</v>
      </c>
      <c r="J31" s="250">
        <v>5.7939999999999996</v>
      </c>
      <c r="K31" s="250">
        <v>3.9809999999999999</v>
      </c>
      <c r="L31" s="250">
        <v>4.1550000000000002</v>
      </c>
      <c r="M31" s="250">
        <v>5.577</v>
      </c>
      <c r="N31" s="250">
        <v>9.7759999999999998</v>
      </c>
      <c r="O31" s="250">
        <v>3.7810000000000001</v>
      </c>
      <c r="P31" s="250">
        <v>7.9790000000000001</v>
      </c>
      <c r="Q31" s="250">
        <v>5.2450000000000001</v>
      </c>
      <c r="R31" s="250">
        <v>5.38</v>
      </c>
      <c r="S31" s="250">
        <v>8.3140000000000001</v>
      </c>
      <c r="T31" s="250">
        <v>6.5640000000000001</v>
      </c>
      <c r="U31" s="250">
        <v>8.1950000000000003</v>
      </c>
      <c r="V31" s="250">
        <v>10.755000000000001</v>
      </c>
      <c r="W31" s="250">
        <v>7.4210000000000003</v>
      </c>
      <c r="X31" s="250">
        <v>7.8760000000000003</v>
      </c>
      <c r="Y31" s="250">
        <v>10.18</v>
      </c>
      <c r="Z31" s="250">
        <v>5.548</v>
      </c>
      <c r="AA31" s="250">
        <v>8.9629999999999992</v>
      </c>
      <c r="AB31" s="250">
        <v>7.3689999999999998</v>
      </c>
      <c r="AC31" s="250">
        <v>3.9660000000000002</v>
      </c>
      <c r="AD31" s="250">
        <v>3.6720000000000002</v>
      </c>
      <c r="AE31" s="250">
        <v>3.5939999999999999</v>
      </c>
      <c r="AF31" s="250">
        <v>0.216</v>
      </c>
      <c r="AG31" s="368">
        <v>2.3690000000000002</v>
      </c>
      <c r="AH31" s="250">
        <v>2.323</v>
      </c>
      <c r="AI31" s="250">
        <v>2.5449999999999999</v>
      </c>
      <c r="AJ31" s="250">
        <v>2.3180000000000001</v>
      </c>
      <c r="AK31" s="250">
        <v>2.12</v>
      </c>
      <c r="AL31" s="250">
        <v>2.5710000000000002</v>
      </c>
      <c r="AM31" s="250">
        <v>5.1219999999999999</v>
      </c>
      <c r="AN31" s="250">
        <v>2.028</v>
      </c>
      <c r="AO31" s="250">
        <v>0.92800000000000005</v>
      </c>
      <c r="AP31" s="250">
        <v>2.88</v>
      </c>
      <c r="AQ31" s="250">
        <v>2.4689999999999999</v>
      </c>
      <c r="AR31" s="250">
        <v>4.4770000000000003</v>
      </c>
      <c r="AS31" s="250">
        <v>7.0990000000000002</v>
      </c>
      <c r="AT31" s="250">
        <v>4.923</v>
      </c>
      <c r="AU31" s="250">
        <v>3.7789999999999999</v>
      </c>
      <c r="AV31" s="250">
        <v>4.1509999999999998</v>
      </c>
      <c r="AW31" s="250">
        <v>1.663</v>
      </c>
      <c r="AX31" s="250">
        <v>1.534</v>
      </c>
      <c r="AY31" s="250">
        <v>1.448</v>
      </c>
      <c r="AZ31" s="250">
        <v>1.7330000000000001</v>
      </c>
      <c r="BA31" s="250">
        <v>2.91</v>
      </c>
      <c r="BB31" s="250">
        <v>5.444</v>
      </c>
      <c r="BC31" s="250">
        <v>3.0910000000000002</v>
      </c>
      <c r="BD31" s="250">
        <v>3.2629999999999999</v>
      </c>
      <c r="BE31" s="250">
        <v>1.502</v>
      </c>
      <c r="BF31" s="250">
        <v>3.004</v>
      </c>
      <c r="BG31" s="250">
        <v>-7.4509999999999996</v>
      </c>
      <c r="BH31" s="250">
        <v>-30.977</v>
      </c>
      <c r="BI31" s="250">
        <v>-7.85</v>
      </c>
      <c r="BJ31" s="250">
        <v>13.288</v>
      </c>
      <c r="BK31" s="250">
        <v>11.042999999999999</v>
      </c>
      <c r="BL31" s="250">
        <v>7.4139999999999997</v>
      </c>
      <c r="BM31" s="250">
        <v>8.0190000000000001</v>
      </c>
      <c r="BN31" s="250">
        <v>5.3879999999999999</v>
      </c>
      <c r="BO31" s="250">
        <v>4.2779999999999996</v>
      </c>
      <c r="BP31" s="250">
        <v>3.98</v>
      </c>
      <c r="BQ31" s="250">
        <v>6.22</v>
      </c>
      <c r="BR31" s="250">
        <v>5.7869999999999999</v>
      </c>
      <c r="BS31" s="250">
        <v>9.1539999999999999</v>
      </c>
      <c r="BT31" s="250">
        <v>59.835999999999999</v>
      </c>
      <c r="BU31" s="250">
        <v>16.73</v>
      </c>
      <c r="BV31" s="250">
        <v>6.4</v>
      </c>
      <c r="BW31" s="250">
        <v>-0.90600000000000003</v>
      </c>
      <c r="BX31" s="250">
        <v>4.7220000000000004</v>
      </c>
      <c r="BY31" s="250">
        <v>9.2010000000000005</v>
      </c>
      <c r="BZ31" s="250">
        <v>12.167999999999999</v>
      </c>
      <c r="CA31" s="250">
        <v>16.443000000000001</v>
      </c>
      <c r="CB31" s="250">
        <v>4.2530000000000001</v>
      </c>
      <c r="CC31" s="250">
        <v>6.5179999999999998</v>
      </c>
      <c r="CD31" s="250">
        <v>5.6479999999999997</v>
      </c>
      <c r="CE31" s="250">
        <v>6.6840000000000002</v>
      </c>
      <c r="CF31" s="250">
        <v>8.6980000000000004</v>
      </c>
      <c r="CG31" s="250">
        <v>7.8159999999999998</v>
      </c>
      <c r="CH31" s="250">
        <v>6.66</v>
      </c>
      <c r="CI31" s="250">
        <v>2.4830000000000001</v>
      </c>
      <c r="CJ31" s="250">
        <v>2.4159999999999999</v>
      </c>
      <c r="CK31" s="250">
        <v>2.3380000000000001</v>
      </c>
      <c r="CL31" s="250">
        <v>2.6459999999999999</v>
      </c>
      <c r="CM31" s="250">
        <v>3.2770000000000001</v>
      </c>
      <c r="CN31" s="250">
        <v>5.274</v>
      </c>
      <c r="CO31" s="250">
        <v>2.4319999999999999</v>
      </c>
      <c r="CP31" s="250">
        <v>2.0409999999999999</v>
      </c>
      <c r="CQ31" s="250">
        <v>3.9790000000000001</v>
      </c>
      <c r="CR31" s="250">
        <v>-1.107</v>
      </c>
      <c r="CS31" s="250">
        <v>-8.3919999999999995</v>
      </c>
      <c r="CT31" s="250">
        <v>8.8170000000000002</v>
      </c>
      <c r="CU31" s="250">
        <v>4.577</v>
      </c>
      <c r="CV31" s="250">
        <v>7.0229999999999997</v>
      </c>
      <c r="CW31" s="250">
        <v>23.21</v>
      </c>
      <c r="CX31" s="250">
        <v>4.3639999999999999</v>
      </c>
      <c r="CY31" s="250">
        <v>5.73</v>
      </c>
      <c r="CZ31" s="250">
        <v>6.9459999999999997</v>
      </c>
      <c r="DA31" s="250">
        <v>2.5059999999999998</v>
      </c>
      <c r="DB31" s="250">
        <v>3.4</v>
      </c>
      <c r="DC31" s="250">
        <v>0.66900000000000004</v>
      </c>
      <c r="DD31" s="250">
        <v>11.696999999999999</v>
      </c>
      <c r="DE31" s="250">
        <v>-14.646000000000001</v>
      </c>
      <c r="DF31" s="250">
        <v>18.215</v>
      </c>
      <c r="DG31" s="250">
        <v>2.3140000000000001</v>
      </c>
      <c r="DH31" s="250">
        <v>-1.81</v>
      </c>
      <c r="DI31" s="250">
        <v>2.766</v>
      </c>
      <c r="DJ31" s="250">
        <v>-4.1349999999999998</v>
      </c>
      <c r="DK31" s="250">
        <v>-0.67600000000000005</v>
      </c>
      <c r="DL31" s="250">
        <v>11.872999999999999</v>
      </c>
      <c r="DM31" s="250">
        <v>-2.4180000000000001</v>
      </c>
      <c r="DN31" s="250">
        <v>-13.115</v>
      </c>
      <c r="DO31" s="250">
        <v>9.5449999999999999</v>
      </c>
      <c r="DP31" s="250">
        <v>0.14699999999999999</v>
      </c>
      <c r="DQ31" s="250">
        <v>-12.510999999999999</v>
      </c>
      <c r="DR31" s="250">
        <v>16.189</v>
      </c>
      <c r="DS31" s="250">
        <v>2.4860000000000002</v>
      </c>
      <c r="DT31" s="250">
        <v>-0.47</v>
      </c>
      <c r="DU31" s="250">
        <v>6.8529999999999998</v>
      </c>
      <c r="DV31" s="250">
        <v>-9.3699999999999992</v>
      </c>
      <c r="DW31" s="250">
        <v>3.3420000000000001</v>
      </c>
      <c r="DX31" s="250">
        <v>9.0399999999999991</v>
      </c>
      <c r="DY31" s="250">
        <v>-2.2919999999999998</v>
      </c>
      <c r="DZ31" s="250">
        <v>-10.696</v>
      </c>
      <c r="EA31" s="250">
        <v>7.7750000000000004</v>
      </c>
      <c r="EB31" s="250">
        <v>1.679</v>
      </c>
      <c r="EC31" s="250">
        <v>-10.441000000000001</v>
      </c>
      <c r="ED31" s="250">
        <v>12.692</v>
      </c>
      <c r="EE31" s="250">
        <v>2.919</v>
      </c>
      <c r="EF31" s="250">
        <v>1.655</v>
      </c>
      <c r="EG31" s="250">
        <v>2.3610000000000002</v>
      </c>
      <c r="EH31" s="250">
        <v>-6.4379999999999997</v>
      </c>
      <c r="EI31" s="250">
        <v>1.83</v>
      </c>
      <c r="EJ31" s="250">
        <v>5.5839999999999996</v>
      </c>
      <c r="EK31" s="250">
        <v>-2.569</v>
      </c>
      <c r="EL31" s="250">
        <v>-10.762</v>
      </c>
      <c r="EM31" s="250">
        <v>4.2610000000000001</v>
      </c>
      <c r="EN31" s="250">
        <v>3.8639999999999999</v>
      </c>
      <c r="EO31" s="250">
        <v>-10.481999999999999</v>
      </c>
      <c r="EP31" s="250">
        <v>12.938000000000001</v>
      </c>
      <c r="EQ31" s="250">
        <v>2.6909999999999998</v>
      </c>
      <c r="ER31" s="250">
        <v>1.4590000000000001</v>
      </c>
      <c r="ES31" s="250">
        <v>2.8130000000000002</v>
      </c>
      <c r="ET31" s="250">
        <v>-4.1109999999999998</v>
      </c>
      <c r="EU31" s="250">
        <v>-1.167</v>
      </c>
      <c r="EV31" s="250">
        <v>4.4459999999999997</v>
      </c>
      <c r="EW31" s="250">
        <v>-0.68400000000000005</v>
      </c>
      <c r="EX31" s="250">
        <v>-11.119</v>
      </c>
      <c r="EY31" s="250">
        <v>6.3040000000000003</v>
      </c>
      <c r="EZ31" s="250">
        <v>6.47</v>
      </c>
      <c r="FA31" s="250">
        <v>-12.3</v>
      </c>
      <c r="FB31" s="250">
        <v>11.706</v>
      </c>
      <c r="FC31" s="250">
        <v>3.0579999999999998</v>
      </c>
      <c r="FD31" s="250">
        <v>-0.96399999999999997</v>
      </c>
      <c r="FE31" s="250">
        <v>2.6819999999999999</v>
      </c>
      <c r="FF31" s="250">
        <v>-4.1920000000000002</v>
      </c>
      <c r="FG31" s="250">
        <v>-0.88900000000000001</v>
      </c>
      <c r="FH31" s="250">
        <v>5.6529999999999996</v>
      </c>
      <c r="FI31" s="250">
        <v>1.762</v>
      </c>
      <c r="FJ31" s="250">
        <v>-13.103</v>
      </c>
      <c r="FK31" s="250">
        <v>6.4809999999999999</v>
      </c>
      <c r="FL31" s="250">
        <v>4.6539999999999999</v>
      </c>
      <c r="FM31" s="250">
        <v>-11.002000000000001</v>
      </c>
      <c r="FN31" s="250">
        <v>0.36799999999999999</v>
      </c>
      <c r="FO31" s="250">
        <v>-23.14</v>
      </c>
      <c r="FP31" s="250">
        <v>32.219000000000001</v>
      </c>
      <c r="FQ31" s="250">
        <v>26.236000000000001</v>
      </c>
      <c r="FR31" s="250">
        <v>-6.0910000000000002</v>
      </c>
      <c r="FS31" s="250">
        <v>-4.1280000000000001</v>
      </c>
      <c r="FT31" s="250">
        <v>6.2480000000000002</v>
      </c>
      <c r="FU31" s="250">
        <v>-0.71599999999999997</v>
      </c>
      <c r="FV31" s="250">
        <v>-14.018000000000001</v>
      </c>
      <c r="FW31" s="250">
        <v>6.1769999999999996</v>
      </c>
      <c r="FX31" s="250">
        <v>6.9080000000000004</v>
      </c>
      <c r="FY31" s="250">
        <v>-11.364000000000001</v>
      </c>
      <c r="FZ31" s="250">
        <v>3.5630000000000002</v>
      </c>
      <c r="GA31" s="250">
        <v>12.547000000000001</v>
      </c>
      <c r="GB31" s="250">
        <v>-3.4380000000000002</v>
      </c>
      <c r="GC31" s="250">
        <v>15.065</v>
      </c>
      <c r="GD31" s="250">
        <v>-12.54</v>
      </c>
      <c r="GE31" s="250">
        <v>1.3169999999999999</v>
      </c>
      <c r="GF31" s="250">
        <v>10.792999999999999</v>
      </c>
      <c r="GG31" s="250">
        <v>1.9810000000000001</v>
      </c>
      <c r="GH31" s="250">
        <v>-10.742000000000001</v>
      </c>
      <c r="GI31" s="250">
        <v>7.867</v>
      </c>
      <c r="GJ31" s="250">
        <v>0.40300000000000002</v>
      </c>
      <c r="GK31" s="250">
        <v>-1.482</v>
      </c>
      <c r="GL31" s="250">
        <v>-2.29</v>
      </c>
      <c r="GM31" s="250">
        <v>10.210000000000001</v>
      </c>
      <c r="GN31" s="250">
        <v>-0.41799999999999998</v>
      </c>
      <c r="GO31" s="250">
        <v>-0.51600000000000001</v>
      </c>
      <c r="GP31" s="250">
        <v>-0.44500000000000001</v>
      </c>
      <c r="GQ31" s="250">
        <v>9.3170000000000002</v>
      </c>
      <c r="GR31" s="250">
        <v>-1.486</v>
      </c>
      <c r="GS31" s="250">
        <v>-4.4119999999999999</v>
      </c>
      <c r="GT31" s="250">
        <v>-0.51</v>
      </c>
      <c r="GU31" s="250">
        <v>9.234</v>
      </c>
      <c r="GV31" s="250">
        <v>-1.19</v>
      </c>
      <c r="GW31" s="250">
        <v>-3.8250000000000002</v>
      </c>
      <c r="GX31" s="250">
        <v>1.4139999999999999</v>
      </c>
      <c r="GY31" s="250">
        <v>6.2859999999999996</v>
      </c>
      <c r="GZ31" s="250">
        <v>-1.5669999999999999</v>
      </c>
      <c r="HA31" s="250">
        <v>-1.998</v>
      </c>
      <c r="HB31" s="250">
        <v>-3.5470000000000002</v>
      </c>
      <c r="HC31" s="250">
        <v>-1.544</v>
      </c>
      <c r="HD31" s="250">
        <v>16.923999999999999</v>
      </c>
      <c r="HE31" s="250">
        <v>-5.8170000000000002</v>
      </c>
      <c r="HF31" s="250">
        <v>-1.29</v>
      </c>
      <c r="HG31" s="250">
        <v>13.347</v>
      </c>
      <c r="HH31" s="250">
        <v>-0.96099999999999997</v>
      </c>
      <c r="HI31" s="347"/>
      <c r="HJ31" s="298" t="s">
        <v>407</v>
      </c>
      <c r="HK31" s="299"/>
      <c r="HL31" s="461"/>
      <c r="HM31" s="300"/>
      <c r="HN31" s="463"/>
      <c r="HO31" s="469"/>
      <c r="HP31" s="300"/>
      <c r="HQ31" s="300"/>
      <c r="HR31" s="44"/>
      <c r="HS31" s="44"/>
      <c r="HT31" s="44"/>
      <c r="HU31" s="44"/>
      <c r="HV31" s="44"/>
      <c r="HW31" s="44"/>
      <c r="HX31" s="44"/>
      <c r="HY31" s="44"/>
      <c r="HZ31" s="44"/>
      <c r="IA31" s="44"/>
    </row>
    <row r="32" spans="1:237" s="305" customFormat="1" ht="15" customHeight="1" x14ac:dyDescent="0.25">
      <c r="A32" s="610"/>
      <c r="B32" s="301"/>
      <c r="C32" s="295">
        <v>6.3</v>
      </c>
      <c r="D32" s="302">
        <v>1.5928128338758627</v>
      </c>
      <c r="E32" s="302">
        <v>2.144801275709848</v>
      </c>
      <c r="F32" s="303">
        <v>28</v>
      </c>
      <c r="G32" s="296"/>
      <c r="H32" s="297" t="s">
        <v>410</v>
      </c>
      <c r="I32" s="250">
        <v>1.2030000000000001</v>
      </c>
      <c r="J32" s="250">
        <v>7.7759999999999998</v>
      </c>
      <c r="K32" s="250">
        <v>3.3260000000000001</v>
      </c>
      <c r="L32" s="250">
        <v>1.54</v>
      </c>
      <c r="M32" s="250">
        <v>3.9750000000000001</v>
      </c>
      <c r="N32" s="250">
        <v>7.5030000000000001</v>
      </c>
      <c r="O32" s="250">
        <v>4.0170000000000003</v>
      </c>
      <c r="P32" s="250">
        <v>8.4130000000000003</v>
      </c>
      <c r="Q32" s="250">
        <v>7.1459999999999999</v>
      </c>
      <c r="R32" s="250">
        <v>8.3409999999999993</v>
      </c>
      <c r="S32" s="250">
        <v>8.76</v>
      </c>
      <c r="T32" s="250">
        <v>6.125</v>
      </c>
      <c r="U32" s="250">
        <v>5.9669999999999996</v>
      </c>
      <c r="V32" s="250">
        <v>10.115</v>
      </c>
      <c r="W32" s="250">
        <v>6.5060000000000002</v>
      </c>
      <c r="X32" s="250">
        <v>5.3159999999999998</v>
      </c>
      <c r="Y32" s="250">
        <v>4.2759999999999998</v>
      </c>
      <c r="Z32" s="250">
        <v>1.871</v>
      </c>
      <c r="AA32" s="250">
        <v>9.9770000000000003</v>
      </c>
      <c r="AB32" s="250">
        <v>6.944</v>
      </c>
      <c r="AC32" s="250">
        <v>8.2170000000000005</v>
      </c>
      <c r="AD32" s="250">
        <v>9.3510000000000009</v>
      </c>
      <c r="AE32" s="250">
        <v>7.7539999999999996</v>
      </c>
      <c r="AF32" s="250">
        <v>4.3449999999999998</v>
      </c>
      <c r="AG32" s="368">
        <v>6.3369999999999997</v>
      </c>
      <c r="AH32" s="250">
        <v>5.1520000000000001</v>
      </c>
      <c r="AI32" s="250">
        <v>5.4379999999999997</v>
      </c>
      <c r="AJ32" s="250">
        <v>5.79</v>
      </c>
      <c r="AK32" s="250">
        <v>4.1219999999999999</v>
      </c>
      <c r="AL32" s="250">
        <v>6.6740000000000004</v>
      </c>
      <c r="AM32" s="250">
        <v>2.8130000000000002</v>
      </c>
      <c r="AN32" s="250">
        <v>5.7000000000000002E-2</v>
      </c>
      <c r="AO32" s="250">
        <v>2.4780000000000002</v>
      </c>
      <c r="AP32" s="250">
        <v>4.5449999999999999</v>
      </c>
      <c r="AQ32" s="250">
        <v>3.9279999999999999</v>
      </c>
      <c r="AR32" s="250">
        <v>4.8360000000000003</v>
      </c>
      <c r="AS32" s="250">
        <v>2.855</v>
      </c>
      <c r="AT32" s="250">
        <v>2.1949999999999998</v>
      </c>
      <c r="AU32" s="250">
        <v>1.3380000000000001</v>
      </c>
      <c r="AV32" s="250">
        <v>3.0070000000000001</v>
      </c>
      <c r="AW32" s="250">
        <v>3.2829999999999999</v>
      </c>
      <c r="AX32" s="250">
        <v>2.5379999999999998</v>
      </c>
      <c r="AY32" s="250">
        <v>4.7969999999999997</v>
      </c>
      <c r="AZ32" s="250">
        <v>5.1550000000000002</v>
      </c>
      <c r="BA32" s="250">
        <v>3.629</v>
      </c>
      <c r="BB32" s="250">
        <v>3.0329999999999999</v>
      </c>
      <c r="BC32" s="250">
        <v>5.9820000000000002</v>
      </c>
      <c r="BD32" s="250">
        <v>4.1950000000000003</v>
      </c>
      <c r="BE32" s="250">
        <v>3.8359999999999999</v>
      </c>
      <c r="BF32" s="250">
        <v>5.7229999999999999</v>
      </c>
      <c r="BG32" s="250">
        <v>-8.5020000000000007</v>
      </c>
      <c r="BH32" s="250">
        <v>-25.143999999999998</v>
      </c>
      <c r="BI32" s="250">
        <v>-0.438</v>
      </c>
      <c r="BJ32" s="250">
        <v>19.655000000000001</v>
      </c>
      <c r="BK32" s="250">
        <v>9.25</v>
      </c>
      <c r="BL32" s="250">
        <v>0.14099999999999999</v>
      </c>
      <c r="BM32" s="250">
        <v>4.0179999999999998</v>
      </c>
      <c r="BN32" s="250">
        <v>3.89</v>
      </c>
      <c r="BO32" s="250">
        <v>2.403</v>
      </c>
      <c r="BP32" s="250">
        <v>2.637</v>
      </c>
      <c r="BQ32" s="250">
        <v>1.891</v>
      </c>
      <c r="BR32" s="250">
        <v>2.3639999999999999</v>
      </c>
      <c r="BS32" s="250">
        <v>10.847</v>
      </c>
      <c r="BT32" s="250">
        <v>46.46</v>
      </c>
      <c r="BU32" s="250">
        <v>11.257</v>
      </c>
      <c r="BV32" s="250">
        <v>5.2519999999999998</v>
      </c>
      <c r="BW32" s="250">
        <v>-3.4409999999999998</v>
      </c>
      <c r="BX32" s="250">
        <v>13.047000000000001</v>
      </c>
      <c r="BY32" s="250">
        <v>13.824999999999999</v>
      </c>
      <c r="BZ32" s="250">
        <v>17.533000000000001</v>
      </c>
      <c r="CA32" s="250">
        <v>18.643000000000001</v>
      </c>
      <c r="CB32" s="250">
        <v>3.9910000000000001</v>
      </c>
      <c r="CC32" s="250">
        <v>4.2279999999999998</v>
      </c>
      <c r="CD32" s="250">
        <v>6.4950000000000001</v>
      </c>
      <c r="CE32" s="250">
        <v>7.7</v>
      </c>
      <c r="CF32" s="250">
        <v>7.476</v>
      </c>
      <c r="CG32" s="250">
        <v>3.855</v>
      </c>
      <c r="CH32" s="250">
        <v>8.3629999999999995</v>
      </c>
      <c r="CI32" s="250">
        <v>7.0810000000000004</v>
      </c>
      <c r="CJ32" s="250">
        <v>5.6269999999999998</v>
      </c>
      <c r="CK32" s="250">
        <v>5.5</v>
      </c>
      <c r="CL32" s="250">
        <v>1.738</v>
      </c>
      <c r="CM32" s="250">
        <v>4.4359999999999999</v>
      </c>
      <c r="CN32" s="250">
        <v>2.0920000000000001</v>
      </c>
      <c r="CO32" s="250">
        <v>2.95</v>
      </c>
      <c r="CP32" s="250">
        <v>4.57</v>
      </c>
      <c r="CQ32" s="250">
        <v>4.4139999999999997</v>
      </c>
      <c r="CR32" s="250">
        <v>4.0000000000000001E-3</v>
      </c>
      <c r="CS32" s="250">
        <v>-2.5720000000000001</v>
      </c>
      <c r="CT32" s="250">
        <v>4.5019999999999998</v>
      </c>
      <c r="CU32" s="250">
        <v>2.9609999999999999</v>
      </c>
      <c r="CV32" s="250">
        <v>5.0019999999999998</v>
      </c>
      <c r="CW32" s="250">
        <v>18.236000000000001</v>
      </c>
      <c r="CX32" s="250">
        <v>7.2119999999999997</v>
      </c>
      <c r="CY32" s="250">
        <v>5.46</v>
      </c>
      <c r="CZ32" s="250">
        <v>6.8070000000000004</v>
      </c>
      <c r="DA32" s="250">
        <v>4.2720000000000002</v>
      </c>
      <c r="DB32" s="250">
        <v>3.42</v>
      </c>
      <c r="DC32" s="250">
        <v>1.008</v>
      </c>
      <c r="DD32" s="250">
        <v>11.582000000000001</v>
      </c>
      <c r="DE32" s="250">
        <v>-6.4710000000000001</v>
      </c>
      <c r="DF32" s="250">
        <v>20.983000000000001</v>
      </c>
      <c r="DG32" s="250">
        <v>6.75</v>
      </c>
      <c r="DH32" s="250">
        <v>-2.0179999999999998</v>
      </c>
      <c r="DI32" s="250">
        <v>-8.5220000000000002</v>
      </c>
      <c r="DJ32" s="250">
        <v>1.6519999999999999</v>
      </c>
      <c r="DK32" s="250">
        <v>0.48699999999999999</v>
      </c>
      <c r="DL32" s="250">
        <v>-15.643000000000001</v>
      </c>
      <c r="DM32" s="250">
        <v>-6.1239999999999997</v>
      </c>
      <c r="DN32" s="250">
        <v>4.3789999999999996</v>
      </c>
      <c r="DO32" s="250">
        <v>6.3109999999999999</v>
      </c>
      <c r="DP32" s="250">
        <v>4.1340000000000003</v>
      </c>
      <c r="DQ32" s="250">
        <v>-0.39600000000000002</v>
      </c>
      <c r="DR32" s="250">
        <v>15.988</v>
      </c>
      <c r="DS32" s="250">
        <v>4.9050000000000002</v>
      </c>
      <c r="DT32" s="250">
        <v>0.33200000000000002</v>
      </c>
      <c r="DU32" s="250">
        <v>-5.4180000000000001</v>
      </c>
      <c r="DV32" s="250">
        <v>-1.6439999999999999</v>
      </c>
      <c r="DW32" s="250">
        <v>4.7329999999999997</v>
      </c>
      <c r="DX32" s="250">
        <v>-16.629000000000001</v>
      </c>
      <c r="DY32" s="250">
        <v>-5.077</v>
      </c>
      <c r="DZ32" s="250">
        <v>4.782</v>
      </c>
      <c r="EA32" s="250">
        <v>3.7360000000000002</v>
      </c>
      <c r="EB32" s="250">
        <v>3.9790000000000001</v>
      </c>
      <c r="EC32" s="250">
        <v>3.504</v>
      </c>
      <c r="ED32" s="250">
        <v>12.186</v>
      </c>
      <c r="EE32" s="250">
        <v>3.7330000000000001</v>
      </c>
      <c r="EF32" s="250">
        <v>-0.65900000000000003</v>
      </c>
      <c r="EG32" s="250">
        <v>-7.6</v>
      </c>
      <c r="EH32" s="250">
        <v>6.1829999999999998</v>
      </c>
      <c r="EI32" s="250">
        <v>1.845</v>
      </c>
      <c r="EJ32" s="250">
        <v>-15.635999999999999</v>
      </c>
      <c r="EK32" s="250">
        <v>-4.0830000000000002</v>
      </c>
      <c r="EL32" s="250">
        <v>3.2519999999999998</v>
      </c>
      <c r="EM32" s="250">
        <v>0.45400000000000001</v>
      </c>
      <c r="EN32" s="250">
        <v>5.9649999999999999</v>
      </c>
      <c r="EO32" s="250">
        <v>2.351</v>
      </c>
      <c r="EP32" s="250">
        <v>12.491</v>
      </c>
      <c r="EQ32" s="250">
        <v>4.0789999999999997</v>
      </c>
      <c r="ER32" s="250">
        <v>-2.2240000000000002</v>
      </c>
      <c r="ES32" s="250">
        <v>-5.335</v>
      </c>
      <c r="ET32" s="250">
        <v>2.339</v>
      </c>
      <c r="EU32" s="250">
        <v>-0.88500000000000001</v>
      </c>
      <c r="EV32" s="250">
        <v>-13.595000000000001</v>
      </c>
      <c r="EW32" s="250">
        <v>-2.1480000000000001</v>
      </c>
      <c r="EX32" s="250">
        <v>2.6419999999999999</v>
      </c>
      <c r="EY32" s="250">
        <v>1.331</v>
      </c>
      <c r="EZ32" s="250">
        <v>3.9620000000000002</v>
      </c>
      <c r="FA32" s="250">
        <v>1.694</v>
      </c>
      <c r="FB32" s="250">
        <v>11.547000000000001</v>
      </c>
      <c r="FC32" s="250">
        <v>5.7930000000000001</v>
      </c>
      <c r="FD32" s="250">
        <v>-1.9630000000000001</v>
      </c>
      <c r="FE32" s="250">
        <v>-6.0170000000000003</v>
      </c>
      <c r="FF32" s="250">
        <v>4.5940000000000003</v>
      </c>
      <c r="FG32" s="250">
        <v>-0.54700000000000004</v>
      </c>
      <c r="FH32" s="250">
        <v>-14.848000000000001</v>
      </c>
      <c r="FI32" s="250">
        <v>-2.7109999999999999</v>
      </c>
      <c r="FJ32" s="250">
        <v>5.58</v>
      </c>
      <c r="FK32" s="250">
        <v>-0.377</v>
      </c>
      <c r="FL32" s="250">
        <v>3.6040000000000001</v>
      </c>
      <c r="FM32" s="250">
        <v>3.5419999999999998</v>
      </c>
      <c r="FN32" s="250">
        <v>-3.4609999999999999</v>
      </c>
      <c r="FO32" s="250">
        <v>-13.449</v>
      </c>
      <c r="FP32" s="250">
        <v>30.393000000000001</v>
      </c>
      <c r="FQ32" s="250">
        <v>12.95</v>
      </c>
      <c r="FR32" s="250">
        <v>-4.5010000000000003</v>
      </c>
      <c r="FS32" s="250">
        <v>-8.84</v>
      </c>
      <c r="FT32" s="250">
        <v>-11.551</v>
      </c>
      <c r="FU32" s="250">
        <v>-2.831</v>
      </c>
      <c r="FV32" s="250">
        <v>4.069</v>
      </c>
      <c r="FW32" s="250">
        <v>-0.14899999999999999</v>
      </c>
      <c r="FX32" s="250">
        <v>2.85</v>
      </c>
      <c r="FY32" s="250">
        <v>4.0220000000000002</v>
      </c>
      <c r="FZ32" s="250">
        <v>4.54</v>
      </c>
      <c r="GA32" s="250">
        <v>14.358000000000001</v>
      </c>
      <c r="GB32" s="250">
        <v>-0.94799999999999995</v>
      </c>
      <c r="GC32" s="250">
        <v>6.8529999999999998</v>
      </c>
      <c r="GD32" s="250">
        <v>-12.388</v>
      </c>
      <c r="GE32" s="250">
        <v>6.726</v>
      </c>
      <c r="GF32" s="250">
        <v>-10.943</v>
      </c>
      <c r="GG32" s="250">
        <v>0.33500000000000002</v>
      </c>
      <c r="GH32" s="250">
        <v>5.0510000000000002</v>
      </c>
      <c r="GI32" s="250">
        <v>13.282</v>
      </c>
      <c r="GJ32" s="250">
        <v>-9.6349999999999998</v>
      </c>
      <c r="GK32" s="250">
        <v>-12.029</v>
      </c>
      <c r="GL32" s="250">
        <v>15.476000000000001</v>
      </c>
      <c r="GM32" s="250">
        <v>13.54</v>
      </c>
      <c r="GN32" s="250">
        <v>-7.6689999999999996</v>
      </c>
      <c r="GO32" s="250">
        <v>-11.034000000000001</v>
      </c>
      <c r="GP32" s="250">
        <v>15.236000000000001</v>
      </c>
      <c r="GQ32" s="250">
        <v>9.7149999999999999</v>
      </c>
      <c r="GR32" s="250">
        <v>-3.661</v>
      </c>
      <c r="GS32" s="250">
        <v>-12.087</v>
      </c>
      <c r="GT32" s="250">
        <v>13.670999999999999</v>
      </c>
      <c r="GU32" s="250">
        <v>9.5830000000000002</v>
      </c>
      <c r="GV32" s="250">
        <v>-7.0960000000000001</v>
      </c>
      <c r="GW32" s="250">
        <v>-9.7550000000000008</v>
      </c>
      <c r="GX32" s="250">
        <v>11.12</v>
      </c>
      <c r="GY32" s="250">
        <v>10.505000000000001</v>
      </c>
      <c r="GZ32" s="250">
        <v>-5.6340000000000003</v>
      </c>
      <c r="HA32" s="250">
        <v>-9.89</v>
      </c>
      <c r="HB32" s="250">
        <v>6.4260000000000002</v>
      </c>
      <c r="HC32" s="250">
        <v>7.6580000000000004</v>
      </c>
      <c r="HD32" s="250">
        <v>1.218</v>
      </c>
      <c r="HE32" s="250">
        <v>-11.218999999999999</v>
      </c>
      <c r="HF32" s="250">
        <v>8.5359999999999996</v>
      </c>
      <c r="HG32" s="250">
        <v>21.228000000000002</v>
      </c>
      <c r="HH32" s="250">
        <v>-8.2200000000000006</v>
      </c>
      <c r="HI32" s="304"/>
      <c r="HJ32" s="298" t="s">
        <v>409</v>
      </c>
      <c r="HK32" s="299"/>
      <c r="HL32" s="461"/>
      <c r="HM32" s="300"/>
      <c r="HN32" s="463"/>
      <c r="HO32" s="469"/>
      <c r="HP32" s="300"/>
      <c r="HQ32" s="300"/>
      <c r="HR32" s="44"/>
      <c r="HS32" s="44"/>
      <c r="HT32" s="44"/>
      <c r="HU32" s="44"/>
      <c r="HV32" s="44"/>
      <c r="HW32" s="44"/>
      <c r="HX32" s="44"/>
      <c r="HY32" s="44"/>
      <c r="HZ32" s="44"/>
      <c r="IA32" s="44"/>
    </row>
    <row r="33" spans="1:235" s="309" customFormat="1" ht="15" customHeight="1" x14ac:dyDescent="0.25">
      <c r="A33" s="610"/>
      <c r="B33" s="290" t="s">
        <v>72</v>
      </c>
      <c r="C33" s="306"/>
      <c r="D33" s="307">
        <v>3.6255856095368775</v>
      </c>
      <c r="E33" s="307">
        <v>5.8694195934054845</v>
      </c>
      <c r="F33" s="308"/>
      <c r="G33" s="607" t="s">
        <v>73</v>
      </c>
      <c r="H33" s="607"/>
      <c r="I33" s="248">
        <v>0.36799999999999999</v>
      </c>
      <c r="J33" s="248">
        <v>-1.276</v>
      </c>
      <c r="K33" s="248">
        <v>-1.952</v>
      </c>
      <c r="L33" s="248">
        <v>-9.2940000000000005</v>
      </c>
      <c r="M33" s="248">
        <v>-8.5429999999999993</v>
      </c>
      <c r="N33" s="248">
        <v>-2.3460000000000001</v>
      </c>
      <c r="O33" s="248">
        <v>-1.752</v>
      </c>
      <c r="P33" s="248">
        <v>-0.254</v>
      </c>
      <c r="Q33" s="248">
        <v>0.28599999999999998</v>
      </c>
      <c r="R33" s="248">
        <v>-3.355</v>
      </c>
      <c r="S33" s="248">
        <v>-2.11</v>
      </c>
      <c r="T33" s="248">
        <v>-2.1059999999999999</v>
      </c>
      <c r="U33" s="248">
        <v>5.1829999999999998</v>
      </c>
      <c r="V33" s="248">
        <v>5.5170000000000003</v>
      </c>
      <c r="W33" s="248">
        <v>7.8440000000000003</v>
      </c>
      <c r="X33" s="248">
        <v>5.0030000000000001</v>
      </c>
      <c r="Y33" s="248">
        <v>9.9030000000000005</v>
      </c>
      <c r="Z33" s="248">
        <v>-0.95399999999999996</v>
      </c>
      <c r="AA33" s="248">
        <v>6.24</v>
      </c>
      <c r="AB33" s="248">
        <v>9.6359999999999992</v>
      </c>
      <c r="AC33" s="248">
        <v>8.1479999999999997</v>
      </c>
      <c r="AD33" s="248">
        <v>2.544</v>
      </c>
      <c r="AE33" s="248">
        <v>5.7069999999999999</v>
      </c>
      <c r="AF33" s="248">
        <v>2.298</v>
      </c>
      <c r="AG33" s="367">
        <v>3.4710000000000001</v>
      </c>
      <c r="AH33" s="248">
        <v>-2.0259999999999998</v>
      </c>
      <c r="AI33" s="248">
        <v>5.17</v>
      </c>
      <c r="AJ33" s="248">
        <v>7.78</v>
      </c>
      <c r="AK33" s="248">
        <v>4.976</v>
      </c>
      <c r="AL33" s="248">
        <v>4.718</v>
      </c>
      <c r="AM33" s="248">
        <v>13.542999999999999</v>
      </c>
      <c r="AN33" s="248">
        <v>7.391</v>
      </c>
      <c r="AO33" s="248">
        <v>2.278</v>
      </c>
      <c r="AP33" s="248">
        <v>10.067</v>
      </c>
      <c r="AQ33" s="248">
        <v>8.3330000000000002</v>
      </c>
      <c r="AR33" s="248">
        <v>6.9950000000000001</v>
      </c>
      <c r="AS33" s="248">
        <v>6.3120000000000003</v>
      </c>
      <c r="AT33" s="248">
        <v>7.1</v>
      </c>
      <c r="AU33" s="248">
        <v>6.0750000000000002</v>
      </c>
      <c r="AV33" s="248">
        <v>7.2489999999999997</v>
      </c>
      <c r="AW33" s="248">
        <v>6.9020000000000001</v>
      </c>
      <c r="AX33" s="248">
        <v>5.6310000000000002</v>
      </c>
      <c r="AY33" s="248">
        <v>5.7690000000000001</v>
      </c>
      <c r="AZ33" s="248">
        <v>5.8620000000000001</v>
      </c>
      <c r="BA33" s="248">
        <v>6.2869999999999999</v>
      </c>
      <c r="BB33" s="248">
        <v>4.335</v>
      </c>
      <c r="BC33" s="248">
        <v>4.4530000000000003</v>
      </c>
      <c r="BD33" s="248">
        <v>4.6760000000000002</v>
      </c>
      <c r="BE33" s="248">
        <v>1.401</v>
      </c>
      <c r="BF33" s="248">
        <v>4.851</v>
      </c>
      <c r="BG33" s="248">
        <v>-10.125999999999999</v>
      </c>
      <c r="BH33" s="248">
        <v>-69.346999999999994</v>
      </c>
      <c r="BI33" s="248">
        <v>-38.453000000000003</v>
      </c>
      <c r="BJ33" s="248">
        <v>10.707000000000001</v>
      </c>
      <c r="BK33" s="248">
        <v>4.8330000000000002</v>
      </c>
      <c r="BL33" s="248">
        <v>3.5169999999999999</v>
      </c>
      <c r="BM33" s="248">
        <v>4.4939999999999998</v>
      </c>
      <c r="BN33" s="248">
        <v>3.4580000000000002</v>
      </c>
      <c r="BO33" s="248">
        <v>6.4580000000000002</v>
      </c>
      <c r="BP33" s="248">
        <v>8.4160000000000004</v>
      </c>
      <c r="BQ33" s="248">
        <v>-0.18099999999999999</v>
      </c>
      <c r="BR33" s="248">
        <v>3.222</v>
      </c>
      <c r="BS33" s="248">
        <v>20.937999999999999</v>
      </c>
      <c r="BT33" s="248">
        <v>275.18400000000003</v>
      </c>
      <c r="BU33" s="248">
        <v>68.858000000000004</v>
      </c>
      <c r="BV33" s="248">
        <v>-42.725999999999999</v>
      </c>
      <c r="BW33" s="248">
        <v>-43.756999999999998</v>
      </c>
      <c r="BX33" s="248">
        <v>-34.301000000000002</v>
      </c>
      <c r="BY33" s="248">
        <v>-12.693</v>
      </c>
      <c r="BZ33" s="248">
        <v>4.3570000000000002</v>
      </c>
      <c r="CA33" s="248">
        <v>4.5350000000000001</v>
      </c>
      <c r="CB33" s="248">
        <v>-0.94</v>
      </c>
      <c r="CC33" s="248">
        <v>-6.6929999999999996</v>
      </c>
      <c r="CD33" s="248">
        <v>-0.55300000000000005</v>
      </c>
      <c r="CE33" s="248">
        <v>-2.5289999999999999</v>
      </c>
      <c r="CF33" s="248">
        <v>6.18</v>
      </c>
      <c r="CG33" s="248">
        <v>4.4359999999999999</v>
      </c>
      <c r="CH33" s="248">
        <v>8.0549999999999997</v>
      </c>
      <c r="CI33" s="248">
        <v>3.51</v>
      </c>
      <c r="CJ33" s="248">
        <v>2.3130000000000002</v>
      </c>
      <c r="CK33" s="248">
        <v>5.8150000000000004</v>
      </c>
      <c r="CL33" s="248">
        <v>7.569</v>
      </c>
      <c r="CM33" s="248">
        <v>8.4659999999999993</v>
      </c>
      <c r="CN33" s="248">
        <v>6.4669999999999996</v>
      </c>
      <c r="CO33" s="248">
        <v>6.5949999999999998</v>
      </c>
      <c r="CP33" s="248">
        <v>5.9690000000000003</v>
      </c>
      <c r="CQ33" s="248">
        <v>4.4859999999999998</v>
      </c>
      <c r="CR33" s="248">
        <v>-1.5629999999999999</v>
      </c>
      <c r="CS33" s="248">
        <v>-32.659999999999997</v>
      </c>
      <c r="CT33" s="248">
        <v>4.2649999999999997</v>
      </c>
      <c r="CU33" s="248">
        <v>6.0890000000000004</v>
      </c>
      <c r="CV33" s="248">
        <v>7.6340000000000003</v>
      </c>
      <c r="CW33" s="248">
        <v>40.01</v>
      </c>
      <c r="CX33" s="248">
        <v>-30.402999999999999</v>
      </c>
      <c r="CY33" s="248">
        <v>-2.7509999999999999</v>
      </c>
      <c r="CZ33" s="248">
        <v>5.8479999999999999</v>
      </c>
      <c r="DA33" s="248">
        <v>5.8959999999999999</v>
      </c>
      <c r="DB33" s="248">
        <v>5.9809999999999999</v>
      </c>
      <c r="DC33" s="248">
        <v>-6.92</v>
      </c>
      <c r="DD33" s="248">
        <v>1.26</v>
      </c>
      <c r="DE33" s="248">
        <v>-7.125</v>
      </c>
      <c r="DF33" s="248">
        <v>6.0960000000000001</v>
      </c>
      <c r="DG33" s="248">
        <v>-1.609</v>
      </c>
      <c r="DH33" s="248">
        <v>-4.5119999999999996</v>
      </c>
      <c r="DI33" s="248">
        <v>5.2519999999999998</v>
      </c>
      <c r="DJ33" s="248">
        <v>-10.083</v>
      </c>
      <c r="DK33" s="248">
        <v>6.9539999999999997</v>
      </c>
      <c r="DL33" s="248">
        <v>-1.8120000000000001</v>
      </c>
      <c r="DM33" s="248">
        <v>3.5779999999999998</v>
      </c>
      <c r="DN33" s="248">
        <v>-2.218</v>
      </c>
      <c r="DO33" s="248">
        <v>0.84399999999999997</v>
      </c>
      <c r="DP33" s="248">
        <v>6.806</v>
      </c>
      <c r="DQ33" s="248">
        <v>-8.6470000000000002</v>
      </c>
      <c r="DR33" s="248">
        <v>5.37</v>
      </c>
      <c r="DS33" s="248">
        <v>-8.9770000000000003</v>
      </c>
      <c r="DT33" s="248">
        <v>-3.7210000000000001</v>
      </c>
      <c r="DU33" s="248">
        <v>12.384</v>
      </c>
      <c r="DV33" s="248">
        <v>-9.5370000000000008</v>
      </c>
      <c r="DW33" s="248">
        <v>8.5850000000000009</v>
      </c>
      <c r="DX33" s="248">
        <v>-1.2809999999999999</v>
      </c>
      <c r="DY33" s="248">
        <v>-0.182</v>
      </c>
      <c r="DZ33" s="248">
        <v>-0.95799999999999996</v>
      </c>
      <c r="EA33" s="248">
        <v>0.84799999999999998</v>
      </c>
      <c r="EB33" s="248">
        <v>14.759</v>
      </c>
      <c r="EC33" s="248">
        <v>-8.3569999999999993</v>
      </c>
      <c r="ED33" s="248">
        <v>7.6929999999999996</v>
      </c>
      <c r="EE33" s="248">
        <v>-11.375</v>
      </c>
      <c r="EF33" s="248">
        <v>0.77200000000000002</v>
      </c>
      <c r="EG33" s="248">
        <v>1.2809999999999999</v>
      </c>
      <c r="EH33" s="248">
        <v>-2.9670000000000001</v>
      </c>
      <c r="EI33" s="248">
        <v>12.055999999999999</v>
      </c>
      <c r="EJ33" s="248">
        <v>-2.6219999999999999</v>
      </c>
      <c r="EK33" s="248">
        <v>-5.3540000000000001</v>
      </c>
      <c r="EL33" s="248">
        <v>2.097</v>
      </c>
      <c r="EM33" s="248">
        <v>-2.403</v>
      </c>
      <c r="EN33" s="248">
        <v>16.074000000000002</v>
      </c>
      <c r="EO33" s="248">
        <v>-13.225</v>
      </c>
      <c r="EP33" s="248">
        <v>15.603</v>
      </c>
      <c r="EQ33" s="248">
        <v>-9.1750000000000007</v>
      </c>
      <c r="ER33" s="248">
        <v>-1.851</v>
      </c>
      <c r="ES33" s="248">
        <v>1.0329999999999999</v>
      </c>
      <c r="ET33" s="248">
        <v>5.2110000000000003</v>
      </c>
      <c r="EU33" s="248">
        <v>5.984</v>
      </c>
      <c r="EV33" s="248">
        <v>-7.258</v>
      </c>
      <c r="EW33" s="248">
        <v>1.8540000000000001</v>
      </c>
      <c r="EX33" s="248">
        <v>0.48799999999999999</v>
      </c>
      <c r="EY33" s="248">
        <v>-3.6080000000000001</v>
      </c>
      <c r="EZ33" s="248">
        <v>15.333</v>
      </c>
      <c r="FA33" s="248">
        <v>-12.582000000000001</v>
      </c>
      <c r="FB33" s="248">
        <v>14.497</v>
      </c>
      <c r="FC33" s="248">
        <v>-8.17</v>
      </c>
      <c r="FD33" s="248">
        <v>-2.169</v>
      </c>
      <c r="FE33" s="248">
        <v>-0.16800000000000001</v>
      </c>
      <c r="FF33" s="248">
        <v>5.3490000000000002</v>
      </c>
      <c r="FG33" s="248">
        <v>6.077</v>
      </c>
      <c r="FH33" s="248">
        <v>-6.8849999999999998</v>
      </c>
      <c r="FI33" s="248">
        <v>-1.7000000000000001E-2</v>
      </c>
      <c r="FJ33" s="248">
        <v>0.60199999999999998</v>
      </c>
      <c r="FK33" s="248">
        <v>-3.403</v>
      </c>
      <c r="FL33" s="248">
        <v>11.724</v>
      </c>
      <c r="FM33" s="248">
        <v>-9.6080000000000005</v>
      </c>
      <c r="FN33" s="248">
        <v>-1.8580000000000001</v>
      </c>
      <c r="FO33" s="248">
        <v>-68.680000000000007</v>
      </c>
      <c r="FP33" s="248">
        <v>96.430999999999997</v>
      </c>
      <c r="FQ33" s="248">
        <v>79.570999999999998</v>
      </c>
      <c r="FR33" s="248">
        <v>-0.24099999999999999</v>
      </c>
      <c r="FS33" s="248">
        <v>4.7450000000000001</v>
      </c>
      <c r="FT33" s="248">
        <v>-6.0060000000000002</v>
      </c>
      <c r="FU33" s="248">
        <v>-1.0069999999999999</v>
      </c>
      <c r="FV33" s="248">
        <v>3.5179999999999998</v>
      </c>
      <c r="FW33" s="248">
        <v>-1.6259999999999999</v>
      </c>
      <c r="FX33" s="248">
        <v>2.8650000000000002</v>
      </c>
      <c r="FY33" s="248">
        <v>-6.5259999999999998</v>
      </c>
      <c r="FZ33" s="248">
        <v>14.986000000000001</v>
      </c>
      <c r="GA33" s="248">
        <v>-2.835</v>
      </c>
      <c r="GB33" s="248">
        <v>-11.593</v>
      </c>
      <c r="GC33" s="248">
        <v>-39.093000000000004</v>
      </c>
      <c r="GD33" s="248">
        <v>-2.036</v>
      </c>
      <c r="GE33" s="248">
        <v>22.355</v>
      </c>
      <c r="GF33" s="248">
        <v>24.908000000000001</v>
      </c>
      <c r="GG33" s="248">
        <v>18.324999999999999</v>
      </c>
      <c r="GH33" s="248">
        <v>3.694</v>
      </c>
      <c r="GI33" s="248">
        <v>-1.526</v>
      </c>
      <c r="GJ33" s="248">
        <v>-4.7530000000000001</v>
      </c>
      <c r="GK33" s="248">
        <v>3.3410000000000002</v>
      </c>
      <c r="GL33" s="248">
        <v>2.2000000000000002</v>
      </c>
      <c r="GM33" s="248">
        <v>-7.2439999999999998</v>
      </c>
      <c r="GN33" s="248">
        <v>1.514</v>
      </c>
      <c r="GO33" s="248">
        <v>1.288</v>
      </c>
      <c r="GP33" s="248">
        <v>11.331</v>
      </c>
      <c r="GQ33" s="248">
        <v>-8.7680000000000007</v>
      </c>
      <c r="GR33" s="248">
        <v>5.0330000000000004</v>
      </c>
      <c r="GS33" s="248">
        <v>-2.9729999999999999</v>
      </c>
      <c r="GT33" s="248">
        <v>10.044</v>
      </c>
      <c r="GU33" s="248">
        <v>-5.6449999999999996</v>
      </c>
      <c r="GV33" s="248">
        <v>6.774</v>
      </c>
      <c r="GW33" s="248">
        <v>-2.165</v>
      </c>
      <c r="GX33" s="248">
        <v>8.016</v>
      </c>
      <c r="GY33" s="248">
        <v>-5.532</v>
      </c>
      <c r="GZ33" s="248">
        <v>6.1470000000000002</v>
      </c>
      <c r="HA33" s="248">
        <v>-3.5339999999999998</v>
      </c>
      <c r="HB33" s="248">
        <v>1.7629999999999999</v>
      </c>
      <c r="HC33" s="248">
        <v>-35.375</v>
      </c>
      <c r="HD33" s="248">
        <v>64.350999999999999</v>
      </c>
      <c r="HE33" s="248">
        <v>-1.8460000000000001</v>
      </c>
      <c r="HF33" s="248">
        <v>3.2440000000000002</v>
      </c>
      <c r="HG33" s="248">
        <v>-15.936</v>
      </c>
      <c r="HH33" s="248">
        <v>-18.303999999999998</v>
      </c>
      <c r="HI33" s="608" t="s">
        <v>74</v>
      </c>
      <c r="HJ33" s="608"/>
      <c r="HK33" s="293"/>
      <c r="HL33" s="460"/>
      <c r="HM33" s="340"/>
      <c r="HN33" s="462"/>
      <c r="HO33" s="469"/>
      <c r="HP33" s="294"/>
      <c r="HQ33" s="294"/>
      <c r="HR33" s="44"/>
      <c r="HS33" s="44"/>
      <c r="HT33" s="44"/>
      <c r="HU33" s="44"/>
      <c r="HV33" s="44"/>
      <c r="HW33" s="44"/>
      <c r="HX33" s="44"/>
      <c r="HY33" s="44"/>
      <c r="HZ33" s="44"/>
      <c r="IA33" s="44"/>
    </row>
    <row r="34" spans="1:235" s="348" customFormat="1" ht="30" customHeight="1" x14ac:dyDescent="0.25">
      <c r="A34" s="610"/>
      <c r="B34" s="344"/>
      <c r="C34" s="295">
        <v>7.1</v>
      </c>
      <c r="D34" s="345">
        <v>2.6093044330534716</v>
      </c>
      <c r="E34" s="345">
        <v>3.1713435654609743</v>
      </c>
      <c r="F34" s="346">
        <v>29</v>
      </c>
      <c r="G34" s="296"/>
      <c r="H34" s="297" t="s">
        <v>412</v>
      </c>
      <c r="I34" s="250">
        <v>-2.0430000000000001</v>
      </c>
      <c r="J34" s="250">
        <v>-2.3759999999999999</v>
      </c>
      <c r="K34" s="250">
        <v>-6.484</v>
      </c>
      <c r="L34" s="250">
        <v>-13.861000000000001</v>
      </c>
      <c r="M34" s="250">
        <v>-10.409000000000001</v>
      </c>
      <c r="N34" s="250">
        <v>-2.6320000000000001</v>
      </c>
      <c r="O34" s="250">
        <v>-6.8019999999999996</v>
      </c>
      <c r="P34" s="250">
        <v>-5.6479999999999997</v>
      </c>
      <c r="Q34" s="250">
        <v>-3.173</v>
      </c>
      <c r="R34" s="250">
        <v>-2.77</v>
      </c>
      <c r="S34" s="250">
        <v>-0.58299999999999996</v>
      </c>
      <c r="T34" s="250">
        <v>1.65</v>
      </c>
      <c r="U34" s="250">
        <v>14.206</v>
      </c>
      <c r="V34" s="250">
        <v>15.821</v>
      </c>
      <c r="W34" s="250">
        <v>9.8239999999999998</v>
      </c>
      <c r="X34" s="250">
        <v>2.7509999999999999</v>
      </c>
      <c r="Y34" s="250">
        <v>6.6</v>
      </c>
      <c r="Z34" s="250">
        <v>-7.6779999999999999</v>
      </c>
      <c r="AA34" s="250">
        <v>4.8499999999999996</v>
      </c>
      <c r="AB34" s="250">
        <v>4.6669999999999998</v>
      </c>
      <c r="AC34" s="250">
        <v>3.3849999999999998</v>
      </c>
      <c r="AD34" s="250">
        <v>-0.158</v>
      </c>
      <c r="AE34" s="250">
        <v>4.1289999999999996</v>
      </c>
      <c r="AF34" s="250">
        <v>-0.55300000000000005</v>
      </c>
      <c r="AG34" s="368">
        <v>1.8180000000000001</v>
      </c>
      <c r="AH34" s="250">
        <v>-7.1470000000000002</v>
      </c>
      <c r="AI34" s="250">
        <v>6.915</v>
      </c>
      <c r="AJ34" s="250">
        <v>9.8490000000000002</v>
      </c>
      <c r="AK34" s="250">
        <v>5.4119999999999999</v>
      </c>
      <c r="AL34" s="250">
        <v>6.4080000000000004</v>
      </c>
      <c r="AM34" s="250">
        <v>20.190000000000001</v>
      </c>
      <c r="AN34" s="250">
        <v>8.8629999999999995</v>
      </c>
      <c r="AO34" s="250">
        <v>1.7270000000000001</v>
      </c>
      <c r="AP34" s="250">
        <v>10.695</v>
      </c>
      <c r="AQ34" s="250">
        <v>9.0660000000000007</v>
      </c>
      <c r="AR34" s="250">
        <v>8.9830000000000005</v>
      </c>
      <c r="AS34" s="250">
        <v>6.55</v>
      </c>
      <c r="AT34" s="250">
        <v>7.31</v>
      </c>
      <c r="AU34" s="250">
        <v>6.7169999999999996</v>
      </c>
      <c r="AV34" s="250">
        <v>9.5210000000000008</v>
      </c>
      <c r="AW34" s="250">
        <v>9.2690000000000001</v>
      </c>
      <c r="AX34" s="250">
        <v>7.9539999999999997</v>
      </c>
      <c r="AY34" s="250">
        <v>7.4619999999999997</v>
      </c>
      <c r="AZ34" s="250">
        <v>7.968</v>
      </c>
      <c r="BA34" s="250">
        <v>8.3490000000000002</v>
      </c>
      <c r="BB34" s="250">
        <v>4.7050000000000001</v>
      </c>
      <c r="BC34" s="250">
        <v>3.7690000000000001</v>
      </c>
      <c r="BD34" s="250">
        <v>4.6580000000000004</v>
      </c>
      <c r="BE34" s="250">
        <v>-0.37</v>
      </c>
      <c r="BF34" s="250">
        <v>5.1550000000000002</v>
      </c>
      <c r="BG34" s="250">
        <v>-9.1170000000000009</v>
      </c>
      <c r="BH34" s="250">
        <v>-70.037000000000006</v>
      </c>
      <c r="BI34" s="250">
        <v>-39.439</v>
      </c>
      <c r="BJ34" s="250">
        <v>20.11</v>
      </c>
      <c r="BK34" s="250">
        <v>11.779</v>
      </c>
      <c r="BL34" s="250">
        <v>11.646000000000001</v>
      </c>
      <c r="BM34" s="250">
        <v>13.526</v>
      </c>
      <c r="BN34" s="250">
        <v>8.0150000000000006</v>
      </c>
      <c r="BO34" s="250">
        <v>14.26</v>
      </c>
      <c r="BP34" s="250">
        <v>17.811</v>
      </c>
      <c r="BQ34" s="250">
        <v>1.429</v>
      </c>
      <c r="BR34" s="250">
        <v>7.2869999999999999</v>
      </c>
      <c r="BS34" s="250">
        <v>33.503</v>
      </c>
      <c r="BT34" s="250">
        <v>332.02199999999999</v>
      </c>
      <c r="BU34" s="250">
        <v>96.227000000000004</v>
      </c>
      <c r="BV34" s="250">
        <v>-57.12</v>
      </c>
      <c r="BW34" s="250">
        <v>-55.896999999999998</v>
      </c>
      <c r="BX34" s="250">
        <v>-46.058999999999997</v>
      </c>
      <c r="BY34" s="250">
        <v>-17.411000000000001</v>
      </c>
      <c r="BZ34" s="250">
        <v>5.0679999999999996</v>
      </c>
      <c r="CA34" s="250">
        <v>3.5489999999999999</v>
      </c>
      <c r="CB34" s="250">
        <v>-3.6560000000000001</v>
      </c>
      <c r="CC34" s="250">
        <v>-9.0440000000000005</v>
      </c>
      <c r="CD34" s="250">
        <v>-5.2149999999999999</v>
      </c>
      <c r="CE34" s="250">
        <v>-0.60599999999999998</v>
      </c>
      <c r="CF34" s="250">
        <v>13.28</v>
      </c>
      <c r="CG34" s="250">
        <v>0.23499999999999999</v>
      </c>
      <c r="CH34" s="250">
        <v>4.2990000000000004</v>
      </c>
      <c r="CI34" s="250">
        <v>1.083</v>
      </c>
      <c r="CJ34" s="250">
        <v>0.50700000000000001</v>
      </c>
      <c r="CK34" s="250">
        <v>7.258</v>
      </c>
      <c r="CL34" s="250">
        <v>10.129</v>
      </c>
      <c r="CM34" s="250">
        <v>9.5869999999999997</v>
      </c>
      <c r="CN34" s="250">
        <v>6.8369999999999997</v>
      </c>
      <c r="CO34" s="250">
        <v>8.93</v>
      </c>
      <c r="CP34" s="250">
        <v>7.9080000000000004</v>
      </c>
      <c r="CQ34" s="250">
        <v>4.3819999999999997</v>
      </c>
      <c r="CR34" s="250">
        <v>-1.6579999999999999</v>
      </c>
      <c r="CS34" s="250">
        <v>-31.055</v>
      </c>
      <c r="CT34" s="250">
        <v>12.266999999999999</v>
      </c>
      <c r="CU34" s="250">
        <v>13.308999999999999</v>
      </c>
      <c r="CV34" s="250">
        <v>13.395</v>
      </c>
      <c r="CW34" s="250">
        <v>46.34</v>
      </c>
      <c r="CX34" s="250">
        <v>-40.6</v>
      </c>
      <c r="CY34" s="250">
        <v>-5.2380000000000004</v>
      </c>
      <c r="CZ34" s="250">
        <v>5.3239999999999998</v>
      </c>
      <c r="DA34" s="250">
        <v>6.3819999999999997</v>
      </c>
      <c r="DB34" s="250">
        <v>7.1870000000000003</v>
      </c>
      <c r="DC34" s="250">
        <v>-3.47</v>
      </c>
      <c r="DD34" s="250">
        <v>1.089</v>
      </c>
      <c r="DE34" s="250">
        <v>-8.07</v>
      </c>
      <c r="DF34" s="250">
        <v>7.2889999999999997</v>
      </c>
      <c r="DG34" s="250">
        <v>4.6660000000000004</v>
      </c>
      <c r="DH34" s="250">
        <v>-10.803000000000001</v>
      </c>
      <c r="DI34" s="250">
        <v>5.5359999999999996</v>
      </c>
      <c r="DJ34" s="250">
        <v>-11.702</v>
      </c>
      <c r="DK34" s="250">
        <v>8.5869999999999997</v>
      </c>
      <c r="DL34" s="250">
        <v>-7.2220000000000004</v>
      </c>
      <c r="DM34" s="250">
        <v>10.897</v>
      </c>
      <c r="DN34" s="250">
        <v>-8.0299999999999994</v>
      </c>
      <c r="DO34" s="250">
        <v>3.3039999999999998</v>
      </c>
      <c r="DP34" s="250">
        <v>7.55</v>
      </c>
      <c r="DQ34" s="250">
        <v>-8.3829999999999991</v>
      </c>
      <c r="DR34" s="250">
        <v>2.774</v>
      </c>
      <c r="DS34" s="250">
        <v>-3.59</v>
      </c>
      <c r="DT34" s="250">
        <v>-7.2290000000000001</v>
      </c>
      <c r="DU34" s="250">
        <v>14.696999999999999</v>
      </c>
      <c r="DV34" s="250">
        <v>-15.483000000000001</v>
      </c>
      <c r="DW34" s="250">
        <v>9.9320000000000004</v>
      </c>
      <c r="DX34" s="250">
        <v>-4.7880000000000003</v>
      </c>
      <c r="DY34" s="250">
        <v>11.358000000000001</v>
      </c>
      <c r="DZ34" s="250">
        <v>-5.9610000000000003</v>
      </c>
      <c r="EA34" s="250">
        <v>5.625</v>
      </c>
      <c r="EB34" s="250">
        <v>20.834</v>
      </c>
      <c r="EC34" s="250">
        <v>-7.0869999999999997</v>
      </c>
      <c r="ED34" s="250">
        <v>-2.5470000000000002</v>
      </c>
      <c r="EE34" s="250">
        <v>-9.7989999999999995</v>
      </c>
      <c r="EF34" s="250">
        <v>-3.754</v>
      </c>
      <c r="EG34" s="250">
        <v>-0.66500000000000004</v>
      </c>
      <c r="EH34" s="250">
        <v>-4.0140000000000002</v>
      </c>
      <c r="EI34" s="250">
        <v>9.7390000000000008</v>
      </c>
      <c r="EJ34" s="250">
        <v>-5.9539999999999997</v>
      </c>
      <c r="EK34" s="250">
        <v>7.5419999999999998</v>
      </c>
      <c r="EL34" s="250">
        <v>-1.923</v>
      </c>
      <c r="EM34" s="250">
        <v>0.876</v>
      </c>
      <c r="EN34" s="250">
        <v>23.715</v>
      </c>
      <c r="EO34" s="250">
        <v>-15.268000000000001</v>
      </c>
      <c r="EP34" s="250">
        <v>12.211</v>
      </c>
      <c r="EQ34" s="250">
        <v>-7.3239999999999998</v>
      </c>
      <c r="ER34" s="250">
        <v>-7.641</v>
      </c>
      <c r="ES34" s="250">
        <v>0.27300000000000002</v>
      </c>
      <c r="ET34" s="250">
        <v>8.4179999999999993</v>
      </c>
      <c r="EU34" s="250">
        <v>-0.60299999999999998</v>
      </c>
      <c r="EV34" s="250">
        <v>-12.118</v>
      </c>
      <c r="EW34" s="250">
        <v>17.021999999999998</v>
      </c>
      <c r="EX34" s="250">
        <v>-3.3660000000000001</v>
      </c>
      <c r="EY34" s="250">
        <v>0.79800000000000004</v>
      </c>
      <c r="EZ34" s="250">
        <v>20.952999999999999</v>
      </c>
      <c r="FA34" s="250">
        <v>-14.664</v>
      </c>
      <c r="FB34" s="250">
        <v>11.592000000000001</v>
      </c>
      <c r="FC34" s="250">
        <v>-4.8890000000000002</v>
      </c>
      <c r="FD34" s="250">
        <v>-7.8540000000000001</v>
      </c>
      <c r="FE34" s="250">
        <v>-0.93300000000000005</v>
      </c>
      <c r="FF34" s="250">
        <v>7.9240000000000004</v>
      </c>
      <c r="FG34" s="250">
        <v>-0.13500000000000001</v>
      </c>
      <c r="FH34" s="250">
        <v>-11.808</v>
      </c>
      <c r="FI34" s="250">
        <v>13.086</v>
      </c>
      <c r="FJ34" s="250">
        <v>-4.2300000000000004</v>
      </c>
      <c r="FK34" s="250">
        <v>1.6619999999999999</v>
      </c>
      <c r="FL34" s="250">
        <v>15.141999999999999</v>
      </c>
      <c r="FM34" s="250">
        <v>-9.9320000000000004</v>
      </c>
      <c r="FN34" s="250">
        <v>-3.5539999999999998</v>
      </c>
      <c r="FO34" s="250">
        <v>-68.643000000000001</v>
      </c>
      <c r="FP34" s="250">
        <v>86.245999999999995</v>
      </c>
      <c r="FQ34" s="250">
        <v>96.48</v>
      </c>
      <c r="FR34" s="250">
        <v>0.438</v>
      </c>
      <c r="FS34" s="250">
        <v>-0.254</v>
      </c>
      <c r="FT34" s="250">
        <v>-10.323</v>
      </c>
      <c r="FU34" s="250">
        <v>7.5970000000000004</v>
      </c>
      <c r="FV34" s="250">
        <v>1.3069999999999999</v>
      </c>
      <c r="FW34" s="250">
        <v>4.8220000000000001</v>
      </c>
      <c r="FX34" s="250">
        <v>-0.87</v>
      </c>
      <c r="FY34" s="250">
        <v>-4.7300000000000004</v>
      </c>
      <c r="FZ34" s="250">
        <v>20.013000000000002</v>
      </c>
      <c r="GA34" s="250">
        <v>1.472</v>
      </c>
      <c r="GB34" s="250">
        <v>-15.406000000000001</v>
      </c>
      <c r="GC34" s="250">
        <v>-57.064</v>
      </c>
      <c r="GD34" s="250">
        <v>3.3010000000000002</v>
      </c>
      <c r="GE34" s="250">
        <v>21.997</v>
      </c>
      <c r="GF34" s="250">
        <v>37.304000000000002</v>
      </c>
      <c r="GG34" s="250">
        <v>36.883000000000003</v>
      </c>
      <c r="GH34" s="250">
        <v>-0.157</v>
      </c>
      <c r="GI34" s="250">
        <v>0.66500000000000004</v>
      </c>
      <c r="GJ34" s="250">
        <v>-9.2530000000000001</v>
      </c>
      <c r="GK34" s="250">
        <v>3.65</v>
      </c>
      <c r="GL34" s="250">
        <v>1.7529999999999999</v>
      </c>
      <c r="GM34" s="250">
        <v>-4.9649999999999999</v>
      </c>
      <c r="GN34" s="250">
        <v>-5.4329999999999998</v>
      </c>
      <c r="GO34" s="250">
        <v>8.69</v>
      </c>
      <c r="GP34" s="250">
        <v>15.968999999999999</v>
      </c>
      <c r="GQ34" s="250">
        <v>-15.909000000000001</v>
      </c>
      <c r="GR34" s="250">
        <v>-1.6</v>
      </c>
      <c r="GS34" s="250">
        <v>5.3390000000000004</v>
      </c>
      <c r="GT34" s="250">
        <v>15.308999999999999</v>
      </c>
      <c r="GU34" s="250">
        <v>-10.26</v>
      </c>
      <c r="GV34" s="250">
        <v>1.034</v>
      </c>
      <c r="GW34" s="250">
        <v>4.82</v>
      </c>
      <c r="GX34" s="250">
        <v>12.414999999999999</v>
      </c>
      <c r="GY34" s="250">
        <v>-8.5009999999999994</v>
      </c>
      <c r="GZ34" s="250">
        <v>8.5999999999999993E-2</v>
      </c>
      <c r="HA34" s="250">
        <v>1.395</v>
      </c>
      <c r="HB34" s="250">
        <v>5.91</v>
      </c>
      <c r="HC34" s="250">
        <v>-35.853000000000002</v>
      </c>
      <c r="HD34" s="250">
        <v>62.975999999999999</v>
      </c>
      <c r="HE34" s="250">
        <v>2.3359999999999999</v>
      </c>
      <c r="HF34" s="250">
        <v>5.99</v>
      </c>
      <c r="HG34" s="250">
        <v>-17.216000000000001</v>
      </c>
      <c r="HH34" s="250">
        <v>-33.847000000000001</v>
      </c>
      <c r="HI34" s="347"/>
      <c r="HJ34" s="298" t="s">
        <v>411</v>
      </c>
      <c r="HK34" s="299"/>
      <c r="HL34" s="461"/>
      <c r="HM34" s="300"/>
      <c r="HN34" s="463"/>
      <c r="HO34" s="469"/>
      <c r="HP34" s="300"/>
      <c r="HQ34" s="300"/>
      <c r="HR34" s="44"/>
      <c r="HS34" s="44"/>
      <c r="HT34" s="44"/>
      <c r="HU34" s="44"/>
      <c r="HV34" s="44"/>
      <c r="HW34" s="44"/>
      <c r="HX34" s="44"/>
      <c r="HY34" s="44"/>
      <c r="HZ34" s="44"/>
      <c r="IA34" s="44"/>
    </row>
    <row r="35" spans="1:235" s="348" customFormat="1" ht="15" customHeight="1" x14ac:dyDescent="0.25">
      <c r="A35" s="610"/>
      <c r="B35" s="344"/>
      <c r="C35" s="295">
        <v>7.2</v>
      </c>
      <c r="D35" s="345">
        <v>0.91601324298182762</v>
      </c>
      <c r="E35" s="345">
        <v>1.1902803707746559</v>
      </c>
      <c r="F35" s="346">
        <v>30</v>
      </c>
      <c r="G35" s="296"/>
      <c r="H35" s="297" t="s">
        <v>414</v>
      </c>
      <c r="I35" s="250">
        <v>4.4950000000000001</v>
      </c>
      <c r="J35" s="250">
        <v>1.5449999999999999</v>
      </c>
      <c r="K35" s="250">
        <v>3.806</v>
      </c>
      <c r="L35" s="250">
        <v>-0.34599999999999997</v>
      </c>
      <c r="M35" s="250">
        <v>-12.375</v>
      </c>
      <c r="N35" s="250">
        <v>-5.2160000000000002</v>
      </c>
      <c r="O35" s="250">
        <v>-8.6959999999999997</v>
      </c>
      <c r="P35" s="250">
        <v>2.778</v>
      </c>
      <c r="Q35" s="250">
        <v>0.55600000000000005</v>
      </c>
      <c r="R35" s="250">
        <v>-8.6989999999999998</v>
      </c>
      <c r="S35" s="250">
        <v>-8.1129999999999995</v>
      </c>
      <c r="T35" s="250">
        <v>-4.859</v>
      </c>
      <c r="U35" s="250">
        <v>-5.7069999999999999</v>
      </c>
      <c r="V35" s="250">
        <v>-10.225</v>
      </c>
      <c r="W35" s="250">
        <v>0.89700000000000002</v>
      </c>
      <c r="X35" s="250">
        <v>5.5419999999999998</v>
      </c>
      <c r="Y35" s="250">
        <v>4.8289999999999997</v>
      </c>
      <c r="Z35" s="250">
        <v>0.14199999999999999</v>
      </c>
      <c r="AA35" s="250">
        <v>6.7060000000000004</v>
      </c>
      <c r="AB35" s="250">
        <v>13.787000000000001</v>
      </c>
      <c r="AC35" s="250">
        <v>10.667999999999999</v>
      </c>
      <c r="AD35" s="250">
        <v>5.17</v>
      </c>
      <c r="AE35" s="250">
        <v>8.4710000000000001</v>
      </c>
      <c r="AF35" s="250">
        <v>3.9409999999999998</v>
      </c>
      <c r="AG35" s="368">
        <v>3.5720000000000001</v>
      </c>
      <c r="AH35" s="250">
        <v>2.569</v>
      </c>
      <c r="AI35" s="250">
        <v>3.02</v>
      </c>
      <c r="AJ35" s="250">
        <v>2.33</v>
      </c>
      <c r="AK35" s="250">
        <v>2.9849999999999999</v>
      </c>
      <c r="AL35" s="250">
        <v>2.5049999999999999</v>
      </c>
      <c r="AM35" s="250">
        <v>9.8979999999999997</v>
      </c>
      <c r="AN35" s="250">
        <v>4.6459999999999999</v>
      </c>
      <c r="AO35" s="250">
        <v>-1.4550000000000001</v>
      </c>
      <c r="AP35" s="250">
        <v>7.702</v>
      </c>
      <c r="AQ35" s="250">
        <v>8.2249999999999996</v>
      </c>
      <c r="AR35" s="250">
        <v>3.2330000000000001</v>
      </c>
      <c r="AS35" s="250">
        <v>5.5629999999999997</v>
      </c>
      <c r="AT35" s="250">
        <v>8.6609999999999996</v>
      </c>
      <c r="AU35" s="250">
        <v>3.9609999999999999</v>
      </c>
      <c r="AV35" s="250">
        <v>3.9060000000000001</v>
      </c>
      <c r="AW35" s="250">
        <v>4.6150000000000002</v>
      </c>
      <c r="AX35" s="250">
        <v>5.88</v>
      </c>
      <c r="AY35" s="250">
        <v>4.2060000000000004</v>
      </c>
      <c r="AZ35" s="250">
        <v>2.6</v>
      </c>
      <c r="BA35" s="250">
        <v>8.25</v>
      </c>
      <c r="BB35" s="250">
        <v>3.5379999999999998</v>
      </c>
      <c r="BC35" s="250">
        <v>3.89</v>
      </c>
      <c r="BD35" s="250">
        <v>2.9630000000000001</v>
      </c>
      <c r="BE35" s="250">
        <v>3.2440000000000002</v>
      </c>
      <c r="BF35" s="250">
        <v>3.9369999999999998</v>
      </c>
      <c r="BG35" s="250">
        <v>-14.542</v>
      </c>
      <c r="BH35" s="250">
        <v>-70.468000000000004</v>
      </c>
      <c r="BI35" s="250">
        <v>-39.396000000000001</v>
      </c>
      <c r="BJ35" s="250">
        <v>-2.8959999999999999</v>
      </c>
      <c r="BK35" s="250">
        <v>-4.6970000000000001</v>
      </c>
      <c r="BL35" s="250">
        <v>-13.48</v>
      </c>
      <c r="BM35" s="250">
        <v>-10.9</v>
      </c>
      <c r="BN35" s="250">
        <v>-7.5579999999999998</v>
      </c>
      <c r="BO35" s="250">
        <v>-1.952</v>
      </c>
      <c r="BP35" s="250">
        <v>-3.089</v>
      </c>
      <c r="BQ35" s="250">
        <v>-2.9249999999999998</v>
      </c>
      <c r="BR35" s="250">
        <v>-0.78800000000000003</v>
      </c>
      <c r="BS35" s="250">
        <v>2.3029999999999999</v>
      </c>
      <c r="BT35" s="250">
        <v>210.13</v>
      </c>
      <c r="BU35" s="250">
        <v>28.891999999999999</v>
      </c>
      <c r="BV35" s="250">
        <v>-22.242000000000001</v>
      </c>
      <c r="BW35" s="250">
        <v>-23.398</v>
      </c>
      <c r="BX35" s="250">
        <v>-9.9019999999999992</v>
      </c>
      <c r="BY35" s="250">
        <v>1.448</v>
      </c>
      <c r="BZ35" s="250">
        <v>2.3759999999999999</v>
      </c>
      <c r="CA35" s="250">
        <v>3.2490000000000001</v>
      </c>
      <c r="CB35" s="250">
        <v>3.3279999999999998</v>
      </c>
      <c r="CC35" s="250">
        <v>-6.3280000000000003</v>
      </c>
      <c r="CD35" s="250">
        <v>-1.252</v>
      </c>
      <c r="CE35" s="250">
        <v>-7.1660000000000004</v>
      </c>
      <c r="CF35" s="250">
        <v>-4.7350000000000003</v>
      </c>
      <c r="CG35" s="250">
        <v>3.4079999999999999</v>
      </c>
      <c r="CH35" s="250">
        <v>10.808</v>
      </c>
      <c r="CI35" s="250">
        <v>5.8390000000000004</v>
      </c>
      <c r="CJ35" s="250">
        <v>3.073</v>
      </c>
      <c r="CK35" s="250">
        <v>2.6110000000000002</v>
      </c>
      <c r="CL35" s="250">
        <v>3.7570000000000001</v>
      </c>
      <c r="CM35" s="250">
        <v>6.3179999999999996</v>
      </c>
      <c r="CN35" s="250">
        <v>5.8490000000000002</v>
      </c>
      <c r="CO35" s="250">
        <v>4.8170000000000002</v>
      </c>
      <c r="CP35" s="250">
        <v>4.9710000000000001</v>
      </c>
      <c r="CQ35" s="250">
        <v>3.4660000000000002</v>
      </c>
      <c r="CR35" s="250">
        <v>-3.1560000000000001</v>
      </c>
      <c r="CS35" s="250">
        <v>-36.753</v>
      </c>
      <c r="CT35" s="250">
        <v>-10.244</v>
      </c>
      <c r="CU35" s="250">
        <v>-4.077</v>
      </c>
      <c r="CV35" s="250">
        <v>-0.53400000000000003</v>
      </c>
      <c r="CW35" s="250">
        <v>28.864999999999998</v>
      </c>
      <c r="CX35" s="250">
        <v>-9.6929999999999996</v>
      </c>
      <c r="CY35" s="250">
        <v>-2.64</v>
      </c>
      <c r="CZ35" s="250">
        <v>3.6480000000000001</v>
      </c>
      <c r="DA35" s="250">
        <v>4.0069999999999997</v>
      </c>
      <c r="DB35" s="250">
        <v>4.9420000000000002</v>
      </c>
      <c r="DC35" s="250">
        <v>-14.125</v>
      </c>
      <c r="DD35" s="250">
        <v>2.871</v>
      </c>
      <c r="DE35" s="250">
        <v>-5.9640000000000004</v>
      </c>
      <c r="DF35" s="250">
        <v>13.843</v>
      </c>
      <c r="DG35" s="250">
        <v>-18.356999999999999</v>
      </c>
      <c r="DH35" s="250">
        <v>20.454999999999998</v>
      </c>
      <c r="DI35" s="250">
        <v>-2.7570000000000001</v>
      </c>
      <c r="DJ35" s="250">
        <v>-18.268000000000001</v>
      </c>
      <c r="DK35" s="250">
        <v>28.138000000000002</v>
      </c>
      <c r="DL35" s="250">
        <v>-1.5669999999999999</v>
      </c>
      <c r="DM35" s="250">
        <v>-11.359</v>
      </c>
      <c r="DN35" s="250">
        <v>8.1050000000000004</v>
      </c>
      <c r="DO35" s="250">
        <v>2.581</v>
      </c>
      <c r="DP35" s="250">
        <v>0.72499999999999998</v>
      </c>
      <c r="DQ35" s="250">
        <v>-8.6189999999999998</v>
      </c>
      <c r="DR35" s="250">
        <v>16.378</v>
      </c>
      <c r="DS35" s="250">
        <v>-21.622</v>
      </c>
      <c r="DT35" s="250">
        <v>5.915</v>
      </c>
      <c r="DU35" s="250">
        <v>5.1879999999999997</v>
      </c>
      <c r="DV35" s="250">
        <v>-21.268999999999998</v>
      </c>
      <c r="DW35" s="250">
        <v>44.241</v>
      </c>
      <c r="DX35" s="250">
        <v>-3.6949999999999998</v>
      </c>
      <c r="DY35" s="250">
        <v>-19.518000000000001</v>
      </c>
      <c r="DZ35" s="250">
        <v>8.7989999999999995</v>
      </c>
      <c r="EA35" s="250">
        <v>6.2140000000000004</v>
      </c>
      <c r="EB35" s="250">
        <v>-0.17199999999999999</v>
      </c>
      <c r="EC35" s="250">
        <v>-12.997999999999999</v>
      </c>
      <c r="ED35" s="250">
        <v>30.795999999999999</v>
      </c>
      <c r="EE35" s="250">
        <v>-18.013999999999999</v>
      </c>
      <c r="EF35" s="250">
        <v>5.2</v>
      </c>
      <c r="EG35" s="250">
        <v>0.48599999999999999</v>
      </c>
      <c r="EH35" s="250">
        <v>-16.109000000000002</v>
      </c>
      <c r="EI35" s="250">
        <v>53.813000000000002</v>
      </c>
      <c r="EJ35" s="250">
        <v>-6.335</v>
      </c>
      <c r="EK35" s="250">
        <v>-23.516999999999999</v>
      </c>
      <c r="EL35" s="250">
        <v>12.214</v>
      </c>
      <c r="EM35" s="250">
        <v>1.778</v>
      </c>
      <c r="EN35" s="250">
        <v>-0.52600000000000002</v>
      </c>
      <c r="EO35" s="250">
        <v>-13.84</v>
      </c>
      <c r="EP35" s="250">
        <v>31.370999999999999</v>
      </c>
      <c r="EQ35" s="250">
        <v>-18.562999999999999</v>
      </c>
      <c r="ER35" s="250">
        <v>5.8730000000000002</v>
      </c>
      <c r="ES35" s="250">
        <v>1.7000000000000001E-2</v>
      </c>
      <c r="ET35" s="250">
        <v>-10.058999999999999</v>
      </c>
      <c r="EU35" s="250">
        <v>46.463000000000001</v>
      </c>
      <c r="EV35" s="250">
        <v>-11.795999999999999</v>
      </c>
      <c r="EW35" s="250">
        <v>-16.41</v>
      </c>
      <c r="EX35" s="250">
        <v>12.759</v>
      </c>
      <c r="EY35" s="250">
        <v>-2.9169999999999998</v>
      </c>
      <c r="EZ35" s="250">
        <v>1.7190000000000001</v>
      </c>
      <c r="FA35" s="250">
        <v>-11.311</v>
      </c>
      <c r="FB35" s="250">
        <v>25.687999999999999</v>
      </c>
      <c r="FC35" s="250">
        <v>-18.606000000000002</v>
      </c>
      <c r="FD35" s="250">
        <v>6.5949999999999998</v>
      </c>
      <c r="FE35" s="250">
        <v>1.2270000000000001</v>
      </c>
      <c r="FF35" s="250">
        <v>-11.481</v>
      </c>
      <c r="FG35" s="250">
        <v>44.206000000000003</v>
      </c>
      <c r="FH35" s="250">
        <v>-6.9390000000000001</v>
      </c>
      <c r="FI35" s="250">
        <v>-20.047999999999998</v>
      </c>
      <c r="FJ35" s="250">
        <v>13.141999999999999</v>
      </c>
      <c r="FK35" s="250">
        <v>-3.7839999999999998</v>
      </c>
      <c r="FL35" s="250">
        <v>1.9970000000000001</v>
      </c>
      <c r="FM35" s="250">
        <v>-10.715999999999999</v>
      </c>
      <c r="FN35" s="250">
        <v>3.343</v>
      </c>
      <c r="FO35" s="250">
        <v>-71.873000000000005</v>
      </c>
      <c r="FP35" s="250">
        <v>118.75</v>
      </c>
      <c r="FQ35" s="250">
        <v>62.192999999999998</v>
      </c>
      <c r="FR35" s="250">
        <v>-13.122</v>
      </c>
      <c r="FS35" s="250">
        <v>30.916</v>
      </c>
      <c r="FT35" s="250">
        <v>-4.1639999999999997</v>
      </c>
      <c r="FU35" s="250">
        <v>-17.048999999999999</v>
      </c>
      <c r="FV35" s="250">
        <v>20.004000000000001</v>
      </c>
      <c r="FW35" s="250">
        <v>-4.899</v>
      </c>
      <c r="FX35" s="250">
        <v>2.1680000000000001</v>
      </c>
      <c r="FY35" s="250">
        <v>-8.75</v>
      </c>
      <c r="FZ35" s="250">
        <v>6.5620000000000003</v>
      </c>
      <c r="GA35" s="250">
        <v>-14.731999999999999</v>
      </c>
      <c r="GB35" s="250">
        <v>-9.0860000000000003</v>
      </c>
      <c r="GC35" s="250">
        <v>-2.153</v>
      </c>
      <c r="GD35" s="250">
        <v>-14.414</v>
      </c>
      <c r="GE35" s="250">
        <v>53.981000000000002</v>
      </c>
      <c r="GF35" s="250">
        <v>7.91</v>
      </c>
      <c r="GG35" s="250">
        <v>-16.291</v>
      </c>
      <c r="GH35" s="250">
        <v>21.027000000000001</v>
      </c>
      <c r="GI35" s="250">
        <v>-2.0030000000000001</v>
      </c>
      <c r="GJ35" s="250">
        <v>0.46500000000000002</v>
      </c>
      <c r="GK35" s="250">
        <v>0.67200000000000004</v>
      </c>
      <c r="GL35" s="250">
        <v>4.2510000000000003</v>
      </c>
      <c r="GM35" s="250">
        <v>-11.161</v>
      </c>
      <c r="GN35" s="250">
        <v>5.91</v>
      </c>
      <c r="GO35" s="250">
        <v>-5.3570000000000002</v>
      </c>
      <c r="GP35" s="250">
        <v>6.9809999999999999</v>
      </c>
      <c r="GQ35" s="250">
        <v>-3.5670000000000002</v>
      </c>
      <c r="GR35" s="250">
        <v>13.489000000000001</v>
      </c>
      <c r="GS35" s="250">
        <v>-9.6010000000000009</v>
      </c>
      <c r="GT35" s="250">
        <v>4.1849999999999996</v>
      </c>
      <c r="GU35" s="250">
        <v>-3.9990000000000001</v>
      </c>
      <c r="GV35" s="250">
        <v>14.756</v>
      </c>
      <c r="GW35" s="250">
        <v>-7.37</v>
      </c>
      <c r="GX35" s="250">
        <v>3.7250000000000001</v>
      </c>
      <c r="GY35" s="250">
        <v>-4.9349999999999996</v>
      </c>
      <c r="GZ35" s="250">
        <v>14.923999999999999</v>
      </c>
      <c r="HA35" s="250">
        <v>-8.6980000000000004</v>
      </c>
      <c r="HB35" s="250">
        <v>-2.9140000000000001</v>
      </c>
      <c r="HC35" s="250">
        <v>-37.914999999999999</v>
      </c>
      <c r="HD35" s="250">
        <v>63.091999999999999</v>
      </c>
      <c r="HE35" s="250">
        <v>-2.4249999999999998</v>
      </c>
      <c r="HF35" s="250">
        <v>0.67200000000000004</v>
      </c>
      <c r="HG35" s="250">
        <v>-19.564</v>
      </c>
      <c r="HH35" s="250">
        <v>14.292999999999999</v>
      </c>
      <c r="HI35" s="347"/>
      <c r="HJ35" s="298" t="s">
        <v>413</v>
      </c>
      <c r="HK35" s="299"/>
      <c r="HL35" s="461"/>
      <c r="HM35" s="300"/>
      <c r="HN35" s="463"/>
      <c r="HO35" s="469"/>
      <c r="HP35" s="300"/>
      <c r="HQ35" s="300"/>
      <c r="HR35" s="44"/>
      <c r="HS35" s="44"/>
      <c r="HT35" s="44"/>
      <c r="HU35" s="44"/>
      <c r="HV35" s="44"/>
      <c r="HW35" s="44"/>
      <c r="HX35" s="44"/>
      <c r="HY35" s="44"/>
      <c r="HZ35" s="44"/>
      <c r="IA35" s="44"/>
    </row>
    <row r="36" spans="1:235" s="348" customFormat="1" ht="15" customHeight="1" x14ac:dyDescent="0.25">
      <c r="A36" s="610"/>
      <c r="B36" s="344"/>
      <c r="C36" s="295">
        <v>7.3</v>
      </c>
      <c r="D36" s="345" t="s">
        <v>591</v>
      </c>
      <c r="E36" s="345">
        <v>0.74383978573519172</v>
      </c>
      <c r="F36" s="346" t="s">
        <v>582</v>
      </c>
      <c r="G36" s="296"/>
      <c r="H36" s="297" t="s">
        <v>589</v>
      </c>
      <c r="I36" s="250">
        <v>1.0229999999999999</v>
      </c>
      <c r="J36" s="250">
        <v>1.266</v>
      </c>
      <c r="K36" s="250">
        <v>3.5539999999999998</v>
      </c>
      <c r="L36" s="250">
        <v>-7.46</v>
      </c>
      <c r="M36" s="250">
        <v>-11.704000000000001</v>
      </c>
      <c r="N36" s="250">
        <v>-2.8690000000000002</v>
      </c>
      <c r="O36" s="250">
        <v>-5.2350000000000003</v>
      </c>
      <c r="P36" s="250">
        <v>-0.48499999999999999</v>
      </c>
      <c r="Q36" s="250">
        <v>0.29699999999999999</v>
      </c>
      <c r="R36" s="250">
        <v>-5.38</v>
      </c>
      <c r="S36" s="250">
        <v>-6.09</v>
      </c>
      <c r="T36" s="250">
        <v>-0.89200000000000002</v>
      </c>
      <c r="U36" s="250">
        <v>3.238</v>
      </c>
      <c r="V36" s="250">
        <v>1.7030000000000001</v>
      </c>
      <c r="W36" s="250">
        <v>6.17</v>
      </c>
      <c r="X36" s="250">
        <v>5.0490000000000004</v>
      </c>
      <c r="Y36" s="250">
        <v>6.8529999999999998</v>
      </c>
      <c r="Z36" s="250">
        <v>-1.04</v>
      </c>
      <c r="AA36" s="250">
        <v>6.7679999999999998</v>
      </c>
      <c r="AB36" s="250">
        <v>9.8729999999999993</v>
      </c>
      <c r="AC36" s="250">
        <v>8.1739999999999995</v>
      </c>
      <c r="AD36" s="250">
        <v>4.8209999999999997</v>
      </c>
      <c r="AE36" s="250">
        <v>6.9080000000000004</v>
      </c>
      <c r="AF36" s="250">
        <v>5.3639999999999999</v>
      </c>
      <c r="AG36" s="368">
        <v>3.0369999999999999</v>
      </c>
      <c r="AH36" s="250">
        <v>2.859</v>
      </c>
      <c r="AI36" s="250">
        <v>2.97</v>
      </c>
      <c r="AJ36" s="250">
        <v>6.5810000000000004</v>
      </c>
      <c r="AK36" s="250">
        <v>5.28</v>
      </c>
      <c r="AL36" s="250">
        <v>3.601</v>
      </c>
      <c r="AM36" s="250">
        <v>7.0190000000000001</v>
      </c>
      <c r="AN36" s="250">
        <v>6.2169999999999996</v>
      </c>
      <c r="AO36" s="250">
        <v>6.7409999999999997</v>
      </c>
      <c r="AP36" s="250">
        <v>9.4009999999999998</v>
      </c>
      <c r="AQ36" s="250">
        <v>4.1029999999999998</v>
      </c>
      <c r="AR36" s="250">
        <v>4.7510000000000003</v>
      </c>
      <c r="AS36" s="250">
        <v>5.0570000000000004</v>
      </c>
      <c r="AT36" s="250">
        <v>4.4859999999999998</v>
      </c>
      <c r="AU36" s="250">
        <v>5.3040000000000003</v>
      </c>
      <c r="AV36" s="250">
        <v>5.0289999999999999</v>
      </c>
      <c r="AW36" s="250">
        <v>5.6180000000000003</v>
      </c>
      <c r="AX36" s="250">
        <v>2.762</v>
      </c>
      <c r="AY36" s="250">
        <v>5.5359999999999996</v>
      </c>
      <c r="AZ36" s="250">
        <v>5.8209999999999997</v>
      </c>
      <c r="BA36" s="250">
        <v>0.34799999999999998</v>
      </c>
      <c r="BB36" s="250">
        <v>6.6139999999999999</v>
      </c>
      <c r="BC36" s="250">
        <v>10.750999999999999</v>
      </c>
      <c r="BD36" s="250">
        <v>7.4989999999999997</v>
      </c>
      <c r="BE36" s="250">
        <v>3.3340000000000001</v>
      </c>
      <c r="BF36" s="250">
        <v>5.6079999999999997</v>
      </c>
      <c r="BG36" s="250">
        <v>-7.7519999999999998</v>
      </c>
      <c r="BH36" s="250">
        <v>-80.72</v>
      </c>
      <c r="BI36" s="250">
        <v>-46.293999999999997</v>
      </c>
      <c r="BJ36" s="250">
        <v>4.7460000000000004</v>
      </c>
      <c r="BK36" s="250">
        <v>4.28</v>
      </c>
      <c r="BL36" s="250">
        <v>6.4550000000000001</v>
      </c>
      <c r="BM36" s="250">
        <v>7.0460000000000003</v>
      </c>
      <c r="BN36" s="250">
        <v>4.9560000000000004</v>
      </c>
      <c r="BO36" s="250">
        <v>0.68799999999999994</v>
      </c>
      <c r="BP36" s="250">
        <v>-2.347</v>
      </c>
      <c r="BQ36" s="250">
        <v>-1.8260000000000001</v>
      </c>
      <c r="BR36" s="250">
        <v>-4.2220000000000004</v>
      </c>
      <c r="BS36" s="250">
        <v>10.968999999999999</v>
      </c>
      <c r="BT36" s="250">
        <v>432.95</v>
      </c>
      <c r="BU36" s="250">
        <v>95.513999999999996</v>
      </c>
      <c r="BV36" s="250">
        <v>-30.152999999999999</v>
      </c>
      <c r="BW36" s="250">
        <v>-36.804000000000002</v>
      </c>
      <c r="BX36" s="250">
        <v>-33.854999999999997</v>
      </c>
      <c r="BY36" s="250">
        <v>-8.8529999999999998</v>
      </c>
      <c r="BZ36" s="250">
        <v>4.91</v>
      </c>
      <c r="CA36" s="250">
        <v>6.4269999999999996</v>
      </c>
      <c r="CB36" s="250">
        <v>1.9</v>
      </c>
      <c r="CC36" s="250">
        <v>-7.2549999999999999</v>
      </c>
      <c r="CD36" s="250">
        <v>-1.8069999999999999</v>
      </c>
      <c r="CE36" s="250">
        <v>-4.149</v>
      </c>
      <c r="CF36" s="250">
        <v>3.6739999999999999</v>
      </c>
      <c r="CG36" s="250">
        <v>3.3959999999999999</v>
      </c>
      <c r="CH36" s="250">
        <v>8.2629999999999999</v>
      </c>
      <c r="CI36" s="250">
        <v>5.6890000000000001</v>
      </c>
      <c r="CJ36" s="250">
        <v>2.9580000000000002</v>
      </c>
      <c r="CK36" s="250">
        <v>5.1239999999999997</v>
      </c>
      <c r="CL36" s="250">
        <v>6.66</v>
      </c>
      <c r="CM36" s="250">
        <v>6.0759999999999996</v>
      </c>
      <c r="CN36" s="250">
        <v>4.9550000000000001</v>
      </c>
      <c r="CO36" s="250">
        <v>4.4409999999999998</v>
      </c>
      <c r="CP36" s="250">
        <v>3.7829999999999999</v>
      </c>
      <c r="CQ36" s="250">
        <v>8.2539999999999996</v>
      </c>
      <c r="CR36" s="250">
        <v>0.41499999999999998</v>
      </c>
      <c r="CS36" s="250">
        <v>-40.637999999999998</v>
      </c>
      <c r="CT36" s="250">
        <v>5.9489999999999998</v>
      </c>
      <c r="CU36" s="250">
        <v>1.1200000000000001</v>
      </c>
      <c r="CV36" s="250">
        <v>1.234</v>
      </c>
      <c r="CW36" s="250">
        <v>57.503999999999998</v>
      </c>
      <c r="CX36" s="250">
        <v>-26.113</v>
      </c>
      <c r="CY36" s="250">
        <v>-3.0179999999999998</v>
      </c>
      <c r="CZ36" s="250">
        <v>5.2569999999999997</v>
      </c>
      <c r="DA36" s="250">
        <v>5.2450000000000001</v>
      </c>
      <c r="DB36" s="250">
        <v>5.1440000000000001</v>
      </c>
      <c r="DC36" s="250">
        <v>-8.09</v>
      </c>
      <c r="DD36" s="250">
        <v>2.4830000000000001</v>
      </c>
      <c r="DE36" s="250">
        <v>-7.7919999999999998</v>
      </c>
      <c r="DF36" s="250">
        <v>-4.2569999999999997</v>
      </c>
      <c r="DG36" s="250">
        <v>5.4320000000000004</v>
      </c>
      <c r="DH36" s="250">
        <v>0.64300000000000002</v>
      </c>
      <c r="DI36" s="250">
        <v>6.093</v>
      </c>
      <c r="DJ36" s="250">
        <v>-3.8610000000000002</v>
      </c>
      <c r="DK36" s="250">
        <v>-5.8410000000000002</v>
      </c>
      <c r="DL36" s="250">
        <v>10.183999999999999</v>
      </c>
      <c r="DM36" s="250">
        <v>-4.4619999999999997</v>
      </c>
      <c r="DN36" s="250">
        <v>-1.1679999999999999</v>
      </c>
      <c r="DO36" s="250">
        <v>-2.1269999999999998</v>
      </c>
      <c r="DP36" s="250">
        <v>10.279</v>
      </c>
      <c r="DQ36" s="250">
        <v>-7.5709999999999997</v>
      </c>
      <c r="DR36" s="250">
        <v>-2.093</v>
      </c>
      <c r="DS36" s="250">
        <v>-5.7809999999999997</v>
      </c>
      <c r="DT36" s="250">
        <v>-3.9729999999999999</v>
      </c>
      <c r="DU36" s="250">
        <v>16.707999999999998</v>
      </c>
      <c r="DV36" s="250">
        <v>-6.2030000000000003</v>
      </c>
      <c r="DW36" s="250">
        <v>-1.1220000000000001</v>
      </c>
      <c r="DX36" s="250">
        <v>11.05</v>
      </c>
      <c r="DY36" s="250">
        <v>-9.8699999999999992</v>
      </c>
      <c r="DZ36" s="250">
        <v>-1.911</v>
      </c>
      <c r="EA36" s="250">
        <v>3.2909999999999999</v>
      </c>
      <c r="EB36" s="250">
        <v>14.874000000000001</v>
      </c>
      <c r="EC36" s="250">
        <v>-8.9450000000000003</v>
      </c>
      <c r="ED36" s="250">
        <v>2.2069999999999999</v>
      </c>
      <c r="EE36" s="250">
        <v>-6.7759999999999998</v>
      </c>
      <c r="EF36" s="250">
        <v>-2.3250000000000002</v>
      </c>
      <c r="EG36" s="250">
        <v>8.0869999999999997</v>
      </c>
      <c r="EH36" s="250">
        <v>1.198</v>
      </c>
      <c r="EI36" s="250">
        <v>1.754</v>
      </c>
      <c r="EJ36" s="250">
        <v>9.3320000000000007</v>
      </c>
      <c r="EK36" s="250">
        <v>-12.663</v>
      </c>
      <c r="EL36" s="250">
        <v>4.2000000000000003E-2</v>
      </c>
      <c r="EM36" s="250">
        <v>1.7989999999999999</v>
      </c>
      <c r="EN36" s="250">
        <v>12.336</v>
      </c>
      <c r="EO36" s="250">
        <v>-9.1020000000000003</v>
      </c>
      <c r="EP36" s="250">
        <v>2.3180000000000001</v>
      </c>
      <c r="EQ36" s="250">
        <v>-3.5059999999999998</v>
      </c>
      <c r="ER36" s="250">
        <v>-3.5179999999999998</v>
      </c>
      <c r="ES36" s="250">
        <v>6.3639999999999999</v>
      </c>
      <c r="ET36" s="250">
        <v>4.5369999999999999</v>
      </c>
      <c r="EU36" s="250">
        <v>0.99199999999999999</v>
      </c>
      <c r="EV36" s="250">
        <v>9.8710000000000004</v>
      </c>
      <c r="EW36" s="250">
        <v>-10.487</v>
      </c>
      <c r="EX36" s="250">
        <v>-4.8029999999999999</v>
      </c>
      <c r="EY36" s="250">
        <v>2.4329999999999998</v>
      </c>
      <c r="EZ36" s="250">
        <v>12.664999999999999</v>
      </c>
      <c r="FA36" s="250">
        <v>-9.5960000000000001</v>
      </c>
      <c r="FB36" s="250">
        <v>3.1190000000000002</v>
      </c>
      <c r="FC36" s="250">
        <v>-3.758</v>
      </c>
      <c r="FD36" s="250">
        <v>-2.9769999999999999</v>
      </c>
      <c r="FE36" s="250">
        <v>3.488</v>
      </c>
      <c r="FF36" s="250">
        <v>7.359</v>
      </c>
      <c r="FG36" s="250">
        <v>1.2649999999999999</v>
      </c>
      <c r="FH36" s="250">
        <v>4.1890000000000001</v>
      </c>
      <c r="FI36" s="250">
        <v>-4.8979999999999997</v>
      </c>
      <c r="FJ36" s="250">
        <v>-1.109</v>
      </c>
      <c r="FK36" s="250">
        <v>-0.57399999999999995</v>
      </c>
      <c r="FL36" s="250">
        <v>8.3000000000000007</v>
      </c>
      <c r="FM36" s="250">
        <v>-7.6070000000000002</v>
      </c>
      <c r="FN36" s="250">
        <v>-9.9260000000000002</v>
      </c>
      <c r="FO36" s="250">
        <v>-79.885999999999996</v>
      </c>
      <c r="FP36" s="250">
        <v>170.27099999999999</v>
      </c>
      <c r="FQ36" s="250">
        <v>101.837</v>
      </c>
      <c r="FR36" s="250">
        <v>6.8810000000000002</v>
      </c>
      <c r="FS36" s="250">
        <v>3.3769999999999998</v>
      </c>
      <c r="FT36" s="250">
        <v>4.7670000000000003</v>
      </c>
      <c r="FU36" s="250">
        <v>-6.7539999999999996</v>
      </c>
      <c r="FV36" s="250">
        <v>-5.1310000000000002</v>
      </c>
      <c r="FW36" s="250">
        <v>-3.5710000000000002</v>
      </c>
      <c r="FX36" s="250">
        <v>8.8770000000000007</v>
      </c>
      <c r="FY36" s="250">
        <v>-9.8610000000000007</v>
      </c>
      <c r="FZ36" s="250">
        <v>4.3600000000000003</v>
      </c>
      <c r="GA36" s="250">
        <v>-3.3959999999999999</v>
      </c>
      <c r="GB36" s="250">
        <v>-0.85</v>
      </c>
      <c r="GC36" s="250">
        <v>-27.895</v>
      </c>
      <c r="GD36" s="250">
        <v>-3.2959999999999998</v>
      </c>
      <c r="GE36" s="250">
        <v>8.1999999999999993</v>
      </c>
      <c r="GF36" s="250">
        <v>44.37</v>
      </c>
      <c r="GG36" s="250">
        <v>7.3250000000000002</v>
      </c>
      <c r="GH36" s="250">
        <v>-3.758</v>
      </c>
      <c r="GI36" s="250">
        <v>2.0139999999999998</v>
      </c>
      <c r="GJ36" s="250">
        <v>-0.52400000000000002</v>
      </c>
      <c r="GK36" s="250">
        <v>-1.6619999999999999</v>
      </c>
      <c r="GL36" s="250">
        <v>2.1110000000000002</v>
      </c>
      <c r="GM36" s="250">
        <v>-7.1509999999999998</v>
      </c>
      <c r="GN36" s="250">
        <v>5.319</v>
      </c>
      <c r="GO36" s="250">
        <v>-4.0069999999999997</v>
      </c>
      <c r="GP36" s="250">
        <v>10.445</v>
      </c>
      <c r="GQ36" s="250">
        <v>-7.399</v>
      </c>
      <c r="GR36" s="250">
        <v>10.276</v>
      </c>
      <c r="GS36" s="250">
        <v>-6.29</v>
      </c>
      <c r="GT36" s="250">
        <v>7.5910000000000002</v>
      </c>
      <c r="GU36" s="250">
        <v>-5.4509999999999996</v>
      </c>
      <c r="GV36" s="250">
        <v>11.885999999999999</v>
      </c>
      <c r="GW36" s="250">
        <v>-6.8019999999999996</v>
      </c>
      <c r="GX36" s="250">
        <v>6.4550000000000001</v>
      </c>
      <c r="GY36" s="250">
        <v>-5.9139999999999997</v>
      </c>
      <c r="GZ36" s="250">
        <v>11.180999999999999</v>
      </c>
      <c r="HA36" s="250">
        <v>-2.7869999999999999</v>
      </c>
      <c r="HB36" s="250">
        <v>-1.2549999999999999</v>
      </c>
      <c r="HC36" s="250">
        <v>-44.38</v>
      </c>
      <c r="HD36" s="250">
        <v>98.436999999999998</v>
      </c>
      <c r="HE36" s="250">
        <v>-7.218</v>
      </c>
      <c r="HF36" s="250">
        <v>-1.143</v>
      </c>
      <c r="HG36" s="250">
        <v>-13.464</v>
      </c>
      <c r="HH36" s="250">
        <v>-6.9109999999999996</v>
      </c>
      <c r="HI36" s="347"/>
      <c r="HJ36" s="298" t="s">
        <v>583</v>
      </c>
      <c r="HK36" s="299"/>
      <c r="HL36" s="461"/>
      <c r="HM36" s="300"/>
      <c r="HN36" s="463"/>
      <c r="HO36" s="469"/>
      <c r="HP36" s="300"/>
      <c r="HQ36" s="300"/>
      <c r="HR36" s="44"/>
      <c r="HS36" s="44"/>
      <c r="HT36" s="44"/>
      <c r="HU36" s="44"/>
      <c r="HV36" s="44"/>
      <c r="HW36" s="44"/>
      <c r="HX36" s="44"/>
      <c r="HY36" s="44"/>
      <c r="HZ36" s="44"/>
      <c r="IA36" s="44"/>
    </row>
    <row r="37" spans="1:235" ht="30" customHeight="1" thickBot="1" x14ac:dyDescent="0.3">
      <c r="A37" s="610"/>
      <c r="B37" s="350"/>
      <c r="C37" s="351">
        <v>7.4</v>
      </c>
      <c r="D37" s="352">
        <v>0.10026793350157824</v>
      </c>
      <c r="E37" s="352">
        <v>0.76395587143466215</v>
      </c>
      <c r="F37" s="353">
        <v>33</v>
      </c>
      <c r="G37" s="354"/>
      <c r="H37" s="355" t="s">
        <v>416</v>
      </c>
      <c r="I37" s="251">
        <v>3.601</v>
      </c>
      <c r="J37" s="251">
        <v>-3.2869999999999999</v>
      </c>
      <c r="K37" s="251">
        <v>2.9510000000000001</v>
      </c>
      <c r="L37" s="251">
        <v>-2.2309999999999999</v>
      </c>
      <c r="M37" s="251">
        <v>12.135</v>
      </c>
      <c r="N37" s="251">
        <v>4.1790000000000003</v>
      </c>
      <c r="O37" s="251">
        <v>29.475000000000001</v>
      </c>
      <c r="P37" s="251">
        <v>19.651</v>
      </c>
      <c r="Q37" s="251">
        <v>13.532</v>
      </c>
      <c r="R37" s="251">
        <v>3.6389999999999998</v>
      </c>
      <c r="S37" s="251">
        <v>4.556</v>
      </c>
      <c r="T37" s="251">
        <v>-13.638</v>
      </c>
      <c r="U37" s="251">
        <v>-11.859</v>
      </c>
      <c r="V37" s="251">
        <v>-8.0510000000000002</v>
      </c>
      <c r="W37" s="251">
        <v>13.054</v>
      </c>
      <c r="X37" s="251">
        <v>13.541</v>
      </c>
      <c r="Y37" s="251">
        <v>33.786999999999999</v>
      </c>
      <c r="Z37" s="251">
        <v>25.157</v>
      </c>
      <c r="AA37" s="251">
        <v>9.18</v>
      </c>
      <c r="AB37" s="251">
        <v>21.082999999999998</v>
      </c>
      <c r="AC37" s="251">
        <v>20.41</v>
      </c>
      <c r="AD37" s="251">
        <v>7.63</v>
      </c>
      <c r="AE37" s="251">
        <v>6.5730000000000004</v>
      </c>
      <c r="AF37" s="251">
        <v>9.3879999999999999</v>
      </c>
      <c r="AG37" s="369">
        <v>11.997999999999999</v>
      </c>
      <c r="AH37" s="251">
        <v>11.552</v>
      </c>
      <c r="AI37" s="251">
        <v>3.6520000000000001</v>
      </c>
      <c r="AJ37" s="251">
        <v>8.3450000000000006</v>
      </c>
      <c r="AK37" s="251">
        <v>5.8220000000000001</v>
      </c>
      <c r="AL37" s="251">
        <v>3.0990000000000002</v>
      </c>
      <c r="AM37" s="251">
        <v>4.1360000000000001</v>
      </c>
      <c r="AN37" s="251">
        <v>7.8540000000000001</v>
      </c>
      <c r="AO37" s="251">
        <v>5.3339999999999996</v>
      </c>
      <c r="AP37" s="251">
        <v>11.257999999999999</v>
      </c>
      <c r="AQ37" s="251">
        <v>9.3870000000000005</v>
      </c>
      <c r="AR37" s="251">
        <v>7.1630000000000003</v>
      </c>
      <c r="AS37" s="251">
        <v>7.556</v>
      </c>
      <c r="AT37" s="251">
        <v>6.6989999999999998</v>
      </c>
      <c r="AU37" s="251">
        <v>7.3010000000000002</v>
      </c>
      <c r="AV37" s="251">
        <v>4.71</v>
      </c>
      <c r="AW37" s="251">
        <v>3.1339999999999999</v>
      </c>
      <c r="AX37" s="251">
        <v>0.28499999999999998</v>
      </c>
      <c r="AY37" s="251">
        <v>2.3530000000000002</v>
      </c>
      <c r="AZ37" s="251">
        <v>3.9649999999999999</v>
      </c>
      <c r="BA37" s="251">
        <v>3</v>
      </c>
      <c r="BB37" s="251">
        <v>2.1110000000000002</v>
      </c>
      <c r="BC37" s="251">
        <v>2.6970000000000001</v>
      </c>
      <c r="BD37" s="251">
        <v>4.68</v>
      </c>
      <c r="BE37" s="251">
        <v>4.8600000000000003</v>
      </c>
      <c r="BF37" s="251">
        <v>4.1070000000000002</v>
      </c>
      <c r="BG37" s="251">
        <v>-9.6999999999999993</v>
      </c>
      <c r="BH37" s="251">
        <v>-55.454999999999998</v>
      </c>
      <c r="BI37" s="251">
        <v>-28.113</v>
      </c>
      <c r="BJ37" s="251">
        <v>0.81299999999999994</v>
      </c>
      <c r="BK37" s="251">
        <v>-7.407</v>
      </c>
      <c r="BL37" s="251">
        <v>-1</v>
      </c>
      <c r="BM37" s="251">
        <v>-3.153</v>
      </c>
      <c r="BN37" s="251">
        <v>-1.1739999999999999</v>
      </c>
      <c r="BO37" s="251">
        <v>-3.83</v>
      </c>
      <c r="BP37" s="251">
        <v>-2.6890000000000001</v>
      </c>
      <c r="BQ37" s="251">
        <v>-1.653</v>
      </c>
      <c r="BR37" s="251">
        <v>-1.1950000000000001</v>
      </c>
      <c r="BS37" s="251">
        <v>5.7930000000000001</v>
      </c>
      <c r="BT37" s="251">
        <v>118.47799999999999</v>
      </c>
      <c r="BU37" s="251">
        <v>17.896999999999998</v>
      </c>
      <c r="BV37" s="251">
        <v>-20.061</v>
      </c>
      <c r="BW37" s="251">
        <v>-23.645</v>
      </c>
      <c r="BX37" s="251">
        <v>-21.646999999999998</v>
      </c>
      <c r="BY37" s="251">
        <v>-17.757000000000001</v>
      </c>
      <c r="BZ37" s="251">
        <v>3.2519999999999998</v>
      </c>
      <c r="CA37" s="251">
        <v>8.4689999999999994</v>
      </c>
      <c r="CB37" s="251">
        <v>1.125</v>
      </c>
      <c r="CC37" s="251">
        <v>4.2960000000000003</v>
      </c>
      <c r="CD37" s="251">
        <v>21.08</v>
      </c>
      <c r="CE37" s="251">
        <v>-1.603</v>
      </c>
      <c r="CF37" s="251">
        <v>-2.3380000000000001</v>
      </c>
      <c r="CG37" s="251">
        <v>24.097999999999999</v>
      </c>
      <c r="CH37" s="251">
        <v>16.337</v>
      </c>
      <c r="CI37" s="251">
        <v>7.7350000000000003</v>
      </c>
      <c r="CJ37" s="251">
        <v>8.6379999999999999</v>
      </c>
      <c r="CK37" s="251">
        <v>5.6120000000000001</v>
      </c>
      <c r="CL37" s="251">
        <v>5.6989999999999998</v>
      </c>
      <c r="CM37" s="251">
        <v>9.3970000000000002</v>
      </c>
      <c r="CN37" s="251">
        <v>7.202</v>
      </c>
      <c r="CO37" s="251">
        <v>2.6309999999999998</v>
      </c>
      <c r="CP37" s="251">
        <v>3.0819999999999999</v>
      </c>
      <c r="CQ37" s="251">
        <v>3.0470000000000002</v>
      </c>
      <c r="CR37" s="251">
        <v>-0.746</v>
      </c>
      <c r="CS37" s="251">
        <v>-26.896000000000001</v>
      </c>
      <c r="CT37" s="251">
        <v>-3.9430000000000001</v>
      </c>
      <c r="CU37" s="251">
        <v>-2.577</v>
      </c>
      <c r="CV37" s="251">
        <v>0.995</v>
      </c>
      <c r="CW37" s="251">
        <v>19.407</v>
      </c>
      <c r="CX37" s="251">
        <v>-21.039000000000001</v>
      </c>
      <c r="CY37" s="251">
        <v>7.71</v>
      </c>
      <c r="CZ37" s="251">
        <v>11.388</v>
      </c>
      <c r="DA37" s="251">
        <v>7.218</v>
      </c>
      <c r="DB37" s="251">
        <v>3.831</v>
      </c>
      <c r="DC37" s="251">
        <v>-8.9730000000000008</v>
      </c>
      <c r="DD37" s="251">
        <v>-1.0660000000000001</v>
      </c>
      <c r="DE37" s="251">
        <v>-4.3319999999999999</v>
      </c>
      <c r="DF37" s="251">
        <v>-6.5000000000000002E-2</v>
      </c>
      <c r="DG37" s="251">
        <v>-7.077</v>
      </c>
      <c r="DH37" s="251">
        <v>-15.247999999999999</v>
      </c>
      <c r="DI37" s="251">
        <v>18.942</v>
      </c>
      <c r="DJ37" s="251">
        <v>3.9550000000000001</v>
      </c>
      <c r="DK37" s="251">
        <v>-14.096</v>
      </c>
      <c r="DL37" s="251">
        <v>10.53</v>
      </c>
      <c r="DM37" s="251">
        <v>8.6839999999999993</v>
      </c>
      <c r="DN37" s="251">
        <v>5.8959999999999999</v>
      </c>
      <c r="DO37" s="251">
        <v>-7.7</v>
      </c>
      <c r="DP37" s="251">
        <v>10.327999999999999</v>
      </c>
      <c r="DQ37" s="251">
        <v>-10.693</v>
      </c>
      <c r="DR37" s="251">
        <v>6.3819999999999997</v>
      </c>
      <c r="DS37" s="251">
        <v>-11.755000000000001</v>
      </c>
      <c r="DT37" s="251">
        <v>-2.794</v>
      </c>
      <c r="DU37" s="251">
        <v>10.502000000000001</v>
      </c>
      <c r="DV37" s="251">
        <v>29.196999999999999</v>
      </c>
      <c r="DW37" s="251">
        <v>-20.614000000000001</v>
      </c>
      <c r="DX37" s="251">
        <v>4.8780000000000001</v>
      </c>
      <c r="DY37" s="251">
        <v>-0.78600000000000003</v>
      </c>
      <c r="DZ37" s="251">
        <v>6.8319999999999999</v>
      </c>
      <c r="EA37" s="251">
        <v>-23.760999999999999</v>
      </c>
      <c r="EB37" s="251">
        <v>12.601000000000001</v>
      </c>
      <c r="EC37" s="251">
        <v>-6.8360000000000003</v>
      </c>
      <c r="ED37" s="251">
        <v>30.8</v>
      </c>
      <c r="EE37" s="251">
        <v>-11.374000000000001</v>
      </c>
      <c r="EF37" s="251">
        <v>14.539</v>
      </c>
      <c r="EG37" s="251">
        <v>3.3740000000000001</v>
      </c>
      <c r="EH37" s="251">
        <v>12.705</v>
      </c>
      <c r="EI37" s="251">
        <v>-11.96</v>
      </c>
      <c r="EJ37" s="251">
        <v>4.2949999999999999</v>
      </c>
      <c r="EK37" s="251">
        <v>-11.316000000000001</v>
      </c>
      <c r="EL37" s="251">
        <v>5.7830000000000004</v>
      </c>
      <c r="EM37" s="251">
        <v>-21.748000000000001</v>
      </c>
      <c r="EN37" s="251">
        <v>15.288</v>
      </c>
      <c r="EO37" s="251">
        <v>-7.2060000000000004</v>
      </c>
      <c r="EP37" s="251">
        <v>21.536999999999999</v>
      </c>
      <c r="EQ37" s="251">
        <v>-7.3620000000000001</v>
      </c>
      <c r="ER37" s="251">
        <v>11.871</v>
      </c>
      <c r="ES37" s="251">
        <v>0.71399999999999997</v>
      </c>
      <c r="ET37" s="251">
        <v>13.837999999999999</v>
      </c>
      <c r="EU37" s="251">
        <v>-8.8160000000000007</v>
      </c>
      <c r="EV37" s="251">
        <v>1.8580000000000001</v>
      </c>
      <c r="EW37" s="251">
        <v>-6.3289999999999997</v>
      </c>
      <c r="EX37" s="251">
        <v>4.0039999999999996</v>
      </c>
      <c r="EY37" s="251">
        <v>-23.338999999999999</v>
      </c>
      <c r="EZ37" s="251">
        <v>15.712</v>
      </c>
      <c r="FA37" s="251">
        <v>-7.9459999999999997</v>
      </c>
      <c r="FB37" s="251">
        <v>22.222999999999999</v>
      </c>
      <c r="FC37" s="251">
        <v>-9.5980000000000008</v>
      </c>
      <c r="FD37" s="251">
        <v>10.186999999999999</v>
      </c>
      <c r="FE37" s="251">
        <v>-2.0680000000000001</v>
      </c>
      <c r="FF37" s="251">
        <v>16.186</v>
      </c>
      <c r="FG37" s="251">
        <v>-7.38</v>
      </c>
      <c r="FH37" s="251">
        <v>0.91300000000000003</v>
      </c>
      <c r="FI37" s="251">
        <v>-7.1379999999999999</v>
      </c>
      <c r="FJ37" s="251">
        <v>4.6020000000000003</v>
      </c>
      <c r="FK37" s="251">
        <v>-21.859000000000002</v>
      </c>
      <c r="FL37" s="251">
        <v>15.911</v>
      </c>
      <c r="FM37" s="251">
        <v>-8.6069999999999993</v>
      </c>
      <c r="FN37" s="251">
        <v>6.0129999999999999</v>
      </c>
      <c r="FO37" s="251">
        <v>-55.404000000000003</v>
      </c>
      <c r="FP37" s="251">
        <v>77.819000000000003</v>
      </c>
      <c r="FQ37" s="251">
        <v>37.338999999999999</v>
      </c>
      <c r="FR37" s="251">
        <v>6.7119999999999997</v>
      </c>
      <c r="FS37" s="251">
        <v>-0.97099999999999997</v>
      </c>
      <c r="FT37" s="251">
        <v>-1.282</v>
      </c>
      <c r="FU37" s="251">
        <v>-5.2409999999999997</v>
      </c>
      <c r="FV37" s="251">
        <v>1.79</v>
      </c>
      <c r="FW37" s="251">
        <v>-20.931999999999999</v>
      </c>
      <c r="FX37" s="251">
        <v>17.146000000000001</v>
      </c>
      <c r="FY37" s="251">
        <v>-8.1820000000000004</v>
      </c>
      <c r="FZ37" s="251">
        <v>13.510999999999999</v>
      </c>
      <c r="GA37" s="251">
        <v>-7.9029999999999996</v>
      </c>
      <c r="GB37" s="251">
        <v>-4.0439999999999996</v>
      </c>
      <c r="GC37" s="251">
        <v>-6.8780000000000001</v>
      </c>
      <c r="GD37" s="251">
        <v>1.927</v>
      </c>
      <c r="GE37" s="251">
        <v>1.62</v>
      </c>
      <c r="GF37" s="251">
        <v>3.62</v>
      </c>
      <c r="GG37" s="251">
        <v>18.965</v>
      </c>
      <c r="GH37" s="251">
        <v>6.9329999999999998</v>
      </c>
      <c r="GI37" s="251">
        <v>-12.904</v>
      </c>
      <c r="GJ37" s="251">
        <v>3.0659999999999998</v>
      </c>
      <c r="GK37" s="251">
        <v>11.567</v>
      </c>
      <c r="GL37" s="251">
        <v>0.97299999999999998</v>
      </c>
      <c r="GM37" s="251">
        <v>-10.173</v>
      </c>
      <c r="GN37" s="251">
        <v>19.652999999999999</v>
      </c>
      <c r="GO37" s="251">
        <v>-9.3339999999999996</v>
      </c>
      <c r="GP37" s="251">
        <v>0.219</v>
      </c>
      <c r="GQ37" s="251">
        <v>14.141</v>
      </c>
      <c r="GR37" s="251">
        <v>12.170999999999999</v>
      </c>
      <c r="GS37" s="251">
        <v>-16.038</v>
      </c>
      <c r="GT37" s="251">
        <v>1.0589999999999999</v>
      </c>
      <c r="GU37" s="251">
        <v>10.962</v>
      </c>
      <c r="GV37" s="251">
        <v>12.263999999999999</v>
      </c>
      <c r="GW37" s="251">
        <v>-13.1</v>
      </c>
      <c r="GX37" s="251">
        <v>-0.96899999999999997</v>
      </c>
      <c r="GY37" s="251">
        <v>6.23</v>
      </c>
      <c r="GZ37" s="251">
        <v>12.757</v>
      </c>
      <c r="HA37" s="251">
        <v>-13.129</v>
      </c>
      <c r="HB37" s="251">
        <v>-4.6150000000000002</v>
      </c>
      <c r="HC37" s="251">
        <v>-21.757000000000001</v>
      </c>
      <c r="HD37" s="251">
        <v>48.161000000000001</v>
      </c>
      <c r="HE37" s="251">
        <v>-11.894</v>
      </c>
      <c r="HF37" s="251">
        <v>-1.1180000000000001</v>
      </c>
      <c r="HG37" s="251">
        <v>-7.4930000000000003</v>
      </c>
      <c r="HH37" s="251">
        <v>-2.0249999999999999</v>
      </c>
      <c r="HI37" s="356"/>
      <c r="HJ37" s="357" t="s">
        <v>415</v>
      </c>
      <c r="HK37" s="299"/>
      <c r="HL37" s="461"/>
      <c r="HM37" s="300"/>
      <c r="HN37" s="463"/>
      <c r="HO37" s="469"/>
      <c r="HP37" s="300"/>
      <c r="HQ37" s="300"/>
    </row>
    <row r="38" spans="1:235" s="311" customFormat="1" ht="15" customHeight="1" x14ac:dyDescent="0.25">
      <c r="A38" s="610"/>
      <c r="C38" s="312"/>
      <c r="D38" s="313"/>
      <c r="E38" s="313"/>
      <c r="F38" s="312"/>
      <c r="G38" s="314"/>
      <c r="H38" s="312"/>
      <c r="I38" s="312"/>
      <c r="J38" s="312"/>
      <c r="K38" s="312"/>
      <c r="L38" s="312"/>
      <c r="M38" s="312"/>
      <c r="N38" s="312"/>
      <c r="O38" s="312"/>
      <c r="P38" s="316"/>
      <c r="Q38" s="316"/>
      <c r="R38" s="316"/>
      <c r="S38" s="316"/>
      <c r="T38" s="317"/>
      <c r="U38" s="317"/>
      <c r="V38" s="317"/>
      <c r="W38" s="317"/>
      <c r="X38" s="317"/>
      <c r="Y38" s="317"/>
      <c r="Z38" s="317"/>
      <c r="AA38" s="317"/>
      <c r="AB38" s="317"/>
      <c r="AC38" s="317"/>
      <c r="AD38" s="317"/>
      <c r="AE38" s="317"/>
      <c r="AF38" s="317"/>
      <c r="AG38" s="315"/>
      <c r="AH38" s="317"/>
      <c r="AI38" s="317"/>
      <c r="AJ38" s="317"/>
      <c r="AK38" s="317"/>
      <c r="AL38" s="317"/>
      <c r="AM38" s="317"/>
      <c r="AN38" s="317"/>
      <c r="AO38" s="317"/>
      <c r="AP38" s="317"/>
      <c r="AQ38" s="317"/>
      <c r="AR38" s="317"/>
      <c r="AS38" s="317"/>
      <c r="AT38" s="317"/>
      <c r="AU38" s="317"/>
      <c r="AV38" s="317"/>
      <c r="AW38" s="317"/>
      <c r="AX38" s="317"/>
      <c r="AY38" s="317"/>
      <c r="AZ38" s="317"/>
      <c r="BA38" s="317"/>
      <c r="BB38" s="317"/>
      <c r="BC38" s="317"/>
      <c r="BD38" s="317"/>
      <c r="BE38" s="472"/>
      <c r="BF38" s="317"/>
      <c r="BG38" s="317"/>
      <c r="BH38" s="317"/>
      <c r="BI38" s="317"/>
      <c r="BJ38" s="317"/>
      <c r="BK38" s="317"/>
      <c r="BL38" s="317"/>
      <c r="BM38" s="317"/>
      <c r="BN38" s="317"/>
      <c r="BO38" s="317"/>
      <c r="BP38" s="317"/>
      <c r="BQ38" s="317"/>
      <c r="BR38" s="317"/>
      <c r="BS38" s="317"/>
      <c r="BT38" s="317"/>
      <c r="BU38" s="317"/>
      <c r="BV38" s="317"/>
      <c r="BW38" s="317"/>
      <c r="BX38" s="317"/>
      <c r="BY38" s="317"/>
      <c r="BZ38" s="317"/>
      <c r="CA38" s="317"/>
      <c r="CB38" s="315"/>
      <c r="CC38" s="315"/>
      <c r="CD38" s="315"/>
      <c r="CE38" s="315"/>
      <c r="CF38" s="315"/>
      <c r="CG38" s="315"/>
      <c r="CH38" s="315"/>
      <c r="CI38" s="315"/>
      <c r="CJ38" s="315"/>
      <c r="CK38" s="315"/>
      <c r="CL38" s="315"/>
      <c r="CM38" s="315"/>
      <c r="CN38" s="315"/>
      <c r="CO38" s="315"/>
      <c r="CP38" s="315"/>
      <c r="CQ38" s="315"/>
      <c r="CR38" s="315"/>
      <c r="CS38" s="315"/>
      <c r="CT38" s="315"/>
      <c r="CU38" s="315"/>
      <c r="CV38" s="315"/>
      <c r="CW38" s="315"/>
      <c r="CX38" s="315"/>
      <c r="CY38" s="315"/>
      <c r="CZ38" s="316"/>
      <c r="DA38" s="316"/>
      <c r="DB38" s="316"/>
      <c r="DC38" s="316"/>
      <c r="DD38" s="316"/>
      <c r="DE38" s="316"/>
      <c r="DF38" s="316"/>
      <c r="DG38" s="316"/>
      <c r="DH38" s="316"/>
      <c r="DI38" s="316"/>
      <c r="DJ38" s="316"/>
      <c r="DK38" s="316"/>
      <c r="DL38" s="316"/>
      <c r="DM38" s="316"/>
      <c r="DN38" s="316"/>
      <c r="DO38" s="316"/>
      <c r="DP38" s="316"/>
      <c r="DQ38" s="316"/>
      <c r="DR38" s="316"/>
      <c r="DS38" s="316"/>
      <c r="DT38" s="316"/>
      <c r="DU38" s="316"/>
      <c r="DV38" s="316"/>
      <c r="DW38" s="316"/>
      <c r="DX38" s="316"/>
      <c r="DY38" s="316"/>
      <c r="DZ38" s="316"/>
      <c r="EA38" s="316"/>
      <c r="EB38" s="316"/>
      <c r="EC38" s="316"/>
      <c r="ED38" s="316"/>
      <c r="EE38" s="316"/>
      <c r="EF38" s="316"/>
      <c r="EG38" s="316"/>
      <c r="EH38" s="316"/>
      <c r="EI38" s="316"/>
      <c r="EJ38" s="316"/>
      <c r="EK38" s="316"/>
      <c r="EL38" s="316"/>
      <c r="EM38" s="248"/>
      <c r="EN38" s="248"/>
      <c r="EO38" s="248"/>
      <c r="EP38" s="248"/>
      <c r="EQ38" s="248"/>
      <c r="ER38" s="248"/>
      <c r="ES38" s="248"/>
      <c r="ET38" s="248"/>
      <c r="EU38" s="248"/>
      <c r="EV38" s="248"/>
      <c r="EW38" s="248"/>
      <c r="EX38" s="248"/>
      <c r="EY38" s="248"/>
      <c r="EZ38" s="248"/>
      <c r="FA38" s="248"/>
      <c r="FB38" s="248"/>
      <c r="FC38" s="248"/>
      <c r="FD38" s="248"/>
      <c r="FE38" s="248"/>
      <c r="FF38" s="248"/>
      <c r="FG38" s="248"/>
      <c r="FH38" s="248"/>
      <c r="FI38" s="248"/>
      <c r="FJ38" s="248"/>
      <c r="FK38" s="248"/>
      <c r="FL38" s="248"/>
      <c r="FM38" s="248"/>
      <c r="FN38" s="248"/>
      <c r="FO38" s="248"/>
      <c r="FP38" s="248"/>
      <c r="FQ38" s="248"/>
      <c r="FR38" s="248"/>
      <c r="FS38" s="248"/>
      <c r="FT38" s="248"/>
      <c r="FU38" s="248"/>
      <c r="FV38" s="248"/>
      <c r="FW38" s="248"/>
      <c r="FX38" s="248"/>
      <c r="FY38" s="248"/>
      <c r="FZ38" s="248"/>
      <c r="GA38" s="248"/>
      <c r="GB38" s="248"/>
      <c r="GC38" s="248"/>
      <c r="GD38" s="248"/>
      <c r="GE38" s="248"/>
      <c r="GF38" s="248"/>
      <c r="GG38" s="248"/>
      <c r="GH38" s="248"/>
      <c r="GI38" s="316"/>
      <c r="GJ38" s="316"/>
      <c r="GK38" s="316"/>
      <c r="GL38" s="316"/>
      <c r="GM38" s="316"/>
      <c r="GN38" s="316"/>
      <c r="GO38" s="316"/>
      <c r="GP38" s="316"/>
      <c r="GQ38" s="316"/>
      <c r="GR38" s="316"/>
      <c r="GS38" s="316"/>
      <c r="GT38" s="316"/>
      <c r="GU38" s="316"/>
      <c r="GV38" s="316"/>
      <c r="GW38" s="316"/>
      <c r="GX38" s="316"/>
      <c r="GY38" s="248"/>
      <c r="GZ38" s="248"/>
      <c r="HA38" s="248"/>
      <c r="HB38" s="248"/>
      <c r="HC38" s="248"/>
      <c r="HD38" s="248"/>
      <c r="HE38" s="248"/>
      <c r="HF38" s="248"/>
      <c r="HG38" s="248"/>
      <c r="HH38" s="248"/>
      <c r="HI38" s="314"/>
      <c r="HJ38" s="312"/>
      <c r="HK38" s="272"/>
      <c r="HL38" s="272"/>
      <c r="HM38" s="318"/>
      <c r="HN38" s="464"/>
      <c r="HO38" s="429"/>
      <c r="HP38" s="318"/>
      <c r="HQ38" s="318"/>
      <c r="HR38" s="44"/>
      <c r="HS38" s="44"/>
      <c r="HT38" s="44"/>
      <c r="HU38" s="44"/>
      <c r="HV38" s="44"/>
      <c r="HW38" s="44"/>
      <c r="HX38" s="44"/>
      <c r="HY38" s="44"/>
      <c r="HZ38" s="44"/>
      <c r="IA38" s="44"/>
    </row>
    <row r="39" spans="1:235" ht="15" customHeight="1" x14ac:dyDescent="0.25">
      <c r="A39" s="610"/>
      <c r="H39" s="546"/>
      <c r="EM39" s="248"/>
      <c r="EN39" s="248"/>
      <c r="EO39" s="248"/>
      <c r="EP39" s="248"/>
      <c r="EQ39" s="248"/>
      <c r="ER39" s="248"/>
      <c r="ES39" s="248"/>
      <c r="ET39" s="248"/>
      <c r="EU39" s="248"/>
      <c r="EV39" s="248"/>
      <c r="EW39" s="248"/>
      <c r="EX39" s="248"/>
      <c r="EY39" s="248"/>
      <c r="EZ39" s="248"/>
      <c r="FA39" s="248"/>
      <c r="FB39" s="248"/>
      <c r="FC39" s="248"/>
      <c r="FD39" s="248"/>
      <c r="FE39" s="248"/>
      <c r="FF39" s="248"/>
      <c r="FG39" s="248"/>
      <c r="FH39" s="248"/>
      <c r="FI39" s="248"/>
      <c r="FJ39" s="248"/>
      <c r="FK39" s="248"/>
      <c r="FL39" s="248"/>
      <c r="FM39" s="248"/>
      <c r="FN39" s="248"/>
      <c r="FO39" s="248"/>
      <c r="FP39" s="248"/>
      <c r="FQ39" s="291"/>
      <c r="FR39" s="248"/>
      <c r="FS39" s="248"/>
      <c r="FT39" s="248"/>
      <c r="FU39" s="248"/>
      <c r="FV39" s="248"/>
      <c r="FW39" s="248"/>
      <c r="FX39" s="248"/>
      <c r="FY39" s="248"/>
      <c r="FZ39" s="248"/>
      <c r="GA39" s="248"/>
      <c r="GB39" s="248"/>
      <c r="GC39" s="248"/>
      <c r="GD39" s="248"/>
      <c r="GE39" s="248"/>
      <c r="GF39" s="248"/>
      <c r="GG39" s="248"/>
      <c r="GH39" s="248"/>
      <c r="GY39" s="248"/>
      <c r="GZ39" s="248"/>
      <c r="HA39" s="248"/>
      <c r="HB39" s="248"/>
      <c r="HC39" s="248"/>
      <c r="HD39" s="248"/>
      <c r="HE39" s="248"/>
      <c r="HF39" s="248"/>
      <c r="HG39" s="248"/>
      <c r="HH39" s="248"/>
      <c r="HI39" s="320"/>
    </row>
    <row r="40" spans="1:235" x14ac:dyDescent="0.25">
      <c r="A40" s="610"/>
      <c r="H40" s="546"/>
      <c r="EM40" s="248"/>
      <c r="EN40" s="248"/>
      <c r="EO40" s="248"/>
      <c r="EP40" s="248"/>
      <c r="EQ40" s="248"/>
      <c r="ER40" s="248"/>
      <c r="ES40" s="248"/>
      <c r="ET40" s="248"/>
      <c r="EU40" s="248"/>
      <c r="EV40" s="248"/>
      <c r="EW40" s="248"/>
      <c r="EX40" s="248"/>
      <c r="EY40" s="248"/>
      <c r="EZ40" s="248"/>
      <c r="FA40" s="248"/>
      <c r="FB40" s="248"/>
      <c r="FC40" s="248"/>
      <c r="FD40" s="248"/>
      <c r="FE40" s="248"/>
      <c r="FF40" s="248"/>
      <c r="FG40" s="248"/>
      <c r="FH40" s="248"/>
      <c r="FI40" s="248"/>
      <c r="FJ40" s="248"/>
      <c r="FK40" s="248"/>
      <c r="FL40" s="248"/>
      <c r="FM40" s="248"/>
      <c r="FN40" s="248"/>
      <c r="FO40" s="248"/>
      <c r="FP40" s="248"/>
      <c r="FQ40" s="248"/>
      <c r="FR40" s="248"/>
      <c r="FS40" s="248"/>
      <c r="FT40" s="248"/>
      <c r="FU40" s="248"/>
      <c r="FV40" s="248"/>
      <c r="FW40" s="248"/>
      <c r="FX40" s="248"/>
      <c r="FY40" s="248"/>
      <c r="FZ40" s="248"/>
      <c r="GA40" s="248"/>
      <c r="GB40" s="248"/>
      <c r="GC40" s="248"/>
      <c r="GD40" s="248"/>
      <c r="GE40" s="248"/>
      <c r="GF40" s="248"/>
      <c r="GG40" s="248"/>
      <c r="GH40" s="248"/>
      <c r="GY40" s="248"/>
      <c r="GZ40" s="248"/>
      <c r="HA40" s="248"/>
      <c r="HB40" s="248"/>
      <c r="HC40" s="248"/>
      <c r="HD40" s="248"/>
      <c r="HE40" s="248"/>
      <c r="HF40" s="248"/>
      <c r="HG40" s="248"/>
      <c r="HH40" s="248"/>
    </row>
    <row r="41" spans="1:235" x14ac:dyDescent="0.25">
      <c r="F41" s="444"/>
      <c r="AH41" s="443"/>
    </row>
    <row r="42" spans="1:235" x14ac:dyDescent="0.25">
      <c r="F42" s="444"/>
      <c r="AH42" s="443"/>
    </row>
    <row r="43" spans="1:235" x14ac:dyDescent="0.25">
      <c r="F43" s="444"/>
      <c r="AH43" s="443"/>
    </row>
    <row r="44" spans="1:235" ht="15" customHeight="1" x14ac:dyDescent="0.25">
      <c r="A44" s="263"/>
      <c r="C44" s="263"/>
      <c r="D44" s="263"/>
      <c r="E44" s="263"/>
      <c r="F44" s="444"/>
      <c r="G44" s="263"/>
      <c r="P44" s="263"/>
      <c r="Q44" s="263"/>
      <c r="R44" s="263"/>
      <c r="S44" s="263"/>
      <c r="T44" s="263"/>
      <c r="U44" s="263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53"/>
      <c r="AI44" s="263"/>
      <c r="AJ44" s="263"/>
      <c r="AK44" s="263"/>
      <c r="AL44" s="263"/>
      <c r="AM44" s="263"/>
      <c r="AN44" s="263"/>
      <c r="AO44" s="263"/>
      <c r="AP44" s="263"/>
      <c r="AQ44" s="263"/>
      <c r="AR44" s="263"/>
      <c r="AS44" s="263"/>
      <c r="AT44" s="263"/>
      <c r="AU44" s="263"/>
      <c r="AV44" s="263"/>
      <c r="AW44" s="263"/>
      <c r="AX44" s="263"/>
      <c r="AY44" s="263"/>
      <c r="AZ44" s="263"/>
      <c r="BA44" s="263"/>
      <c r="BB44" s="263"/>
      <c r="BC44" s="263"/>
      <c r="BD44" s="263"/>
      <c r="BE44" s="253"/>
      <c r="BF44" s="263"/>
      <c r="BG44" s="263"/>
      <c r="BH44" s="263"/>
      <c r="BI44" s="263"/>
      <c r="BJ44" s="263"/>
      <c r="BK44" s="263"/>
      <c r="BL44" s="263"/>
      <c r="BM44" s="263"/>
      <c r="BN44" s="263"/>
      <c r="BO44" s="263"/>
      <c r="BP44" s="263"/>
      <c r="BQ44" s="263"/>
      <c r="BR44" s="263"/>
      <c r="BS44" s="263"/>
      <c r="BT44" s="263"/>
      <c r="BU44" s="263"/>
      <c r="BV44" s="263"/>
      <c r="BW44" s="263"/>
      <c r="BX44" s="263"/>
      <c r="BY44" s="263"/>
      <c r="BZ44" s="263"/>
      <c r="CA44" s="263"/>
      <c r="CB44" s="263"/>
      <c r="CC44" s="263"/>
      <c r="CD44" s="263"/>
      <c r="CE44" s="263"/>
      <c r="CF44" s="263"/>
      <c r="CG44" s="263"/>
      <c r="CH44" s="263"/>
      <c r="CI44" s="263"/>
      <c r="CJ44" s="263"/>
      <c r="CK44" s="263"/>
      <c r="CL44" s="263"/>
      <c r="CM44" s="263"/>
      <c r="CN44" s="263"/>
      <c r="CO44" s="263"/>
      <c r="CP44" s="263"/>
      <c r="CQ44" s="263"/>
      <c r="CR44" s="263"/>
      <c r="CS44" s="263"/>
      <c r="CT44" s="263"/>
      <c r="CU44" s="263"/>
      <c r="CV44" s="263"/>
      <c r="CW44" s="263"/>
      <c r="CX44" s="263"/>
      <c r="CY44" s="263"/>
      <c r="CZ44" s="263"/>
      <c r="DA44" s="263"/>
      <c r="DB44" s="263"/>
      <c r="DC44" s="263"/>
      <c r="DD44" s="263"/>
      <c r="DE44" s="263"/>
      <c r="DF44" s="263"/>
      <c r="DG44" s="263"/>
      <c r="DH44" s="263"/>
      <c r="DI44" s="263"/>
      <c r="DJ44" s="263"/>
      <c r="DK44" s="263"/>
      <c r="DL44" s="263"/>
      <c r="DM44" s="263"/>
      <c r="DN44" s="263"/>
      <c r="DO44" s="263"/>
      <c r="DP44" s="263"/>
      <c r="DQ44" s="263"/>
      <c r="DR44" s="263"/>
      <c r="DS44" s="263"/>
      <c r="DT44" s="263"/>
      <c r="DU44" s="263"/>
      <c r="DV44" s="263"/>
      <c r="DW44" s="263"/>
      <c r="DX44" s="263"/>
      <c r="DY44" s="263"/>
      <c r="DZ44" s="263"/>
      <c r="EA44" s="263"/>
      <c r="EB44" s="263"/>
      <c r="EC44" s="263"/>
      <c r="ED44" s="263"/>
      <c r="EE44" s="263"/>
      <c r="EF44" s="263"/>
      <c r="EG44" s="263"/>
      <c r="EH44" s="263"/>
      <c r="EI44" s="263"/>
      <c r="EJ44" s="263"/>
      <c r="EK44" s="263"/>
      <c r="EL44" s="263"/>
      <c r="EM44" s="263"/>
      <c r="EN44" s="263"/>
      <c r="EO44" s="263"/>
      <c r="EP44" s="263"/>
      <c r="EQ44" s="263"/>
      <c r="ER44" s="263"/>
      <c r="ES44" s="263"/>
      <c r="ET44" s="263"/>
      <c r="EU44" s="263"/>
      <c r="EV44" s="263"/>
      <c r="EW44" s="263"/>
      <c r="EX44" s="263"/>
      <c r="EY44" s="263"/>
      <c r="EZ44" s="263"/>
      <c r="FB44" s="263"/>
      <c r="FC44" s="263"/>
      <c r="FD44" s="263"/>
      <c r="FE44" s="263"/>
      <c r="FF44" s="263"/>
      <c r="FG44" s="263"/>
      <c r="FH44" s="263"/>
      <c r="FI44" s="263"/>
      <c r="FJ44" s="263"/>
      <c r="FK44" s="263"/>
      <c r="FL44" s="263"/>
      <c r="FM44" s="263"/>
      <c r="FN44" s="263"/>
      <c r="FO44" s="263"/>
      <c r="FP44" s="263"/>
      <c r="FQ44" s="263"/>
      <c r="FR44" s="263"/>
      <c r="FS44" s="263"/>
      <c r="FT44" s="263"/>
      <c r="FU44" s="263"/>
      <c r="FV44" s="263"/>
      <c r="FW44" s="263"/>
      <c r="FX44" s="263"/>
      <c r="FY44" s="263"/>
      <c r="FZ44" s="263"/>
      <c r="GA44" s="263"/>
      <c r="GB44" s="263"/>
      <c r="GC44" s="263"/>
      <c r="GD44" s="263"/>
      <c r="GE44" s="263"/>
      <c r="GF44" s="263"/>
      <c r="GG44" s="263"/>
      <c r="GH44" s="263"/>
      <c r="GI44" s="263"/>
      <c r="GJ44" s="263"/>
      <c r="GK44" s="263"/>
      <c r="GL44" s="263"/>
      <c r="GM44" s="263"/>
      <c r="GN44" s="263"/>
      <c r="GO44" s="263"/>
      <c r="GP44" s="263"/>
      <c r="GQ44" s="263"/>
      <c r="GR44" s="263"/>
      <c r="GS44" s="263"/>
      <c r="GT44" s="263"/>
      <c r="GU44" s="263"/>
      <c r="GV44" s="263"/>
      <c r="GW44" s="263"/>
      <c r="GX44" s="263"/>
      <c r="GY44" s="263"/>
      <c r="GZ44" s="263"/>
      <c r="HA44" s="263"/>
      <c r="HB44" s="263"/>
      <c r="HC44" s="263"/>
      <c r="HD44" s="263"/>
      <c r="HE44" s="263"/>
      <c r="HF44" s="263"/>
      <c r="HG44" s="263"/>
      <c r="HH44" s="263"/>
      <c r="HK44" s="263"/>
      <c r="HL44" s="263"/>
      <c r="HM44" s="263"/>
      <c r="HN44" s="263"/>
      <c r="HO44" s="263"/>
      <c r="HP44" s="263"/>
      <c r="HQ44" s="263"/>
    </row>
    <row r="45" spans="1:235" ht="15" customHeight="1" x14ac:dyDescent="0.25">
      <c r="A45" s="263"/>
      <c r="C45" s="263"/>
      <c r="D45" s="263"/>
      <c r="E45" s="263"/>
      <c r="F45" s="444"/>
      <c r="G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3"/>
      <c r="AA45" s="263"/>
      <c r="AB45" s="263"/>
      <c r="AC45" s="263"/>
      <c r="AD45" s="263"/>
      <c r="AE45" s="263"/>
      <c r="AF45" s="263"/>
      <c r="AG45" s="263"/>
      <c r="AH45" s="253"/>
      <c r="AI45" s="263"/>
      <c r="AJ45" s="263"/>
      <c r="AK45" s="263"/>
      <c r="AL45" s="263"/>
      <c r="AM45" s="263"/>
      <c r="AN45" s="263"/>
      <c r="AO45" s="263"/>
      <c r="AP45" s="263"/>
      <c r="AQ45" s="263"/>
      <c r="AR45" s="263"/>
      <c r="AS45" s="263"/>
      <c r="AT45" s="263"/>
      <c r="AU45" s="263"/>
      <c r="AV45" s="263"/>
      <c r="AW45" s="263"/>
      <c r="AX45" s="263"/>
      <c r="AY45" s="263"/>
      <c r="AZ45" s="263"/>
      <c r="BA45" s="263"/>
      <c r="BB45" s="263"/>
      <c r="BC45" s="263"/>
      <c r="BD45" s="263"/>
      <c r="BE45" s="253"/>
      <c r="BF45" s="263"/>
      <c r="BG45" s="263"/>
      <c r="BH45" s="263"/>
      <c r="BI45" s="263"/>
      <c r="BJ45" s="263"/>
      <c r="BK45" s="263"/>
      <c r="BL45" s="263"/>
      <c r="BM45" s="263"/>
      <c r="BN45" s="263"/>
      <c r="BO45" s="263"/>
      <c r="BP45" s="263"/>
      <c r="BQ45" s="263"/>
      <c r="BR45" s="263"/>
      <c r="BS45" s="263"/>
      <c r="BT45" s="263"/>
      <c r="BU45" s="263"/>
      <c r="BV45" s="263"/>
      <c r="BW45" s="263"/>
      <c r="BX45" s="263"/>
      <c r="BY45" s="263"/>
      <c r="BZ45" s="263"/>
      <c r="CA45" s="263"/>
      <c r="CB45" s="263"/>
      <c r="CC45" s="263"/>
      <c r="CD45" s="263"/>
      <c r="CE45" s="263"/>
      <c r="CF45" s="263"/>
      <c r="CG45" s="263"/>
      <c r="CH45" s="263"/>
      <c r="CI45" s="263"/>
      <c r="CJ45" s="263"/>
      <c r="CK45" s="263"/>
      <c r="CL45" s="263"/>
      <c r="CM45" s="263"/>
      <c r="CN45" s="263"/>
      <c r="CO45" s="263"/>
      <c r="CP45" s="263"/>
      <c r="CQ45" s="263"/>
      <c r="CR45" s="263"/>
      <c r="CS45" s="263"/>
      <c r="CT45" s="263"/>
      <c r="CU45" s="263"/>
      <c r="CV45" s="263"/>
      <c r="CW45" s="263"/>
      <c r="CX45" s="263"/>
      <c r="CY45" s="263"/>
      <c r="CZ45" s="263"/>
      <c r="DA45" s="263"/>
      <c r="DB45" s="263"/>
      <c r="DC45" s="263"/>
      <c r="DD45" s="263"/>
      <c r="DE45" s="263"/>
      <c r="DF45" s="263"/>
      <c r="DG45" s="263"/>
      <c r="DH45" s="263"/>
      <c r="DI45" s="263"/>
      <c r="DJ45" s="263"/>
      <c r="DK45" s="263"/>
      <c r="DL45" s="263"/>
      <c r="DM45" s="263"/>
      <c r="DN45" s="263"/>
      <c r="DO45" s="263"/>
      <c r="DP45" s="263"/>
      <c r="DQ45" s="263"/>
      <c r="DR45" s="263"/>
      <c r="DS45" s="263"/>
      <c r="DT45" s="263"/>
      <c r="DU45" s="263"/>
      <c r="DV45" s="263"/>
      <c r="DW45" s="263"/>
      <c r="DX45" s="263"/>
      <c r="DY45" s="263"/>
      <c r="DZ45" s="263"/>
      <c r="EA45" s="263"/>
      <c r="EB45" s="263"/>
      <c r="EC45" s="263"/>
      <c r="ED45" s="263"/>
      <c r="EE45" s="263"/>
      <c r="EF45" s="263"/>
      <c r="EG45" s="263"/>
      <c r="EH45" s="263"/>
      <c r="EI45" s="263"/>
      <c r="EJ45" s="263"/>
      <c r="EK45" s="263"/>
      <c r="EL45" s="263"/>
      <c r="EM45" s="263"/>
      <c r="EN45" s="263"/>
      <c r="EO45" s="263"/>
      <c r="EP45" s="263"/>
      <c r="EQ45" s="263"/>
      <c r="ER45" s="263"/>
      <c r="ES45" s="263"/>
      <c r="ET45" s="263"/>
      <c r="EU45" s="263"/>
      <c r="EV45" s="263"/>
      <c r="EW45" s="263"/>
      <c r="EX45" s="263"/>
      <c r="EY45" s="263"/>
      <c r="EZ45" s="263"/>
      <c r="FB45" s="263"/>
      <c r="FC45" s="263"/>
      <c r="FD45" s="263"/>
      <c r="FE45" s="263"/>
      <c r="FF45" s="263"/>
      <c r="FG45" s="263"/>
      <c r="FH45" s="263"/>
      <c r="FI45" s="263"/>
      <c r="FJ45" s="263"/>
      <c r="FK45" s="263"/>
      <c r="FL45" s="263"/>
      <c r="FM45" s="263"/>
      <c r="FN45" s="263"/>
      <c r="FO45" s="263"/>
      <c r="FP45" s="263"/>
      <c r="FQ45" s="263"/>
      <c r="FR45" s="263"/>
      <c r="FS45" s="263"/>
      <c r="FT45" s="263"/>
      <c r="FU45" s="263"/>
      <c r="FV45" s="263"/>
      <c r="FW45" s="263"/>
      <c r="FX45" s="263"/>
      <c r="FY45" s="263"/>
      <c r="FZ45" s="263"/>
      <c r="GA45" s="263"/>
      <c r="GB45" s="263"/>
      <c r="GC45" s="263"/>
      <c r="GD45" s="263"/>
      <c r="GE45" s="263"/>
      <c r="GF45" s="263"/>
      <c r="GG45" s="263"/>
      <c r="GH45" s="263"/>
      <c r="GI45" s="263"/>
      <c r="GJ45" s="263"/>
      <c r="GK45" s="263"/>
      <c r="GL45" s="263"/>
      <c r="GM45" s="263"/>
      <c r="GN45" s="263"/>
      <c r="GO45" s="263"/>
      <c r="GP45" s="263"/>
      <c r="GQ45" s="263"/>
      <c r="GR45" s="263"/>
      <c r="GS45" s="263"/>
      <c r="GT45" s="263"/>
      <c r="GU45" s="263"/>
      <c r="GV45" s="263"/>
      <c r="GW45" s="263"/>
      <c r="GX45" s="263"/>
      <c r="GY45" s="263"/>
      <c r="GZ45" s="263"/>
      <c r="HA45" s="263"/>
      <c r="HB45" s="263"/>
      <c r="HC45" s="263"/>
      <c r="HD45" s="263"/>
      <c r="HE45" s="263"/>
      <c r="HF45" s="263"/>
      <c r="HG45" s="263"/>
      <c r="HH45" s="263"/>
      <c r="HK45" s="263"/>
      <c r="HL45" s="263"/>
      <c r="HM45" s="263"/>
      <c r="HN45" s="263"/>
      <c r="HO45" s="263"/>
      <c r="HP45" s="263"/>
      <c r="HQ45" s="263"/>
    </row>
    <row r="46" spans="1:235" ht="15" customHeight="1" x14ac:dyDescent="0.25">
      <c r="A46" s="263"/>
      <c r="C46" s="263"/>
      <c r="D46" s="263"/>
      <c r="E46" s="263"/>
      <c r="AH46" s="443"/>
      <c r="AI46" s="263"/>
      <c r="AJ46" s="263"/>
      <c r="AK46" s="263"/>
      <c r="AL46" s="263"/>
      <c r="AM46" s="263"/>
      <c r="AN46" s="263"/>
      <c r="AO46" s="263"/>
      <c r="AP46" s="263"/>
      <c r="AQ46" s="263"/>
      <c r="AR46" s="263"/>
      <c r="AS46" s="263"/>
      <c r="AT46" s="263"/>
      <c r="AU46" s="263"/>
      <c r="AV46" s="263"/>
      <c r="AW46" s="263"/>
      <c r="AX46" s="263"/>
      <c r="AY46" s="263"/>
      <c r="AZ46" s="263"/>
      <c r="BA46" s="263"/>
      <c r="BB46" s="263"/>
      <c r="BC46" s="263"/>
      <c r="BD46" s="263"/>
      <c r="BE46" s="253"/>
      <c r="BF46" s="263"/>
      <c r="BG46" s="263"/>
      <c r="BH46" s="263"/>
      <c r="BI46" s="263"/>
      <c r="BJ46" s="263"/>
      <c r="BK46" s="263"/>
      <c r="BL46" s="263"/>
      <c r="BM46" s="263"/>
      <c r="BN46" s="263"/>
      <c r="BO46" s="263"/>
      <c r="BP46" s="263"/>
      <c r="BQ46" s="263"/>
      <c r="BR46" s="263"/>
      <c r="BS46" s="263"/>
      <c r="BT46" s="263"/>
      <c r="BU46" s="263"/>
      <c r="BV46" s="263"/>
      <c r="BW46" s="263"/>
      <c r="BX46" s="263"/>
      <c r="BY46" s="263"/>
      <c r="BZ46" s="263"/>
      <c r="CA46" s="263"/>
      <c r="CB46" s="263"/>
      <c r="CC46" s="263"/>
      <c r="CD46" s="263"/>
      <c r="CE46" s="263"/>
      <c r="CF46" s="263"/>
      <c r="CG46" s="263"/>
      <c r="CH46" s="263"/>
      <c r="CI46" s="263"/>
      <c r="CJ46" s="263"/>
      <c r="CK46" s="263"/>
      <c r="CL46" s="263"/>
      <c r="CM46" s="263"/>
      <c r="CN46" s="263"/>
      <c r="CO46" s="263"/>
      <c r="CP46" s="263"/>
      <c r="CQ46" s="263"/>
      <c r="CR46" s="263"/>
      <c r="CS46" s="263"/>
      <c r="CT46" s="263"/>
      <c r="CU46" s="263"/>
      <c r="CV46" s="263"/>
      <c r="CW46" s="263"/>
      <c r="CX46" s="263"/>
      <c r="CY46" s="263"/>
      <c r="CZ46" s="263"/>
      <c r="DA46" s="263"/>
      <c r="DB46" s="263"/>
      <c r="DC46" s="263"/>
      <c r="DD46" s="263"/>
      <c r="DE46" s="263"/>
      <c r="DF46" s="263"/>
      <c r="DG46" s="263"/>
      <c r="DH46" s="263"/>
      <c r="DI46" s="263"/>
      <c r="DJ46" s="263"/>
      <c r="DK46" s="263"/>
      <c r="DL46" s="263"/>
      <c r="DM46" s="263"/>
      <c r="DN46" s="263"/>
      <c r="DO46" s="263"/>
      <c r="DP46" s="263"/>
      <c r="DQ46" s="263"/>
      <c r="DR46" s="263"/>
      <c r="DS46" s="263"/>
      <c r="DT46" s="263"/>
      <c r="DU46" s="263"/>
      <c r="DV46" s="263"/>
      <c r="DW46" s="263"/>
      <c r="DX46" s="263"/>
      <c r="DY46" s="263"/>
      <c r="DZ46" s="263"/>
      <c r="EA46" s="263"/>
      <c r="EB46" s="263"/>
      <c r="EC46" s="263"/>
      <c r="ED46" s="263"/>
      <c r="EE46" s="263"/>
      <c r="EF46" s="263"/>
      <c r="EG46" s="263"/>
      <c r="EH46" s="263"/>
      <c r="EI46" s="263"/>
      <c r="EJ46" s="263"/>
      <c r="EK46" s="263"/>
      <c r="EL46" s="263"/>
      <c r="EM46" s="263"/>
      <c r="EN46" s="263"/>
      <c r="EO46" s="263"/>
      <c r="EP46" s="263"/>
      <c r="EQ46" s="263"/>
      <c r="ER46" s="263"/>
      <c r="ES46" s="263"/>
      <c r="ET46" s="263"/>
      <c r="EU46" s="263"/>
      <c r="EV46" s="263"/>
      <c r="EW46" s="263"/>
      <c r="EX46" s="263"/>
      <c r="EY46" s="263"/>
      <c r="EZ46" s="263"/>
      <c r="FB46" s="263"/>
      <c r="FC46" s="263"/>
      <c r="FD46" s="263"/>
      <c r="FE46" s="263"/>
      <c r="FF46" s="263"/>
      <c r="FG46" s="263"/>
      <c r="FH46" s="263"/>
      <c r="FI46" s="263"/>
      <c r="FJ46" s="263"/>
      <c r="FK46" s="263"/>
      <c r="FL46" s="263"/>
      <c r="FM46" s="263"/>
      <c r="FN46" s="263"/>
      <c r="FO46" s="263"/>
      <c r="FP46" s="263"/>
      <c r="FQ46" s="263"/>
      <c r="FR46" s="263"/>
      <c r="FS46" s="263"/>
      <c r="FT46" s="263"/>
      <c r="FU46" s="263"/>
      <c r="FV46" s="263"/>
      <c r="FW46" s="263"/>
      <c r="FX46" s="263"/>
      <c r="FY46" s="263"/>
      <c r="FZ46" s="263"/>
      <c r="GA46" s="263"/>
      <c r="GB46" s="263"/>
      <c r="GC46" s="263"/>
      <c r="GD46" s="263"/>
      <c r="GE46" s="263"/>
      <c r="GF46" s="263"/>
      <c r="GG46" s="263"/>
      <c r="GH46" s="263"/>
      <c r="GI46" s="263"/>
      <c r="GJ46" s="263"/>
      <c r="GK46" s="263"/>
      <c r="GL46" s="263"/>
      <c r="GM46" s="263"/>
      <c r="GN46" s="263"/>
      <c r="GO46" s="263"/>
      <c r="GP46" s="263"/>
      <c r="GQ46" s="263"/>
      <c r="GR46" s="263"/>
      <c r="GS46" s="263"/>
      <c r="GT46" s="263"/>
      <c r="GU46" s="263"/>
      <c r="GV46" s="263"/>
      <c r="GW46" s="263"/>
      <c r="GX46" s="263"/>
      <c r="GY46" s="263"/>
      <c r="GZ46" s="263"/>
      <c r="HA46" s="263"/>
      <c r="HB46" s="263"/>
      <c r="HC46" s="263"/>
      <c r="HD46" s="263"/>
      <c r="HE46" s="263"/>
      <c r="HF46" s="263"/>
      <c r="HG46" s="263"/>
      <c r="HH46" s="263"/>
      <c r="HK46" s="263"/>
      <c r="HL46" s="263"/>
      <c r="HM46" s="263"/>
      <c r="HN46" s="263"/>
      <c r="HO46" s="263"/>
      <c r="HP46" s="263"/>
      <c r="HQ46" s="263"/>
    </row>
    <row r="47" spans="1:235" ht="15" customHeight="1" x14ac:dyDescent="0.25">
      <c r="A47" s="263"/>
      <c r="C47" s="263"/>
      <c r="D47" s="263"/>
      <c r="E47" s="263"/>
      <c r="G47" s="263"/>
      <c r="P47" s="263"/>
      <c r="Q47" s="263"/>
      <c r="R47" s="263"/>
      <c r="S47" s="263"/>
      <c r="T47" s="263"/>
      <c r="U47" s="263"/>
      <c r="V47" s="263"/>
      <c r="W47" s="263"/>
      <c r="X47" s="263"/>
      <c r="Y47" s="263"/>
      <c r="Z47" s="263"/>
      <c r="AA47" s="263"/>
      <c r="AB47" s="263"/>
      <c r="AC47" s="263"/>
      <c r="AD47" s="263"/>
      <c r="AE47" s="263"/>
      <c r="AF47" s="263"/>
      <c r="AG47" s="263"/>
      <c r="AH47" s="263"/>
      <c r="AI47" s="263"/>
      <c r="AJ47" s="263"/>
      <c r="AK47" s="263"/>
      <c r="AL47" s="263"/>
      <c r="AM47" s="263"/>
      <c r="AN47" s="263"/>
      <c r="AO47" s="263"/>
      <c r="AP47" s="263"/>
      <c r="AQ47" s="263"/>
      <c r="AR47" s="263"/>
      <c r="AS47" s="263"/>
      <c r="AT47" s="263"/>
      <c r="AU47" s="263"/>
      <c r="AV47" s="263"/>
      <c r="AW47" s="263"/>
      <c r="AX47" s="263"/>
      <c r="AY47" s="263"/>
      <c r="AZ47" s="263"/>
      <c r="BA47" s="263"/>
      <c r="BB47" s="263"/>
      <c r="BC47" s="263"/>
      <c r="BD47" s="263"/>
      <c r="BE47" s="253"/>
      <c r="BF47" s="263"/>
      <c r="BG47" s="263"/>
      <c r="BH47" s="263"/>
      <c r="BI47" s="263"/>
      <c r="BJ47" s="263"/>
      <c r="BK47" s="263"/>
      <c r="BL47" s="263"/>
      <c r="BM47" s="263"/>
      <c r="BN47" s="263"/>
      <c r="BO47" s="263"/>
      <c r="BP47" s="263"/>
      <c r="BQ47" s="263"/>
      <c r="BR47" s="263"/>
      <c r="BS47" s="263"/>
      <c r="BT47" s="263"/>
      <c r="BU47" s="263"/>
      <c r="BV47" s="263"/>
      <c r="BW47" s="263"/>
      <c r="BX47" s="263"/>
      <c r="BY47" s="263"/>
      <c r="BZ47" s="263"/>
      <c r="CA47" s="263"/>
      <c r="CB47" s="263"/>
      <c r="CC47" s="263"/>
      <c r="CD47" s="263"/>
      <c r="CE47" s="263"/>
      <c r="CF47" s="263"/>
      <c r="CG47" s="263"/>
      <c r="CH47" s="263"/>
      <c r="CI47" s="263"/>
      <c r="CJ47" s="263"/>
      <c r="CK47" s="263"/>
      <c r="CL47" s="263"/>
      <c r="CM47" s="263"/>
      <c r="CN47" s="263"/>
      <c r="CO47" s="263"/>
      <c r="CP47" s="263"/>
      <c r="CQ47" s="263"/>
      <c r="CR47" s="263"/>
      <c r="CS47" s="263"/>
      <c r="CT47" s="263"/>
      <c r="CU47" s="263"/>
      <c r="CV47" s="263"/>
      <c r="CW47" s="263"/>
      <c r="CX47" s="263"/>
      <c r="CY47" s="263"/>
      <c r="CZ47" s="263"/>
      <c r="DA47" s="263"/>
      <c r="DB47" s="263"/>
      <c r="DC47" s="263"/>
      <c r="DD47" s="263"/>
      <c r="DE47" s="263"/>
      <c r="DF47" s="263"/>
      <c r="DG47" s="263"/>
      <c r="DH47" s="263"/>
      <c r="DI47" s="263"/>
      <c r="DJ47" s="263"/>
      <c r="DK47" s="263"/>
      <c r="DL47" s="263"/>
      <c r="DM47" s="263"/>
      <c r="DN47" s="263"/>
      <c r="DO47" s="263"/>
      <c r="DP47" s="263"/>
      <c r="DQ47" s="263"/>
      <c r="DR47" s="263"/>
      <c r="DS47" s="263"/>
      <c r="DT47" s="263"/>
      <c r="DU47" s="263"/>
      <c r="DV47" s="263"/>
      <c r="DW47" s="263"/>
      <c r="DX47" s="263"/>
      <c r="DY47" s="263"/>
      <c r="DZ47" s="263"/>
      <c r="EA47" s="263"/>
      <c r="EB47" s="263"/>
      <c r="EC47" s="263"/>
      <c r="ED47" s="263"/>
      <c r="EE47" s="263"/>
      <c r="EF47" s="263"/>
      <c r="EG47" s="263"/>
      <c r="EH47" s="263"/>
      <c r="EI47" s="263"/>
      <c r="EJ47" s="263"/>
      <c r="EK47" s="263"/>
      <c r="EL47" s="263"/>
      <c r="EM47" s="263"/>
      <c r="EN47" s="263"/>
      <c r="EO47" s="263"/>
      <c r="EP47" s="263"/>
      <c r="EQ47" s="263"/>
      <c r="ER47" s="263"/>
      <c r="ES47" s="263"/>
      <c r="ET47" s="263"/>
      <c r="EU47" s="263"/>
      <c r="EV47" s="263"/>
      <c r="EW47" s="263"/>
      <c r="EX47" s="263"/>
      <c r="EY47" s="263"/>
      <c r="EZ47" s="263"/>
      <c r="FB47" s="263"/>
      <c r="FC47" s="263"/>
      <c r="FD47" s="263"/>
      <c r="FE47" s="263"/>
      <c r="FF47" s="263"/>
      <c r="FG47" s="263"/>
      <c r="FH47" s="263"/>
      <c r="FI47" s="263"/>
      <c r="FJ47" s="263"/>
      <c r="FK47" s="263"/>
      <c r="FL47" s="263"/>
      <c r="FM47" s="263"/>
      <c r="FN47" s="263"/>
      <c r="FO47" s="263"/>
      <c r="FP47" s="263"/>
      <c r="FQ47" s="263"/>
      <c r="FR47" s="263"/>
      <c r="FS47" s="263"/>
      <c r="FT47" s="263"/>
      <c r="FU47" s="263"/>
      <c r="FV47" s="263"/>
      <c r="FW47" s="263"/>
      <c r="FX47" s="263"/>
      <c r="FY47" s="263"/>
      <c r="FZ47" s="263"/>
      <c r="GA47" s="263"/>
      <c r="GB47" s="263"/>
      <c r="GC47" s="263"/>
      <c r="GD47" s="263"/>
      <c r="GE47" s="263"/>
      <c r="GF47" s="263"/>
      <c r="GG47" s="263"/>
      <c r="GH47" s="263"/>
      <c r="GI47" s="263"/>
      <c r="GJ47" s="263"/>
      <c r="GK47" s="263"/>
      <c r="GL47" s="263"/>
      <c r="GM47" s="263"/>
      <c r="GN47" s="263"/>
      <c r="GO47" s="263"/>
      <c r="GP47" s="263"/>
      <c r="GQ47" s="263"/>
      <c r="GR47" s="263"/>
      <c r="GS47" s="263"/>
      <c r="GT47" s="263"/>
      <c r="GU47" s="263"/>
      <c r="GV47" s="263"/>
      <c r="GW47" s="263"/>
      <c r="GX47" s="263"/>
      <c r="GY47" s="263"/>
      <c r="GZ47" s="263"/>
      <c r="HA47" s="263"/>
      <c r="HB47" s="263"/>
      <c r="HC47" s="263"/>
      <c r="HD47" s="263"/>
      <c r="HE47" s="263"/>
      <c r="HF47" s="263"/>
      <c r="HG47" s="263"/>
      <c r="HH47" s="263"/>
      <c r="HK47" s="263"/>
      <c r="HL47" s="263"/>
      <c r="HM47" s="263"/>
      <c r="HN47" s="263"/>
      <c r="HO47" s="263"/>
      <c r="HP47" s="263"/>
      <c r="HQ47" s="263"/>
    </row>
    <row r="48" spans="1:235" ht="15" customHeight="1" x14ac:dyDescent="0.25">
      <c r="A48" s="263"/>
      <c r="C48" s="263"/>
      <c r="D48" s="263"/>
      <c r="E48" s="263"/>
      <c r="G48" s="263"/>
      <c r="P48" s="263"/>
      <c r="Q48" s="263"/>
      <c r="R48" s="263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63"/>
      <c r="AM48" s="263"/>
      <c r="AN48" s="263"/>
      <c r="AO48" s="263"/>
      <c r="AP48" s="263"/>
      <c r="AQ48" s="263"/>
      <c r="AR48" s="263"/>
      <c r="AS48" s="263"/>
      <c r="AT48" s="263"/>
      <c r="AU48" s="263"/>
      <c r="AV48" s="263"/>
      <c r="AW48" s="263"/>
      <c r="AX48" s="263"/>
      <c r="AY48" s="263"/>
      <c r="AZ48" s="263"/>
      <c r="BA48" s="263"/>
      <c r="BB48" s="263"/>
      <c r="BC48" s="263"/>
      <c r="BD48" s="263"/>
      <c r="BE48" s="253"/>
      <c r="BF48" s="263"/>
      <c r="BG48" s="263"/>
      <c r="BH48" s="263"/>
      <c r="BI48" s="263"/>
      <c r="BJ48" s="263"/>
      <c r="BK48" s="263"/>
      <c r="BL48" s="263"/>
      <c r="BM48" s="263"/>
      <c r="BN48" s="263"/>
      <c r="BO48" s="263"/>
      <c r="BP48" s="263"/>
      <c r="BQ48" s="263"/>
      <c r="BR48" s="263"/>
      <c r="BS48" s="263"/>
      <c r="BT48" s="263"/>
      <c r="BU48" s="263"/>
      <c r="BV48" s="263"/>
      <c r="BW48" s="263"/>
      <c r="BX48" s="263"/>
      <c r="BY48" s="263"/>
      <c r="BZ48" s="263"/>
      <c r="CA48" s="263"/>
      <c r="CB48" s="263"/>
      <c r="CC48" s="263"/>
      <c r="CD48" s="263"/>
      <c r="CE48" s="263"/>
      <c r="CF48" s="263"/>
      <c r="CG48" s="263"/>
      <c r="CH48" s="263"/>
      <c r="CI48" s="263"/>
      <c r="CJ48" s="263"/>
      <c r="CK48" s="263"/>
      <c r="CL48" s="263"/>
      <c r="CM48" s="263"/>
      <c r="CN48" s="263"/>
      <c r="CO48" s="263"/>
      <c r="CP48" s="263"/>
      <c r="CQ48" s="263"/>
      <c r="CR48" s="263"/>
      <c r="CS48" s="263"/>
      <c r="CT48" s="263"/>
      <c r="CU48" s="263"/>
      <c r="CV48" s="263"/>
      <c r="CW48" s="263"/>
      <c r="CX48" s="263"/>
      <c r="CY48" s="263"/>
      <c r="CZ48" s="263"/>
      <c r="DA48" s="263"/>
      <c r="DB48" s="263"/>
      <c r="DC48" s="263"/>
      <c r="DD48" s="263"/>
      <c r="DE48" s="263"/>
      <c r="DF48" s="263"/>
      <c r="DG48" s="263"/>
      <c r="DH48" s="263"/>
      <c r="DI48" s="263"/>
      <c r="DJ48" s="263"/>
      <c r="DK48" s="263"/>
      <c r="DL48" s="263"/>
      <c r="DM48" s="263"/>
      <c r="DN48" s="263"/>
      <c r="DO48" s="263"/>
      <c r="DP48" s="263"/>
      <c r="DQ48" s="263"/>
      <c r="DR48" s="263"/>
      <c r="DS48" s="263"/>
      <c r="DT48" s="263"/>
      <c r="DU48" s="263"/>
      <c r="DV48" s="263"/>
      <c r="DW48" s="263"/>
      <c r="DX48" s="263"/>
      <c r="DY48" s="263"/>
      <c r="DZ48" s="263"/>
      <c r="EA48" s="263"/>
      <c r="EB48" s="263"/>
      <c r="EC48" s="263"/>
      <c r="ED48" s="263"/>
      <c r="EE48" s="263"/>
      <c r="EF48" s="263"/>
      <c r="EG48" s="263"/>
      <c r="EH48" s="263"/>
      <c r="EI48" s="263"/>
      <c r="EJ48" s="263"/>
      <c r="EK48" s="263"/>
      <c r="EL48" s="263"/>
      <c r="EM48" s="263"/>
      <c r="EN48" s="263"/>
      <c r="EO48" s="263"/>
      <c r="EP48" s="263"/>
      <c r="EQ48" s="263"/>
      <c r="ER48" s="263"/>
      <c r="ES48" s="263"/>
      <c r="ET48" s="263"/>
      <c r="EU48" s="263"/>
      <c r="EV48" s="263"/>
      <c r="EW48" s="263"/>
      <c r="EX48" s="263"/>
      <c r="EY48" s="263"/>
      <c r="EZ48" s="263"/>
      <c r="FB48" s="263"/>
      <c r="FC48" s="263"/>
      <c r="FD48" s="263"/>
      <c r="FE48" s="263"/>
      <c r="FF48" s="263"/>
      <c r="FG48" s="263"/>
      <c r="FH48" s="263"/>
      <c r="FI48" s="263"/>
      <c r="FJ48" s="263"/>
      <c r="FK48" s="263"/>
      <c r="FL48" s="263"/>
      <c r="FM48" s="263"/>
      <c r="FN48" s="263"/>
      <c r="FO48" s="263"/>
      <c r="FP48" s="263"/>
      <c r="FQ48" s="263"/>
      <c r="FR48" s="263"/>
      <c r="FS48" s="263"/>
      <c r="FT48" s="263"/>
      <c r="FU48" s="263"/>
      <c r="FV48" s="263"/>
      <c r="FW48" s="263"/>
      <c r="FX48" s="263"/>
      <c r="FY48" s="263"/>
      <c r="FZ48" s="263"/>
      <c r="GA48" s="263"/>
      <c r="GB48" s="263"/>
      <c r="GC48" s="263"/>
      <c r="GD48" s="263"/>
      <c r="GE48" s="263"/>
      <c r="GF48" s="263"/>
      <c r="GG48" s="263"/>
      <c r="GH48" s="263"/>
      <c r="GI48" s="263"/>
      <c r="GJ48" s="263"/>
      <c r="GK48" s="263"/>
      <c r="GL48" s="263"/>
      <c r="GM48" s="263"/>
      <c r="GN48" s="263"/>
      <c r="GO48" s="263"/>
      <c r="GP48" s="263"/>
      <c r="GQ48" s="263"/>
      <c r="GR48" s="263"/>
      <c r="GS48" s="263"/>
      <c r="GT48" s="263"/>
      <c r="GU48" s="263"/>
      <c r="GV48" s="263"/>
      <c r="GW48" s="263"/>
      <c r="GX48" s="263"/>
      <c r="GY48" s="263"/>
      <c r="GZ48" s="263"/>
      <c r="HA48" s="263"/>
      <c r="HB48" s="263"/>
      <c r="HC48" s="263"/>
      <c r="HD48" s="263"/>
      <c r="HE48" s="263"/>
      <c r="HF48" s="263"/>
      <c r="HG48" s="263"/>
      <c r="HH48" s="263"/>
      <c r="HK48" s="263"/>
      <c r="HL48" s="263"/>
      <c r="HM48" s="263"/>
      <c r="HN48" s="263"/>
      <c r="HO48" s="263"/>
      <c r="HP48" s="263"/>
      <c r="HQ48" s="263"/>
    </row>
    <row r="49" spans="1:225" ht="15" customHeight="1" x14ac:dyDescent="0.25">
      <c r="A49" s="263"/>
      <c r="C49" s="263"/>
      <c r="D49" s="263"/>
      <c r="E49" s="263"/>
      <c r="G49" s="263"/>
      <c r="P49" s="263"/>
      <c r="Q49" s="263"/>
      <c r="R49" s="263"/>
      <c r="S49" s="263"/>
      <c r="T49" s="263"/>
      <c r="U49" s="263"/>
      <c r="V49" s="263"/>
      <c r="W49" s="263"/>
      <c r="X49" s="263"/>
      <c r="Y49" s="263"/>
      <c r="Z49" s="263"/>
      <c r="AA49" s="263"/>
      <c r="AB49" s="263"/>
      <c r="AC49" s="263"/>
      <c r="AD49" s="263"/>
      <c r="AE49" s="263"/>
      <c r="AF49" s="263"/>
      <c r="AG49" s="263"/>
      <c r="AH49" s="263"/>
      <c r="AI49" s="263"/>
      <c r="AJ49" s="263"/>
      <c r="AK49" s="263"/>
      <c r="AL49" s="263"/>
      <c r="AM49" s="263"/>
      <c r="AN49" s="263"/>
      <c r="AO49" s="263"/>
      <c r="AP49" s="263"/>
      <c r="AQ49" s="263"/>
      <c r="AR49" s="263"/>
      <c r="AS49" s="263"/>
      <c r="AT49" s="263"/>
      <c r="AU49" s="263"/>
      <c r="AV49" s="263"/>
      <c r="AW49" s="263"/>
      <c r="AX49" s="263"/>
      <c r="AY49" s="263"/>
      <c r="AZ49" s="263"/>
      <c r="BA49" s="263"/>
      <c r="BB49" s="263"/>
      <c r="BC49" s="263"/>
      <c r="BD49" s="263"/>
      <c r="BE49" s="253"/>
      <c r="BF49" s="263"/>
      <c r="BG49" s="263"/>
      <c r="BH49" s="263"/>
      <c r="BI49" s="263"/>
      <c r="BJ49" s="263"/>
      <c r="BK49" s="263"/>
      <c r="BL49" s="263"/>
      <c r="BM49" s="263"/>
      <c r="BN49" s="263"/>
      <c r="BO49" s="263"/>
      <c r="BP49" s="263"/>
      <c r="BQ49" s="263"/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3"/>
      <c r="CV49" s="263"/>
      <c r="CW49" s="263"/>
      <c r="CX49" s="263"/>
      <c r="CY49" s="263"/>
      <c r="CZ49" s="263"/>
      <c r="DA49" s="263"/>
      <c r="DB49" s="263"/>
      <c r="DC49" s="263"/>
      <c r="DD49" s="263"/>
      <c r="DE49" s="263"/>
      <c r="DF49" s="263"/>
      <c r="DG49" s="263"/>
      <c r="DH49" s="263"/>
      <c r="DI49" s="263"/>
      <c r="DJ49" s="263"/>
      <c r="DK49" s="263"/>
      <c r="DL49" s="263"/>
      <c r="DM49" s="263"/>
      <c r="DN49" s="263"/>
      <c r="DO49" s="263"/>
      <c r="DP49" s="263"/>
      <c r="DQ49" s="263"/>
      <c r="DR49" s="263"/>
      <c r="DS49" s="263"/>
      <c r="DT49" s="263"/>
      <c r="DU49" s="263"/>
      <c r="DV49" s="263"/>
      <c r="DW49" s="263"/>
      <c r="DX49" s="263"/>
      <c r="DY49" s="263"/>
      <c r="DZ49" s="263"/>
      <c r="EA49" s="263"/>
      <c r="EB49" s="263"/>
      <c r="EC49" s="263"/>
      <c r="ED49" s="263"/>
      <c r="EE49" s="263"/>
      <c r="EF49" s="263"/>
      <c r="EG49" s="263"/>
      <c r="EH49" s="263"/>
      <c r="EI49" s="263"/>
      <c r="EJ49" s="263"/>
      <c r="EK49" s="263"/>
      <c r="EL49" s="263"/>
      <c r="EM49" s="263"/>
      <c r="EN49" s="263"/>
      <c r="EO49" s="263"/>
      <c r="EP49" s="263"/>
      <c r="EQ49" s="263"/>
      <c r="ER49" s="263"/>
      <c r="ES49" s="263"/>
      <c r="ET49" s="263"/>
      <c r="EU49" s="263"/>
      <c r="EV49" s="263"/>
      <c r="EW49" s="263"/>
      <c r="EX49" s="263"/>
      <c r="EY49" s="263"/>
      <c r="EZ49" s="263"/>
      <c r="FB49" s="263"/>
      <c r="FC49" s="263"/>
      <c r="FD49" s="263"/>
      <c r="FE49" s="263"/>
      <c r="FF49" s="263"/>
      <c r="FG49" s="263"/>
      <c r="FH49" s="263"/>
      <c r="FI49" s="263"/>
      <c r="FJ49" s="263"/>
      <c r="FK49" s="263"/>
      <c r="FL49" s="263"/>
      <c r="FM49" s="263"/>
      <c r="FN49" s="263"/>
      <c r="FO49" s="263"/>
      <c r="FP49" s="263"/>
      <c r="FQ49" s="263"/>
      <c r="FR49" s="263"/>
      <c r="FS49" s="263"/>
      <c r="FT49" s="263"/>
      <c r="FU49" s="263"/>
      <c r="FV49" s="263"/>
      <c r="FW49" s="263"/>
      <c r="FX49" s="263"/>
      <c r="FY49" s="263"/>
      <c r="FZ49" s="263"/>
      <c r="GA49" s="263"/>
      <c r="GB49" s="263"/>
      <c r="GC49" s="263"/>
      <c r="GD49" s="263"/>
      <c r="GE49" s="263"/>
      <c r="GF49" s="263"/>
      <c r="GG49" s="263"/>
      <c r="GH49" s="263"/>
      <c r="GI49" s="263"/>
      <c r="GJ49" s="263"/>
      <c r="GK49" s="263"/>
      <c r="GL49" s="263"/>
      <c r="GM49" s="263"/>
      <c r="GN49" s="263"/>
      <c r="GO49" s="263"/>
      <c r="GP49" s="263"/>
      <c r="GQ49" s="263"/>
      <c r="GR49" s="263"/>
      <c r="GS49" s="263"/>
      <c r="GT49" s="263"/>
      <c r="GU49" s="263"/>
      <c r="GV49" s="263"/>
      <c r="GW49" s="263"/>
      <c r="GX49" s="263"/>
      <c r="GY49" s="263"/>
      <c r="GZ49" s="263"/>
      <c r="HA49" s="263"/>
      <c r="HB49" s="263"/>
      <c r="HC49" s="263"/>
      <c r="HD49" s="263"/>
      <c r="HE49" s="263"/>
      <c r="HF49" s="263"/>
      <c r="HG49" s="263"/>
      <c r="HH49" s="263"/>
      <c r="HK49" s="263"/>
      <c r="HL49" s="263"/>
      <c r="HM49" s="263"/>
      <c r="HN49" s="263"/>
      <c r="HO49" s="263"/>
      <c r="HP49" s="263"/>
      <c r="HQ49" s="263"/>
    </row>
    <row r="50" spans="1:225" ht="15" customHeight="1" x14ac:dyDescent="0.25">
      <c r="A50" s="263"/>
      <c r="C50" s="263"/>
      <c r="D50" s="263"/>
      <c r="E50" s="263"/>
      <c r="G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5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  <c r="CY50" s="263"/>
      <c r="CZ50" s="263"/>
      <c r="DA50" s="263"/>
      <c r="DB50" s="263"/>
      <c r="DC50" s="263"/>
      <c r="DD50" s="263"/>
      <c r="DE50" s="263"/>
      <c r="DF50" s="263"/>
      <c r="DG50" s="263"/>
      <c r="DH50" s="263"/>
      <c r="DI50" s="263"/>
      <c r="DJ50" s="263"/>
      <c r="DK50" s="263"/>
      <c r="DL50" s="263"/>
      <c r="DM50" s="263"/>
      <c r="DN50" s="263"/>
      <c r="DO50" s="263"/>
      <c r="DP50" s="263"/>
      <c r="DQ50" s="263"/>
      <c r="DR50" s="263"/>
      <c r="DS50" s="263"/>
      <c r="DT50" s="263"/>
      <c r="DU50" s="263"/>
      <c r="DV50" s="263"/>
      <c r="DW50" s="263"/>
      <c r="DX50" s="263"/>
      <c r="DY50" s="263"/>
      <c r="DZ50" s="263"/>
      <c r="EA50" s="263"/>
      <c r="EB50" s="263"/>
      <c r="EC50" s="263"/>
      <c r="ED50" s="263"/>
      <c r="EE50" s="263"/>
      <c r="EF50" s="263"/>
      <c r="EG50" s="263"/>
      <c r="EH50" s="263"/>
      <c r="EI50" s="263"/>
      <c r="EJ50" s="263"/>
      <c r="EK50" s="263"/>
      <c r="EL50" s="263"/>
      <c r="EM50" s="263"/>
      <c r="EN50" s="263"/>
      <c r="EO50" s="263"/>
      <c r="EP50" s="263"/>
      <c r="EQ50" s="263"/>
      <c r="ER50" s="263"/>
      <c r="ES50" s="263"/>
      <c r="ET50" s="263"/>
      <c r="EU50" s="263"/>
      <c r="EV50" s="263"/>
      <c r="EW50" s="263"/>
      <c r="EX50" s="263"/>
      <c r="EY50" s="263"/>
      <c r="EZ50" s="263"/>
      <c r="FB50" s="263"/>
      <c r="FC50" s="263"/>
      <c r="FD50" s="263"/>
      <c r="FE50" s="263"/>
      <c r="FF50" s="263"/>
      <c r="FG50" s="263"/>
      <c r="FH50" s="263"/>
      <c r="FI50" s="263"/>
      <c r="FJ50" s="263"/>
      <c r="FK50" s="263"/>
      <c r="FL50" s="263"/>
      <c r="FM50" s="263"/>
      <c r="FN50" s="263"/>
      <c r="FO50" s="263"/>
      <c r="FP50" s="263"/>
      <c r="FQ50" s="263"/>
      <c r="FR50" s="263"/>
      <c r="FS50" s="263"/>
      <c r="FT50" s="263"/>
      <c r="FU50" s="263"/>
      <c r="FV50" s="263"/>
      <c r="FW50" s="263"/>
      <c r="FX50" s="263"/>
      <c r="FY50" s="263"/>
      <c r="FZ50" s="263"/>
      <c r="GA50" s="263"/>
      <c r="GB50" s="263"/>
      <c r="GC50" s="263"/>
      <c r="GD50" s="263"/>
      <c r="GE50" s="263"/>
      <c r="GF50" s="263"/>
      <c r="GG50" s="263"/>
      <c r="GH50" s="263"/>
      <c r="GI50" s="263"/>
      <c r="GJ50" s="263"/>
      <c r="GK50" s="263"/>
      <c r="GL50" s="263"/>
      <c r="GM50" s="263"/>
      <c r="GN50" s="263"/>
      <c r="GO50" s="263"/>
      <c r="GP50" s="263"/>
      <c r="GQ50" s="263"/>
      <c r="GR50" s="263"/>
      <c r="GS50" s="263"/>
      <c r="GT50" s="263"/>
      <c r="GU50" s="263"/>
      <c r="GV50" s="263"/>
      <c r="GW50" s="263"/>
      <c r="GX50" s="263"/>
      <c r="GY50" s="263"/>
      <c r="GZ50" s="263"/>
      <c r="HA50" s="263"/>
      <c r="HB50" s="263"/>
      <c r="HC50" s="263"/>
      <c r="HD50" s="263"/>
      <c r="HE50" s="263"/>
      <c r="HF50" s="263"/>
      <c r="HG50" s="263"/>
      <c r="HH50" s="263"/>
      <c r="HK50" s="263"/>
      <c r="HL50" s="263"/>
      <c r="HM50" s="263"/>
      <c r="HN50" s="263"/>
      <c r="HO50" s="263"/>
      <c r="HP50" s="263"/>
      <c r="HQ50" s="263"/>
    </row>
    <row r="51" spans="1:225" ht="15" customHeight="1" x14ac:dyDescent="0.25">
      <c r="A51" s="263"/>
      <c r="C51" s="263"/>
      <c r="D51" s="263"/>
      <c r="E51" s="263"/>
      <c r="G51" s="263"/>
      <c r="P51" s="263"/>
      <c r="Q51" s="263"/>
      <c r="R51" s="263"/>
      <c r="S51" s="263"/>
      <c r="T51" s="263"/>
      <c r="U51" s="263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263"/>
      <c r="AG51" s="263"/>
      <c r="AH51" s="263"/>
      <c r="AI51" s="263"/>
      <c r="AJ51" s="263"/>
      <c r="AK51" s="263"/>
      <c r="AL51" s="263"/>
      <c r="AM51" s="263"/>
      <c r="AN51" s="263"/>
      <c r="AO51" s="263"/>
      <c r="AP51" s="263"/>
      <c r="AQ51" s="263"/>
      <c r="AR51" s="263"/>
      <c r="AS51" s="263"/>
      <c r="AT51" s="263"/>
      <c r="AU51" s="263"/>
      <c r="AV51" s="263"/>
      <c r="AW51" s="263"/>
      <c r="AX51" s="263"/>
      <c r="AY51" s="263"/>
      <c r="AZ51" s="263"/>
      <c r="BA51" s="263"/>
      <c r="BB51" s="263"/>
      <c r="BC51" s="263"/>
      <c r="BD51" s="263"/>
      <c r="BE51" s="253"/>
      <c r="BF51" s="263"/>
      <c r="BG51" s="263"/>
      <c r="BH51" s="263"/>
      <c r="BI51" s="263"/>
      <c r="BJ51" s="263"/>
      <c r="BK51" s="263"/>
      <c r="BL51" s="263"/>
      <c r="BM51" s="263"/>
      <c r="BN51" s="263"/>
      <c r="BO51" s="263"/>
      <c r="BP51" s="263"/>
      <c r="BQ51" s="263"/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3"/>
      <c r="CV51" s="263"/>
      <c r="CW51" s="263"/>
      <c r="CX51" s="263"/>
      <c r="CY51" s="263"/>
      <c r="CZ51" s="263"/>
      <c r="DA51" s="263"/>
      <c r="DB51" s="263"/>
      <c r="DC51" s="263"/>
      <c r="DD51" s="263"/>
      <c r="DE51" s="263"/>
      <c r="DF51" s="263"/>
      <c r="DG51" s="263"/>
      <c r="DH51" s="263"/>
      <c r="DI51" s="263"/>
      <c r="DJ51" s="263"/>
      <c r="DK51" s="263"/>
      <c r="DL51" s="263"/>
      <c r="DM51" s="263"/>
      <c r="DN51" s="263"/>
      <c r="DO51" s="263"/>
      <c r="DP51" s="263"/>
      <c r="DQ51" s="263"/>
      <c r="DR51" s="263"/>
      <c r="DS51" s="263"/>
      <c r="DT51" s="263"/>
      <c r="DU51" s="263"/>
      <c r="DV51" s="263"/>
      <c r="DW51" s="263"/>
      <c r="DX51" s="263"/>
      <c r="DY51" s="263"/>
      <c r="DZ51" s="263"/>
      <c r="EA51" s="263"/>
      <c r="EB51" s="263"/>
      <c r="EC51" s="263"/>
      <c r="ED51" s="263"/>
      <c r="EE51" s="263"/>
      <c r="EF51" s="263"/>
      <c r="EG51" s="263"/>
      <c r="EH51" s="263"/>
      <c r="EI51" s="263"/>
      <c r="EJ51" s="263"/>
      <c r="EK51" s="263"/>
      <c r="EL51" s="263"/>
      <c r="EM51" s="263"/>
      <c r="EN51" s="263"/>
      <c r="EO51" s="263"/>
      <c r="EP51" s="263"/>
      <c r="EQ51" s="263"/>
      <c r="ER51" s="263"/>
      <c r="ES51" s="263"/>
      <c r="ET51" s="263"/>
      <c r="EU51" s="263"/>
      <c r="EV51" s="263"/>
      <c r="EW51" s="263"/>
      <c r="EX51" s="263"/>
      <c r="EY51" s="263"/>
      <c r="EZ51" s="263"/>
      <c r="FB51" s="263"/>
      <c r="FC51" s="263"/>
      <c r="FD51" s="263"/>
      <c r="FE51" s="263"/>
      <c r="FF51" s="263"/>
      <c r="FG51" s="263"/>
      <c r="FH51" s="263"/>
      <c r="FI51" s="263"/>
      <c r="FJ51" s="263"/>
      <c r="FK51" s="263"/>
      <c r="FL51" s="263"/>
      <c r="FM51" s="263"/>
      <c r="FN51" s="263"/>
      <c r="FO51" s="263"/>
      <c r="FP51" s="263"/>
      <c r="FQ51" s="263"/>
      <c r="FR51" s="263"/>
      <c r="FS51" s="263"/>
      <c r="FT51" s="263"/>
      <c r="FU51" s="263"/>
      <c r="FV51" s="263"/>
      <c r="FW51" s="263"/>
      <c r="FX51" s="263"/>
      <c r="FY51" s="263"/>
      <c r="FZ51" s="263"/>
      <c r="GA51" s="263"/>
      <c r="GB51" s="263"/>
      <c r="GC51" s="263"/>
      <c r="GD51" s="263"/>
      <c r="GE51" s="263"/>
      <c r="GF51" s="263"/>
      <c r="GG51" s="263"/>
      <c r="GH51" s="263"/>
      <c r="GI51" s="263"/>
      <c r="GJ51" s="263"/>
      <c r="GK51" s="263"/>
      <c r="GL51" s="263"/>
      <c r="GM51" s="263"/>
      <c r="GN51" s="263"/>
      <c r="GO51" s="263"/>
      <c r="GP51" s="263"/>
      <c r="GQ51" s="263"/>
      <c r="GR51" s="263"/>
      <c r="GS51" s="263"/>
      <c r="GT51" s="263"/>
      <c r="GU51" s="263"/>
      <c r="GV51" s="263"/>
      <c r="GW51" s="263"/>
      <c r="GX51" s="263"/>
      <c r="GY51" s="263"/>
      <c r="GZ51" s="263"/>
      <c r="HA51" s="263"/>
      <c r="HB51" s="263"/>
      <c r="HC51" s="263"/>
      <c r="HD51" s="263"/>
      <c r="HE51" s="263"/>
      <c r="HF51" s="263"/>
      <c r="HG51" s="263"/>
      <c r="HH51" s="263"/>
      <c r="HK51" s="263"/>
      <c r="HL51" s="263"/>
      <c r="HM51" s="263"/>
      <c r="HN51" s="263"/>
      <c r="HO51" s="263"/>
      <c r="HP51" s="263"/>
      <c r="HQ51" s="263"/>
    </row>
    <row r="52" spans="1:225" ht="15" customHeight="1" x14ac:dyDescent="0.25">
      <c r="A52" s="263"/>
      <c r="C52" s="263"/>
      <c r="D52" s="263"/>
      <c r="E52" s="263"/>
      <c r="G52" s="263"/>
      <c r="P52" s="263"/>
      <c r="Q52" s="263"/>
      <c r="R52" s="263"/>
      <c r="S52" s="263"/>
      <c r="T52" s="263"/>
      <c r="U52" s="263"/>
      <c r="V52" s="263"/>
      <c r="W52" s="263"/>
      <c r="X52" s="263"/>
      <c r="Y52" s="263"/>
      <c r="Z52" s="263"/>
      <c r="AA52" s="263"/>
      <c r="AB52" s="263"/>
      <c r="AC52" s="263"/>
      <c r="AD52" s="263"/>
      <c r="AE52" s="263"/>
      <c r="AF52" s="263"/>
      <c r="AG52" s="263"/>
      <c r="AH52" s="263"/>
      <c r="AI52" s="263"/>
      <c r="AJ52" s="263"/>
      <c r="AK52" s="263"/>
      <c r="AL52" s="263"/>
      <c r="AM52" s="263"/>
      <c r="AN52" s="263"/>
      <c r="AO52" s="263"/>
      <c r="AP52" s="263"/>
      <c r="AQ52" s="263"/>
      <c r="AR52" s="263"/>
      <c r="AS52" s="263"/>
      <c r="AT52" s="263"/>
      <c r="AU52" s="263"/>
      <c r="AV52" s="263"/>
      <c r="AW52" s="263"/>
      <c r="AX52" s="263"/>
      <c r="AY52" s="263"/>
      <c r="AZ52" s="263"/>
      <c r="BA52" s="263"/>
      <c r="BB52" s="263"/>
      <c r="BC52" s="263"/>
      <c r="BD52" s="263"/>
      <c r="BE52" s="253"/>
      <c r="BF52" s="263"/>
      <c r="BG52" s="263"/>
      <c r="BH52" s="263"/>
      <c r="BI52" s="263"/>
      <c r="BJ52" s="263"/>
      <c r="BK52" s="263"/>
      <c r="BL52" s="263"/>
      <c r="BM52" s="263"/>
      <c r="BN52" s="263"/>
      <c r="BO52" s="263"/>
      <c r="BP52" s="263"/>
      <c r="BQ52" s="263"/>
      <c r="BR52" s="263"/>
      <c r="BS52" s="263"/>
      <c r="BT52" s="263"/>
      <c r="BU52" s="263"/>
      <c r="BV52" s="263"/>
      <c r="BW52" s="263"/>
      <c r="BX52" s="263"/>
      <c r="BY52" s="263"/>
      <c r="BZ52" s="263"/>
      <c r="CA52" s="263"/>
      <c r="CB52" s="263"/>
      <c r="CC52" s="263"/>
      <c r="CD52" s="263"/>
      <c r="CE52" s="263"/>
      <c r="CF52" s="263"/>
      <c r="CG52" s="263"/>
      <c r="CH52" s="263"/>
      <c r="CI52" s="263"/>
      <c r="CJ52" s="263"/>
      <c r="CK52" s="263"/>
      <c r="CL52" s="263"/>
      <c r="CM52" s="263"/>
      <c r="CN52" s="263"/>
      <c r="CO52" s="263"/>
      <c r="CP52" s="263"/>
      <c r="CQ52" s="263"/>
      <c r="CR52" s="263"/>
      <c r="CS52" s="263"/>
      <c r="CT52" s="263"/>
      <c r="CU52" s="263"/>
      <c r="CV52" s="263"/>
      <c r="CW52" s="263"/>
      <c r="CX52" s="263"/>
      <c r="CY52" s="263"/>
      <c r="CZ52" s="263"/>
      <c r="DA52" s="263"/>
      <c r="DB52" s="263"/>
      <c r="DC52" s="263"/>
      <c r="DD52" s="263"/>
      <c r="DE52" s="263"/>
      <c r="DF52" s="263"/>
      <c r="DG52" s="263"/>
      <c r="DH52" s="263"/>
      <c r="DI52" s="263"/>
      <c r="DJ52" s="263"/>
      <c r="DK52" s="263"/>
      <c r="DL52" s="263"/>
      <c r="DM52" s="263"/>
      <c r="DN52" s="263"/>
      <c r="DO52" s="263"/>
      <c r="DP52" s="263"/>
      <c r="DQ52" s="263"/>
      <c r="DR52" s="263"/>
      <c r="DS52" s="263"/>
      <c r="DT52" s="263"/>
      <c r="DU52" s="263"/>
      <c r="DV52" s="263"/>
      <c r="DW52" s="263"/>
      <c r="DX52" s="263"/>
      <c r="DY52" s="263"/>
      <c r="DZ52" s="263"/>
      <c r="EA52" s="263"/>
      <c r="EB52" s="263"/>
      <c r="EC52" s="263"/>
      <c r="ED52" s="263"/>
      <c r="EE52" s="263"/>
      <c r="EF52" s="263"/>
      <c r="EG52" s="263"/>
      <c r="EH52" s="263"/>
      <c r="EI52" s="263"/>
      <c r="EJ52" s="263"/>
      <c r="EK52" s="263"/>
      <c r="EL52" s="263"/>
      <c r="EM52" s="263"/>
      <c r="EN52" s="263"/>
      <c r="EO52" s="263"/>
      <c r="EP52" s="263"/>
      <c r="EQ52" s="263"/>
      <c r="ER52" s="263"/>
      <c r="ES52" s="263"/>
      <c r="ET52" s="263"/>
      <c r="EU52" s="263"/>
      <c r="EV52" s="263"/>
      <c r="EW52" s="263"/>
      <c r="EX52" s="263"/>
      <c r="EY52" s="263"/>
      <c r="EZ52" s="263"/>
      <c r="FB52" s="263"/>
      <c r="FC52" s="263"/>
      <c r="FD52" s="263"/>
      <c r="FE52" s="263"/>
      <c r="FF52" s="263"/>
      <c r="FG52" s="263"/>
      <c r="FH52" s="263"/>
      <c r="FI52" s="263"/>
      <c r="FJ52" s="263"/>
      <c r="FK52" s="263"/>
      <c r="FL52" s="263"/>
      <c r="FM52" s="263"/>
      <c r="FN52" s="263"/>
      <c r="FO52" s="263"/>
      <c r="FP52" s="263"/>
      <c r="FQ52" s="263"/>
      <c r="FR52" s="263"/>
      <c r="FS52" s="263"/>
      <c r="FT52" s="263"/>
      <c r="FU52" s="263"/>
      <c r="FV52" s="263"/>
      <c r="FW52" s="263"/>
      <c r="FX52" s="263"/>
      <c r="FY52" s="263"/>
      <c r="FZ52" s="263"/>
      <c r="GA52" s="263"/>
      <c r="GB52" s="263"/>
      <c r="GC52" s="263"/>
      <c r="GD52" s="263"/>
      <c r="GE52" s="263"/>
      <c r="GF52" s="263"/>
      <c r="GG52" s="263"/>
      <c r="GH52" s="263"/>
      <c r="GI52" s="263"/>
      <c r="GJ52" s="263"/>
      <c r="GK52" s="263"/>
      <c r="GL52" s="263"/>
      <c r="GM52" s="263"/>
      <c r="GN52" s="263"/>
      <c r="GO52" s="263"/>
      <c r="GP52" s="263"/>
      <c r="GQ52" s="263"/>
      <c r="GR52" s="263"/>
      <c r="GS52" s="263"/>
      <c r="GT52" s="263"/>
      <c r="GU52" s="263"/>
      <c r="GV52" s="263"/>
      <c r="GW52" s="263"/>
      <c r="GX52" s="263"/>
      <c r="GY52" s="263"/>
      <c r="GZ52" s="263"/>
      <c r="HA52" s="263"/>
      <c r="HB52" s="263"/>
      <c r="HC52" s="263"/>
      <c r="HD52" s="263"/>
      <c r="HE52" s="263"/>
      <c r="HF52" s="263"/>
      <c r="HG52" s="263"/>
      <c r="HH52" s="263"/>
      <c r="HK52" s="263"/>
      <c r="HL52" s="263"/>
      <c r="HM52" s="263"/>
      <c r="HN52" s="263"/>
      <c r="HO52" s="263"/>
      <c r="HP52" s="263"/>
      <c r="HQ52" s="263"/>
    </row>
  </sheetData>
  <sortState ref="F62:AH68">
    <sortCondition descending="1" ref="F62"/>
  </sortState>
  <mergeCells count="26">
    <mergeCell ref="HI33:HJ33"/>
    <mergeCell ref="G33:H33"/>
    <mergeCell ref="A1:A40"/>
    <mergeCell ref="B4:C5"/>
    <mergeCell ref="G4:H5"/>
    <mergeCell ref="HI4:HJ5"/>
    <mergeCell ref="G25:H25"/>
    <mergeCell ref="HI25:HJ25"/>
    <mergeCell ref="I4:DD4"/>
    <mergeCell ref="GI4:HH4"/>
    <mergeCell ref="DE4:GH4"/>
    <mergeCell ref="HI11:HJ11"/>
    <mergeCell ref="D4:D5"/>
    <mergeCell ref="E4:E5"/>
    <mergeCell ref="F4:F5"/>
    <mergeCell ref="HI7:HJ7"/>
    <mergeCell ref="G20:H20"/>
    <mergeCell ref="G29:H29"/>
    <mergeCell ref="HI15:HJ15"/>
    <mergeCell ref="HI20:HJ20"/>
    <mergeCell ref="HI29:HJ29"/>
    <mergeCell ref="B1:HJ1"/>
    <mergeCell ref="B2:HJ2"/>
    <mergeCell ref="G7:H7"/>
    <mergeCell ref="G11:H11"/>
    <mergeCell ref="G15:H15"/>
  </mergeCells>
  <printOptions horizontalCentered="1"/>
  <pageMargins left="0" right="0" top="0.70866141732283472" bottom="0.19685039370078741" header="0.15748031496062992" footer="0.19685039370078741"/>
  <pageSetup paperSize="9" scale="6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zoomScaleSheetLayoutView="90" workbookViewId="0">
      <pane xSplit="1" ySplit="2" topLeftCell="B6" activePane="bottomRight" state="frozen"/>
      <selection activeCell="A4" sqref="A4"/>
      <selection pane="topRight" activeCell="B4" sqref="B4"/>
      <selection pane="bottomLeft" activeCell="A6" sqref="A6"/>
      <selection pane="bottomRight" activeCell="Z8" sqref="Z8"/>
    </sheetView>
  </sheetViews>
  <sheetFormatPr defaultColWidth="9.140625" defaultRowHeight="15" x14ac:dyDescent="0.25"/>
  <cols>
    <col min="1" max="1" width="2.42578125" style="67" customWidth="1"/>
    <col min="2" max="2" width="4.140625" style="56" customWidth="1"/>
    <col min="3" max="3" width="4.5703125" style="63" customWidth="1"/>
    <col min="4" max="4" width="8.28515625" style="64" customWidth="1"/>
    <col min="5" max="5" width="6" style="56" customWidth="1"/>
    <col min="6" max="6" width="2" style="105" customWidth="1"/>
    <col min="7" max="7" width="47.85546875" style="104" customWidth="1"/>
    <col min="8" max="8" width="6.42578125" style="104" hidden="1" customWidth="1"/>
    <col min="9" max="25" width="7.42578125" style="104" hidden="1" customWidth="1"/>
    <col min="26" max="26" width="7.42578125" style="104" customWidth="1"/>
    <col min="27" max="27" width="7.42578125" style="260" customWidth="1"/>
    <col min="28" max="31" width="7.42578125" style="104" hidden="1" customWidth="1"/>
    <col min="32" max="40" width="5.7109375" style="193" hidden="1" customWidth="1"/>
    <col min="41" max="41" width="5.7109375" style="193" customWidth="1"/>
    <col min="42" max="42" width="7.42578125" style="253" customWidth="1"/>
    <col min="43" max="45" width="5.7109375" style="63" hidden="1" customWidth="1"/>
    <col min="46" max="46" width="7.28515625" style="63" hidden="1" customWidth="1"/>
    <col min="47" max="47" width="5.7109375" style="63" hidden="1" customWidth="1"/>
    <col min="48" max="48" width="5.85546875" style="63" hidden="1" customWidth="1"/>
    <col min="49" max="49" width="6.5703125" style="63" hidden="1" customWidth="1"/>
    <col min="50" max="59" width="5.7109375" style="63" hidden="1" customWidth="1"/>
    <col min="60" max="60" width="7.140625" style="63" hidden="1" customWidth="1"/>
    <col min="61" max="61" width="7.42578125" style="63" hidden="1" customWidth="1"/>
    <col min="62" max="66" width="5.7109375" style="63" hidden="1" customWidth="1"/>
    <col min="67" max="68" width="5.7109375" style="63" customWidth="1"/>
    <col min="69" max="76" width="5.7109375" style="63" hidden="1" customWidth="1"/>
    <col min="77" max="78" width="6.7109375" style="63" hidden="1" customWidth="1"/>
    <col min="79" max="80" width="6.7109375" style="63" customWidth="1"/>
    <col min="81" max="81" width="2.5703125" style="56" customWidth="1"/>
    <col min="82" max="82" width="42.5703125" style="56" customWidth="1"/>
    <col min="83" max="83" width="8.85546875" style="113" customWidth="1"/>
    <col min="84" max="86" width="7.85546875" style="94" customWidth="1"/>
    <col min="87" max="88" width="8.140625" style="94" customWidth="1"/>
    <col min="89" max="90" width="9.140625" style="56" customWidth="1"/>
    <col min="91" max="16384" width="9.140625" style="56"/>
  </cols>
  <sheetData>
    <row r="1" spans="1:90" ht="15.75" customHeight="1" x14ac:dyDescent="0.25">
      <c r="A1" s="152" t="s">
        <v>426</v>
      </c>
      <c r="C1" s="154" t="s">
        <v>455</v>
      </c>
      <c r="D1" s="154"/>
      <c r="E1" s="154"/>
      <c r="F1" s="162"/>
      <c r="G1" s="154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255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62"/>
      <c r="CD1" s="154"/>
      <c r="CF1" s="95"/>
      <c r="CG1" s="95"/>
      <c r="CH1" s="95"/>
      <c r="CI1" s="95"/>
      <c r="CJ1" s="95"/>
    </row>
    <row r="2" spans="1:90" ht="18" customHeight="1" x14ac:dyDescent="0.25">
      <c r="A2" s="153"/>
      <c r="C2" s="155" t="s">
        <v>456</v>
      </c>
      <c r="D2" s="155"/>
      <c r="E2" s="155"/>
      <c r="F2" s="163"/>
      <c r="G2" s="155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256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24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63"/>
      <c r="CD2" s="155"/>
      <c r="CF2" s="78"/>
      <c r="CG2" s="78"/>
      <c r="CH2" s="78"/>
      <c r="CI2" s="78"/>
      <c r="CJ2" s="78"/>
    </row>
    <row r="3" spans="1:90" ht="8.25" customHeight="1" thickBot="1" x14ac:dyDescent="0.3">
      <c r="A3" s="153"/>
      <c r="C3" s="143"/>
      <c r="D3" s="96"/>
      <c r="E3" s="143"/>
      <c r="F3" s="145"/>
      <c r="G3" s="143"/>
      <c r="H3" s="182"/>
      <c r="I3" s="182"/>
      <c r="J3" s="182"/>
      <c r="K3" s="182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257"/>
      <c r="AB3" s="183"/>
      <c r="AC3" s="183"/>
      <c r="AD3" s="183"/>
      <c r="AE3" s="183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246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77"/>
      <c r="BZ3" s="77"/>
      <c r="CA3" s="77"/>
      <c r="CB3" s="77"/>
      <c r="CC3" s="145"/>
      <c r="CD3" s="143"/>
      <c r="CF3" s="78"/>
      <c r="CG3" s="78"/>
      <c r="CH3" s="78"/>
      <c r="CI3" s="78"/>
      <c r="CJ3" s="78"/>
    </row>
    <row r="4" spans="1:90" s="99" customFormat="1" ht="81" customHeight="1" x14ac:dyDescent="0.25">
      <c r="A4" s="622"/>
      <c r="B4" s="625" t="s">
        <v>48</v>
      </c>
      <c r="C4" s="625"/>
      <c r="D4" s="97"/>
      <c r="E4" s="144"/>
      <c r="F4" s="625" t="s">
        <v>51</v>
      </c>
      <c r="G4" s="625"/>
      <c r="H4" s="623" t="s">
        <v>509</v>
      </c>
      <c r="I4" s="623"/>
      <c r="J4" s="623"/>
      <c r="K4" s="623"/>
      <c r="L4" s="624"/>
      <c r="M4" s="624"/>
      <c r="N4" s="624"/>
      <c r="O4" s="624"/>
      <c r="P4" s="624"/>
      <c r="Q4" s="624"/>
      <c r="R4" s="624"/>
      <c r="S4" s="624"/>
      <c r="T4" s="624"/>
      <c r="U4" s="624"/>
      <c r="V4" s="624"/>
      <c r="W4" s="624"/>
      <c r="X4" s="624"/>
      <c r="Y4" s="624"/>
      <c r="Z4" s="624"/>
      <c r="AA4" s="624"/>
      <c r="AB4" s="624"/>
      <c r="AC4" s="624"/>
      <c r="AD4" s="624"/>
      <c r="AE4" s="624"/>
      <c r="AF4" s="624"/>
      <c r="AG4" s="624"/>
      <c r="AH4" s="624"/>
      <c r="AI4" s="624"/>
      <c r="AJ4" s="624"/>
      <c r="AK4" s="624"/>
      <c r="AL4" s="624"/>
      <c r="AM4" s="624"/>
      <c r="AN4" s="624"/>
      <c r="AO4" s="624"/>
      <c r="AP4" s="624"/>
      <c r="AQ4" s="624"/>
      <c r="AR4" s="624"/>
      <c r="AS4" s="624"/>
      <c r="AT4" s="624"/>
      <c r="AU4" s="629" t="s">
        <v>75</v>
      </c>
      <c r="AV4" s="629"/>
      <c r="AW4" s="629"/>
      <c r="AX4" s="629"/>
      <c r="AY4" s="629"/>
      <c r="AZ4" s="629"/>
      <c r="BA4" s="629"/>
      <c r="BB4" s="629"/>
      <c r="BC4" s="629"/>
      <c r="BD4" s="629"/>
      <c r="BE4" s="629"/>
      <c r="BF4" s="629"/>
      <c r="BG4" s="629"/>
      <c r="BH4" s="629"/>
      <c r="BI4" s="629"/>
      <c r="BJ4" s="629"/>
      <c r="BK4" s="629"/>
      <c r="BL4" s="629"/>
      <c r="BM4" s="629"/>
      <c r="BN4" s="629"/>
      <c r="BO4" s="629"/>
      <c r="BP4" s="629"/>
      <c r="BQ4" s="629"/>
      <c r="BR4" s="629"/>
      <c r="BS4" s="629"/>
      <c r="BT4" s="629" t="s">
        <v>76</v>
      </c>
      <c r="BU4" s="629"/>
      <c r="BV4" s="629"/>
      <c r="BW4" s="629"/>
      <c r="BX4" s="629"/>
      <c r="BY4" s="629"/>
      <c r="BZ4" s="629"/>
      <c r="CA4" s="629"/>
      <c r="CB4" s="629"/>
      <c r="CC4" s="627" t="s">
        <v>52</v>
      </c>
      <c r="CD4" s="627"/>
      <c r="CE4" s="109"/>
      <c r="CF4" s="98"/>
      <c r="CG4" s="98"/>
      <c r="CH4" s="98"/>
      <c r="CI4" s="98"/>
      <c r="CJ4" s="98"/>
    </row>
    <row r="5" spans="1:90" s="57" customFormat="1" ht="54.75" customHeight="1" x14ac:dyDescent="0.25">
      <c r="A5" s="622"/>
      <c r="B5" s="626"/>
      <c r="C5" s="626"/>
      <c r="D5" s="41" t="s">
        <v>49</v>
      </c>
      <c r="E5" s="14" t="s">
        <v>50</v>
      </c>
      <c r="F5" s="626"/>
      <c r="G5" s="626"/>
      <c r="H5" s="184" t="s">
        <v>489</v>
      </c>
      <c r="I5" s="184" t="s">
        <v>499</v>
      </c>
      <c r="J5" s="184" t="s">
        <v>500</v>
      </c>
      <c r="K5" s="184" t="s">
        <v>505</v>
      </c>
      <c r="L5" s="184" t="s">
        <v>507</v>
      </c>
      <c r="M5" s="184" t="s">
        <v>510</v>
      </c>
      <c r="N5" s="184" t="s">
        <v>515</v>
      </c>
      <c r="O5" s="184" t="s">
        <v>516</v>
      </c>
      <c r="P5" s="184" t="s">
        <v>517</v>
      </c>
      <c r="Q5" s="184" t="s">
        <v>571</v>
      </c>
      <c r="R5" s="184" t="s">
        <v>518</v>
      </c>
      <c r="S5" s="184" t="s">
        <v>545</v>
      </c>
      <c r="T5" s="184" t="s">
        <v>570</v>
      </c>
      <c r="U5" s="184" t="s">
        <v>573</v>
      </c>
      <c r="V5" s="184" t="s">
        <v>572</v>
      </c>
      <c r="W5" s="184" t="s">
        <v>574</v>
      </c>
      <c r="X5" s="184" t="s">
        <v>546</v>
      </c>
      <c r="Y5" s="184" t="s">
        <v>547</v>
      </c>
      <c r="Z5" s="184" t="s">
        <v>548</v>
      </c>
      <c r="AA5" s="258" t="s">
        <v>549</v>
      </c>
      <c r="AB5" s="184" t="s">
        <v>550</v>
      </c>
      <c r="AC5" s="184" t="s">
        <v>551</v>
      </c>
      <c r="AD5" s="184" t="s">
        <v>552</v>
      </c>
      <c r="AE5" s="184" t="s">
        <v>544</v>
      </c>
      <c r="AF5" s="184" t="s">
        <v>429</v>
      </c>
      <c r="AG5" s="184" t="s">
        <v>460</v>
      </c>
      <c r="AH5" s="184" t="s">
        <v>464</v>
      </c>
      <c r="AI5" s="185" t="s">
        <v>468</v>
      </c>
      <c r="AJ5" s="185" t="s">
        <v>490</v>
      </c>
      <c r="AK5" s="191" t="s">
        <v>501</v>
      </c>
      <c r="AL5" s="191" t="s">
        <v>514</v>
      </c>
      <c r="AM5" s="191" t="s">
        <v>522</v>
      </c>
      <c r="AN5" s="191" t="s">
        <v>553</v>
      </c>
      <c r="AO5" s="191" t="s">
        <v>567</v>
      </c>
      <c r="AP5" s="247" t="s">
        <v>568</v>
      </c>
      <c r="AQ5" s="189" t="s">
        <v>569</v>
      </c>
      <c r="AR5" s="189" t="s">
        <v>554</v>
      </c>
      <c r="AS5" s="189" t="s">
        <v>575</v>
      </c>
      <c r="AT5" s="196" t="s">
        <v>578</v>
      </c>
      <c r="AU5" s="175" t="s">
        <v>473</v>
      </c>
      <c r="AV5" s="175" t="s">
        <v>474</v>
      </c>
      <c r="AW5" s="175" t="s">
        <v>492</v>
      </c>
      <c r="AX5" s="175" t="s">
        <v>498</v>
      </c>
      <c r="AY5" s="175" t="s">
        <v>502</v>
      </c>
      <c r="AZ5" s="175" t="s">
        <v>506</v>
      </c>
      <c r="BA5" s="175" t="s">
        <v>508</v>
      </c>
      <c r="BB5" s="175" t="s">
        <v>512</v>
      </c>
      <c r="BC5" s="175" t="s">
        <v>521</v>
      </c>
      <c r="BD5" s="175" t="s">
        <v>519</v>
      </c>
      <c r="BE5" s="175" t="s">
        <v>520</v>
      </c>
      <c r="BF5" s="175" t="s">
        <v>525</v>
      </c>
      <c r="BG5" s="175" t="s">
        <v>526</v>
      </c>
      <c r="BH5" s="175" t="s">
        <v>566</v>
      </c>
      <c r="BI5" s="175" t="s">
        <v>555</v>
      </c>
      <c r="BJ5" s="175" t="s">
        <v>556</v>
      </c>
      <c r="BK5" s="175" t="s">
        <v>557</v>
      </c>
      <c r="BL5" s="175" t="s">
        <v>558</v>
      </c>
      <c r="BM5" s="175" t="s">
        <v>559</v>
      </c>
      <c r="BN5" s="175" t="s">
        <v>560</v>
      </c>
      <c r="BO5" s="175" t="s">
        <v>561</v>
      </c>
      <c r="BP5" s="175" t="s">
        <v>579</v>
      </c>
      <c r="BQ5" s="175" t="s">
        <v>562</v>
      </c>
      <c r="BR5" s="175" t="s">
        <v>563</v>
      </c>
      <c r="BS5" s="175" t="s">
        <v>564</v>
      </c>
      <c r="BT5" s="199" t="s">
        <v>465</v>
      </c>
      <c r="BU5" s="199" t="s">
        <v>469</v>
      </c>
      <c r="BV5" s="199" t="s">
        <v>493</v>
      </c>
      <c r="BW5" s="199" t="s">
        <v>503</v>
      </c>
      <c r="BX5" s="199" t="s">
        <v>513</v>
      </c>
      <c r="BY5" s="199" t="s">
        <v>524</v>
      </c>
      <c r="BZ5" s="199" t="s">
        <v>565</v>
      </c>
      <c r="CA5" s="199" t="s">
        <v>576</v>
      </c>
      <c r="CB5" s="199" t="s">
        <v>577</v>
      </c>
      <c r="CC5" s="628"/>
      <c r="CD5" s="628"/>
      <c r="CE5" s="110"/>
      <c r="CF5" s="98"/>
      <c r="CG5" s="98"/>
      <c r="CH5" s="98"/>
      <c r="CI5" s="98"/>
      <c r="CJ5" s="98"/>
    </row>
    <row r="6" spans="1:90" s="102" customFormat="1" ht="12.75" customHeight="1" x14ac:dyDescent="0.25">
      <c r="A6" s="622"/>
      <c r="B6" s="83"/>
      <c r="C6" s="84"/>
      <c r="D6" s="100">
        <v>65.885483487004095</v>
      </c>
      <c r="E6" s="85" t="s">
        <v>11</v>
      </c>
      <c r="F6" s="167" t="s">
        <v>53</v>
      </c>
      <c r="G6" s="156"/>
      <c r="H6" s="185">
        <f>'Jadual5-2digit'!U5/'Jadual5-2digit'!I5*100-100</f>
        <v>4.2106326046347249</v>
      </c>
      <c r="I6" s="185">
        <f>'Jadual5-2digit'!V5/'Jadual5-2digit'!J5*100-100</f>
        <v>4.3548115274422798</v>
      </c>
      <c r="J6" s="185">
        <f>'Jadual5-2digit'!W5/'Jadual5-2digit'!K5*100-100</f>
        <v>4.5492125587304173</v>
      </c>
      <c r="K6" s="185">
        <f>'Jadual5-2digit'!X5/'Jadual5-2digit'!L5*100-100</f>
        <v>2.5204366695186877</v>
      </c>
      <c r="L6" s="185">
        <f>'Jadual5-2digit'!Y5/'Jadual5-2digit'!M5*100-100</f>
        <v>3.7093644106142847</v>
      </c>
      <c r="M6" s="185">
        <f>'Jadual5-2digit'!Z5/'Jadual5-2digit'!N5*100-100</f>
        <v>4.4693608930921727</v>
      </c>
      <c r="N6" s="185">
        <f>'Jadual5-2digit'!AA5/'Jadual5-2digit'!O5*100-100</f>
        <v>3.6770408670577837</v>
      </c>
      <c r="O6" s="185">
        <f>'Jadual5-2digit'!AB5/'Jadual5-2digit'!P5*100-100</f>
        <v>4.7505204753508963</v>
      </c>
      <c r="P6" s="185">
        <f>'Jadual5-2digit'!AC5/'Jadual5-2digit'!Q5*100-100</f>
        <v>3.8481252599104465</v>
      </c>
      <c r="Q6" s="185">
        <f>'Jadual5-2digit'!AD5/'Jadual5-2digit'!R5*100-100</f>
        <v>4.1884964492310672</v>
      </c>
      <c r="R6" s="185">
        <f>'Jadual5-2digit'!AE5/'Jadual5-2digit'!S5*100-100</f>
        <v>6.9951812528742607</v>
      </c>
      <c r="S6" s="185">
        <f>'Jadual5-2digit'!AF5/'Jadual5-2digit'!T5*100-100</f>
        <v>4.6848770074232107</v>
      </c>
      <c r="T6" s="185">
        <f>'Jadual5-2digit'!AG5/'Jadual5-2digit'!U5*100-100</f>
        <v>4.8941427256431496</v>
      </c>
      <c r="U6" s="185">
        <f>'Jadual5-2digit'!AH5/'Jadual5-2digit'!V5*100-100</f>
        <v>7.3782582013544271</v>
      </c>
      <c r="V6" s="185">
        <f>'Jadual5-2digit'!AI5/'Jadual5-2digit'!W5*100-100</f>
        <v>5.603024282986496</v>
      </c>
      <c r="W6" s="185">
        <f>'Jadual5-2digit'!AJ5/'Jadual5-2digit'!X5*100-100</f>
        <v>6.4915738245585857</v>
      </c>
      <c r="X6" s="185">
        <f>'Jadual5-2digit'!AK5/'Jadual5-2digit'!Y5*100-100</f>
        <v>7.1970137676943864</v>
      </c>
      <c r="Y6" s="185">
        <f>'Jadual5-2digit'!AL5/'Jadual5-2digit'!Z5*100-100</f>
        <v>4.3612166235802476</v>
      </c>
      <c r="Z6" s="185">
        <f>'Jadual5-2digit'!AM5/'Jadual5-2digit'!AA5*100-100</f>
        <v>8.4743161852150166</v>
      </c>
      <c r="AA6" s="176">
        <f>'Jadual5-2digit'!AN5/'Jadual5-2digit'!AB5*100-100</f>
        <v>7.4145571425854371</v>
      </c>
      <c r="AB6" s="185">
        <f>'Jadual5-2digit'!AO5/'Jadual5-2digit'!AC5*100-100</f>
        <v>5.8577016204134793</v>
      </c>
      <c r="AC6" s="185">
        <f>'Jadual5-2digit'!AP5/'Jadual5-2digit'!AD5*100-100</f>
        <v>4.2458110645673912</v>
      </c>
      <c r="AD6" s="185">
        <f>'Jadual5-2digit'!AQ5/'Jadual5-2digit'!AE5*100-100</f>
        <v>6.3986245947132829</v>
      </c>
      <c r="AE6" s="185">
        <f>'Jadual5-2digit'!AR5/'Jadual5-2digit'!AF5*100-100</f>
        <v>5.4104909948740669</v>
      </c>
      <c r="AF6" s="185" t="e">
        <f>'Jadual5-2digit'!#REF!/'Jadual5-2digit'!#REF!*100-100</f>
        <v>#REF!</v>
      </c>
      <c r="AG6" s="185" t="e">
        <f>'Jadual5-2digit'!CN5/'Jadual5-2digit'!#REF!*100-100</f>
        <v>#REF!</v>
      </c>
      <c r="AH6" s="185" t="e">
        <f>'Jadual5-2digit'!CO5/'Jadual5-2digit'!#REF!*100-100</f>
        <v>#REF!</v>
      </c>
      <c r="AI6" s="185" t="e">
        <f>'Jadual5-2digit'!CP5/'Jadual5-2digit'!#REF!*100-100</f>
        <v>#REF!</v>
      </c>
      <c r="AJ6" s="185" t="e">
        <f>'Jadual5-2digit'!CQ5/'Jadual5-2digit'!#REF!*100-100</f>
        <v>#REF!</v>
      </c>
      <c r="AK6" s="185">
        <f>'Jadual5-2digit'!CR5/'Jadual5-2digit'!CN5*100-100</f>
        <v>4.3722125317262197</v>
      </c>
      <c r="AL6" s="185">
        <f>'Jadual5-2digit'!CS5/'Jadual5-2digit'!CO5*100-100</f>
        <v>3.5846860766097279</v>
      </c>
      <c r="AM6" s="185">
        <f>'Jadual5-2digit'!CT5/'Jadual5-2digit'!CP5*100-100</f>
        <v>4.0885524474145996</v>
      </c>
      <c r="AN6" s="185">
        <f>'Jadual5-2digit'!CU5/'Jadual5-2digit'!CQ5*100-100</f>
        <v>5.2612186324322323</v>
      </c>
      <c r="AO6" s="185">
        <f>'Jadual5-2digit'!CV5/'Jadual5-2digit'!CR5*100-100</f>
        <v>5.9083130685400249</v>
      </c>
      <c r="AP6" s="248">
        <f>'Jadual5-2digit'!CW5/'Jadual5-2digit'!CS5*100-100</f>
        <v>5.9895202766182081</v>
      </c>
      <c r="AQ6" s="176">
        <f>'Jadual5-2digit'!CX5/'Jadual5-2digit'!CT5*100-100</f>
        <v>7.2356584155603088</v>
      </c>
      <c r="AR6" s="176">
        <f>'Jadual5-2digit'!CY5/'Jadual5-2digit'!CU5*100-100</f>
        <v>5.3390814127010344</v>
      </c>
      <c r="AS6" s="176" t="e">
        <f>'Jadual5-2digit'!#REF!/'Jadual5-2digit'!CV5*100-100</f>
        <v>#REF!</v>
      </c>
      <c r="AT6" s="71">
        <f>'Jadual5-2digit'!DQ5/'Jadual5-2digit'!DP5*100-100</f>
        <v>6.1829998750132091</v>
      </c>
      <c r="AU6" s="71">
        <f>'Jadual5-2digit'!R5/'Jadual5-2digit'!Q5*100-100</f>
        <v>2.8181545633021017</v>
      </c>
      <c r="AV6" s="71">
        <f>'Jadual5-2digit'!S5/'Jadual5-2digit'!R5*100-100</f>
        <v>-5.915439966138365</v>
      </c>
      <c r="AW6" s="71">
        <f>'Jadual5-2digit'!T5/'Jadual5-2digit'!S5*100-100</f>
        <v>3.0282126647071834</v>
      </c>
      <c r="AX6" s="71">
        <f>'Jadual5-2digit'!U5/'Jadual5-2digit'!T5*100-100</f>
        <v>0.14555334530103892</v>
      </c>
      <c r="AY6" s="71">
        <f>'Jadual5-2digit'!W5/'Jadual5-2digit'!V5*100-100</f>
        <v>11.641778189295991</v>
      </c>
      <c r="AZ6" s="71">
        <f>'Jadual5-2digit'!X5/'Jadual5-2digit'!W5*100-100</f>
        <v>-4.0908827897467575</v>
      </c>
      <c r="BA6" s="71">
        <f>'Jadual5-2digit'!Y5/'Jadual5-2digit'!X5*100-100</f>
        <v>3.7083216023810621</v>
      </c>
      <c r="BB6" s="71">
        <f>'Jadual5-2digit'!Z5/'Jadual5-2digit'!Y5*100-100</f>
        <v>3.8869497770021297</v>
      </c>
      <c r="BC6" s="71">
        <f>'Jadual5-2digit'!AA5/'Jadual5-2digit'!Z5*100-100</f>
        <v>-2.6887791766605318</v>
      </c>
      <c r="BD6" s="71">
        <f>'Jadual5-2digit'!AB5/'Jadual5-2digit'!AA5*100-100</f>
        <v>0.85356964744696029</v>
      </c>
      <c r="BE6" s="71">
        <f>'Jadual5-2digit'!AC5/'Jadual5-2digit'!AB5*100-100</f>
        <v>2.1130108978869799</v>
      </c>
      <c r="BF6" s="71">
        <f>'Jadual5-2digit'!AD5/'Jadual5-2digit'!AC5*100-100</f>
        <v>3.1551499348109644</v>
      </c>
      <c r="BG6" s="71">
        <f>'Jadual5-2digit'!AE5/'Jadual5-2digit'!AD5*100-100</f>
        <v>-3.380940343781603</v>
      </c>
      <c r="BH6" s="71">
        <f>'Jadual5-2digit'!AF5/'Jadual5-2digit'!AE5*100-100</f>
        <v>0.80356558870522576</v>
      </c>
      <c r="BI6" s="71">
        <f>'Jadual5-2digit'!AG5/'Jadual5-2digit'!AF5*100-100</f>
        <v>0.34574492737502283</v>
      </c>
      <c r="BJ6" s="71">
        <f>'Jadual5-2digit'!AH5/'Jadual5-2digit'!AG5*100-100</f>
        <v>-7.8720809932013083</v>
      </c>
      <c r="BK6" s="71">
        <f>'Jadual5-2digit'!AI5/'Jadual5-2digit'!AH5*100-100</f>
        <v>9.7960575129845608</v>
      </c>
      <c r="BL6" s="71">
        <f>'Jadual5-2digit'!AJ5/'Jadual5-2digit'!AI5*100-100</f>
        <v>-3.2838983050847474</v>
      </c>
      <c r="BM6" s="71">
        <f>'Jadual5-2digit'!AK5/'Jadual5-2digit'!AJ5*100-100</f>
        <v>4.3953242436832056</v>
      </c>
      <c r="BN6" s="71">
        <f>'Jadual5-2digit'!AL5/'Jadual5-2digit'!AK5*100-100</f>
        <v>1.1387172924034275</v>
      </c>
      <c r="BO6" s="71">
        <f>'Jadual5-2digit'!AM5/'Jadual5-2digit'!AL5*100-100</f>
        <v>1.1464649174580899</v>
      </c>
      <c r="BP6" s="71">
        <f>'Jadual5-2digit'!AN5/'Jadual5-2digit'!AM5*100-100</f>
        <v>-0.13173716225774967</v>
      </c>
      <c r="BQ6" s="71">
        <f>'Jadual5-2digit'!AO5/'Jadual5-2digit'!AN5*100-100</f>
        <v>0.63299544066222779</v>
      </c>
      <c r="BR6" s="71">
        <f>'Jadual5-2digit'!AP5/'Jadual5-2digit'!AO5*100-100</f>
        <v>1.5844110143397501</v>
      </c>
      <c r="BS6" s="71">
        <f>'Jadual5-2digit'!AQ5/'Jadual5-2digit'!AP5*100-100</f>
        <v>-1.385629292203248</v>
      </c>
      <c r="BT6" s="71">
        <f>'Jadual5-2digit'!CO5/'Jadual5-2digit'!CN5*100-100</f>
        <v>4.10795792816036</v>
      </c>
      <c r="BU6" s="71">
        <f>'Jadual5-2digit'!CP5/'Jadual5-2digit'!CO5*100-100</f>
        <v>1.7858217789995336</v>
      </c>
      <c r="BV6" s="71">
        <f>'Jadual5-2digit'!CQ5/'Jadual5-2digit'!CP5*100-100</f>
        <v>1.6539515445423802</v>
      </c>
      <c r="BW6" s="71">
        <f>'Jadual5-2digit'!CR5/'Jadual5-2digit'!CQ5*100-100</f>
        <v>-3.1076678431524556</v>
      </c>
      <c r="BX6" s="71">
        <f>'Jadual5-2digit'!CS5/'Jadual5-2digit'!CR5*100-100</f>
        <v>3.3224253705204774</v>
      </c>
      <c r="BY6" s="71">
        <f>'Jadual5-2digit'!CT5/'Jadual5-2digit'!CS5*100-100</f>
        <v>2.2809379449281835</v>
      </c>
      <c r="BZ6" s="71">
        <f>'Jadual5-2digit'!CU5/'Jadual5-2digit'!CT5*100-100</f>
        <v>2.7991894092914862</v>
      </c>
      <c r="CA6" s="71">
        <f>'Jadual5-2digit'!CV5/'Jadual5-2digit'!CU5*100-100</f>
        <v>-2.512021223677678</v>
      </c>
      <c r="CB6" s="71">
        <f>'Jadual5-2digit'!CW5/'Jadual5-2digit'!CV5*100-100</f>
        <v>3.4016498001530664</v>
      </c>
      <c r="CC6" s="164" t="s">
        <v>54</v>
      </c>
      <c r="CD6" s="157"/>
      <c r="CE6" s="114"/>
      <c r="CF6" s="92"/>
      <c r="CG6" s="92"/>
      <c r="CH6" s="101"/>
      <c r="CI6" s="101"/>
      <c r="CJ6" s="101"/>
    </row>
    <row r="7" spans="1:90" s="102" customFormat="1" ht="15" customHeight="1" x14ac:dyDescent="0.25">
      <c r="A7" s="622"/>
      <c r="B7" s="133" t="s">
        <v>495</v>
      </c>
      <c r="C7" s="134">
        <v>5.7334823052168264</v>
      </c>
      <c r="D7" s="135">
        <f>SUM(D8:D11)</f>
        <v>7.3680431598460538</v>
      </c>
      <c r="E7" s="136"/>
      <c r="F7" s="168" t="s">
        <v>56</v>
      </c>
      <c r="G7" s="158"/>
      <c r="H7" s="186">
        <f>'Jadual5-2digit'!U6/'Jadual5-2digit'!I6*100-100</f>
        <v>3.4647946399991412</v>
      </c>
      <c r="I7" s="186">
        <f>'Jadual5-2digit'!V6/'Jadual5-2digit'!J6*100-100</f>
        <v>5.766449523479892</v>
      </c>
      <c r="J7" s="186">
        <f>'Jadual5-2digit'!W6/'Jadual5-2digit'!K6*100-100</f>
        <v>8.9777768183829636</v>
      </c>
      <c r="K7" s="186">
        <f>'Jadual5-2digit'!X6/'Jadual5-2digit'!L6*100-100</f>
        <v>-6.6647009681065583</v>
      </c>
      <c r="L7" s="186">
        <f>'Jadual5-2digit'!Y6/'Jadual5-2digit'!M6*100-100</f>
        <v>-4.1242744964151541</v>
      </c>
      <c r="M7" s="186">
        <f>'Jadual5-2digit'!Z6/'Jadual5-2digit'!N6*100-100</f>
        <v>-6.5793849106438671</v>
      </c>
      <c r="N7" s="186">
        <f>'Jadual5-2digit'!AA6/'Jadual5-2digit'!O6*100-100</f>
        <v>4.172648777627245</v>
      </c>
      <c r="O7" s="186">
        <f>'Jadual5-2digit'!AB6/'Jadual5-2digit'!P6*100-100</f>
        <v>-0.95732992308938947</v>
      </c>
      <c r="P7" s="186">
        <f>'Jadual5-2digit'!AC6/'Jadual5-2digit'!Q6*100-100</f>
        <v>-0.39637757528842599</v>
      </c>
      <c r="Q7" s="186">
        <f>'Jadual5-2digit'!AD6/'Jadual5-2digit'!R6*100-100</f>
        <v>3.1656980734910576</v>
      </c>
      <c r="R7" s="186">
        <f>'Jadual5-2digit'!AE6/'Jadual5-2digit'!S6*100-100</f>
        <v>11.671567518660936</v>
      </c>
      <c r="S7" s="186">
        <f>'Jadual5-2digit'!AF6/'Jadual5-2digit'!T6*100-100</f>
        <v>9.5271061338763019</v>
      </c>
      <c r="T7" s="186">
        <f>'Jadual5-2digit'!AG6/'Jadual5-2digit'!U6*100-100</f>
        <v>7.9894597593240633</v>
      </c>
      <c r="U7" s="186">
        <f>'Jadual5-2digit'!AH6/'Jadual5-2digit'!V6*100-100</f>
        <v>15.457435370015446</v>
      </c>
      <c r="V7" s="186">
        <f>'Jadual5-2digit'!AI6/'Jadual5-2digit'!W6*100-100</f>
        <v>4.2052511166793778</v>
      </c>
      <c r="W7" s="186">
        <f>'Jadual5-2digit'!AJ6/'Jadual5-2digit'!X6*100-100</f>
        <v>15.320542521376538</v>
      </c>
      <c r="X7" s="186">
        <f>'Jadual5-2digit'!AK6/'Jadual5-2digit'!Y6*100-100</f>
        <v>12.516406035386154</v>
      </c>
      <c r="Y7" s="186">
        <f>'Jadual5-2digit'!AL6/'Jadual5-2digit'!Z6*100-100</f>
        <v>6.9624115206248405</v>
      </c>
      <c r="Z7" s="186">
        <f>'Jadual5-2digit'!AM6/'Jadual5-2digit'!AA6*100-100</f>
        <v>20.587578736909535</v>
      </c>
      <c r="AA7" s="177">
        <f>'Jadual5-2digit'!AN6/'Jadual5-2digit'!AB6*100-100</f>
        <v>9.1893612184587425</v>
      </c>
      <c r="AB7" s="186">
        <f>'Jadual5-2digit'!AO6/'Jadual5-2digit'!AC6*100-100</f>
        <v>8.5059365519307732</v>
      </c>
      <c r="AC7" s="186">
        <f>'Jadual5-2digit'!AP6/'Jadual5-2digit'!AD6*100-100</f>
        <v>6.5993044959369769</v>
      </c>
      <c r="AD7" s="186">
        <f>'Jadual5-2digit'!AQ6/'Jadual5-2digit'!AE6*100-100</f>
        <v>7.3306267668272369</v>
      </c>
      <c r="AE7" s="186">
        <f>'Jadual5-2digit'!AR6/'Jadual5-2digit'!AF6*100-100</f>
        <v>16.354814422352987</v>
      </c>
      <c r="AF7" s="186" t="e">
        <f>'Jadual5-2digit'!#REF!/'Jadual5-2digit'!#REF!*100-100</f>
        <v>#REF!</v>
      </c>
      <c r="AG7" s="186" t="e">
        <f>'Jadual5-2digit'!CN6/'Jadual5-2digit'!#REF!*100-100</f>
        <v>#REF!</v>
      </c>
      <c r="AH7" s="186" t="e">
        <f>'Jadual5-2digit'!CO6/'Jadual5-2digit'!#REF!*100-100</f>
        <v>#REF!</v>
      </c>
      <c r="AI7" s="186" t="e">
        <f>'Jadual5-2digit'!CP6/'Jadual5-2digit'!#REF!*100-100</f>
        <v>#REF!</v>
      </c>
      <c r="AJ7" s="186" t="e">
        <f>'Jadual5-2digit'!CQ6/'Jadual5-2digit'!#REF!*100-100</f>
        <v>#REF!</v>
      </c>
      <c r="AK7" s="186">
        <f>'Jadual5-2digit'!CR6/'Jadual5-2digit'!CN6*100-100</f>
        <v>6.1034196867653066</v>
      </c>
      <c r="AL7" s="186">
        <f>'Jadual5-2digit'!CS6/'Jadual5-2digit'!CO6*100-100</f>
        <v>-5.7942638919851674</v>
      </c>
      <c r="AM7" s="186">
        <f>'Jadual5-2digit'!CT6/'Jadual5-2digit'!CP6*100-100</f>
        <v>0.83142581487297207</v>
      </c>
      <c r="AN7" s="186">
        <f>'Jadual5-2digit'!CU6/'Jadual5-2digit'!CQ6*100-100</f>
        <v>7.9838537522560102</v>
      </c>
      <c r="AO7" s="186">
        <f>'Jadual5-2digit'!CV6/'Jadual5-2digit'!CR6*100-100</f>
        <v>8.9057298523918007</v>
      </c>
      <c r="AP7" s="249">
        <f>'Jadual5-2digit'!CW6/'Jadual5-2digit'!CS6*100-100</f>
        <v>11.55638780570618</v>
      </c>
      <c r="AQ7" s="177">
        <f>'Jadual5-2digit'!CX6/'Jadual5-2digit'!CT6*100-100</f>
        <v>12.634027823378773</v>
      </c>
      <c r="AR7" s="177">
        <f>'Jadual5-2digit'!CY6/'Jadual5-2digit'!CU6*100-100</f>
        <v>9.9913735779882558</v>
      </c>
      <c r="AS7" s="177" t="e">
        <f>'Jadual5-2digit'!#REF!/'Jadual5-2digit'!CV6*100-100</f>
        <v>#REF!</v>
      </c>
      <c r="AT7" s="129">
        <f>'Jadual5-2digit'!DQ6/'Jadual5-2digit'!DP6*100-100</f>
        <v>10.270589392895801</v>
      </c>
      <c r="AU7" s="129">
        <f>'Jadual5-2digit'!R6/'Jadual5-2digit'!Q6*100-100</f>
        <v>1.9063429738577184</v>
      </c>
      <c r="AV7" s="129">
        <f>'Jadual5-2digit'!S6/'Jadual5-2digit'!R6*100-100</f>
        <v>-6.9390930307051519</v>
      </c>
      <c r="AW7" s="129">
        <f>'Jadual5-2digit'!T6/'Jadual5-2digit'!S6*100-100</f>
        <v>-3.4007651229802605</v>
      </c>
      <c r="AX7" s="129">
        <f>'Jadual5-2digit'!U6/'Jadual5-2digit'!T6*100-100</f>
        <v>-4.5701196233138006</v>
      </c>
      <c r="AY7" s="129">
        <f>'Jadual5-2digit'!W6/'Jadual5-2digit'!V6*100-100</f>
        <v>18.004067131036422</v>
      </c>
      <c r="AZ7" s="129">
        <f>'Jadual5-2digit'!X6/'Jadual5-2digit'!W6*100-100</f>
        <v>-5.94736998484683</v>
      </c>
      <c r="BA7" s="129">
        <f>'Jadual5-2digit'!Y6/'Jadual5-2digit'!X6*100-100</f>
        <v>3.4992207573396428</v>
      </c>
      <c r="BB7" s="129">
        <f>'Jadual5-2digit'!Z6/'Jadual5-2digit'!Y6*100-100</f>
        <v>4.1714570594280076E-2</v>
      </c>
      <c r="BC7" s="129">
        <f>'Jadual5-2digit'!AA6/'Jadual5-2digit'!Z6*100-100</f>
        <v>4.7850052884224255</v>
      </c>
      <c r="BD7" s="129">
        <f>'Jadual5-2digit'!AB6/'Jadual5-2digit'!AA6*100-100</f>
        <v>6.7376471615889955</v>
      </c>
      <c r="BE7" s="129">
        <f>'Jadual5-2digit'!AC6/'Jadual5-2digit'!AB6*100-100</f>
        <v>-2.8906569674926033</v>
      </c>
      <c r="BF7" s="129">
        <f>'Jadual5-2digit'!AD6/'Jadual5-2digit'!AC6*100-100</f>
        <v>5.5507696917487408</v>
      </c>
      <c r="BG7" s="129">
        <f>'Jadual5-2digit'!AE6/'Jadual5-2digit'!AD6*100-100</f>
        <v>0.73365033178383499</v>
      </c>
      <c r="BH7" s="129">
        <f>'Jadual5-2digit'!AF6/'Jadual5-2digit'!AE6*100-100</f>
        <v>-5.2557881480568227</v>
      </c>
      <c r="BI7" s="129">
        <f>'Jadual5-2digit'!AG6/'Jadual5-2digit'!AF6*100-100</f>
        <v>-5.9098556463381868</v>
      </c>
      <c r="BJ7" s="129">
        <f>'Jadual5-2digit'!AH6/'Jadual5-2digit'!AG6*100-100</f>
        <v>-2.4055322301802846</v>
      </c>
      <c r="BK7" s="129">
        <f>'Jadual5-2digit'!AI6/'Jadual5-2digit'!AH6*100-100</f>
        <v>6.5036947059418964</v>
      </c>
      <c r="BL7" s="129">
        <f>'Jadual5-2digit'!AJ6/'Jadual5-2digit'!AI6*100-100</f>
        <v>4.0849688732595126</v>
      </c>
      <c r="BM7" s="129">
        <f>'Jadual5-2digit'!AK6/'Jadual5-2digit'!AJ6*100-100</f>
        <v>0.98253175422095751</v>
      </c>
      <c r="BN7" s="129">
        <f>'Jadual5-2digit'!AL6/'Jadual5-2digit'!AK6*100-100</f>
        <v>-4.8965086943547647</v>
      </c>
      <c r="BO7" s="129">
        <f>'Jadual5-2digit'!AM6/'Jadual5-2digit'!AL6*100-100</f>
        <v>18.132808488790005</v>
      </c>
      <c r="BP7" s="129">
        <f>'Jadual5-2digit'!AN6/'Jadual5-2digit'!AM6*100-100</f>
        <v>-3.3514427139925118</v>
      </c>
      <c r="BQ7" s="129">
        <f>'Jadual5-2digit'!AO6/'Jadual5-2digit'!AN6*100-100</f>
        <v>-3.4984718648245803</v>
      </c>
      <c r="BR7" s="129">
        <f>'Jadual5-2digit'!AP6/'Jadual5-2digit'!AO6*100-100</f>
        <v>3.6960648947186741</v>
      </c>
      <c r="BS7" s="129">
        <f>'Jadual5-2digit'!AQ6/'Jadual5-2digit'!AP6*100-100</f>
        <v>1.4247314065061687</v>
      </c>
      <c r="BT7" s="129">
        <f>'Jadual5-2digit'!CO6/'Jadual5-2digit'!CN6*100-100</f>
        <v>17.174527819736738</v>
      </c>
      <c r="BU7" s="129">
        <f>'Jadual5-2digit'!CP6/'Jadual5-2digit'!CO6*100-100</f>
        <v>2.4725940428996296</v>
      </c>
      <c r="BV7" s="129">
        <f>'Jadual5-2digit'!CQ6/'Jadual5-2digit'!CP6*100-100</f>
        <v>-2.5198161215262473</v>
      </c>
      <c r="BW7" s="129">
        <f>'Jadual5-2digit'!CR6/'Jadual5-2digit'!CQ6*100-100</f>
        <v>-9.3491043878204465</v>
      </c>
      <c r="BX7" s="129">
        <f>'Jadual5-2digit'!CS6/'Jadual5-2digit'!CR6*100-100</f>
        <v>4.0354088393650329</v>
      </c>
      <c r="BY7" s="129">
        <f>'Jadual5-2digit'!CT6/'Jadual5-2digit'!CS6*100-100</f>
        <v>9.6797094440957778</v>
      </c>
      <c r="BZ7" s="129">
        <f>'Jadual5-2digit'!CU6/'Jadual5-2digit'!CT6*100-100</f>
        <v>4.3948931060684231</v>
      </c>
      <c r="CA7" s="129">
        <f>'Jadual5-2digit'!CV6/'Jadual5-2digit'!CU6*100-100</f>
        <v>-8.5752026310587155</v>
      </c>
      <c r="CB7" s="129">
        <f>'Jadual5-2digit'!CW6/'Jadual5-2digit'!CV6*100-100</f>
        <v>6.5675279871833823</v>
      </c>
      <c r="CC7" s="165" t="s">
        <v>57</v>
      </c>
      <c r="CD7" s="159"/>
      <c r="CE7" s="112"/>
      <c r="CF7" s="90"/>
      <c r="CG7" s="90"/>
      <c r="CH7" s="90"/>
      <c r="CI7" s="90"/>
      <c r="CJ7" s="90"/>
    </row>
    <row r="8" spans="1:90" s="55" customFormat="1" ht="15" customHeight="1" x14ac:dyDescent="0.25">
      <c r="A8" s="622"/>
      <c r="B8" s="58"/>
      <c r="C8" s="5">
        <v>1.1000000000000001</v>
      </c>
      <c r="D8" s="52">
        <v>6.3730030981063877</v>
      </c>
      <c r="E8" s="53">
        <v>10</v>
      </c>
      <c r="F8" s="146"/>
      <c r="G8" s="15" t="s">
        <v>379</v>
      </c>
      <c r="H8" s="187">
        <f>'Jadual5-2digit'!U7/'Jadual5-2digit'!I7*100-100</f>
        <v>2.0838219035813665</v>
      </c>
      <c r="I8" s="187">
        <f>'Jadual5-2digit'!V7/'Jadual5-2digit'!J7*100-100</f>
        <v>5.2776836902387316</v>
      </c>
      <c r="J8" s="187">
        <f>'Jadual5-2digit'!W7/'Jadual5-2digit'!K7*100-100</f>
        <v>9.748837613522781</v>
      </c>
      <c r="K8" s="187">
        <f>'Jadual5-2digit'!X7/'Jadual5-2digit'!L7*100-100</f>
        <v>-8.3774646786391287</v>
      </c>
      <c r="L8" s="187">
        <f>'Jadual5-2digit'!Y7/'Jadual5-2digit'!M7*100-100</f>
        <v>-5.8239106319210521</v>
      </c>
      <c r="M8" s="187">
        <f>'Jadual5-2digit'!Z7/'Jadual5-2digit'!N7*100-100</f>
        <v>-9.0189828386031792</v>
      </c>
      <c r="N8" s="187">
        <f>'Jadual5-2digit'!AA7/'Jadual5-2digit'!O7*100-100</f>
        <v>3.9056316590563256</v>
      </c>
      <c r="O8" s="187">
        <f>'Jadual5-2digit'!AB7/'Jadual5-2digit'!P7*100-100</f>
        <v>-2.1696778842304667</v>
      </c>
      <c r="P8" s="187">
        <f>'Jadual5-2digit'!AC7/'Jadual5-2digit'!Q7*100-100</f>
        <v>-1.7282170714576068</v>
      </c>
      <c r="Q8" s="187">
        <f>'Jadual5-2digit'!AD7/'Jadual5-2digit'!R7*100-100</f>
        <v>3.0996189142238819</v>
      </c>
      <c r="R8" s="187">
        <f>'Jadual5-2digit'!AE7/'Jadual5-2digit'!S7*100-100</f>
        <v>12.345012948285316</v>
      </c>
      <c r="S8" s="187">
        <f>'Jadual5-2digit'!AF7/'Jadual5-2digit'!T7*100-100</f>
        <v>10.137584445542913</v>
      </c>
      <c r="T8" s="187">
        <f>'Jadual5-2digit'!AG7/'Jadual5-2digit'!U7*100-100</f>
        <v>8.7088269720936751</v>
      </c>
      <c r="U8" s="187">
        <f>'Jadual5-2digit'!AH7/'Jadual5-2digit'!V7*100-100</f>
        <v>16.470448045757863</v>
      </c>
      <c r="V8" s="187">
        <f>'Jadual5-2digit'!AI7/'Jadual5-2digit'!W7*100-100</f>
        <v>3.0833646783996187</v>
      </c>
      <c r="W8" s="187">
        <f>'Jadual5-2digit'!AJ7/'Jadual5-2digit'!X7*100-100</f>
        <v>16.886703920146729</v>
      </c>
      <c r="X8" s="187">
        <f>'Jadual5-2digit'!AK7/'Jadual5-2digit'!Y7*100-100</f>
        <v>13.346627953833902</v>
      </c>
      <c r="Y8" s="187">
        <f>'Jadual5-2digit'!AL7/'Jadual5-2digit'!Z7*100-100</f>
        <v>7.2676843510176781</v>
      </c>
      <c r="Z8" s="187">
        <f>'Jadual5-2digit'!AM7/'Jadual5-2digit'!AA7*100-100</f>
        <v>22.983622886942243</v>
      </c>
      <c r="AA8" s="178">
        <f>'Jadual5-2digit'!AN7/'Jadual5-2digit'!AB7*100-100</f>
        <v>9.8177751104806532</v>
      </c>
      <c r="AB8" s="187">
        <f>'Jadual5-2digit'!AO7/'Jadual5-2digit'!AC7*100-100</f>
        <v>9.6093441420429997</v>
      </c>
      <c r="AC8" s="187">
        <f>'Jadual5-2digit'!AP7/'Jadual5-2digit'!AD7*100-100</f>
        <v>6.9541360480605476</v>
      </c>
      <c r="AD8" s="187">
        <f>'Jadual5-2digit'!AQ7/'Jadual5-2digit'!AE7*100-100</f>
        <v>7.1815871962559612</v>
      </c>
      <c r="AE8" s="187">
        <f>'Jadual5-2digit'!AR7/'Jadual5-2digit'!AF7*100-100</f>
        <v>18.420166810038523</v>
      </c>
      <c r="AF8" s="187" t="e">
        <f>'Jadual5-2digit'!#REF!/'Jadual5-2digit'!#REF!*100-100</f>
        <v>#REF!</v>
      </c>
      <c r="AG8" s="187" t="e">
        <f>'Jadual5-2digit'!CN7/'Jadual5-2digit'!#REF!*100-100</f>
        <v>#REF!</v>
      </c>
      <c r="AH8" s="187" t="e">
        <f>'Jadual5-2digit'!CO7/'Jadual5-2digit'!#REF!*100-100</f>
        <v>#REF!</v>
      </c>
      <c r="AI8" s="187" t="e">
        <f>'Jadual5-2digit'!CP7/'Jadual5-2digit'!#REF!*100-100</f>
        <v>#REF!</v>
      </c>
      <c r="AJ8" s="187" t="e">
        <f>'Jadual5-2digit'!CQ7/'Jadual5-2digit'!#REF!*100-100</f>
        <v>#REF!</v>
      </c>
      <c r="AK8" s="187">
        <f>'Jadual5-2digit'!CR7/'Jadual5-2digit'!CN7*100-100</f>
        <v>5.7586333578251327</v>
      </c>
      <c r="AL8" s="187">
        <f>'Jadual5-2digit'!CS7/'Jadual5-2digit'!CO7*100-100</f>
        <v>-7.7501255941569696</v>
      </c>
      <c r="AM8" s="187">
        <f>'Jadual5-2digit'!CT7/'Jadual5-2digit'!CP7*100-100</f>
        <v>-0.14381186024870374</v>
      </c>
      <c r="AN8" s="187">
        <f>'Jadual5-2digit'!CU7/'Jadual5-2digit'!CQ7*100-100</f>
        <v>8.3622171089039625</v>
      </c>
      <c r="AO8" s="187">
        <f>'Jadual5-2digit'!CV7/'Jadual5-2digit'!CR7*100-100</f>
        <v>9.008901432913575</v>
      </c>
      <c r="AP8" s="250">
        <f>'Jadual5-2digit'!CW7/'Jadual5-2digit'!CS7*100-100</f>
        <v>12.46989087405484</v>
      </c>
      <c r="AQ8" s="178">
        <f>'Jadual5-2digit'!CX7/'Jadual5-2digit'!CT7*100-100</f>
        <v>13.978312436462218</v>
      </c>
      <c r="AR8" s="178">
        <f>'Jadual5-2digit'!CY7/'Jadual5-2digit'!CU7*100-100</f>
        <v>10.693294627817806</v>
      </c>
      <c r="AS8" s="178" t="e">
        <f>'Jadual5-2digit'!#REF!/'Jadual5-2digit'!CV7*100-100</f>
        <v>#REF!</v>
      </c>
      <c r="AT8" s="45">
        <f>'Jadual5-2digit'!DQ7/'Jadual5-2digit'!DP7*100-100</f>
        <v>10.932526895047332</v>
      </c>
      <c r="AU8" s="45">
        <f>'Jadual5-2digit'!R7/'Jadual5-2digit'!Q7*100-100</f>
        <v>1.6126945399430781</v>
      </c>
      <c r="AV8" s="45">
        <f>'Jadual5-2digit'!S7/'Jadual5-2digit'!R7*100-100</f>
        <v>-7.2806483005757201</v>
      </c>
      <c r="AW8" s="45">
        <f>'Jadual5-2digit'!T7/'Jadual5-2digit'!S7*100-100</f>
        <v>-4.7477046221455055</v>
      </c>
      <c r="AX8" s="45">
        <f>'Jadual5-2digit'!U7/'Jadual5-2digit'!T7*100-100</f>
        <v>-5.8607266435986247</v>
      </c>
      <c r="AY8" s="45">
        <f>'Jadual5-2digit'!W7/'Jadual5-2digit'!V7*100-100</f>
        <v>20.383698760724499</v>
      </c>
      <c r="AZ8" s="45">
        <f>'Jadual5-2digit'!X7/'Jadual5-2digit'!W7*100-100</f>
        <v>-7.1803298160869389</v>
      </c>
      <c r="BA8" s="45">
        <f>'Jadual5-2digit'!Y7/'Jadual5-2digit'!X7*100-100</f>
        <v>3.2088469905728942</v>
      </c>
      <c r="BB8" s="45">
        <f>'Jadual5-2digit'!Z7/'Jadual5-2digit'!Y7*100-100</f>
        <v>-0.90616959940484776</v>
      </c>
      <c r="BC8" s="45">
        <f>'Jadual5-2digit'!AA7/'Jadual5-2digit'!Z7*100-100</f>
        <v>6.7723973973974125</v>
      </c>
      <c r="BD8" s="45">
        <f>'Jadual5-2digit'!AB7/'Jadual5-2digit'!AA7*100-100</f>
        <v>7.3975331790349514</v>
      </c>
      <c r="BE8" s="45">
        <f>'Jadual5-2digit'!AC7/'Jadual5-2digit'!AB7*100-100</f>
        <v>-3.3098732427664714</v>
      </c>
      <c r="BF8" s="45">
        <f>'Jadual5-2digit'!AD7/'Jadual5-2digit'!AC7*100-100</f>
        <v>6.6046607858258</v>
      </c>
      <c r="BG8" s="45">
        <f>'Jadual5-2digit'!AE7/'Jadual5-2digit'!AD7*100-100</f>
        <v>1.0339017440475544</v>
      </c>
      <c r="BH8" s="45">
        <f>'Jadual5-2digit'!AF7/'Jadual5-2digit'!AE7*100-100</f>
        <v>-6.6192841987618891</v>
      </c>
      <c r="BI8" s="45">
        <f>'Jadual5-2digit'!AG7/'Jadual5-2digit'!AF7*100-100</f>
        <v>-7.0819463664584674</v>
      </c>
      <c r="BJ8" s="45">
        <f>'Jadual5-2digit'!AH7/'Jadual5-2digit'!AG7*100-100</f>
        <v>-1.6422806770382579</v>
      </c>
      <c r="BK8" s="45">
        <f>'Jadual5-2digit'!AI7/'Jadual5-2digit'!AH7*100-100</f>
        <v>6.5468273618301254</v>
      </c>
      <c r="BL8" s="45">
        <f>'Jadual5-2digit'!AJ7/'Jadual5-2digit'!AI7*100-100</f>
        <v>5.2486532681652562</v>
      </c>
      <c r="BM8" s="45">
        <f>'Jadual5-2digit'!AK7/'Jadual5-2digit'!AJ7*100-100</f>
        <v>8.3023894459287817E-2</v>
      </c>
      <c r="BN8" s="45">
        <f>'Jadual5-2digit'!AL7/'Jadual5-2digit'!AK7*100-100</f>
        <v>-6.2207150540575071</v>
      </c>
      <c r="BO8" s="45">
        <f>'Jadual5-2digit'!AM7/'Jadual5-2digit'!AL7*100-100</f>
        <v>22.41577074868286</v>
      </c>
      <c r="BP8" s="45">
        <f>'Jadual5-2digit'!AN7/'Jadual5-2digit'!AM7*100-100</f>
        <v>-4.0997665443803868</v>
      </c>
      <c r="BQ8" s="45">
        <f>'Jadual5-2digit'!AO7/'Jadual5-2digit'!AN7*100-100</f>
        <v>-3.4933883134196151</v>
      </c>
      <c r="BR8" s="45">
        <f>'Jadual5-2digit'!AP7/'Jadual5-2digit'!AO7*100-100</f>
        <v>4.0222390006177307</v>
      </c>
      <c r="BS8" s="45">
        <f>'Jadual5-2digit'!AQ7/'Jadual5-2digit'!AP7*100-100</f>
        <v>1.2487627845595597</v>
      </c>
      <c r="BT8" s="45">
        <f>'Jadual5-2digit'!CO7/'Jadual5-2digit'!CN7*100-100</f>
        <v>18.832659808963996</v>
      </c>
      <c r="BU8" s="45">
        <f>'Jadual5-2digit'!CP7/'Jadual5-2digit'!CO7*100-100</f>
        <v>2.7833597403099191</v>
      </c>
      <c r="BV8" s="45">
        <f>'Jadual5-2digit'!CQ7/'Jadual5-2digit'!CP7*100-100</f>
        <v>-3.1864196486478846</v>
      </c>
      <c r="BW8" s="45">
        <f>'Jadual5-2digit'!CR7/'Jadual5-2digit'!CQ7*100-100</f>
        <v>-10.562238468334641</v>
      </c>
      <c r="BX8" s="45">
        <f>'Jadual5-2digit'!CS7/'Jadual5-2digit'!CR7*100-100</f>
        <v>3.6539296569691828</v>
      </c>
      <c r="BY8" s="45">
        <f>'Jadual5-2digit'!CT7/'Jadual5-2digit'!CS7*100-100</f>
        <v>11.258194918626813</v>
      </c>
      <c r="BZ8" s="45">
        <f>'Jadual5-2digit'!CU7/'Jadual5-2digit'!CT7*100-100</f>
        <v>5.0604314921495472</v>
      </c>
      <c r="CA8" s="45">
        <f>'Jadual5-2digit'!CV7/'Jadual5-2digit'!CU7*100-100</f>
        <v>-10.0284915600473</v>
      </c>
      <c r="CB8" s="45">
        <f>'Jadual5-2digit'!CW7/'Jadual5-2digit'!CV7*100-100</f>
        <v>6.9449008653740947</v>
      </c>
      <c r="CC8" s="149"/>
      <c r="CD8" s="13" t="s">
        <v>378</v>
      </c>
      <c r="CE8" s="111"/>
      <c r="CF8" s="91"/>
      <c r="CG8" s="91"/>
      <c r="CH8" s="91"/>
      <c r="CI8" s="91"/>
      <c r="CJ8" s="91"/>
    </row>
    <row r="9" spans="1:90" s="131" customFormat="1" ht="15" customHeight="1" x14ac:dyDescent="0.25">
      <c r="A9" s="622"/>
      <c r="B9" s="125" t="s">
        <v>494</v>
      </c>
      <c r="C9" s="126"/>
      <c r="D9" s="127"/>
      <c r="E9" s="128"/>
      <c r="F9" s="168" t="s">
        <v>496</v>
      </c>
      <c r="G9" s="158"/>
      <c r="H9" s="186">
        <f>(('Jadual5-2digit'!U8+'Jadual5-2digit'!U9)/('Jadual5-2digit'!I8+'Jadual5-2digit'!I9))*100-100</f>
        <v>11.277647082995173</v>
      </c>
      <c r="I9" s="186">
        <f>(('Jadual5-2digit'!V8+'Jadual5-2digit'!V9)/('Jadual5-2digit'!J8+'Jadual5-2digit'!J9))*100-100</f>
        <v>8.4629692727912698</v>
      </c>
      <c r="J9" s="186">
        <f>(('Jadual5-2digit'!W8+'Jadual5-2digit'!W9)/('Jadual5-2digit'!K8+'Jadual5-2digit'!K9))*100-100</f>
        <v>4.5592861932023396</v>
      </c>
      <c r="K9" s="186">
        <f>(('Jadual5-2digit'!X8+'Jadual5-2digit'!X9)/('Jadual5-2digit'!L8+'Jadual5-2digit'!L9))*100-100</f>
        <v>4.78060588727962</v>
      </c>
      <c r="L9" s="186">
        <f>(('Jadual5-2digit'!Y8+'Jadual5-2digit'!Y9)/('Jadual5-2digit'!M8+'Jadual5-2digit'!M9))*100-100</f>
        <v>6.5281443589959309</v>
      </c>
      <c r="M9" s="186">
        <f>(('Jadual5-2digit'!Z8+'Jadual5-2digit'!Z9)/('Jadual5-2digit'!N8+'Jadual5-2digit'!N9))*100-100</f>
        <v>8.5907766734017059</v>
      </c>
      <c r="N9" s="186">
        <f>(('Jadual5-2digit'!AA8+'Jadual5-2digit'!AA9)/('Jadual5-2digit'!O8+'Jadual5-2digit'!O9))*100-100</f>
        <v>5.4562731056463178</v>
      </c>
      <c r="O9" s="186">
        <f>(('Jadual5-2digit'!AB8+'Jadual5-2digit'!AB9)/('Jadual5-2digit'!P8+'Jadual5-2digit'!P9))*100-100</f>
        <v>6.8725917503632132</v>
      </c>
      <c r="P9" s="186">
        <f>(('Jadual5-2digit'!AC8+'Jadual5-2digit'!AC9)/('Jadual5-2digit'!Q8+'Jadual5-2digit'!Q9))*100-100</f>
        <v>8.0350646200755307</v>
      </c>
      <c r="Q9" s="186">
        <f>(('Jadual5-2digit'!AD8+'Jadual5-2digit'!AD9)/('Jadual5-2digit'!R8+'Jadual5-2digit'!R9))*100-100</f>
        <v>2.453656860311952</v>
      </c>
      <c r="R9" s="186">
        <f>(('Jadual5-2digit'!AE8+'Jadual5-2digit'!AE9)/('Jadual5-2digit'!S8+'Jadual5-2digit'!S9))*100-100</f>
        <v>6.9580366611119473</v>
      </c>
      <c r="S9" s="186">
        <f>(('Jadual5-2digit'!AF8+'Jadual5-2digit'!AF9)/('Jadual5-2digit'!T8+'Jadual5-2digit'!T9))*100-100</f>
        <v>5.4713050973256259</v>
      </c>
      <c r="T9" s="186">
        <f>(('Jadual5-2digit'!AG8+'Jadual5-2digit'!AG9)/('Jadual5-2digit'!U8+'Jadual5-2digit'!U9))*100-100</f>
        <v>3.9881463428144173</v>
      </c>
      <c r="U9" s="186">
        <f>(('Jadual5-2digit'!AH8+'Jadual5-2digit'!AH9)/('Jadual5-2digit'!V8+'Jadual5-2digit'!V9))*100-100</f>
        <v>9.0108045195645303</v>
      </c>
      <c r="V9" s="186">
        <f>(('Jadual5-2digit'!AI8+'Jadual5-2digit'!AI9)/('Jadual5-2digit'!W8+'Jadual5-2digit'!W9))*100-100</f>
        <v>10.488334237655977</v>
      </c>
      <c r="W9" s="186">
        <f>(('Jadual5-2digit'!AJ8+'Jadual5-2digit'!AJ9)/('Jadual5-2digit'!X8+'Jadual5-2digit'!X9))*100-100</f>
        <v>5.8048573642730759</v>
      </c>
      <c r="X9" s="186">
        <f>(('Jadual5-2digit'!AK8+'Jadual5-2digit'!AK9)/('Jadual5-2digit'!Y8+'Jadual5-2digit'!Y9))*100-100</f>
        <v>7.2665067588925609</v>
      </c>
      <c r="Y9" s="186">
        <f>(('Jadual5-2digit'!AL8+'Jadual5-2digit'!AL9)/('Jadual5-2digit'!Z8+'Jadual5-2digit'!Z9))*100-100</f>
        <v>5.0145185028042505</v>
      </c>
      <c r="Z9" s="186">
        <f>(('Jadual5-2digit'!AM8+'Jadual5-2digit'!AM9)/('Jadual5-2digit'!AA8+'Jadual5-2digit'!AA9))*100-100</f>
        <v>5.7019231671719268</v>
      </c>
      <c r="AA9" s="177">
        <f>(('Jadual5-2digit'!AN8+'Jadual5-2digit'!AN9)/('Jadual5-2digit'!AB8+'Jadual5-2digit'!AB9))*100-100</f>
        <v>4.4487990288569534</v>
      </c>
      <c r="AB9" s="186">
        <f>(('Jadual5-2digit'!AO8+'Jadual5-2digit'!AO9)/('Jadual5-2digit'!AC8+'Jadual5-2digit'!AC9))*100-100</f>
        <v>1.1816182534591775</v>
      </c>
      <c r="AC9" s="186">
        <f>(('Jadual5-2digit'!AP8+'Jadual5-2digit'!AP9)/('Jadual5-2digit'!AD8+'Jadual5-2digit'!AD9))*100-100</f>
        <v>3.9130738592690903</v>
      </c>
      <c r="AD9" s="186">
        <f>(('Jadual5-2digit'!AQ8+'Jadual5-2digit'!AQ9)/('Jadual5-2digit'!AE8+'Jadual5-2digit'!AE9))*100-100</f>
        <v>8.6039781123559607</v>
      </c>
      <c r="AE9" s="186">
        <f>(('Jadual5-2digit'!AR8+'Jadual5-2digit'!AR9)/('Jadual5-2digit'!AF8+'Jadual5-2digit'!AF9))*100-100</f>
        <v>3.6656512047071459</v>
      </c>
      <c r="AF9" s="186" t="e">
        <f>(('Jadual5-2digit'!#REF!+'Jadual5-2digit'!#REF!)/('Jadual5-2digit'!#REF!+'Jadual5-2digit'!#REF!))*100-100</f>
        <v>#REF!</v>
      </c>
      <c r="AG9" s="186" t="e">
        <f>(('Jadual5-2digit'!CN8+'Jadual5-2digit'!CN9)/('Jadual5-2digit'!#REF!+'Jadual5-2digit'!#REF!))*100-100</f>
        <v>#REF!</v>
      </c>
      <c r="AH9" s="186" t="e">
        <f>(('Jadual5-2digit'!CO8+'Jadual5-2digit'!CO9)/('Jadual5-2digit'!#REF!+'Jadual5-2digit'!#REF!))*100-100</f>
        <v>#REF!</v>
      </c>
      <c r="AI9" s="186" t="e">
        <f>(('Jadual5-2digit'!CP8+'Jadual5-2digit'!CP9)/('Jadual5-2digit'!#REF!+'Jadual5-2digit'!#REF!))*100-100</f>
        <v>#REF!</v>
      </c>
      <c r="AJ9" s="186" t="e">
        <f>(('Jadual5-2digit'!CQ8+'Jadual5-2digit'!CQ9)/('Jadual5-2digit'!#REF!+'Jadual5-2digit'!#REF!))*100-100</f>
        <v>#REF!</v>
      </c>
      <c r="AK9" s="186">
        <f>(('Jadual5-2digit'!CR8+'Jadual5-2digit'!CR9)/('Jadual5-2digit'!CN8+'Jadual5-2digit'!CN9))*100-100</f>
        <v>8.0945660963736827</v>
      </c>
      <c r="AL9" s="186">
        <f>(('Jadual5-2digit'!CS8+'Jadual5-2digit'!CS9)/('Jadual5-2digit'!CO8+'Jadual5-2digit'!CO9))*100-100</f>
        <v>6.6724741262825518</v>
      </c>
      <c r="AM9" s="186">
        <f>(('Jadual5-2digit'!CT8+'Jadual5-2digit'!CT9)/('Jadual5-2digit'!CP8+'Jadual5-2digit'!CP9))*100-100</f>
        <v>6.7885900923279792</v>
      </c>
      <c r="AN9" s="186">
        <f>(('Jadual5-2digit'!CU8+'Jadual5-2digit'!CU9)/('Jadual5-2digit'!CQ8+'Jadual5-2digit'!CQ9))*100-100</f>
        <v>4.9230275037354545</v>
      </c>
      <c r="AO9" s="186">
        <f>(('Jadual5-2digit'!CV8+'Jadual5-2digit'!CV9)/('Jadual5-2digit'!CR8+'Jadual5-2digit'!CR9))*100-100</f>
        <v>7.7255569246415661</v>
      </c>
      <c r="AP9" s="249">
        <f>(('Jadual5-2digit'!CW8+'Jadual5-2digit'!CW9)/('Jadual5-2digit'!CS8+'Jadual5-2digit'!CS9))*100-100</f>
        <v>6.0147550111358612</v>
      </c>
      <c r="AQ9" s="177">
        <f>(('Jadual5-2digit'!CX8+'Jadual5-2digit'!CX9)/('Jadual5-2digit'!CT8+'Jadual5-2digit'!CT9))*100-100</f>
        <v>3.7637380353573064</v>
      </c>
      <c r="AR9" s="177">
        <f>(('Jadual5-2digit'!CY8+'Jadual5-2digit'!CY9)/('Jadual5-2digit'!CU8+'Jadual5-2digit'!CU9))*100-100</f>
        <v>5.3651114677750229</v>
      </c>
      <c r="AS9" s="177" t="e">
        <f>(('Jadual5-2digit'!#REF!+'Jadual5-2digit'!#REF!)/('Jadual5-2digit'!CV8+'Jadual5-2digit'!CV9))*100-100</f>
        <v>#REF!</v>
      </c>
      <c r="AT9" s="129">
        <f>(('Jadual5-2digit'!DQ8+'Jadual5-2digit'!DQ9)/('Jadual5-2digit'!DP8+'Jadual5-2digit'!DP9))*100-100</f>
        <v>5.8785888375507085</v>
      </c>
      <c r="AU9" s="129">
        <f>(('Jadual5-2digit'!R8+'Jadual5-2digit'!R9)/('Jadual5-2digit'!Q8+'Jadual5-2digit'!Q9))*100-100</f>
        <v>3.7108901285471774</v>
      </c>
      <c r="AV9" s="129">
        <f>(('Jadual5-2digit'!S8+'Jadual5-2digit'!S9)/('Jadual5-2digit'!R8+'Jadual5-2digit'!R9))*100-100</f>
        <v>-5.4857677402111449</v>
      </c>
      <c r="AW9" s="129">
        <f>(('Jadual5-2digit'!T8+'Jadual5-2digit'!T9)/('Jadual5-2digit'!S8+'Jadual5-2digit'!S9))*100-100</f>
        <v>5.4562440034338238</v>
      </c>
      <c r="AX9" s="129">
        <f>(('Jadual5-2digit'!U8+'Jadual5-2digit'!U9)/('Jadual5-2digit'!T8+'Jadual5-2digit'!T9))*100-100</f>
        <v>3.7383580338544675</v>
      </c>
      <c r="AY9" s="129">
        <f>(('Jadual5-2digit'!W8+'Jadual5-2digit'!W9)/('Jadual5-2digit'!V8+'Jadual5-2digit'!V9))*100-100</f>
        <v>4.4042064497523086</v>
      </c>
      <c r="AZ9" s="129">
        <f>(('Jadual5-2digit'!X8+'Jadual5-2digit'!X9)/('Jadual5-2digit'!W8+'Jadual5-2digit'!W9))*100-100</f>
        <v>1.2050510531248335</v>
      </c>
      <c r="BA9" s="129">
        <f>(('Jadual5-2digit'!Y8+'Jadual5-2digit'!Y9)/('Jadual5-2digit'!X8+'Jadual5-2digit'!X9))*100-100</f>
        <v>4.8500533695954147</v>
      </c>
      <c r="BB9" s="129">
        <f>(('Jadual5-2digit'!Z8+'Jadual5-2digit'!Z9)/('Jadual5-2digit'!Y8+'Jadual5-2digit'!Y9))*100-100</f>
        <v>5.1779438835276324</v>
      </c>
      <c r="BC9" s="129">
        <f>(('Jadual5-2digit'!AA8+'Jadual5-2digit'!AA9)/('Jadual5-2digit'!Z8+'Jadual5-2digit'!Z9))*100-100</f>
        <v>-5.8237537732638458</v>
      </c>
      <c r="BD9" s="129">
        <f>(('Jadual5-2digit'!AB8+'Jadual5-2digit'!AB9)/('Jadual5-2digit'!AA8+'Jadual5-2digit'!AA9))*100-100</f>
        <v>3.2198267366227782</v>
      </c>
      <c r="BE9" s="129">
        <f>(('Jadual5-2digit'!AC8+'Jadual5-2digit'!AC9)/('Jadual5-2digit'!AB8+'Jadual5-2digit'!AB9))*100-100</f>
        <v>-0.76700295980394628</v>
      </c>
      <c r="BF9" s="129">
        <f>(('Jadual5-2digit'!AD8+'Jadual5-2digit'!AD9)/('Jadual5-2digit'!AC8+'Jadual5-2digit'!AC9))*100-100</f>
        <v>-1.6471181160084143</v>
      </c>
      <c r="BG9" s="129">
        <f>(('Jadual5-2digit'!AE8+'Jadual5-2digit'!AE9)/('Jadual5-2digit'!AD8+'Jadual5-2digit'!AD9))*100-100</f>
        <v>-1.3304451121514944</v>
      </c>
      <c r="BH9" s="129">
        <f>(('Jadual5-2digit'!AF8+'Jadual5-2digit'!AF9)/('Jadual5-2digit'!AE8+'Jadual5-2digit'!AE9))*100-100</f>
        <v>3.9903875661563006</v>
      </c>
      <c r="BI9" s="129">
        <f>(('Jadual5-2digit'!AG8+'Jadual5-2digit'!AG9)/('Jadual5-2digit'!AF8+'Jadual5-2digit'!AF9))*100-100</f>
        <v>2.2795683302990568</v>
      </c>
      <c r="BJ9" s="129">
        <f>(('Jadual5-2digit'!AH8+'Jadual5-2digit'!AH9)/('Jadual5-2digit'!AG8+'Jadual5-2digit'!AG9))*100-100</f>
        <v>-6.0399854404701472</v>
      </c>
      <c r="BK9" s="129">
        <f>(('Jadual5-2digit'!AI8+'Jadual5-2digit'!AI9)/('Jadual5-2digit'!AH8+'Jadual5-2digit'!AH9))*100-100</f>
        <v>5.8192984528168097</v>
      </c>
      <c r="BL9" s="129">
        <f>(('Jadual5-2digit'!AJ8+'Jadual5-2digit'!AJ9)/('Jadual5-2digit'!AI8+'Jadual5-2digit'!AI9))*100-100</f>
        <v>-3.0849178322536801</v>
      </c>
      <c r="BM9" s="129">
        <f>(('Jadual5-2digit'!AK8+'Jadual5-2digit'!AK9)/('Jadual5-2digit'!AJ8+'Jadual5-2digit'!AJ9))*100-100</f>
        <v>6.2985125504991117</v>
      </c>
      <c r="BN9" s="129">
        <f>(('Jadual5-2digit'!AL8+'Jadual5-2digit'!AL9)/('Jadual5-2digit'!AK8+'Jadual5-2digit'!AK9))*100-100</f>
        <v>2.969803602073199</v>
      </c>
      <c r="BO9" s="129">
        <f>(('Jadual5-2digit'!AM8+'Jadual5-2digit'!AM9)/('Jadual5-2digit'!AL8+'Jadual5-2digit'!AL9))*100-100</f>
        <v>-5.2072943364940016</v>
      </c>
      <c r="BP9" s="129">
        <f>(('Jadual5-2digit'!AN8+'Jadual5-2digit'!AN9)/('Jadual5-2digit'!AM8+'Jadual5-2digit'!AM9))*100-100</f>
        <v>1.9961285052123117</v>
      </c>
      <c r="BQ9" s="129">
        <f>(('Jadual5-2digit'!AO8+'Jadual5-2digit'!AO9)/('Jadual5-2digit'!AN8+'Jadual5-2digit'!AN9))*100-100</f>
        <v>-3.871032333327534</v>
      </c>
      <c r="BR9" s="129">
        <f>(('Jadual5-2digit'!AP8+'Jadual5-2digit'!AP9)/('Jadual5-2digit'!AO8+'Jadual5-2digit'!AO9))*100-100</f>
        <v>1.0079741350033373</v>
      </c>
      <c r="BS9" s="129">
        <f>(('Jadual5-2digit'!AQ8+'Jadual5-2digit'!AQ9)/('Jadual5-2digit'!AP8+'Jadual5-2digit'!AP9))*100-100</f>
        <v>3.1237531661175097</v>
      </c>
      <c r="BT9" s="129">
        <f>(('Jadual5-2digit'!CO8+'Jadual5-2digit'!CO9)/('Jadual5-2digit'!CN8+'Jadual5-2digit'!CN9))*100-100</f>
        <v>6.7853763986448001</v>
      </c>
      <c r="BU9" s="129">
        <f>(('Jadual5-2digit'!CP8+'Jadual5-2digit'!CP9)/('Jadual5-2digit'!CO8+'Jadual5-2digit'!CO9))*100-100</f>
        <v>0.62265206222559755</v>
      </c>
      <c r="BV9" s="129">
        <f>(('Jadual5-2digit'!CQ8+'Jadual5-2digit'!CQ9)/('Jadual5-2digit'!CP8+'Jadual5-2digit'!CP9))*100-100</f>
        <v>1.0654362828767603</v>
      </c>
      <c r="BW9" s="129">
        <f>(('Jadual5-2digit'!CR8+'Jadual5-2digit'!CR9)/('Jadual5-2digit'!CQ8+'Jadual5-2digit'!CQ9))*100-100</f>
        <v>-0.46091023687961297</v>
      </c>
      <c r="BX9" s="129">
        <f>(('Jadual5-2digit'!CS8+'Jadual5-2digit'!CS9)/('Jadual5-2digit'!CR8+'Jadual5-2digit'!CR9))*100-100</f>
        <v>5.3805081265035284</v>
      </c>
      <c r="BY9" s="129">
        <f>(('Jadual5-2digit'!CT8+'Jadual5-2digit'!CT9)/('Jadual5-2digit'!CS8+'Jadual5-2digit'!CS9))*100-100</f>
        <v>0.73218262806238954</v>
      </c>
      <c r="BZ9" s="129">
        <f>(('Jadual5-2digit'!CU8+'Jadual5-2digit'!CU9)/('Jadual5-2digit'!CT8+'Jadual5-2digit'!CT9))*100-100</f>
        <v>-0.70014463514175418</v>
      </c>
      <c r="CA9" s="129">
        <f>(('Jadual5-2digit'!CV8+'Jadual5-2digit'!CV9)/('Jadual5-2digit'!CU8+'Jadual5-2digit'!CU9))*100-100</f>
        <v>2.197812392730242</v>
      </c>
      <c r="CB9" s="129">
        <f>(('Jadual5-2digit'!CW8+'Jadual5-2digit'!CW9)/('Jadual5-2digit'!CV8+'Jadual5-2digit'!CV9))*100-100</f>
        <v>3.706948201673967</v>
      </c>
      <c r="CC9" s="168" t="s">
        <v>496</v>
      </c>
      <c r="CD9" s="130"/>
      <c r="CE9" s="130"/>
    </row>
    <row r="10" spans="1:90" s="55" customFormat="1" ht="15" customHeight="1" x14ac:dyDescent="0.25">
      <c r="A10" s="622"/>
      <c r="B10" s="58"/>
      <c r="C10" s="5">
        <v>1.2</v>
      </c>
      <c r="D10" s="52">
        <v>0.64369928880770366</v>
      </c>
      <c r="E10" s="53">
        <v>11</v>
      </c>
      <c r="F10" s="146"/>
      <c r="G10" s="15" t="s">
        <v>380</v>
      </c>
      <c r="H10" s="187">
        <f>'Jadual5-2digit'!U8/'Jadual5-2digit'!I8*100-100</f>
        <v>13.647986914165628</v>
      </c>
      <c r="I10" s="187">
        <f>'Jadual5-2digit'!V8/'Jadual5-2digit'!J8*100-100</f>
        <v>9.404063035886395</v>
      </c>
      <c r="J10" s="187">
        <f>'Jadual5-2digit'!W8/'Jadual5-2digit'!K8*100-100</f>
        <v>2.2589775722743326</v>
      </c>
      <c r="K10" s="187">
        <f>'Jadual5-2digit'!X8/'Jadual5-2digit'!L8*100-100</f>
        <v>3.9858615491178568</v>
      </c>
      <c r="L10" s="187">
        <f>'Jadual5-2digit'!Y8/'Jadual5-2digit'!M8*100-100</f>
        <v>9.4621474320722285</v>
      </c>
      <c r="M10" s="187">
        <f>'Jadual5-2digit'!Z8/'Jadual5-2digit'!N8*100-100</f>
        <v>12.84176985747267</v>
      </c>
      <c r="N10" s="187">
        <f>'Jadual5-2digit'!AA8/'Jadual5-2digit'!O8*100-100</f>
        <v>8.7296850385996549</v>
      </c>
      <c r="O10" s="187">
        <f>'Jadual5-2digit'!AB8/'Jadual5-2digit'!P8*100-100</f>
        <v>12.671439838572553</v>
      </c>
      <c r="P10" s="187">
        <f>'Jadual5-2digit'!AC8/'Jadual5-2digit'!Q8*100-100</f>
        <v>13.589987891780297</v>
      </c>
      <c r="Q10" s="187">
        <f>'Jadual5-2digit'!AD8/'Jadual5-2digit'!R8*100-100</f>
        <v>12.516124172606325</v>
      </c>
      <c r="R10" s="187">
        <f>'Jadual5-2digit'!AE8/'Jadual5-2digit'!S8*100-100</f>
        <v>9.9020352228744883</v>
      </c>
      <c r="S10" s="187">
        <f>'Jadual5-2digit'!AF8/'Jadual5-2digit'!T8*100-100</f>
        <v>9.5014829417301456</v>
      </c>
      <c r="T10" s="187">
        <f>'Jadual5-2digit'!AG8/'Jadual5-2digit'!U8*100-100</f>
        <v>5.2871301559539461</v>
      </c>
      <c r="U10" s="187">
        <f>'Jadual5-2digit'!AH8/'Jadual5-2digit'!V8*100-100</f>
        <v>17.105624456546622</v>
      </c>
      <c r="V10" s="187">
        <f>'Jadual5-2digit'!AI8/'Jadual5-2digit'!W8*100-100</f>
        <v>18.693148803549732</v>
      </c>
      <c r="W10" s="187">
        <f>'Jadual5-2digit'!AJ8/'Jadual5-2digit'!X8*100-100</f>
        <v>9.5498848998383892</v>
      </c>
      <c r="X10" s="187">
        <f>'Jadual5-2digit'!AK8/'Jadual5-2digit'!Y8*100-100</f>
        <v>11.780632734277049</v>
      </c>
      <c r="Y10" s="187">
        <f>'Jadual5-2digit'!AL8/'Jadual5-2digit'!Z8*100-100</f>
        <v>7.7297667458552866</v>
      </c>
      <c r="Z10" s="187">
        <f>'Jadual5-2digit'!AM8/'Jadual5-2digit'!AA8*100-100</f>
        <v>8.5741282339707681</v>
      </c>
      <c r="AA10" s="178">
        <f>'Jadual5-2digit'!AN8/'Jadual5-2digit'!AB8*100-100</f>
        <v>11.159999999999997</v>
      </c>
      <c r="AB10" s="187">
        <f>'Jadual5-2digit'!AO8/'Jadual5-2digit'!AC8*100-100</f>
        <v>5.721225677364103</v>
      </c>
      <c r="AC10" s="187">
        <f>'Jadual5-2digit'!AP8/'Jadual5-2digit'!AD8*100-100</f>
        <v>6.6518828451882683</v>
      </c>
      <c r="AD10" s="187">
        <f>'Jadual5-2digit'!AQ8/'Jadual5-2digit'!AE8*100-100</f>
        <v>6.4595760455633098</v>
      </c>
      <c r="AE10" s="187">
        <f>'Jadual5-2digit'!AR8/'Jadual5-2digit'!AF8*100-100</f>
        <v>4.6774899849165479</v>
      </c>
      <c r="AF10" s="187" t="e">
        <f>'Jadual5-2digit'!#REF!/'Jadual5-2digit'!#REF!*100-100</f>
        <v>#REF!</v>
      </c>
      <c r="AG10" s="187" t="e">
        <f>'Jadual5-2digit'!CN8/'Jadual5-2digit'!#REF!*100-100</f>
        <v>#REF!</v>
      </c>
      <c r="AH10" s="187" t="e">
        <f>'Jadual5-2digit'!CO8/'Jadual5-2digit'!#REF!*100-100</f>
        <v>#REF!</v>
      </c>
      <c r="AI10" s="187" t="e">
        <f>'Jadual5-2digit'!CP8/'Jadual5-2digit'!#REF!*100-100</f>
        <v>#REF!</v>
      </c>
      <c r="AJ10" s="187" t="e">
        <f>'Jadual5-2digit'!CQ8/'Jadual5-2digit'!#REF!*100-100</f>
        <v>#REF!</v>
      </c>
      <c r="AK10" s="187">
        <f>'Jadual5-2digit'!CR8/'Jadual5-2digit'!CN8*100-100</f>
        <v>8.4687175941928814</v>
      </c>
      <c r="AL10" s="187">
        <f>'Jadual5-2digit'!CS8/'Jadual5-2digit'!CO8*100-100</f>
        <v>8.8573941747956724</v>
      </c>
      <c r="AM10" s="187">
        <f>'Jadual5-2digit'!CT8/'Jadual5-2digit'!CP8*100-100</f>
        <v>11.639071030070752</v>
      </c>
      <c r="AN10" s="187">
        <f>'Jadual5-2digit'!CU8/'Jadual5-2digit'!CQ8*100-100</f>
        <v>10.613181567835511</v>
      </c>
      <c r="AO10" s="187">
        <f>'Jadual5-2digit'!CV8/'Jadual5-2digit'!CR8*100-100</f>
        <v>13.174612964904696</v>
      </c>
      <c r="AP10" s="250">
        <f>'Jadual5-2digit'!CW8/'Jadual5-2digit'!CS8*100-100</f>
        <v>9.642010840452869</v>
      </c>
      <c r="AQ10" s="178">
        <f>'Jadual5-2digit'!CX8/'Jadual5-2digit'!CT8*100-100</f>
        <v>8.4481355992812439</v>
      </c>
      <c r="AR10" s="178">
        <f>'Jadual5-2digit'!CY8/'Jadual5-2digit'!CU8*100-100</f>
        <v>5.9152545185972087</v>
      </c>
      <c r="AS10" s="178" t="e">
        <f>'Jadual5-2digit'!#REF!/'Jadual5-2digit'!CV8*100-100</f>
        <v>#REF!</v>
      </c>
      <c r="AT10" s="45">
        <f>'Jadual5-2digit'!DQ8/'Jadual5-2digit'!DP8*100-100</f>
        <v>9.5548606640301443</v>
      </c>
      <c r="AU10" s="45">
        <f>'Jadual5-2digit'!R8/'Jadual5-2digit'!Q8*100-100</f>
        <v>5.4080073046308854</v>
      </c>
      <c r="AV10" s="45">
        <f>'Jadual5-2digit'!S8/'Jadual5-2digit'!R8*100-100</f>
        <v>1.6863295263024156</v>
      </c>
      <c r="AW10" s="45">
        <f>'Jadual5-2digit'!T8/'Jadual5-2digit'!S8*100-100</f>
        <v>4.2741532250597345</v>
      </c>
      <c r="AX10" s="45">
        <f>'Jadual5-2digit'!U8/'Jadual5-2digit'!T8*100-100</f>
        <v>-2.5201129522084358</v>
      </c>
      <c r="AY10" s="45">
        <f>'Jadual5-2digit'!W8/'Jadual5-2digit'!V8*100-100</f>
        <v>8.2959589950116737</v>
      </c>
      <c r="AZ10" s="45">
        <f>'Jadual5-2digit'!X8/'Jadual5-2digit'!W8*100-100</f>
        <v>7.8495589245153354</v>
      </c>
      <c r="BA10" s="45">
        <f>'Jadual5-2digit'!Y8/'Jadual5-2digit'!X8*100-100</f>
        <v>7.8140765048733982</v>
      </c>
      <c r="BB10" s="45">
        <f>'Jadual5-2digit'!Z8/'Jadual5-2digit'!Y8*100-100</f>
        <v>7.4694263233450187</v>
      </c>
      <c r="BC10" s="45">
        <f>'Jadual5-2digit'!AA8/'Jadual5-2digit'!Z8*100-100</f>
        <v>-6.0515881403075724</v>
      </c>
      <c r="BD10" s="45">
        <f>'Jadual5-2digit'!AB8/'Jadual5-2digit'!AA8*100-100</f>
        <v>-1.0123734533183324</v>
      </c>
      <c r="BE10" s="45">
        <f>'Jadual5-2digit'!AC8/'Jadual5-2digit'!AB8*100-100</f>
        <v>4.0463636363636368</v>
      </c>
      <c r="BF10" s="45">
        <f>'Jadual5-2digit'!AD8/'Jadual5-2digit'!AC8*100-100</f>
        <v>4.4114948755362775</v>
      </c>
      <c r="BG10" s="45">
        <f>'Jadual5-2digit'!AE8/'Jadual5-2digit'!AD8*100-100</f>
        <v>-0.67615062761507261</v>
      </c>
      <c r="BH10" s="45">
        <f>'Jadual5-2digit'!AF8/'Jadual5-2digit'!AE8*100-100</f>
        <v>3.8941124928386017</v>
      </c>
      <c r="BI10" s="45">
        <f>'Jadual5-2digit'!AG8/'Jadual5-2digit'!AF8*100-100</f>
        <v>-6.2717939568905337</v>
      </c>
      <c r="BJ10" s="45">
        <f>'Jadual5-2digit'!AH8/'Jadual5-2digit'!AG8*100-100</f>
        <v>-11.442291053815538</v>
      </c>
      <c r="BK10" s="45">
        <f>'Jadual5-2digit'!AI8/'Jadual5-2digit'!AH8*100-100</f>
        <v>9.7640564701284802</v>
      </c>
      <c r="BL10" s="45">
        <f>'Jadual5-2digit'!AJ8/'Jadual5-2digit'!AI8*100-100</f>
        <v>-0.45839304310675288</v>
      </c>
      <c r="BM10" s="45">
        <f>'Jadual5-2digit'!AK8/'Jadual5-2digit'!AJ8*100-100</f>
        <v>10.009478333959265</v>
      </c>
      <c r="BN10" s="45">
        <f>'Jadual5-2digit'!AL8/'Jadual5-2digit'!AK8*100-100</f>
        <v>3.5747959814026018</v>
      </c>
      <c r="BO10" s="45">
        <f>'Jadual5-2digit'!AM8/'Jadual5-2digit'!AL8*100-100</f>
        <v>-5.3152417873903204</v>
      </c>
      <c r="BP10" s="45">
        <f>'Jadual5-2digit'!AN8/'Jadual5-2digit'!AM8*100-100</f>
        <v>1.3451799789478684</v>
      </c>
      <c r="BQ10" s="45">
        <f>'Jadual5-2digit'!AO8/'Jadual5-2digit'!AN8*100-100</f>
        <v>-1.0443586640060118</v>
      </c>
      <c r="BR10" s="45">
        <f>'Jadual5-2digit'!AP8/'Jadual5-2digit'!AO8*100-100</f>
        <v>5.3306225671286569</v>
      </c>
      <c r="BS10" s="45">
        <f>'Jadual5-2digit'!AQ8/'Jadual5-2digit'!AP8*100-100</f>
        <v>-0.8552440584076777</v>
      </c>
      <c r="BT10" s="45">
        <f>'Jadual5-2digit'!CO8/'Jadual5-2digit'!CN8*100-100</f>
        <v>12.820712955632601</v>
      </c>
      <c r="BU10" s="45">
        <f>'Jadual5-2digit'!CP8/'Jadual5-2digit'!CO8*100-100</f>
        <v>-0.97251460254395283</v>
      </c>
      <c r="BV10" s="45">
        <f>'Jadual5-2digit'!CQ8/'Jadual5-2digit'!CP8*100-100</f>
        <v>8.7258101539966333</v>
      </c>
      <c r="BW10" s="45">
        <f>'Jadual5-2digit'!CR8/'Jadual5-2digit'!CQ8*100-100</f>
        <v>-10.704975215715066</v>
      </c>
      <c r="BX10" s="45">
        <f>'Jadual5-2digit'!CS8/'Jadual5-2digit'!CR8*100-100</f>
        <v>13.22498406628425</v>
      </c>
      <c r="BY10" s="45">
        <f>'Jadual5-2digit'!CT8/'Jadual5-2digit'!CS8*100-100</f>
        <v>1.5579746329771353</v>
      </c>
      <c r="BZ10" s="45">
        <f>'Jadual5-2digit'!CU8/'Jadual5-2digit'!CT8*100-100</f>
        <v>7.7266916385807036</v>
      </c>
      <c r="CA10" s="45">
        <f>'Jadual5-2digit'!CV8/'Jadual5-2digit'!CU8*100-100</f>
        <v>-8.6372010423063585</v>
      </c>
      <c r="CB10" s="45">
        <f>'Jadual5-2digit'!CW8/'Jadual5-2digit'!CV8*100-100</f>
        <v>9.6908096717350816</v>
      </c>
      <c r="CC10" s="149"/>
      <c r="CD10" s="13" t="s">
        <v>318</v>
      </c>
      <c r="CE10" s="111"/>
      <c r="CF10" s="91"/>
      <c r="CG10" s="91"/>
      <c r="CH10" s="91"/>
      <c r="CI10" s="91"/>
      <c r="CJ10" s="91"/>
      <c r="CL10" s="6"/>
    </row>
    <row r="11" spans="1:90" s="9" customFormat="1" ht="16.5" customHeight="1" x14ac:dyDescent="0.25">
      <c r="A11" s="622"/>
      <c r="B11" s="4"/>
      <c r="C11" s="5">
        <v>1.3</v>
      </c>
      <c r="D11" s="40">
        <v>0.35134077293196264</v>
      </c>
      <c r="E11" s="8">
        <v>12</v>
      </c>
      <c r="F11" s="146"/>
      <c r="G11" s="15" t="s">
        <v>124</v>
      </c>
      <c r="H11" s="187">
        <f>'Jadual5-2digit'!U9/'Jadual5-2digit'!I9*100-100</f>
        <v>8.9435535665134012</v>
      </c>
      <c r="I11" s="187">
        <f>'Jadual5-2digit'!V9/'Jadual5-2digit'!J9*100-100</f>
        <v>7.7045674628792824</v>
      </c>
      <c r="J11" s="187">
        <f>'Jadual5-2digit'!W9/'Jadual5-2digit'!K9*100-100</f>
        <v>6.6606793912717563</v>
      </c>
      <c r="K11" s="187">
        <f>'Jadual5-2digit'!X9/'Jadual5-2digit'!L9*100-100</f>
        <v>5.5796804588283493</v>
      </c>
      <c r="L11" s="187">
        <f>'Jadual5-2digit'!Y9/'Jadual5-2digit'!M9*100-100</f>
        <v>3.6185929995167214</v>
      </c>
      <c r="M11" s="187">
        <f>'Jadual5-2digit'!Z9/'Jadual5-2digit'!N9*100-100</f>
        <v>4.2871905815087672</v>
      </c>
      <c r="N11" s="187">
        <f>'Jadual5-2digit'!AA9/'Jadual5-2digit'!O9*100-100</f>
        <v>2.1059905065192481</v>
      </c>
      <c r="O11" s="187">
        <f>'Jadual5-2digit'!AB9/'Jadual5-2digit'!P9*100-100</f>
        <v>1.639026013644667</v>
      </c>
      <c r="P11" s="187">
        <f>'Jadual5-2digit'!AC9/'Jadual5-2digit'!Q9*100-100</f>
        <v>2.5081713061252628</v>
      </c>
      <c r="Q11" s="187">
        <f>'Jadual5-2digit'!AD9/'Jadual5-2digit'!R9*100-100</f>
        <v>-7.8902794312649291</v>
      </c>
      <c r="R11" s="187">
        <f>'Jadual5-2digit'!AE9/'Jadual5-2digit'!S9*100-100</f>
        <v>3.4265594455305006</v>
      </c>
      <c r="S11" s="187">
        <f>'Jadual5-2digit'!AF9/'Jadual5-2digit'!T9*100-100</f>
        <v>0.75451304808721886</v>
      </c>
      <c r="T11" s="187">
        <f>'Jadual5-2digit'!AG9/'Jadual5-2digit'!U9*100-100</f>
        <v>2.6537907285759701</v>
      </c>
      <c r="U11" s="187">
        <f>'Jadual5-2digit'!AH9/'Jadual5-2digit'!V9*100-100</f>
        <v>2.3844756214059544</v>
      </c>
      <c r="V11" s="187">
        <f>'Jadual5-2digit'!AI9/'Jadual5-2digit'!W9*100-100</f>
        <v>3.3023363405042687</v>
      </c>
      <c r="W11" s="187">
        <f>'Jadual5-2digit'!AJ9/'Jadual5-2digit'!X9*100-100</f>
        <v>2.0962672668011919</v>
      </c>
      <c r="X11" s="187">
        <f>'Jadual5-2digit'!AK9/'Jadual5-2digit'!Y9*100-100</f>
        <v>2.5375492566294184</v>
      </c>
      <c r="Y11" s="187">
        <f>'Jadual5-2digit'!AL9/'Jadual5-2digit'!Z9*100-100</f>
        <v>2.0401926282644922</v>
      </c>
      <c r="Z11" s="187">
        <f>'Jadual5-2digit'!AM9/'Jadual5-2digit'!AA9*100-100</f>
        <v>2.5715714832141572</v>
      </c>
      <c r="AA11" s="178">
        <f>'Jadual5-2digit'!AN9/'Jadual5-2digit'!AB9*100-100</f>
        <v>-2.2656370796838416</v>
      </c>
      <c r="AB11" s="187">
        <f>'Jadual5-2digit'!AO9/'Jadual5-2digit'!AC9*100-100</f>
        <v>-3.8233679160766343</v>
      </c>
      <c r="AC11" s="187">
        <f>'Jadual5-2digit'!AP9/'Jadual5-2digit'!AD9*100-100</f>
        <v>0.47391372878684024</v>
      </c>
      <c r="AD11" s="187">
        <f>'Jadual5-2digit'!AQ9/'Jadual5-2digit'!AE9*100-100</f>
        <v>11.337349785753403</v>
      </c>
      <c r="AE11" s="187">
        <f>'Jadual5-2digit'!AR9/'Jadual5-2digit'!AF9*100-100</f>
        <v>2.3786192455671653</v>
      </c>
      <c r="AF11" s="187" t="e">
        <f>'Jadual5-2digit'!#REF!/'Jadual5-2digit'!#REF!*100-100</f>
        <v>#REF!</v>
      </c>
      <c r="AG11" s="187" t="e">
        <f>'Jadual5-2digit'!CN9/'Jadual5-2digit'!#REF!*100-100</f>
        <v>#REF!</v>
      </c>
      <c r="AH11" s="187" t="e">
        <f>'Jadual5-2digit'!CO9/'Jadual5-2digit'!#REF!*100-100</f>
        <v>#REF!</v>
      </c>
      <c r="AI11" s="187" t="e">
        <f>'Jadual5-2digit'!CP9/'Jadual5-2digit'!#REF!*100-100</f>
        <v>#REF!</v>
      </c>
      <c r="AJ11" s="187" t="e">
        <f>'Jadual5-2digit'!CQ9/'Jadual5-2digit'!#REF!*100-100</f>
        <v>#REF!</v>
      </c>
      <c r="AK11" s="187">
        <f>'Jadual5-2digit'!CR9/'Jadual5-2digit'!CN9*100-100</f>
        <v>7.7573906228018927</v>
      </c>
      <c r="AL11" s="187">
        <f>'Jadual5-2digit'!CS9/'Jadual5-2digit'!CO9*100-100</f>
        <v>4.4805568224632708</v>
      </c>
      <c r="AM11" s="187">
        <f>'Jadual5-2digit'!CT9/'Jadual5-2digit'!CP9*100-100</f>
        <v>2.0746847720659645</v>
      </c>
      <c r="AN11" s="187">
        <f>'Jadual5-2digit'!CU9/'Jadual5-2digit'!CQ9*100-100</f>
        <v>-1.4991245609854644</v>
      </c>
      <c r="AO11" s="187">
        <f>'Jadual5-2digit'!CV9/'Jadual5-2digit'!CR9*100-100</f>
        <v>2.7825957216658139</v>
      </c>
      <c r="AP11" s="250">
        <f>'Jadual5-2digit'!CW9/'Jadual5-2digit'!CS9*100-100</f>
        <v>2.2234453438606039</v>
      </c>
      <c r="AQ11" s="178">
        <f>'Jadual5-2digit'!CX9/'Jadual5-2digit'!CT9*100-100</f>
        <v>-1.215328917986696</v>
      </c>
      <c r="AR11" s="178">
        <f>'Jadual5-2digit'!CY9/'Jadual5-2digit'!CU9*100-100</f>
        <v>4.6678446716311299</v>
      </c>
      <c r="AS11" s="178" t="e">
        <f>'Jadual5-2digit'!#REF!/'Jadual5-2digit'!CV9*100-100</f>
        <v>#REF!</v>
      </c>
      <c r="AT11" s="45">
        <f>'Jadual5-2digit'!DQ9/'Jadual5-2digit'!DP9*100-100</f>
        <v>2.0278601980655822</v>
      </c>
      <c r="AU11" s="45">
        <f>'Jadual5-2digit'!R9/'Jadual5-2digit'!Q9*100-100</f>
        <v>2.0223365491907543</v>
      </c>
      <c r="AV11" s="45">
        <f>'Jadual5-2digit'!S9/'Jadual5-2digit'!R9*100-100</f>
        <v>-12.858484082967948</v>
      </c>
      <c r="AW11" s="45">
        <f>'Jadual5-2digit'!T9/'Jadual5-2digit'!S9*100-100</f>
        <v>6.8742224986671658</v>
      </c>
      <c r="AX11" s="45">
        <f>'Jadual5-2digit'!U9/'Jadual5-2digit'!T9*100-100</f>
        <v>11.063073549433085</v>
      </c>
      <c r="AY11" s="45">
        <f>'Jadual5-2digit'!W9/'Jadual5-2digit'!V9*100-100</f>
        <v>1.2184614231929061</v>
      </c>
      <c r="AZ11" s="45">
        <f>'Jadual5-2digit'!X9/'Jadual5-2digit'!W9*100-100</f>
        <v>-4.6143881563728968</v>
      </c>
      <c r="BA11" s="45">
        <f>'Jadual5-2digit'!Y9/'Jadual5-2digit'!X9*100-100</f>
        <v>1.914868849914626</v>
      </c>
      <c r="BB11" s="45">
        <f>'Jadual5-2digit'!Z9/'Jadual5-2digit'!Y9*100-100</f>
        <v>2.7774076259732539</v>
      </c>
      <c r="BC11" s="45">
        <f>'Jadual5-2digit'!AA9/'Jadual5-2digit'!Z9*100-100</f>
        <v>-5.5741804037784846</v>
      </c>
      <c r="BD11" s="45">
        <f>'Jadual5-2digit'!AB9/'Jadual5-2digit'!AA9*100-100</f>
        <v>7.8324065083708518</v>
      </c>
      <c r="BE11" s="45">
        <f>'Jadual5-2digit'!AC9/'Jadual5-2digit'!AB9*100-100</f>
        <v>-5.582689841469076</v>
      </c>
      <c r="BF11" s="45">
        <f>'Jadual5-2digit'!AD9/'Jadual5-2digit'!AC9*100-100</f>
        <v>-8.3268310069454401</v>
      </c>
      <c r="BG11" s="45">
        <f>'Jadual5-2digit'!AE9/'Jadual5-2digit'!AD9*100-100</f>
        <v>-2.1520516996795038</v>
      </c>
      <c r="BH11" s="45">
        <f>'Jadual5-2digit'!AF9/'Jadual5-2digit'!AE9*100-100</f>
        <v>4.1131050184176843</v>
      </c>
      <c r="BI11" s="45">
        <f>'Jadual5-2digit'!AG9/'Jadual5-2digit'!AF9*100-100</f>
        <v>13.156673233828784</v>
      </c>
      <c r="BJ11" s="45">
        <f>'Jadual5-2digit'!AH9/'Jadual5-2digit'!AG9*100-100</f>
        <v>-0.34821607627938533</v>
      </c>
      <c r="BK11" s="45">
        <f>'Jadual5-2digit'!AI9/'Jadual5-2digit'!AH9*100-100</f>
        <v>2.1258690084156768</v>
      </c>
      <c r="BL11" s="45">
        <f>'Jadual5-2digit'!AJ9/'Jadual5-2digit'!AI9*100-100</f>
        <v>-5.7280283759091475</v>
      </c>
      <c r="BM11" s="45">
        <f>'Jadual5-2digit'!AK9/'Jadual5-2digit'!AJ9*100-100</f>
        <v>2.3553667968341756</v>
      </c>
      <c r="BN11" s="45">
        <f>'Jadual5-2digit'!AL9/'Jadual5-2digit'!AK9*100-100</f>
        <v>2.2788875686915162</v>
      </c>
      <c r="BO11" s="45">
        <f>'Jadual5-2digit'!AM9/'Jadual5-2digit'!AL9*100-100</f>
        <v>-5.082453736057289</v>
      </c>
      <c r="BP11" s="45">
        <f>'Jadual5-2digit'!AN9/'Jadual5-2digit'!AM9*100-100</f>
        <v>2.7471003891645864</v>
      </c>
      <c r="BQ11" s="45">
        <f>'Jadual5-2digit'!AO9/'Jadual5-2digit'!AN9*100-100</f>
        <v>-7.0875521143537838</v>
      </c>
      <c r="BR11" s="45">
        <f>'Jadual5-2digit'!AP9/'Jadual5-2digit'!AO9*100-100</f>
        <v>-4.2307692307692406</v>
      </c>
      <c r="BS11" s="45">
        <f>'Jadual5-2digit'!AQ9/'Jadual5-2digit'!AP9*100-100</f>
        <v>8.4274598393574394</v>
      </c>
      <c r="BT11" s="45">
        <f>'Jadual5-2digit'!CO9/'Jadual5-2digit'!CN9*100-100</f>
        <v>1.3464900821961834</v>
      </c>
      <c r="BU11" s="45">
        <f>'Jadual5-2digit'!CP9/'Jadual5-2digit'!CO9*100-100</f>
        <v>2.2229272839040988</v>
      </c>
      <c r="BV11" s="45">
        <f>'Jadual5-2digit'!CQ9/'Jadual5-2digit'!CP9*100-100</f>
        <v>-6.379243452958292</v>
      </c>
      <c r="BW11" s="45">
        <f>'Jadual5-2digit'!CR9/'Jadual5-2digit'!CQ9*100-100</f>
        <v>11.1009811133098</v>
      </c>
      <c r="BX11" s="45">
        <f>'Jadual5-2digit'!CS9/'Jadual5-2digit'!CR9*100-100</f>
        <v>-1.7353923049665383</v>
      </c>
      <c r="BY11" s="45">
        <f>'Jadual5-2digit'!CT9/'Jadual5-2digit'!CS9*100-100</f>
        <v>-0.13095836852443199</v>
      </c>
      <c r="BZ11" s="45">
        <f>'Jadual5-2digit'!CU9/'Jadual5-2digit'!CT9*100-100</f>
        <v>-9.6570662967151151</v>
      </c>
      <c r="CA11" s="45">
        <f>'Jadual5-2digit'!CV9/'Jadual5-2digit'!CU9*100-100</f>
        <v>15.930413563885736</v>
      </c>
      <c r="CB11" s="45">
        <f>'Jadual5-2digit'!CW9/'Jadual5-2digit'!CV9*100-100</f>
        <v>-2.2699642539601825</v>
      </c>
      <c r="CC11" s="150"/>
      <c r="CD11" s="13" t="s">
        <v>123</v>
      </c>
      <c r="CE11" s="111"/>
      <c r="CF11" s="91"/>
      <c r="CG11" s="91"/>
      <c r="CH11" s="91"/>
      <c r="CI11" s="91"/>
      <c r="CJ11" s="91"/>
    </row>
    <row r="12" spans="1:90" s="122" customFormat="1" ht="27" customHeight="1" x14ac:dyDescent="0.25">
      <c r="A12" s="622"/>
      <c r="B12" s="118" t="s">
        <v>58</v>
      </c>
      <c r="C12" s="119"/>
      <c r="D12" s="120">
        <f>SUM(D13:D15)</f>
        <v>0.86502377496796545</v>
      </c>
      <c r="E12" s="121"/>
      <c r="F12" s="57" t="s">
        <v>59</v>
      </c>
      <c r="G12" s="160"/>
      <c r="H12" s="185">
        <f>'Jadual5-2digit'!U10/'Jadual5-2digit'!I10*100-100</f>
        <v>6.3764188785525135</v>
      </c>
      <c r="I12" s="185">
        <f>'Jadual5-2digit'!V10/'Jadual5-2digit'!J10*100-100</f>
        <v>7.8571272957016021</v>
      </c>
      <c r="J12" s="185">
        <f>'Jadual5-2digit'!W10/'Jadual5-2digit'!K10*100-100</f>
        <v>9.2968685957865489</v>
      </c>
      <c r="K12" s="185">
        <f>'Jadual5-2digit'!X10/'Jadual5-2digit'!L10*100-100</f>
        <v>5.5481077645703749</v>
      </c>
      <c r="L12" s="185">
        <f>'Jadual5-2digit'!Y10/'Jadual5-2digit'!M10*100-100</f>
        <v>5.5035128805620843</v>
      </c>
      <c r="M12" s="185">
        <f>'Jadual5-2digit'!Z10/'Jadual5-2digit'!N10*100-100</f>
        <v>10.698443805249113</v>
      </c>
      <c r="N12" s="185">
        <f>'Jadual5-2digit'!AA10/'Jadual5-2digit'!O10*100-100</f>
        <v>5.3006387196241178</v>
      </c>
      <c r="O12" s="185">
        <f>'Jadual5-2digit'!AB10/'Jadual5-2digit'!P10*100-100</f>
        <v>8.1940746918133982</v>
      </c>
      <c r="P12" s="185">
        <f>'Jadual5-2digit'!AC10/'Jadual5-2digit'!Q10*100-100</f>
        <v>6.0814580621164396</v>
      </c>
      <c r="Q12" s="185">
        <f>'Jadual5-2digit'!AD10/'Jadual5-2digit'!R10*100-100</f>
        <v>5.224438784688374</v>
      </c>
      <c r="R12" s="185">
        <f>'Jadual5-2digit'!AE10/'Jadual5-2digit'!S10*100-100</f>
        <v>6.5766305433026702</v>
      </c>
      <c r="S12" s="185">
        <f>'Jadual5-2digit'!AF10/'Jadual5-2digit'!T10*100-100</f>
        <v>5.3160566995715328</v>
      </c>
      <c r="T12" s="185">
        <f>'Jadual5-2digit'!AG10/'Jadual5-2digit'!U10*100-100</f>
        <v>7.0592600764193207</v>
      </c>
      <c r="U12" s="185">
        <f>'Jadual5-2digit'!AH10/'Jadual5-2digit'!V10*100-100</f>
        <v>7.9109225874867377</v>
      </c>
      <c r="V12" s="185">
        <f>'Jadual5-2digit'!AI10/'Jadual5-2digit'!W10*100-100</f>
        <v>6.957296207753231</v>
      </c>
      <c r="W12" s="185">
        <f>'Jadual5-2digit'!AJ10/'Jadual5-2digit'!X10*100-100</f>
        <v>6.2932786391690598</v>
      </c>
      <c r="X12" s="185">
        <f>'Jadual5-2digit'!AK10/'Jadual5-2digit'!Y10*100-100</f>
        <v>7.6869969500205286</v>
      </c>
      <c r="Y12" s="185">
        <f>'Jadual5-2digit'!AL10/'Jadual5-2digit'!Z10*100-100</f>
        <v>8.3510207966496921</v>
      </c>
      <c r="Z12" s="185">
        <f>'Jadual5-2digit'!AM10/'Jadual5-2digit'!AA10*100-100</f>
        <v>9.0636547444746611</v>
      </c>
      <c r="AA12" s="176">
        <f>'Jadual5-2digit'!AN10/'Jadual5-2digit'!AB10*100-100</f>
        <v>8.6911408666436216</v>
      </c>
      <c r="AB12" s="185">
        <f>'Jadual5-2digit'!AO10/'Jadual5-2digit'!AC10*100-100</f>
        <v>8.6845796117221568</v>
      </c>
      <c r="AC12" s="185">
        <f>'Jadual5-2digit'!AP10/'Jadual5-2digit'!AD10*100-100</f>
        <v>9.3317257079100528</v>
      </c>
      <c r="AD12" s="185">
        <f>'Jadual5-2digit'!AQ10/'Jadual5-2digit'!AE10*100-100</f>
        <v>7.7948289957759869</v>
      </c>
      <c r="AE12" s="185">
        <f>'Jadual5-2digit'!AR10/'Jadual5-2digit'!AF10*100-100</f>
        <v>7.674178950669841</v>
      </c>
      <c r="AF12" s="185" t="e">
        <f>'Jadual5-2digit'!#REF!/'Jadual5-2digit'!#REF!*100-100</f>
        <v>#REF!</v>
      </c>
      <c r="AG12" s="185" t="e">
        <f>'Jadual5-2digit'!CN10/'Jadual5-2digit'!#REF!*100-100</f>
        <v>#REF!</v>
      </c>
      <c r="AH12" s="185" t="e">
        <f>'Jadual5-2digit'!CO10/'Jadual5-2digit'!#REF!*100-100</f>
        <v>#REF!</v>
      </c>
      <c r="AI12" s="185" t="e">
        <f>'Jadual5-2digit'!CP10/'Jadual5-2digit'!#REF!*100-100</f>
        <v>#REF!</v>
      </c>
      <c r="AJ12" s="185" t="e">
        <f>'Jadual5-2digit'!CQ10/'Jadual5-2digit'!#REF!*100-100</f>
        <v>#REF!</v>
      </c>
      <c r="AK12" s="185">
        <f>'Jadual5-2digit'!CR10/'Jadual5-2digit'!CN10*100-100</f>
        <v>7.8642875307281486</v>
      </c>
      <c r="AL12" s="185">
        <f>'Jadual5-2digit'!CS10/'Jadual5-2digit'!CO10*100-100</f>
        <v>7.1391221129275806</v>
      </c>
      <c r="AM12" s="185">
        <f>'Jadual5-2digit'!CT10/'Jadual5-2digit'!CP10*100-100</f>
        <v>6.5042158863669215</v>
      </c>
      <c r="AN12" s="185">
        <f>'Jadual5-2digit'!CU10/'Jadual5-2digit'!CQ10*100-100</f>
        <v>5.7182549672270255</v>
      </c>
      <c r="AO12" s="185">
        <f>'Jadual5-2digit'!CV10/'Jadual5-2digit'!CR10*100-100</f>
        <v>7.2997504862570821</v>
      </c>
      <c r="AP12" s="248">
        <f>'Jadual5-2digit'!CW10/'Jadual5-2digit'!CS10*100-100</f>
        <v>7.4470730157560894</v>
      </c>
      <c r="AQ12" s="176">
        <f>'Jadual5-2digit'!CX10/'Jadual5-2digit'!CT10*100-100</f>
        <v>8.8101505942472329</v>
      </c>
      <c r="AR12" s="176">
        <f>'Jadual5-2digit'!CY10/'Jadual5-2digit'!CU10*100-100</f>
        <v>8.2567512744077902</v>
      </c>
      <c r="AS12" s="176" t="e">
        <f>'Jadual5-2digit'!#REF!/'Jadual5-2digit'!CV10*100-100</f>
        <v>#REF!</v>
      </c>
      <c r="AT12" s="71">
        <f>'Jadual5-2digit'!DQ10/'Jadual5-2digit'!DP10*100-100</f>
        <v>7.9831103002717612</v>
      </c>
      <c r="AU12" s="71">
        <f>'Jadual5-2digit'!R10/'Jadual5-2digit'!Q10*100-100</f>
        <v>3.3828294000763464</v>
      </c>
      <c r="AV12" s="71">
        <f>'Jadual5-2digit'!S10/'Jadual5-2digit'!R10*100-100</f>
        <v>4.3164582130109181</v>
      </c>
      <c r="AW12" s="71">
        <f>'Jadual5-2digit'!T10/'Jadual5-2digit'!S10*100-100</f>
        <v>-3.8265352429704649</v>
      </c>
      <c r="AX12" s="71">
        <f>'Jadual5-2digit'!U10/'Jadual5-2digit'!T10*100-100</f>
        <v>-5.8973971801211889</v>
      </c>
      <c r="AY12" s="71">
        <f>'Jadual5-2digit'!W10/'Jadual5-2digit'!V10*100-100</f>
        <v>7.7261021057415604</v>
      </c>
      <c r="AZ12" s="71">
        <f>'Jadual5-2digit'!X10/'Jadual5-2digit'!W10*100-100</f>
        <v>-0.35344302254723914</v>
      </c>
      <c r="BA12" s="71">
        <f>'Jadual5-2digit'!Y10/'Jadual5-2digit'!X10*100-100</f>
        <v>7.6574966129760753</v>
      </c>
      <c r="BB12" s="71">
        <f>'Jadual5-2digit'!Z10/'Jadual5-2digit'!Y10*100-100</f>
        <v>-8.181635453171026</v>
      </c>
      <c r="BC12" s="71">
        <f>'Jadual5-2digit'!AA10/'Jadual5-2digit'!Z10*100-100</f>
        <v>-4.4391567125113056</v>
      </c>
      <c r="BD12" s="71">
        <f>'Jadual5-2digit'!AB10/'Jadual5-2digit'!AA10*100-100</f>
        <v>0.79082877660580664</v>
      </c>
      <c r="BE12" s="71">
        <f>'Jadual5-2digit'!AC10/'Jadual5-2digit'!AB10*100-100</f>
        <v>7.0962004051583705</v>
      </c>
      <c r="BF12" s="71">
        <f>'Jadual5-2digit'!AD10/'Jadual5-2digit'!AC10*100-100</f>
        <v>2.5476120174208177</v>
      </c>
      <c r="BG12" s="71">
        <f>'Jadual5-2digit'!AE10/'Jadual5-2digit'!AD10*100-100</f>
        <v>5.6569819232118874</v>
      </c>
      <c r="BH12" s="71">
        <f>'Jadual5-2digit'!AF10/'Jadual5-2digit'!AE10*100-100</f>
        <v>-4.9640618612890108</v>
      </c>
      <c r="BI12" s="71">
        <f>'Jadual5-2digit'!AG10/'Jadual5-2digit'!AF10*100-100</f>
        <v>-4.3398001702585276</v>
      </c>
      <c r="BJ12" s="71">
        <f>'Jadual5-2digit'!AH10/'Jadual5-2digit'!AG10*100-100</f>
        <v>8.9928057553962049E-2</v>
      </c>
      <c r="BK12" s="71">
        <f>'Jadual5-2digit'!AI10/'Jadual5-2digit'!AH10*100-100</f>
        <v>6.7741090146750622</v>
      </c>
      <c r="BL12" s="71">
        <f>'Jadual5-2digit'!AJ10/'Jadual5-2digit'!AI10*100-100</f>
        <v>-0.97207369878863403</v>
      </c>
      <c r="BM12" s="71">
        <f>'Jadual5-2digit'!AK10/'Jadual5-2digit'!AJ10*100-100</f>
        <v>9.0691025606981981</v>
      </c>
      <c r="BN12" s="71">
        <f>'Jadual5-2digit'!AL10/'Jadual5-2digit'!AK10*100-100</f>
        <v>-7.615461399251771</v>
      </c>
      <c r="BO12" s="71">
        <f>'Jadual5-2digit'!AM10/'Jadual5-2digit'!AL10*100-100</f>
        <v>-3.8106448580890486</v>
      </c>
      <c r="BP12" s="71">
        <f>'Jadual5-2digit'!AN10/'Jadual5-2digit'!AM10*100-100</f>
        <v>0.4465712641893731</v>
      </c>
      <c r="BQ12" s="71">
        <f>'Jadual5-2digit'!AO10/'Jadual5-2digit'!AN10*100-100</f>
        <v>7.0897354304936897</v>
      </c>
      <c r="BR12" s="71">
        <f>'Jadual5-2digit'!AP10/'Jadual5-2digit'!AO10*100-100</f>
        <v>3.1582164566848832</v>
      </c>
      <c r="BS12" s="71">
        <f>'Jadual5-2digit'!AQ10/'Jadual5-2digit'!AP10*100-100</f>
        <v>4.1717417783191166</v>
      </c>
      <c r="BT12" s="71">
        <f>'Jadual5-2digit'!CO10/'Jadual5-2digit'!CN10*100-100</f>
        <v>7.3970077138255448</v>
      </c>
      <c r="BU12" s="71">
        <f>'Jadual5-2digit'!CP10/'Jadual5-2digit'!CO10*100-100</f>
        <v>-4.2848545241078568</v>
      </c>
      <c r="BV12" s="71">
        <f>'Jadual5-2digit'!CQ10/'Jadual5-2digit'!CP10*100-100</f>
        <v>10.554146824169706</v>
      </c>
      <c r="BW12" s="71">
        <f>'Jadual5-2digit'!CR10/'Jadual5-2digit'!CQ10*100-100</f>
        <v>-5.0861048175808605</v>
      </c>
      <c r="BX12" s="71">
        <f>'Jadual5-2digit'!CS10/'Jadual5-2digit'!CR10*100-100</f>
        <v>6.6749837914300798</v>
      </c>
      <c r="BY12" s="71">
        <f>'Jadual5-2digit'!CT10/'Jadual5-2digit'!CS10*100-100</f>
        <v>-4.8520622876244346</v>
      </c>
      <c r="BZ12" s="71">
        <f>'Jadual5-2digit'!CU10/'Jadual5-2digit'!CT10*100-100</f>
        <v>9.7382989431303457</v>
      </c>
      <c r="CA12" s="71">
        <f>'Jadual5-2digit'!CV10/'Jadual5-2digit'!CU10*100-100</f>
        <v>-3.6662374543594467</v>
      </c>
      <c r="CB12" s="71">
        <f>'Jadual5-2digit'!CW10/'Jadual5-2digit'!CV10*100-100</f>
        <v>6.8214485164196361</v>
      </c>
      <c r="CC12" s="596" t="s">
        <v>60</v>
      </c>
      <c r="CD12" s="596"/>
      <c r="CE12" s="112"/>
      <c r="CF12" s="90"/>
      <c r="CG12" s="90"/>
      <c r="CH12" s="90"/>
      <c r="CI12" s="90"/>
      <c r="CJ12" s="90"/>
    </row>
    <row r="13" spans="1:90" s="55" customFormat="1" ht="15" customHeight="1" x14ac:dyDescent="0.25">
      <c r="A13" s="622"/>
      <c r="B13" s="60"/>
      <c r="C13" s="5">
        <v>2.1</v>
      </c>
      <c r="D13" s="52">
        <v>0.37008844826871146</v>
      </c>
      <c r="E13" s="53">
        <v>13</v>
      </c>
      <c r="F13" s="146"/>
      <c r="G13" s="15" t="s">
        <v>382</v>
      </c>
      <c r="H13" s="187">
        <f>'Jadual5-2digit'!U11/'Jadual5-2digit'!I11*100-100</f>
        <v>4.3026139007525899</v>
      </c>
      <c r="I13" s="187">
        <f>'Jadual5-2digit'!V11/'Jadual5-2digit'!J11*100-100</f>
        <v>4.4232975778182464</v>
      </c>
      <c r="J13" s="187">
        <f>'Jadual5-2digit'!W11/'Jadual5-2digit'!K11*100-100</f>
        <v>3.6092195906374656</v>
      </c>
      <c r="K13" s="187">
        <f>'Jadual5-2digit'!X11/'Jadual5-2digit'!L11*100-100</f>
        <v>3.0156614461845948</v>
      </c>
      <c r="L13" s="187">
        <f>'Jadual5-2digit'!Y11/'Jadual5-2digit'!M11*100-100</f>
        <v>3.1203924100646532</v>
      </c>
      <c r="M13" s="187">
        <f>'Jadual5-2digit'!Z11/'Jadual5-2digit'!N11*100-100</f>
        <v>7.425737543317652</v>
      </c>
      <c r="N13" s="187">
        <f>'Jadual5-2digit'!AA11/'Jadual5-2digit'!O11*100-100</f>
        <v>3.4181011868819269</v>
      </c>
      <c r="O13" s="187">
        <f>'Jadual5-2digit'!AB11/'Jadual5-2digit'!P11*100-100</f>
        <v>5.6100435562387929</v>
      </c>
      <c r="P13" s="187">
        <f>'Jadual5-2digit'!AC11/'Jadual5-2digit'!Q11*100-100</f>
        <v>5.5766756907244144</v>
      </c>
      <c r="Q13" s="187">
        <f>'Jadual5-2digit'!AD11/'Jadual5-2digit'!R11*100-100</f>
        <v>6.0311245379019738</v>
      </c>
      <c r="R13" s="187">
        <f>'Jadual5-2digit'!AE11/'Jadual5-2digit'!S11*100-100</f>
        <v>6.3274915463767485</v>
      </c>
      <c r="S13" s="187">
        <f>'Jadual5-2digit'!AF11/'Jadual5-2digit'!T11*100-100</f>
        <v>4.5034435623784219</v>
      </c>
      <c r="T13" s="187">
        <f>'Jadual5-2digit'!AG11/'Jadual5-2digit'!U11*100-100</f>
        <v>4.4120727211796265</v>
      </c>
      <c r="U13" s="187">
        <f>'Jadual5-2digit'!AH11/'Jadual5-2digit'!V11*100-100</f>
        <v>5.8357443119386261</v>
      </c>
      <c r="V13" s="187">
        <f>'Jadual5-2digit'!AI11/'Jadual5-2digit'!W11*100-100</f>
        <v>3.8724635459579559</v>
      </c>
      <c r="W13" s="187">
        <f>'Jadual5-2digit'!AJ11/'Jadual5-2digit'!X11*100-100</f>
        <v>3.4249507663327279</v>
      </c>
      <c r="X13" s="187">
        <f>'Jadual5-2digit'!AK11/'Jadual5-2digit'!Y11*100-100</f>
        <v>5.5183305765043542</v>
      </c>
      <c r="Y13" s="187">
        <f>'Jadual5-2digit'!AL11/'Jadual5-2digit'!Z11*100-100</f>
        <v>4.3156620123358636</v>
      </c>
      <c r="Z13" s="187">
        <f>'Jadual5-2digit'!AM11/'Jadual5-2digit'!AA11*100-100</f>
        <v>4.7437639986982418</v>
      </c>
      <c r="AA13" s="178">
        <f>'Jadual5-2digit'!AN11/'Jadual5-2digit'!AB11*100-100</f>
        <v>4.9044629254044025</v>
      </c>
      <c r="AB13" s="187">
        <f>'Jadual5-2digit'!AO11/'Jadual5-2digit'!AC11*100-100</f>
        <v>4.4246419640827384</v>
      </c>
      <c r="AC13" s="187">
        <f>'Jadual5-2digit'!AP11/'Jadual5-2digit'!AD11*100-100</f>
        <v>4.8061332558553715</v>
      </c>
      <c r="AD13" s="187">
        <f>'Jadual5-2digit'!AQ11/'Jadual5-2digit'!AE11*100-100</f>
        <v>3.39309071324152</v>
      </c>
      <c r="AE13" s="187">
        <f>'Jadual5-2digit'!AR11/'Jadual5-2digit'!AF11*100-100</f>
        <v>2.8303215679961227</v>
      </c>
      <c r="AF13" s="187" t="e">
        <f>'Jadual5-2digit'!#REF!/'Jadual5-2digit'!#REF!*100-100</f>
        <v>#REF!</v>
      </c>
      <c r="AG13" s="187" t="e">
        <f>'Jadual5-2digit'!CN11/'Jadual5-2digit'!#REF!*100-100</f>
        <v>#REF!</v>
      </c>
      <c r="AH13" s="187" t="e">
        <f>'Jadual5-2digit'!CO11/'Jadual5-2digit'!#REF!*100-100</f>
        <v>#REF!</v>
      </c>
      <c r="AI13" s="187" t="e">
        <f>'Jadual5-2digit'!CP11/'Jadual5-2digit'!#REF!*100-100</f>
        <v>#REF!</v>
      </c>
      <c r="AJ13" s="187" t="e">
        <f>'Jadual5-2digit'!CQ11/'Jadual5-2digit'!#REF!*100-100</f>
        <v>#REF!</v>
      </c>
      <c r="AK13" s="187">
        <f>'Jadual5-2digit'!CR11/'Jadual5-2digit'!CN11*100-100</f>
        <v>4.0986602341196487</v>
      </c>
      <c r="AL13" s="187">
        <f>'Jadual5-2digit'!CS11/'Jadual5-2digit'!CO11*100-100</f>
        <v>4.4782595832388239</v>
      </c>
      <c r="AM13" s="187">
        <f>'Jadual5-2digit'!CT11/'Jadual5-2digit'!CP11*100-100</f>
        <v>4.8671733335975631</v>
      </c>
      <c r="AN13" s="187">
        <f>'Jadual5-2digit'!CU11/'Jadual5-2digit'!CQ11*100-100</f>
        <v>5.6625619388706241</v>
      </c>
      <c r="AO13" s="187">
        <f>'Jadual5-2digit'!CV11/'Jadual5-2digit'!CR11*100-100</f>
        <v>4.696653559104405</v>
      </c>
      <c r="AP13" s="250">
        <f>'Jadual5-2digit'!CW11/'Jadual5-2digit'!CS11*100-100</f>
        <v>4.4260066829019564</v>
      </c>
      <c r="AQ13" s="178">
        <f>'Jadual5-2digit'!CX11/'Jadual5-2digit'!CT11*100-100</f>
        <v>4.6847391645328003</v>
      </c>
      <c r="AR13" s="178">
        <f>'Jadual5-2digit'!CY11/'Jadual5-2digit'!CU11*100-100</f>
        <v>3.6866445034637678</v>
      </c>
      <c r="AS13" s="178" t="e">
        <f>'Jadual5-2digit'!#REF!/'Jadual5-2digit'!CV11*100-100</f>
        <v>#REF!</v>
      </c>
      <c r="AT13" s="45">
        <f>'Jadual5-2digit'!DQ11/'Jadual5-2digit'!DP11*100-100</f>
        <v>4.4976158361670997</v>
      </c>
      <c r="AU13" s="45">
        <f>'Jadual5-2digit'!R11/'Jadual5-2digit'!Q11*100-100</f>
        <v>-3.3965017376111177</v>
      </c>
      <c r="AV13" s="45">
        <f>'Jadual5-2digit'!S11/'Jadual5-2digit'!R11*100-100</f>
        <v>9.3254362602854144</v>
      </c>
      <c r="AW13" s="45">
        <f>'Jadual5-2digit'!T11/'Jadual5-2digit'!S11*100-100</f>
        <v>-13.550339962913142</v>
      </c>
      <c r="AX13" s="45">
        <f>'Jadual5-2digit'!U11/'Jadual5-2digit'!T11*100-100</f>
        <v>0.40271279112560876</v>
      </c>
      <c r="AY13" s="45">
        <f>'Jadual5-2digit'!W11/'Jadual5-2digit'!V11*100-100</f>
        <v>5.2208187582536141</v>
      </c>
      <c r="AZ13" s="45">
        <f>'Jadual5-2digit'!X11/'Jadual5-2digit'!W11*100-100</f>
        <v>0.70225526451935139</v>
      </c>
      <c r="BA13" s="45">
        <f>'Jadual5-2digit'!Y11/'Jadual5-2digit'!X11*100-100</f>
        <v>1.8038074036019083</v>
      </c>
      <c r="BB13" s="45">
        <f>'Jadual5-2digit'!Z11/'Jadual5-2digit'!Y11*100-100</f>
        <v>-1.2139392750007119</v>
      </c>
      <c r="BC13" s="45">
        <f>'Jadual5-2digit'!AA11/'Jadual5-2digit'!Z11*100-100</f>
        <v>-1.1673667082907571</v>
      </c>
      <c r="BD13" s="45">
        <f>'Jadual5-2digit'!AB11/'Jadual5-2digit'!AA11*100-100</f>
        <v>-1.363975726017955</v>
      </c>
      <c r="BE13" s="45">
        <f>'Jadual5-2digit'!AC11/'Jadual5-2digit'!AB11*100-100</f>
        <v>6.7210744403147942</v>
      </c>
      <c r="BF13" s="45">
        <f>'Jadual5-2digit'!AD11/'Jadual5-2digit'!AC11*100-100</f>
        <v>-2.9806774266878762</v>
      </c>
      <c r="BG13" s="45">
        <f>'Jadual5-2digit'!AE11/'Jadual5-2digit'!AD11*100-100</f>
        <v>9.6310111811953334</v>
      </c>
      <c r="BH13" s="45">
        <f>'Jadual5-2digit'!AF11/'Jadual5-2digit'!AE11*100-100</f>
        <v>-15.033383772323532</v>
      </c>
      <c r="BI13" s="45">
        <f>'Jadual5-2digit'!AG11/'Jadual5-2digit'!AF11*100-100</f>
        <v>0.31492735541512218</v>
      </c>
      <c r="BJ13" s="45">
        <f>'Jadual5-2digit'!AH11/'Jadual5-2digit'!AG11*100-100</f>
        <v>5.3028555380588074</v>
      </c>
      <c r="BK13" s="45">
        <f>'Jadual5-2digit'!AI11/'Jadual5-2digit'!AH11*100-100</f>
        <v>3.2689450222882783</v>
      </c>
      <c r="BL13" s="45">
        <f>'Jadual5-2digit'!AJ11/'Jadual5-2digit'!AI11*100-100</f>
        <v>0.2684006640841119</v>
      </c>
      <c r="BM13" s="45">
        <f>'Jadual5-2digit'!AK11/'Jadual5-2digit'!AJ11*100-100</f>
        <v>3.8643743503417483</v>
      </c>
      <c r="BN13" s="45">
        <f>'Jadual5-2digit'!AL11/'Jadual5-2digit'!AK11*100-100</f>
        <v>-2.3398753011194628</v>
      </c>
      <c r="BO13" s="45">
        <f>'Jadual5-2digit'!AM11/'Jadual5-2digit'!AL11*100-100</f>
        <v>-0.76176657295728489</v>
      </c>
      <c r="BP13" s="45">
        <f>'Jadual5-2digit'!AN11/'Jadual5-2digit'!AM11*100-100</f>
        <v>-1.2126473544731908</v>
      </c>
      <c r="BQ13" s="45">
        <f>'Jadual5-2digit'!AO11/'Jadual5-2digit'!AN11*100-100</f>
        <v>6.2329445066279447</v>
      </c>
      <c r="BR13" s="45">
        <f>'Jadual5-2digit'!AP11/'Jadual5-2digit'!AO11*100-100</f>
        <v>-2.6262397575778635</v>
      </c>
      <c r="BS13" s="45">
        <f>'Jadual5-2digit'!AQ11/'Jadual5-2digit'!AP11*100-100</f>
        <v>8.1529175050301745</v>
      </c>
      <c r="BT13" s="45">
        <f>'Jadual5-2digit'!CO11/'Jadual5-2digit'!CN11*100-100</f>
        <v>5.8874513120933898</v>
      </c>
      <c r="BU13" s="45">
        <f>'Jadual5-2digit'!CP11/'Jadual5-2digit'!CO11*100-100</f>
        <v>-0.47336811274048785</v>
      </c>
      <c r="BV13" s="45">
        <f>'Jadual5-2digit'!CQ11/'Jadual5-2digit'!CP11*100-100</f>
        <v>0.98492880569951069</v>
      </c>
      <c r="BW13" s="45">
        <f>'Jadual5-2digit'!CR11/'Jadual5-2digit'!CQ11*100-100</f>
        <v>-2.1851542952460363</v>
      </c>
      <c r="BX13" s="45">
        <f>'Jadual5-2digit'!CS11/'Jadual5-2digit'!CR11*100-100</f>
        <v>6.2735735494743494</v>
      </c>
      <c r="BY13" s="45">
        <f>'Jadual5-2digit'!CT11/'Jadual5-2digit'!CS11*100-100</f>
        <v>-0.10288648505785147</v>
      </c>
      <c r="BZ13" s="45">
        <f>'Jadual5-2digit'!CU11/'Jadual5-2digit'!CT11*100-100</f>
        <v>1.7508716562886946</v>
      </c>
      <c r="CA13" s="45">
        <f>'Jadual5-2digit'!CV11/'Jadual5-2digit'!CU11*100-100</f>
        <v>-3.0793232175027327</v>
      </c>
      <c r="CB13" s="45">
        <f>'Jadual5-2digit'!CW11/'Jadual5-2digit'!CV11*100-100</f>
        <v>5.99885024432308</v>
      </c>
      <c r="CC13" s="149"/>
      <c r="CD13" s="13" t="s">
        <v>381</v>
      </c>
      <c r="CE13" s="111"/>
      <c r="CF13" s="91"/>
      <c r="CG13" s="91"/>
      <c r="CH13" s="91"/>
      <c r="CI13" s="91"/>
      <c r="CJ13" s="91"/>
    </row>
    <row r="14" spans="1:90" s="55" customFormat="1" ht="15" customHeight="1" x14ac:dyDescent="0.25">
      <c r="A14" s="622"/>
      <c r="B14" s="58"/>
      <c r="C14" s="5">
        <v>2.2000000000000002</v>
      </c>
      <c r="D14" s="52">
        <v>0.3928714164957246</v>
      </c>
      <c r="E14" s="53">
        <v>14</v>
      </c>
      <c r="F14" s="146"/>
      <c r="G14" s="15" t="s">
        <v>384</v>
      </c>
      <c r="H14" s="187">
        <f>'Jadual5-2digit'!U12/'Jadual5-2digit'!I12*100-100</f>
        <v>6.2815975733063709</v>
      </c>
      <c r="I14" s="187">
        <f>'Jadual5-2digit'!V12/'Jadual5-2digit'!J12*100-100</f>
        <v>8.8876943063208387</v>
      </c>
      <c r="J14" s="187">
        <f>'Jadual5-2digit'!W12/'Jadual5-2digit'!K12*100-100</f>
        <v>12.647120638923923</v>
      </c>
      <c r="K14" s="187">
        <f>'Jadual5-2digit'!X12/'Jadual5-2digit'!L12*100-100</f>
        <v>6.4572547922204961</v>
      </c>
      <c r="L14" s="187">
        <f>'Jadual5-2digit'!Y12/'Jadual5-2digit'!M12*100-100</f>
        <v>7.0698429217784167</v>
      </c>
      <c r="M14" s="187">
        <f>'Jadual5-2digit'!Z12/'Jadual5-2digit'!N12*100-100</f>
        <v>15.927915827177074</v>
      </c>
      <c r="N14" s="187">
        <f>'Jadual5-2digit'!AA12/'Jadual5-2digit'!O12*100-100</f>
        <v>6.9173354284752122</v>
      </c>
      <c r="O14" s="187">
        <f>'Jadual5-2digit'!AB12/'Jadual5-2digit'!P12*100-100</f>
        <v>10.436724343005906</v>
      </c>
      <c r="P14" s="187">
        <f>'Jadual5-2digit'!AC12/'Jadual5-2digit'!Q12*100-100</f>
        <v>7.1240339043049232</v>
      </c>
      <c r="Q14" s="187">
        <f>'Jadual5-2digit'!AD12/'Jadual5-2digit'!R12*100-100</f>
        <v>4.6637016642840763</v>
      </c>
      <c r="R14" s="187">
        <f>'Jadual5-2digit'!AE12/'Jadual5-2digit'!S12*100-100</f>
        <v>7.3784863438352914</v>
      </c>
      <c r="S14" s="187">
        <f>'Jadual5-2digit'!AF12/'Jadual5-2digit'!T12*100-100</f>
        <v>7.2798279871868061</v>
      </c>
      <c r="T14" s="187">
        <f>'Jadual5-2digit'!AG12/'Jadual5-2digit'!U12*100-100</f>
        <v>8.1272049787925624</v>
      </c>
      <c r="U14" s="187">
        <f>'Jadual5-2digit'!AH12/'Jadual5-2digit'!V12*100-100</f>
        <v>9.7831900275640749</v>
      </c>
      <c r="V14" s="187">
        <f>'Jadual5-2digit'!AI12/'Jadual5-2digit'!W12*100-100</f>
        <v>10.109613321516875</v>
      </c>
      <c r="W14" s="187">
        <f>'Jadual5-2digit'!AJ12/'Jadual5-2digit'!X12*100-100</f>
        <v>8.2435997333808899</v>
      </c>
      <c r="X14" s="187">
        <f>'Jadual5-2digit'!AK12/'Jadual5-2digit'!Y12*100-100</f>
        <v>9.1788235487936447</v>
      </c>
      <c r="Y14" s="244">
        <f>'Jadual5-2digit'!AL12/'Jadual5-2digit'!Z12*100-100</f>
        <v>13.812880177657632</v>
      </c>
      <c r="Z14" s="187">
        <f>'Jadual5-2digit'!AM12/'Jadual5-2digit'!AA12*100-100</f>
        <v>14.61609523609566</v>
      </c>
      <c r="AA14" s="178">
        <f>'Jadual5-2digit'!AN12/'Jadual5-2digit'!AB12*100-100</f>
        <v>13.588839553338289</v>
      </c>
      <c r="AB14" s="187">
        <f>'Jadual5-2digit'!AO12/'Jadual5-2digit'!AC12*100-100</f>
        <v>13.269324325564753</v>
      </c>
      <c r="AC14" s="187">
        <f>'Jadual5-2digit'!AP12/'Jadual5-2digit'!AD12*100-100</f>
        <v>13.948586508384835</v>
      </c>
      <c r="AD14" s="187">
        <f>'Jadual5-2digit'!AQ12/'Jadual5-2digit'!AE12*100-100</f>
        <v>12.884437336924506</v>
      </c>
      <c r="AE14" s="187">
        <f>'Jadual5-2digit'!AR12/'Jadual5-2digit'!AF12*100-100</f>
        <v>12.286485602094245</v>
      </c>
      <c r="AF14" s="187" t="e">
        <f>'Jadual5-2digit'!#REF!/'Jadual5-2digit'!#REF!*100-100</f>
        <v>#REF!</v>
      </c>
      <c r="AG14" s="187" t="e">
        <f>'Jadual5-2digit'!CN12/'Jadual5-2digit'!#REF!*100-100</f>
        <v>#REF!</v>
      </c>
      <c r="AH14" s="187" t="e">
        <f>'Jadual5-2digit'!CO12/'Jadual5-2digit'!#REF!*100-100</f>
        <v>#REF!</v>
      </c>
      <c r="AI14" s="187" t="e">
        <f>'Jadual5-2digit'!CP12/'Jadual5-2digit'!#REF!*100-100</f>
        <v>#REF!</v>
      </c>
      <c r="AJ14" s="187" t="e">
        <f>'Jadual5-2digit'!CQ12/'Jadual5-2digit'!#REF!*100-100</f>
        <v>#REF!</v>
      </c>
      <c r="AK14" s="187">
        <f>'Jadual5-2digit'!CR12/'Jadual5-2digit'!CN12*100-100</f>
        <v>9.2825237297599017</v>
      </c>
      <c r="AL14" s="187">
        <f>'Jadual5-2digit'!CS12/'Jadual5-2digit'!CO12*100-100</f>
        <v>9.4811101092868881</v>
      </c>
      <c r="AM14" s="187">
        <f>'Jadual5-2digit'!CT12/'Jadual5-2digit'!CP12*100-100</f>
        <v>8.113351124829876</v>
      </c>
      <c r="AN14" s="187">
        <f>'Jadual5-2digit'!CU12/'Jadual5-2digit'!CQ12*100-100</f>
        <v>6.4347733446971489</v>
      </c>
      <c r="AO14" s="187">
        <f>'Jadual5-2digit'!CV12/'Jadual5-2digit'!CR12*100-100</f>
        <v>9.3508356504907795</v>
      </c>
      <c r="AP14" s="250">
        <f>'Jadual5-2digit'!CW12/'Jadual5-2digit'!CS12*100-100</f>
        <v>10.326165653055327</v>
      </c>
      <c r="AQ14" s="178">
        <f>'Jadual5-2digit'!CX12/'Jadual5-2digit'!CT12*100-100</f>
        <v>13.797547411101078</v>
      </c>
      <c r="AR14" s="178">
        <f>'Jadual5-2digit'!CY12/'Jadual5-2digit'!CU12*100-100</f>
        <v>13.031546635970841</v>
      </c>
      <c r="AS14" s="178" t="e">
        <f>'Jadual5-2digit'!#REF!/'Jadual5-2digit'!CV12*100-100</f>
        <v>#REF!</v>
      </c>
      <c r="AT14" s="45">
        <f>'Jadual5-2digit'!DQ12/'Jadual5-2digit'!DP12*100-100</f>
        <v>11.589258508043045</v>
      </c>
      <c r="AU14" s="45">
        <f>'Jadual5-2digit'!R12/'Jadual5-2digit'!Q12*100-100</f>
        <v>11.42991995909459</v>
      </c>
      <c r="AV14" s="45">
        <f>'Jadual5-2digit'!S12/'Jadual5-2digit'!R12*100-100</f>
        <v>-2.361412611849417</v>
      </c>
      <c r="AW14" s="45">
        <f>'Jadual5-2digit'!T12/'Jadual5-2digit'!S12*100-100</f>
        <v>2.9815808976375138</v>
      </c>
      <c r="AX14" s="45">
        <f>'Jadual5-2digit'!U12/'Jadual5-2digit'!T12*100-100</f>
        <v>-11.441484926938429</v>
      </c>
      <c r="AY14" s="45">
        <f>'Jadual5-2digit'!W12/'Jadual5-2digit'!V12*100-100</f>
        <v>10.251162216645412</v>
      </c>
      <c r="AZ14" s="45">
        <f>'Jadual5-2digit'!X12/'Jadual5-2digit'!W12*100-100</f>
        <v>-0.63062642847147288</v>
      </c>
      <c r="BA14" s="45">
        <f>'Jadual5-2digit'!Y12/'Jadual5-2digit'!X12*100-100</f>
        <v>13.969338803405961</v>
      </c>
      <c r="BB14" s="45">
        <f>'Jadual5-2digit'!Z12/'Jadual5-2digit'!Y12*100-100</f>
        <v>-14.686282424072701</v>
      </c>
      <c r="BC14" s="45">
        <f>'Jadual5-2digit'!AA12/'Jadual5-2digit'!Z12*100-100</f>
        <v>-8.0254900067587158</v>
      </c>
      <c r="BD14" s="45">
        <f>'Jadual5-2digit'!AB12/'Jadual5-2digit'!AA12*100-100</f>
        <v>3.3183564634991427</v>
      </c>
      <c r="BE14" s="45">
        <f>'Jadual5-2digit'!AC12/'Jadual5-2digit'!AB12*100-100</f>
        <v>10.693057234883526</v>
      </c>
      <c r="BF14" s="45">
        <f>'Jadual5-2digit'!AD12/'Jadual5-2digit'!AC12*100-100</f>
        <v>8.8706938490770426</v>
      </c>
      <c r="BG14" s="45">
        <f>'Jadual5-2digit'!AE12/'Jadual5-2digit'!AD12*100-100</f>
        <v>0.17115347323513674</v>
      </c>
      <c r="BH14" s="45">
        <f>'Jadual5-2digit'!AF12/'Jadual5-2digit'!AE12*100-100</f>
        <v>2.8869623769042931</v>
      </c>
      <c r="BI14" s="45">
        <f>'Jadual5-2digit'!AG12/'Jadual5-2digit'!AF12*100-100</f>
        <v>-10.741982984293202</v>
      </c>
      <c r="BJ14" s="45">
        <f>'Jadual5-2digit'!AH12/'Jadual5-2digit'!AG12*100-100</f>
        <v>-2.1712232721406934</v>
      </c>
      <c r="BK14" s="45">
        <f>'Jadual5-2digit'!AI12/'Jadual5-2digit'!AH12*100-100</f>
        <v>10.578976953344579</v>
      </c>
      <c r="BL14" s="45">
        <f>'Jadual5-2digit'!AJ12/'Jadual5-2digit'!AI12*100-100</f>
        <v>-2.3146265419547234</v>
      </c>
      <c r="BM14" s="45">
        <f>'Jadual5-2digit'!AK12/'Jadual5-2digit'!AJ12*100-100</f>
        <v>14.954032957502179</v>
      </c>
      <c r="BN14" s="45">
        <f>'Jadual5-2digit'!AL12/'Jadual5-2digit'!AK12*100-100</f>
        <v>-11.065171794600957</v>
      </c>
      <c r="BO14" s="45">
        <f>'Jadual5-2digit'!AM12/'Jadual5-2digit'!AL12*100-100</f>
        <v>-7.3763955342902818</v>
      </c>
      <c r="BP14" s="45">
        <f>'Jadual5-2digit'!AN12/'Jadual5-2digit'!AM12*100-100</f>
        <v>2.3923576446451307</v>
      </c>
      <c r="BQ14" s="45">
        <f>'Jadual5-2digit'!AO12/'Jadual5-2digit'!AN12*100-100</f>
        <v>10.381687583301272</v>
      </c>
      <c r="BR14" s="45">
        <f>'Jadual5-2digit'!AP12/'Jadual5-2digit'!AO12*100-100</f>
        <v>9.5235779868556563</v>
      </c>
      <c r="BS14" s="45">
        <f>'Jadual5-2digit'!AQ12/'Jadual5-2digit'!AP12*100-100</f>
        <v>-0.7643302676265904</v>
      </c>
      <c r="BT14" s="45">
        <f>'Jadual5-2digit'!CO12/'Jadual5-2digit'!CN12*100-100</f>
        <v>8.3698406562728138</v>
      </c>
      <c r="BU14" s="45">
        <f>'Jadual5-2digit'!CP12/'Jadual5-2digit'!CO12*100-100</f>
        <v>-7.5539746549486324</v>
      </c>
      <c r="BV14" s="45">
        <f>'Jadual5-2digit'!CQ12/'Jadual5-2digit'!CP12*100-100</f>
        <v>20.722806340632147</v>
      </c>
      <c r="BW14" s="45">
        <f>'Jadual5-2digit'!CR12/'Jadual5-2digit'!CQ12*100-100</f>
        <v>-9.6423942186473539</v>
      </c>
      <c r="BX14" s="45">
        <f>'Jadual5-2digit'!CS12/'Jadual5-2digit'!CR12*100-100</f>
        <v>8.5667685233402437</v>
      </c>
      <c r="BY14" s="45">
        <f>'Jadual5-2digit'!CT12/'Jadual5-2digit'!CS12*100-100</f>
        <v>-8.7089125398204317</v>
      </c>
      <c r="BZ14" s="45">
        <f>'Jadual5-2digit'!CU12/'Jadual5-2digit'!CT12*100-100</f>
        <v>18.848453005264034</v>
      </c>
      <c r="CA14" s="45">
        <f>'Jadual5-2digit'!CV12/'Jadual5-2digit'!CU12*100-100</f>
        <v>-7.1668084680446356</v>
      </c>
      <c r="CB14" s="45">
        <f>'Jadual5-2digit'!CW12/'Jadual5-2digit'!CV12*100-100</f>
        <v>9.5351052168131361</v>
      </c>
      <c r="CC14" s="149"/>
      <c r="CD14" s="13" t="s">
        <v>383</v>
      </c>
      <c r="CE14" s="111"/>
      <c r="CF14" s="91"/>
      <c r="CG14" s="91"/>
      <c r="CH14" s="91"/>
      <c r="CI14" s="91"/>
      <c r="CJ14" s="91"/>
    </row>
    <row r="15" spans="1:90" s="9" customFormat="1" ht="12.75" x14ac:dyDescent="0.25">
      <c r="A15" s="622"/>
      <c r="B15" s="4"/>
      <c r="C15" s="5">
        <v>2.2999999999999998</v>
      </c>
      <c r="D15" s="40">
        <v>0.10206391020352941</v>
      </c>
      <c r="E15" s="8">
        <v>15</v>
      </c>
      <c r="F15" s="146"/>
      <c r="G15" s="15" t="s">
        <v>386</v>
      </c>
      <c r="H15" s="187">
        <f>'Jadual5-2digit'!U13/'Jadual5-2digit'!I13*100-100</f>
        <v>14.356313572382604</v>
      </c>
      <c r="I15" s="187">
        <f>'Jadual5-2digit'!V13/'Jadual5-2digit'!J13*100-100</f>
        <v>17.866791702949513</v>
      </c>
      <c r="J15" s="187">
        <f>'Jadual5-2digit'!W13/'Jadual5-2digit'!K13*100-100</f>
        <v>19.102775473342646</v>
      </c>
      <c r="K15" s="187">
        <f>'Jadual5-2digit'!X13/'Jadual5-2digit'!L13*100-100</f>
        <v>12.02180780597169</v>
      </c>
      <c r="L15" s="187">
        <f>'Jadual5-2digit'!Y13/'Jadual5-2digit'!M13*100-100</f>
        <v>7.7590167161996106</v>
      </c>
      <c r="M15" s="187">
        <f>'Jadual5-2digit'!Z13/'Jadual5-2digit'!N13*100-100</f>
        <v>4.4663032086229748</v>
      </c>
      <c r="N15" s="187">
        <f>'Jadual5-2digit'!AA13/'Jadual5-2digit'!O13*100-100</f>
        <v>6.8606394618470716</v>
      </c>
      <c r="O15" s="187">
        <f>'Jadual5-2digit'!AB13/'Jadual5-2digit'!P13*100-100</f>
        <v>9.9465285320410999</v>
      </c>
      <c r="P15" s="187">
        <f>'Jadual5-2digit'!AC13/'Jadual5-2digit'!Q13*100-100</f>
        <v>3.7137841122757465</v>
      </c>
      <c r="Q15" s="187">
        <f>'Jadual5-2digit'!AD13/'Jadual5-2digit'!R13*100-100</f>
        <v>4.616238486087255</v>
      </c>
      <c r="R15" s="187">
        <f>'Jadual5-2digit'!AE13/'Jadual5-2digit'!S13*100-100</f>
        <v>4.2435983363478584</v>
      </c>
      <c r="S15" s="187">
        <f>'Jadual5-2digit'!AF13/'Jadual5-2digit'!T13*100-100</f>
        <v>4.5790314916402508E-2</v>
      </c>
      <c r="T15" s="187">
        <f>'Jadual5-2digit'!AG13/'Jadual5-2digit'!U13*100-100</f>
        <v>11.962840175017746</v>
      </c>
      <c r="U15" s="187">
        <f>'Jadual5-2digit'!AH13/'Jadual5-2digit'!V13*100-100</f>
        <v>8.4809335278182942</v>
      </c>
      <c r="V15" s="187">
        <f>'Jadual5-2digit'!AI13/'Jadual5-2digit'!W13*100-100</f>
        <v>5.8782556560687027</v>
      </c>
      <c r="W15" s="187">
        <f>'Jadual5-2digit'!AJ13/'Jadual5-2digit'!X13*100-100</f>
        <v>9.284343245972309</v>
      </c>
      <c r="X15" s="187">
        <f>'Jadual5-2digit'!AK13/'Jadual5-2digit'!Y13*100-100</f>
        <v>9.1335403996902755</v>
      </c>
      <c r="Y15" s="187">
        <f>'Jadual5-2digit'!AL13/'Jadual5-2digit'!Z13*100-100</f>
        <v>2.4483183918413829</v>
      </c>
      <c r="Z15" s="187">
        <f>'Jadual5-2digit'!AM13/'Jadual5-2digit'!AA13*100-100</f>
        <v>5.3081152825180027</v>
      </c>
      <c r="AA15" s="178">
        <f>'Jadual5-2digit'!AN13/'Jadual5-2digit'!AB13*100-100</f>
        <v>4.4910520916448178</v>
      </c>
      <c r="AB15" s="187">
        <f>'Jadual5-2digit'!AO13/'Jadual5-2digit'!AC13*100-100</f>
        <v>6.5916785192011105</v>
      </c>
      <c r="AC15" s="187">
        <f>'Jadual5-2digit'!AP13/'Jadual5-2digit'!AD13*100-100</f>
        <v>5.76844596800521</v>
      </c>
      <c r="AD15" s="187">
        <f>'Jadual5-2digit'!AQ13/'Jadual5-2digit'!AE13*100-100</f>
        <v>3.772272082720491</v>
      </c>
      <c r="AE15" s="187">
        <f>'Jadual5-2digit'!AR13/'Jadual5-2digit'!AF13*100-100</f>
        <v>4.0354755695262412</v>
      </c>
      <c r="AF15" s="187" t="e">
        <f>'Jadual5-2digit'!#REF!/'Jadual5-2digit'!#REF!*100-100</f>
        <v>#REF!</v>
      </c>
      <c r="AG15" s="187" t="e">
        <f>'Jadual5-2digit'!CN13/'Jadual5-2digit'!#REF!*100-100</f>
        <v>#REF!</v>
      </c>
      <c r="AH15" s="187" t="e">
        <f>'Jadual5-2digit'!CO13/'Jadual5-2digit'!#REF!*100-100</f>
        <v>#REF!</v>
      </c>
      <c r="AI15" s="187" t="e">
        <f>'Jadual5-2digit'!CP13/'Jadual5-2digit'!#REF!*100-100</f>
        <v>#REF!</v>
      </c>
      <c r="AJ15" s="187" t="e">
        <f>'Jadual5-2digit'!CQ13/'Jadual5-2digit'!#REF!*100-100</f>
        <v>#REF!</v>
      </c>
      <c r="AK15" s="187">
        <f>'Jadual5-2digit'!CR13/'Jadual5-2digit'!CN13*100-100</f>
        <v>17.072859512568584</v>
      </c>
      <c r="AL15" s="187">
        <f>'Jadual5-2digit'!CS13/'Jadual5-2digit'!CO13*100-100</f>
        <v>8.0043912912533699</v>
      </c>
      <c r="AM15" s="187">
        <f>'Jadual5-2digit'!CT13/'Jadual5-2digit'!CP13*100-100</f>
        <v>6.8354195259372545</v>
      </c>
      <c r="AN15" s="187">
        <f>'Jadual5-2digit'!CU13/'Jadual5-2digit'!CQ13*100-100</f>
        <v>2.827041595205344</v>
      </c>
      <c r="AO15" s="187">
        <f>'Jadual5-2digit'!CV13/'Jadual5-2digit'!CR13*100-100</f>
        <v>8.7602179836512306</v>
      </c>
      <c r="AP15" s="250">
        <f>'Jadual5-2digit'!CW13/'Jadual5-2digit'!CS13*100-100</f>
        <v>7.0063866150940015</v>
      </c>
      <c r="AQ15" s="178">
        <f>'Jadual5-2digit'!CX13/'Jadual5-2digit'!CT13*100-100</f>
        <v>5.4437801238276506</v>
      </c>
      <c r="AR15" s="178">
        <f>'Jadual5-2digit'!CY13/'Jadual5-2digit'!CU13*100-100</f>
        <v>4.4630583405121058</v>
      </c>
      <c r="AS15" s="178" t="e">
        <f>'Jadual5-2digit'!#REF!/'Jadual5-2digit'!CV13*100-100</f>
        <v>#REF!</v>
      </c>
      <c r="AT15" s="45">
        <f>'Jadual5-2digit'!DQ13/'Jadual5-2digit'!DP13*100-100</f>
        <v>6.6734684413115133</v>
      </c>
      <c r="AU15" s="45">
        <f>'Jadual5-2digit'!R13/'Jadual5-2digit'!Q13*100-100</f>
        <v>-2.6718469193771313</v>
      </c>
      <c r="AV15" s="45">
        <f>'Jadual5-2digit'!S13/'Jadual5-2digit'!R13*100-100</f>
        <v>16.251294147783682</v>
      </c>
      <c r="AW15" s="45">
        <f>'Jadual5-2digit'!T13/'Jadual5-2digit'!S13*100-100</f>
        <v>6.2689938209829563</v>
      </c>
      <c r="AX15" s="45">
        <f>'Jadual5-2digit'!U13/'Jadual5-2digit'!T13*100-100</f>
        <v>-3.8377467709188409</v>
      </c>
      <c r="AY15" s="45">
        <f>'Jadual5-2digit'!W13/'Jadual5-2digit'!V13*100-100</f>
        <v>7.4257894637140396</v>
      </c>
      <c r="AZ15" s="45">
        <f>'Jadual5-2digit'!X13/'Jadual5-2digit'!W13*100-100</f>
        <v>-3.0779946745666393</v>
      </c>
      <c r="BA15" s="45">
        <f>'Jadual5-2digit'!Y13/'Jadual5-2digit'!X13*100-100</f>
        <v>4.559389412974042</v>
      </c>
      <c r="BB15" s="45">
        <f>'Jadual5-2digit'!Z13/'Jadual5-2digit'!Y13*100-100</f>
        <v>-5.4750780848972056</v>
      </c>
      <c r="BC15" s="45">
        <f>'Jadual5-2digit'!AA13/'Jadual5-2digit'!Z13*100-100</f>
        <v>-2.9140511385600973</v>
      </c>
      <c r="BD15" s="45">
        <f>'Jadual5-2digit'!AB13/'Jadual5-2digit'!AA13*100-100</f>
        <v>-0.19340159271901314</v>
      </c>
      <c r="BE15" s="45">
        <f>'Jadual5-2digit'!AC13/'Jadual5-2digit'!AB13*100-100</f>
        <v>-5.1654698126828578</v>
      </c>
      <c r="BF15" s="45">
        <f>'Jadual5-2digit'!AD13/'Jadual5-2digit'!AC13*100-100</f>
        <v>-1.8249564294156499</v>
      </c>
      <c r="BG15" s="45">
        <f>'Jadual5-2digit'!AE13/'Jadual5-2digit'!AD13*100-100</f>
        <v>15.837210251387532</v>
      </c>
      <c r="BH15" s="45">
        <f>'Jadual5-2digit'!AF13/'Jadual5-2digit'!AE13*100-100</f>
        <v>1.9896247104519205</v>
      </c>
      <c r="BI15" s="45">
        <f>'Jadual5-2digit'!AG13/'Jadual5-2digit'!AF13*100-100</f>
        <v>7.616711860308456</v>
      </c>
      <c r="BJ15" s="45">
        <f>'Jadual5-2digit'!AH13/'Jadual5-2digit'!AG13*100-100</f>
        <v>-8.0935338394132543</v>
      </c>
      <c r="BK15" s="45">
        <f>'Jadual5-2digit'!AI13/'Jadual5-2digit'!AH13*100-100</f>
        <v>4.8484266405895369</v>
      </c>
      <c r="BL15" s="45">
        <f>'Jadual5-2digit'!AJ13/'Jadual5-2digit'!AI13*100-100</f>
        <v>3.9971686721898436E-2</v>
      </c>
      <c r="BM15" s="45">
        <f>'Jadual5-2digit'!AK13/'Jadual5-2digit'!AJ13*100-100</f>
        <v>4.4151065901958617</v>
      </c>
      <c r="BN15" s="45">
        <f>'Jadual5-2digit'!AL13/'Jadual5-2digit'!AK13*100-100</f>
        <v>-11.265416105295884</v>
      </c>
      <c r="BO15" s="45">
        <f>'Jadual5-2digit'!AM13/'Jadual5-2digit'!AL13*100-100</f>
        <v>-0.20394228523170455</v>
      </c>
      <c r="BP15" s="45">
        <f>'Jadual5-2digit'!AN13/'Jadual5-2digit'!AM13*100-100</f>
        <v>-0.96777968832991235</v>
      </c>
      <c r="BQ15" s="45">
        <f>'Jadual5-2digit'!AO13/'Jadual5-2digit'!AN13*100-100</f>
        <v>-3.2589724010036036</v>
      </c>
      <c r="BR15" s="45">
        <f>'Jadual5-2digit'!AP13/'Jadual5-2digit'!AO13*100-100</f>
        <v>-2.5831853334460959</v>
      </c>
      <c r="BS15" s="45">
        <f>'Jadual5-2digit'!AQ13/'Jadual5-2digit'!AP13*100-100</f>
        <v>13.651008006173427</v>
      </c>
      <c r="BT15" s="45">
        <f>'Jadual5-2digit'!CO13/'Jadual5-2digit'!CN13*100-100</f>
        <v>9.4498319935349571</v>
      </c>
      <c r="BU15" s="45">
        <f>'Jadual5-2digit'!CP13/'Jadual5-2digit'!CO13*100-100</f>
        <v>-5.8524642721823312</v>
      </c>
      <c r="BV15" s="45">
        <f>'Jadual5-2digit'!CQ13/'Jadual5-2digit'!CP13*100-100</f>
        <v>9.5049893196569997</v>
      </c>
      <c r="BW15" s="45">
        <f>'Jadual5-2digit'!CR13/'Jadual5-2digit'!CQ13*100-100</f>
        <v>3.7524265440358988</v>
      </c>
      <c r="BX15" s="45">
        <f>'Jadual5-2digit'!CS13/'Jadual5-2digit'!CR13*100-100</f>
        <v>0.97184377838328828</v>
      </c>
      <c r="BY15" s="45">
        <f>'Jadual5-2digit'!CT13/'Jadual5-2digit'!CS13*100-100</f>
        <v>-6.8714581271925823</v>
      </c>
      <c r="BZ15" s="45">
        <f>'Jadual5-2digit'!CU13/'Jadual5-2digit'!CT13*100-100</f>
        <v>5.3964513044401912</v>
      </c>
      <c r="CA15" s="45">
        <f>'Jadual5-2digit'!CV13/'Jadual5-2digit'!CU13*100-100</f>
        <v>9.7389981487930584</v>
      </c>
      <c r="CB15" s="45">
        <f>'Jadual5-2digit'!CW13/'Jadual5-2digit'!CV13*100-100</f>
        <v>-0.65639483903294149</v>
      </c>
      <c r="CC15" s="150"/>
      <c r="CD15" s="13" t="s">
        <v>385</v>
      </c>
      <c r="CE15" s="111"/>
      <c r="CF15" s="91"/>
      <c r="CG15" s="91"/>
      <c r="CH15" s="91"/>
      <c r="CI15" s="91"/>
      <c r="CJ15" s="91"/>
    </row>
    <row r="16" spans="1:90" s="122" customFormat="1" ht="17.25" customHeight="1" x14ac:dyDescent="0.25">
      <c r="A16" s="622"/>
      <c r="B16" s="118" t="s">
        <v>61</v>
      </c>
      <c r="C16" s="123"/>
      <c r="D16" s="120">
        <f>SUM(D17:D20)</f>
        <v>4.6219854882641984</v>
      </c>
      <c r="E16" s="121"/>
      <c r="F16" s="57" t="s">
        <v>62</v>
      </c>
      <c r="G16" s="160"/>
      <c r="H16" s="185">
        <f>'Jadual5-2digit'!U14/'Jadual5-2digit'!I14*100-100</f>
        <v>10.095947913989562</v>
      </c>
      <c r="I16" s="185">
        <f>'Jadual5-2digit'!V14/'Jadual5-2digit'!J14*100-100</f>
        <v>8.2565032196358743</v>
      </c>
      <c r="J16" s="185">
        <f>'Jadual5-2digit'!W14/'Jadual5-2digit'!K14*100-100</f>
        <v>2.3097525121327465</v>
      </c>
      <c r="K16" s="185">
        <f>'Jadual5-2digit'!X14/'Jadual5-2digit'!L14*100-100</f>
        <v>2.4313131313131322</v>
      </c>
      <c r="L16" s="185">
        <f>'Jadual5-2digit'!Y14/'Jadual5-2digit'!M14*100-100</f>
        <v>5.0667629014796063</v>
      </c>
      <c r="M16" s="185">
        <f>'Jadual5-2digit'!Z14/'Jadual5-2digit'!N14*100-100</f>
        <v>8.8546348953019844</v>
      </c>
      <c r="N16" s="185">
        <f>'Jadual5-2digit'!AA14/'Jadual5-2digit'!O14*100-100</f>
        <v>5.7683503738745543</v>
      </c>
      <c r="O16" s="185">
        <f>'Jadual5-2digit'!AB14/'Jadual5-2digit'!P14*100-100</f>
        <v>6.9577038657317587</v>
      </c>
      <c r="P16" s="185">
        <f>'Jadual5-2digit'!AC14/'Jadual5-2digit'!Q14*100-100</f>
        <v>2.5056191496827722</v>
      </c>
      <c r="Q16" s="185">
        <f>'Jadual5-2digit'!AD14/'Jadual5-2digit'!R14*100-100</f>
        <v>1.741207647876692</v>
      </c>
      <c r="R16" s="185">
        <f>'Jadual5-2digit'!AE14/'Jadual5-2digit'!S14*100-100</f>
        <v>6.7153147215291256</v>
      </c>
      <c r="S16" s="185">
        <f>'Jadual5-2digit'!AF14/'Jadual5-2digit'!T14*100-100</f>
        <v>6.6768409004196911</v>
      </c>
      <c r="T16" s="185">
        <f>'Jadual5-2digit'!AG14/'Jadual5-2digit'!U14*100-100</f>
        <v>7.7238065595455936</v>
      </c>
      <c r="U16" s="185">
        <f>'Jadual5-2digit'!AH14/'Jadual5-2digit'!V14*100-100</f>
        <v>11.257332470387624</v>
      </c>
      <c r="V16" s="185">
        <f>'Jadual5-2digit'!AI14/'Jadual5-2digit'!W14*100-100</f>
        <v>9.2813840884935104</v>
      </c>
      <c r="W16" s="185">
        <f>'Jadual5-2digit'!AJ14/'Jadual5-2digit'!X14*100-100</f>
        <v>6.780597000207095</v>
      </c>
      <c r="X16" s="185">
        <f>'Jadual5-2digit'!AK14/'Jadual5-2digit'!Y14*100-100</f>
        <v>7.8283398266911348</v>
      </c>
      <c r="Y16" s="185">
        <f>'Jadual5-2digit'!AL14/'Jadual5-2digit'!Z14*100-100</f>
        <v>1.7528882290168468</v>
      </c>
      <c r="Z16" s="185">
        <f>'Jadual5-2digit'!AM14/'Jadual5-2digit'!AA14*100-100</f>
        <v>4.3149136728706736</v>
      </c>
      <c r="AA16" s="176">
        <f>'Jadual5-2digit'!AN14/'Jadual5-2digit'!AB14*100-100</f>
        <v>2.8440095182576499</v>
      </c>
      <c r="AB16" s="185">
        <f>'Jadual5-2digit'!AO14/'Jadual5-2digit'!AC14*100-100</f>
        <v>2.3925614100013917</v>
      </c>
      <c r="AC16" s="185">
        <f>'Jadual5-2digit'!AP14/'Jadual5-2digit'!AD14*100-100</f>
        <v>0.87221299973401756</v>
      </c>
      <c r="AD16" s="185">
        <f>'Jadual5-2digit'!AQ14/'Jadual5-2digit'!AE14*100-100</f>
        <v>1.4470120084350242</v>
      </c>
      <c r="AE16" s="185">
        <f>'Jadual5-2digit'!AR14/'Jadual5-2digit'!AF14*100-100</f>
        <v>3.1482256882654696</v>
      </c>
      <c r="AF16" s="185" t="e">
        <f>'Jadual5-2digit'!#REF!/'Jadual5-2digit'!#REF!*100-100</f>
        <v>#REF!</v>
      </c>
      <c r="AG16" s="185" t="e">
        <f>'Jadual5-2digit'!CN14/'Jadual5-2digit'!#REF!*100-100</f>
        <v>#REF!</v>
      </c>
      <c r="AH16" s="185" t="e">
        <f>'Jadual5-2digit'!CO14/'Jadual5-2digit'!#REF!*100-100</f>
        <v>#REF!</v>
      </c>
      <c r="AI16" s="185" t="e">
        <f>'Jadual5-2digit'!CP14/'Jadual5-2digit'!#REF!*100-100</f>
        <v>#REF!</v>
      </c>
      <c r="AJ16" s="185" t="e">
        <f>'Jadual5-2digit'!CQ14/'Jadual5-2digit'!#REF!*100-100</f>
        <v>#REF!</v>
      </c>
      <c r="AK16" s="185">
        <f>'Jadual5-2digit'!CR14/'Jadual5-2digit'!CN14*100-100</f>
        <v>6.7745154236460507</v>
      </c>
      <c r="AL16" s="185">
        <f>'Jadual5-2digit'!CS14/'Jadual5-2digit'!CO14*100-100</f>
        <v>5.4531771214710005</v>
      </c>
      <c r="AM16" s="185">
        <f>'Jadual5-2digit'!CT14/'Jadual5-2digit'!CP14*100-100</f>
        <v>5.0137280649397127</v>
      </c>
      <c r="AN16" s="185">
        <f>'Jadual5-2digit'!CU14/'Jadual5-2digit'!CQ14*100-100</f>
        <v>5.0409560143626493</v>
      </c>
      <c r="AO16" s="185">
        <f>'Jadual5-2digit'!CV14/'Jadual5-2digit'!CR14*100-100</f>
        <v>9.3887938919155403</v>
      </c>
      <c r="AP16" s="248">
        <f>'Jadual5-2digit'!CW14/'Jadual5-2digit'!CS14*100-100</f>
        <v>5.3823898157970831</v>
      </c>
      <c r="AQ16" s="176">
        <f>'Jadual5-2digit'!CX14/'Jadual5-2digit'!CT14*100-100</f>
        <v>3.1724830434617814</v>
      </c>
      <c r="AR16" s="176">
        <f>'Jadual5-2digit'!CY14/'Jadual5-2digit'!CU14*100-100</f>
        <v>1.8400320470022677</v>
      </c>
      <c r="AS16" s="176" t="e">
        <f>'Jadual5-2digit'!#REF!/'Jadual5-2digit'!CV14*100-100</f>
        <v>#REF!</v>
      </c>
      <c r="AT16" s="71">
        <f>'Jadual5-2digit'!DQ14/'Jadual5-2digit'!DP14*100-100</f>
        <v>5.0096449512022616</v>
      </c>
      <c r="AU16" s="71">
        <f>'Jadual5-2digit'!R14/'Jadual5-2digit'!Q14*100-100</f>
        <v>1.6350065912388771</v>
      </c>
      <c r="AV16" s="71">
        <f>'Jadual5-2digit'!S14/'Jadual5-2digit'!R14*100-100</f>
        <v>-0.89766439295678424</v>
      </c>
      <c r="AW16" s="71">
        <f>'Jadual5-2digit'!T14/'Jadual5-2digit'!S14*100-100</f>
        <v>1.1826185207852689</v>
      </c>
      <c r="AX16" s="71">
        <f>'Jadual5-2digit'!U14/'Jadual5-2digit'!T14*100-100</f>
        <v>-4.326220675407825</v>
      </c>
      <c r="AY16" s="71">
        <f>'Jadual5-2digit'!W14/'Jadual5-2digit'!V14*100-100</f>
        <v>4.387668094636382</v>
      </c>
      <c r="AZ16" s="71">
        <f>'Jadual5-2digit'!X14/'Jadual5-2digit'!W14*100-100</f>
        <v>-0.20174782506002487</v>
      </c>
      <c r="BA16" s="71">
        <f>'Jadual5-2digit'!Y14/'Jadual5-2digit'!X14*100-100</f>
        <v>0.48517360734466308</v>
      </c>
      <c r="BB16" s="71">
        <f>'Jadual5-2digit'!Z14/'Jadual5-2digit'!Y14*100-100</f>
        <v>5.756680634746175</v>
      </c>
      <c r="BC16" s="71">
        <f>'Jadual5-2digit'!AA14/'Jadual5-2digit'!Z14*100-100</f>
        <v>-3.5261912494780319</v>
      </c>
      <c r="BD16" s="71">
        <f>'Jadual5-2digit'!AB14/'Jadual5-2digit'!AA14*100-100</f>
        <v>0.65021882364257522</v>
      </c>
      <c r="BE16" s="71">
        <f>'Jadual5-2digit'!AC14/'Jadual5-2digit'!AB14*100-100</f>
        <v>3.2912529505642993</v>
      </c>
      <c r="BF16" s="71">
        <f>'Jadual5-2digit'!AD14/'Jadual5-2digit'!AC14*100-100</f>
        <v>0.87708747744829907</v>
      </c>
      <c r="BG16" s="71">
        <f>'Jadual5-2digit'!AE14/'Jadual5-2digit'!AD14*100-100</f>
        <v>3.9474287601001521</v>
      </c>
      <c r="BH16" s="71">
        <f>'Jadual5-2digit'!AF14/'Jadual5-2digit'!AE14*100-100</f>
        <v>1.146139389607967</v>
      </c>
      <c r="BI16" s="71">
        <f>'Jadual5-2digit'!AG14/'Jadual5-2digit'!AF14*100-100</f>
        <v>-3.3872430998988108</v>
      </c>
      <c r="BJ16" s="71">
        <f>'Jadual5-2digit'!AH14/'Jadual5-2digit'!AG14*100-100</f>
        <v>-2.2157413343205121</v>
      </c>
      <c r="BK16" s="71">
        <f>'Jadual5-2digit'!AI14/'Jadual5-2digit'!AH14*100-100</f>
        <v>2.5337260731862727</v>
      </c>
      <c r="BL16" s="71">
        <f>'Jadual5-2digit'!AJ14/'Jadual5-2digit'!AI14*100-100</f>
        <v>-2.4855236259827365</v>
      </c>
      <c r="BM16" s="71">
        <f>'Jadual5-2digit'!AK14/'Jadual5-2digit'!AJ14*100-100</f>
        <v>1.4711450550871348</v>
      </c>
      <c r="BN16" s="71">
        <f>'Jadual5-2digit'!AL14/'Jadual5-2digit'!AK14*100-100</f>
        <v>-0.20204594269904419</v>
      </c>
      <c r="BO16" s="71">
        <f>'Jadual5-2digit'!AM14/'Jadual5-2digit'!AL14*100-100</f>
        <v>-1.0970872015612798</v>
      </c>
      <c r="BP16" s="71">
        <f>'Jadual5-2digit'!AN14/'Jadual5-2digit'!AM14*100-100</f>
        <v>-0.76901088971055742</v>
      </c>
      <c r="BQ16" s="71">
        <f>'Jadual5-2digit'!AO14/'Jadual5-2digit'!AN14*100-100</f>
        <v>2.8378416049508814</v>
      </c>
      <c r="BR16" s="71">
        <f>'Jadual5-2digit'!AP14/'Jadual5-2digit'!AO14*100-100</f>
        <v>-0.62075882570864849</v>
      </c>
      <c r="BS16" s="71">
        <f>'Jadual5-2digit'!AQ14/'Jadual5-2digit'!AP14*100-100</f>
        <v>4.5397512365435091</v>
      </c>
      <c r="BT16" s="71">
        <f>'Jadual5-2digit'!CO14/'Jadual5-2digit'!CN14*100-100</f>
        <v>4.3755174829628771</v>
      </c>
      <c r="BU16" s="71">
        <f>'Jadual5-2digit'!CP14/'Jadual5-2digit'!CO14*100-100</f>
        <v>2.2333414693678151</v>
      </c>
      <c r="BV16" s="71">
        <f>'Jadual5-2digit'!CQ14/'Jadual5-2digit'!CP14*100-100</f>
        <v>6.3865345589113218</v>
      </c>
      <c r="BW16" s="71">
        <f>'Jadual5-2digit'!CR14/'Jadual5-2digit'!CQ14*100-100</f>
        <v>-5.9432974266906058</v>
      </c>
      <c r="BX16" s="71">
        <f>'Jadual5-2digit'!CS14/'Jadual5-2digit'!CR14*100-100</f>
        <v>3.0838668628464774</v>
      </c>
      <c r="BY16" s="71">
        <f>'Jadual5-2digit'!CT14/'Jadual5-2digit'!CS14*100-100</f>
        <v>1.80731025171184</v>
      </c>
      <c r="BZ16" s="71">
        <f>'Jadual5-2digit'!CU14/'Jadual5-2digit'!CT14*100-100</f>
        <v>6.4141184494714167</v>
      </c>
      <c r="CA16" s="71">
        <f>'Jadual5-2digit'!CV14/'Jadual5-2digit'!CU14*100-100</f>
        <v>-2.0501179507722469</v>
      </c>
      <c r="CB16" s="71">
        <f>'Jadual5-2digit'!CW14/'Jadual5-2digit'!CV14*100-100</f>
        <v>-0.69161698415005901</v>
      </c>
      <c r="CC16" s="166" t="s">
        <v>435</v>
      </c>
      <c r="CD16" s="161"/>
      <c r="CE16" s="112"/>
      <c r="CF16" s="90"/>
      <c r="CG16" s="90"/>
      <c r="CH16" s="90"/>
      <c r="CI16" s="90"/>
      <c r="CJ16" s="90"/>
    </row>
    <row r="17" spans="1:90" s="55" customFormat="1" ht="41.25" customHeight="1" x14ac:dyDescent="0.25">
      <c r="A17" s="622"/>
      <c r="B17" s="58"/>
      <c r="C17" s="5">
        <v>3.1</v>
      </c>
      <c r="D17" s="52">
        <v>1.7377027939795755</v>
      </c>
      <c r="E17" s="53">
        <v>16</v>
      </c>
      <c r="F17" s="146"/>
      <c r="G17" s="15" t="s">
        <v>388</v>
      </c>
      <c r="H17" s="187">
        <f>'Jadual5-2digit'!U15/'Jadual5-2digit'!I15*100-100</f>
        <v>8.3023878405803515</v>
      </c>
      <c r="I17" s="187">
        <f>'Jadual5-2digit'!V15/'Jadual5-2digit'!J15*100-100</f>
        <v>5.582775892360246</v>
      </c>
      <c r="J17" s="187">
        <f>'Jadual5-2digit'!W15/'Jadual5-2digit'!K15*100-100</f>
        <v>-3.6398686822415698</v>
      </c>
      <c r="K17" s="187">
        <f>'Jadual5-2digit'!X15/'Jadual5-2digit'!L15*100-100</f>
        <v>-3.5442776928917681</v>
      </c>
      <c r="L17" s="187">
        <f>'Jadual5-2digit'!Y15/'Jadual5-2digit'!M15*100-100</f>
        <v>6.4669091221181532</v>
      </c>
      <c r="M17" s="187">
        <f>'Jadual5-2digit'!Z15/'Jadual5-2digit'!N15*100-100</f>
        <v>10.181401018140093</v>
      </c>
      <c r="N17" s="187">
        <f>'Jadual5-2digit'!AA15/'Jadual5-2digit'!O15*100-100</f>
        <v>4.7486666254813485</v>
      </c>
      <c r="O17" s="187">
        <f>'Jadual5-2digit'!AB15/'Jadual5-2digit'!P15*100-100</f>
        <v>5.6682460541120889</v>
      </c>
      <c r="P17" s="187">
        <f>'Jadual5-2digit'!AC15/'Jadual5-2digit'!Q15*100-100</f>
        <v>-1.5013341934727151</v>
      </c>
      <c r="Q17" s="187">
        <f>'Jadual5-2digit'!AD15/'Jadual5-2digit'!R15*100-100</f>
        <v>-0.30881632960493732</v>
      </c>
      <c r="R17" s="187">
        <f>'Jadual5-2digit'!AE15/'Jadual5-2digit'!S15*100-100</f>
        <v>3.748174282516743</v>
      </c>
      <c r="S17" s="187">
        <f>'Jadual5-2digit'!AF15/'Jadual5-2digit'!T15*100-100</f>
        <v>5.5524476850578708</v>
      </c>
      <c r="T17" s="187">
        <f>'Jadual5-2digit'!AG15/'Jadual5-2digit'!U15*100-100</f>
        <v>3.637106661217814</v>
      </c>
      <c r="U17" s="187">
        <f>'Jadual5-2digit'!AH15/'Jadual5-2digit'!V15*100-100</f>
        <v>7.1066094775463711</v>
      </c>
      <c r="V17" s="187">
        <f>'Jadual5-2digit'!AI15/'Jadual5-2digit'!W15*100-100</f>
        <v>7.8884817272457184</v>
      </c>
      <c r="W17" s="187">
        <f>'Jadual5-2digit'!AJ15/'Jadual5-2digit'!X15*100-100</f>
        <v>5.8212987618807119</v>
      </c>
      <c r="X17" s="187">
        <f>'Jadual5-2digit'!AK15/'Jadual5-2digit'!Y15*100-100</f>
        <v>7.3346701464112414</v>
      </c>
      <c r="Y17" s="187">
        <f>'Jadual5-2digit'!AL15/'Jadual5-2digit'!Z15*100-100</f>
        <v>-1.0690812408779493</v>
      </c>
      <c r="Z17" s="187">
        <f>'Jadual5-2digit'!AM15/'Jadual5-2digit'!AA15*100-100</f>
        <v>1.8145359466845008</v>
      </c>
      <c r="AA17" s="178">
        <f>'Jadual5-2digit'!AN15/'Jadual5-2digit'!AB15*100-100</f>
        <v>0.75417138837872244</v>
      </c>
      <c r="AB17" s="187">
        <f>'Jadual5-2digit'!AO15/'Jadual5-2digit'!AC15*100-100</f>
        <v>2.519524078870333</v>
      </c>
      <c r="AC17" s="187">
        <f>'Jadual5-2digit'!AP15/'Jadual5-2digit'!AD15*100-100</f>
        <v>1.3845340183597159</v>
      </c>
      <c r="AD17" s="187">
        <f>'Jadual5-2digit'!AQ15/'Jadual5-2digit'!AE15*100-100</f>
        <v>2.7379102294542434</v>
      </c>
      <c r="AE17" s="187">
        <f>'Jadual5-2digit'!AR15/'Jadual5-2digit'!AF15*100-100</f>
        <v>2.3508169919962683</v>
      </c>
      <c r="AF17" s="187" t="e">
        <f>'Jadual5-2digit'!#REF!/'Jadual5-2digit'!#REF!*100-100</f>
        <v>#REF!</v>
      </c>
      <c r="AG17" s="187" t="e">
        <f>'Jadual5-2digit'!CN15/'Jadual5-2digit'!#REF!*100-100</f>
        <v>#REF!</v>
      </c>
      <c r="AH17" s="187" t="e">
        <f>'Jadual5-2digit'!CO15/'Jadual5-2digit'!#REF!*100-100</f>
        <v>#REF!</v>
      </c>
      <c r="AI17" s="187" t="e">
        <f>'Jadual5-2digit'!CP15/'Jadual5-2digit'!#REF!*100-100</f>
        <v>#REF!</v>
      </c>
      <c r="AJ17" s="187" t="e">
        <f>'Jadual5-2digit'!CQ15/'Jadual5-2digit'!#REF!*100-100</f>
        <v>#REF!</v>
      </c>
      <c r="AK17" s="187">
        <f>'Jadual5-2digit'!CR15/'Jadual5-2digit'!CN15*100-100</f>
        <v>3.1114755119197213</v>
      </c>
      <c r="AL17" s="187">
        <f>'Jadual5-2digit'!CS15/'Jadual5-2digit'!CO15*100-100</f>
        <v>4.0958315687579443</v>
      </c>
      <c r="AM17" s="187">
        <f>'Jadual5-2digit'!CT15/'Jadual5-2digit'!CP15*100-100</f>
        <v>2.8916248177547317</v>
      </c>
      <c r="AN17" s="187">
        <f>'Jadual5-2digit'!CU15/'Jadual5-2digit'!CQ15*100-100</f>
        <v>2.9894234953550551</v>
      </c>
      <c r="AO17" s="187">
        <f>'Jadual5-2digit'!CV15/'Jadual5-2digit'!CR15*100-100</f>
        <v>6.2032591518957929</v>
      </c>
      <c r="AP17" s="250">
        <f>'Jadual5-2digit'!CW15/'Jadual5-2digit'!CS15*100-100</f>
        <v>3.9133635553489086</v>
      </c>
      <c r="AQ17" s="178">
        <f>'Jadual5-2digit'!CX15/'Jadual5-2digit'!CT15*100-100</f>
        <v>1.6915295599464741</v>
      </c>
      <c r="AR17" s="178">
        <f>'Jadual5-2digit'!CY15/'Jadual5-2digit'!CU15*100-100</f>
        <v>2.166884059302248</v>
      </c>
      <c r="AS17" s="178" t="e">
        <f>'Jadual5-2digit'!#REF!/'Jadual5-2digit'!CV15*100-100</f>
        <v>#REF!</v>
      </c>
      <c r="AT17" s="45">
        <f>'Jadual5-2digit'!DQ15/'Jadual5-2digit'!DP15*100-100</f>
        <v>3.5665174522367522</v>
      </c>
      <c r="AU17" s="45">
        <f>'Jadual5-2digit'!R15/'Jadual5-2digit'!Q15*100-100</f>
        <v>3.814913643960935</v>
      </c>
      <c r="AV17" s="45">
        <f>'Jadual5-2digit'!S15/'Jadual5-2digit'!R15*100-100</f>
        <v>-0.72873121681166708</v>
      </c>
      <c r="AW17" s="45">
        <f>'Jadual5-2digit'!T15/'Jadual5-2digit'!S15*100-100</f>
        <v>2.7504315332222973E-2</v>
      </c>
      <c r="AX17" s="45">
        <f>'Jadual5-2digit'!U15/'Jadual5-2digit'!T15*100-100</f>
        <v>-4.8735623465159676</v>
      </c>
      <c r="AY17" s="45">
        <f>'Jadual5-2digit'!W15/'Jadual5-2digit'!V15*100-100</f>
        <v>4.3563640121957405</v>
      </c>
      <c r="AZ17" s="45">
        <f>'Jadual5-2digit'!X15/'Jadual5-2digit'!W15*100-100</f>
        <v>1.9094780627909103</v>
      </c>
      <c r="BA17" s="45">
        <f>'Jadual5-2digit'!Y15/'Jadual5-2digit'!X15*100-100</f>
        <v>-3.554004936927825</v>
      </c>
      <c r="BB17" s="45">
        <f>'Jadual5-2digit'!Z15/'Jadual5-2digit'!Y15*100-100</f>
        <v>8.391692949486611</v>
      </c>
      <c r="BC17" s="45">
        <f>'Jadual5-2digit'!AA15/'Jadual5-2digit'!Z15*100-100</f>
        <v>-5.4244252526285521</v>
      </c>
      <c r="BD17" s="45">
        <f>'Jadual5-2digit'!AB15/'Jadual5-2digit'!AA15*100-100</f>
        <v>0.6192619969725115</v>
      </c>
      <c r="BE17" s="45">
        <f>'Jadual5-2digit'!AC15/'Jadual5-2digit'!AB15*100-100</f>
        <v>-1.5542573561017576</v>
      </c>
      <c r="BF17" s="45">
        <f>'Jadual5-2digit'!AD15/'Jadual5-2digit'!AC15*100-100</f>
        <v>5.0717950244609113</v>
      </c>
      <c r="BG17" s="45">
        <f>'Jadual5-2digit'!AE15/'Jadual5-2digit'!AD15*100-100</f>
        <v>3.3111707151222163</v>
      </c>
      <c r="BH17" s="45">
        <f>'Jadual5-2digit'!AF15/'Jadual5-2digit'!AE15*100-100</f>
        <v>1.7670719444190581</v>
      </c>
      <c r="BI17" s="45">
        <f>'Jadual5-2digit'!AG15/'Jadual5-2digit'!AF15*100-100</f>
        <v>-6.5997143447445694</v>
      </c>
      <c r="BJ17" s="45">
        <f>'Jadual5-2digit'!AH15/'Jadual5-2digit'!AG15*100-100</f>
        <v>-0.33180734015542157</v>
      </c>
      <c r="BK17" s="45">
        <f>'Jadual5-2digit'!AI15/'Jadual5-2digit'!AH15*100-100</f>
        <v>5.1181596240507048</v>
      </c>
      <c r="BL17" s="45">
        <f>'Jadual5-2digit'!AJ15/'Jadual5-2digit'!AI15*100-100</f>
        <v>-4.3144994721615149E-2</v>
      </c>
      <c r="BM17" s="45">
        <f>'Jadual5-2digit'!AK15/'Jadual5-2digit'!AJ15*100-100</f>
        <v>-2.1747116302990293</v>
      </c>
      <c r="BN17" s="45">
        <f>'Jadual5-2digit'!AL15/'Jadual5-2digit'!AK15*100-100</f>
        <v>-9.4817874577543648E-2</v>
      </c>
      <c r="BO17" s="45">
        <f>'Jadual5-2digit'!AM15/'Jadual5-2digit'!AL15*100-100</f>
        <v>-2.667756697582206</v>
      </c>
      <c r="BP17" s="45">
        <f>'Jadual5-2digit'!AN15/'Jadual5-2digit'!AM15*100-100</f>
        <v>-0.42865418034369895</v>
      </c>
      <c r="BQ17" s="45">
        <f>'Jadual5-2digit'!AO15/'Jadual5-2digit'!AN15*100-100</f>
        <v>0.1706484641638184</v>
      </c>
      <c r="BR17" s="45">
        <f>'Jadual5-2digit'!AP15/'Jadual5-2digit'!AO15*100-100</f>
        <v>3.9085488617004671</v>
      </c>
      <c r="BS17" s="45">
        <f>'Jadual5-2digit'!AQ15/'Jadual5-2digit'!AP15*100-100</f>
        <v>4.6902654867256643</v>
      </c>
      <c r="BT17" s="45">
        <f>'Jadual5-2digit'!CO15/'Jadual5-2digit'!CN15*100-100</f>
        <v>2.9277759903687581</v>
      </c>
      <c r="BU17" s="45">
        <f>'Jadual5-2digit'!CP15/'Jadual5-2digit'!CO15*100-100</f>
        <v>-0.40938149111663336</v>
      </c>
      <c r="BV17" s="45">
        <f>'Jadual5-2digit'!CQ15/'Jadual5-2digit'!CP15*100-100</f>
        <v>7.0245423618985967</v>
      </c>
      <c r="BW17" s="45">
        <f>'Jadual5-2digit'!CR15/'Jadual5-2digit'!CQ15*100-100</f>
        <v>-6.0119576939814294</v>
      </c>
      <c r="BX17" s="45">
        <f>'Jadual5-2digit'!CS15/'Jadual5-2digit'!CR15*100-100</f>
        <v>3.910378355527385</v>
      </c>
      <c r="BY17" s="45">
        <f>'Jadual5-2digit'!CT15/'Jadual5-2digit'!CS15*100-100</f>
        <v>-1.5614708047580308</v>
      </c>
      <c r="BZ17" s="45">
        <f>'Jadual5-2digit'!CU15/'Jadual5-2digit'!CT15*100-100</f>
        <v>7.1262693851846137</v>
      </c>
      <c r="CA17" s="45">
        <f>'Jadual5-2digit'!CV15/'Jadual5-2digit'!CU15*100-100</f>
        <v>-3.07901456836845</v>
      </c>
      <c r="CB17" s="45">
        <f>'Jadual5-2digit'!CW15/'Jadual5-2digit'!CV15*100-100</f>
        <v>1.6699205792596388</v>
      </c>
      <c r="CC17" s="149"/>
      <c r="CD17" s="13" t="s">
        <v>387</v>
      </c>
      <c r="CE17" s="111"/>
      <c r="CF17" s="90"/>
      <c r="CG17" s="91"/>
      <c r="CH17" s="91"/>
      <c r="CI17" s="91"/>
      <c r="CJ17" s="91"/>
    </row>
    <row r="18" spans="1:90" s="55" customFormat="1" ht="15" customHeight="1" x14ac:dyDescent="0.25">
      <c r="A18" s="622"/>
      <c r="B18" s="58"/>
      <c r="C18" s="5">
        <v>3.2</v>
      </c>
      <c r="D18" s="52">
        <v>1.0594365285109413</v>
      </c>
      <c r="E18" s="53">
        <v>17</v>
      </c>
      <c r="F18" s="146"/>
      <c r="G18" s="15" t="s">
        <v>330</v>
      </c>
      <c r="H18" s="187">
        <f>'Jadual5-2digit'!U16/'Jadual5-2digit'!I16*100-100</f>
        <v>14.36920808761586</v>
      </c>
      <c r="I18" s="187">
        <f>'Jadual5-2digit'!V16/'Jadual5-2digit'!J16*100-100</f>
        <v>9.7707207054050116</v>
      </c>
      <c r="J18" s="187">
        <f>'Jadual5-2digit'!W16/'Jadual5-2digit'!K16*100-100</f>
        <v>2.7343787372872583</v>
      </c>
      <c r="K18" s="187">
        <f>'Jadual5-2digit'!X16/'Jadual5-2digit'!L16*100-100</f>
        <v>5.5338071147514682</v>
      </c>
      <c r="L18" s="187">
        <f>'Jadual5-2digit'!Y16/'Jadual5-2digit'!M16*100-100</f>
        <v>5.4871580571538772</v>
      </c>
      <c r="M18" s="187">
        <f>'Jadual5-2digit'!Z16/'Jadual5-2digit'!N16*100-100</f>
        <v>5.3884724842849181</v>
      </c>
      <c r="N18" s="187">
        <f>'Jadual5-2digit'!AA16/'Jadual5-2digit'!O16*100-100</f>
        <v>1.6589051019352326</v>
      </c>
      <c r="O18" s="187">
        <f>'Jadual5-2digit'!AB16/'Jadual5-2digit'!P16*100-100</f>
        <v>3.0773236136422781</v>
      </c>
      <c r="P18" s="187">
        <f>'Jadual5-2digit'!AC16/'Jadual5-2digit'!Q16*100-100</f>
        <v>1.4268214834112598</v>
      </c>
      <c r="Q18" s="187">
        <f>'Jadual5-2digit'!AD16/'Jadual5-2digit'!R16*100-100</f>
        <v>0.67798626185732758</v>
      </c>
      <c r="R18" s="187">
        <f>'Jadual5-2digit'!AE16/'Jadual5-2digit'!S16*100-100</f>
        <v>4.0968043603525359</v>
      </c>
      <c r="S18" s="187">
        <f>'Jadual5-2digit'!AF16/'Jadual5-2digit'!T16*100-100</f>
        <v>2.0021835273218471</v>
      </c>
      <c r="T18" s="187">
        <f>'Jadual5-2digit'!AG16/'Jadual5-2digit'!U16*100-100</f>
        <v>3.9427282353482695</v>
      </c>
      <c r="U18" s="187">
        <f>'Jadual5-2digit'!AH16/'Jadual5-2digit'!V16*100-100</f>
        <v>12.629318355462857</v>
      </c>
      <c r="V18" s="187">
        <f>'Jadual5-2digit'!AI16/'Jadual5-2digit'!W16*100-100</f>
        <v>4.1069482859777082</v>
      </c>
      <c r="W18" s="187">
        <f>'Jadual5-2digit'!AJ16/'Jadual5-2digit'!X16*100-100</f>
        <v>8.1817057743705845</v>
      </c>
      <c r="X18" s="187">
        <f>'Jadual5-2digit'!AK16/'Jadual5-2digit'!Y16*100-100</f>
        <v>10.96111652852268</v>
      </c>
      <c r="Y18" s="187">
        <f>'Jadual5-2digit'!AL16/'Jadual5-2digit'!Z16*100-100</f>
        <v>2.2958376196882142</v>
      </c>
      <c r="Z18" s="187">
        <f>'Jadual5-2digit'!AM16/'Jadual5-2digit'!AA16*100-100</f>
        <v>5.1011370924231016</v>
      </c>
      <c r="AA18" s="178">
        <f>'Jadual5-2digit'!AN16/'Jadual5-2digit'!AB16*100-100</f>
        <v>1.0860779955546747</v>
      </c>
      <c r="AB18" s="187">
        <f>'Jadual5-2digit'!AO16/'Jadual5-2digit'!AC16*100-100</f>
        <v>0.17775736544874121</v>
      </c>
      <c r="AC18" s="187">
        <f>'Jadual5-2digit'!AP16/'Jadual5-2digit'!AD16*100-100</f>
        <v>4.6981914129032845</v>
      </c>
      <c r="AD18" s="187">
        <f>'Jadual5-2digit'!AQ16/'Jadual5-2digit'!AE16*100-100</f>
        <v>4.6633393829401086</v>
      </c>
      <c r="AE18" s="187">
        <f>'Jadual5-2digit'!AR16/'Jadual5-2digit'!AF16*100-100</f>
        <v>9.7808537271193359</v>
      </c>
      <c r="AF18" s="187" t="e">
        <f>'Jadual5-2digit'!#REF!/'Jadual5-2digit'!#REF!*100-100</f>
        <v>#REF!</v>
      </c>
      <c r="AG18" s="187" t="e">
        <f>'Jadual5-2digit'!CN16/'Jadual5-2digit'!#REF!*100-100</f>
        <v>#REF!</v>
      </c>
      <c r="AH18" s="187" t="e">
        <f>'Jadual5-2digit'!CO16/'Jadual5-2digit'!#REF!*100-100</f>
        <v>#REF!</v>
      </c>
      <c r="AI18" s="187" t="e">
        <f>'Jadual5-2digit'!CP16/'Jadual5-2digit'!#REF!*100-100</f>
        <v>#REF!</v>
      </c>
      <c r="AJ18" s="187" t="e">
        <f>'Jadual5-2digit'!CQ16/'Jadual5-2digit'!#REF!*100-100</f>
        <v>#REF!</v>
      </c>
      <c r="AK18" s="187">
        <f>'Jadual5-2digit'!CR16/'Jadual5-2digit'!CN16*100-100</f>
        <v>8.7315572702153048</v>
      </c>
      <c r="AL18" s="187">
        <f>'Jadual5-2digit'!CS16/'Jadual5-2digit'!CO16*100-100</f>
        <v>5.4697641573115305</v>
      </c>
      <c r="AM18" s="187">
        <f>'Jadual5-2digit'!CT16/'Jadual5-2digit'!CP16*100-100</f>
        <v>2.0134358685190534</v>
      </c>
      <c r="AN18" s="187">
        <f>'Jadual5-2digit'!CU16/'Jadual5-2digit'!CQ16*100-100</f>
        <v>2.2821695380393265</v>
      </c>
      <c r="AO18" s="187">
        <f>'Jadual5-2digit'!CV16/'Jadual5-2digit'!CR16*100-100</f>
        <v>6.688786812301629</v>
      </c>
      <c r="AP18" s="250">
        <f>'Jadual5-2digit'!CW16/'Jadual5-2digit'!CS16*100-100</f>
        <v>7.1268215833005115</v>
      </c>
      <c r="AQ18" s="178">
        <f>'Jadual5-2digit'!CX16/'Jadual5-2digit'!CT16*100-100</f>
        <v>1.9994281902220479</v>
      </c>
      <c r="AR18" s="178">
        <f>'Jadual5-2digit'!CY16/'Jadual5-2digit'!CU16*100-100</f>
        <v>6.4263687941940901</v>
      </c>
      <c r="AS18" s="178" t="e">
        <f>'Jadual5-2digit'!#REF!/'Jadual5-2digit'!CV16*100-100</f>
        <v>#REF!</v>
      </c>
      <c r="AT18" s="45">
        <f>'Jadual5-2digit'!DQ16/'Jadual5-2digit'!DP16*100-100</f>
        <v>5.1438845462324707</v>
      </c>
      <c r="AU18" s="45">
        <f>'Jadual5-2digit'!R16/'Jadual5-2digit'!Q16*100-100</f>
        <v>-12.969928055071506</v>
      </c>
      <c r="AV18" s="45">
        <f>'Jadual5-2digit'!S16/'Jadual5-2digit'!R16*100-100</f>
        <v>4.9322509342135277</v>
      </c>
      <c r="AW18" s="45">
        <f>'Jadual5-2digit'!T16/'Jadual5-2digit'!S16*100-100</f>
        <v>2.0961053436989232</v>
      </c>
      <c r="AX18" s="45">
        <f>'Jadual5-2digit'!U16/'Jadual5-2digit'!T16*100-100</f>
        <v>0.48389185988418149</v>
      </c>
      <c r="AY18" s="45">
        <f>'Jadual5-2digit'!W16/'Jadual5-2digit'!V16*100-100</f>
        <v>10.866871786400154</v>
      </c>
      <c r="AZ18" s="45">
        <f>'Jadual5-2digit'!X16/'Jadual5-2digit'!W16*100-100</f>
        <v>-2.0879315322362828</v>
      </c>
      <c r="BA18" s="45">
        <f>'Jadual5-2digit'!Y16/'Jadual5-2digit'!X16*100-100</f>
        <v>-6.3621750668175849</v>
      </c>
      <c r="BB18" s="45">
        <f>'Jadual5-2digit'!Z16/'Jadual5-2digit'!Y16*100-100</f>
        <v>2.6897448399155053</v>
      </c>
      <c r="BC18" s="45">
        <f>'Jadual5-2digit'!AA16/'Jadual5-2digit'!Z16*100-100</f>
        <v>-2.8319616997705168</v>
      </c>
      <c r="BD18" s="45">
        <f>'Jadual5-2digit'!AB16/'Jadual5-2digit'!AA16*100-100</f>
        <v>0.7604369203831709</v>
      </c>
      <c r="BE18" s="45">
        <f>'Jadual5-2digit'!AC16/'Jadual5-2digit'!AB16*100-100</f>
        <v>18.787633865427338</v>
      </c>
      <c r="BF18" s="45">
        <f>'Jadual5-2digit'!AD16/'Jadual5-2digit'!AC16*100-100</f>
        <v>-13.612471933047559</v>
      </c>
      <c r="BG18" s="45">
        <f>'Jadual5-2digit'!AE16/'Jadual5-2digit'!AD16*100-100</f>
        <v>8.4955351429049699</v>
      </c>
      <c r="BH18" s="45">
        <f>'Jadual5-2digit'!AF16/'Jadual5-2digit'!AE16*100-100</f>
        <v>4.1742286751357938E-2</v>
      </c>
      <c r="BI18" s="45">
        <f>'Jadual5-2digit'!AG16/'Jadual5-2digit'!AF16*100-100</f>
        <v>2.3955517660504597</v>
      </c>
      <c r="BJ18" s="45">
        <f>'Jadual5-2digit'!AH16/'Jadual5-2digit'!AG16*100-100</f>
        <v>-3.3670838980573592</v>
      </c>
      <c r="BK18" s="45">
        <f>'Jadual5-2digit'!AI16/'Jadual5-2digit'!AH16*100-100</f>
        <v>2.4778615037676701</v>
      </c>
      <c r="BL18" s="45">
        <f>'Jadual5-2digit'!AJ16/'Jadual5-2digit'!AI16*100-100</f>
        <v>1.7443576738319706</v>
      </c>
      <c r="BM18" s="45">
        <f>'Jadual5-2digit'!AK16/'Jadual5-2digit'!AJ16*100-100</f>
        <v>-3.956426555535046</v>
      </c>
      <c r="BN18" s="45">
        <f>'Jadual5-2digit'!AL16/'Jadual5-2digit'!AK16*100-100</f>
        <v>-5.329598403500583</v>
      </c>
      <c r="BO18" s="45">
        <f>'Jadual5-2digit'!AM16/'Jadual5-2digit'!AL16*100-100</f>
        <v>-0.16728390883510258</v>
      </c>
      <c r="BP18" s="45">
        <f>'Jadual5-2digit'!AN16/'Jadual5-2digit'!AM16*100-100</f>
        <v>-3.0887993491147085</v>
      </c>
      <c r="BQ18" s="45">
        <f>'Jadual5-2digit'!AO16/'Jadual5-2digit'!AN16*100-100</f>
        <v>17.720253860376786</v>
      </c>
      <c r="BR18" s="45">
        <f>'Jadual5-2digit'!AP16/'Jadual5-2digit'!AO16*100-100</f>
        <v>-9.7143099715583503</v>
      </c>
      <c r="BS18" s="45">
        <f>'Jadual5-2digit'!AQ16/'Jadual5-2digit'!AP16*100-100</f>
        <v>8.459419049678857</v>
      </c>
      <c r="BT18" s="45">
        <f>'Jadual5-2digit'!CO16/'Jadual5-2digit'!CN16*100-100</f>
        <v>0.40456701944633267</v>
      </c>
      <c r="BU18" s="45">
        <f>'Jadual5-2digit'!CP16/'Jadual5-2digit'!CO16*100-100</f>
        <v>6.8187718733448719</v>
      </c>
      <c r="BV18" s="45">
        <f>'Jadual5-2digit'!CQ16/'Jadual5-2digit'!CP16*100-100</f>
        <v>2.0270467338784357</v>
      </c>
      <c r="BW18" s="45">
        <f>'Jadual5-2digit'!CR16/'Jadual5-2digit'!CQ16*100-100</f>
        <v>-0.63367129135539813</v>
      </c>
      <c r="BX18" s="45">
        <f>'Jadual5-2digit'!CS16/'Jadual5-2digit'!CR16*100-100</f>
        <v>-2.6074281494835958</v>
      </c>
      <c r="BY18" s="45">
        <f>'Jadual5-2digit'!CT16/'Jadual5-2digit'!CS16*100-100</f>
        <v>3.3182355257975473</v>
      </c>
      <c r="BZ18" s="45">
        <f>'Jadual5-2digit'!CU16/'Jadual5-2digit'!CT16*100-100</f>
        <v>2.2958162584580037</v>
      </c>
      <c r="CA18" s="45">
        <f>'Jadual5-2digit'!CV16/'Jadual5-2digit'!CU16*100-100</f>
        <v>3.6473229674209904</v>
      </c>
      <c r="CB18" s="45">
        <f>'Jadual5-2digit'!CW16/'Jadual5-2digit'!CV16*100-100</f>
        <v>-2.2075610764556757</v>
      </c>
      <c r="CC18" s="149"/>
      <c r="CD18" s="13" t="s">
        <v>329</v>
      </c>
      <c r="CE18" s="111"/>
      <c r="CF18" s="91"/>
      <c r="CG18" s="91"/>
      <c r="CH18" s="91"/>
      <c r="CI18" s="91"/>
      <c r="CJ18" s="91"/>
    </row>
    <row r="19" spans="1:90" s="55" customFormat="1" ht="15.75" customHeight="1" x14ac:dyDescent="0.25">
      <c r="A19" s="622"/>
      <c r="B19" s="58"/>
      <c r="C19" s="5">
        <v>3.3</v>
      </c>
      <c r="D19" s="52">
        <v>0.90600666513945827</v>
      </c>
      <c r="E19" s="53">
        <v>18</v>
      </c>
      <c r="F19" s="146"/>
      <c r="G19" s="15" t="s">
        <v>390</v>
      </c>
      <c r="H19" s="187">
        <f>'Jadual5-2digit'!U17/'Jadual5-2digit'!I17*100-100</f>
        <v>9.2629194519087577</v>
      </c>
      <c r="I19" s="187">
        <f>'Jadual5-2digit'!V17/'Jadual5-2digit'!J17*100-100</f>
        <v>9.0632534302773138</v>
      </c>
      <c r="J19" s="187">
        <f>'Jadual5-2digit'!W17/'Jadual5-2digit'!K17*100-100</f>
        <v>1.5359558709892269</v>
      </c>
      <c r="K19" s="187">
        <f>'Jadual5-2digit'!X17/'Jadual5-2digit'!L17*100-100</f>
        <v>1.482056981009606</v>
      </c>
      <c r="L19" s="187">
        <f>'Jadual5-2digit'!Y17/'Jadual5-2digit'!M17*100-100</f>
        <v>0.4920775514221134</v>
      </c>
      <c r="M19" s="187">
        <f>'Jadual5-2digit'!Z17/'Jadual5-2digit'!N17*100-100</f>
        <v>7.0477088475368959</v>
      </c>
      <c r="N19" s="187">
        <f>'Jadual5-2digit'!AA17/'Jadual5-2digit'!O17*100-100</f>
        <v>6.1639815989247069</v>
      </c>
      <c r="O19" s="187">
        <f>'Jadual5-2digit'!AB17/'Jadual5-2digit'!P17*100-100</f>
        <v>6.8581157999980178</v>
      </c>
      <c r="P19" s="187">
        <f>'Jadual5-2digit'!AC17/'Jadual5-2digit'!Q17*100-100</f>
        <v>3.0233411201421063</v>
      </c>
      <c r="Q19" s="187">
        <f>'Jadual5-2digit'!AD17/'Jadual5-2digit'!R17*100-100</f>
        <v>1.8160319881578744</v>
      </c>
      <c r="R19" s="187">
        <f>'Jadual5-2digit'!AE17/'Jadual5-2digit'!S17*100-100</f>
        <v>8.0036331318182192</v>
      </c>
      <c r="S19" s="187">
        <f>'Jadual5-2digit'!AF17/'Jadual5-2digit'!T17*100-100</f>
        <v>9.6488557819718608</v>
      </c>
      <c r="T19" s="187">
        <f>'Jadual5-2digit'!AG17/'Jadual5-2digit'!U17*100-100</f>
        <v>12.054878048780466</v>
      </c>
      <c r="U19" s="187">
        <f>'Jadual5-2digit'!AH17/'Jadual5-2digit'!V17*100-100</f>
        <v>18.46853624379348</v>
      </c>
      <c r="V19" s="187">
        <f>'Jadual5-2digit'!AI17/'Jadual5-2digit'!W17*100-100</f>
        <v>13.464623166176864</v>
      </c>
      <c r="W19" s="187">
        <f>'Jadual5-2digit'!AJ17/'Jadual5-2digit'!X17*100-100</f>
        <v>3.9926349452466354</v>
      </c>
      <c r="X19" s="187">
        <f>'Jadual5-2digit'!AK17/'Jadual5-2digit'!Y17*100-100</f>
        <v>3.1113505043580432</v>
      </c>
      <c r="Y19" s="187">
        <f>'Jadual5-2digit'!AL17/'Jadual5-2digit'!Z17*100-100</f>
        <v>0.5449003031061892</v>
      </c>
      <c r="Z19" s="187">
        <f>'Jadual5-2digit'!AM17/'Jadual5-2digit'!AA17*100-100</f>
        <v>2.5419497494605849</v>
      </c>
      <c r="AA19" s="178">
        <f>'Jadual5-2digit'!AN17/'Jadual5-2digit'!AB17*100-100</f>
        <v>1.4080984186684304</v>
      </c>
      <c r="AB19" s="187">
        <f>'Jadual5-2digit'!AO17/'Jadual5-2digit'!AC17*100-100</f>
        <v>1.1018870753143517</v>
      </c>
      <c r="AC19" s="187">
        <f>'Jadual5-2digit'!AP17/'Jadual5-2digit'!AD17*100-100</f>
        <v>-3.3793427479765512</v>
      </c>
      <c r="AD19" s="187">
        <f>'Jadual5-2digit'!AQ17/'Jadual5-2digit'!AE17*100-100</f>
        <v>2.9334635487312966</v>
      </c>
      <c r="AE19" s="187">
        <f>'Jadual5-2digit'!AR17/'Jadual5-2digit'!AF17*100-100</f>
        <v>4.6860838252945598</v>
      </c>
      <c r="AF19" s="187" t="e">
        <f>'Jadual5-2digit'!#REF!/'Jadual5-2digit'!#REF!*100-100</f>
        <v>#REF!</v>
      </c>
      <c r="AG19" s="187" t="e">
        <f>'Jadual5-2digit'!CN17/'Jadual5-2digit'!#REF!*100-100</f>
        <v>#REF!</v>
      </c>
      <c r="AH19" s="187" t="e">
        <f>'Jadual5-2digit'!CO17/'Jadual5-2digit'!#REF!*100-100</f>
        <v>#REF!</v>
      </c>
      <c r="AI19" s="187" t="e">
        <f>'Jadual5-2digit'!CP17/'Jadual5-2digit'!#REF!*100-100</f>
        <v>#REF!</v>
      </c>
      <c r="AJ19" s="187" t="e">
        <f>'Jadual5-2digit'!CQ17/'Jadual5-2digit'!#REF!*100-100</f>
        <v>#REF!</v>
      </c>
      <c r="AK19" s="187">
        <f>'Jadual5-2digit'!CR17/'Jadual5-2digit'!CN17*100-100</f>
        <v>6.6358846859645837</v>
      </c>
      <c r="AL19" s="187">
        <f>'Jadual5-2digit'!CS17/'Jadual5-2digit'!CO17*100-100</f>
        <v>3.0917706888580625</v>
      </c>
      <c r="AM19" s="187">
        <f>'Jadual5-2digit'!CT17/'Jadual5-2digit'!CP17*100-100</f>
        <v>5.3413266292786687</v>
      </c>
      <c r="AN19" s="187">
        <f>'Jadual5-2digit'!CU17/'Jadual5-2digit'!CQ17*100-100</f>
        <v>6.4594472301483989</v>
      </c>
      <c r="AO19" s="187">
        <f>'Jadual5-2digit'!CV17/'Jadual5-2digit'!CR17*100-100</f>
        <v>14.552015099367168</v>
      </c>
      <c r="AP19" s="250">
        <f>'Jadual5-2digit'!CW17/'Jadual5-2digit'!CS17*100-100</f>
        <v>2.468374535194414</v>
      </c>
      <c r="AQ19" s="178">
        <f>'Jadual5-2digit'!CX17/'Jadual5-2digit'!CT17*100-100</f>
        <v>1.6972022323395493</v>
      </c>
      <c r="AR19" s="178">
        <f>'Jadual5-2digit'!CY17/'Jadual5-2digit'!CU17*100-100</f>
        <v>1.4954114116197985</v>
      </c>
      <c r="AS19" s="178" t="e">
        <f>'Jadual5-2digit'!#REF!/'Jadual5-2digit'!CV17*100-100</f>
        <v>#REF!</v>
      </c>
      <c r="AT19" s="45">
        <f>'Jadual5-2digit'!DQ17/'Jadual5-2digit'!DP17*100-100</f>
        <v>4.5742753623188435</v>
      </c>
      <c r="AU19" s="45">
        <f>'Jadual5-2digit'!R17/'Jadual5-2digit'!Q17*100-100</f>
        <v>6.9473135509778672</v>
      </c>
      <c r="AV19" s="45">
        <f>'Jadual5-2digit'!S17/'Jadual5-2digit'!R17*100-100</f>
        <v>-7.5818432905199842</v>
      </c>
      <c r="AW19" s="45">
        <f>'Jadual5-2digit'!T17/'Jadual5-2digit'!S17*100-100</f>
        <v>9.0838061939037402</v>
      </c>
      <c r="AX19" s="45">
        <f>'Jadual5-2digit'!U17/'Jadual5-2digit'!T17*100-100</f>
        <v>-11.900583748164578</v>
      </c>
      <c r="AY19" s="45">
        <f>'Jadual5-2digit'!W17/'Jadual5-2digit'!V17*100-100</f>
        <v>-1.1481348595502254</v>
      </c>
      <c r="AZ19" s="45">
        <f>'Jadual5-2digit'!X17/'Jadual5-2digit'!W17*100-100</f>
        <v>20.818649088503548</v>
      </c>
      <c r="BA19" s="45">
        <f>'Jadual5-2digit'!Y17/'Jadual5-2digit'!X17*100-100</f>
        <v>-1.0466130438995975</v>
      </c>
      <c r="BB19" s="45">
        <f>'Jadual5-2digit'!Z17/'Jadual5-2digit'!Y17*100-100</f>
        <v>13.40808931544413</v>
      </c>
      <c r="BC19" s="45">
        <f>'Jadual5-2digit'!AA17/'Jadual5-2digit'!Z17*100-100</f>
        <v>-3.1459141112771078</v>
      </c>
      <c r="BD19" s="45">
        <f>'Jadual5-2digit'!AB17/'Jadual5-2digit'!AA17*100-100</f>
        <v>-3.7545248667058928</v>
      </c>
      <c r="BE19" s="45">
        <f>'Jadual5-2digit'!AC17/'Jadual5-2digit'!AB17*100-100</f>
        <v>-1.131110637627728</v>
      </c>
      <c r="BF19" s="45">
        <f>'Jadual5-2digit'!AD17/'Jadual5-2digit'!AC17*100-100</f>
        <v>5.6940202012630436</v>
      </c>
      <c r="BG19" s="45">
        <f>'Jadual5-2digit'!AE17/'Jadual5-2digit'!AD17*100-100</f>
        <v>-1.9653732613494412</v>
      </c>
      <c r="BH19" s="45">
        <f>'Jadual5-2digit'!AF17/'Jadual5-2digit'!AE17*100-100</f>
        <v>10.745483153382878</v>
      </c>
      <c r="BI19" s="45">
        <f>'Jadual5-2digit'!AG17/'Jadual5-2digit'!AF17*100-100</f>
        <v>-9.967420326776562</v>
      </c>
      <c r="BJ19" s="45">
        <f>'Jadual5-2digit'!AH17/'Jadual5-2digit'!AG17*100-100</f>
        <v>-7.16838076581233</v>
      </c>
      <c r="BK19" s="45">
        <f>'Jadual5-2digit'!AI17/'Jadual5-2digit'!AH17*100-100</f>
        <v>-5.3234725180249711</v>
      </c>
      <c r="BL19" s="45">
        <f>'Jadual5-2digit'!AJ17/'Jadual5-2digit'!AI17*100-100</f>
        <v>10.732749280252605</v>
      </c>
      <c r="BM19" s="45">
        <f>'Jadual5-2digit'!AK17/'Jadual5-2digit'!AJ17*100-100</f>
        <v>-1.8851924331376324</v>
      </c>
      <c r="BN19" s="45">
        <f>'Jadual5-2digit'!AL17/'Jadual5-2digit'!AK17*100-100</f>
        <v>10.585352417677399</v>
      </c>
      <c r="BO19" s="45">
        <f>'Jadual5-2digit'!AM17/'Jadual5-2digit'!AL17*100-100</f>
        <v>-1.2221725985983198</v>
      </c>
      <c r="BP19" s="45">
        <f>'Jadual5-2digit'!AN17/'Jadual5-2digit'!AM17*100-100</f>
        <v>-4.8187533149579593</v>
      </c>
      <c r="BQ19" s="45">
        <f>'Jadual5-2digit'!AO17/'Jadual5-2digit'!AN17*100-100</f>
        <v>-1.4296545991029319</v>
      </c>
      <c r="BR19" s="45">
        <f>'Jadual5-2digit'!AP17/'Jadual5-2digit'!AO17*100-100</f>
        <v>1.009249133472963</v>
      </c>
      <c r="BS19" s="45">
        <f>'Jadual5-2digit'!AQ17/'Jadual5-2digit'!AP17*100-100</f>
        <v>4.439816131607202</v>
      </c>
      <c r="BT19" s="45">
        <f>'Jadual5-2digit'!CO17/'Jadual5-2digit'!CN17*100-100</f>
        <v>22.919552477357485</v>
      </c>
      <c r="BU19" s="45">
        <f>'Jadual5-2digit'!CP17/'Jadual5-2digit'!CO17*100-100</f>
        <v>-0.38912004931421507</v>
      </c>
      <c r="BV19" s="45">
        <f>'Jadual5-2digit'!CQ17/'Jadual5-2digit'!CP17*100-100</f>
        <v>4.7099207116611836</v>
      </c>
      <c r="BW19" s="45">
        <f>'Jadual5-2digit'!CR17/'Jadual5-2digit'!CQ17*100-100</f>
        <v>-16.825959682706781</v>
      </c>
      <c r="BX19" s="45">
        <f>'Jadual5-2digit'!CS17/'Jadual5-2digit'!CR17*100-100</f>
        <v>18.834240035527941</v>
      </c>
      <c r="BY19" s="45">
        <f>'Jadual5-2digit'!CT17/'Jadual5-2digit'!CS17*100-100</f>
        <v>1.7844796980398741</v>
      </c>
      <c r="BZ19" s="45">
        <f>'Jadual5-2digit'!CU17/'Jadual5-2digit'!CT17*100-100</f>
        <v>5.8213394037303487</v>
      </c>
      <c r="CA19" s="45">
        <f>'Jadual5-2digit'!CV17/'Jadual5-2digit'!CU17*100-100</f>
        <v>-10.503443609805174</v>
      </c>
      <c r="CB19" s="45">
        <f>'Jadual5-2digit'!CW17/'Jadual5-2digit'!CV17*100-100</f>
        <v>6.2988844412998901</v>
      </c>
      <c r="CC19" s="149"/>
      <c r="CD19" s="13" t="s">
        <v>389</v>
      </c>
      <c r="CE19" s="111"/>
      <c r="CF19" s="91"/>
      <c r="CG19" s="91"/>
      <c r="CH19" s="91"/>
      <c r="CI19" s="91"/>
      <c r="CJ19" s="91"/>
    </row>
    <row r="20" spans="1:90" s="9" customFormat="1" ht="16.5" customHeight="1" x14ac:dyDescent="0.25">
      <c r="A20" s="622"/>
      <c r="B20" s="4"/>
      <c r="C20" s="5">
        <v>3.4</v>
      </c>
      <c r="D20" s="40">
        <v>0.91883950063422359</v>
      </c>
      <c r="E20" s="8">
        <v>31</v>
      </c>
      <c r="F20" s="146"/>
      <c r="G20" s="15" t="s">
        <v>375</v>
      </c>
      <c r="H20" s="187">
        <f>'Jadual5-2digit'!U18/'Jadual5-2digit'!I18*100-100</f>
        <v>8.4928842554348449</v>
      </c>
      <c r="I20" s="187">
        <f>'Jadual5-2digit'!V18/'Jadual5-2digit'!J18*100-100</f>
        <v>9.608638068566691</v>
      </c>
      <c r="J20" s="187">
        <f>'Jadual5-2digit'!W18/'Jadual5-2digit'!K18*100-100</f>
        <v>11.043795400427996</v>
      </c>
      <c r="K20" s="187">
        <f>'Jadual5-2digit'!X18/'Jadual5-2digit'!L18*100-100</f>
        <v>9.7428625005859999</v>
      </c>
      <c r="L20" s="187">
        <f>'Jadual5-2digit'!Y18/'Jadual5-2digit'!M18*100-100</f>
        <v>6.9226174739789741</v>
      </c>
      <c r="M20" s="187">
        <f>'Jadual5-2digit'!Z18/'Jadual5-2digit'!N18*100-100</f>
        <v>12.632246923341</v>
      </c>
      <c r="N20" s="187">
        <f>'Jadual5-2digit'!AA18/'Jadual5-2digit'!O18*100-100</f>
        <v>11.429441603041425</v>
      </c>
      <c r="O20" s="187">
        <f>'Jadual5-2digit'!AB18/'Jadual5-2digit'!P18*100-100</f>
        <v>12.995148938766803</v>
      </c>
      <c r="P20" s="187">
        <f>'Jadual5-2digit'!AC18/'Jadual5-2digit'!Q18*100-100</f>
        <v>9.0811644727615004</v>
      </c>
      <c r="Q20" s="187">
        <f>'Jadual5-2digit'!AD18/'Jadual5-2digit'!R18*100-100</f>
        <v>5.4140042242600828</v>
      </c>
      <c r="R20" s="187">
        <f>'Jadual5-2digit'!AE18/'Jadual5-2digit'!S18*100-100</f>
        <v>12.312555726675839</v>
      </c>
      <c r="S20" s="187">
        <f>'Jadual5-2digit'!AF18/'Jadual5-2digit'!T18*100-100</f>
        <v>10.716007828528745</v>
      </c>
      <c r="T20" s="187">
        <f>'Jadual5-2digit'!AG18/'Jadual5-2digit'!U18*100-100</f>
        <v>13.907763481278025</v>
      </c>
      <c r="U20" s="187">
        <f>'Jadual5-2digit'!AH18/'Jadual5-2digit'!V18*100-100</f>
        <v>9.905455887100473</v>
      </c>
      <c r="V20" s="187">
        <f>'Jadual5-2digit'!AI18/'Jadual5-2digit'!W18*100-100</f>
        <v>13.726554653782472</v>
      </c>
      <c r="W20" s="187">
        <f>'Jadual5-2digit'!AJ18/'Jadual5-2digit'!X18*100-100</f>
        <v>9.2271217574249533</v>
      </c>
      <c r="X20" s="187">
        <f>'Jadual5-2digit'!AK18/'Jadual5-2digit'!Y18*100-100</f>
        <v>9.2427586333208183</v>
      </c>
      <c r="Y20" s="187">
        <f>'Jadual5-2digit'!AL18/'Jadual5-2digit'!Z18*100-100</f>
        <v>6.2103999261106537</v>
      </c>
      <c r="Z20" s="187">
        <f>'Jadual5-2digit'!AM18/'Jadual5-2digit'!AA18*100-100</f>
        <v>8.4871161712314631</v>
      </c>
      <c r="AA20" s="178">
        <f>'Jadual5-2digit'!AN18/'Jadual5-2digit'!AB18*100-100</f>
        <v>8.4774136643055726</v>
      </c>
      <c r="AB20" s="187">
        <f>'Jadual5-2digit'!AO18/'Jadual5-2digit'!AC18*100-100</f>
        <v>5.9988795724007531</v>
      </c>
      <c r="AC20" s="187">
        <f>'Jadual5-2digit'!AP18/'Jadual5-2digit'!AD18*100-100</f>
        <v>0.2071286057285846</v>
      </c>
      <c r="AD20" s="187">
        <f>'Jadual5-2digit'!AQ18/'Jadual5-2digit'!AE18*100-100</f>
        <v>-4.4353027970233398</v>
      </c>
      <c r="AE20" s="187">
        <f>'Jadual5-2digit'!AR18/'Jadual5-2digit'!AF18*100-100</f>
        <v>-4.1425777747414685</v>
      </c>
      <c r="AF20" s="187" t="e">
        <f>'Jadual5-2digit'!#REF!/'Jadual5-2digit'!#REF!*100-100</f>
        <v>#REF!</v>
      </c>
      <c r="AG20" s="187" t="e">
        <f>'Jadual5-2digit'!CN18/'Jadual5-2digit'!#REF!*100-100</f>
        <v>#REF!</v>
      </c>
      <c r="AH20" s="187" t="e">
        <f>'Jadual5-2digit'!CO18/'Jadual5-2digit'!#REF!*100-100</f>
        <v>#REF!</v>
      </c>
      <c r="AI20" s="187" t="e">
        <f>'Jadual5-2digit'!CP18/'Jadual5-2digit'!#REF!*100-100</f>
        <v>#REF!</v>
      </c>
      <c r="AJ20" s="187" t="e">
        <f>'Jadual5-2digit'!CQ18/'Jadual5-2digit'!#REF!*100-100</f>
        <v>#REF!</v>
      </c>
      <c r="AK20" s="187">
        <f>'Jadual5-2digit'!CR18/'Jadual5-2digit'!CN18*100-100</f>
        <v>9.7311910226982832</v>
      </c>
      <c r="AL20" s="187">
        <f>'Jadual5-2digit'!CS18/'Jadual5-2digit'!CO18*100-100</f>
        <v>9.7062215028510366</v>
      </c>
      <c r="AM20" s="187">
        <f>'Jadual5-2digit'!CT18/'Jadual5-2digit'!CP18*100-100</f>
        <v>11.155537376009804</v>
      </c>
      <c r="AN20" s="187">
        <f>'Jadual5-2digit'!CU18/'Jadual5-2digit'!CQ18*100-100</f>
        <v>9.4465213823287968</v>
      </c>
      <c r="AO20" s="187">
        <f>'Jadual5-2digit'!CV18/'Jadual5-2digit'!CR18*100-100</f>
        <v>12.501394518612187</v>
      </c>
      <c r="AP20" s="250">
        <f>'Jadual5-2digit'!CW18/'Jadual5-2digit'!CS18*100-100</f>
        <v>8.1830630074637014</v>
      </c>
      <c r="AQ20" s="178">
        <f>'Jadual5-2digit'!CX18/'Jadual5-2digit'!CT18*100-100</f>
        <v>7.6523243084112949</v>
      </c>
      <c r="AR20" s="178">
        <f>'Jadual5-2digit'!CY18/'Jadual5-2digit'!CU18*100-100</f>
        <v>-2.8151295509455991</v>
      </c>
      <c r="AS20" s="178" t="e">
        <f>'Jadual5-2digit'!#REF!/'Jadual5-2digit'!CV18*100-100</f>
        <v>#REF!</v>
      </c>
      <c r="AT20" s="45">
        <f>'Jadual5-2digit'!DQ18/'Jadual5-2digit'!DP18*100-100</f>
        <v>7.1054292063317916</v>
      </c>
      <c r="AU20" s="45">
        <f>'Jadual5-2digit'!R18/'Jadual5-2digit'!Q18*100-100</f>
        <v>12.409088176954981</v>
      </c>
      <c r="AV20" s="45">
        <f>'Jadual5-2digit'!S18/'Jadual5-2digit'!R18*100-100</f>
        <v>-1.0480442745234342</v>
      </c>
      <c r="AW20" s="45">
        <f>'Jadual5-2digit'!T18/'Jadual5-2digit'!S18*100-100</f>
        <v>-4.7427341421018951</v>
      </c>
      <c r="AX20" s="45">
        <f>'Jadual5-2digit'!U18/'Jadual5-2digit'!T18*100-100</f>
        <v>-1.9022946665784133</v>
      </c>
      <c r="AY20" s="45">
        <f>'Jadual5-2digit'!W18/'Jadual5-2digit'!V18*100-100</f>
        <v>1.9443803901673959</v>
      </c>
      <c r="AZ20" s="45">
        <f>'Jadual5-2digit'!X18/'Jadual5-2digit'!W18*100-100</f>
        <v>-15.278267871845671</v>
      </c>
      <c r="BA20" s="45">
        <f>'Jadual5-2digit'!Y18/'Jadual5-2digit'!X18*100-100</f>
        <v>16.619498702436005</v>
      </c>
      <c r="BB20" s="45">
        <f>'Jadual5-2digit'!Z18/'Jadual5-2digit'!Y18*100-100</f>
        <v>-0.85074039139553292</v>
      </c>
      <c r="BC20" s="45">
        <f>'Jadual5-2digit'!AA18/'Jadual5-2digit'!Z18*100-100</f>
        <v>-2.0024014038976645</v>
      </c>
      <c r="BD20" s="45">
        <f>'Jadual5-2digit'!AB18/'Jadual5-2digit'!AA18*100-100</f>
        <v>4.7171589602457971</v>
      </c>
      <c r="BE20" s="45">
        <f>'Jadual5-2digit'!AC18/'Jadual5-2digit'!AB18*100-100</f>
        <v>-1.9980739287353657</v>
      </c>
      <c r="BF20" s="45">
        <f>'Jadual5-2digit'!AD18/'Jadual5-2digit'!AC18*100-100</f>
        <v>8.630047664092146</v>
      </c>
      <c r="BG20" s="45">
        <f>'Jadual5-2digit'!AE18/'Jadual5-2digit'!AD18*100-100</f>
        <v>5.4276148929694585</v>
      </c>
      <c r="BH20" s="45">
        <f>'Jadual5-2digit'!AF18/'Jadual5-2digit'!AE18*100-100</f>
        <v>-6.0968373107518516</v>
      </c>
      <c r="BI20" s="45">
        <f>'Jadual5-2digit'!AG18/'Jadual5-2digit'!AF18*100-100</f>
        <v>0.92569662086575022</v>
      </c>
      <c r="BJ20" s="45">
        <f>'Jadual5-2digit'!AH18/'Jadual5-2digit'!AG18*100-100</f>
        <v>0.8199010026653184</v>
      </c>
      <c r="BK20" s="45">
        <f>'Jadual5-2digit'!AI18/'Jadual5-2digit'!AH18*100-100</f>
        <v>5.4886953018782521</v>
      </c>
      <c r="BL20" s="45">
        <f>'Jadual5-2digit'!AJ18/'Jadual5-2digit'!AI18*100-100</f>
        <v>-18.630165322131532</v>
      </c>
      <c r="BM20" s="45">
        <f>'Jadual5-2digit'!AK18/'Jadual5-2digit'!AJ18*100-100</f>
        <v>16.636193865678493</v>
      </c>
      <c r="BN20" s="45">
        <f>'Jadual5-2digit'!AL18/'Jadual5-2digit'!AK18*100-100</f>
        <v>-3.6029239177815811</v>
      </c>
      <c r="BO20" s="45">
        <f>'Jadual5-2digit'!AM18/'Jadual5-2digit'!AL18*100-100</f>
        <v>9.8265996486773588E-2</v>
      </c>
      <c r="BP20" s="45">
        <f>'Jadual5-2digit'!AN18/'Jadual5-2digit'!AM18*100-100</f>
        <v>4.7077936181118503</v>
      </c>
      <c r="BQ20" s="45">
        <f>'Jadual5-2digit'!AO18/'Jadual5-2digit'!AN18*100-100</f>
        <v>-4.2372600102882387</v>
      </c>
      <c r="BR20" s="45">
        <f>'Jadual5-2digit'!AP18/'Jadual5-2digit'!AO18*100-100</f>
        <v>2.6945303632850681</v>
      </c>
      <c r="BS20" s="45">
        <f>'Jadual5-2digit'!AQ18/'Jadual5-2digit'!AP18*100-100</f>
        <v>0.54332694952290694</v>
      </c>
      <c r="BT20" s="45">
        <f>'Jadual5-2digit'!CO18/'Jadual5-2digit'!CN18*100-100</f>
        <v>-3.5684774292272436</v>
      </c>
      <c r="BU20" s="45">
        <f>'Jadual5-2digit'!CP18/'Jadual5-2digit'!CO18*100-100</f>
        <v>3.4519237889703476</v>
      </c>
      <c r="BV20" s="45">
        <f>'Jadual5-2digit'!CQ18/'Jadual5-2digit'!CP18*100-100</f>
        <v>12.148481439820017</v>
      </c>
      <c r="BW20" s="45">
        <f>'Jadual5-2digit'!CR18/'Jadual5-2digit'!CQ18*100-100</f>
        <v>-1.9203063736664632</v>
      </c>
      <c r="BX20" s="45">
        <f>'Jadual5-2digit'!CS18/'Jadual5-2digit'!CR18*100-100</f>
        <v>-3.5904205868134227</v>
      </c>
      <c r="BY20" s="45">
        <f>'Jadual5-2digit'!CT18/'Jadual5-2digit'!CS18*100-100</f>
        <v>4.8186148772444142</v>
      </c>
      <c r="BZ20" s="45">
        <f>'Jadual5-2digit'!CU18/'Jadual5-2digit'!CT18*100-100</f>
        <v>10.424198934672816</v>
      </c>
      <c r="CA20" s="45">
        <f>'Jadual5-2digit'!CV18/'Jadual5-2digit'!CU18*100-100</f>
        <v>0.81729567608097398</v>
      </c>
      <c r="CB20" s="45">
        <f>'Jadual5-2digit'!CW18/'Jadual5-2digit'!CV18*100-100</f>
        <v>-7.2910727123980337</v>
      </c>
      <c r="CC20" s="150"/>
      <c r="CD20" s="13" t="s">
        <v>374</v>
      </c>
      <c r="CE20" s="111"/>
      <c r="CF20" s="91"/>
      <c r="CG20" s="91"/>
      <c r="CH20" s="91"/>
      <c r="CI20" s="91"/>
      <c r="CJ20" s="91"/>
    </row>
    <row r="21" spans="1:90" s="122" customFormat="1" ht="16.5" customHeight="1" x14ac:dyDescent="0.25">
      <c r="A21" s="622"/>
      <c r="B21" s="118" t="s">
        <v>63</v>
      </c>
      <c r="C21" s="123"/>
      <c r="D21" s="120">
        <f>SUM(D22:D25)</f>
        <v>25.371518999461557</v>
      </c>
      <c r="E21" s="121"/>
      <c r="F21" s="57" t="s">
        <v>64</v>
      </c>
      <c r="G21" s="160"/>
      <c r="H21" s="185">
        <f>'Jadual5-2digit'!U19/'Jadual5-2digit'!I19*100-100</f>
        <v>1.3422884789364105</v>
      </c>
      <c r="I21" s="185">
        <f>'Jadual5-2digit'!V19/'Jadual5-2digit'!J19*100-100</f>
        <v>3.0414006093235031</v>
      </c>
      <c r="J21" s="185">
        <f>'Jadual5-2digit'!W19/'Jadual5-2digit'!K19*100-100</f>
        <v>3.4622289068943815</v>
      </c>
      <c r="K21" s="185">
        <f>'Jadual5-2digit'!X19/'Jadual5-2digit'!L19*100-100</f>
        <v>4.8762944393319003</v>
      </c>
      <c r="L21" s="185">
        <f>'Jadual5-2digit'!Y19/'Jadual5-2digit'!M19*100-100</f>
        <v>5.1030723488602519</v>
      </c>
      <c r="M21" s="185">
        <f>'Jadual5-2digit'!Z19/'Jadual5-2digit'!N19*100-100</f>
        <v>5.0630411816395622</v>
      </c>
      <c r="N21" s="185">
        <f>'Jadual5-2digit'!AA19/'Jadual5-2digit'!O19*100-100</f>
        <v>3.5956216849758675</v>
      </c>
      <c r="O21" s="185">
        <f>'Jadual5-2digit'!AB19/'Jadual5-2digit'!P19*100-100</f>
        <v>4.8571398810453843</v>
      </c>
      <c r="P21" s="185">
        <f>'Jadual5-2digit'!AC19/'Jadual5-2digit'!Q19*100-100</f>
        <v>4.5179357516293805</v>
      </c>
      <c r="Q21" s="185">
        <f>'Jadual5-2digit'!AD19/'Jadual5-2digit'!R19*100-100</f>
        <v>3.9358300768468553</v>
      </c>
      <c r="R21" s="185">
        <f>'Jadual5-2digit'!AE19/'Jadual5-2digit'!S19*100-100</f>
        <v>6.2071458075175485</v>
      </c>
      <c r="S21" s="185">
        <f>'Jadual5-2digit'!AF19/'Jadual5-2digit'!T19*100-100</f>
        <v>3.8395025745652447</v>
      </c>
      <c r="T21" s="185">
        <f>'Jadual5-2digit'!AG19/'Jadual5-2digit'!U19*100-100</f>
        <v>2.3414227078218772</v>
      </c>
      <c r="U21" s="185">
        <f>'Jadual5-2digit'!AH19/'Jadual5-2digit'!V19*100-100</f>
        <v>3.9338186899421856</v>
      </c>
      <c r="V21" s="185">
        <f>'Jadual5-2digit'!AI19/'Jadual5-2digit'!W19*100-100</f>
        <v>3.6521200866604744</v>
      </c>
      <c r="W21" s="185">
        <f>'Jadual5-2digit'!AJ19/'Jadual5-2digit'!X19*100-100</f>
        <v>3.2002339912656765</v>
      </c>
      <c r="X21" s="185">
        <f>'Jadual5-2digit'!AK19/'Jadual5-2digit'!Y19*100-100</f>
        <v>3.1834340729285344</v>
      </c>
      <c r="Y21" s="185">
        <f>'Jadual5-2digit'!AL19/'Jadual5-2digit'!Z19*100-100</f>
        <v>2.9602202779787774</v>
      </c>
      <c r="Z21" s="185">
        <f>'Jadual5-2digit'!AM19/'Jadual5-2digit'!AA19*100-100</f>
        <v>3.8744750618420198</v>
      </c>
      <c r="AA21" s="176">
        <f>'Jadual5-2digit'!AN19/'Jadual5-2digit'!AB19*100-100</f>
        <v>6.5076589911191576</v>
      </c>
      <c r="AB21" s="185">
        <f>'Jadual5-2digit'!AO19/'Jadual5-2digit'!AC19*100-100</f>
        <v>4.8980299934461584</v>
      </c>
      <c r="AC21" s="185">
        <f>'Jadual5-2digit'!AP19/'Jadual5-2digit'!AD19*100-100</f>
        <v>2.3629200546880611</v>
      </c>
      <c r="AD21" s="185">
        <f>'Jadual5-2digit'!AQ19/'Jadual5-2digit'!AE19*100-100</f>
        <v>7.4612789374921107</v>
      </c>
      <c r="AE21" s="185">
        <f>'Jadual5-2digit'!AR19/'Jadual5-2digit'!AF19*100-100</f>
        <v>3.8378772852304337</v>
      </c>
      <c r="AF21" s="185" t="e">
        <f>'Jadual5-2digit'!#REF!/'Jadual5-2digit'!#REF!*100-100</f>
        <v>#REF!</v>
      </c>
      <c r="AG21" s="185" t="e">
        <f>'Jadual5-2digit'!CN19/'Jadual5-2digit'!#REF!*100-100</f>
        <v>#REF!</v>
      </c>
      <c r="AH21" s="185" t="e">
        <f>'Jadual5-2digit'!CO19/'Jadual5-2digit'!#REF!*100-100</f>
        <v>#REF!</v>
      </c>
      <c r="AI21" s="185" t="e">
        <f>'Jadual5-2digit'!CP19/'Jadual5-2digit'!#REF!*100-100</f>
        <v>#REF!</v>
      </c>
      <c r="AJ21" s="185" t="e">
        <f>'Jadual5-2digit'!CQ19/'Jadual5-2digit'!#REF!*100-100</f>
        <v>#REF!</v>
      </c>
      <c r="AK21" s="185">
        <f>'Jadual5-2digit'!CR19/'Jadual5-2digit'!CN19*100-100</f>
        <v>2.6108566124734267</v>
      </c>
      <c r="AL21" s="185">
        <f>'Jadual5-2digit'!CS19/'Jadual5-2digit'!CO19*100-100</f>
        <v>5.0178450463566975</v>
      </c>
      <c r="AM21" s="185">
        <f>'Jadual5-2digit'!CT19/'Jadual5-2digit'!CP19*100-100</f>
        <v>4.314198538281417</v>
      </c>
      <c r="AN21" s="185">
        <f>'Jadual5-2digit'!CU19/'Jadual5-2digit'!CQ19*100-100</f>
        <v>4.6212528730011257</v>
      </c>
      <c r="AO21" s="185">
        <f>'Jadual5-2digit'!CV19/'Jadual5-2digit'!CR19*100-100</f>
        <v>3.304056879966538</v>
      </c>
      <c r="AP21" s="248">
        <f>'Jadual5-2digit'!CW19/'Jadual5-2digit'!CS19*100-100</f>
        <v>3.112544526812357</v>
      </c>
      <c r="AQ21" s="176">
        <f>'Jadual5-2digit'!CX19/'Jadual5-2digit'!CT19*100-100</f>
        <v>5.0764282313156599</v>
      </c>
      <c r="AR21" s="176">
        <f>'Jadual5-2digit'!CY19/'Jadual5-2digit'!CU19*100-100</f>
        <v>4.488174254463857</v>
      </c>
      <c r="AS21" s="176" t="e">
        <f>'Jadual5-2digit'!#REF!/'Jadual5-2digit'!CV19*100-100</f>
        <v>#REF!</v>
      </c>
      <c r="AT21" s="71">
        <f>'Jadual5-2digit'!DQ19/'Jadual5-2digit'!DP19*100-100</f>
        <v>4.0128596317294125</v>
      </c>
      <c r="AU21" s="71">
        <f>'Jadual5-2digit'!R19/'Jadual5-2digit'!Q19*100-100</f>
        <v>7.7515084969427051</v>
      </c>
      <c r="AV21" s="71">
        <f>'Jadual5-2digit'!S19/'Jadual5-2digit'!R19*100-100</f>
        <v>-9.466559467494335</v>
      </c>
      <c r="AW21" s="71">
        <f>'Jadual5-2digit'!T19/'Jadual5-2digit'!S19*100-100</f>
        <v>6.2887236679058276</v>
      </c>
      <c r="AX21" s="71">
        <f>'Jadual5-2digit'!U19/'Jadual5-2digit'!T19*100-100</f>
        <v>0.12338482463809441</v>
      </c>
      <c r="AY21" s="71">
        <f>'Jadual5-2digit'!W19/'Jadual5-2digit'!V19*100-100</f>
        <v>7.9628185785599328</v>
      </c>
      <c r="AZ21" s="71">
        <f>'Jadual5-2digit'!X19/'Jadual5-2digit'!W19*100-100</f>
        <v>-7.0097446142014377</v>
      </c>
      <c r="BA21" s="71">
        <f>'Jadual5-2digit'!Y19/'Jadual5-2digit'!X19*100-100</f>
        <v>6.9592229876246989</v>
      </c>
      <c r="BB21" s="71">
        <f>'Jadual5-2digit'!Z19/'Jadual5-2digit'!Y19*100-100</f>
        <v>0.34135163933652279</v>
      </c>
      <c r="BC21" s="71">
        <f>'Jadual5-2digit'!AA19/'Jadual5-2digit'!Z19*100-100</f>
        <v>-1.9856969674187752</v>
      </c>
      <c r="BD21" s="71">
        <f>'Jadual5-2digit'!AB19/'Jadual5-2digit'!AA19*100-100</f>
        <v>-3.4823294789928951</v>
      </c>
      <c r="BE21" s="71">
        <f>'Jadual5-2digit'!AC19/'Jadual5-2digit'!AB19*100-100</f>
        <v>3.0695567520314597</v>
      </c>
      <c r="BF21" s="71">
        <f>'Jadual5-2digit'!AD19/'Jadual5-2digit'!AC19*100-100</f>
        <v>7.1513936543428684</v>
      </c>
      <c r="BG21" s="71">
        <f>'Jadual5-2digit'!AE19/'Jadual5-2digit'!AD19*100-100</f>
        <v>-7.4881269338706176</v>
      </c>
      <c r="BH21" s="71">
        <f>'Jadual5-2digit'!AF19/'Jadual5-2digit'!AE19*100-100</f>
        <v>3.9192618448046233</v>
      </c>
      <c r="BI21" s="71">
        <f>'Jadual5-2digit'!AG19/'Jadual5-2digit'!AF19*100-100</f>
        <v>-1.3210830635654247</v>
      </c>
      <c r="BJ21" s="71">
        <f>'Jadual5-2digit'!AH19/'Jadual5-2digit'!AG19*100-100</f>
        <v>-2.6794349104010564</v>
      </c>
      <c r="BK21" s="71">
        <f>'Jadual5-2digit'!AI19/'Jadual5-2digit'!AH19*100-100</f>
        <v>7.6701999142667887</v>
      </c>
      <c r="BL21" s="71">
        <f>'Jadual5-2digit'!AJ19/'Jadual5-2digit'!AI19*100-100</f>
        <v>-7.4151488006369988</v>
      </c>
      <c r="BM21" s="71">
        <f>'Jadual5-2digit'!AK19/'Jadual5-2digit'!AJ19*100-100</f>
        <v>6.9418111452082627</v>
      </c>
      <c r="BN21" s="71">
        <f>'Jadual5-2digit'!AL19/'Jadual5-2digit'!AK19*100-100</f>
        <v>0.12428604066714399</v>
      </c>
      <c r="BO21" s="71">
        <f>'Jadual5-2digit'!AM19/'Jadual5-2digit'!AL19*100-100</f>
        <v>-1.1153603928405289</v>
      </c>
      <c r="BP21" s="71">
        <f>'Jadual5-2digit'!AN19/'Jadual5-2digit'!AM19*100-100</f>
        <v>-1.0356381358513573</v>
      </c>
      <c r="BQ21" s="71">
        <f>'Jadual5-2digit'!AO19/'Jadual5-2digit'!AN19*100-100</f>
        <v>1.5118871074549816</v>
      </c>
      <c r="BR21" s="71">
        <f>'Jadual5-2digit'!AP19/'Jadual5-2digit'!AO19*100-100</f>
        <v>4.5618258328892409</v>
      </c>
      <c r="BS21" s="71">
        <f>'Jadual5-2digit'!AQ19/'Jadual5-2digit'!AP19*100-100</f>
        <v>-2.8804161577462679</v>
      </c>
      <c r="BT21" s="71">
        <f>'Jadual5-2digit'!CO19/'Jadual5-2digit'!CN19*100-100</f>
        <v>-1.287463696517861</v>
      </c>
      <c r="BU21" s="71">
        <f>'Jadual5-2digit'!CP19/'Jadual5-2digit'!CO19*100-100</f>
        <v>-0.25882900098072525</v>
      </c>
      <c r="BV21" s="71">
        <f>'Jadual5-2digit'!CQ19/'Jadual5-2digit'!CP19*100-100</f>
        <v>3.6431460400806941</v>
      </c>
      <c r="BW21" s="71">
        <f>'Jadual5-2digit'!CR19/'Jadual5-2digit'!CQ19*100-100</f>
        <v>0.5555283876962136</v>
      </c>
      <c r="BX21" s="71">
        <f>'Jadual5-2digit'!CS19/'Jadual5-2digit'!CR19*100-100</f>
        <v>1.0280801066013083</v>
      </c>
      <c r="BY21" s="71">
        <f>'Jadual5-2digit'!CT19/'Jadual5-2digit'!CS19*100-100</f>
        <v>-0.92712043901030938</v>
      </c>
      <c r="BZ21" s="71">
        <f>'Jadual5-2digit'!CU19/'Jadual5-2digit'!CT19*100-100</f>
        <v>3.9482250964462935</v>
      </c>
      <c r="CA21" s="71">
        <f>'Jadual5-2digit'!CV19/'Jadual5-2digit'!CU19*100-100</f>
        <v>-0.71047957371226289</v>
      </c>
      <c r="CB21" s="71">
        <f>'Jadual5-2digit'!CW19/'Jadual5-2digit'!CV19*100-100</f>
        <v>0.84078711985688415</v>
      </c>
      <c r="CC21" s="166" t="s">
        <v>65</v>
      </c>
      <c r="CD21" s="161"/>
      <c r="CE21" s="112"/>
      <c r="CF21" s="90"/>
      <c r="CG21" s="90"/>
      <c r="CH21" s="90"/>
      <c r="CI21" s="90"/>
      <c r="CJ21" s="90"/>
    </row>
    <row r="22" spans="1:90" s="55" customFormat="1" ht="12.75" x14ac:dyDescent="0.25">
      <c r="A22" s="622"/>
      <c r="B22" s="58"/>
      <c r="C22" s="5">
        <v>4.0999999999999996</v>
      </c>
      <c r="D22" s="52">
        <v>13.866802168454109</v>
      </c>
      <c r="E22" s="53">
        <v>19</v>
      </c>
      <c r="F22" s="146"/>
      <c r="G22" s="15" t="s">
        <v>392</v>
      </c>
      <c r="H22" s="187">
        <f>'Jadual5-2digit'!U20/'Jadual5-2digit'!I20*100-100</f>
        <v>-0.59047247096455635</v>
      </c>
      <c r="I22" s="187">
        <f>'Jadual5-2digit'!V20/'Jadual5-2digit'!J20*100-100</f>
        <v>1.9614112568819166</v>
      </c>
      <c r="J22" s="187">
        <f>'Jadual5-2digit'!W20/'Jadual5-2digit'!K20*100-100</f>
        <v>2.3208747552165647</v>
      </c>
      <c r="K22" s="187">
        <f>'Jadual5-2digit'!X20/'Jadual5-2digit'!L20*100-100</f>
        <v>5.1391557336554001</v>
      </c>
      <c r="L22" s="187">
        <f>'Jadual5-2digit'!Y20/'Jadual5-2digit'!M20*100-100</f>
        <v>4.7392421195165042</v>
      </c>
      <c r="M22" s="187">
        <f>'Jadual5-2digit'!Z20/'Jadual5-2digit'!N20*100-100</f>
        <v>5.084580699823718</v>
      </c>
      <c r="N22" s="187">
        <f>'Jadual5-2digit'!AA20/'Jadual5-2digit'!O20*100-100</f>
        <v>3.6089829873797044</v>
      </c>
      <c r="O22" s="187">
        <f>'Jadual5-2digit'!AB20/'Jadual5-2digit'!P20*100-100</f>
        <v>2.1160447971185761</v>
      </c>
      <c r="P22" s="187">
        <f>'Jadual5-2digit'!AC20/'Jadual5-2digit'!Q20*100-100</f>
        <v>3.6167184947030222</v>
      </c>
      <c r="Q22" s="187">
        <f>'Jadual5-2digit'!AD20/'Jadual5-2digit'!R20*100-100</f>
        <v>2.1009862155035677</v>
      </c>
      <c r="R22" s="187">
        <f>'Jadual5-2digit'!AE20/'Jadual5-2digit'!S20*100-100</f>
        <v>5.2625548182793693</v>
      </c>
      <c r="S22" s="187">
        <f>'Jadual5-2digit'!AF20/'Jadual5-2digit'!T20*100-100</f>
        <v>2.2584315089744962</v>
      </c>
      <c r="T22" s="187">
        <f>'Jadual5-2digit'!AG20/'Jadual5-2digit'!U20*100-100</f>
        <v>1.760425046302359</v>
      </c>
      <c r="U22" s="187">
        <f>'Jadual5-2digit'!AH20/'Jadual5-2digit'!V20*100-100</f>
        <v>2.2039512367214087</v>
      </c>
      <c r="V22" s="187">
        <f>'Jadual5-2digit'!AI20/'Jadual5-2digit'!W20*100-100</f>
        <v>3.3469469982784403</v>
      </c>
      <c r="W22" s="187">
        <f>'Jadual5-2digit'!AJ20/'Jadual5-2digit'!X20*100-100</f>
        <v>1.5788484430800054</v>
      </c>
      <c r="X22" s="187">
        <f>'Jadual5-2digit'!AK20/'Jadual5-2digit'!Y20*100-100</f>
        <v>2.28426395939087</v>
      </c>
      <c r="Y22" s="187">
        <f>'Jadual5-2digit'!AL20/'Jadual5-2digit'!Z20*100-100</f>
        <v>1.4568505338078381</v>
      </c>
      <c r="Z22" s="187">
        <f>'Jadual5-2digit'!AM20/'Jadual5-2digit'!AA20*100-100</f>
        <v>3.1687423687423575</v>
      </c>
      <c r="AA22" s="178">
        <f>'Jadual5-2digit'!AN20/'Jadual5-2digit'!AB20*100-100</f>
        <v>10.249655552493792</v>
      </c>
      <c r="AB22" s="187">
        <f>'Jadual5-2digit'!AO20/'Jadual5-2digit'!AC20*100-100</f>
        <v>5.0744689509237446</v>
      </c>
      <c r="AC22" s="187">
        <f>'Jadual5-2digit'!AP20/'Jadual5-2digit'!AD20*100-100</f>
        <v>0.67642085140798258</v>
      </c>
      <c r="AD22" s="187">
        <f>'Jadual5-2digit'!AQ20/'Jadual5-2digit'!AE20*100-100</f>
        <v>9.4051518540143206</v>
      </c>
      <c r="AE22" s="187">
        <f>'Jadual5-2digit'!AR20/'Jadual5-2digit'!AF20*100-100</f>
        <v>1.6513575887972678</v>
      </c>
      <c r="AF22" s="187" t="e">
        <f>'Jadual5-2digit'!#REF!/'Jadual5-2digit'!#REF!*100-100</f>
        <v>#REF!</v>
      </c>
      <c r="AG22" s="187" t="e">
        <f>'Jadual5-2digit'!CN20/'Jadual5-2digit'!#REF!*100-100</f>
        <v>#REF!</v>
      </c>
      <c r="AH22" s="187" t="e">
        <f>'Jadual5-2digit'!CO20/'Jadual5-2digit'!#REF!*100-100</f>
        <v>#REF!</v>
      </c>
      <c r="AI22" s="187" t="e">
        <f>'Jadual5-2digit'!CP20/'Jadual5-2digit'!#REF!*100-100</f>
        <v>#REF!</v>
      </c>
      <c r="AJ22" s="187" t="e">
        <f>'Jadual5-2digit'!CQ20/'Jadual5-2digit'!#REF!*100-100</f>
        <v>#REF!</v>
      </c>
      <c r="AK22" s="187">
        <f>'Jadual5-2digit'!CR20/'Jadual5-2digit'!CN20*100-100</f>
        <v>1.2110743154901229</v>
      </c>
      <c r="AL22" s="187">
        <f>'Jadual5-2digit'!CS20/'Jadual5-2digit'!CO20*100-100</f>
        <v>4.9832260959120589</v>
      </c>
      <c r="AM22" s="187">
        <f>'Jadual5-2digit'!CT20/'Jadual5-2digit'!CP20*100-100</f>
        <v>3.1420895585783484</v>
      </c>
      <c r="AN22" s="187">
        <f>'Jadual5-2digit'!CU20/'Jadual5-2digit'!CQ20*100-100</f>
        <v>3.137654770575395</v>
      </c>
      <c r="AO22" s="187">
        <f>'Jadual5-2digit'!CV20/'Jadual5-2digit'!CR20*100-100</f>
        <v>2.4469128352129275</v>
      </c>
      <c r="AP22" s="250">
        <f>'Jadual5-2digit'!CW20/'Jadual5-2digit'!CS20*100-100</f>
        <v>1.7764870430086575</v>
      </c>
      <c r="AQ22" s="178">
        <f>'Jadual5-2digit'!CX20/'Jadual5-2digit'!CT20*100-100</f>
        <v>6.0165547914178461</v>
      </c>
      <c r="AR22" s="178">
        <f>'Jadual5-2digit'!CY20/'Jadual5-2digit'!CU20*100-100</f>
        <v>3.7775643560627543</v>
      </c>
      <c r="AS22" s="178" t="e">
        <f>'Jadual5-2digit'!#REF!/'Jadual5-2digit'!CV20*100-100</f>
        <v>#REF!</v>
      </c>
      <c r="AT22" s="45">
        <f>'Jadual5-2digit'!DQ20/'Jadual5-2digit'!DP20*100-100</f>
        <v>3.6374803794444972</v>
      </c>
      <c r="AU22" s="45">
        <f>'Jadual5-2digit'!R20/'Jadual5-2digit'!Q20*100-100</f>
        <v>12.337532282717547</v>
      </c>
      <c r="AV22" s="45">
        <f>'Jadual5-2digit'!S20/'Jadual5-2digit'!R20*100-100</f>
        <v>-9.9184565868123116</v>
      </c>
      <c r="AW22" s="45">
        <f>'Jadual5-2digit'!T20/'Jadual5-2digit'!S20*100-100</f>
        <v>10.789695725997149</v>
      </c>
      <c r="AX22" s="45">
        <f>'Jadual5-2digit'!U20/'Jadual5-2digit'!T20*100-100</f>
        <v>0.5161860526340547</v>
      </c>
      <c r="AY22" s="45">
        <f>'Jadual5-2digit'!W20/'Jadual5-2digit'!V20*100-100</f>
        <v>7.0165810826702284</v>
      </c>
      <c r="AZ22" s="45">
        <f>'Jadual5-2digit'!X20/'Jadual5-2digit'!W20*100-100</f>
        <v>-12.305410058239616</v>
      </c>
      <c r="BA22" s="45">
        <f>'Jadual5-2digit'!Y20/'Jadual5-2digit'!X20*100-100</f>
        <v>9.849006954451454</v>
      </c>
      <c r="BB22" s="45">
        <f>'Jadual5-2digit'!Z20/'Jadual5-2digit'!Y20*100-100</f>
        <v>2.5722922489020732</v>
      </c>
      <c r="BC22" s="45">
        <f>'Jadual5-2digit'!AA20/'Jadual5-2digit'!Z20*100-100</f>
        <v>-5.1239991103202698</v>
      </c>
      <c r="BD22" s="45">
        <f>'Jadual5-2digit'!AB20/'Jadual5-2digit'!AA20*100-100</f>
        <v>-11.379731379731382</v>
      </c>
      <c r="BE22" s="45">
        <f>'Jadual5-2digit'!AC20/'Jadual5-2digit'!AB20*100-100</f>
        <v>8.3449986222099852</v>
      </c>
      <c r="BF22" s="45">
        <f>'Jadual5-2digit'!AD20/'Jadual5-2digit'!AC20*100-100</f>
        <v>10.694229673638802</v>
      </c>
      <c r="BG22" s="45">
        <f>'Jadual5-2digit'!AE20/'Jadual5-2digit'!AD20*100-100</f>
        <v>-7.1290713918094326</v>
      </c>
      <c r="BH22" s="45">
        <f>'Jadual5-2digit'!AF20/'Jadual5-2digit'!AE20*100-100</f>
        <v>7.6278314910292835</v>
      </c>
      <c r="BI22" s="45">
        <f>'Jadual5-2digit'!AG20/'Jadual5-2digit'!AF20*100-100</f>
        <v>2.6664459952741026E-2</v>
      </c>
      <c r="BJ22" s="45">
        <f>'Jadual5-2digit'!AH20/'Jadual5-2digit'!AG20*100-100</f>
        <v>-4.1318895466411618</v>
      </c>
      <c r="BK22" s="45">
        <f>'Jadual5-2digit'!AI20/'Jadual5-2digit'!AH20*100-100</f>
        <v>8.2133987899475329</v>
      </c>
      <c r="BL22" s="45">
        <f>'Jadual5-2digit'!AJ20/'Jadual5-2digit'!AI20*100-100</f>
        <v>-13.805722184318483</v>
      </c>
      <c r="BM22" s="45">
        <f>'Jadual5-2digit'!AK20/'Jadual5-2digit'!AJ20*100-100</f>
        <v>10.611854684512423</v>
      </c>
      <c r="BN22" s="45">
        <f>'Jadual5-2digit'!AL20/'Jadual5-2digit'!AK20*100-100</f>
        <v>1.7425488610700626</v>
      </c>
      <c r="BO22" s="45">
        <f>'Jadual5-2digit'!AM20/'Jadual5-2digit'!AL20*100-100</f>
        <v>-3.5231466257444595</v>
      </c>
      <c r="BP22" s="45">
        <f>'Jadual5-2digit'!AN20/'Jadual5-2digit'!AM20*100-100</f>
        <v>-5.2973423342391044</v>
      </c>
      <c r="BQ22" s="45">
        <f>'Jadual5-2digit'!AO20/'Jadual5-2digit'!AN20*100-100</f>
        <v>3.2592177877309467</v>
      </c>
      <c r="BR22" s="45">
        <f>'Jadual5-2digit'!AP20/'Jadual5-2digit'!AO20*100-100</f>
        <v>6.060958134851461</v>
      </c>
      <c r="BS22" s="45">
        <f>'Jadual5-2digit'!AQ20/'Jadual5-2digit'!AP20*100-100</f>
        <v>0.92291681881253851</v>
      </c>
      <c r="BT22" s="45">
        <f>'Jadual5-2digit'!CO20/'Jadual5-2digit'!CN20*100-100</f>
        <v>-6.407527938692354</v>
      </c>
      <c r="BU22" s="45">
        <f>'Jadual5-2digit'!CP20/'Jadual5-2digit'!CO20*100-100</f>
        <v>-3.9727130897633316</v>
      </c>
      <c r="BV22" s="45">
        <f>'Jadual5-2digit'!CQ20/'Jadual5-2digit'!CP20*100-100</f>
        <v>9.3466280143990303</v>
      </c>
      <c r="BW22" s="45">
        <f>'Jadual5-2digit'!CR20/'Jadual5-2digit'!CQ20*100-100</f>
        <v>2.9881039087157149</v>
      </c>
      <c r="BX22" s="45">
        <f>'Jadual5-2digit'!CS20/'Jadual5-2digit'!CR20*100-100</f>
        <v>-2.9193225964621092</v>
      </c>
      <c r="BY22" s="45">
        <f>'Jadual5-2digit'!CT20/'Jadual5-2digit'!CS20*100-100</f>
        <v>-5.6567854228991052</v>
      </c>
      <c r="BZ22" s="45">
        <f>'Jadual5-2digit'!CU20/'Jadual5-2digit'!CT20*100-100</f>
        <v>9.341926450603296</v>
      </c>
      <c r="CA22" s="45">
        <f>'Jadual5-2digit'!CV20/'Jadual5-2digit'!CU20*100-100</f>
        <v>2.298363557614465</v>
      </c>
      <c r="CB22" s="45">
        <f>'Jadual5-2digit'!CW20/'Jadual5-2digit'!CV20*100-100</f>
        <v>-3.5546310528592642</v>
      </c>
      <c r="CC22" s="149"/>
      <c r="CD22" s="13" t="s">
        <v>391</v>
      </c>
      <c r="CE22" s="111"/>
      <c r="CF22" s="91"/>
      <c r="CG22" s="91"/>
      <c r="CH22" s="91"/>
      <c r="CI22" s="91"/>
      <c r="CJ22" s="91"/>
      <c r="CK22" s="61"/>
    </row>
    <row r="23" spans="1:90" s="55" customFormat="1" ht="12.75" customHeight="1" x14ac:dyDescent="0.25">
      <c r="A23" s="622"/>
      <c r="B23" s="58"/>
      <c r="C23" s="5">
        <v>4.2</v>
      </c>
      <c r="D23" s="52">
        <v>6.9134777655686834</v>
      </c>
      <c r="E23" s="53">
        <v>20</v>
      </c>
      <c r="F23" s="146"/>
      <c r="G23" s="15" t="s">
        <v>394</v>
      </c>
      <c r="H23" s="187">
        <f>'Jadual5-2digit'!U21/'Jadual5-2digit'!I21*100-100</f>
        <v>2.9735251026598633</v>
      </c>
      <c r="I23" s="187">
        <f>'Jadual5-2digit'!V21/'Jadual5-2digit'!J21*100-100</f>
        <v>3.664236706689536</v>
      </c>
      <c r="J23" s="187">
        <f>'Jadual5-2digit'!W21/'Jadual5-2digit'!K21*100-100</f>
        <v>4.4198245012010489</v>
      </c>
      <c r="K23" s="187">
        <f>'Jadual5-2digit'!X21/'Jadual5-2digit'!L21*100-100</f>
        <v>4.2614924290506906</v>
      </c>
      <c r="L23" s="187">
        <f>'Jadual5-2digit'!Y21/'Jadual5-2digit'!M21*100-100</f>
        <v>6.6798364040660658</v>
      </c>
      <c r="M23" s="187">
        <f>'Jadual5-2digit'!Z21/'Jadual5-2digit'!N21*100-100</f>
        <v>5.578186212407644</v>
      </c>
      <c r="N23" s="187">
        <f>'Jadual5-2digit'!AA21/'Jadual5-2digit'!O21*100-100</f>
        <v>4.759705613583435</v>
      </c>
      <c r="O23" s="187">
        <f>'Jadual5-2digit'!AB21/'Jadual5-2digit'!P21*100-100</f>
        <v>9.1993185689948973</v>
      </c>
      <c r="P23" s="187">
        <f>'Jadual5-2digit'!AC21/'Jadual5-2digit'!Q21*100-100</f>
        <v>7.561786413914561</v>
      </c>
      <c r="Q23" s="187">
        <f>'Jadual5-2digit'!AD21/'Jadual5-2digit'!R21*100-100</f>
        <v>7.3193716319454012</v>
      </c>
      <c r="R23" s="187">
        <f>'Jadual5-2digit'!AE21/'Jadual5-2digit'!S21*100-100</f>
        <v>9.5259940469205162</v>
      </c>
      <c r="S23" s="187">
        <f>'Jadual5-2digit'!AF21/'Jadual5-2digit'!T21*100-100</f>
        <v>6.0728496465943067</v>
      </c>
      <c r="T23" s="187">
        <f>'Jadual5-2digit'!AG21/'Jadual5-2digit'!U21*100-100</f>
        <v>2.4728467796881972</v>
      </c>
      <c r="U23" s="187">
        <f>'Jadual5-2digit'!AH21/'Jadual5-2digit'!V21*100-100</f>
        <v>4.7581128875468153</v>
      </c>
      <c r="V23" s="187">
        <f>'Jadual5-2digit'!AI21/'Jadual5-2digit'!W21*100-100</f>
        <v>4.0233608442954676</v>
      </c>
      <c r="W23" s="187">
        <f>'Jadual5-2digit'!AJ21/'Jadual5-2digit'!X21*100-100</f>
        <v>4.3385415156873535</v>
      </c>
      <c r="X23" s="187">
        <f>'Jadual5-2digit'!AK21/'Jadual5-2digit'!Y21*100-100</f>
        <v>3.5667426604010615</v>
      </c>
      <c r="Y23" s="187">
        <f>'Jadual5-2digit'!AL21/'Jadual5-2digit'!Z21*100-100</f>
        <v>3.9561372740866574</v>
      </c>
      <c r="Z23" s="187">
        <f>'Jadual5-2digit'!AM21/'Jadual5-2digit'!AA21*100-100</f>
        <v>3.1852928762369288</v>
      </c>
      <c r="AA23" s="178">
        <f>'Jadual5-2digit'!AN21/'Jadual5-2digit'!AB21*100-100</f>
        <v>3.4952611977311534</v>
      </c>
      <c r="AB23" s="187">
        <f>'Jadual5-2digit'!AO21/'Jadual5-2digit'!AC21*100-100</f>
        <v>5.3846224601488331</v>
      </c>
      <c r="AC23" s="187">
        <f>'Jadual5-2digit'!AP21/'Jadual5-2digit'!AD21*100-100</f>
        <v>1.8960093436431578</v>
      </c>
      <c r="AD23" s="187">
        <f>'Jadual5-2digit'!AQ21/'Jadual5-2digit'!AE21*100-100</f>
        <v>7.5733961933334655</v>
      </c>
      <c r="AE23" s="187">
        <f>'Jadual5-2digit'!AR21/'Jadual5-2digit'!AF21*100-100</f>
        <v>7.5110896817743367</v>
      </c>
      <c r="AF23" s="187" t="e">
        <f>'Jadual5-2digit'!#REF!/'Jadual5-2digit'!#REF!*100-100</f>
        <v>#REF!</v>
      </c>
      <c r="AG23" s="187" t="e">
        <f>'Jadual5-2digit'!CN21/'Jadual5-2digit'!#REF!*100-100</f>
        <v>#REF!</v>
      </c>
      <c r="AH23" s="187" t="e">
        <f>'Jadual5-2digit'!CO21/'Jadual5-2digit'!#REF!*100-100</f>
        <v>#REF!</v>
      </c>
      <c r="AI23" s="187" t="e">
        <f>'Jadual5-2digit'!CP21/'Jadual5-2digit'!#REF!*100-100</f>
        <v>#REF!</v>
      </c>
      <c r="AJ23" s="187" t="e">
        <f>'Jadual5-2digit'!CQ21/'Jadual5-2digit'!#REF!*100-100</f>
        <v>#REF!</v>
      </c>
      <c r="AK23" s="187">
        <f>'Jadual5-2digit'!CR21/'Jadual5-2digit'!CN21*100-100</f>
        <v>3.6992166244006484</v>
      </c>
      <c r="AL23" s="187">
        <f>'Jadual5-2digit'!CS21/'Jadual5-2digit'!CO21*100-100</f>
        <v>5.5130365817388736</v>
      </c>
      <c r="AM23" s="187">
        <f>'Jadual5-2digit'!CT21/'Jadual5-2digit'!CP21*100-100</f>
        <v>7.1719312078056419</v>
      </c>
      <c r="AN23" s="187">
        <f>'Jadual5-2digit'!CU21/'Jadual5-2digit'!CQ21*100-100</f>
        <v>7.6018550840273349</v>
      </c>
      <c r="AO23" s="187">
        <f>'Jadual5-2digit'!CV21/'Jadual5-2digit'!CR21*100-100</f>
        <v>3.7474505455337521</v>
      </c>
      <c r="AP23" s="250">
        <f>'Jadual5-2digit'!CW21/'Jadual5-2digit'!CS21*100-100</f>
        <v>3.9490374045155932</v>
      </c>
      <c r="AQ23" s="178">
        <f>'Jadual5-2digit'!CX21/'Jadual5-2digit'!CT21*100-100</f>
        <v>4.0232844715013556</v>
      </c>
      <c r="AR23" s="178">
        <f>'Jadual5-2digit'!CY21/'Jadual5-2digit'!CU21*100-100</f>
        <v>5.4955648039152152</v>
      </c>
      <c r="AS23" s="178" t="e">
        <f>'Jadual5-2digit'!#REF!/'Jadual5-2digit'!CV21*100-100</f>
        <v>#REF!</v>
      </c>
      <c r="AT23" s="45">
        <f>'Jadual5-2digit'!DQ21/'Jadual5-2digit'!DP21*100-100</f>
        <v>4.0300867960763043</v>
      </c>
      <c r="AU23" s="45">
        <f>'Jadual5-2digit'!R21/'Jadual5-2digit'!Q21*100-100</f>
        <v>8.1376021528780882</v>
      </c>
      <c r="AV23" s="45">
        <f>'Jadual5-2digit'!S21/'Jadual5-2digit'!R21*100-100</f>
        <v>-14.24166735285776</v>
      </c>
      <c r="AW23" s="45">
        <f>'Jadual5-2digit'!T21/'Jadual5-2digit'!S21*100-100</f>
        <v>4.2994462995956724</v>
      </c>
      <c r="AX23" s="45">
        <f>'Jadual5-2digit'!U21/'Jadual5-2digit'!T21*100-100</f>
        <v>2.0877018913085834</v>
      </c>
      <c r="AY23" s="45">
        <f>'Jadual5-2digit'!W21/'Jadual5-2digit'!V21*100-100</f>
        <v>10.13981674905375</v>
      </c>
      <c r="AZ23" s="45">
        <f>'Jadual5-2digit'!X21/'Jadual5-2digit'!W21*100-100</f>
        <v>-2.8280893495957855</v>
      </c>
      <c r="BA23" s="45">
        <f>'Jadual5-2digit'!Y21/'Jadual5-2digit'!X21*100-100</f>
        <v>3.8399474350426601</v>
      </c>
      <c r="BB23" s="45">
        <f>'Jadual5-2digit'!Z21/'Jadual5-2digit'!Y21*100-100</f>
        <v>0.8123575117479902</v>
      </c>
      <c r="BC23" s="45">
        <f>'Jadual5-2digit'!AA21/'Jadual5-2digit'!Z21*100-100</f>
        <v>-1.5903930292233639</v>
      </c>
      <c r="BD23" s="45">
        <f>'Jadual5-2digit'!AB21/'Jadual5-2digit'!AA21*100-100</f>
        <v>4.0125685879097688</v>
      </c>
      <c r="BE23" s="45">
        <f>'Jadual5-2digit'!AC21/'Jadual5-2digit'!AB21*100-100</f>
        <v>-1.962251900480652</v>
      </c>
      <c r="BF23" s="45">
        <f>'Jadual5-2digit'!AD21/'Jadual5-2digit'!AC21*100-100</f>
        <v>7.8938896400746899</v>
      </c>
      <c r="BG23" s="45">
        <f>'Jadual5-2digit'!AE21/'Jadual5-2digit'!AD21*100-100</f>
        <v>-12.47836724950767</v>
      </c>
      <c r="BH23" s="45">
        <f>'Jadual5-2digit'!AF21/'Jadual5-2digit'!AE21*100-100</f>
        <v>1.0110849194444</v>
      </c>
      <c r="BI23" s="45">
        <f>'Jadual5-2digit'!AG21/'Jadual5-2digit'!AF21*100-100</f>
        <v>-1.377049180327873</v>
      </c>
      <c r="BJ23" s="45">
        <f>'Jadual5-2digit'!AH21/'Jadual5-2digit'!AG21*100-100</f>
        <v>-0.9513845431789747</v>
      </c>
      <c r="BK23" s="45">
        <f>'Jadual5-2digit'!AI21/'Jadual5-2digit'!AH21*100-100</f>
        <v>9.3673185322658696</v>
      </c>
      <c r="BL23" s="45">
        <f>'Jadual5-2digit'!AJ21/'Jadual5-2digit'!AI21*100-100</f>
        <v>-2.5336679062714467</v>
      </c>
      <c r="BM23" s="45">
        <f>'Jadual5-2digit'!AK21/'Jadual5-2digit'!AJ21*100-100</f>
        <v>3.0718367120141608</v>
      </c>
      <c r="BN23" s="45">
        <f>'Jadual5-2digit'!AL21/'Jadual5-2digit'!AK21*100-100</f>
        <v>1.1913960718072047</v>
      </c>
      <c r="BO23" s="45">
        <f>'Jadual5-2digit'!AM21/'Jadual5-2digit'!AL21*100-100</f>
        <v>-2.320109390538434</v>
      </c>
      <c r="BP23" s="45">
        <f>'Jadual5-2digit'!AN21/'Jadual5-2digit'!AM21*100-100</f>
        <v>4.3250220432502289</v>
      </c>
      <c r="BQ23" s="45">
        <f>'Jadual5-2digit'!AO21/'Jadual5-2digit'!AN21*100-100</f>
        <v>-0.17252045412961081</v>
      </c>
      <c r="BR23" s="45">
        <f>'Jadual5-2digit'!AP21/'Jadual5-2digit'!AO21*100-100</f>
        <v>4.3222106815860855</v>
      </c>
      <c r="BS23" s="45">
        <f>'Jadual5-2digit'!AQ21/'Jadual5-2digit'!AP21*100-100</f>
        <v>-7.6018841561875092</v>
      </c>
      <c r="BT23" s="45">
        <f>'Jadual5-2digit'!CO21/'Jadual5-2digit'!CN21*100-100</f>
        <v>3.5636916190104699</v>
      </c>
      <c r="BU23" s="45">
        <f>'Jadual5-2digit'!CP21/'Jadual5-2digit'!CO21*100-100</f>
        <v>0.58986814712005753</v>
      </c>
      <c r="BV23" s="45">
        <f>'Jadual5-2digit'!CQ21/'Jadual5-2digit'!CP21*100-100</f>
        <v>-1.1826738284137406</v>
      </c>
      <c r="BW23" s="45">
        <f>'Jadual5-2digit'!CR21/'Jadual5-2digit'!CQ21*100-100</f>
        <v>0.73505211190345676</v>
      </c>
      <c r="BX23" s="45">
        <f>'Jadual5-2digit'!CS21/'Jadual5-2digit'!CR21*100-100</f>
        <v>5.3751410863151108</v>
      </c>
      <c r="BY23" s="45">
        <f>'Jadual5-2digit'!CT21/'Jadual5-2digit'!CS21*100-100</f>
        <v>2.171359848164542</v>
      </c>
      <c r="BZ23" s="45">
        <f>'Jadual5-2digit'!CU21/'Jadual5-2digit'!CT21*100-100</f>
        <v>-0.78626473671626229</v>
      </c>
      <c r="CA23" s="45">
        <f>'Jadual5-2digit'!CV21/'Jadual5-2digit'!CU21*100-100</f>
        <v>-2.8733767738467009</v>
      </c>
      <c r="CB23" s="45">
        <f>'Jadual5-2digit'!CW21/'Jadual5-2digit'!CV21*100-100</f>
        <v>5.5798906352887201</v>
      </c>
      <c r="CC23" s="149"/>
      <c r="CD23" s="13" t="s">
        <v>393</v>
      </c>
      <c r="CE23" s="111"/>
      <c r="CF23" s="91"/>
      <c r="CG23" s="91"/>
      <c r="CH23" s="91"/>
      <c r="CI23" s="91"/>
      <c r="CJ23" s="91"/>
      <c r="CK23" s="61"/>
    </row>
    <row r="24" spans="1:90" s="9" customFormat="1" ht="30" customHeight="1" x14ac:dyDescent="0.25">
      <c r="A24" s="622"/>
      <c r="B24" s="4"/>
      <c r="C24" s="5">
        <v>4.3</v>
      </c>
      <c r="D24" s="40">
        <v>0.29061807665763367</v>
      </c>
      <c r="E24" s="8">
        <v>21</v>
      </c>
      <c r="F24" s="146"/>
      <c r="G24" s="15" t="s">
        <v>396</v>
      </c>
      <c r="H24" s="187">
        <f>'Jadual5-2digit'!U22/'Jadual5-2digit'!I22*100-100</f>
        <v>3.9199312878751726</v>
      </c>
      <c r="I24" s="187">
        <f>'Jadual5-2digit'!V22/'Jadual5-2digit'!J22*100-100</f>
        <v>4.3276443091640573</v>
      </c>
      <c r="J24" s="187">
        <f>'Jadual5-2digit'!W22/'Jadual5-2digit'!K22*100-100</f>
        <v>3.8184268509209147</v>
      </c>
      <c r="K24" s="187">
        <f>'Jadual5-2digit'!X22/'Jadual5-2digit'!L22*100-100</f>
        <v>5.2836721570955376</v>
      </c>
      <c r="L24" s="187">
        <f>'Jadual5-2digit'!Y22/'Jadual5-2digit'!M22*100-100</f>
        <v>3.0396438051202921</v>
      </c>
      <c r="M24" s="187">
        <f>'Jadual5-2digit'!Z22/'Jadual5-2digit'!N22*100-100</f>
        <v>3.2968080038113357</v>
      </c>
      <c r="N24" s="187">
        <f>'Jadual5-2digit'!AA22/'Jadual5-2digit'!O22*100-100</f>
        <v>2.144878699821092</v>
      </c>
      <c r="O24" s="187">
        <f>'Jadual5-2digit'!AB22/'Jadual5-2digit'!P22*100-100</f>
        <v>6.3560500695410269</v>
      </c>
      <c r="P24" s="187">
        <f>'Jadual5-2digit'!AC22/'Jadual5-2digit'!Q22*100-100</f>
        <v>3.2796796551210576</v>
      </c>
      <c r="Q24" s="187">
        <f>'Jadual5-2digit'!AD22/'Jadual5-2digit'!R22*100-100</f>
        <v>5.1224751244979245</v>
      </c>
      <c r="R24" s="187">
        <f>'Jadual5-2digit'!AE22/'Jadual5-2digit'!S22*100-100</f>
        <v>9.5315024232633334</v>
      </c>
      <c r="S24" s="187">
        <f>'Jadual5-2digit'!AF22/'Jadual5-2digit'!T22*100-100</f>
        <v>3.9141524347075602</v>
      </c>
      <c r="T24" s="187">
        <f>'Jadual5-2digit'!AG22/'Jadual5-2digit'!U22*100-100</f>
        <v>2.6161122207681871</v>
      </c>
      <c r="U24" s="187">
        <f>'Jadual5-2digit'!AH22/'Jadual5-2digit'!V22*100-100</f>
        <v>3.8688770566108559</v>
      </c>
      <c r="V24" s="187">
        <f>'Jadual5-2digit'!AI22/'Jadual5-2digit'!W22*100-100</f>
        <v>7.5630511827248057</v>
      </c>
      <c r="W24" s="187">
        <f>'Jadual5-2digit'!AJ22/'Jadual5-2digit'!X22*100-100</f>
        <v>6.4796196418168535</v>
      </c>
      <c r="X24" s="187">
        <f>'Jadual5-2digit'!AK22/'Jadual5-2digit'!Y22*100-100</f>
        <v>5.9124148246634434</v>
      </c>
      <c r="Y24" s="187">
        <f>'Jadual5-2digit'!AL22/'Jadual5-2digit'!Z22*100-100</f>
        <v>1.5547971179370421</v>
      </c>
      <c r="Z24" s="187">
        <f>'Jadual5-2digit'!AM22/'Jadual5-2digit'!AA22*100-100</f>
        <v>3.7984302169340225</v>
      </c>
      <c r="AA24" s="178">
        <f>'Jadual5-2digit'!AN22/'Jadual5-2digit'!AB22*100-100</f>
        <v>3.6176651908311328</v>
      </c>
      <c r="AB24" s="187">
        <f>'Jadual5-2digit'!AO22/'Jadual5-2digit'!AC22*100-100</f>
        <v>2.8599304318316854</v>
      </c>
      <c r="AC24" s="187">
        <f>'Jadual5-2digit'!AP22/'Jadual5-2digit'!AD22*100-100</f>
        <v>9.2564255280157539</v>
      </c>
      <c r="AD24" s="187">
        <f>'Jadual5-2digit'!AQ22/'Jadual5-2digit'!AE22*100-100</f>
        <v>11.510444885918972</v>
      </c>
      <c r="AE24" s="187">
        <f>'Jadual5-2digit'!AR22/'Jadual5-2digit'!AF22*100-100</f>
        <v>-1.5800427442159872</v>
      </c>
      <c r="AF24" s="187" t="e">
        <f>'Jadual5-2digit'!#REF!/'Jadual5-2digit'!#REF!*100-100</f>
        <v>#REF!</v>
      </c>
      <c r="AG24" s="187" t="e">
        <f>'Jadual5-2digit'!CN22/'Jadual5-2digit'!#REF!*100-100</f>
        <v>#REF!</v>
      </c>
      <c r="AH24" s="187" t="e">
        <f>'Jadual5-2digit'!CO22/'Jadual5-2digit'!#REF!*100-100</f>
        <v>#REF!</v>
      </c>
      <c r="AI24" s="187" t="e">
        <f>'Jadual5-2digit'!CP22/'Jadual5-2digit'!#REF!*100-100</f>
        <v>#REF!</v>
      </c>
      <c r="AJ24" s="187" t="e">
        <f>'Jadual5-2digit'!CQ22/'Jadual5-2digit'!#REF!*100-100</f>
        <v>#REF!</v>
      </c>
      <c r="AK24" s="187">
        <f>'Jadual5-2digit'!CR22/'Jadual5-2digit'!CN22*100-100</f>
        <v>4.0235710864310335</v>
      </c>
      <c r="AL24" s="187">
        <f>'Jadual5-2digit'!CS22/'Jadual5-2digit'!CO22*100-100</f>
        <v>3.8440111420612766</v>
      </c>
      <c r="AM24" s="187">
        <f>'Jadual5-2digit'!CT22/'Jadual5-2digit'!CP22*100-100</f>
        <v>3.8722603477169883</v>
      </c>
      <c r="AN24" s="187">
        <f>'Jadual5-2digit'!CU22/'Jadual5-2digit'!CQ22*100-100</f>
        <v>6.0508720344785871</v>
      </c>
      <c r="AO24" s="187">
        <f>'Jadual5-2digit'!CV22/'Jadual5-2digit'!CR22*100-100</f>
        <v>4.7588961588297565</v>
      </c>
      <c r="AP24" s="250">
        <f>'Jadual5-2digit'!CW22/'Jadual5-2digit'!CS22*100-100</f>
        <v>4.7867026787035769</v>
      </c>
      <c r="AQ24" s="178">
        <f>'Jadual5-2digit'!CX22/'Jadual5-2digit'!CT22*100-100</f>
        <v>3.4079335178057875</v>
      </c>
      <c r="AR24" s="178">
        <f>'Jadual5-2digit'!CY22/'Jadual5-2digit'!CU22*100-100</f>
        <v>6.2914819070045667</v>
      </c>
      <c r="AS24" s="178" t="e">
        <f>'Jadual5-2digit'!#REF!/'Jadual5-2digit'!CV22*100-100</f>
        <v>#REF!</v>
      </c>
      <c r="AT24" s="45">
        <f>'Jadual5-2digit'!DQ22/'Jadual5-2digit'!DP22*100-100</f>
        <v>5.3899974086550912</v>
      </c>
      <c r="AU24" s="45">
        <f>'Jadual5-2digit'!R22/'Jadual5-2digit'!Q22*100-100</f>
        <v>-9.0337956837558124</v>
      </c>
      <c r="AV24" s="45">
        <f>'Jadual5-2digit'!S22/'Jadual5-2digit'!R22*100-100</f>
        <v>-12.352504888409413</v>
      </c>
      <c r="AW24" s="45">
        <f>'Jadual5-2digit'!T22/'Jadual5-2digit'!S22*100-100</f>
        <v>13.319705911443734</v>
      </c>
      <c r="AX24" s="45">
        <f>'Jadual5-2digit'!U22/'Jadual5-2digit'!T22*100-100</f>
        <v>-15.515987314887553</v>
      </c>
      <c r="AY24" s="45">
        <f>'Jadual5-2digit'!W22/'Jadual5-2digit'!V22*100-100</f>
        <v>1.1388857050567083</v>
      </c>
      <c r="AZ24" s="45">
        <f>'Jadual5-2digit'!X22/'Jadual5-2digit'!W22*100-100</f>
        <v>9.6451825599604462</v>
      </c>
      <c r="BA24" s="45">
        <f>'Jadual5-2digit'!Y22/'Jadual5-2digit'!X22*100-100</f>
        <v>13.073872925788805</v>
      </c>
      <c r="BB24" s="45">
        <f>'Jadual5-2digit'!Z22/'Jadual5-2digit'!Y22*100-100</f>
        <v>-18.922220375602464</v>
      </c>
      <c r="BC24" s="45">
        <f>'Jadual5-2digit'!AA22/'Jadual5-2digit'!Z22*100-100</f>
        <v>10.60172800787133</v>
      </c>
      <c r="BD24" s="45">
        <f>'Jadual5-2digit'!AB22/'Jadual5-2digit'!AA22*100-100</f>
        <v>-0.79230491229044731</v>
      </c>
      <c r="BE24" s="45">
        <f>'Jadual5-2digit'!AC22/'Jadual5-2digit'!AB22*100-100</f>
        <v>10.099198565263691</v>
      </c>
      <c r="BF24" s="45">
        <f>'Jadual5-2digit'!AD22/'Jadual5-2digit'!AC22*100-100</f>
        <v>-7.4107067107830602</v>
      </c>
      <c r="BG24" s="45">
        <f>'Jadual5-2digit'!AE22/'Jadual5-2digit'!AD22*100-100</f>
        <v>-8.6764099509781545</v>
      </c>
      <c r="BH24" s="45">
        <f>'Jadual5-2digit'!AF22/'Jadual5-2digit'!AE22*100-100</f>
        <v>7.508076977103542</v>
      </c>
      <c r="BI24" s="45">
        <f>'Jadual5-2digit'!AG22/'Jadual5-2digit'!AF22*100-100</f>
        <v>-16.571316577849544</v>
      </c>
      <c r="BJ24" s="45">
        <f>'Jadual5-2digit'!AH22/'Jadual5-2digit'!AG22*100-100</f>
        <v>11.512087076169266</v>
      </c>
      <c r="BK24" s="45">
        <f>'Jadual5-2digit'!AI22/'Jadual5-2digit'!AH22*100-100</f>
        <v>4.7359656514586135</v>
      </c>
      <c r="BL24" s="45">
        <f>'Jadual5-2digit'!AJ22/'Jadual5-2digit'!AI22*100-100</f>
        <v>8.540778698338201</v>
      </c>
      <c r="BM24" s="45">
        <f>'Jadual5-2digit'!AK22/'Jadual5-2digit'!AJ22*100-100</f>
        <v>12.471541271774228</v>
      </c>
      <c r="BN24" s="45">
        <f>'Jadual5-2digit'!AL22/'Jadual5-2digit'!AK22*100-100</f>
        <v>-22.258051861441302</v>
      </c>
      <c r="BO24" s="45">
        <f>'Jadual5-2digit'!AM22/'Jadual5-2digit'!AL22*100-100</f>
        <v>13.045233433582951</v>
      </c>
      <c r="BP24" s="45">
        <f>'Jadual5-2digit'!AN22/'Jadual5-2digit'!AM22*100-100</f>
        <v>-0.9650751705174514</v>
      </c>
      <c r="BQ24" s="45">
        <f>'Jadual5-2digit'!AO22/'Jadual5-2digit'!AN22*100-100</f>
        <v>9.2940656804680373</v>
      </c>
      <c r="BR24" s="45">
        <f>'Jadual5-2digit'!AP22/'Jadual5-2digit'!AO22*100-100</f>
        <v>-1.6529061950990211</v>
      </c>
      <c r="BS24" s="45">
        <f>'Jadual5-2digit'!AQ22/'Jadual5-2digit'!AP22*100-100</f>
        <v>-6.7923547221080582</v>
      </c>
      <c r="BT24" s="45">
        <f>'Jadual5-2digit'!CO22/'Jadual5-2digit'!CN22*100-100</f>
        <v>15.972864288021739</v>
      </c>
      <c r="BU24" s="45">
        <f>'Jadual5-2digit'!CP22/'Jadual5-2digit'!CO22*100-100</f>
        <v>2.594371338007889</v>
      </c>
      <c r="BV24" s="45">
        <f>'Jadual5-2digit'!CQ22/'Jadual5-2digit'!CP22*100-100</f>
        <v>-7.0245573957738401</v>
      </c>
      <c r="BW24" s="45">
        <f>'Jadual5-2digit'!CR22/'Jadual5-2digit'!CQ22*100-100</f>
        <v>-5.9662867039916279</v>
      </c>
      <c r="BX24" s="45">
        <f>'Jadual5-2digit'!CS22/'Jadual5-2digit'!CR22*100-100</f>
        <v>15.772678110576877</v>
      </c>
      <c r="BY24" s="45">
        <f>'Jadual5-2digit'!CT22/'Jadual5-2digit'!CS22*100-100</f>
        <v>2.6222805978984809</v>
      </c>
      <c r="BZ24" s="45">
        <f>'Jadual5-2digit'!CU22/'Jadual5-2digit'!CT22*100-100</f>
        <v>-5.0744950291580722</v>
      </c>
      <c r="CA24" s="45">
        <f>'Jadual5-2digit'!CV22/'Jadual5-2digit'!CU22*100-100</f>
        <v>-7.1118622824425302</v>
      </c>
      <c r="CB24" s="45">
        <f>'Jadual5-2digit'!CW22/'Jadual5-2digit'!CV22*100-100</f>
        <v>15.803408057080361</v>
      </c>
      <c r="CC24" s="150"/>
      <c r="CD24" s="13" t="s">
        <v>395</v>
      </c>
      <c r="CE24" s="111"/>
      <c r="CF24" s="91"/>
      <c r="CG24" s="91"/>
      <c r="CH24" s="91"/>
      <c r="CI24" s="91"/>
      <c r="CJ24" s="91"/>
      <c r="CK24" s="61"/>
    </row>
    <row r="25" spans="1:90" s="55" customFormat="1" ht="15" customHeight="1" x14ac:dyDescent="0.25">
      <c r="A25" s="622"/>
      <c r="B25" s="4"/>
      <c r="C25" s="5">
        <v>4.4000000000000004</v>
      </c>
      <c r="D25" s="52">
        <v>4.300620988781132</v>
      </c>
      <c r="E25" s="53">
        <v>22</v>
      </c>
      <c r="F25" s="146"/>
      <c r="G25" s="15" t="s">
        <v>398</v>
      </c>
      <c r="H25" s="187">
        <f>'Jadual5-2digit'!U23/'Jadual5-2digit'!I23*100-100</f>
        <v>3.2938601873440518</v>
      </c>
      <c r="I25" s="187">
        <f>'Jadual5-2digit'!V23/'Jadual5-2digit'!J23*100-100</f>
        <v>4.5045837272187583</v>
      </c>
      <c r="J25" s="187">
        <f>'Jadual5-2digit'!W23/'Jadual5-2digit'!K23*100-100</f>
        <v>4.6165339664735967</v>
      </c>
      <c r="K25" s="187">
        <f>'Jadual5-2digit'!X23/'Jadual5-2digit'!L23*100-100</f>
        <v>5.2275060594193548</v>
      </c>
      <c r="L25" s="187">
        <f>'Jadual5-2digit'!Y23/'Jadual5-2digit'!M23*100-100</f>
        <v>3.8266445637823665</v>
      </c>
      <c r="M25" s="187">
        <f>'Jadual5-2digit'!Z23/'Jadual5-2digit'!N23*100-100</f>
        <v>4.3915054971097618</v>
      </c>
      <c r="N25" s="187">
        <f>'Jadual5-2digit'!AA23/'Jadual5-2digit'!O23*100-100</f>
        <v>2.0535862223565005</v>
      </c>
      <c r="O25" s="187">
        <f>'Jadual5-2digit'!AB23/'Jadual5-2digit'!P23*100-100</f>
        <v>3.5837789921778267</v>
      </c>
      <c r="P25" s="187">
        <f>'Jadual5-2digit'!AC23/'Jadual5-2digit'!Q23*100-100</f>
        <v>2.1647090306117605</v>
      </c>
      <c r="Q25" s="187">
        <f>'Jadual5-2digit'!AD23/'Jadual5-2digit'!R23*100-100</f>
        <v>2.716016382017969</v>
      </c>
      <c r="R25" s="187">
        <f>'Jadual5-2digit'!AE23/'Jadual5-2digit'!S23*100-100</f>
        <v>3.5156702863546911</v>
      </c>
      <c r="S25" s="187">
        <f>'Jadual5-2digit'!AF23/'Jadual5-2digit'!T23*100-100</f>
        <v>4.2337125731079226</v>
      </c>
      <c r="T25" s="187">
        <f>'Jadual5-2digit'!AG23/'Jadual5-2digit'!U23*100-100</f>
        <v>3.4155372293557917</v>
      </c>
      <c r="U25" s="187">
        <f>'Jadual5-2digit'!AH23/'Jadual5-2digit'!V23*100-100</f>
        <v>6.6202457085156539</v>
      </c>
      <c r="V25" s="187">
        <f>'Jadual5-2digit'!AI23/'Jadual5-2digit'!W23*100-100</f>
        <v>3.4649058449498682</v>
      </c>
      <c r="W25" s="187">
        <f>'Jadual5-2digit'!AJ23/'Jadual5-2digit'!X23*100-100</f>
        <v>4.4749547374773613</v>
      </c>
      <c r="X25" s="187">
        <f>'Jadual5-2digit'!AK23/'Jadual5-2digit'!Y23*100-100</f>
        <v>4.2410799648169899</v>
      </c>
      <c r="Y25" s="187">
        <f>'Jadual5-2digit'!AL23/'Jadual5-2digit'!Z23*100-100</f>
        <v>4.90361552811585</v>
      </c>
      <c r="Z25" s="187">
        <f>'Jadual5-2digit'!AM23/'Jadual5-2digit'!AA23*100-100</f>
        <v>6.3194789318867777</v>
      </c>
      <c r="AA25" s="178">
        <f>'Jadual5-2digit'!AN23/'Jadual5-2digit'!AB23*100-100</f>
        <v>4.5544312368341906</v>
      </c>
      <c r="AB25" s="187">
        <f>'Jadual5-2digit'!AO23/'Jadual5-2digit'!AC23*100-100</f>
        <v>4.0487193399315231</v>
      </c>
      <c r="AC25" s="187">
        <f>'Jadual5-2digit'!AP23/'Jadual5-2digit'!AD23*100-100</f>
        <v>6.0495938435228851</v>
      </c>
      <c r="AD25" s="187">
        <f>'Jadual5-2digit'!AQ23/'Jadual5-2digit'!AE23*100-100</f>
        <v>3.1610777716595067</v>
      </c>
      <c r="AE25" s="187">
        <f>'Jadual5-2digit'!AR23/'Jadual5-2digit'!AF23*100-100</f>
        <v>3.8784359704464748</v>
      </c>
      <c r="AF25" s="187" t="e">
        <f>'Jadual5-2digit'!#REF!/'Jadual5-2digit'!#REF!*100-100</f>
        <v>#REF!</v>
      </c>
      <c r="AG25" s="187" t="e">
        <f>'Jadual5-2digit'!CN23/'Jadual5-2digit'!#REF!*100-100</f>
        <v>#REF!</v>
      </c>
      <c r="AH25" s="187" t="e">
        <f>'Jadual5-2digit'!CO23/'Jadual5-2digit'!#REF!*100-100</f>
        <v>#REF!</v>
      </c>
      <c r="AI25" s="187" t="e">
        <f>'Jadual5-2digit'!CP23/'Jadual5-2digit'!#REF!*100-100</f>
        <v>#REF!</v>
      </c>
      <c r="AJ25" s="187" t="e">
        <f>'Jadual5-2digit'!CQ23/'Jadual5-2digit'!#REF!*100-100</f>
        <v>#REF!</v>
      </c>
      <c r="AK25" s="187">
        <f>'Jadual5-2digit'!CR23/'Jadual5-2digit'!CN23*100-100</f>
        <v>4.1291417082059354</v>
      </c>
      <c r="AL25" s="187">
        <f>'Jadual5-2digit'!CS23/'Jadual5-2digit'!CO23*100-100</f>
        <v>4.4659994867846962</v>
      </c>
      <c r="AM25" s="187">
        <f>'Jadual5-2digit'!CT23/'Jadual5-2digit'!CP23*100-100</f>
        <v>2.598332962235105</v>
      </c>
      <c r="AN25" s="187">
        <f>'Jadual5-2digit'!CU23/'Jadual5-2digit'!CQ23*100-100</f>
        <v>3.4840922667797258</v>
      </c>
      <c r="AO25" s="187">
        <f>'Jadual5-2digit'!CV23/'Jadual5-2digit'!CR23*100-100</f>
        <v>4.4541660381153463</v>
      </c>
      <c r="AP25" s="250">
        <f>'Jadual5-2digit'!CW23/'Jadual5-2digit'!CS23*100-100</f>
        <v>4.5374155007074535</v>
      </c>
      <c r="AQ25" s="178">
        <f>'Jadual5-2digit'!CX23/'Jadual5-2digit'!CT23*100-100</f>
        <v>4.965040903558176</v>
      </c>
      <c r="AR25" s="178">
        <f>'Jadual5-2digit'!CY23/'Jadual5-2digit'!CU23*100-100</f>
        <v>4.3649094057838909</v>
      </c>
      <c r="AS25" s="178" t="e">
        <f>'Jadual5-2digit'!#REF!/'Jadual5-2digit'!CV23*100-100</f>
        <v>#REF!</v>
      </c>
      <c r="AT25" s="45">
        <f>'Jadual5-2digit'!DQ23/'Jadual5-2digit'!DP23*100-100</f>
        <v>4.6485063212716113</v>
      </c>
      <c r="AU25" s="45">
        <f>'Jadual5-2digit'!R23/'Jadual5-2digit'!Q23*100-100</f>
        <v>0.11086368545296921</v>
      </c>
      <c r="AV25" s="45">
        <f>'Jadual5-2digit'!S23/'Jadual5-2digit'!R23*100-100</f>
        <v>-1.1847368471298125</v>
      </c>
      <c r="AW25" s="45">
        <f>'Jadual5-2digit'!T23/'Jadual5-2digit'!S23*100-100</f>
        <v>-0.39320632221662777</v>
      </c>
      <c r="AX25" s="45">
        <f>'Jadual5-2digit'!U23/'Jadual5-2digit'!T23*100-100</f>
        <v>-2.0290782824608868</v>
      </c>
      <c r="AY25" s="45">
        <f>'Jadual5-2digit'!W23/'Jadual5-2digit'!V23*100-100</f>
        <v>7.5237714574217307</v>
      </c>
      <c r="AZ25" s="45">
        <f>'Jadual5-2digit'!X23/'Jadual5-2digit'!W23*100-100</f>
        <v>-2.7439471753484952</v>
      </c>
      <c r="BA25" s="45">
        <f>'Jadual5-2digit'!Y23/'Jadual5-2digit'!X23*100-100</f>
        <v>5.2061959364312997</v>
      </c>
      <c r="BB25" s="45">
        <f>'Jadual5-2digit'!Z23/'Jadual5-2digit'!Y23*100-100</f>
        <v>-3.1387433553864383</v>
      </c>
      <c r="BC25" s="45">
        <f>'Jadual5-2digit'!AA23/'Jadual5-2digit'!Z23*100-100</f>
        <v>3.3510013522450208</v>
      </c>
      <c r="BD25" s="45">
        <f>'Jadual5-2digit'!AB23/'Jadual5-2digit'!AA23*100-100</f>
        <v>1.5548000152805912</v>
      </c>
      <c r="BE25" s="45">
        <f>'Jadual5-2digit'!AC23/'Jadual5-2digit'!AB23*100-100</f>
        <v>0.52851339151369814</v>
      </c>
      <c r="BF25" s="45">
        <f>'Jadual5-2digit'!AD23/'Jadual5-2digit'!AC23*100-100</f>
        <v>0.65108795300193378</v>
      </c>
      <c r="BG25" s="45">
        <f>'Jadual5-2digit'!AE23/'Jadual5-2digit'!AD23*100-100</f>
        <v>-0.41545067568821992</v>
      </c>
      <c r="BH25" s="45">
        <f>'Jadual5-2digit'!AF23/'Jadual5-2digit'!AE23*100-100</f>
        <v>0.29772182142289694</v>
      </c>
      <c r="BI25" s="45">
        <f>'Jadual5-2digit'!AG23/'Jadual5-2digit'!AF23*100-100</f>
        <v>-2.7980942809818856</v>
      </c>
      <c r="BJ25" s="45">
        <f>'Jadual5-2digit'!AH23/'Jadual5-2digit'!AG23*100-100</f>
        <v>-2.9609703328578689</v>
      </c>
      <c r="BK25" s="45">
        <f>'Jadual5-2digit'!AI23/'Jadual5-2digit'!AH23*100-100</f>
        <v>4.3416924807134478</v>
      </c>
      <c r="BL25" s="45">
        <f>'Jadual5-2digit'!AJ23/'Jadual5-2digit'!AI23*100-100</f>
        <v>-1.7945105751321222</v>
      </c>
      <c r="BM25" s="45">
        <f>'Jadual5-2digit'!AK23/'Jadual5-2digit'!AJ23*100-100</f>
        <v>4.9706842272477729</v>
      </c>
      <c r="BN25" s="45">
        <f>'Jadual5-2digit'!AL23/'Jadual5-2digit'!AK23*100-100</f>
        <v>-2.5231124807395844</v>
      </c>
      <c r="BO25" s="45">
        <f>'Jadual5-2digit'!AM23/'Jadual5-2digit'!AL23*100-100</f>
        <v>4.7459094287784183</v>
      </c>
      <c r="BP25" s="45">
        <f>'Jadual5-2digit'!AN23/'Jadual5-2digit'!AM23*100-100</f>
        <v>-0.13114754098360493</v>
      </c>
      <c r="BQ25" s="45">
        <f>'Jadual5-2digit'!AO23/'Jadual5-2digit'!AN23*100-100</f>
        <v>4.227417048183213E-2</v>
      </c>
      <c r="BR25" s="45">
        <f>'Jadual5-2digit'!AP23/'Jadual5-2digit'!AO23*100-100</f>
        <v>2.5866254293060962</v>
      </c>
      <c r="BS25" s="45">
        <f>'Jadual5-2digit'!AQ23/'Jadual5-2digit'!AP23*100-100</f>
        <v>-3.1278756912613943</v>
      </c>
      <c r="BT25" s="45">
        <f>'Jadual5-2digit'!CO23/'Jadual5-2digit'!CN23*100-100</f>
        <v>2.0242533405939724</v>
      </c>
      <c r="BU25" s="45">
        <f>'Jadual5-2digit'!CP23/'Jadual5-2digit'!CO23*100-100</f>
        <v>6.0272004105722345</v>
      </c>
      <c r="BV25" s="45">
        <f>'Jadual5-2digit'!CQ23/'Jadual5-2digit'!CP23*100-100</f>
        <v>0.47339225727756684</v>
      </c>
      <c r="BW25" s="45">
        <f>'Jadual5-2digit'!CR23/'Jadual5-2digit'!CQ23*100-100</f>
        <v>-4.192280269015086</v>
      </c>
      <c r="BX25" s="45">
        <f>'Jadual5-2digit'!CS23/'Jadual5-2digit'!CR23*100-100</f>
        <v>2.354301805199384</v>
      </c>
      <c r="BY25" s="45">
        <f>'Jadual5-2digit'!CT23/'Jadual5-2digit'!CS23*100-100</f>
        <v>4.1316223864172201</v>
      </c>
      <c r="BZ25" s="45">
        <f>'Jadual5-2digit'!CU23/'Jadual5-2digit'!CT23*100-100</f>
        <v>1.3408063709532883</v>
      </c>
      <c r="CA25" s="45">
        <f>'Jadual5-2digit'!CV23/'Jadual5-2digit'!CU23*100-100</f>
        <v>-3.294165844211463</v>
      </c>
      <c r="CB25" s="45">
        <f>'Jadual5-2digit'!CW23/'Jadual5-2digit'!CV23*100-100</f>
        <v>2.435877686205032</v>
      </c>
      <c r="CC25" s="149"/>
      <c r="CD25" s="13" t="s">
        <v>397</v>
      </c>
      <c r="CE25" s="111"/>
      <c r="CF25" s="91"/>
      <c r="CG25" s="91"/>
      <c r="CH25" s="91"/>
      <c r="CI25" s="91"/>
      <c r="CJ25" s="91"/>
      <c r="CK25" s="61"/>
    </row>
    <row r="26" spans="1:90" s="122" customFormat="1" ht="30.75" customHeight="1" x14ac:dyDescent="0.25">
      <c r="A26" s="622"/>
      <c r="B26" s="118" t="s">
        <v>66</v>
      </c>
      <c r="D26" s="120">
        <f>SUM(D27:D29)</f>
        <v>7.4595730969097005</v>
      </c>
      <c r="E26" s="121"/>
      <c r="F26" s="595" t="s">
        <v>67</v>
      </c>
      <c r="G26" s="595"/>
      <c r="H26" s="185">
        <f>'Jadual5-2digit'!U24/'Jadual5-2digit'!I24*100-100</f>
        <v>5.3629153699427832</v>
      </c>
      <c r="I26" s="185">
        <f>'Jadual5-2digit'!V24/'Jadual5-2digit'!J24*100-100</f>
        <v>3.0535196297690561</v>
      </c>
      <c r="J26" s="185">
        <f>'Jadual5-2digit'!W24/'Jadual5-2digit'!K24*100-100</f>
        <v>3.2373423677771456</v>
      </c>
      <c r="K26" s="185">
        <f>'Jadual5-2digit'!X24/'Jadual5-2digit'!L24*100-100</f>
        <v>2.7791617673436093</v>
      </c>
      <c r="L26" s="185">
        <f>'Jadual5-2digit'!Y24/'Jadual5-2digit'!M24*100-100</f>
        <v>5.2128076934683918</v>
      </c>
      <c r="M26" s="185">
        <f>'Jadual5-2digit'!Z24/'Jadual5-2digit'!N24*100-100</f>
        <v>4.831777518475306</v>
      </c>
      <c r="N26" s="185">
        <f>'Jadual5-2digit'!AA24/'Jadual5-2digit'!O24*100-100</f>
        <v>3.5101664311508927</v>
      </c>
      <c r="O26" s="185">
        <f>'Jadual5-2digit'!AB24/'Jadual5-2digit'!P24*100-100</f>
        <v>4.6676139246929864</v>
      </c>
      <c r="P26" s="185">
        <f>'Jadual5-2digit'!AC24/'Jadual5-2digit'!Q24*100-100</f>
        <v>3.1802640886583191</v>
      </c>
      <c r="Q26" s="185">
        <f>'Jadual5-2digit'!AD24/'Jadual5-2digit'!R24*100-100</f>
        <v>4.0614344474514894</v>
      </c>
      <c r="R26" s="185">
        <f>'Jadual5-2digit'!AE24/'Jadual5-2digit'!S24*100-100</f>
        <v>6.4024759062865542</v>
      </c>
      <c r="S26" s="185">
        <f>'Jadual5-2digit'!AF24/'Jadual5-2digit'!T24*100-100</f>
        <v>2.3114355231143406</v>
      </c>
      <c r="T26" s="185">
        <f>'Jadual5-2digit'!AG24/'Jadual5-2digit'!U24*100-100</f>
        <v>3.2672078664532478</v>
      </c>
      <c r="U26" s="185">
        <f>'Jadual5-2digit'!AH24/'Jadual5-2digit'!V24*100-100</f>
        <v>4.2683712935109668</v>
      </c>
      <c r="V26" s="185">
        <f>'Jadual5-2digit'!AI24/'Jadual5-2digit'!W24*100-100</f>
        <v>3.9946264933071092</v>
      </c>
      <c r="W26" s="185">
        <f>'Jadual5-2digit'!AJ24/'Jadual5-2digit'!X24*100-100</f>
        <v>4.3037336513384332</v>
      </c>
      <c r="X26" s="185">
        <f>'Jadual5-2digit'!AK24/'Jadual5-2digit'!Y24*100-100</f>
        <v>4.4286793318736812</v>
      </c>
      <c r="Y26" s="185">
        <f>'Jadual5-2digit'!AL24/'Jadual5-2digit'!Z24*100-100</f>
        <v>3.6277119720988082</v>
      </c>
      <c r="Z26" s="185">
        <f>'Jadual5-2digit'!AM24/'Jadual5-2digit'!AA24*100-100</f>
        <v>8.193892738976686</v>
      </c>
      <c r="AA26" s="176">
        <f>'Jadual5-2digit'!AN24/'Jadual5-2digit'!AB24*100-100</f>
        <v>7.5895238002889727</v>
      </c>
      <c r="AB26" s="185">
        <f>'Jadual5-2digit'!AO24/'Jadual5-2digit'!AC24*100-100</f>
        <v>4.7942792393902209</v>
      </c>
      <c r="AC26" s="185">
        <f>'Jadual5-2digit'!AP24/'Jadual5-2digit'!AD24*100-100</f>
        <v>5.0042249554032452</v>
      </c>
      <c r="AD26" s="185">
        <f>'Jadual5-2digit'!AQ24/'Jadual5-2digit'!AE24*100-100</f>
        <v>4.7040654874132031</v>
      </c>
      <c r="AE26" s="185">
        <f>'Jadual5-2digit'!AR24/'Jadual5-2digit'!AF24*100-100</f>
        <v>4.6706302021403161</v>
      </c>
      <c r="AF26" s="185" t="e">
        <f>'Jadual5-2digit'!#REF!/'Jadual5-2digit'!#REF!*100-100</f>
        <v>#REF!</v>
      </c>
      <c r="AG26" s="185" t="e">
        <f>'Jadual5-2digit'!CN24/'Jadual5-2digit'!#REF!*100-100</f>
        <v>#REF!</v>
      </c>
      <c r="AH26" s="185" t="e">
        <f>'Jadual5-2digit'!CO24/'Jadual5-2digit'!#REF!*100-100</f>
        <v>#REF!</v>
      </c>
      <c r="AI26" s="185" t="e">
        <f>'Jadual5-2digit'!CP24/'Jadual5-2digit'!#REF!*100-100</f>
        <v>#REF!</v>
      </c>
      <c r="AJ26" s="185" t="e">
        <f>'Jadual5-2digit'!CQ24/'Jadual5-2digit'!#REF!*100-100</f>
        <v>#REF!</v>
      </c>
      <c r="AK26" s="185">
        <f>'Jadual5-2digit'!CR24/'Jadual5-2digit'!CN24*100-100</f>
        <v>3.9077970297029623</v>
      </c>
      <c r="AL26" s="185">
        <f>'Jadual5-2digit'!CS24/'Jadual5-2digit'!CO24*100-100</f>
        <v>4.2758853154617924</v>
      </c>
      <c r="AM26" s="185">
        <f>'Jadual5-2digit'!CT24/'Jadual5-2digit'!CP24*100-100</f>
        <v>3.7760571768910012</v>
      </c>
      <c r="AN26" s="185">
        <f>'Jadual5-2digit'!CU24/'Jadual5-2digit'!CQ24*100-100</f>
        <v>4.2333362909506889</v>
      </c>
      <c r="AO26" s="185">
        <f>'Jadual5-2digit'!CV24/'Jadual5-2digit'!CR24*100-100</f>
        <v>3.8263407080963532</v>
      </c>
      <c r="AP26" s="248">
        <f>'Jadual5-2digit'!CW24/'Jadual5-2digit'!CS24*100-100</f>
        <v>4.113860868407798</v>
      </c>
      <c r="AQ26" s="176">
        <f>'Jadual5-2digit'!CX24/'Jadual5-2digit'!CT24*100-100</f>
        <v>6.8564432200795835</v>
      </c>
      <c r="AR26" s="176">
        <f>'Jadual5-2digit'!CY24/'Jadual5-2digit'!CU24*100-100</f>
        <v>4.7944233734050954</v>
      </c>
      <c r="AS26" s="176" t="e">
        <f>'Jadual5-2digit'!#REF!/'Jadual5-2digit'!CV24*100-100</f>
        <v>#REF!</v>
      </c>
      <c r="AT26" s="71">
        <f>'Jadual5-2digit'!DQ24/'Jadual5-2digit'!DP24*100-100</f>
        <v>4.9272267274633776</v>
      </c>
      <c r="AU26" s="71">
        <f>'Jadual5-2digit'!R24/'Jadual5-2digit'!Q24*100-100</f>
        <v>0.55902695905052724</v>
      </c>
      <c r="AV26" s="71">
        <f>'Jadual5-2digit'!S24/'Jadual5-2digit'!R24*100-100</f>
        <v>-3.0844235146991252</v>
      </c>
      <c r="AW26" s="71">
        <f>'Jadual5-2digit'!T24/'Jadual5-2digit'!S24*100-100</f>
        <v>3.5828057582967006</v>
      </c>
      <c r="AX26" s="71">
        <f>'Jadual5-2digit'!U24/'Jadual5-2digit'!T24*100-100</f>
        <v>2.1430656934306569</v>
      </c>
      <c r="AY26" s="71">
        <f>'Jadual5-2digit'!W24/'Jadual5-2digit'!V24*100-100</f>
        <v>11.962827675118177</v>
      </c>
      <c r="AZ26" s="71">
        <f>'Jadual5-2digit'!X24/'Jadual5-2digit'!W24*100-100</f>
        <v>-1.0286427097826731</v>
      </c>
      <c r="BA26" s="71">
        <f>'Jadual5-2digit'!Y24/'Jadual5-2digit'!X24*100-100</f>
        <v>1.4038761719166644</v>
      </c>
      <c r="BB26" s="71">
        <f>'Jadual5-2digit'!Z24/'Jadual5-2digit'!Y24*100-100</f>
        <v>3.0767465651920389</v>
      </c>
      <c r="BC26" s="71">
        <f>'Jadual5-2digit'!AA24/'Jadual5-2digit'!Z24*100-100</f>
        <v>-2.1593744492574842</v>
      </c>
      <c r="BD26" s="71">
        <f>'Jadual5-2digit'!AB24/'Jadual5-2digit'!AA24*100-100</f>
        <v>-2.2297854589926089</v>
      </c>
      <c r="BE26" s="71">
        <f>'Jadual5-2digit'!AC24/'Jadual5-2digit'!AB24*100-100</f>
        <v>1.834595506598518</v>
      </c>
      <c r="BF26" s="71">
        <f>'Jadual5-2digit'!AD24/'Jadual5-2digit'!AC24*100-100</f>
        <v>1.4178116757600918</v>
      </c>
      <c r="BG26" s="71">
        <f>'Jadual5-2digit'!AE24/'Jadual5-2digit'!AD24*100-100</f>
        <v>-0.90414045629518114</v>
      </c>
      <c r="BH26" s="71">
        <f>'Jadual5-2digit'!AF24/'Jadual5-2digit'!AE24*100-100</f>
        <v>-0.3998218802997684</v>
      </c>
      <c r="BI26" s="71">
        <f>'Jadual5-2digit'!AG24/'Jadual5-2digit'!AF24*100-100</f>
        <v>3.0972651605231789</v>
      </c>
      <c r="BJ26" s="71">
        <f>'Jadual5-2digit'!AH24/'Jadual5-2digit'!AG24*100-100</f>
        <v>-10.452016497356553</v>
      </c>
      <c r="BK26" s="71">
        <f>'Jadual5-2digit'!AI24/'Jadual5-2digit'!AH24*100-100</f>
        <v>11.668881951098896</v>
      </c>
      <c r="BL26" s="71">
        <f>'Jadual5-2digit'!AJ24/'Jadual5-2digit'!AI24*100-100</f>
        <v>-0.73446640462087487</v>
      </c>
      <c r="BM26" s="71">
        <f>'Jadual5-2digit'!AK24/'Jadual5-2digit'!AJ24*100-100</f>
        <v>1.5253481065605712</v>
      </c>
      <c r="BN26" s="71">
        <f>'Jadual5-2digit'!AL24/'Jadual5-2digit'!AK24*100-100</f>
        <v>2.2861485218314925</v>
      </c>
      <c r="BO26" s="71">
        <f>'Jadual5-2digit'!AM24/'Jadual5-2digit'!AL24*100-100</f>
        <v>2.1518080916577134</v>
      </c>
      <c r="BP26" s="71">
        <f>'Jadual5-2digit'!AN24/'Jadual5-2digit'!AM24*100-100</f>
        <v>-2.7759279380323107</v>
      </c>
      <c r="BQ26" s="71">
        <f>'Jadual5-2digit'!AO24/'Jadual5-2digit'!AN24*100-100</f>
        <v>-0.81113234074769025</v>
      </c>
      <c r="BR26" s="71">
        <f>'Jadual5-2digit'!AP24/'Jadual5-2digit'!AO24*100-100</f>
        <v>1.6209929490441226</v>
      </c>
      <c r="BS26" s="71">
        <f>'Jadual5-2digit'!AQ24/'Jadual5-2digit'!AP24*100-100</f>
        <v>-1.1874105865522182</v>
      </c>
      <c r="BT26" s="71">
        <f>'Jadual5-2digit'!CO24/'Jadual5-2digit'!CN24*100-100</f>
        <v>4.0305280528052805</v>
      </c>
      <c r="BU26" s="71">
        <f>'Jadual5-2digit'!CP24/'Jadual5-2digit'!CO24*100-100</f>
        <v>-0.12689852083912001</v>
      </c>
      <c r="BV26" s="71">
        <f>'Jadual5-2digit'!CQ24/'Jadual5-2digit'!CP24*100-100</f>
        <v>0.68790946992258739</v>
      </c>
      <c r="BW26" s="71">
        <f>'Jadual5-2digit'!CR24/'Jadual5-2digit'!CQ24*100-100</f>
        <v>-0.6743367543107297</v>
      </c>
      <c r="BX26" s="71">
        <f>'Jadual5-2digit'!CS24/'Jadual5-2digit'!CR24*100-100</f>
        <v>4.3990511072070149</v>
      </c>
      <c r="BY26" s="71">
        <f>'Jadual5-2digit'!CT24/'Jadual5-2digit'!CS24*100-100</f>
        <v>-0.60562268850837597</v>
      </c>
      <c r="BZ26" s="71">
        <f>'Jadual5-2digit'!CU24/'Jadual5-2digit'!CT24*100-100</f>
        <v>1.1315809611264172</v>
      </c>
      <c r="CA26" s="71">
        <f>'Jadual5-2digit'!CV24/'Jadual5-2digit'!CU24*100-100</f>
        <v>-1.0621695498784618</v>
      </c>
      <c r="CB26" s="71">
        <f>'Jadual5-2digit'!CW24/'Jadual5-2digit'!CV24*100-100</f>
        <v>4.6881572406408907</v>
      </c>
      <c r="CC26" s="596" t="s">
        <v>68</v>
      </c>
      <c r="CD26" s="596"/>
      <c r="CE26" s="112"/>
      <c r="CF26" s="90"/>
      <c r="CG26" s="90"/>
      <c r="CH26" s="90"/>
      <c r="CI26" s="90"/>
      <c r="CJ26" s="90"/>
    </row>
    <row r="27" spans="1:90" s="55" customFormat="1" ht="12.75" customHeight="1" x14ac:dyDescent="0.25">
      <c r="A27" s="622"/>
      <c r="B27" s="58"/>
      <c r="C27" s="5">
        <v>5.0999999999999996</v>
      </c>
      <c r="D27" s="52">
        <v>2.7528919471144806</v>
      </c>
      <c r="E27" s="53">
        <v>23</v>
      </c>
      <c r="F27" s="146"/>
      <c r="G27" s="15" t="s">
        <v>400</v>
      </c>
      <c r="H27" s="187">
        <f>'Jadual5-2digit'!U25/'Jadual5-2digit'!I25*100-100</f>
        <v>7.1011786057210315</v>
      </c>
      <c r="I27" s="187">
        <f>'Jadual5-2digit'!V25/'Jadual5-2digit'!J25*100-100</f>
        <v>3.5238504512247459</v>
      </c>
      <c r="J27" s="187">
        <f>'Jadual5-2digit'!W25/'Jadual5-2digit'!K25*100-100</f>
        <v>3.8156911581569233</v>
      </c>
      <c r="K27" s="187">
        <f>'Jadual5-2digit'!X25/'Jadual5-2digit'!L25*100-100</f>
        <v>4.3838923681685458</v>
      </c>
      <c r="L27" s="187">
        <f>'Jadual5-2digit'!Y25/'Jadual5-2digit'!M25*100-100</f>
        <v>3.965326260378248</v>
      </c>
      <c r="M27" s="187">
        <f>'Jadual5-2digit'!Z25/'Jadual5-2digit'!N25*100-100</f>
        <v>4.3613646155654067</v>
      </c>
      <c r="N27" s="187">
        <f>'Jadual5-2digit'!AA25/'Jadual5-2digit'!O25*100-100</f>
        <v>3.8277944708518845</v>
      </c>
      <c r="O27" s="187">
        <f>'Jadual5-2digit'!AB25/'Jadual5-2digit'!P25*100-100</f>
        <v>6.3269209585515682</v>
      </c>
      <c r="P27" s="187">
        <f>'Jadual5-2digit'!AC25/'Jadual5-2digit'!Q25*100-100</f>
        <v>4.222810513895908</v>
      </c>
      <c r="Q27" s="187">
        <f>'Jadual5-2digit'!AD25/'Jadual5-2digit'!R25*100-100</f>
        <v>4.5121343006897519</v>
      </c>
      <c r="R27" s="187">
        <f>'Jadual5-2digit'!AE25/'Jadual5-2digit'!S25*100-100</f>
        <v>4.8747922810185713</v>
      </c>
      <c r="S27" s="187">
        <f>'Jadual5-2digit'!AF25/'Jadual5-2digit'!T25*100-100</f>
        <v>2.1508848985919258</v>
      </c>
      <c r="T27" s="187">
        <f>'Jadual5-2digit'!AG25/'Jadual5-2digit'!U25*100-100</f>
        <v>2.2156980581854668</v>
      </c>
      <c r="U27" s="187">
        <f>'Jadual5-2digit'!AH25/'Jadual5-2digit'!V25*100-100</f>
        <v>6.0890083240479669</v>
      </c>
      <c r="V27" s="187">
        <f>'Jadual5-2digit'!AI25/'Jadual5-2digit'!W25*100-100</f>
        <v>4.7089870927498794</v>
      </c>
      <c r="W27" s="187">
        <f>'Jadual5-2digit'!AJ25/'Jadual5-2digit'!X25*100-100</f>
        <v>4.6495077689479416</v>
      </c>
      <c r="X27" s="187">
        <f>'Jadual5-2digit'!AK25/'Jadual5-2digit'!Y25*100-100</f>
        <v>5.004642979326519</v>
      </c>
      <c r="Y27" s="187">
        <f>'Jadual5-2digit'!AL25/'Jadual5-2digit'!Z25*100-100</f>
        <v>3.9520351292011497</v>
      </c>
      <c r="Z27" s="187">
        <f>'Jadual5-2digit'!AM25/'Jadual5-2digit'!AA25*100-100</f>
        <v>6.2631874407170045</v>
      </c>
      <c r="AA27" s="178">
        <f>'Jadual5-2digit'!AN25/'Jadual5-2digit'!AB25*100-100</f>
        <v>5.5379225255940412</v>
      </c>
      <c r="AB27" s="187">
        <f>'Jadual5-2digit'!AO25/'Jadual5-2digit'!AC25*100-100</f>
        <v>3.7929525476616277</v>
      </c>
      <c r="AC27" s="187">
        <f>'Jadual5-2digit'!AP25/'Jadual5-2digit'!AD25*100-100</f>
        <v>3.8662392854570413</v>
      </c>
      <c r="AD27" s="187">
        <f>'Jadual5-2digit'!AQ25/'Jadual5-2digit'!AE25*100-100</f>
        <v>4.1453719477569422</v>
      </c>
      <c r="AE27" s="187">
        <f>'Jadual5-2digit'!AR25/'Jadual5-2digit'!AF25*100-100</f>
        <v>4.1597037170859608</v>
      </c>
      <c r="AF27" s="187" t="e">
        <f>'Jadual5-2digit'!#REF!/'Jadual5-2digit'!#REF!*100-100</f>
        <v>#REF!</v>
      </c>
      <c r="AG27" s="187" t="e">
        <f>'Jadual5-2digit'!CN25/'Jadual5-2digit'!#REF!*100-100</f>
        <v>#REF!</v>
      </c>
      <c r="AH27" s="187" t="e">
        <f>'Jadual5-2digit'!CO25/'Jadual5-2digit'!#REF!*100-100</f>
        <v>#REF!</v>
      </c>
      <c r="AI27" s="187" t="e">
        <f>'Jadual5-2digit'!CP25/'Jadual5-2digit'!#REF!*100-100</f>
        <v>#REF!</v>
      </c>
      <c r="AJ27" s="187" t="e">
        <f>'Jadual5-2digit'!CQ25/'Jadual5-2digit'!#REF!*100-100</f>
        <v>#REF!</v>
      </c>
      <c r="AK27" s="187">
        <f>'Jadual5-2digit'!CR25/'Jadual5-2digit'!CN25*100-100</f>
        <v>4.8220047606453136</v>
      </c>
      <c r="AL27" s="187">
        <f>'Jadual5-2digit'!CS25/'Jadual5-2digit'!CO25*100-100</f>
        <v>4.2380231971759912</v>
      </c>
      <c r="AM27" s="187">
        <f>'Jadual5-2digit'!CT25/'Jadual5-2digit'!CP25*100-100</f>
        <v>4.792405695728192</v>
      </c>
      <c r="AN27" s="187">
        <f>'Jadual5-2digit'!CU25/'Jadual5-2digit'!CQ25*100-100</f>
        <v>3.827764705882359</v>
      </c>
      <c r="AO27" s="187">
        <f>'Jadual5-2digit'!CV25/'Jadual5-2digit'!CR25*100-100</f>
        <v>4.2832776561064918</v>
      </c>
      <c r="AP27" s="250">
        <f>'Jadual5-2digit'!CW25/'Jadual5-2digit'!CS25*100-100</f>
        <v>4.5262791237711895</v>
      </c>
      <c r="AQ27" s="178">
        <f>'Jadual5-2digit'!CX25/'Jadual5-2digit'!CT25*100-100</f>
        <v>5.1920931430042572</v>
      </c>
      <c r="AR27" s="178">
        <f>'Jadual5-2digit'!CY25/'Jadual5-2digit'!CU25*100-100</f>
        <v>4.0564917465123216</v>
      </c>
      <c r="AS27" s="178" t="e">
        <f>'Jadual5-2digit'!#REF!/'Jadual5-2digit'!CV25*100-100</f>
        <v>#REF!</v>
      </c>
      <c r="AT27" s="45">
        <f>'Jadual5-2digit'!DQ25/'Jadual5-2digit'!DP25*100-100</f>
        <v>4.5457609815761799</v>
      </c>
      <c r="AU27" s="45">
        <f>'Jadual5-2digit'!R25/'Jadual5-2digit'!Q25*100-100</f>
        <v>5.3660132663077462</v>
      </c>
      <c r="AV27" s="45">
        <f>'Jadual5-2digit'!S25/'Jadual5-2digit'!R25*100-100</f>
        <v>-2.0344597201441701</v>
      </c>
      <c r="AW27" s="45">
        <f>'Jadual5-2digit'!T25/'Jadual5-2digit'!S25*100-100</f>
        <v>4.0986677168682206</v>
      </c>
      <c r="AX27" s="45">
        <f>'Jadual5-2digit'!U25/'Jadual5-2digit'!T25*100-100</f>
        <v>-6.3400815693801036</v>
      </c>
      <c r="AY27" s="45">
        <f>'Jadual5-2digit'!W25/'Jadual5-2digit'!V25*100-100</f>
        <v>13.832994690961527</v>
      </c>
      <c r="AZ27" s="45">
        <f>'Jadual5-2digit'!X25/'Jadual5-2digit'!W25*100-100</f>
        <v>-2.9106088959263019</v>
      </c>
      <c r="BA27" s="45">
        <f>'Jadual5-2digit'!Y25/'Jadual5-2digit'!X25*100-100</f>
        <v>1.1198750642470401</v>
      </c>
      <c r="BB27" s="45">
        <f>'Jadual5-2digit'!Z25/'Jadual5-2digit'!Y25*100-100</f>
        <v>4.1767264552074579</v>
      </c>
      <c r="BC27" s="45">
        <f>'Jadual5-2digit'!AA25/'Jadual5-2digit'!Z25*100-100</f>
        <v>-3.0587926213665071</v>
      </c>
      <c r="BD27" s="45">
        <f>'Jadual5-2digit'!AB25/'Jadual5-2digit'!AA25*100-100</f>
        <v>2.7671848080683077</v>
      </c>
      <c r="BE27" s="45">
        <f>'Jadual5-2digit'!AC25/'Jadual5-2digit'!AB25*100-100</f>
        <v>-0.99927479585974766</v>
      </c>
      <c r="BF27" s="45">
        <f>'Jadual5-2digit'!AD25/'Jadual5-2digit'!AC25*100-100</f>
        <v>5.6585105978157486</v>
      </c>
      <c r="BG27" s="45">
        <f>'Jadual5-2digit'!AE25/'Jadual5-2digit'!AD25*100-100</f>
        <v>-1.6945184758337462</v>
      </c>
      <c r="BH27" s="45">
        <f>'Jadual5-2digit'!AF25/'Jadual5-2digit'!AE25*100-100</f>
        <v>1.3949185763220981</v>
      </c>
      <c r="BI27" s="45">
        <f>'Jadual5-2digit'!AG25/'Jadual5-2digit'!AF25*100-100</f>
        <v>-6.2806557969378076</v>
      </c>
      <c r="BJ27" s="45">
        <f>'Jadual5-2digit'!AH25/'Jadual5-2digit'!AG25*100-100</f>
        <v>-6.3960212815174629</v>
      </c>
      <c r="BK27" s="45">
        <f>'Jadual5-2digit'!AI25/'Jadual5-2digit'!AH25*100-100</f>
        <v>12.352238560072479</v>
      </c>
      <c r="BL27" s="45">
        <f>'Jadual5-2digit'!AJ25/'Jadual5-2digit'!AI25*100-100</f>
        <v>-2.9657599530757324</v>
      </c>
      <c r="BM27" s="45">
        <f>'Jadual5-2digit'!AK25/'Jadual5-2digit'!AJ25*100-100</f>
        <v>1.4630322263780187</v>
      </c>
      <c r="BN27" s="45">
        <f>'Jadual5-2digit'!AL25/'Jadual5-2digit'!AK25*100-100</f>
        <v>3.132417966022814</v>
      </c>
      <c r="BO27" s="45">
        <f>'Jadual5-2digit'!AM25/'Jadual5-2digit'!AL25*100-100</f>
        <v>-0.903511147215454</v>
      </c>
      <c r="BP27" s="45">
        <f>'Jadual5-2digit'!AN25/'Jadual5-2digit'!AM25*100-100</f>
        <v>2.0657807248449274</v>
      </c>
      <c r="BQ27" s="45">
        <f>'Jadual5-2digit'!AO25/'Jadual5-2digit'!AN25*100-100</f>
        <v>-2.6361583836797422</v>
      </c>
      <c r="BR27" s="45">
        <f>'Jadual5-2digit'!AP25/'Jadual5-2digit'!AO25*100-100</f>
        <v>5.7331145798007412</v>
      </c>
      <c r="BS27" s="45">
        <f>'Jadual5-2digit'!AQ25/'Jadual5-2digit'!AP25*100-100</f>
        <v>-1.4303299294370504</v>
      </c>
      <c r="BT27" s="45">
        <f>'Jadual5-2digit'!CO25/'Jadual5-2digit'!CN25*100-100</f>
        <v>4.8928854800317225</v>
      </c>
      <c r="BU27" s="45">
        <f>'Jadual5-2digit'!CP25/'Jadual5-2digit'!CO25*100-100</f>
        <v>0.93292990418557054</v>
      </c>
      <c r="BV27" s="45">
        <f>'Jadual5-2digit'!CQ25/'Jadual5-2digit'!CP25*100-100</f>
        <v>6.1703722208343663</v>
      </c>
      <c r="BW27" s="45">
        <f>'Jadual5-2digit'!CR25/'Jadual5-2digit'!CQ25*100-100</f>
        <v>-6.7454117647058922</v>
      </c>
      <c r="BX27" s="45">
        <f>'Jadual5-2digit'!CS25/'Jadual5-2digit'!CR25*100-100</f>
        <v>4.3085090277847939</v>
      </c>
      <c r="BY27" s="45">
        <f>'Jadual5-2digit'!CT25/'Jadual5-2digit'!CS25*100-100</f>
        <v>1.4697344995742583</v>
      </c>
      <c r="BZ27" s="45">
        <f>'Jadual5-2digit'!CU25/'Jadual5-2digit'!CT25*100-100</f>
        <v>5.1930466954639485</v>
      </c>
      <c r="CA27" s="45">
        <f>'Jadual5-2digit'!CV25/'Jadual5-2digit'!CU25*100-100</f>
        <v>-6.3362854319823754</v>
      </c>
      <c r="CB27" s="45">
        <f>'Jadual5-2digit'!CW25/'Jadual5-2digit'!CV25*100-100</f>
        <v>4.551569289730665</v>
      </c>
      <c r="CC27" s="149"/>
      <c r="CD27" s="13" t="s">
        <v>399</v>
      </c>
      <c r="CE27" s="111"/>
      <c r="CF27" s="91"/>
      <c r="CG27" s="91"/>
      <c r="CH27" s="91"/>
      <c r="CI27" s="91"/>
      <c r="CJ27" s="91"/>
    </row>
    <row r="28" spans="1:90" s="9" customFormat="1" ht="16.5" customHeight="1" x14ac:dyDescent="0.25">
      <c r="A28" s="622"/>
      <c r="B28" s="4"/>
      <c r="C28" s="5">
        <v>5.2</v>
      </c>
      <c r="D28" s="40">
        <v>2.6479909489052837</v>
      </c>
      <c r="E28" s="8">
        <v>24</v>
      </c>
      <c r="F28" s="146"/>
      <c r="G28" s="15" t="s">
        <v>402</v>
      </c>
      <c r="H28" s="187">
        <f>'Jadual5-2digit'!U26/'Jadual5-2digit'!I26*100-100</f>
        <v>1.2988132834646393</v>
      </c>
      <c r="I28" s="187">
        <f>'Jadual5-2digit'!V26/'Jadual5-2digit'!J26*100-100</f>
        <v>-2.380260947126061</v>
      </c>
      <c r="J28" s="187">
        <f>'Jadual5-2digit'!W26/'Jadual5-2digit'!K26*100-100</f>
        <v>0.38719416562106801</v>
      </c>
      <c r="K28" s="187">
        <f>'Jadual5-2digit'!X26/'Jadual5-2digit'!L26*100-100</f>
        <v>-9.1476172403375244E-2</v>
      </c>
      <c r="L28" s="187">
        <f>'Jadual5-2digit'!Y26/'Jadual5-2digit'!M26*100-100</f>
        <v>3.8286522858917067</v>
      </c>
      <c r="M28" s="187">
        <f>'Jadual5-2digit'!Z26/'Jadual5-2digit'!N26*100-100</f>
        <v>3.9601120533878884</v>
      </c>
      <c r="N28" s="187">
        <f>'Jadual5-2digit'!AA26/'Jadual5-2digit'!O26*100-100</f>
        <v>1.2345679012345698</v>
      </c>
      <c r="O28" s="187">
        <f>'Jadual5-2digit'!AB26/'Jadual5-2digit'!P26*100-100</f>
        <v>1.553263926580172</v>
      </c>
      <c r="P28" s="187">
        <f>'Jadual5-2digit'!AC26/'Jadual5-2digit'!Q26*100-100</f>
        <v>0.76139698126233668</v>
      </c>
      <c r="Q28" s="187">
        <f>'Jadual5-2digit'!AD26/'Jadual5-2digit'!R26*100-100</f>
        <v>1.1569491559145746</v>
      </c>
      <c r="R28" s="187">
        <f>'Jadual5-2digit'!AE26/'Jadual5-2digit'!S26*100-100</f>
        <v>8.4024874249209631</v>
      </c>
      <c r="S28" s="187">
        <f>'Jadual5-2digit'!AF26/'Jadual5-2digit'!T26*100-100</f>
        <v>5.2938212508660314</v>
      </c>
      <c r="T28" s="187">
        <f>'Jadual5-2digit'!AG26/'Jadual5-2digit'!U26*100-100</f>
        <v>4.629609925304834</v>
      </c>
      <c r="U28" s="187">
        <f>'Jadual5-2digit'!AH26/'Jadual5-2digit'!V26*100-100</f>
        <v>3.6739160460248712</v>
      </c>
      <c r="V28" s="187">
        <f>'Jadual5-2digit'!AI26/'Jadual5-2digit'!W26*100-100</f>
        <v>5.3265762466922411</v>
      </c>
      <c r="W28" s="187">
        <f>'Jadual5-2digit'!AJ26/'Jadual5-2digit'!X26*100-100</f>
        <v>4.9218331466419869</v>
      </c>
      <c r="X28" s="187">
        <f>'Jadual5-2digit'!AK26/'Jadual5-2digit'!Y26*100-100</f>
        <v>5.2758005372865142</v>
      </c>
      <c r="Y28" s="187">
        <f>'Jadual5-2digit'!AL26/'Jadual5-2digit'!Z26*100-100</f>
        <v>3.9876764611210831</v>
      </c>
      <c r="Z28" s="187">
        <f>'Jadual5-2digit'!AM26/'Jadual5-2digit'!AA26*100-100</f>
        <v>8.416287099617989</v>
      </c>
      <c r="AA28" s="178">
        <f>'Jadual5-2digit'!AN26/'Jadual5-2digit'!AB26*100-100</f>
        <v>7.7233283774985608</v>
      </c>
      <c r="AB28" s="187">
        <f>'Jadual5-2digit'!AO26/'Jadual5-2digit'!AC26*100-100</f>
        <v>5.055388480718733</v>
      </c>
      <c r="AC28" s="187">
        <f>'Jadual5-2digit'!AP26/'Jadual5-2digit'!AD26*100-100</f>
        <v>5.5435359833212061</v>
      </c>
      <c r="AD28" s="187">
        <f>'Jadual5-2digit'!AQ26/'Jadual5-2digit'!AE26*100-100</f>
        <v>5.0023494400501107</v>
      </c>
      <c r="AE28" s="187">
        <f>'Jadual5-2digit'!AR26/'Jadual5-2digit'!AF26*100-100</f>
        <v>5.43243108519016</v>
      </c>
      <c r="AF28" s="187" t="e">
        <f>'Jadual5-2digit'!#REF!/'Jadual5-2digit'!#REF!*100-100</f>
        <v>#REF!</v>
      </c>
      <c r="AG28" s="187" t="e">
        <f>'Jadual5-2digit'!CN26/'Jadual5-2digit'!#REF!*100-100</f>
        <v>#REF!</v>
      </c>
      <c r="AH28" s="187" t="e">
        <f>'Jadual5-2digit'!CO26/'Jadual5-2digit'!#REF!*100-100</f>
        <v>#REF!</v>
      </c>
      <c r="AI28" s="187" t="e">
        <f>'Jadual5-2digit'!CP26/'Jadual5-2digit'!#REF!*100-100</f>
        <v>#REF!</v>
      </c>
      <c r="AJ28" s="187" t="e">
        <f>'Jadual5-2digit'!CQ26/'Jadual5-2digit'!#REF!*100-100</f>
        <v>#REF!</v>
      </c>
      <c r="AK28" s="187">
        <f>'Jadual5-2digit'!CR26/'Jadual5-2digit'!CN26*100-100</f>
        <v>-0.23797259709486696</v>
      </c>
      <c r="AL28" s="187">
        <f>'Jadual5-2digit'!CS26/'Jadual5-2digit'!CO26*100-100</f>
        <v>2.5554181147042101</v>
      </c>
      <c r="AM28" s="187">
        <f>'Jadual5-2digit'!CT26/'Jadual5-2digit'!CP26*100-100</f>
        <v>1.1801331481392765</v>
      </c>
      <c r="AN28" s="187">
        <f>'Jadual5-2digit'!CU26/'Jadual5-2digit'!CQ26*100-100</f>
        <v>4.8700257569331598</v>
      </c>
      <c r="AO28" s="187">
        <f>'Jadual5-2digit'!CV26/'Jadual5-2digit'!CR26*100-100</f>
        <v>4.5653094311176403</v>
      </c>
      <c r="AP28" s="250">
        <f>'Jadual5-2digit'!CW26/'Jadual5-2digit'!CS26*100-100</f>
        <v>4.71258316182454</v>
      </c>
      <c r="AQ28" s="178">
        <f>'Jadual5-2digit'!CX26/'Jadual5-2digit'!CT26*100-100</f>
        <v>7.0767890785500072</v>
      </c>
      <c r="AR28" s="178">
        <f>'Jadual5-2digit'!CY26/'Jadual5-2digit'!CU26*100-100</f>
        <v>5.3254554600960802</v>
      </c>
      <c r="AS28" s="178" t="e">
        <f>'Jadual5-2digit'!#REF!/'Jadual5-2digit'!CV26*100-100</f>
        <v>#REF!</v>
      </c>
      <c r="AT28" s="45">
        <f>'Jadual5-2digit'!DQ26/'Jadual5-2digit'!DP26*100-100</f>
        <v>5.4421502557732424</v>
      </c>
      <c r="AU28" s="45">
        <f>'Jadual5-2digit'!R26/'Jadual5-2digit'!Q26*100-100</f>
        <v>-3.6046489327017213</v>
      </c>
      <c r="AV28" s="45">
        <f>'Jadual5-2digit'!S26/'Jadual5-2digit'!R26*100-100</f>
        <v>-6.2562796573918433</v>
      </c>
      <c r="AW28" s="45">
        <f>'Jadual5-2digit'!T26/'Jadual5-2digit'!S26*100-100</f>
        <v>1.0909013731774166</v>
      </c>
      <c r="AX28" s="45">
        <f>'Jadual5-2digit'!U26/'Jadual5-2digit'!T26*100-100</f>
        <v>-1.3436627406520927</v>
      </c>
      <c r="AY28" s="45">
        <f>'Jadual5-2digit'!W26/'Jadual5-2digit'!V26*100-100</f>
        <v>8.8054991872337212</v>
      </c>
      <c r="AZ28" s="45">
        <f>'Jadual5-2digit'!X26/'Jadual5-2digit'!W26*100-100</f>
        <v>0.24802023220162539</v>
      </c>
      <c r="BA28" s="45">
        <f>'Jadual5-2digit'!Y26/'Jadual5-2digit'!X26*100-100</f>
        <v>-0.65358203866946951</v>
      </c>
      <c r="BB28" s="45">
        <f>'Jadual5-2digit'!Z26/'Jadual5-2digit'!Y26*100-100</f>
        <v>6.6092123066062669</v>
      </c>
      <c r="BC28" s="45">
        <f>'Jadual5-2digit'!AA26/'Jadual5-2digit'!Z26*100-100</f>
        <v>0.1480663999632128</v>
      </c>
      <c r="BD28" s="45">
        <f>'Jadual5-2digit'!AB26/'Jadual5-2digit'!AA26*100-100</f>
        <v>-5.4979062591830683</v>
      </c>
      <c r="BE28" s="45">
        <f>'Jadual5-2digit'!AC26/'Jadual5-2digit'!AB26*100-100</f>
        <v>2.1057439096677513</v>
      </c>
      <c r="BF28" s="45">
        <f>'Jadual5-2digit'!AD26/'Jadual5-2digit'!AC26*100-100</f>
        <v>-3.2262362480490197</v>
      </c>
      <c r="BG28" s="45">
        <f>'Jadual5-2digit'!AE26/'Jadual5-2digit'!AD26*100-100</f>
        <v>0.45827350864425398</v>
      </c>
      <c r="BH28" s="45">
        <f>'Jadual5-2digit'!AF26/'Jadual5-2digit'!AE26*100-100</f>
        <v>-1.8080899052392425</v>
      </c>
      <c r="BI28" s="45">
        <f>'Jadual5-2digit'!AG26/'Jadual5-2digit'!AF26*100-100</f>
        <v>-1.9660036887493249</v>
      </c>
      <c r="BJ28" s="45">
        <f>'Jadual5-2digit'!AH26/'Jadual5-2digit'!AG26*100-100</f>
        <v>-0.76474835507916339</v>
      </c>
      <c r="BK28" s="45">
        <f>'Jadual5-2digit'!AI26/'Jadual5-2digit'!AH26*100-100</f>
        <v>10.539961672866639</v>
      </c>
      <c r="BL28" s="45">
        <f>'Jadual5-2digit'!AJ26/'Jadual5-2digit'!AI26*100-100</f>
        <v>-0.13720727569392466</v>
      </c>
      <c r="BM28" s="45">
        <f>'Jadual5-2digit'!AK26/'Jadual5-2digit'!AJ26*100-100</f>
        <v>-0.3184240331235344</v>
      </c>
      <c r="BN28" s="45">
        <f>'Jadual5-2digit'!AL26/'Jadual5-2digit'!AK26*100-100</f>
        <v>5.3047729918509958</v>
      </c>
      <c r="BO28" s="45">
        <f>'Jadual5-2digit'!AM26/'Jadual5-2digit'!AL26*100-100</f>
        <v>4.4131563353998899</v>
      </c>
      <c r="BP28" s="45">
        <f>'Jadual5-2digit'!AN26/'Jadual5-2digit'!AM26*100-100</f>
        <v>-6.1019303580352613</v>
      </c>
      <c r="BQ28" s="45">
        <f>'Jadual5-2digit'!AO26/'Jadual5-2digit'!AN26*100-100</f>
        <v>-0.4230675554994292</v>
      </c>
      <c r="BR28" s="45">
        <f>'Jadual5-2digit'!AP26/'Jadual5-2digit'!AO26*100-100</f>
        <v>-2.7765699170199838</v>
      </c>
      <c r="BS28" s="45">
        <f>'Jadual5-2digit'!AQ26/'Jadual5-2digit'!AP26*100-100</f>
        <v>-5.6837770095867768E-2</v>
      </c>
      <c r="BT28" s="45">
        <f>'Jadual5-2digit'!CO26/'Jadual5-2digit'!CN26*100-100</f>
        <v>4.936643659215008</v>
      </c>
      <c r="BU28" s="45">
        <f>'Jadual5-2digit'!CP26/'Jadual5-2digit'!CO26*100-100</f>
        <v>2.486697689030251</v>
      </c>
      <c r="BV28" s="45">
        <f>'Jadual5-2digit'!CQ26/'Jadual5-2digit'!CP26*100-100</f>
        <v>-7.3969059820872474</v>
      </c>
      <c r="BW28" s="45">
        <f>'Jadual5-2digit'!CR26/'Jadual5-2digit'!CQ26*100-100</f>
        <v>0.17171288777630878</v>
      </c>
      <c r="BX28" s="45">
        <f>'Jadual5-2digit'!CS26/'Jadual5-2digit'!CR26*100-100</f>
        <v>7.8749264242712087</v>
      </c>
      <c r="BY28" s="45">
        <f>'Jadual5-2digit'!CT26/'Jadual5-2digit'!CS26*100-100</f>
        <v>1.1123342746374334</v>
      </c>
      <c r="BZ28" s="45">
        <f>'Jadual5-2digit'!CU26/'Jadual5-2digit'!CT26*100-100</f>
        <v>-4.0198055421435726</v>
      </c>
      <c r="CA28" s="45">
        <f>'Jadual5-2digit'!CV26/'Jadual5-2digit'!CU26*100-100</f>
        <v>-0.11935175230071593</v>
      </c>
      <c r="CB28" s="45">
        <f>'Jadual5-2digit'!CW26/'Jadual5-2digit'!CV26*100-100</f>
        <v>8.0268615445388178</v>
      </c>
      <c r="CC28" s="150"/>
      <c r="CD28" s="13" t="s">
        <v>401</v>
      </c>
      <c r="CE28" s="111"/>
      <c r="CF28" s="91"/>
      <c r="CG28" s="91"/>
      <c r="CH28" s="91"/>
      <c r="CI28" s="91"/>
      <c r="CJ28" s="91"/>
    </row>
    <row r="29" spans="1:90" s="55" customFormat="1" ht="26.25" customHeight="1" x14ac:dyDescent="0.25">
      <c r="A29" s="622"/>
      <c r="B29" s="58"/>
      <c r="C29" s="5">
        <v>5.3</v>
      </c>
      <c r="D29" s="52">
        <v>2.0586902008899366</v>
      </c>
      <c r="E29" s="53">
        <v>25</v>
      </c>
      <c r="F29" s="146"/>
      <c r="G29" s="15" t="s">
        <v>404</v>
      </c>
      <c r="H29" s="187">
        <f>'Jadual5-2digit'!U27/'Jadual5-2digit'!I27*100-100</f>
        <v>6.333382883050291</v>
      </c>
      <c r="I29" s="187">
        <f>'Jadual5-2digit'!V27/'Jadual5-2digit'!J27*100-100</f>
        <v>6.3716190887300996</v>
      </c>
      <c r="J29" s="187">
        <f>'Jadual5-2digit'!W27/'Jadual5-2digit'!K27*100-100</f>
        <v>4.5734310163400664</v>
      </c>
      <c r="K29" s="187">
        <f>'Jadual5-2digit'!X27/'Jadual5-2digit'!L27*100-100</f>
        <v>3.3784981389211737</v>
      </c>
      <c r="L29" s="187">
        <f>'Jadual5-2digit'!Y27/'Jadual5-2digit'!M27*100-100</f>
        <v>7.002159998414669</v>
      </c>
      <c r="M29" s="187">
        <f>'Jadual5-2digit'!Z27/'Jadual5-2digit'!N27*100-100</f>
        <v>5.7498338480784952</v>
      </c>
      <c r="N29" s="187">
        <f>'Jadual5-2digit'!AA27/'Jadual5-2digit'!O27*100-100</f>
        <v>4.7759616247643919</v>
      </c>
      <c r="O29" s="187">
        <f>'Jadual5-2digit'!AB27/'Jadual5-2digit'!P27*100-100</f>
        <v>5.35138014224394</v>
      </c>
      <c r="P29" s="187">
        <f>'Jadual5-2digit'!AC27/'Jadual5-2digit'!Q27*100-100</f>
        <v>3.9093142110059063</v>
      </c>
      <c r="Q29" s="187">
        <f>'Jadual5-2digit'!AD27/'Jadual5-2digit'!R27*100-100</f>
        <v>5.4901609305290151</v>
      </c>
      <c r="R29" s="187">
        <f>'Jadual5-2digit'!AE27/'Jadual5-2digit'!S27*100-100</f>
        <v>6.4824222718959561</v>
      </c>
      <c r="S29" s="187">
        <f>'Jadual5-2digit'!AF27/'Jadual5-2digit'!T27*100-100</f>
        <v>0.73606525538937717</v>
      </c>
      <c r="T29" s="187">
        <f>'Jadual5-2digit'!AG27/'Jadual5-2digit'!U27*100-100</f>
        <v>3.3044131652294055</v>
      </c>
      <c r="U29" s="187">
        <f>'Jadual5-2digit'!AH27/'Jadual5-2digit'!V27*100-100</f>
        <v>3.2411362665527577</v>
      </c>
      <c r="V29" s="187">
        <f>'Jadual5-2digit'!AI27/'Jadual5-2digit'!W27*100-100</f>
        <v>2.6380991256965416</v>
      </c>
      <c r="W29" s="187">
        <f>'Jadual5-2digit'!AJ27/'Jadual5-2digit'!X27*100-100</f>
        <v>3.6671905510310836</v>
      </c>
      <c r="X29" s="187">
        <f>'Jadual5-2digit'!AK27/'Jadual5-2digit'!Y27*100-100</f>
        <v>3.5057827822173522</v>
      </c>
      <c r="Y29" s="187">
        <f>'Jadual5-2digit'!AL27/'Jadual5-2digit'!Z27*100-100</f>
        <v>3.1543729609330882</v>
      </c>
      <c r="Z29" s="187">
        <f>'Jadual5-2digit'!AM27/'Jadual5-2digit'!AA27*100-100</f>
        <v>9.538177457120554</v>
      </c>
      <c r="AA29" s="178">
        <f>'Jadual5-2digit'!AN27/'Jadual5-2digit'!AB27*100-100</f>
        <v>9.1985130111524143</v>
      </c>
      <c r="AB29" s="187">
        <f>'Jadual5-2digit'!AO27/'Jadual5-2digit'!AC27*100-100</f>
        <v>5.4207852370104206</v>
      </c>
      <c r="AC29" s="187">
        <f>'Jadual5-2digit'!AP27/'Jadual5-2digit'!AD27*100-100</f>
        <v>5.6169698571684847</v>
      </c>
      <c r="AD29" s="187">
        <f>'Jadual5-2digit'!AQ27/'Jadual5-2digit'!AE27*100-100</f>
        <v>4.9809160305343454</v>
      </c>
      <c r="AE29" s="187">
        <f>'Jadual5-2digit'!AR27/'Jadual5-2digit'!AF27*100-100</f>
        <v>4.64150070369584</v>
      </c>
      <c r="AF29" s="187" t="e">
        <f>'Jadual5-2digit'!#REF!/'Jadual5-2digit'!#REF!*100-100</f>
        <v>#REF!</v>
      </c>
      <c r="AG29" s="187" t="e">
        <f>'Jadual5-2digit'!CN27/'Jadual5-2digit'!#REF!*100-100</f>
        <v>#REF!</v>
      </c>
      <c r="AH29" s="187" t="e">
        <f>'Jadual5-2digit'!CO27/'Jadual5-2digit'!#REF!*100-100</f>
        <v>#REF!</v>
      </c>
      <c r="AI29" s="187" t="e">
        <f>'Jadual5-2digit'!CP27/'Jadual5-2digit'!#REF!*100-100</f>
        <v>#REF!</v>
      </c>
      <c r="AJ29" s="187" t="e">
        <f>'Jadual5-2digit'!CQ27/'Jadual5-2digit'!#REF!*100-100</f>
        <v>#REF!</v>
      </c>
      <c r="AK29" s="187">
        <f>'Jadual5-2digit'!CR27/'Jadual5-2digit'!CN27*100-100</f>
        <v>5.746963562753038</v>
      </c>
      <c r="AL29" s="187">
        <f>'Jadual5-2digit'!CS27/'Jadual5-2digit'!CO27*100-100</f>
        <v>5.3740686424078774</v>
      </c>
      <c r="AM29" s="187">
        <f>'Jadual5-2digit'!CT27/'Jadual5-2digit'!CP27*100-100</f>
        <v>4.6668552264738139</v>
      </c>
      <c r="AN29" s="187">
        <f>'Jadual5-2digit'!CU27/'Jadual5-2digit'!CQ27*100-100</f>
        <v>4.1916405745241292</v>
      </c>
      <c r="AO29" s="187">
        <f>'Jadual5-2digit'!CV27/'Jadual5-2digit'!CR27*100-100</f>
        <v>3.0618886272708181</v>
      </c>
      <c r="AP29" s="250">
        <f>'Jadual5-2digit'!CW27/'Jadual5-2digit'!CS27*100-100</f>
        <v>3.4401591645728047</v>
      </c>
      <c r="AQ29" s="178">
        <f>'Jadual5-2digit'!CX27/'Jadual5-2digit'!CT27*100-100</f>
        <v>8.03833384805435</v>
      </c>
      <c r="AR29" s="178">
        <f>'Jadual5-2digit'!CY27/'Jadual5-2digit'!CU27*100-100</f>
        <v>5.0838564423498838</v>
      </c>
      <c r="AS29" s="178" t="e">
        <f>'Jadual5-2digit'!#REF!/'Jadual5-2digit'!CV27*100-100</f>
        <v>#REF!</v>
      </c>
      <c r="AT29" s="45">
        <f>'Jadual5-2digit'!DQ27/'Jadual5-2digit'!DP27*100-100</f>
        <v>4.9130418236480722</v>
      </c>
      <c r="AU29" s="45">
        <f>'Jadual5-2digit'!R27/'Jadual5-2digit'!Q27*100-100</f>
        <v>-0.54276771918704014</v>
      </c>
      <c r="AV29" s="45">
        <f>'Jadual5-2digit'!S27/'Jadual5-2digit'!R27*100-100</f>
        <v>-1.9877310388782661</v>
      </c>
      <c r="AW29" s="45">
        <f>'Jadual5-2digit'!T27/'Jadual5-2digit'!S27*100-100</f>
        <v>4.6332046332046417</v>
      </c>
      <c r="AX29" s="45">
        <f>'Jadual5-2digit'!U27/'Jadual5-2digit'!T27*100-100</f>
        <v>11.140998252087783</v>
      </c>
      <c r="AY29" s="45">
        <f>'Jadual5-2digit'!W27/'Jadual5-2digit'!V27*100-100</f>
        <v>12.495728321230231</v>
      </c>
      <c r="AZ29" s="45">
        <f>'Jadual5-2digit'!X27/'Jadual5-2digit'!W27*100-100</f>
        <v>-0.33795008591145859</v>
      </c>
      <c r="BA29" s="45">
        <f>'Jadual5-2digit'!Y27/'Jadual5-2digit'!X27*100-100</f>
        <v>2.865171214935458</v>
      </c>
      <c r="BB29" s="45">
        <f>'Jadual5-2digit'!Z27/'Jadual5-2digit'!Y27*100-100</f>
        <v>0.19075310436787163</v>
      </c>
      <c r="BC29" s="45">
        <f>'Jadual5-2digit'!AA27/'Jadual5-2digit'!Z27*100-100</f>
        <v>-2.8992874240981905</v>
      </c>
      <c r="BD29" s="45">
        <f>'Jadual5-2digit'!AB27/'Jadual5-2digit'!AA27*100-100</f>
        <v>-3.9852658430260135</v>
      </c>
      <c r="BE29" s="45">
        <f>'Jadual5-2digit'!AC27/'Jadual5-2digit'!AB27*100-100</f>
        <v>4.0009913258983971</v>
      </c>
      <c r="BF29" s="45">
        <f>'Jadual5-2digit'!AD27/'Jadual5-2digit'!AC27*100-100</f>
        <v>0.97034629352499735</v>
      </c>
      <c r="BG29" s="45">
        <f>'Jadual5-2digit'!AE27/'Jadual5-2digit'!AD27*100-100</f>
        <v>-1.0658082300408722</v>
      </c>
      <c r="BH29" s="45">
        <f>'Jadual5-2digit'!AF27/'Jadual5-2digit'!AE27*100-100</f>
        <v>-1.0133587786259568</v>
      </c>
      <c r="BI29" s="45">
        <f>'Jadual5-2digit'!AG27/'Jadual5-2digit'!AF27*100-100</f>
        <v>13.974628390753622</v>
      </c>
      <c r="BJ29" s="45">
        <f>'Jadual5-2digit'!AH27/'Jadual5-2digit'!AG27*100-100</f>
        <v>-18.234871231022964</v>
      </c>
      <c r="BK29" s="45">
        <f>'Jadual5-2digit'!AI27/'Jadual5-2digit'!AH27*100-100</f>
        <v>11.838634600465483</v>
      </c>
      <c r="BL29" s="45">
        <f>'Jadual5-2digit'!AJ27/'Jadual5-2digit'!AI27*100-100</f>
        <v>0.66130225675173904</v>
      </c>
      <c r="BM29" s="45">
        <f>'Jadual5-2digit'!AK27/'Jadual5-2digit'!AJ27*100-100</f>
        <v>2.7050121743924365</v>
      </c>
      <c r="BN29" s="45">
        <f>'Jadual5-2digit'!AL27/'Jadual5-2digit'!AK27*100-100</f>
        <v>-0.14940194490915815</v>
      </c>
      <c r="BO29" s="45">
        <f>'Jadual5-2digit'!AM27/'Jadual5-2digit'!AL27*100-100</f>
        <v>3.1098806579937559</v>
      </c>
      <c r="BP29" s="45">
        <f>'Jadual5-2digit'!AN27/'Jadual5-2digit'!AM27*100-100</f>
        <v>-4.2829957508928373</v>
      </c>
      <c r="BQ29" s="45">
        <f>'Jadual5-2digit'!AO27/'Jadual5-2digit'!AN27*100-100</f>
        <v>0.40307206274852092</v>
      </c>
      <c r="BR29" s="45">
        <f>'Jadual5-2digit'!AP27/'Jadual5-2digit'!AO27*100-100</f>
        <v>1.1582487929257468</v>
      </c>
      <c r="BS29" s="45">
        <f>'Jadual5-2digit'!AQ27/'Jadual5-2digit'!AP27*100-100</f>
        <v>-1.6616165678992587</v>
      </c>
      <c r="BT29" s="45">
        <f>'Jadual5-2digit'!CO27/'Jadual5-2digit'!CN27*100-100</f>
        <v>2.8329959514170184</v>
      </c>
      <c r="BU29" s="45">
        <f>'Jadual5-2digit'!CP27/'Jadual5-2digit'!CO27*100-100</f>
        <v>-2.5620330908768949</v>
      </c>
      <c r="BV29" s="45">
        <f>'Jadual5-2digit'!CQ27/'Jadual5-2digit'!CP27*100-100</f>
        <v>1.6253181946745485</v>
      </c>
      <c r="BW29" s="45">
        <f>'Jadual5-2digit'!CR27/'Jadual5-2digit'!CQ27*100-100</f>
        <v>3.8497092589831396</v>
      </c>
      <c r="BX29" s="45">
        <f>'Jadual5-2digit'!CS27/'Jadual5-2digit'!CR27*100-100</f>
        <v>2.4703765386014283</v>
      </c>
      <c r="BY29" s="45">
        <f>'Jadual5-2digit'!CT27/'Jadual5-2digit'!CS27*100-100</f>
        <v>-3.215983709916955</v>
      </c>
      <c r="BZ29" s="45">
        <f>'Jadual5-2digit'!CU27/'Jadual5-2digit'!CT27*100-100</f>
        <v>1.1639129092032192</v>
      </c>
      <c r="CA29" s="45">
        <f>'Jadual5-2digit'!CV27/'Jadual5-2digit'!CU27*100-100</f>
        <v>2.7236648795100393</v>
      </c>
      <c r="CB29" s="45">
        <f>'Jadual5-2digit'!CW27/'Jadual5-2digit'!CV27*100-100</f>
        <v>2.8464760348078073</v>
      </c>
      <c r="CC29" s="149"/>
      <c r="CD29" s="13" t="s">
        <v>403</v>
      </c>
      <c r="CE29" s="111"/>
      <c r="CF29" s="91"/>
      <c r="CG29" s="91"/>
      <c r="CH29" s="91"/>
      <c r="CI29" s="91"/>
      <c r="CJ29" s="91"/>
    </row>
    <row r="30" spans="1:90" s="122" customFormat="1" ht="15" customHeight="1" x14ac:dyDescent="0.25">
      <c r="A30" s="622"/>
      <c r="B30" s="118" t="s">
        <v>69</v>
      </c>
      <c r="C30" s="119"/>
      <c r="D30" s="120">
        <f>SUM(D31:D33)</f>
        <v>16.573753358017733</v>
      </c>
      <c r="E30" s="121"/>
      <c r="F30" s="57" t="s">
        <v>70</v>
      </c>
      <c r="G30" s="160"/>
      <c r="H30" s="185">
        <f>'Jadual5-2digit'!U28/'Jadual5-2digit'!I28*100-100</f>
        <v>7.0505205082254321</v>
      </c>
      <c r="I30" s="185">
        <f>'Jadual5-2digit'!V28/'Jadual5-2digit'!J28*100-100</f>
        <v>7.0019504728044808</v>
      </c>
      <c r="J30" s="185">
        <f>'Jadual5-2digit'!W28/'Jadual5-2digit'!K28*100-100</f>
        <v>7.0675636028332889</v>
      </c>
      <c r="K30" s="185">
        <f>'Jadual5-2digit'!X28/'Jadual5-2digit'!L28*100-100</f>
        <v>8.3494937590400156</v>
      </c>
      <c r="L30" s="185">
        <f>'Jadual5-2digit'!Y28/'Jadual5-2digit'!M28*100-100</f>
        <v>8.6915665885317139</v>
      </c>
      <c r="M30" s="185">
        <f>'Jadual5-2digit'!Z28/'Jadual5-2digit'!N28*100-100</f>
        <v>9.6050744515992363</v>
      </c>
      <c r="N30" s="185">
        <f>'Jadual5-2digit'!AA28/'Jadual5-2digit'!O28*100-100</f>
        <v>4.5796170998000889</v>
      </c>
      <c r="O30" s="185">
        <f>'Jadual5-2digit'!AB28/'Jadual5-2digit'!P28*100-100</f>
        <v>8.3671305887044127</v>
      </c>
      <c r="P30" s="185">
        <f>'Jadual5-2digit'!AC28/'Jadual5-2digit'!Q28*100-100</f>
        <v>6.6355467167532112</v>
      </c>
      <c r="Q30" s="185">
        <f>'Jadual5-2digit'!AD28/'Jadual5-2digit'!R28*100-100</f>
        <v>7.8262725231494272</v>
      </c>
      <c r="R30" s="185">
        <f>'Jadual5-2digit'!AE28/'Jadual5-2digit'!S28*100-100</f>
        <v>8.8901595062994119</v>
      </c>
      <c r="S30" s="185">
        <f>'Jadual5-2digit'!AF28/'Jadual5-2digit'!T28*100-100</f>
        <v>6.164961551954633</v>
      </c>
      <c r="T30" s="185">
        <f>'Jadual5-2digit'!AG28/'Jadual5-2digit'!U28*100-100</f>
        <v>6.2908519782938015</v>
      </c>
      <c r="U30" s="185">
        <f>'Jadual5-2digit'!AH28/'Jadual5-2digit'!V28*100-100</f>
        <v>9.2768637947345383</v>
      </c>
      <c r="V30" s="185">
        <f>'Jadual5-2digit'!AI28/'Jadual5-2digit'!W28*100-100</f>
        <v>7.6305771131619338</v>
      </c>
      <c r="W30" s="185">
        <f>'Jadual5-2digit'!AJ28/'Jadual5-2digit'!X28*100-100</f>
        <v>7.7495846847559449</v>
      </c>
      <c r="X30" s="185">
        <f>'Jadual5-2digit'!AK28/'Jadual5-2digit'!Y28*100-100</f>
        <v>9.8766839575139045</v>
      </c>
      <c r="Y30" s="185">
        <f>'Jadual5-2digit'!AL28/'Jadual5-2digit'!Z28*100-100</f>
        <v>6.9955739777996229</v>
      </c>
      <c r="Z30" s="185">
        <f>'Jadual5-2digit'!AM28/'Jadual5-2digit'!AA28*100-100</f>
        <v>9.7690533300248887</v>
      </c>
      <c r="AA30" s="176">
        <f>'Jadual5-2digit'!AN28/'Jadual5-2digit'!AB28*100-100</f>
        <v>7.7928954784512996</v>
      </c>
      <c r="AB30" s="185">
        <f>'Jadual5-2digit'!AO28/'Jadual5-2digit'!AC28*100-100</f>
        <v>6.1604745335393858</v>
      </c>
      <c r="AC30" s="185">
        <f>'Jadual5-2digit'!AP28/'Jadual5-2digit'!AD28*100-100</f>
        <v>5.7609733850774205</v>
      </c>
      <c r="AD30" s="185">
        <f>'Jadual5-2digit'!AQ28/'Jadual5-2digit'!AE28*100-100</f>
        <v>7.0027884406460572</v>
      </c>
      <c r="AE30" s="185">
        <f>'Jadual5-2digit'!AR28/'Jadual5-2digit'!AF28*100-100</f>
        <v>3.8081969116451972</v>
      </c>
      <c r="AF30" s="185" t="e">
        <f>'Jadual5-2digit'!#REF!/'Jadual5-2digit'!#REF!*100-100</f>
        <v>#REF!</v>
      </c>
      <c r="AG30" s="185" t="e">
        <f>'Jadual5-2digit'!CN28/'Jadual5-2digit'!#REF!*100-100</f>
        <v>#REF!</v>
      </c>
      <c r="AH30" s="185" t="e">
        <f>'Jadual5-2digit'!CO28/'Jadual5-2digit'!#REF!*100-100</f>
        <v>#REF!</v>
      </c>
      <c r="AI30" s="185" t="e">
        <f>'Jadual5-2digit'!CP28/'Jadual5-2digit'!#REF!*100-100</f>
        <v>#REF!</v>
      </c>
      <c r="AJ30" s="185" t="e">
        <f>'Jadual5-2digit'!CQ28/'Jadual5-2digit'!#REF!*100-100</f>
        <v>#REF!</v>
      </c>
      <c r="AK30" s="185">
        <f>'Jadual5-2digit'!CR28/'Jadual5-2digit'!CN28*100-100</f>
        <v>7.0417632148646021</v>
      </c>
      <c r="AL30" s="185">
        <f>'Jadual5-2digit'!CS28/'Jadual5-2digit'!CO28*100-100</f>
        <v>8.9060730644848718</v>
      </c>
      <c r="AM30" s="185">
        <f>'Jadual5-2digit'!CT28/'Jadual5-2digit'!CP28*100-100</f>
        <v>6.522504017725538</v>
      </c>
      <c r="AN30" s="185">
        <f>'Jadual5-2digit'!CU28/'Jadual5-2digit'!CQ28*100-100</f>
        <v>7.6114209447542862</v>
      </c>
      <c r="AO30" s="185">
        <f>'Jadual5-2digit'!CV28/'Jadual5-2digit'!CR28*100-100</f>
        <v>7.6314077808040963</v>
      </c>
      <c r="AP30" s="248">
        <f>'Jadual5-2digit'!CW28/'Jadual5-2digit'!CS28*100-100</f>
        <v>8.1805663541071567</v>
      </c>
      <c r="AQ30" s="176">
        <f>'Jadual5-2digit'!CX28/'Jadual5-2digit'!CT28*100-100</f>
        <v>7.8701637236872699</v>
      </c>
      <c r="AR30" s="176">
        <f>'Jadual5-2digit'!CY28/'Jadual5-2digit'!CU28*100-100</f>
        <v>5.5209560680020218</v>
      </c>
      <c r="AS30" s="176" t="e">
        <f>'Jadual5-2digit'!#REF!/'Jadual5-2digit'!CV28*100-100</f>
        <v>#REF!</v>
      </c>
      <c r="AT30" s="71">
        <f>'Jadual5-2digit'!DQ28/'Jadual5-2digit'!DP28*100-100</f>
        <v>7.6055496424103097</v>
      </c>
      <c r="AU30" s="71">
        <f>'Jadual5-2digit'!R28/'Jadual5-2digit'!Q28*100-100</f>
        <v>-0.76787095348579726</v>
      </c>
      <c r="AV30" s="71">
        <f>'Jadual5-2digit'!S28/'Jadual5-2digit'!R28*100-100</f>
        <v>-5.8824620980162905</v>
      </c>
      <c r="AW30" s="71">
        <f>'Jadual5-2digit'!T28/'Jadual5-2digit'!S28*100-100</f>
        <v>3.9718843037125993</v>
      </c>
      <c r="AX30" s="71">
        <f>'Jadual5-2digit'!U28/'Jadual5-2digit'!T28*100-100</f>
        <v>0.81731726511608827</v>
      </c>
      <c r="AY30" s="71">
        <f>'Jadual5-2digit'!W28/'Jadual5-2digit'!V28*100-100</f>
        <v>17.885738018874449</v>
      </c>
      <c r="AZ30" s="71">
        <f>'Jadual5-2digit'!X28/'Jadual5-2digit'!W28*100-100</f>
        <v>-1.0305242657636882</v>
      </c>
      <c r="BA30" s="71">
        <f>'Jadual5-2digit'!Y28/'Jadual5-2digit'!X28*100-100</f>
        <v>4.0839332331302813</v>
      </c>
      <c r="BB30" s="71">
        <f>'Jadual5-2digit'!Z28/'Jadual5-2digit'!Y28*100-100</f>
        <v>8.1837010013490641</v>
      </c>
      <c r="BC30" s="71">
        <f>'Jadual5-2digit'!AA28/'Jadual5-2digit'!Z28*100-100</f>
        <v>-4.4427076015174976</v>
      </c>
      <c r="BD30" s="71">
        <f>'Jadual5-2digit'!AB28/'Jadual5-2digit'!AA28*100-100</f>
        <v>2.3976914523080808</v>
      </c>
      <c r="BE30" s="71">
        <f>'Jadual5-2digit'!AC28/'Jadual5-2digit'!AB28*100-100</f>
        <v>3.94625836908331</v>
      </c>
      <c r="BF30" s="71">
        <f>'Jadual5-2digit'!AD28/'Jadual5-2digit'!AC28*100-100</f>
        <v>0.3401859798478597</v>
      </c>
      <c r="BG30" s="71">
        <f>'Jadual5-2digit'!AE28/'Jadual5-2digit'!AD28*100-100</f>
        <v>-4.9538347689156836</v>
      </c>
      <c r="BH30" s="71">
        <f>'Jadual5-2digit'!AF28/'Jadual5-2digit'!AE28*100-100</f>
        <v>1.3697762004780003</v>
      </c>
      <c r="BI30" s="71">
        <f>'Jadual5-2digit'!AG28/'Jadual5-2digit'!AF28*100-100</f>
        <v>0.93686645410784308</v>
      </c>
      <c r="BJ30" s="71">
        <f>'Jadual5-2digit'!AH28/'Jadual5-2digit'!AG28*100-100</f>
        <v>-16.191226176361297</v>
      </c>
      <c r="BK30" s="71">
        <f>'Jadual5-2digit'!AI28/'Jadual5-2digit'!AH28*100-100</f>
        <v>16.109756226311518</v>
      </c>
      <c r="BL30" s="71">
        <f>'Jadual5-2digit'!AJ28/'Jadual5-2digit'!AI28*100-100</f>
        <v>-0.92109330957099189</v>
      </c>
      <c r="BM30" s="71">
        <f>'Jadual5-2digit'!AK28/'Jadual5-2digit'!AJ28*100-100</f>
        <v>6.1386683797549608</v>
      </c>
      <c r="BN30" s="71">
        <f>'Jadual5-2digit'!AL28/'Jadual5-2digit'!AK28*100-100</f>
        <v>5.346983243121727</v>
      </c>
      <c r="BO30" s="71">
        <f>'Jadual5-2digit'!AM28/'Jadual5-2digit'!AL28*100-100</f>
        <v>-1.965724979070572</v>
      </c>
      <c r="BP30" s="71">
        <f>'Jadual5-2digit'!AN28/'Jadual5-2digit'!AM28*100-100</f>
        <v>0.5542392605678117</v>
      </c>
      <c r="BQ30" s="71">
        <f>'Jadual5-2digit'!AO28/'Jadual5-2digit'!AN28*100-100</f>
        <v>2.3720910869655683</v>
      </c>
      <c r="BR30" s="71">
        <f>'Jadual5-2digit'!AP28/'Jadual5-2digit'!AO28*100-100</f>
        <v>-3.7412365600147268E-2</v>
      </c>
      <c r="BS30" s="71">
        <f>'Jadual5-2digit'!AQ28/'Jadual5-2digit'!AP28*100-100</f>
        <v>-3.8378299215673479</v>
      </c>
      <c r="BT30" s="71">
        <f>'Jadual5-2digit'!CO28/'Jadual5-2digit'!CN28*100-100</f>
        <v>6.6359888167270498</v>
      </c>
      <c r="BU30" s="71">
        <f>'Jadual5-2digit'!CP28/'Jadual5-2digit'!CO28*100-100</f>
        <v>7.2799240994460632</v>
      </c>
      <c r="BV30" s="71">
        <f>'Jadual5-2digit'!CQ28/'Jadual5-2digit'!CP28*100-100</f>
        <v>-0.25104841240408859</v>
      </c>
      <c r="BW30" s="71">
        <f>'Jadual5-2digit'!CR28/'Jadual5-2digit'!CQ28*100-100</f>
        <v>-6.1957195290528517</v>
      </c>
      <c r="BX30" s="71">
        <f>'Jadual5-2digit'!CS28/'Jadual5-2digit'!CR28*100-100</f>
        <v>8.4932314321720384</v>
      </c>
      <c r="BY30" s="71">
        <f>'Jadual5-2digit'!CT28/'Jadual5-2digit'!CS28*100-100</f>
        <v>4.931945706443841</v>
      </c>
      <c r="BZ30" s="71">
        <f>'Jadual5-2digit'!CU28/'Jadual5-2digit'!CT28*100-100</f>
        <v>0.76862647074578661</v>
      </c>
      <c r="CA30" s="71">
        <f>'Jadual5-2digit'!CV28/'Jadual5-2digit'!CU28*100-100</f>
        <v>-6.1782971146094496</v>
      </c>
      <c r="CB30" s="71">
        <f>'Jadual5-2digit'!CW28/'Jadual5-2digit'!CV28*100-100</f>
        <v>9.0467872149567938</v>
      </c>
      <c r="CC30" s="166" t="s">
        <v>71</v>
      </c>
      <c r="CD30" s="161"/>
      <c r="CE30" s="112"/>
      <c r="CF30" s="90"/>
      <c r="CG30" s="90"/>
      <c r="CH30" s="90"/>
      <c r="CI30" s="90"/>
      <c r="CJ30" s="90"/>
    </row>
    <row r="31" spans="1:90" s="55" customFormat="1" ht="25.5" x14ac:dyDescent="0.25">
      <c r="A31" s="622"/>
      <c r="B31" s="58"/>
      <c r="C31" s="5">
        <v>6.1</v>
      </c>
      <c r="D31" s="52">
        <v>13.795734722853512</v>
      </c>
      <c r="E31" s="53">
        <v>26</v>
      </c>
      <c r="F31" s="146"/>
      <c r="G31" s="15" t="s">
        <v>406</v>
      </c>
      <c r="H31" s="187">
        <f>'Jadual5-2digit'!U29/'Jadual5-2digit'!I29*100-100</f>
        <v>8.5269686676486174</v>
      </c>
      <c r="I31" s="187">
        <f>'Jadual5-2digit'!V29/'Jadual5-2digit'!J29*100-100</f>
        <v>7.0696332295542561</v>
      </c>
      <c r="J31" s="187">
        <f>'Jadual5-2digit'!W29/'Jadual5-2digit'!K29*100-100</f>
        <v>8.2770835808322545</v>
      </c>
      <c r="K31" s="187">
        <f>'Jadual5-2digit'!X29/'Jadual5-2digit'!L29*100-100</f>
        <v>10.504686863197946</v>
      </c>
      <c r="L31" s="187">
        <f>'Jadual5-2digit'!Y29/'Jadual5-2digit'!M29*100-100</f>
        <v>10.108986002778082</v>
      </c>
      <c r="M31" s="187">
        <f>'Jadual5-2digit'!Z29/'Jadual5-2digit'!N29*100-100</f>
        <v>9.9036675616633403</v>
      </c>
      <c r="N31" s="187">
        <f>'Jadual5-2digit'!AA29/'Jadual5-2digit'!O29*100-100</f>
        <v>4.7874630464108492</v>
      </c>
      <c r="O31" s="187">
        <f>'Jadual5-2digit'!AB29/'Jadual5-2digit'!P29*100-100</f>
        <v>8.4198766211686973</v>
      </c>
      <c r="P31" s="187">
        <f>'Jadual5-2digit'!AC29/'Jadual5-2digit'!Q29*100-100</f>
        <v>6.7888918846050075</v>
      </c>
      <c r="Q31" s="187">
        <f>'Jadual5-2digit'!AD29/'Jadual5-2digit'!R29*100-100</f>
        <v>8.1383976239826978</v>
      </c>
      <c r="R31" s="187">
        <f>'Jadual5-2digit'!AE29/'Jadual5-2digit'!S29*100-100</f>
        <v>8.9872306312152972</v>
      </c>
      <c r="S31" s="187">
        <f>'Jadual5-2digit'!AF29/'Jadual5-2digit'!T29*100-100</f>
        <v>6.1102762471939087</v>
      </c>
      <c r="T31" s="187">
        <f>'Jadual5-2digit'!AG29/'Jadual5-2digit'!U29*100-100</f>
        <v>6.0510936100672978</v>
      </c>
      <c r="U31" s="187">
        <f>'Jadual5-2digit'!AH29/'Jadual5-2digit'!V29*100-100</f>
        <v>8.8817966903073255</v>
      </c>
      <c r="V31" s="187">
        <f>'Jadual5-2digit'!AI29/'Jadual5-2digit'!W29*100-100</f>
        <v>7.8607977497830603</v>
      </c>
      <c r="W31" s="187">
        <f>'Jadual5-2digit'!AJ29/'Jadual5-2digit'!X29*100-100</f>
        <v>8.18452838307158</v>
      </c>
      <c r="X31" s="187">
        <f>'Jadual5-2digit'!AK29/'Jadual5-2digit'!Y29*100-100</f>
        <v>10.824737266013912</v>
      </c>
      <c r="Y31" s="187">
        <f>'Jadual5-2digit'!AL29/'Jadual5-2digit'!Z29*100-100</f>
        <v>8.0016111801894994</v>
      </c>
      <c r="Z31" s="187">
        <f>'Jadual5-2digit'!AM29/'Jadual5-2digit'!AA29*100-100</f>
        <v>9.8569302546404032</v>
      </c>
      <c r="AA31" s="178">
        <f>'Jadual5-2digit'!AN29/'Jadual5-2digit'!AB29*100-100</f>
        <v>7.9926883030770028</v>
      </c>
      <c r="AB31" s="187">
        <f>'Jadual5-2digit'!AO29/'Jadual5-2digit'!AC29*100-100</f>
        <v>6.2420049821584769</v>
      </c>
      <c r="AC31" s="187">
        <f>'Jadual5-2digit'!AP29/'Jadual5-2digit'!AD29*100-100</f>
        <v>5.6506550943020528</v>
      </c>
      <c r="AD31" s="187">
        <f>'Jadual5-2digit'!AQ29/'Jadual5-2digit'!AE29*100-100</f>
        <v>7.3827266438410106</v>
      </c>
      <c r="AE31" s="187">
        <f>'Jadual5-2digit'!AR29/'Jadual5-2digit'!AF29*100-100</f>
        <v>4.2775092010595301</v>
      </c>
      <c r="AF31" s="187" t="e">
        <f>'Jadual5-2digit'!#REF!/'Jadual5-2digit'!#REF!*100-100</f>
        <v>#REF!</v>
      </c>
      <c r="AG31" s="187" t="e">
        <f>'Jadual5-2digit'!CN29/'Jadual5-2digit'!#REF!*100-100</f>
        <v>#REF!</v>
      </c>
      <c r="AH31" s="187" t="e">
        <f>'Jadual5-2digit'!CO29/'Jadual5-2digit'!#REF!*100-100</f>
        <v>#REF!</v>
      </c>
      <c r="AI31" s="187" t="e">
        <f>'Jadual5-2digit'!CP29/'Jadual5-2digit'!#REF!*100-100</f>
        <v>#REF!</v>
      </c>
      <c r="AJ31" s="187" t="e">
        <f>'Jadual5-2digit'!CQ29/'Jadual5-2digit'!#REF!*100-100</f>
        <v>#REF!</v>
      </c>
      <c r="AK31" s="187">
        <f>'Jadual5-2digit'!CR29/'Jadual5-2digit'!CN29*100-100</f>
        <v>8.0182161845494022</v>
      </c>
      <c r="AL31" s="187">
        <f>'Jadual5-2digit'!CS29/'Jadual5-2digit'!CO29*100-100</f>
        <v>10.156594386951866</v>
      </c>
      <c r="AM31" s="187">
        <f>'Jadual5-2digit'!CT29/'Jadual5-2digit'!CP29*100-100</f>
        <v>6.6592622572781295</v>
      </c>
      <c r="AN31" s="187">
        <f>'Jadual5-2digit'!CU29/'Jadual5-2digit'!CQ29*100-100</f>
        <v>7.7390982316452011</v>
      </c>
      <c r="AO31" s="187">
        <f>'Jadual5-2digit'!CV29/'Jadual5-2digit'!CR29*100-100</f>
        <v>7.4864668501785729</v>
      </c>
      <c r="AP31" s="250">
        <f>'Jadual5-2digit'!CW29/'Jadual5-2digit'!CS29*100-100</f>
        <v>8.9819446429422243</v>
      </c>
      <c r="AQ31" s="178">
        <f>'Jadual5-2digit'!CX29/'Jadual5-2digit'!CT29*100-100</f>
        <v>7.9810797931484814</v>
      </c>
      <c r="AR31" s="178">
        <f>'Jadual5-2digit'!CY29/'Jadual5-2digit'!CU29*100-100</f>
        <v>5.7669998023528706</v>
      </c>
      <c r="AS31" s="178" t="e">
        <f>'Jadual5-2digit'!#REF!/'Jadual5-2digit'!CV29*100-100</f>
        <v>#REF!</v>
      </c>
      <c r="AT31" s="45">
        <f>'Jadual5-2digit'!DQ29/'Jadual5-2digit'!DP29*100-100</f>
        <v>7.8303167841663708</v>
      </c>
      <c r="AU31" s="45">
        <f>'Jadual5-2digit'!R29/'Jadual5-2digit'!Q29*100-100</f>
        <v>0.1590725262874173</v>
      </c>
      <c r="AV31" s="45">
        <f>'Jadual5-2digit'!S29/'Jadual5-2digit'!R29*100-100</f>
        <v>-5.9804211867524515</v>
      </c>
      <c r="AW31" s="45">
        <f>'Jadual5-2digit'!T29/'Jadual5-2digit'!S29*100-100</f>
        <v>2.8821744192704983</v>
      </c>
      <c r="AX31" s="45">
        <f>'Jadual5-2digit'!U29/'Jadual5-2digit'!T29*100-100</f>
        <v>0.47216192649486288</v>
      </c>
      <c r="AY31" s="45">
        <f>'Jadual5-2digit'!W29/'Jadual5-2digit'!V29*100-100</f>
        <v>18.507092198581574</v>
      </c>
      <c r="AZ31" s="45">
        <f>'Jadual5-2digit'!X29/'Jadual5-2digit'!W29*100-100</f>
        <v>-2.639217211765768</v>
      </c>
      <c r="BA31" s="45">
        <f>'Jadual5-2digit'!Y29/'Jadual5-2digit'!X29*100-100</f>
        <v>5.5731423712491335</v>
      </c>
      <c r="BB31" s="45">
        <f>'Jadual5-2digit'!Z29/'Jadual5-2digit'!Y29*100-100</f>
        <v>10.820855692812302</v>
      </c>
      <c r="BC31" s="45">
        <f>'Jadual5-2digit'!AA29/'Jadual5-2digit'!Z29*100-100</f>
        <v>-4.0936235792718065</v>
      </c>
      <c r="BD31" s="45">
        <f>'Jadual5-2digit'!AB29/'Jadual5-2digit'!AA29*100-100</f>
        <v>1.8945100294904336</v>
      </c>
      <c r="BE31" s="45">
        <f>'Jadual5-2digit'!AC29/'Jadual5-2digit'!AB29*100-100</f>
        <v>6.4712101933656925</v>
      </c>
      <c r="BF31" s="45">
        <f>'Jadual5-2digit'!AD29/'Jadual5-2digit'!AC29*100-100</f>
        <v>1.4247963374402417</v>
      </c>
      <c r="BG31" s="45">
        <f>'Jadual5-2digit'!AE29/'Jadual5-2digit'!AD29*100-100</f>
        <v>-5.2424139333040074</v>
      </c>
      <c r="BH31" s="45">
        <f>'Jadual5-2digit'!AF29/'Jadual5-2digit'!AE29*100-100</f>
        <v>0.16637623797055312</v>
      </c>
      <c r="BI31" s="45">
        <f>'Jadual5-2digit'!AG29/'Jadual5-2digit'!AF29*100-100</f>
        <v>0.41612392800007569</v>
      </c>
      <c r="BJ31" s="45">
        <f>'Jadual5-2digit'!AH29/'Jadual5-2digit'!AG29*100-100</f>
        <v>-19.806729639141594</v>
      </c>
      <c r="BK31" s="45">
        <f>'Jadual5-2digit'!AI29/'Jadual5-2digit'!AH29*100-100</f>
        <v>17.395835595023556</v>
      </c>
      <c r="BL31" s="45">
        <f>'Jadual5-2digit'!AJ29/'Jadual5-2digit'!AI29*100-100</f>
        <v>-2.3470010542085191</v>
      </c>
      <c r="BM31" s="45">
        <f>'Jadual5-2digit'!AK29/'Jadual5-2digit'!AJ29*100-100</f>
        <v>8.1496212121212182</v>
      </c>
      <c r="BN31" s="45">
        <f>'Jadual5-2digit'!AL29/'Jadual5-2digit'!AK29*100-100</f>
        <v>7.9978284853685437</v>
      </c>
      <c r="BO31" s="45">
        <f>'Jadual5-2digit'!AM29/'Jadual5-2digit'!AL29*100-100</f>
        <v>-2.4460839954597162</v>
      </c>
      <c r="BP31" s="45">
        <f>'Jadual5-2digit'!AN29/'Jadual5-2digit'!AM29*100-100</f>
        <v>0.16538816352651509</v>
      </c>
      <c r="BQ31" s="45">
        <f>'Jadual5-2digit'!AO29/'Jadual5-2digit'!AN29*100-100</f>
        <v>4.7451917492242046</v>
      </c>
      <c r="BR31" s="45">
        <f>'Jadual5-2digit'!AP29/'Jadual5-2digit'!AO29*100-100</f>
        <v>0.86025934522065484</v>
      </c>
      <c r="BS31" s="45">
        <f>'Jadual5-2digit'!AQ29/'Jadual5-2digit'!AP29*100-100</f>
        <v>-3.6889269361565056</v>
      </c>
      <c r="BT31" s="45">
        <f>'Jadual5-2digit'!CO29/'Jadual5-2digit'!CN29*100-100</f>
        <v>5.3156329792525696</v>
      </c>
      <c r="BU31" s="45">
        <f>'Jadual5-2digit'!CP29/'Jadual5-2digit'!CO29*100-100</f>
        <v>11.508427968681104</v>
      </c>
      <c r="BV31" s="45">
        <f>'Jadual5-2digit'!CQ29/'Jadual5-2digit'!CP29*100-100</f>
        <v>1.6631683969767579</v>
      </c>
      <c r="BW31" s="45">
        <f>'Jadual5-2digit'!CR29/'Jadual5-2digit'!CQ29*100-100</f>
        <v>-9.5241181372095269</v>
      </c>
      <c r="BX31" s="45">
        <f>'Jadual5-2digit'!CS29/'Jadual5-2digit'!CR29*100-100</f>
        <v>7.4005096036756868</v>
      </c>
      <c r="BY31" s="45">
        <f>'Jadual5-2digit'!CT29/'Jadual5-2digit'!CS29*100-100</f>
        <v>7.9681768376923543</v>
      </c>
      <c r="BZ31" s="45">
        <f>'Jadual5-2digit'!CU29/'Jadual5-2digit'!CT29*100-100</f>
        <v>2.6924230925360604</v>
      </c>
      <c r="CA31" s="45">
        <f>'Jadual5-2digit'!CV29/'Jadual5-2digit'!CU29*100-100</f>
        <v>-9.7362699688061269</v>
      </c>
      <c r="CB31" s="45">
        <f>'Jadual5-2digit'!CW29/'Jadual5-2digit'!CV29*100-100</f>
        <v>8.8947914584106798</v>
      </c>
      <c r="CC31" s="149"/>
      <c r="CD31" s="13" t="s">
        <v>405</v>
      </c>
      <c r="CE31" s="111"/>
      <c r="CF31" s="91"/>
      <c r="CG31" s="91"/>
      <c r="CH31" s="91"/>
      <c r="CI31" s="91"/>
      <c r="CJ31" s="91"/>
      <c r="CL31" s="54"/>
    </row>
    <row r="32" spans="1:90" s="55" customFormat="1" ht="12.75" customHeight="1" x14ac:dyDescent="0.25">
      <c r="A32" s="622"/>
      <c r="B32" s="58"/>
      <c r="C32" s="5">
        <v>6.2</v>
      </c>
      <c r="D32" s="52">
        <v>1.1852058012883606</v>
      </c>
      <c r="E32" s="53">
        <v>27</v>
      </c>
      <c r="F32" s="146"/>
      <c r="G32" s="15" t="s">
        <v>408</v>
      </c>
      <c r="H32" s="187">
        <f>'Jadual5-2digit'!U30/'Jadual5-2digit'!I30*100-100</f>
        <v>3.212790639027574</v>
      </c>
      <c r="I32" s="187">
        <f>'Jadual5-2digit'!V30/'Jadual5-2digit'!J30*100-100</f>
        <v>5.793230594686591</v>
      </c>
      <c r="J32" s="187">
        <f>'Jadual5-2digit'!W30/'Jadual5-2digit'!K30*100-100</f>
        <v>3.98088535210141</v>
      </c>
      <c r="K32" s="187">
        <f>'Jadual5-2digit'!X30/'Jadual5-2digit'!L30*100-100</f>
        <v>4.1556335069325741</v>
      </c>
      <c r="L32" s="187">
        <f>'Jadual5-2digit'!Y30/'Jadual5-2digit'!M30*100-100</f>
        <v>5.5776694198427634</v>
      </c>
      <c r="M32" s="187">
        <f>'Jadual5-2digit'!Z30/'Jadual5-2digit'!N30*100-100</f>
        <v>9.7763145153481332</v>
      </c>
      <c r="N32" s="187">
        <f>'Jadual5-2digit'!AA30/'Jadual5-2digit'!O30*100-100</f>
        <v>3.7808080808080717</v>
      </c>
      <c r="O32" s="187">
        <f>'Jadual5-2digit'!AB30/'Jadual5-2digit'!P30*100-100</f>
        <v>7.9781554138572659</v>
      </c>
      <c r="P32" s="187">
        <f>'Jadual5-2digit'!AC30/'Jadual5-2digit'!Q30*100-100</f>
        <v>5.2452161265397166</v>
      </c>
      <c r="Q32" s="187">
        <f>'Jadual5-2digit'!AD30/'Jadual5-2digit'!R30*100-100</f>
        <v>5.3798500163025835</v>
      </c>
      <c r="R32" s="187">
        <f>'Jadual5-2digit'!AE30/'Jadual5-2digit'!S30*100-100</f>
        <v>8.3148380456109976</v>
      </c>
      <c r="S32" s="187">
        <f>'Jadual5-2digit'!AF30/'Jadual5-2digit'!T30*100-100</f>
        <v>6.5635705197220346</v>
      </c>
      <c r="T32" s="187">
        <f>'Jadual5-2digit'!AG30/'Jadual5-2digit'!U30*100-100</f>
        <v>8.1948788115715558</v>
      </c>
      <c r="U32" s="187">
        <f>'Jadual5-2digit'!AH30/'Jadual5-2digit'!V30*100-100</f>
        <v>10.755378806497021</v>
      </c>
      <c r="V32" s="187">
        <f>'Jadual5-2digit'!AI30/'Jadual5-2digit'!W30*100-100</f>
        <v>7.421401788289586</v>
      </c>
      <c r="W32" s="187">
        <f>'Jadual5-2digit'!AJ30/'Jadual5-2digit'!X30*100-100</f>
        <v>7.8755300386505951</v>
      </c>
      <c r="X32" s="187">
        <f>'Jadual5-2digit'!AK30/'Jadual5-2digit'!Y30*100-100</f>
        <v>10.179556058249673</v>
      </c>
      <c r="Y32" s="187">
        <f>'Jadual5-2digit'!AL30/'Jadual5-2digit'!Z30*100-100</f>
        <v>5.5475186563872683</v>
      </c>
      <c r="Z32" s="187">
        <f>'Jadual5-2digit'!AM30/'Jadual5-2digit'!AA30*100-100</f>
        <v>8.9631410412388277</v>
      </c>
      <c r="AA32" s="178">
        <f>'Jadual5-2digit'!AN30/'Jadual5-2digit'!AB30*100-100</f>
        <v>7.3688969258589623</v>
      </c>
      <c r="AB32" s="187">
        <f>'Jadual5-2digit'!AO30/'Jadual5-2digit'!AC30*100-100</f>
        <v>3.9654502267328979</v>
      </c>
      <c r="AC32" s="187">
        <f>'Jadual5-2digit'!AP30/'Jadual5-2digit'!AD30*100-100</f>
        <v>3.6722065063649296</v>
      </c>
      <c r="AD32" s="187">
        <f>'Jadual5-2digit'!AQ30/'Jadual5-2digit'!AE30*100-100</f>
        <v>3.5942665953950552</v>
      </c>
      <c r="AE32" s="187">
        <f>'Jadual5-2digit'!AR30/'Jadual5-2digit'!AF30*100-100</f>
        <v>0.21676035122524695</v>
      </c>
      <c r="AF32" s="187" t="e">
        <f>'Jadual5-2digit'!#REF!/'Jadual5-2digit'!#REF!*100-100</f>
        <v>#REF!</v>
      </c>
      <c r="AG32" s="187" t="e">
        <f>'Jadual5-2digit'!CN30/'Jadual5-2digit'!#REF!*100-100</f>
        <v>#REF!</v>
      </c>
      <c r="AH32" s="187" t="e">
        <f>'Jadual5-2digit'!CO30/'Jadual5-2digit'!#REF!*100-100</f>
        <v>#REF!</v>
      </c>
      <c r="AI32" s="187" t="e">
        <f>'Jadual5-2digit'!CP30/'Jadual5-2digit'!#REF!*100-100</f>
        <v>#REF!</v>
      </c>
      <c r="AJ32" s="187" t="e">
        <f>'Jadual5-2digit'!CQ30/'Jadual5-2digit'!#REF!*100-100</f>
        <v>#REF!</v>
      </c>
      <c r="AK32" s="187">
        <f>'Jadual5-2digit'!CR30/'Jadual5-2digit'!CN30*100-100</f>
        <v>4.2529574069962877</v>
      </c>
      <c r="AL32" s="187">
        <f>'Jadual5-2digit'!CS30/'Jadual5-2digit'!CO30*100-100</f>
        <v>6.517371490174952</v>
      </c>
      <c r="AM32" s="187">
        <f>'Jadual5-2digit'!CT30/'Jadual5-2digit'!CP30*100-100</f>
        <v>5.6479086339011246</v>
      </c>
      <c r="AN32" s="187">
        <f>'Jadual5-2digit'!CU30/'Jadual5-2digit'!CQ30*100-100</f>
        <v>6.6840389588514313</v>
      </c>
      <c r="AO32" s="187">
        <f>'Jadual5-2digit'!CV30/'Jadual5-2digit'!CR30*100-100</f>
        <v>8.6973716232660081</v>
      </c>
      <c r="AP32" s="250">
        <f>'Jadual5-2digit'!CW30/'Jadual5-2digit'!CS30*100-100</f>
        <v>7.8161659842664619</v>
      </c>
      <c r="AQ32" s="178">
        <f>'Jadual5-2digit'!CX30/'Jadual5-2digit'!CT30*100-100</f>
        <v>6.659829438885339</v>
      </c>
      <c r="AR32" s="178">
        <f>'Jadual5-2digit'!CY30/'Jadual5-2digit'!CU30*100-100</f>
        <v>2.4825165083168628</v>
      </c>
      <c r="AS32" s="178" t="e">
        <f>'Jadual5-2digit'!#REF!/'Jadual5-2digit'!CV30*100-100</f>
        <v>#REF!</v>
      </c>
      <c r="AT32" s="45">
        <f>'Jadual5-2digit'!DQ30/'Jadual5-2digit'!DP30*100-100</f>
        <v>6.9454710865980473</v>
      </c>
      <c r="AU32" s="45">
        <f>'Jadual5-2digit'!R30/'Jadual5-2digit'!Q30*100-100</f>
        <v>-2.4180719058224582</v>
      </c>
      <c r="AV32" s="45">
        <f>'Jadual5-2digit'!S30/'Jadual5-2digit'!R30*100-100</f>
        <v>-13.114723554893104</v>
      </c>
      <c r="AW32" s="45">
        <f>'Jadual5-2digit'!T30/'Jadual5-2digit'!S30*100-100</f>
        <v>9.545712845915503</v>
      </c>
      <c r="AX32" s="45">
        <f>'Jadual5-2digit'!U30/'Jadual5-2digit'!T30*100-100</f>
        <v>0.14681413330721682</v>
      </c>
      <c r="AY32" s="45">
        <f>'Jadual5-2digit'!W30/'Jadual5-2digit'!V30*100-100</f>
        <v>16.188922898188068</v>
      </c>
      <c r="AZ32" s="45">
        <f>'Jadual5-2digit'!X30/'Jadual5-2digit'!W30*100-100</f>
        <v>2.4862993942890199</v>
      </c>
      <c r="BA32" s="45">
        <f>'Jadual5-2digit'!Y30/'Jadual5-2digit'!X30*100-100</f>
        <v>-0.46999887425420184</v>
      </c>
      <c r="BB32" s="45">
        <f>'Jadual5-2digit'!Z30/'Jadual5-2digit'!Y30*100-100</f>
        <v>6.8532918610679161</v>
      </c>
      <c r="BC32" s="45">
        <f>'Jadual5-2digit'!AA30/'Jadual5-2digit'!Z30*100-100</f>
        <v>-9.3705343753859154</v>
      </c>
      <c r="BD32" s="45">
        <f>'Jadual5-2digit'!AB30/'Jadual5-2digit'!AA30*100-100</f>
        <v>3.3413468557468775</v>
      </c>
      <c r="BE32" s="45">
        <f>'Jadual5-2digit'!AC30/'Jadual5-2digit'!AB30*100-100</f>
        <v>9.0406494876431651</v>
      </c>
      <c r="BF32" s="45">
        <f>'Jadual5-2digit'!AD30/'Jadual5-2digit'!AC30*100-100</f>
        <v>-2.2932412006046263</v>
      </c>
      <c r="BG32" s="45">
        <f>'Jadual5-2digit'!AE30/'Jadual5-2digit'!AD30*100-100</f>
        <v>-10.694837340876944</v>
      </c>
      <c r="BH32" s="45">
        <f>'Jadual5-2digit'!AF30/'Jadual5-2digit'!AE30*100-100</f>
        <v>7.7745441586980917</v>
      </c>
      <c r="BI32" s="45">
        <f>'Jadual5-2digit'!AG30/'Jadual5-2digit'!AF30*100-100</f>
        <v>1.679892721995671</v>
      </c>
      <c r="BJ32" s="45">
        <f>'Jadual5-2digit'!AH30/'Jadual5-2digit'!AG30*100-100</f>
        <v>-10.441262815590974</v>
      </c>
      <c r="BK32" s="45">
        <f>'Jadual5-2digit'!AI30/'Jadual5-2digit'!AH30*100-100</f>
        <v>12.691384422972178</v>
      </c>
      <c r="BL32" s="45">
        <f>'Jadual5-2digit'!AJ30/'Jadual5-2digit'!AI30*100-100</f>
        <v>2.9195643029115104</v>
      </c>
      <c r="BM32" s="45">
        <f>'Jadual5-2digit'!AK30/'Jadual5-2digit'!AJ30*100-100</f>
        <v>1.6557817568331359</v>
      </c>
      <c r="BN32" s="45">
        <f>'Jadual5-2digit'!AL30/'Jadual5-2digit'!AK30*100-100</f>
        <v>2.3610932888489629</v>
      </c>
      <c r="BO32" s="45">
        <f>'Jadual5-2digit'!AM30/'Jadual5-2digit'!AL30*100-100</f>
        <v>-6.4376749822406225</v>
      </c>
      <c r="BP32" s="45">
        <f>'Jadual5-2digit'!AN30/'Jadual5-2digit'!AM30*100-100</f>
        <v>1.8293554380448711</v>
      </c>
      <c r="BQ32" s="45">
        <f>'Jadual5-2digit'!AO30/'Jadual5-2digit'!AN30*100-100</f>
        <v>5.5842105263157862</v>
      </c>
      <c r="BR32" s="45">
        <f>'Jadual5-2digit'!AP30/'Jadual5-2digit'!AO30*100-100</f>
        <v>-2.5688317298904906</v>
      </c>
      <c r="BS32" s="45">
        <f>'Jadual5-2digit'!AQ30/'Jadual5-2digit'!AP30*100-100</f>
        <v>-10.761976226614593</v>
      </c>
      <c r="BT32" s="45">
        <f>'Jadual5-2digit'!CO30/'Jadual5-2digit'!CN30*100-100</f>
        <v>7.867389764570305</v>
      </c>
      <c r="BU32" s="45">
        <f>'Jadual5-2digit'!CP30/'Jadual5-2digit'!CO30*100-100</f>
        <v>0.40182290390551145</v>
      </c>
      <c r="BV32" s="45">
        <f>'Jadual5-2digit'!CQ30/'Jadual5-2digit'!CP30*100-100</f>
        <v>-1.4817707062325951</v>
      </c>
      <c r="BW32" s="45">
        <f>'Jadual5-2digit'!CR30/'Jadual5-2digit'!CQ30*100-100</f>
        <v>-2.2897737969027219</v>
      </c>
      <c r="BX32" s="45">
        <f>'Jadual5-2digit'!CS30/'Jadual5-2digit'!CR30*100-100</f>
        <v>10.210310700089238</v>
      </c>
      <c r="BY32" s="45">
        <f>'Jadual5-2digit'!CT30/'Jadual5-2digit'!CS30*100-100</f>
        <v>-0.41772093665180421</v>
      </c>
      <c r="BZ32" s="45">
        <f>'Jadual5-2digit'!CU30/'Jadual5-2digit'!CT30*100-100</f>
        <v>-0.51556393269949297</v>
      </c>
      <c r="CA32" s="45">
        <f>'Jadual5-2digit'!CV30/'Jadual5-2digit'!CU30*100-100</f>
        <v>-0.44579421024769772</v>
      </c>
      <c r="CB32" s="45">
        <f>'Jadual5-2digit'!CW30/'Jadual5-2digit'!CV30*100-100</f>
        <v>9.3168397190115115</v>
      </c>
      <c r="CC32" s="149"/>
      <c r="CD32" s="13" t="s">
        <v>407</v>
      </c>
      <c r="CE32" s="111"/>
      <c r="CF32" s="91"/>
      <c r="CG32" s="91"/>
      <c r="CH32" s="91"/>
      <c r="CI32" s="91"/>
      <c r="CJ32" s="91"/>
      <c r="CL32" s="54"/>
    </row>
    <row r="33" spans="1:90" s="9" customFormat="1" ht="17.25" customHeight="1" x14ac:dyDescent="0.25">
      <c r="A33" s="622"/>
      <c r="B33" s="4"/>
      <c r="C33" s="5">
        <v>6.3</v>
      </c>
      <c r="D33" s="40">
        <v>1.5928128338758627</v>
      </c>
      <c r="E33" s="8">
        <v>28</v>
      </c>
      <c r="F33" s="146"/>
      <c r="G33" s="15" t="s">
        <v>410</v>
      </c>
      <c r="H33" s="187">
        <f>'Jadual5-2digit'!U31/'Jadual5-2digit'!I31*100-100</f>
        <v>1.2027580486287661</v>
      </c>
      <c r="I33" s="187">
        <f>'Jadual5-2digit'!V31/'Jadual5-2digit'!J31*100-100</f>
        <v>7.7756221938916923</v>
      </c>
      <c r="J33" s="187">
        <f>'Jadual5-2digit'!W31/'Jadual5-2digit'!K31*100-100</f>
        <v>3.3262471135872147</v>
      </c>
      <c r="K33" s="187">
        <f>'Jadual5-2digit'!X31/'Jadual5-2digit'!L31*100-100</f>
        <v>1.5399273813509069</v>
      </c>
      <c r="L33" s="187">
        <f>'Jadual5-2digit'!Y31/'Jadual5-2digit'!M31*100-100</f>
        <v>3.9755405263342425</v>
      </c>
      <c r="M33" s="187">
        <f>'Jadual5-2digit'!Z31/'Jadual5-2digit'!N31*100-100</f>
        <v>7.5023223297995543</v>
      </c>
      <c r="N33" s="187">
        <f>'Jadual5-2digit'!AA31/'Jadual5-2digit'!O31*100-100</f>
        <v>4.0171085109189164</v>
      </c>
      <c r="O33" s="187">
        <f>'Jadual5-2digit'!AB31/'Jadual5-2digit'!P31*100-100</f>
        <v>8.4124766788858238</v>
      </c>
      <c r="P33" s="187">
        <f>'Jadual5-2digit'!AC31/'Jadual5-2digit'!Q31*100-100</f>
        <v>7.145079908422062</v>
      </c>
      <c r="Q33" s="187">
        <f>'Jadual5-2digit'!AD31/'Jadual5-2digit'!R31*100-100</f>
        <v>8.3417192513052498</v>
      </c>
      <c r="R33" s="187">
        <f>'Jadual5-2digit'!AE31/'Jadual5-2digit'!S31*100-100</f>
        <v>8.7596125490551913</v>
      </c>
      <c r="S33" s="187">
        <f>'Jadual5-2digit'!AF31/'Jadual5-2digit'!T31*100-100</f>
        <v>6.1250400085351515</v>
      </c>
      <c r="T33" s="187">
        <f>'Jadual5-2digit'!AG31/'Jadual5-2digit'!U31*100-100</f>
        <v>5.966907433020836</v>
      </c>
      <c r="U33" s="187">
        <f>'Jadual5-2digit'!AH31/'Jadual5-2digit'!V31*100-100</f>
        <v>10.115306678735635</v>
      </c>
      <c r="V33" s="187">
        <f>'Jadual5-2digit'!AI31/'Jadual5-2digit'!W31*100-100</f>
        <v>6.5057377485323116</v>
      </c>
      <c r="W33" s="187">
        <f>'Jadual5-2digit'!AJ31/'Jadual5-2digit'!X31*100-100</f>
        <v>5.3156146179401844</v>
      </c>
      <c r="X33" s="187">
        <f>'Jadual5-2digit'!AK31/'Jadual5-2digit'!Y31*100-100</f>
        <v>4.2759887434069555</v>
      </c>
      <c r="Y33" s="187">
        <f>'Jadual5-2digit'!AL31/'Jadual5-2digit'!Z31*100-100</f>
        <v>1.8716315531602135</v>
      </c>
      <c r="Z33" s="187">
        <f>'Jadual5-2digit'!AM31/'Jadual5-2digit'!AA31*100-100</f>
        <v>9.9773571234489538</v>
      </c>
      <c r="AA33" s="178">
        <f>'Jadual5-2digit'!AN31/'Jadual5-2digit'!AB31*100-100</f>
        <v>6.9442042270573268</v>
      </c>
      <c r="AB33" s="187">
        <f>'Jadual5-2digit'!AO31/'Jadual5-2digit'!AC31*100-100</f>
        <v>8.2182829047683299</v>
      </c>
      <c r="AC33" s="187">
        <f>'Jadual5-2digit'!AP31/'Jadual5-2digit'!AD31*100-100</f>
        <v>9.3505840700228333</v>
      </c>
      <c r="AD33" s="187">
        <f>'Jadual5-2digit'!AQ31/'Jadual5-2digit'!AE31*100-100</f>
        <v>7.753756948137962</v>
      </c>
      <c r="AE33" s="187">
        <f>'Jadual5-2digit'!AR31/'Jadual5-2digit'!AF31*100-100</f>
        <v>4.3449849704939112</v>
      </c>
      <c r="AF33" s="187" t="e">
        <f>'Jadual5-2digit'!#REF!/'Jadual5-2digit'!#REF!*100-100</f>
        <v>#REF!</v>
      </c>
      <c r="AG33" s="187" t="e">
        <f>'Jadual5-2digit'!CN31/'Jadual5-2digit'!#REF!*100-100</f>
        <v>#REF!</v>
      </c>
      <c r="AH33" s="187" t="e">
        <f>'Jadual5-2digit'!CO31/'Jadual5-2digit'!#REF!*100-100</f>
        <v>#REF!</v>
      </c>
      <c r="AI33" s="187" t="e">
        <f>'Jadual5-2digit'!CP31/'Jadual5-2digit'!#REF!*100-100</f>
        <v>#REF!</v>
      </c>
      <c r="AJ33" s="187" t="e">
        <f>'Jadual5-2digit'!CQ31/'Jadual5-2digit'!#REF!*100-100</f>
        <v>#REF!</v>
      </c>
      <c r="AK33" s="187">
        <f>'Jadual5-2digit'!CR31/'Jadual5-2digit'!CN31*100-100</f>
        <v>3.9911150779966249</v>
      </c>
      <c r="AL33" s="187">
        <f>'Jadual5-2digit'!CS31/'Jadual5-2digit'!CO31*100-100</f>
        <v>4.2278111541870942</v>
      </c>
      <c r="AM33" s="187">
        <f>'Jadual5-2digit'!CT31/'Jadual5-2digit'!CP31*100-100</f>
        <v>6.4946645661801767</v>
      </c>
      <c r="AN33" s="187">
        <f>'Jadual5-2digit'!CU31/'Jadual5-2digit'!CQ31*100-100</f>
        <v>7.6992386358516853</v>
      </c>
      <c r="AO33" s="187">
        <f>'Jadual5-2digit'!CV31/'Jadual5-2digit'!CR31*100-100</f>
        <v>7.4759336382877137</v>
      </c>
      <c r="AP33" s="250">
        <f>'Jadual5-2digit'!CW31/'Jadual5-2digit'!CS31*100-100</f>
        <v>3.8553057700732722</v>
      </c>
      <c r="AQ33" s="178">
        <f>'Jadual5-2digit'!CX31/'Jadual5-2digit'!CT31*100-100</f>
        <v>8.3640355773882789</v>
      </c>
      <c r="AR33" s="178">
        <f>'Jadual5-2digit'!CY31/'Jadual5-2digit'!CU31*100-100</f>
        <v>7.0819041244875933</v>
      </c>
      <c r="AS33" s="178" t="e">
        <f>'Jadual5-2digit'!#REF!/'Jadual5-2digit'!CV31*100-100</f>
        <v>#REF!</v>
      </c>
      <c r="AT33" s="45">
        <f>'Jadual5-2digit'!DQ31/'Jadual5-2digit'!DP31*100-100</f>
        <v>6.8074032867877889</v>
      </c>
      <c r="AU33" s="45">
        <f>'Jadual5-2digit'!R31/'Jadual5-2digit'!Q31*100-100</f>
        <v>-6.1248305141256623</v>
      </c>
      <c r="AV33" s="45">
        <f>'Jadual5-2digit'!S31/'Jadual5-2digit'!R31*100-100</f>
        <v>4.379225022789953</v>
      </c>
      <c r="AW33" s="45">
        <f>'Jadual5-2digit'!T31/'Jadual5-2digit'!S31*100-100</f>
        <v>6.3108227661456908</v>
      </c>
      <c r="AX33" s="45">
        <f>'Jadual5-2digit'!U31/'Jadual5-2digit'!T31*100-100</f>
        <v>4.134215299263829</v>
      </c>
      <c r="AY33" s="45">
        <f>'Jadual5-2digit'!W31/'Jadual5-2digit'!V31*100-100</f>
        <v>15.987615589545271</v>
      </c>
      <c r="AZ33" s="45">
        <f>'Jadual5-2digit'!X31/'Jadual5-2digit'!W31*100-100</f>
        <v>4.9050211950834495</v>
      </c>
      <c r="BA33" s="45">
        <f>'Jadual5-2digit'!Y31/'Jadual5-2digit'!X31*100-100</f>
        <v>0.33222591362125797</v>
      </c>
      <c r="BB33" s="45">
        <f>'Jadual5-2digit'!Z31/'Jadual5-2digit'!Y31*100-100</f>
        <v>-5.4184992332709925</v>
      </c>
      <c r="BC33" s="45">
        <f>'Jadual5-2digit'!AA31/'Jadual5-2digit'!Z31*100-100</f>
        <v>-1.6435793505857248</v>
      </c>
      <c r="BD33" s="45">
        <f>'Jadual5-2digit'!AB31/'Jadual5-2digit'!AA31*100-100</f>
        <v>4.7332669142287784</v>
      </c>
      <c r="BE33" s="45">
        <f>'Jadual5-2digit'!AC31/'Jadual5-2digit'!AB31*100-100</f>
        <v>-16.62890449341036</v>
      </c>
      <c r="BF33" s="45">
        <f>'Jadual5-2digit'!AD31/'Jadual5-2digit'!AC31*100-100</f>
        <v>-5.0763948675925974</v>
      </c>
      <c r="BG33" s="45">
        <f>'Jadual5-2digit'!AE31/'Jadual5-2digit'!AD31*100-100</f>
        <v>4.7818342749117448</v>
      </c>
      <c r="BH33" s="45">
        <f>'Jadual5-2digit'!AF31/'Jadual5-2digit'!AE31*100-100</f>
        <v>3.7355692519475809</v>
      </c>
      <c r="BI33" s="45">
        <f>'Jadual5-2digit'!AG31/'Jadual5-2digit'!AF31*100-100</f>
        <v>3.9790491701098745</v>
      </c>
      <c r="BJ33" s="45">
        <f>'Jadual5-2digit'!AH31/'Jadual5-2digit'!AG31*100-100</f>
        <v>3.5038528845875021</v>
      </c>
      <c r="BK33" s="45">
        <f>'Jadual5-2digit'!AI31/'Jadual5-2digit'!AH31*100-100</f>
        <v>12.185552950407754</v>
      </c>
      <c r="BL33" s="45">
        <f>'Jadual5-2digit'!AJ31/'Jadual5-2digit'!AI31*100-100</f>
        <v>3.7327848923379321</v>
      </c>
      <c r="BM33" s="45">
        <f>'Jadual5-2digit'!AK31/'Jadual5-2digit'!AJ31*100-100</f>
        <v>-0.65820630754288345</v>
      </c>
      <c r="BN33" s="45">
        <f>'Jadual5-2digit'!AL31/'Jadual5-2digit'!AK31*100-100</f>
        <v>-7.5993245044884929</v>
      </c>
      <c r="BO33" s="45">
        <f>'Jadual5-2digit'!AM31/'Jadual5-2digit'!AL31*100-100</f>
        <v>6.1824477946063325</v>
      </c>
      <c r="BP33" s="45">
        <f>'Jadual5-2digit'!AN31/'Jadual5-2digit'!AM31*100-100</f>
        <v>1.8447449475400504</v>
      </c>
      <c r="BQ33" s="45">
        <f>'Jadual5-2digit'!AO31/'Jadual5-2digit'!AN31*100-100</f>
        <v>-15.635663804117542</v>
      </c>
      <c r="BR33" s="45">
        <f>'Jadual5-2digit'!AP31/'Jadual5-2digit'!AO31*100-100</f>
        <v>-4.0831975462474901</v>
      </c>
      <c r="BS33" s="45">
        <f>'Jadual5-2digit'!AQ31/'Jadual5-2digit'!AP31*100-100</f>
        <v>3.2517237933446665</v>
      </c>
      <c r="BT33" s="45">
        <f>'Jadual5-2digit'!CO31/'Jadual5-2digit'!CN31*100-100</f>
        <v>13.281741282430986</v>
      </c>
      <c r="BU33" s="45">
        <f>'Jadual5-2digit'!CP31/'Jadual5-2digit'!CO31*100-100</f>
        <v>-9.6338941166990395</v>
      </c>
      <c r="BV33" s="45">
        <f>'Jadual5-2digit'!CQ31/'Jadual5-2digit'!CP31*100-100</f>
        <v>-12.029248283446776</v>
      </c>
      <c r="BW33" s="45">
        <f>'Jadual5-2digit'!CR31/'Jadual5-2digit'!CQ31*100-100</f>
        <v>15.476190476190467</v>
      </c>
      <c r="BX33" s="45">
        <f>'Jadual5-2digit'!CS31/'Jadual5-2digit'!CR31*100-100</f>
        <v>13.539583922597515</v>
      </c>
      <c r="BY33" s="45">
        <f>'Jadual5-2digit'!CT31/'Jadual5-2digit'!CS31*100-100</f>
        <v>-7.6685192980044974</v>
      </c>
      <c r="BZ33" s="45">
        <f>'Jadual5-2digit'!CU31/'Jadual5-2digit'!CT31*100-100</f>
        <v>-11.03420043913512</v>
      </c>
      <c r="CA33" s="45">
        <f>'Jadual5-2digit'!CV31/'Jadual5-2digit'!CU31*100-100</f>
        <v>15.236760645862972</v>
      </c>
      <c r="CB33" s="45">
        <f>'Jadual5-2digit'!CW31/'Jadual5-2digit'!CV31*100-100</f>
        <v>9.7146850100731257</v>
      </c>
      <c r="CC33" s="150"/>
      <c r="CD33" s="13" t="s">
        <v>409</v>
      </c>
      <c r="CE33" s="111"/>
      <c r="CF33" s="91"/>
      <c r="CG33" s="91"/>
      <c r="CH33" s="91"/>
      <c r="CI33" s="91"/>
      <c r="CJ33" s="91"/>
      <c r="CL33" s="54"/>
    </row>
    <row r="34" spans="1:90" s="122" customFormat="1" ht="15" customHeight="1" x14ac:dyDescent="0.25">
      <c r="A34" s="622"/>
      <c r="B34" s="118" t="s">
        <v>72</v>
      </c>
      <c r="C34" s="119"/>
      <c r="D34" s="120">
        <f>SUM(D35:D37)</f>
        <v>3.6255856095368775</v>
      </c>
      <c r="E34" s="121"/>
      <c r="F34" s="57" t="s">
        <v>73</v>
      </c>
      <c r="G34" s="160"/>
      <c r="H34" s="185">
        <f>'Jadual5-2digit'!U32/'Jadual5-2digit'!I32*100-100</f>
        <v>0.36860261802371497</v>
      </c>
      <c r="I34" s="185">
        <f>'Jadual5-2digit'!V32/'Jadual5-2digit'!J32*100-100</f>
        <v>-1.2761280605702865</v>
      </c>
      <c r="J34" s="185">
        <f>'Jadual5-2digit'!W32/'Jadual5-2digit'!K32*100-100</f>
        <v>-1.951907305984264</v>
      </c>
      <c r="K34" s="185">
        <f>'Jadual5-2digit'!X32/'Jadual5-2digit'!L32*100-100</f>
        <v>-9.2943000029245724</v>
      </c>
      <c r="L34" s="185">
        <f>'Jadual5-2digit'!Y32/'Jadual5-2digit'!M32*100-100</f>
        <v>-8.5421133231240418</v>
      </c>
      <c r="M34" s="185">
        <f>'Jadual5-2digit'!Z32/'Jadual5-2digit'!N32*100-100</f>
        <v>-2.3463795528396076</v>
      </c>
      <c r="N34" s="185">
        <f>'Jadual5-2digit'!AA32/'Jadual5-2digit'!O32*100-100</f>
        <v>-1.7519067088102247</v>
      </c>
      <c r="O34" s="185">
        <f>'Jadual5-2digit'!AB32/'Jadual5-2digit'!P32*100-100</f>
        <v>-0.25417318069493433</v>
      </c>
      <c r="P34" s="185">
        <f>'Jadual5-2digit'!AC32/'Jadual5-2digit'!Q32*100-100</f>
        <v>0.28557340674693421</v>
      </c>
      <c r="Q34" s="185">
        <f>'Jadual5-2digit'!AD32/'Jadual5-2digit'!R32*100-100</f>
        <v>-3.3550856870834593</v>
      </c>
      <c r="R34" s="185">
        <f>'Jadual5-2digit'!AE32/'Jadual5-2digit'!S32*100-100</f>
        <v>-2.1106332914114176</v>
      </c>
      <c r="S34" s="185">
        <f>'Jadual5-2digit'!AF32/'Jadual5-2digit'!T32*100-100</f>
        <v>-2.1060465864746334</v>
      </c>
      <c r="T34" s="185">
        <f>'Jadual5-2digit'!AG32/'Jadual5-2digit'!U32*100-100</f>
        <v>5.182918216488531</v>
      </c>
      <c r="U34" s="185">
        <f>'Jadual5-2digit'!AH32/'Jadual5-2digit'!V32*100-100</f>
        <v>5.5178740774337172</v>
      </c>
      <c r="V34" s="185">
        <f>'Jadual5-2digit'!AI32/'Jadual5-2digit'!W32*100-100</f>
        <v>7.8437127037232557</v>
      </c>
      <c r="W34" s="185">
        <f>'Jadual5-2digit'!AJ32/'Jadual5-2digit'!X32*100-100</f>
        <v>5.0040303079155137</v>
      </c>
      <c r="X34" s="185">
        <f>'Jadual5-2digit'!AK32/'Jadual5-2digit'!Y32*100-100</f>
        <v>9.9025484745989729</v>
      </c>
      <c r="Y34" s="185">
        <f>'Jadual5-2digit'!AL32/'Jadual5-2digit'!Z32*100-100</f>
        <v>-0.95355397512814477</v>
      </c>
      <c r="Z34" s="185">
        <f>'Jadual5-2digit'!AM32/'Jadual5-2digit'!AA32*100-100</f>
        <v>6.2399121603074406</v>
      </c>
      <c r="AA34" s="176">
        <f>'Jadual5-2digit'!AN32/'Jadual5-2digit'!AB32*100-100</f>
        <v>9.6366780257449989</v>
      </c>
      <c r="AB34" s="185">
        <f>'Jadual5-2digit'!AO32/'Jadual5-2digit'!AC32*100-100</f>
        <v>8.1474197447401195</v>
      </c>
      <c r="AC34" s="185">
        <f>'Jadual5-2digit'!AP32/'Jadual5-2digit'!AD32*100-100</f>
        <v>2.5428685774097346</v>
      </c>
      <c r="AD34" s="185">
        <f>'Jadual5-2digit'!AQ32/'Jadual5-2digit'!AE32*100-100</f>
        <v>5.7068849401647412</v>
      </c>
      <c r="AE34" s="185">
        <f>'Jadual5-2digit'!AR32/'Jadual5-2digit'!AF32*100-100</f>
        <v>2.298271929644315</v>
      </c>
      <c r="AF34" s="185" t="e">
        <f>'Jadual5-2digit'!#REF!/'Jadual5-2digit'!#REF!*100-100</f>
        <v>#REF!</v>
      </c>
      <c r="AG34" s="185" t="e">
        <f>'Jadual5-2digit'!CN32/'Jadual5-2digit'!#REF!*100-100</f>
        <v>#REF!</v>
      </c>
      <c r="AH34" s="185" t="e">
        <f>'Jadual5-2digit'!CO32/'Jadual5-2digit'!#REF!*100-100</f>
        <v>#REF!</v>
      </c>
      <c r="AI34" s="185" t="e">
        <f>'Jadual5-2digit'!CP32/'Jadual5-2digit'!#REF!*100-100</f>
        <v>#REF!</v>
      </c>
      <c r="AJ34" s="185" t="e">
        <f>'Jadual5-2digit'!CQ32/'Jadual5-2digit'!#REF!*100-100</f>
        <v>#REF!</v>
      </c>
      <c r="AK34" s="185">
        <f>'Jadual5-2digit'!CR32/'Jadual5-2digit'!CN32*100-100</f>
        <v>-0.93990814976258719</v>
      </c>
      <c r="AL34" s="185">
        <f>'Jadual5-2digit'!CS32/'Jadual5-2digit'!CO32*100-100</f>
        <v>-6.6921587226306087</v>
      </c>
      <c r="AM34" s="185">
        <f>'Jadual5-2digit'!CT32/'Jadual5-2digit'!CP32*100-100</f>
        <v>-0.55188439474258644</v>
      </c>
      <c r="AN34" s="185">
        <f>'Jadual5-2digit'!CU32/'Jadual5-2digit'!CQ32*100-100</f>
        <v>-2.5286594792105745</v>
      </c>
      <c r="AO34" s="185">
        <f>'Jadual5-2digit'!CV32/'Jadual5-2digit'!CR32*100-100</f>
        <v>6.1791572537078849</v>
      </c>
      <c r="AP34" s="248">
        <f>'Jadual5-2digit'!CW32/'Jadual5-2digit'!CS32*100-100</f>
        <v>4.4358553502408853</v>
      </c>
      <c r="AQ34" s="176">
        <f>'Jadual5-2digit'!CX32/'Jadual5-2digit'!CT32*100-100</f>
        <v>8.055077452667831</v>
      </c>
      <c r="AR34" s="176">
        <f>'Jadual5-2digit'!CY32/'Jadual5-2digit'!CU32*100-100</f>
        <v>3.5098198745610318</v>
      </c>
      <c r="AS34" s="176" t="e">
        <f>'Jadual5-2digit'!#REF!/'Jadual5-2digit'!CV32*100-100</f>
        <v>#REF!</v>
      </c>
      <c r="AT34" s="71">
        <f>'Jadual5-2digit'!DQ32/'Jadual5-2digit'!DP32*100-100</f>
        <v>5.8489809761662457</v>
      </c>
      <c r="AU34" s="71">
        <f>'Jadual5-2digit'!R32/'Jadual5-2digit'!Q32*100-100</f>
        <v>3.5789127665694025</v>
      </c>
      <c r="AV34" s="71">
        <f>'Jadual5-2digit'!S32/'Jadual5-2digit'!R32*100-100</f>
        <v>-2.2175499841320203</v>
      </c>
      <c r="AW34" s="71">
        <f>'Jadual5-2digit'!T32/'Jadual5-2digit'!S32*100-100</f>
        <v>0.84384762059312379</v>
      </c>
      <c r="AX34" s="71">
        <f>'Jadual5-2digit'!U32/'Jadual5-2digit'!T32*100-100</f>
        <v>6.8059299191374691</v>
      </c>
      <c r="AY34" s="71">
        <f>'Jadual5-2digit'!W32/'Jadual5-2digit'!V32*100-100</f>
        <v>5.3704696326227577</v>
      </c>
      <c r="AZ34" s="71">
        <f>'Jadual5-2digit'!X32/'Jadual5-2digit'!W32*100-100</f>
        <v>-8.97751951634676</v>
      </c>
      <c r="BA34" s="71">
        <f>'Jadual5-2digit'!Y32/'Jadual5-2digit'!X32*100-100</f>
        <v>-3.7207802676124402</v>
      </c>
      <c r="BB34" s="71">
        <f>'Jadual5-2digit'!Z32/'Jadual5-2digit'!Y32*100-100</f>
        <v>12.382929796948076</v>
      </c>
      <c r="BC34" s="71">
        <f>'Jadual5-2digit'!AA32/'Jadual5-2digit'!Z32*100-100</f>
        <v>-9.5365330366720968</v>
      </c>
      <c r="BD34" s="71">
        <f>'Jadual5-2digit'!AB32/'Jadual5-2digit'!AA32*100-100</f>
        <v>8.5841339555311436</v>
      </c>
      <c r="BE34" s="71">
        <f>'Jadual5-2digit'!AC32/'Jadual5-2digit'!AB32*100-100</f>
        <v>-1.2811826924049114</v>
      </c>
      <c r="BF34" s="71">
        <f>'Jadual5-2digit'!AD32/'Jadual5-2digit'!AC32*100-100</f>
        <v>-0.18130416077684686</v>
      </c>
      <c r="BG34" s="71">
        <f>'Jadual5-2digit'!AE32/'Jadual5-2digit'!AD32*100-100</f>
        <v>-0.95845006105757591</v>
      </c>
      <c r="BH34" s="71">
        <f>'Jadual5-2digit'!AF32/'Jadual5-2digit'!AE32*100-100</f>
        <v>0.84857276071078047</v>
      </c>
      <c r="BI34" s="71">
        <f>'Jadual5-2digit'!AG32/'Jadual5-2digit'!AF32*100-100</f>
        <v>14.758460558489332</v>
      </c>
      <c r="BJ34" s="71">
        <f>'Jadual5-2digit'!AH32/'Jadual5-2digit'!AG32*100-100</f>
        <v>-8.3563863597704682</v>
      </c>
      <c r="BK34" s="71">
        <f>'Jadual5-2digit'!AI32/'Jadual5-2digit'!AH32*100-100</f>
        <v>7.693059151077037</v>
      </c>
      <c r="BL34" s="71">
        <f>'Jadual5-2digit'!AJ32/'Jadual5-2digit'!AI32*100-100</f>
        <v>-11.374274310595069</v>
      </c>
      <c r="BM34" s="71">
        <f>'Jadual5-2digit'!AK32/'Jadual5-2digit'!AJ32*100-100</f>
        <v>0.77071882580526108</v>
      </c>
      <c r="BN34" s="71">
        <f>'Jadual5-2digit'!AL32/'Jadual5-2digit'!AK32*100-100</f>
        <v>1.2818168891055848</v>
      </c>
      <c r="BO34" s="71">
        <f>'Jadual5-2digit'!AM32/'Jadual5-2digit'!AL32*100-100</f>
        <v>-2.9664246459946213</v>
      </c>
      <c r="BP34" s="71">
        <f>'Jadual5-2digit'!AN32/'Jadual5-2digit'!AM32*100-100</f>
        <v>12.055850679013631</v>
      </c>
      <c r="BQ34" s="71">
        <f>'Jadual5-2digit'!AO32/'Jadual5-2digit'!AN32*100-100</f>
        <v>-2.6221373693773558</v>
      </c>
      <c r="BR34" s="71">
        <f>'Jadual5-2digit'!AP32/'Jadual5-2digit'!AO32*100-100</f>
        <v>-5.3542337563932421</v>
      </c>
      <c r="BS34" s="71">
        <f>'Jadual5-2digit'!AQ32/'Jadual5-2digit'!AP32*100-100</f>
        <v>2.0975311977743587</v>
      </c>
      <c r="BT34" s="71">
        <f>'Jadual5-2digit'!CO32/'Jadual5-2digit'!CN32*100-100</f>
        <v>-1.5256480112088298</v>
      </c>
      <c r="BU34" s="71">
        <f>'Jadual5-2digit'!CP32/'Jadual5-2digit'!CO32*100-100</f>
        <v>-4.7535767923484258</v>
      </c>
      <c r="BV34" s="71">
        <f>'Jadual5-2digit'!CQ32/'Jadual5-2digit'!CP32*100-100</f>
        <v>3.3413902922289935</v>
      </c>
      <c r="BW34" s="71">
        <f>'Jadual5-2digit'!CR32/'Jadual5-2digit'!CQ32*100-100</f>
        <v>2.2004055491979386</v>
      </c>
      <c r="BX34" s="71">
        <f>'Jadual5-2digit'!CS32/'Jadual5-2digit'!CR32*100-100</f>
        <v>-7.2438856693841416</v>
      </c>
      <c r="BY34" s="71">
        <f>'Jadual5-2digit'!CT32/'Jadual5-2digit'!CS32*100-100</f>
        <v>1.5142690739662186</v>
      </c>
      <c r="BZ34" s="71">
        <f>'Jadual5-2digit'!CU32/'Jadual5-2digit'!CT32*100-100</f>
        <v>1.2872268293955074</v>
      </c>
      <c r="CA34" s="71">
        <f>'Jadual5-2digit'!CV32/'Jadual5-2digit'!CU32*100-100</f>
        <v>11.330703714765349</v>
      </c>
      <c r="CB34" s="71">
        <f>'Jadual5-2digit'!CW32/'Jadual5-2digit'!CV32*100-100</f>
        <v>-8.7668014171931787</v>
      </c>
      <c r="CC34" s="166" t="s">
        <v>74</v>
      </c>
      <c r="CD34" s="161"/>
      <c r="CE34" s="112"/>
      <c r="CF34" s="92"/>
      <c r="CG34" s="90"/>
      <c r="CH34" s="90"/>
      <c r="CI34" s="90"/>
      <c r="CJ34" s="90"/>
    </row>
    <row r="35" spans="1:90" s="55" customFormat="1" ht="25.5" x14ac:dyDescent="0.25">
      <c r="A35" s="622"/>
      <c r="B35" s="58"/>
      <c r="C35" s="5">
        <v>7.1</v>
      </c>
      <c r="D35" s="52">
        <v>2.6093044330534716</v>
      </c>
      <c r="E35" s="53">
        <v>29</v>
      </c>
      <c r="F35" s="146"/>
      <c r="G35" s="15" t="s">
        <v>412</v>
      </c>
      <c r="H35" s="187">
        <f>'Jadual5-2digit'!U33/'Jadual5-2digit'!I33*100-100</f>
        <v>-2.0430711610486867</v>
      </c>
      <c r="I35" s="187">
        <f>'Jadual5-2digit'!V33/'Jadual5-2digit'!J33*100-100</f>
        <v>-2.3752049785599922</v>
      </c>
      <c r="J35" s="187">
        <f>'Jadual5-2digit'!W33/'Jadual5-2digit'!K33*100-100</f>
        <v>-6.4838899542425281</v>
      </c>
      <c r="K35" s="187">
        <f>'Jadual5-2digit'!X33/'Jadual5-2digit'!L33*100-100</f>
        <v>-13.860847323882339</v>
      </c>
      <c r="L35" s="187">
        <f>'Jadual5-2digit'!Y33/'Jadual5-2digit'!M33*100-100</f>
        <v>-10.409591019096624</v>
      </c>
      <c r="M35" s="187">
        <f>'Jadual5-2digit'!Z33/'Jadual5-2digit'!N33*100-100</f>
        <v>-2.6313761008228482</v>
      </c>
      <c r="N35" s="187">
        <f>'Jadual5-2digit'!AA33/'Jadual5-2digit'!O33*100-100</f>
        <v>-6.8025577791842124</v>
      </c>
      <c r="O35" s="187">
        <f>'Jadual5-2digit'!AB33/'Jadual5-2digit'!P33*100-100</f>
        <v>-5.648621760408389</v>
      </c>
      <c r="P35" s="187">
        <f>'Jadual5-2digit'!AC33/'Jadual5-2digit'!Q33*100-100</f>
        <v>-3.1725228542957495</v>
      </c>
      <c r="Q35" s="187">
        <f>'Jadual5-2digit'!AD33/'Jadual5-2digit'!R33*100-100</f>
        <v>-2.7699370024905932</v>
      </c>
      <c r="R35" s="187">
        <f>'Jadual5-2digit'!AE33/'Jadual5-2digit'!S33*100-100</f>
        <v>-0.58303155167102716</v>
      </c>
      <c r="S35" s="187">
        <f>'Jadual5-2digit'!AF33/'Jadual5-2digit'!T33*100-100</f>
        <v>1.6510064354298208</v>
      </c>
      <c r="T35" s="187">
        <f>'Jadual5-2digit'!AG33/'Jadual5-2digit'!U33*100-100</f>
        <v>14.206924238658743</v>
      </c>
      <c r="U35" s="187">
        <f>'Jadual5-2digit'!AH33/'Jadual5-2digit'!V33*100-100</f>
        <v>15.820718004361026</v>
      </c>
      <c r="V35" s="187">
        <f>'Jadual5-2digit'!AI33/'Jadual5-2digit'!W33*100-100</f>
        <v>9.8235676290250495</v>
      </c>
      <c r="W35" s="187">
        <f>'Jadual5-2digit'!AJ33/'Jadual5-2digit'!X33*100-100</f>
        <v>2.7513662065261997</v>
      </c>
      <c r="X35" s="187">
        <f>'Jadual5-2digit'!AK33/'Jadual5-2digit'!Y33*100-100</f>
        <v>6.600079450655457</v>
      </c>
      <c r="Y35" s="187">
        <f>'Jadual5-2digit'!AL33/'Jadual5-2digit'!Z33*100-100</f>
        <v>-7.6779971302755996</v>
      </c>
      <c r="Z35" s="187">
        <f>'Jadual5-2digit'!AM33/'Jadual5-2digit'!AA33*100-100</f>
        <v>4.8508336455601437</v>
      </c>
      <c r="AA35" s="178">
        <f>'Jadual5-2digit'!AN33/'Jadual5-2digit'!AB33*100-100</f>
        <v>4.6671637022047037</v>
      </c>
      <c r="AB35" s="187">
        <f>'Jadual5-2digit'!AO33/'Jadual5-2digit'!AC33*100-100</f>
        <v>3.3849767884109809</v>
      </c>
      <c r="AC35" s="187">
        <f>'Jadual5-2digit'!AP33/'Jadual5-2digit'!AD33*100-100</f>
        <v>-0.15871580829541188</v>
      </c>
      <c r="AD35" s="187">
        <f>'Jadual5-2digit'!AQ33/'Jadual5-2digit'!AE33*100-100</f>
        <v>4.1297241865532897</v>
      </c>
      <c r="AE35" s="187">
        <f>'Jadual5-2digit'!AR33/'Jadual5-2digit'!AF33*100-100</f>
        <v>-0.55319579288025977</v>
      </c>
      <c r="AF35" s="187" t="e">
        <f>'Jadual5-2digit'!#REF!/'Jadual5-2digit'!#REF!*100-100</f>
        <v>#REF!</v>
      </c>
      <c r="AG35" s="187" t="e">
        <f>'Jadual5-2digit'!CN33/'Jadual5-2digit'!#REF!*100-100</f>
        <v>#REF!</v>
      </c>
      <c r="AH35" s="187" t="e">
        <f>'Jadual5-2digit'!CO33/'Jadual5-2digit'!#REF!*100-100</f>
        <v>#REF!</v>
      </c>
      <c r="AI35" s="187" t="e">
        <f>'Jadual5-2digit'!CP33/'Jadual5-2digit'!#REF!*100-100</f>
        <v>#REF!</v>
      </c>
      <c r="AJ35" s="187" t="e">
        <f>'Jadual5-2digit'!CQ33/'Jadual5-2digit'!#REF!*100-100</f>
        <v>#REF!</v>
      </c>
      <c r="AK35" s="187">
        <f>'Jadual5-2digit'!CR33/'Jadual5-2digit'!CN33*100-100</f>
        <v>-3.656225831399837</v>
      </c>
      <c r="AL35" s="187">
        <f>'Jadual5-2digit'!CS33/'Jadual5-2digit'!CO33*100-100</f>
        <v>-9.0437638652798995</v>
      </c>
      <c r="AM35" s="187">
        <f>'Jadual5-2digit'!CT33/'Jadual5-2digit'!CP33*100-100</f>
        <v>-5.2152563179951841</v>
      </c>
      <c r="AN35" s="187">
        <f>'Jadual5-2digit'!CU33/'Jadual5-2digit'!CQ33*100-100</f>
        <v>-0.60648757925690688</v>
      </c>
      <c r="AO35" s="187">
        <f>'Jadual5-2digit'!CV33/'Jadual5-2digit'!CR33*100-100</f>
        <v>13.280419033093182</v>
      </c>
      <c r="AP35" s="250">
        <f>'Jadual5-2digit'!CW33/'Jadual5-2digit'!CS33*100-100</f>
        <v>0.23545560130926901</v>
      </c>
      <c r="AQ35" s="178">
        <f>'Jadual5-2digit'!CX33/'Jadual5-2digit'!CT33*100-100</f>
        <v>4.299718636952349</v>
      </c>
      <c r="AR35" s="178">
        <f>'Jadual5-2digit'!CY33/'Jadual5-2digit'!CU33*100-100</f>
        <v>1.0837519389400825</v>
      </c>
      <c r="AS35" s="178" t="e">
        <f>'Jadual5-2digit'!#REF!/'Jadual5-2digit'!CV33*100-100</f>
        <v>#REF!</v>
      </c>
      <c r="AT35" s="45">
        <f>'Jadual5-2digit'!DQ33/'Jadual5-2digit'!DP33*100-100</f>
        <v>5.32443471304056</v>
      </c>
      <c r="AU35" s="45">
        <f>'Jadual5-2digit'!R33/'Jadual5-2digit'!Q33*100-100</f>
        <v>10.897491443178382</v>
      </c>
      <c r="AV35" s="45">
        <f>'Jadual5-2digit'!S33/'Jadual5-2digit'!R33*100-100</f>
        <v>-8.030473213849703</v>
      </c>
      <c r="AW35" s="45">
        <f>'Jadual5-2digit'!T33/'Jadual5-2digit'!S33*100-100</f>
        <v>3.3038454594692297</v>
      </c>
      <c r="AX35" s="45">
        <f>'Jadual5-2digit'!U33/'Jadual5-2digit'!T33*100-100</f>
        <v>7.5498077595246258</v>
      </c>
      <c r="AY35" s="45">
        <f>'Jadual5-2digit'!W33/'Jadual5-2digit'!V33*100-100</f>
        <v>2.7741551815877017</v>
      </c>
      <c r="AZ35" s="45">
        <f>'Jadual5-2digit'!X33/'Jadual5-2digit'!W33*100-100</f>
        <v>-3.5905713241564143</v>
      </c>
      <c r="BA35" s="45">
        <f>'Jadual5-2digit'!Y33/'Jadual5-2digit'!X33*100-100</f>
        <v>-7.2295753440523924</v>
      </c>
      <c r="BB35" s="45">
        <f>'Jadual5-2digit'!Z33/'Jadual5-2digit'!Y33*100-100</f>
        <v>14.698371261562897</v>
      </c>
      <c r="BC35" s="45">
        <f>'Jadual5-2digit'!AA33/'Jadual5-2digit'!Z33*100-100</f>
        <v>-15.483647518677955</v>
      </c>
      <c r="BD35" s="45">
        <f>'Jadual5-2digit'!AB33/'Jadual5-2digit'!AA33*100-100</f>
        <v>9.9311539902585224</v>
      </c>
      <c r="BE35" s="45">
        <f>'Jadual5-2digit'!AC33/'Jadual5-2digit'!AB33*100-100</f>
        <v>-4.7875173074874908</v>
      </c>
      <c r="BF35" s="45">
        <f>'Jadual5-2digit'!AD33/'Jadual5-2digit'!AC33*100-100</f>
        <v>11.358577101627617</v>
      </c>
      <c r="BG35" s="45">
        <f>'Jadual5-2digit'!AE33/'Jadual5-2digit'!AD33*100-100</f>
        <v>-5.9618881154004555</v>
      </c>
      <c r="BH35" s="45">
        <f>'Jadual5-2digit'!AF33/'Jadual5-2digit'!AE33*100-100</f>
        <v>5.6252269959621231</v>
      </c>
      <c r="BI35" s="45">
        <f>'Jadual5-2digit'!AG33/'Jadual5-2digit'!AF33*100-100</f>
        <v>20.834344660194176</v>
      </c>
      <c r="BJ35" s="45">
        <f>'Jadual5-2digit'!AH33/'Jadual5-2digit'!AG33*100-100</f>
        <v>-7.0873193227374998</v>
      </c>
      <c r="BK35" s="45">
        <f>'Jadual5-2digit'!AI33/'Jadual5-2digit'!AH33*100-100</f>
        <v>-2.5474493978182835</v>
      </c>
      <c r="BL35" s="45">
        <f>'Jadual5-2digit'!AJ33/'Jadual5-2digit'!AI33*100-100</f>
        <v>-9.7989554929056766</v>
      </c>
      <c r="BM35" s="45">
        <f>'Jadual5-2digit'!AK33/'Jadual5-2digit'!AJ33*100-100</f>
        <v>-3.7547138875225414</v>
      </c>
      <c r="BN35" s="45">
        <f>'Jadual5-2digit'!AL33/'Jadual5-2digit'!AK33*100-100</f>
        <v>-0.66439522998295786</v>
      </c>
      <c r="BO35" s="45">
        <f>'Jadual5-2digit'!AM33/'Jadual5-2digit'!AL33*100-100</f>
        <v>-4.0141056422569079</v>
      </c>
      <c r="BP35" s="45">
        <f>'Jadual5-2digit'!AN33/'Jadual5-2digit'!AM33*100-100</f>
        <v>9.7385847170885995</v>
      </c>
      <c r="BQ35" s="45">
        <f>'Jadual5-2digit'!AO33/'Jadual5-2digit'!AN33*100-100</f>
        <v>-5.9538830999674417</v>
      </c>
      <c r="BR35" s="45">
        <f>'Jadual5-2digit'!AP33/'Jadual5-2digit'!AO33*100-100</f>
        <v>7.5415760487335177</v>
      </c>
      <c r="BS35" s="45">
        <f>'Jadual5-2digit'!AQ33/'Jadual5-2digit'!AP33*100-100</f>
        <v>-1.922709299634775</v>
      </c>
      <c r="BT35" s="45">
        <f>'Jadual5-2digit'!CO33/'Jadual5-2digit'!CN33*100-100</f>
        <v>0.66415313225056138</v>
      </c>
      <c r="BU35" s="45">
        <f>'Jadual5-2digit'!CP33/'Jadual5-2digit'!CO33*100-100</f>
        <v>-9.2531235894628594</v>
      </c>
      <c r="BV35" s="45">
        <f>'Jadual5-2digit'!CQ33/'Jadual5-2digit'!CP33*100-100</f>
        <v>3.6500444482072396</v>
      </c>
      <c r="BW35" s="45">
        <f>'Jadual5-2digit'!CR33/'Jadual5-2digit'!CQ33*100-100</f>
        <v>1.7530962518250703</v>
      </c>
      <c r="BX35" s="45">
        <f>'Jadual5-2digit'!CS33/'Jadual5-2digit'!CR33*100-100</f>
        <v>-4.9649802323947938</v>
      </c>
      <c r="BY35" s="45">
        <f>'Jadual5-2digit'!CT33/'Jadual5-2digit'!CS33*100-100</f>
        <v>-5.4334283602576363</v>
      </c>
      <c r="BZ35" s="45">
        <f>'Jadual5-2digit'!CU33/'Jadual5-2digit'!CT33*100-100</f>
        <v>8.6898753963646129</v>
      </c>
      <c r="CA35" s="45">
        <f>'Jadual5-2digit'!CV33/'Jadual5-2digit'!CU33*100-100</f>
        <v>15.969675490770129</v>
      </c>
      <c r="CB35" s="45">
        <f>'Jadual5-2digit'!CW33/'Jadual5-2digit'!CV33*100-100</f>
        <v>-15.908869460462554</v>
      </c>
      <c r="CC35" s="149"/>
      <c r="CD35" s="13" t="s">
        <v>411</v>
      </c>
      <c r="CE35" s="111"/>
      <c r="CF35" s="91"/>
      <c r="CG35" s="91"/>
      <c r="CH35" s="91"/>
      <c r="CI35" s="91"/>
      <c r="CJ35" s="91"/>
    </row>
    <row r="36" spans="1:90" s="55" customFormat="1" ht="15.75" customHeight="1" x14ac:dyDescent="0.25">
      <c r="A36" s="622"/>
      <c r="B36" s="58"/>
      <c r="C36" s="5">
        <v>7.2</v>
      </c>
      <c r="D36" s="52">
        <v>0.91601324298182762</v>
      </c>
      <c r="E36" s="53">
        <v>30</v>
      </c>
      <c r="F36" s="146"/>
      <c r="G36" s="15" t="s">
        <v>414</v>
      </c>
      <c r="H36" s="187">
        <f>'Jadual5-2digit'!U34/'Jadual5-2digit'!I34*100-100</f>
        <v>4.4950622797876179</v>
      </c>
      <c r="I36" s="187">
        <f>'Jadual5-2digit'!V34/'Jadual5-2digit'!J34*100-100</f>
        <v>1.5451839655499953</v>
      </c>
      <c r="J36" s="187">
        <f>'Jadual5-2digit'!W34/'Jadual5-2digit'!K34*100-100</f>
        <v>3.8057888783816338</v>
      </c>
      <c r="K36" s="187">
        <f>'Jadual5-2digit'!X34/'Jadual5-2digit'!L34*100-100</f>
        <v>-0.34634689196246882</v>
      </c>
      <c r="L36" s="187">
        <f>'Jadual5-2digit'!Y34/'Jadual5-2digit'!M34*100-100</f>
        <v>-12.375206222012736</v>
      </c>
      <c r="M36" s="187">
        <f>'Jadual5-2digit'!Z34/'Jadual5-2digit'!N34*100-100</f>
        <v>-5.2166241723298867</v>
      </c>
      <c r="N36" s="187">
        <f>'Jadual5-2digit'!AA34/'Jadual5-2digit'!O34*100-100</f>
        <v>-8.6967867436867721</v>
      </c>
      <c r="O36" s="187">
        <f>'Jadual5-2digit'!AB34/'Jadual5-2digit'!P34*100-100</f>
        <v>2.7779577705986327</v>
      </c>
      <c r="P36" s="187">
        <f>'Jadual5-2digit'!AC34/'Jadual5-2digit'!Q34*100-100</f>
        <v>0.55578543484804754</v>
      </c>
      <c r="Q36" s="187">
        <f>'Jadual5-2digit'!AD34/'Jadual5-2digit'!R34*100-100</f>
        <v>-8.6996191264309317</v>
      </c>
      <c r="R36" s="187">
        <f>'Jadual5-2digit'!AE34/'Jadual5-2digit'!S34*100-100</f>
        <v>-8.1131742168485488</v>
      </c>
      <c r="S36" s="187">
        <f>'Jadual5-2digit'!AF34/'Jadual5-2digit'!T34*100-100</f>
        <v>-4.8590781241030925</v>
      </c>
      <c r="T36" s="187">
        <f>'Jadual5-2digit'!AG34/'Jadual5-2digit'!U34*100-100</f>
        <v>-5.707419930853689</v>
      </c>
      <c r="U36" s="187">
        <f>'Jadual5-2digit'!AH34/'Jadual5-2digit'!V34*100-100</f>
        <v>-10.225548279804585</v>
      </c>
      <c r="V36" s="187">
        <f>'Jadual5-2digit'!AI34/'Jadual5-2digit'!W34*100-100</f>
        <v>0.89669277554993698</v>
      </c>
      <c r="W36" s="187">
        <f>'Jadual5-2digit'!AJ34/'Jadual5-2digit'!X34*100-100</f>
        <v>5.5414382898230343</v>
      </c>
      <c r="X36" s="187">
        <f>'Jadual5-2digit'!AK34/'Jadual5-2digit'!Y34*100-100</f>
        <v>4.8285062615656074</v>
      </c>
      <c r="Y36" s="187">
        <f>'Jadual5-2digit'!AL34/'Jadual5-2digit'!Z34*100-100</f>
        <v>0.14319320855067019</v>
      </c>
      <c r="Z36" s="187">
        <f>'Jadual5-2digit'!AM34/'Jadual5-2digit'!AA34*100-100</f>
        <v>6.7060734004546987</v>
      </c>
      <c r="AA36" s="178">
        <f>'Jadual5-2digit'!AN34/'Jadual5-2digit'!AB34*100-100</f>
        <v>13.787264703233348</v>
      </c>
      <c r="AB36" s="187">
        <f>'Jadual5-2digit'!AO34/'Jadual5-2digit'!AC34*100-100</f>
        <v>10.668025849411265</v>
      </c>
      <c r="AC36" s="187">
        <f>'Jadual5-2digit'!AP34/'Jadual5-2digit'!AD34*100-100</f>
        <v>5.1698292991854089</v>
      </c>
      <c r="AD36" s="187">
        <f>'Jadual5-2digit'!AQ34/'Jadual5-2digit'!AE34*100-100</f>
        <v>8.4706661397643899</v>
      </c>
      <c r="AE36" s="187">
        <f>'Jadual5-2digit'!AR34/'Jadual5-2digit'!AF34*100-100</f>
        <v>3.940792582983903</v>
      </c>
      <c r="AF36" s="187" t="e">
        <f>'Jadual5-2digit'!#REF!/'Jadual5-2digit'!#REF!*100-100</f>
        <v>#REF!</v>
      </c>
      <c r="AG36" s="187" t="e">
        <f>'Jadual5-2digit'!CN34/'Jadual5-2digit'!#REF!*100-100</f>
        <v>#REF!</v>
      </c>
      <c r="AH36" s="187" t="e">
        <f>'Jadual5-2digit'!CO34/'Jadual5-2digit'!#REF!*100-100</f>
        <v>#REF!</v>
      </c>
      <c r="AI36" s="187" t="e">
        <f>'Jadual5-2digit'!CP34/'Jadual5-2digit'!#REF!*100-100</f>
        <v>#REF!</v>
      </c>
      <c r="AJ36" s="187" t="e">
        <f>'Jadual5-2digit'!CQ34/'Jadual5-2digit'!#REF!*100-100</f>
        <v>#REF!</v>
      </c>
      <c r="AK36" s="187">
        <f>'Jadual5-2digit'!CR34/'Jadual5-2digit'!CN34*100-100</f>
        <v>3.3286854362595193</v>
      </c>
      <c r="AL36" s="187">
        <f>'Jadual5-2digit'!CS34/'Jadual5-2digit'!CO34*100-100</f>
        <v>-6.3282069912004602</v>
      </c>
      <c r="AM36" s="187">
        <f>'Jadual5-2digit'!CT34/'Jadual5-2digit'!CP34*100-100</f>
        <v>-1.2515443414325489</v>
      </c>
      <c r="AN36" s="187">
        <f>'Jadual5-2digit'!CU34/'Jadual5-2digit'!CQ34*100-100</f>
        <v>-7.1658052800670475</v>
      </c>
      <c r="AO36" s="187">
        <f>'Jadual5-2digit'!CV34/'Jadual5-2digit'!CR34*100-100</f>
        <v>-4.7355173370849997</v>
      </c>
      <c r="AP36" s="250">
        <f>'Jadual5-2digit'!CW34/'Jadual5-2digit'!CS34*100-100</f>
        <v>3.4085645030972387</v>
      </c>
      <c r="AQ36" s="178">
        <f>'Jadual5-2digit'!CX34/'Jadual5-2digit'!CT34*100-100</f>
        <v>10.807539339443181</v>
      </c>
      <c r="AR36" s="178">
        <f>'Jadual5-2digit'!CY34/'Jadual5-2digit'!CU34*100-100</f>
        <v>5.8391728644512426</v>
      </c>
      <c r="AS36" s="178" t="e">
        <f>'Jadual5-2digit'!#REF!/'Jadual5-2digit'!CV34*100-100</f>
        <v>#REF!</v>
      </c>
      <c r="AT36" s="45">
        <f>'Jadual5-2digit'!DQ34/'Jadual5-2digit'!DP34*100-100</f>
        <v>3.6479336626821492</v>
      </c>
      <c r="AU36" s="45">
        <f>'Jadual5-2digit'!R34/'Jadual5-2digit'!Q34*100-100</f>
        <v>-11.359276256394821</v>
      </c>
      <c r="AV36" s="45">
        <f>'Jadual5-2digit'!S34/'Jadual5-2digit'!R34*100-100</f>
        <v>8.1044378666836394</v>
      </c>
      <c r="AW36" s="45">
        <f>'Jadual5-2digit'!T34/'Jadual5-2digit'!S34*100-100</f>
        <v>2.5810630446730016</v>
      </c>
      <c r="AX36" s="45">
        <f>'Jadual5-2digit'!U34/'Jadual5-2digit'!T34*100-100</f>
        <v>0.72517842450683645</v>
      </c>
      <c r="AY36" s="45">
        <f>'Jadual5-2digit'!W34/'Jadual5-2digit'!V34*100-100</f>
        <v>16.377715414198121</v>
      </c>
      <c r="AZ36" s="45">
        <f>'Jadual5-2digit'!X34/'Jadual5-2digit'!W34*100-100</f>
        <v>-21.622442326756982</v>
      </c>
      <c r="BA36" s="45">
        <f>'Jadual5-2digit'!Y34/'Jadual5-2digit'!X34*100-100</f>
        <v>5.9151976480508637</v>
      </c>
      <c r="BB36" s="45">
        <f>'Jadual5-2digit'!Z34/'Jadual5-2digit'!Y34*100-100</f>
        <v>5.1878469681972774</v>
      </c>
      <c r="BC36" s="45">
        <f>'Jadual5-2digit'!AA34/'Jadual5-2digit'!Z34*100-100</f>
        <v>-21.26930551293853</v>
      </c>
      <c r="BD36" s="45">
        <f>'Jadual5-2digit'!AB34/'Jadual5-2digit'!AA34*100-100</f>
        <v>44.241636895095809</v>
      </c>
      <c r="BE36" s="45">
        <f>'Jadual5-2digit'!AC34/'Jadual5-2digit'!AB34*100-100</f>
        <v>-3.6953976402773918</v>
      </c>
      <c r="BF36" s="45">
        <f>'Jadual5-2digit'!AD34/'Jadual5-2digit'!AC34*100-100</f>
        <v>-19.517988908320632</v>
      </c>
      <c r="BG36" s="45">
        <f>'Jadual5-2digit'!AE34/'Jadual5-2digit'!AD34*100-100</f>
        <v>8.7988193871503739</v>
      </c>
      <c r="BH36" s="45">
        <f>'Jadual5-2digit'!AF34/'Jadual5-2digit'!AE34*100-100</f>
        <v>6.2138867231306563</v>
      </c>
      <c r="BI36" s="45">
        <f>'Jadual5-2digit'!AG34/'Jadual5-2digit'!AF34*100-100</f>
        <v>-0.17295644916387687</v>
      </c>
      <c r="BJ36" s="45">
        <f>'Jadual5-2digit'!AH34/'Jadual5-2digit'!AG34*100-100</f>
        <v>-12.99722991689751</v>
      </c>
      <c r="BK36" s="45">
        <f>'Jadual5-2digit'!AI34/'Jadual5-2digit'!AH34*100-100</f>
        <v>30.795859769369713</v>
      </c>
      <c r="BL36" s="45">
        <f>'Jadual5-2digit'!AJ34/'Jadual5-2digit'!AI34*100-100</f>
        <v>-18.014357667011879</v>
      </c>
      <c r="BM36" s="45">
        <f>'Jadual5-2digit'!AK34/'Jadual5-2digit'!AJ34*100-100</f>
        <v>5.1997408767005027</v>
      </c>
      <c r="BN36" s="45">
        <f>'Jadual5-2digit'!AL34/'Jadual5-2digit'!AK34*100-100</f>
        <v>0.48647317213348629</v>
      </c>
      <c r="BO36" s="45">
        <f>'Jadual5-2digit'!AM34/'Jadual5-2digit'!AL34*100-100</f>
        <v>-16.109692574813607</v>
      </c>
      <c r="BP36" s="45">
        <f>'Jadual5-2digit'!AN34/'Jadual5-2digit'!AM34*100-100</f>
        <v>53.813750197840193</v>
      </c>
      <c r="BQ36" s="45">
        <f>'Jadual5-2digit'!AO34/'Jadual5-2digit'!AN34*100-100</f>
        <v>-6.3353860279567442</v>
      </c>
      <c r="BR36" s="45">
        <f>'Jadual5-2digit'!AP34/'Jadual5-2digit'!AO34*100-100</f>
        <v>-23.516487231057852</v>
      </c>
      <c r="BS36" s="45">
        <f>'Jadual5-2digit'!AQ34/'Jadual5-2digit'!AP34*100-100</f>
        <v>12.213554902437409</v>
      </c>
      <c r="BT36" s="45">
        <f>'Jadual5-2digit'!CO34/'Jadual5-2digit'!CN34*100-100</f>
        <v>-2.0025513988192358</v>
      </c>
      <c r="BU36" s="45">
        <f>'Jadual5-2digit'!CP34/'Jadual5-2digit'!CO34*100-100</f>
        <v>0.46520545733430652</v>
      </c>
      <c r="BV36" s="45">
        <f>'Jadual5-2digit'!CQ34/'Jadual5-2digit'!CP34*100-100</f>
        <v>0.67197685747861158</v>
      </c>
      <c r="BW36" s="45">
        <f>'Jadual5-2digit'!CR34/'Jadual5-2digit'!CQ34*100-100</f>
        <v>4.2513918544090359</v>
      </c>
      <c r="BX36" s="45">
        <f>'Jadual5-2digit'!CS34/'Jadual5-2digit'!CR34*100-100</f>
        <v>-11.161197086718914</v>
      </c>
      <c r="BY36" s="45">
        <f>'Jadual5-2digit'!CT34/'Jadual5-2digit'!CS34*100-100</f>
        <v>5.9100457850794612</v>
      </c>
      <c r="BZ36" s="45">
        <f>'Jadual5-2digit'!CU34/'Jadual5-2digit'!CT34*100-100</f>
        <v>-5.3574879718444635</v>
      </c>
      <c r="CA36" s="45">
        <f>'Jadual5-2digit'!CV34/'Jadual5-2digit'!CU34*100-100</f>
        <v>6.9805683332616866</v>
      </c>
      <c r="CB36" s="45">
        <f>'Jadual5-2digit'!CW34/'Jadual5-2digit'!CV34*100-100</f>
        <v>-3.5664412943670243</v>
      </c>
      <c r="CC36" s="149"/>
      <c r="CD36" s="13" t="s">
        <v>413</v>
      </c>
      <c r="CE36" s="111"/>
      <c r="CF36" s="91"/>
      <c r="CG36" s="91"/>
      <c r="CH36" s="91"/>
      <c r="CI36" s="91"/>
      <c r="CJ36" s="91"/>
    </row>
    <row r="37" spans="1:90" s="104" customFormat="1" ht="15.75" thickBot="1" x14ac:dyDescent="0.3">
      <c r="A37" s="622"/>
      <c r="B37" s="86"/>
      <c r="C37" s="5">
        <v>7.3</v>
      </c>
      <c r="D37" s="87">
        <v>0.10026793350157824</v>
      </c>
      <c r="E37" s="88">
        <v>33</v>
      </c>
      <c r="F37" s="147"/>
      <c r="G37" s="89" t="s">
        <v>416</v>
      </c>
      <c r="H37" s="108">
        <f>'Jadual5-2digit'!U36/'Jadual5-2digit'!I36*100-100</f>
        <v>3.6019217570350008</v>
      </c>
      <c r="I37" s="108">
        <f>'Jadual5-2digit'!V36/'Jadual5-2digit'!J36*100-100</f>
        <v>-3.2867487397289068</v>
      </c>
      <c r="J37" s="108">
        <f>'Jadual5-2digit'!W36/'Jadual5-2digit'!K36*100-100</f>
        <v>2.9509734479391909</v>
      </c>
      <c r="K37" s="108">
        <f>'Jadual5-2digit'!X36/'Jadual5-2digit'!L36*100-100</f>
        <v>-2.2311495673671118</v>
      </c>
      <c r="L37" s="108">
        <f>'Jadual5-2digit'!Y36/'Jadual5-2digit'!M36*100-100</f>
        <v>12.135833829624303</v>
      </c>
      <c r="M37" s="108">
        <f>'Jadual5-2digit'!Z36/'Jadual5-2digit'!N36*100-100</f>
        <v>4.1793546013774545</v>
      </c>
      <c r="N37" s="108">
        <f>'Jadual5-2digit'!AA36/'Jadual5-2digit'!O36*100-100</f>
        <v>29.47519487285345</v>
      </c>
      <c r="O37" s="108">
        <f>'Jadual5-2digit'!AB36/'Jadual5-2digit'!P36*100-100</f>
        <v>19.651684364701595</v>
      </c>
      <c r="P37" s="108">
        <f>'Jadual5-2digit'!AC36/'Jadual5-2digit'!Q36*100-100</f>
        <v>13.531756302086023</v>
      </c>
      <c r="Q37" s="108">
        <f>'Jadual5-2digit'!AD36/'Jadual5-2digit'!R36*100-100</f>
        <v>3.6386496990017605</v>
      </c>
      <c r="R37" s="108">
        <f>'Jadual5-2digit'!AE36/'Jadual5-2digit'!S36*100-100</f>
        <v>4.5559623289827584</v>
      </c>
      <c r="S37" s="108">
        <f>'Jadual5-2digit'!AF36/'Jadual5-2digit'!T36*100-100</f>
        <v>-13.638622786586495</v>
      </c>
      <c r="T37" s="108">
        <f>'Jadual5-2digit'!AG36/'Jadual5-2digit'!U36*100-100</f>
        <v>-11.859271625548757</v>
      </c>
      <c r="U37" s="108">
        <f>'Jadual5-2digit'!AH36/'Jadual5-2digit'!V36*100-100</f>
        <v>-8.0520251223975094</v>
      </c>
      <c r="V37" s="108">
        <f>'Jadual5-2digit'!AI36/'Jadual5-2digit'!W36*100-100</f>
        <v>13.05447344198889</v>
      </c>
      <c r="W37" s="108">
        <f>'Jadual5-2digit'!AJ36/'Jadual5-2digit'!X36*100-100</f>
        <v>13.541732515751107</v>
      </c>
      <c r="X37" s="108">
        <f>'Jadual5-2digit'!AK36/'Jadual5-2digit'!Y36*100-100</f>
        <v>33.787474800026018</v>
      </c>
      <c r="Y37" s="108">
        <f>'Jadual5-2digit'!AL36/'Jadual5-2digit'!Z36*100-100</f>
        <v>25.155955743879474</v>
      </c>
      <c r="Z37" s="108">
        <f>'Jadual5-2digit'!AM36/'Jadual5-2digit'!AA36*100-100</f>
        <v>9.1793894578610491</v>
      </c>
      <c r="AA37" s="179">
        <f>'Jadual5-2digit'!AN36/'Jadual5-2digit'!AB36*100-100</f>
        <v>21.082378593424252</v>
      </c>
      <c r="AB37" s="108">
        <f>'Jadual5-2digit'!AO36/'Jadual5-2digit'!AC36*100-100</f>
        <v>20.41015446902415</v>
      </c>
      <c r="AC37" s="108">
        <f>'Jadual5-2digit'!AP36/'Jadual5-2digit'!AD36*100-100</f>
        <v>7.6302341825668094</v>
      </c>
      <c r="AD37" s="108">
        <f>'Jadual5-2digit'!AQ36/'Jadual5-2digit'!AE36*100-100</f>
        <v>6.572721485228584</v>
      </c>
      <c r="AE37" s="108">
        <f>'Jadual5-2digit'!AR36/'Jadual5-2digit'!AF36*100-100</f>
        <v>9.3886117944435625</v>
      </c>
      <c r="AF37" s="108" t="e">
        <f>'Jadual5-2digit'!#REF!/'Jadual5-2digit'!#REF!*100-100</f>
        <v>#REF!</v>
      </c>
      <c r="AG37" s="108" t="e">
        <f>'Jadual5-2digit'!CN36/'Jadual5-2digit'!#REF!*100-100</f>
        <v>#REF!</v>
      </c>
      <c r="AH37" s="108" t="e">
        <f>'Jadual5-2digit'!CO36/'Jadual5-2digit'!#REF!*100-100</f>
        <v>#REF!</v>
      </c>
      <c r="AI37" s="108" t="e">
        <f>'Jadual5-2digit'!CP36/'Jadual5-2digit'!#REF!*100-100</f>
        <v>#REF!</v>
      </c>
      <c r="AJ37" s="108" t="e">
        <f>'Jadual5-2digit'!CQ36/'Jadual5-2digit'!#REF!*100-100</f>
        <v>#REF!</v>
      </c>
      <c r="AK37" s="108">
        <f>'Jadual5-2digit'!CR36/'Jadual5-2digit'!CN36*100-100</f>
        <v>1.1253852606577084</v>
      </c>
      <c r="AL37" s="108">
        <f>'Jadual5-2digit'!CS36/'Jadual5-2digit'!CO36*100-100</f>
        <v>4.2962578187563594</v>
      </c>
      <c r="AM37" s="108">
        <f>'Jadual5-2digit'!CT36/'Jadual5-2digit'!CP36*100-100</f>
        <v>21.080428391432164</v>
      </c>
      <c r="AN37" s="108">
        <f>'Jadual5-2digit'!CU36/'Jadual5-2digit'!CQ36*100-100</f>
        <v>-1.6027179385828703</v>
      </c>
      <c r="AO37" s="108">
        <f>'Jadual5-2digit'!CV36/'Jadual5-2digit'!CR36*100-100</f>
        <v>-2.3384999673784392</v>
      </c>
      <c r="AP37" s="251">
        <f>'Jadual5-2digit'!CW36/'Jadual5-2digit'!CS36*100-100</f>
        <v>24.097285631277487</v>
      </c>
      <c r="AQ37" s="179">
        <f>'Jadual5-2digit'!CX36/'Jadual5-2digit'!CT36*100-100</f>
        <v>16.337573818257511</v>
      </c>
      <c r="AR37" s="179">
        <f>'Jadual5-2digit'!CY36/'Jadual5-2digit'!CU36*100-100</f>
        <v>7.7347590718671881</v>
      </c>
      <c r="AS37" s="179" t="e">
        <f>'Jadual5-2digit'!#REF!/'Jadual5-2digit'!CV36*100-100</f>
        <v>#REF!</v>
      </c>
      <c r="AT37" s="108">
        <f>'Jadual5-2digit'!DQ36/'Jadual5-2digit'!DP36*100-100</f>
        <v>11.388128873750645</v>
      </c>
      <c r="AU37" s="108">
        <f>'Jadual5-2digit'!R36/'Jadual5-2digit'!Q36*100-100</f>
        <v>8.6847145297375619</v>
      </c>
      <c r="AV37" s="108">
        <f>'Jadual5-2digit'!S36/'Jadual5-2digit'!R36*100-100</f>
        <v>5.8951840280423653</v>
      </c>
      <c r="AW37" s="108">
        <f>'Jadual5-2digit'!T36/'Jadual5-2digit'!S36*100-100</f>
        <v>-7.6997112608277263</v>
      </c>
      <c r="AX37" s="108">
        <f>'Jadual5-2digit'!U36/'Jadual5-2digit'!T36*100-100</f>
        <v>10.328126065898076</v>
      </c>
      <c r="AY37" s="108">
        <f>'Jadual5-2digit'!W36/'Jadual5-2digit'!V36*100-100</f>
        <v>6.381484595222787</v>
      </c>
      <c r="AZ37" s="108">
        <f>'Jadual5-2digit'!X36/'Jadual5-2digit'!W36*100-100</f>
        <v>-11.754697509227668</v>
      </c>
      <c r="BA37" s="108">
        <f>'Jadual5-2digit'!Y36/'Jadual5-2digit'!X36*100-100</f>
        <v>-2.7941083507174937</v>
      </c>
      <c r="BB37" s="108">
        <f>'Jadual5-2digit'!Z36/'Jadual5-2digit'!Y36*100-100</f>
        <v>10.502698835923781</v>
      </c>
      <c r="BC37" s="108">
        <f>'Jadual5-2digit'!AA36/'Jadual5-2digit'!Z36*100-100</f>
        <v>29.197073132454477</v>
      </c>
      <c r="BD37" s="108">
        <f>'Jadual5-2digit'!AB36/'Jadual5-2digit'!AA36*100-100</f>
        <v>-20.614338098527924</v>
      </c>
      <c r="BE37" s="108">
        <f>'Jadual5-2digit'!AC36/'Jadual5-2digit'!AB36*100-100</f>
        <v>4.8773023736204664</v>
      </c>
      <c r="BF37" s="108">
        <f>'Jadual5-2digit'!AD36/'Jadual5-2digit'!AC36*100-100</f>
        <v>-0.7860230153374772</v>
      </c>
      <c r="BG37" s="108">
        <f>'Jadual5-2digit'!AE36/'Jadual5-2digit'!AD36*100-100</f>
        <v>6.832469394507541</v>
      </c>
      <c r="BH37" s="108">
        <f>'Jadual5-2digit'!AF36/'Jadual5-2digit'!AE36*100-100</f>
        <v>-23.761592594504393</v>
      </c>
      <c r="BI37" s="108">
        <f>'Jadual5-2digit'!AG36/'Jadual5-2digit'!AF36*100-100</f>
        <v>12.601277392854726</v>
      </c>
      <c r="BJ37" s="108">
        <f>'Jadual5-2digit'!AH36/'Jadual5-2digit'!AG36*100-100</f>
        <v>-6.8356967480082176</v>
      </c>
      <c r="BK37" s="108">
        <f>'Jadual5-2digit'!AI36/'Jadual5-2digit'!AH36*100-100</f>
        <v>30.801170345510087</v>
      </c>
      <c r="BL37" s="108">
        <f>'Jadual5-2digit'!AJ36/'Jadual5-2digit'!AI36*100-100</f>
        <v>-11.374364709945894</v>
      </c>
      <c r="BM37" s="108">
        <f>'Jadual5-2digit'!AK36/'Jadual5-2digit'!AJ36*100-100</f>
        <v>14.538773464975364</v>
      </c>
      <c r="BN37" s="108">
        <f>'Jadual5-2digit'!AL36/'Jadual5-2digit'!AK36*100-100</f>
        <v>3.3734354113501155</v>
      </c>
      <c r="BO37" s="108">
        <f>'Jadual5-2digit'!AM36/'Jadual5-2digit'!AL36*100-100</f>
        <v>12.704645020729004</v>
      </c>
      <c r="BP37" s="108">
        <f>'Jadual5-2digit'!AN36/'Jadual5-2digit'!AM36*100-100</f>
        <v>-11.959529935331332</v>
      </c>
      <c r="BQ37" s="108">
        <f>'Jadual5-2digit'!AO36/'Jadual5-2digit'!AN36*100-100</f>
        <v>4.295045454186436</v>
      </c>
      <c r="BR37" s="108">
        <f>'Jadual5-2digit'!AP36/'Jadual5-2digit'!AO36*100-100</f>
        <v>-11.316253814871757</v>
      </c>
      <c r="BS37" s="108">
        <f>'Jadual5-2digit'!AQ36/'Jadual5-2digit'!AP36*100-100</f>
        <v>5.7827950745478347</v>
      </c>
      <c r="BT37" s="103">
        <f>'Jadual5-2digit'!CO36/'Jadual5-2digit'!CN36*100-100</f>
        <v>-12.904229148797782</v>
      </c>
      <c r="BU37" s="103">
        <f>'Jadual5-2digit'!CP36/'Jadual5-2digit'!CO36*100-100</f>
        <v>3.0669004177217687</v>
      </c>
      <c r="BV37" s="108">
        <f>'Jadual5-2digit'!CQ36/'Jadual5-2digit'!CP36*100-100</f>
        <v>11.567618647627057</v>
      </c>
      <c r="BW37" s="108">
        <f>'Jadual5-2digit'!CR36/'Jadual5-2digit'!CQ36*100-100</f>
        <v>0.97311235965629805</v>
      </c>
      <c r="BX37" s="108">
        <f>'Jadual5-2digit'!CS36/'Jadual5-2digit'!CR36*100-100</f>
        <v>-10.173267096028553</v>
      </c>
      <c r="BY37" s="108">
        <f>'Jadual5-2digit'!CT36/'Jadual5-2digit'!CS36*100-100</f>
        <v>19.653233170083823</v>
      </c>
      <c r="BZ37" s="108">
        <f>'Jadual5-2digit'!CU36/'Jadual5-2digit'!CT36*100-100</f>
        <v>-9.33340270731982</v>
      </c>
      <c r="CA37" s="108">
        <f>'Jadual5-2digit'!CV36/'Jadual5-2digit'!CU36*100-100</f>
        <v>0.21806913174053477</v>
      </c>
      <c r="CB37" s="108">
        <f>'Jadual5-2digit'!CW36/'Jadual5-2digit'!CV36*100-100</f>
        <v>14.141741902235111</v>
      </c>
      <c r="CC37" s="151"/>
      <c r="CD37" s="13" t="s">
        <v>415</v>
      </c>
      <c r="CE37" s="111"/>
      <c r="CF37" s="91"/>
      <c r="CG37" s="91"/>
      <c r="CH37" s="91"/>
      <c r="CI37" s="91"/>
      <c r="CJ37" s="91"/>
    </row>
    <row r="38" spans="1:90" s="62" customFormat="1" ht="3" customHeight="1" x14ac:dyDescent="0.25">
      <c r="A38" s="153"/>
      <c r="C38" s="7"/>
      <c r="D38" s="42"/>
      <c r="E38" s="7"/>
      <c r="F38" s="148"/>
      <c r="G38" s="7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259"/>
      <c r="AB38" s="188"/>
      <c r="AC38" s="188"/>
      <c r="AD38" s="188"/>
      <c r="AE38" s="188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252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48"/>
      <c r="CD38" s="7"/>
      <c r="CE38" s="115"/>
      <c r="CF38" s="93"/>
      <c r="CG38" s="93"/>
      <c r="CH38" s="93"/>
      <c r="CI38" s="93"/>
      <c r="CJ38" s="93"/>
    </row>
    <row r="39" spans="1:90" ht="5.25" customHeight="1" x14ac:dyDescent="0.25">
      <c r="A39" s="153"/>
      <c r="F39" s="65"/>
      <c r="G39" s="56"/>
      <c r="CC39" s="65"/>
      <c r="CE39" s="116"/>
    </row>
    <row r="40" spans="1:90" x14ac:dyDescent="0.25">
      <c r="A40" s="153"/>
    </row>
    <row r="41" spans="1:90" x14ac:dyDescent="0.25">
      <c r="A41" s="6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254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17"/>
      <c r="CF41" s="107"/>
      <c r="CG41" s="107"/>
      <c r="CH41" s="107"/>
      <c r="CI41" s="107"/>
      <c r="CJ41" s="107"/>
    </row>
    <row r="42" spans="1:90" x14ac:dyDescent="0.25">
      <c r="D42" s="68"/>
    </row>
    <row r="44" spans="1:90" x14ac:dyDescent="0.25">
      <c r="C44" s="5"/>
      <c r="CC44" s="63"/>
    </row>
    <row r="45" spans="1:90" x14ac:dyDescent="0.25">
      <c r="C45" s="5"/>
    </row>
    <row r="46" spans="1:90" x14ac:dyDescent="0.25">
      <c r="C46" s="5"/>
      <c r="CC46" s="63"/>
    </row>
    <row r="48" spans="1:90" x14ac:dyDescent="0.25">
      <c r="G48" s="56"/>
    </row>
    <row r="49" spans="7:7" x14ac:dyDescent="0.25">
      <c r="G49" s="56"/>
    </row>
    <row r="50" spans="7:7" x14ac:dyDescent="0.25">
      <c r="G50" s="56"/>
    </row>
    <row r="51" spans="7:7" x14ac:dyDescent="0.25">
      <c r="G51" s="56"/>
    </row>
    <row r="52" spans="7:7" x14ac:dyDescent="0.25">
      <c r="G52" s="56"/>
    </row>
    <row r="53" spans="7:7" x14ac:dyDescent="0.25">
      <c r="G53" s="56"/>
    </row>
    <row r="54" spans="7:7" x14ac:dyDescent="0.25">
      <c r="G54" s="56"/>
    </row>
    <row r="59" spans="7:7" ht="15" customHeight="1" x14ac:dyDescent="0.25"/>
    <row r="60" spans="7:7" ht="15" customHeight="1" x14ac:dyDescent="0.25"/>
    <row r="61" spans="7:7" ht="15" customHeight="1" x14ac:dyDescent="0.25"/>
    <row r="62" spans="7:7" ht="15" customHeight="1" x14ac:dyDescent="0.25"/>
    <row r="63" spans="7:7" ht="15" customHeight="1" x14ac:dyDescent="0.25"/>
    <row r="64" spans="7:7" ht="15" customHeight="1" x14ac:dyDescent="0.25"/>
    <row r="65" ht="15" customHeight="1" x14ac:dyDescent="0.25"/>
    <row r="66" ht="15" customHeight="1" x14ac:dyDescent="0.25"/>
    <row r="67" ht="15" customHeight="1" x14ac:dyDescent="0.25"/>
  </sheetData>
  <mergeCells count="10">
    <mergeCell ref="A4:A37"/>
    <mergeCell ref="CC12:CD12"/>
    <mergeCell ref="H4:AT4"/>
    <mergeCell ref="F4:G5"/>
    <mergeCell ref="CC4:CD5"/>
    <mergeCell ref="F26:G26"/>
    <mergeCell ref="CC26:CD26"/>
    <mergeCell ref="AU4:BS4"/>
    <mergeCell ref="B4:C5"/>
    <mergeCell ref="BT4:CB4"/>
  </mergeCells>
  <pageMargins left="0.19685039370078741" right="0.19685039370078741" top="0.19685039370078741" bottom="0.19685039370078741" header="0.15748031496062992" footer="0.19685039370078741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 x14ac:dyDescent="0.25"/>
  <cols>
    <col min="1" max="1" width="11.42578125" style="332" customWidth="1"/>
    <col min="2" max="2" width="10.42578125" style="332" bestFit="1" customWidth="1"/>
    <col min="3" max="3" width="12.42578125" style="374" bestFit="1" customWidth="1"/>
    <col min="4" max="4" width="20.85546875" style="412" customWidth="1"/>
    <col min="5" max="5" width="14.140625" style="374" bestFit="1" customWidth="1"/>
    <col min="6" max="6" width="13.140625" style="374" bestFit="1" customWidth="1"/>
    <col min="7" max="7" width="13.7109375" style="374" bestFit="1" customWidth="1"/>
    <col min="8" max="77" width="13.140625" style="332" bestFit="1" customWidth="1"/>
    <col min="78" max="78" width="24.42578125" style="332" bestFit="1" customWidth="1"/>
    <col min="79" max="84" width="13.140625" style="332" bestFit="1" customWidth="1"/>
    <col min="85" max="85" width="20.28515625" style="332" bestFit="1" customWidth="1"/>
    <col min="86" max="248" width="13.140625" style="332" bestFit="1" customWidth="1"/>
    <col min="249" max="16384" width="9.140625" style="332"/>
  </cols>
  <sheetData>
    <row r="1" spans="1:7" x14ac:dyDescent="0.25">
      <c r="A1" s="632" t="s">
        <v>681</v>
      </c>
      <c r="B1" s="632"/>
      <c r="C1" s="632"/>
      <c r="D1" s="632"/>
      <c r="E1" s="632"/>
      <c r="F1" s="632"/>
      <c r="G1" s="632"/>
    </row>
    <row r="2" spans="1:7" x14ac:dyDescent="0.25">
      <c r="C2" s="633" t="s">
        <v>664</v>
      </c>
      <c r="D2" s="633"/>
      <c r="E2" s="374" t="s">
        <v>592</v>
      </c>
      <c r="F2" s="374" t="s">
        <v>593</v>
      </c>
      <c r="G2" s="374" t="s">
        <v>665</v>
      </c>
    </row>
    <row r="3" spans="1:7" s="380" customFormat="1" ht="30" customHeight="1" x14ac:dyDescent="0.25">
      <c r="C3" s="379" t="s">
        <v>669</v>
      </c>
      <c r="D3" s="385" t="s">
        <v>668</v>
      </c>
      <c r="E3" s="378"/>
      <c r="F3" s="378"/>
      <c r="G3" s="378"/>
    </row>
    <row r="4" spans="1:7" x14ac:dyDescent="0.25">
      <c r="A4" s="376" t="s">
        <v>666</v>
      </c>
      <c r="B4" s="376" t="s">
        <v>673</v>
      </c>
      <c r="C4" s="377">
        <f>E4+F4+G4</f>
        <v>99.999999999999858</v>
      </c>
      <c r="D4" s="400"/>
      <c r="E4" s="377">
        <f>'Jadual1-IPP'!$D$11</f>
        <v>25.135146341589831</v>
      </c>
      <c r="F4" s="377">
        <f>'Jadual1-IPP'!$E$11</f>
        <v>68.251105271614193</v>
      </c>
      <c r="G4" s="377">
        <f>'Jadual1-IPP'!$F$11</f>
        <v>6.6137483867958275</v>
      </c>
    </row>
    <row r="5" spans="1:7" x14ac:dyDescent="0.25">
      <c r="A5" s="382" t="s">
        <v>672</v>
      </c>
      <c r="B5" s="332" t="b">
        <f>C5=D5</f>
        <v>0</v>
      </c>
      <c r="C5" s="381">
        <f>'Jadual1-IPP'!C101</f>
        <v>113.39700000000001</v>
      </c>
      <c r="D5" s="401">
        <f>(E5*$E$4+F5*$F$4+G5*$G$4)/$C$4</f>
        <v>113.3968316877355</v>
      </c>
      <c r="E5" s="374">
        <f>'Jadual1-IPP'!D101</f>
        <v>107.634</v>
      </c>
      <c r="F5" s="374">
        <f>'Jadual1-IPP'!E101</f>
        <v>115.72</v>
      </c>
      <c r="G5" s="374">
        <f>'Jadual1-IPP'!F101</f>
        <v>111.324</v>
      </c>
    </row>
    <row r="6" spans="1:7" x14ac:dyDescent="0.25">
      <c r="A6" s="382" t="s">
        <v>670</v>
      </c>
      <c r="B6" s="332" t="b">
        <f>C6=D6</f>
        <v>0</v>
      </c>
      <c r="C6" s="381">
        <f>'Jadual1-IPP'!C102</f>
        <v>101.774</v>
      </c>
      <c r="D6" s="401">
        <f>(E6*$E$4+F6*$F$4+G6*$G$4)/$C$4</f>
        <v>101.77457278466251</v>
      </c>
      <c r="E6" s="374">
        <f>'Jadual1-IPP'!D102</f>
        <v>94.427000000000007</v>
      </c>
      <c r="F6" s="374">
        <f>'Jadual1-IPP'!E102</f>
        <v>104.429</v>
      </c>
      <c r="G6" s="374">
        <f>'Jadual1-IPP'!F102</f>
        <v>102.306</v>
      </c>
    </row>
    <row r="7" spans="1:7" x14ac:dyDescent="0.25">
      <c r="A7" s="382" t="s">
        <v>671</v>
      </c>
      <c r="B7" s="332" t="b">
        <f>C7=D7</f>
        <v>0</v>
      </c>
      <c r="C7" s="381">
        <f>'Jadual1-IPP'!C103</f>
        <v>112.08</v>
      </c>
      <c r="D7" s="401">
        <f>(E7*$E$4+F7*$F$4+G7*$G$4)/$C$4</f>
        <v>112.08051799532493</v>
      </c>
      <c r="E7" s="374">
        <f>'Jadual1-IPP'!D103</f>
        <v>105.614</v>
      </c>
      <c r="F7" s="374">
        <f>'Jadual1-IPP'!E103</f>
        <v>114.009</v>
      </c>
      <c r="G7" s="374">
        <f>'Jadual1-IPP'!F103</f>
        <v>116.755</v>
      </c>
    </row>
    <row r="8" spans="1:7" x14ac:dyDescent="0.25">
      <c r="A8" s="382" t="s">
        <v>667</v>
      </c>
      <c r="B8" s="332" t="b">
        <f>C8=D8</f>
        <v>0</v>
      </c>
      <c r="C8" s="381">
        <f>'Jadual1-IPP'!C104</f>
        <v>108.935</v>
      </c>
      <c r="D8" s="401">
        <f>(E8*$E$4+F8*$F$4+G8*$G$4)/$C$4</f>
        <v>108.93463343336495</v>
      </c>
      <c r="E8" s="374">
        <f>'Jadual1-IPP'!D104</f>
        <v>100.096</v>
      </c>
      <c r="F8" s="374">
        <f>'Jadual1-IPP'!E104</f>
        <v>111.562</v>
      </c>
      <c r="G8" s="374">
        <f>'Jadual1-IPP'!F104</f>
        <v>115.41200000000001</v>
      </c>
    </row>
    <row r="9" spans="1:7" x14ac:dyDescent="0.25">
      <c r="A9" s="382" t="s">
        <v>21</v>
      </c>
      <c r="B9" s="332" t="b">
        <f>C9=D9</f>
        <v>0</v>
      </c>
      <c r="C9" s="381">
        <f>'Jadual1-IPP'!C105</f>
        <v>111.578</v>
      </c>
      <c r="D9" s="401">
        <f>(E9*E4+F9*F4+G9*G4)/$C$4</f>
        <v>111.57753173282747</v>
      </c>
      <c r="E9" s="374">
        <f>'Jadual1-IPP'!D105</f>
        <v>100.13</v>
      </c>
      <c r="F9" s="391">
        <f>'Jadual1-IPP'!E105</f>
        <v>115.14</v>
      </c>
      <c r="G9" s="374">
        <f>'Jadual1-IPP'!F105</f>
        <v>118.32</v>
      </c>
    </row>
    <row r="10" spans="1:7" x14ac:dyDescent="0.25">
      <c r="A10" s="382" t="s">
        <v>674</v>
      </c>
      <c r="C10" s="381">
        <f>'Jadual1-IPP'!C106</f>
        <v>111.752</v>
      </c>
      <c r="D10" s="401">
        <f t="shared" ref="D10:D16" si="0">(E10*E5+F10*F5+G10*G5)/$C$4</f>
        <v>366.22286680000047</v>
      </c>
      <c r="E10" s="374">
        <f>'Jadual1-IPP'!D106</f>
        <v>97.444000000000003</v>
      </c>
      <c r="F10" s="374">
        <f>'Jadual1-IPP'!E106</f>
        <v>116.875</v>
      </c>
      <c r="G10" s="374">
        <f>'Jadual1-IPP'!F106</f>
        <v>113.26600000000001</v>
      </c>
    </row>
    <row r="11" spans="1:7" x14ac:dyDescent="0.25">
      <c r="A11" s="382" t="s">
        <v>675</v>
      </c>
      <c r="C11" s="381">
        <f>'Jadual1-IPP'!C107</f>
        <v>113.215</v>
      </c>
      <c r="D11" s="401">
        <f t="shared" si="0"/>
        <v>338.2153221800005</v>
      </c>
      <c r="E11" s="374">
        <f>'Jadual1-IPP'!D107</f>
        <v>95.456999999999994</v>
      </c>
      <c r="F11" s="374">
        <f>'Jadual1-IPP'!E107</f>
        <v>118.999</v>
      </c>
      <c r="G11" s="374">
        <f>'Jadual1-IPP'!F107</f>
        <v>121.018</v>
      </c>
    </row>
    <row r="12" spans="1:7" x14ac:dyDescent="0.25">
      <c r="A12" s="382" t="s">
        <v>676</v>
      </c>
      <c r="C12" s="381">
        <f>'Jadual1-IPP'!C108</f>
        <v>112.288</v>
      </c>
      <c r="D12" s="401">
        <f t="shared" si="0"/>
        <v>376.65498930000052</v>
      </c>
      <c r="E12" s="374">
        <f>'Jadual1-IPP'!D108</f>
        <v>94.85</v>
      </c>
      <c r="F12" s="374">
        <f>'Jadual1-IPP'!E108</f>
        <v>117.79</v>
      </c>
      <c r="G12" s="374">
        <f>'Jadual1-IPP'!F108</f>
        <v>121.78400000000001</v>
      </c>
    </row>
    <row r="13" spans="1:7" x14ac:dyDescent="0.25">
      <c r="A13" s="382" t="s">
        <v>677</v>
      </c>
      <c r="C13" s="381">
        <f>'Jadual1-IPP'!C109</f>
        <v>112.363</v>
      </c>
      <c r="D13" s="401">
        <f t="shared" si="0"/>
        <v>358.22366898000053</v>
      </c>
      <c r="E13" s="374">
        <f>'Jadual1-IPP'!D109</f>
        <v>93.546999999999997</v>
      </c>
      <c r="F13" s="374">
        <f>'Jadual1-IPP'!E109</f>
        <v>119.123</v>
      </c>
      <c r="G13" s="374">
        <f>'Jadual1-IPP'!F109</f>
        <v>114.105</v>
      </c>
    </row>
    <row r="14" spans="1:7" x14ac:dyDescent="0.25">
      <c r="A14" s="382" t="s">
        <v>678</v>
      </c>
      <c r="C14" s="381">
        <f>'Jadual1-IPP'!C110</f>
        <v>117.703</v>
      </c>
      <c r="D14" s="401">
        <f t="shared" si="0"/>
        <v>387.91932370000058</v>
      </c>
      <c r="E14" s="374">
        <f>'Jadual1-IPP'!D110</f>
        <v>106.49299999999999</v>
      </c>
      <c r="F14" s="374">
        <f>'Jadual1-IPP'!E110</f>
        <v>121.67400000000001</v>
      </c>
      <c r="G14" s="374">
        <f>'Jadual1-IPP'!F110</f>
        <v>119.331</v>
      </c>
    </row>
    <row r="15" spans="1:7" x14ac:dyDescent="0.25">
      <c r="A15" s="382" t="s">
        <v>679</v>
      </c>
      <c r="C15" s="381">
        <f>'Jadual1-IPP'!C111</f>
        <v>114.206</v>
      </c>
      <c r="D15" s="401">
        <f t="shared" si="0"/>
        <v>368.93228647000046</v>
      </c>
      <c r="E15" s="374">
        <f>'Jadual1-IPP'!D111</f>
        <v>103.54600000000001</v>
      </c>
      <c r="F15" s="374">
        <f>'Jadual1-IPP'!E111</f>
        <v>118.075</v>
      </c>
      <c r="G15" s="374">
        <f>'Jadual1-IPP'!F111</f>
        <v>114.803</v>
      </c>
    </row>
    <row r="16" spans="1:7" x14ac:dyDescent="0.25">
      <c r="A16" s="382" t="s">
        <v>680</v>
      </c>
      <c r="C16" s="381">
        <f>'Jadual1-IPP'!C112</f>
        <v>115.91800000000001</v>
      </c>
      <c r="D16" s="401">
        <f t="shared" si="0"/>
        <v>385.29484515000058</v>
      </c>
      <c r="E16" s="374">
        <f>'Jadual1-IPP'!D112</f>
        <v>108.35299999999999</v>
      </c>
      <c r="F16" s="374">
        <f>'Jadual1-IPP'!E112</f>
        <v>118.676</v>
      </c>
      <c r="G16" s="374">
        <f>'Jadual1-IPP'!F112</f>
        <v>116.215</v>
      </c>
    </row>
    <row r="17" spans="1:7" x14ac:dyDescent="0.25">
      <c r="A17" s="382"/>
    </row>
    <row r="19" spans="1:7" x14ac:dyDescent="0.25">
      <c r="A19" s="632" t="s">
        <v>682</v>
      </c>
      <c r="B19" s="632"/>
      <c r="C19" s="632"/>
      <c r="D19" s="632"/>
      <c r="E19" s="632"/>
      <c r="F19" s="632"/>
      <c r="G19" s="632"/>
    </row>
    <row r="20" spans="1:7" x14ac:dyDescent="0.25">
      <c r="C20" s="633" t="s">
        <v>664</v>
      </c>
      <c r="D20" s="633"/>
      <c r="E20" s="374" t="s">
        <v>592</v>
      </c>
      <c r="F20" s="374" t="s">
        <v>593</v>
      </c>
      <c r="G20" s="374" t="s">
        <v>665</v>
      </c>
    </row>
    <row r="21" spans="1:7" s="380" customFormat="1" ht="30" customHeight="1" x14ac:dyDescent="0.25">
      <c r="C21" s="379" t="s">
        <v>669</v>
      </c>
      <c r="D21" s="385" t="s">
        <v>668</v>
      </c>
      <c r="E21" s="378"/>
      <c r="F21" s="378"/>
      <c r="G21" s="378"/>
    </row>
    <row r="22" spans="1:7" x14ac:dyDescent="0.25">
      <c r="A22" s="376" t="s">
        <v>666</v>
      </c>
      <c r="B22" s="376" t="s">
        <v>673</v>
      </c>
      <c r="C22" s="377">
        <f>E22+F22+G22</f>
        <v>99.999999999999858</v>
      </c>
      <c r="D22" s="400"/>
      <c r="E22" s="377">
        <f>'Jadual1-IPP'!$D$11</f>
        <v>25.135146341589831</v>
      </c>
      <c r="F22" s="377">
        <f>'Jadual1-IPP'!$E$11</f>
        <v>68.251105271614193</v>
      </c>
      <c r="G22" s="377">
        <f>'Jadual1-IPP'!$F$11</f>
        <v>6.6137483867958275</v>
      </c>
    </row>
    <row r="23" spans="1:7" x14ac:dyDescent="0.25">
      <c r="A23" s="382" t="s">
        <v>672</v>
      </c>
      <c r="B23" s="332" t="b">
        <f>D23=D5</f>
        <v>1</v>
      </c>
      <c r="C23" s="381">
        <f>'Jadual1.2-Indeks PM'!C52</f>
        <v>113.39700000000001</v>
      </c>
      <c r="D23" s="401">
        <f>+(E23*$E$22+F23*$F$22+G23*$G$22)/$C$22</f>
        <v>113.3968316877355</v>
      </c>
      <c r="E23" s="381">
        <f>'Jadual1.2-Indeks PM'!I52</f>
        <v>107.634</v>
      </c>
      <c r="F23" s="381">
        <f>'Jadual1.2-Indeks PM'!Q52</f>
        <v>115.72</v>
      </c>
      <c r="G23" s="381">
        <f>'Jadual1.2-Indeks PM'!W52</f>
        <v>111.324</v>
      </c>
    </row>
    <row r="24" spans="1:7" x14ac:dyDescent="0.25">
      <c r="A24" s="382" t="s">
        <v>670</v>
      </c>
      <c r="B24" s="332" t="b">
        <f>D24=D6</f>
        <v>1</v>
      </c>
      <c r="C24" s="381">
        <f>'Jadual1.2-Indeks PM'!C53</f>
        <v>101.774</v>
      </c>
      <c r="D24" s="401">
        <f t="shared" ref="D24:D34" si="1">+(E24*$E$22+F24*$F$22+G24*$G$22)/$C$22</f>
        <v>101.77457278466251</v>
      </c>
      <c r="E24" s="381">
        <f>'Jadual1.2-Indeks PM'!I53</f>
        <v>94.427000000000007</v>
      </c>
      <c r="F24" s="381">
        <f>'Jadual1.2-Indeks PM'!Q53</f>
        <v>104.429</v>
      </c>
      <c r="G24" s="381">
        <f>'Jadual1.2-Indeks PM'!W53</f>
        <v>102.306</v>
      </c>
    </row>
    <row r="25" spans="1:7" x14ac:dyDescent="0.25">
      <c r="A25" s="382" t="s">
        <v>671</v>
      </c>
      <c r="B25" s="332" t="b">
        <f t="shared" ref="B25:B34" si="2">D25=D7</f>
        <v>1</v>
      </c>
      <c r="C25" s="381">
        <f>'Jadual1.2-Indeks PM'!C54</f>
        <v>112.08</v>
      </c>
      <c r="D25" s="401">
        <f t="shared" si="1"/>
        <v>112.08051799532493</v>
      </c>
      <c r="E25" s="381">
        <f>'Jadual1.2-Indeks PM'!I54</f>
        <v>105.614</v>
      </c>
      <c r="F25" s="381">
        <f>'Jadual1.2-Indeks PM'!Q54</f>
        <v>114.009</v>
      </c>
      <c r="G25" s="381">
        <f>'Jadual1.2-Indeks PM'!W54</f>
        <v>116.755</v>
      </c>
    </row>
    <row r="26" spans="1:7" x14ac:dyDescent="0.25">
      <c r="A26" s="382" t="s">
        <v>667</v>
      </c>
      <c r="B26" s="332" t="b">
        <f t="shared" si="2"/>
        <v>1</v>
      </c>
      <c r="C26" s="381">
        <f>'Jadual1.2-Indeks PM'!C55</f>
        <v>108.935</v>
      </c>
      <c r="D26" s="401">
        <f t="shared" si="1"/>
        <v>108.93463343336495</v>
      </c>
      <c r="E26" s="381">
        <f>'Jadual1.2-Indeks PM'!I55</f>
        <v>100.096</v>
      </c>
      <c r="F26" s="381">
        <f>'Jadual1.2-Indeks PM'!Q55</f>
        <v>111.562</v>
      </c>
      <c r="G26" s="381">
        <f>'Jadual1.2-Indeks PM'!W55</f>
        <v>115.41200000000001</v>
      </c>
    </row>
    <row r="27" spans="1:7" x14ac:dyDescent="0.25">
      <c r="A27" s="382" t="s">
        <v>21</v>
      </c>
      <c r="B27" s="332" t="b">
        <f t="shared" si="2"/>
        <v>1</v>
      </c>
      <c r="C27" s="381">
        <f>'Jadual1.2-Indeks PM'!C56</f>
        <v>111.578</v>
      </c>
      <c r="D27" s="401">
        <f t="shared" si="1"/>
        <v>111.57753173282747</v>
      </c>
      <c r="E27" s="381">
        <f>'Jadual1.2-Indeks PM'!I56</f>
        <v>100.13</v>
      </c>
      <c r="F27" s="381">
        <f>'Jadual1.2-Indeks PM'!Q56</f>
        <v>115.14</v>
      </c>
      <c r="G27" s="381">
        <f>'Jadual1.2-Indeks PM'!W56</f>
        <v>118.32</v>
      </c>
    </row>
    <row r="28" spans="1:7" x14ac:dyDescent="0.25">
      <c r="A28" s="382" t="s">
        <v>674</v>
      </c>
      <c r="B28" s="332" t="b">
        <f t="shared" si="2"/>
        <v>0</v>
      </c>
      <c r="C28" s="381">
        <f>'Jadual1.2-Indeks PM'!C57</f>
        <v>111.752</v>
      </c>
      <c r="D28" s="401">
        <f t="shared" si="1"/>
        <v>111.75229953508619</v>
      </c>
      <c r="E28" s="381">
        <f>'Jadual1.2-Indeks PM'!I57</f>
        <v>97.444000000000003</v>
      </c>
      <c r="F28" s="381">
        <f>'Jadual1.2-Indeks PM'!Q57</f>
        <v>116.875</v>
      </c>
      <c r="G28" s="381">
        <f>'Jadual1.2-Indeks PM'!W57</f>
        <v>113.26600000000001</v>
      </c>
    </row>
    <row r="29" spans="1:7" x14ac:dyDescent="0.25">
      <c r="A29" s="382" t="s">
        <v>675</v>
      </c>
      <c r="B29" s="332" t="b">
        <f t="shared" si="2"/>
        <v>0</v>
      </c>
      <c r="C29" s="381">
        <f>'Jadual1.2-Indeks PM'!C58</f>
        <v>113.215</v>
      </c>
      <c r="D29" s="401">
        <f t="shared" si="1"/>
        <v>113.21521542819231</v>
      </c>
      <c r="E29" s="381">
        <f>'Jadual1.2-Indeks PM'!I58</f>
        <v>95.456999999999994</v>
      </c>
      <c r="F29" s="381">
        <f>'Jadual1.2-Indeks PM'!Q58</f>
        <v>118.999</v>
      </c>
      <c r="G29" s="381">
        <f>'Jadual1.2-Indeks PM'!W58</f>
        <v>121.018</v>
      </c>
    </row>
    <row r="30" spans="1:7" x14ac:dyDescent="0.25">
      <c r="A30" s="382" t="s">
        <v>676</v>
      </c>
      <c r="B30" s="332" t="b">
        <f t="shared" si="2"/>
        <v>0</v>
      </c>
      <c r="C30" s="381">
        <f>'Jadual1.2-Indeks PM'!C59</f>
        <v>112.288</v>
      </c>
      <c r="D30" s="401">
        <f t="shared" si="1"/>
        <v>112.2881505398079</v>
      </c>
      <c r="E30" s="381">
        <f>'Jadual1.2-Indeks PM'!I59</f>
        <v>94.85</v>
      </c>
      <c r="F30" s="381">
        <f>'Jadual1.2-Indeks PM'!Q59</f>
        <v>117.79</v>
      </c>
      <c r="G30" s="381">
        <f>'Jadual1.2-Indeks PM'!W59</f>
        <v>121.78400000000001</v>
      </c>
    </row>
    <row r="31" spans="1:7" x14ac:dyDescent="0.25">
      <c r="A31" s="382" t="s">
        <v>677</v>
      </c>
      <c r="B31" s="332" t="b">
        <f t="shared" si="2"/>
        <v>0</v>
      </c>
      <c r="C31" s="381">
        <f>'Jadual1.2-Indeks PM'!C60</f>
        <v>112.363</v>
      </c>
      <c r="D31" s="401">
        <f t="shared" si="1"/>
        <v>112.36255707762557</v>
      </c>
      <c r="E31" s="381">
        <f>'Jadual1.2-Indeks PM'!I60</f>
        <v>93.546999999999997</v>
      </c>
      <c r="F31" s="381">
        <f>'Jadual1.2-Indeks PM'!Q60</f>
        <v>119.123</v>
      </c>
      <c r="G31" s="381">
        <f>'Jadual1.2-Indeks PM'!W60</f>
        <v>114.105</v>
      </c>
    </row>
    <row r="32" spans="1:7" x14ac:dyDescent="0.25">
      <c r="A32" s="382" t="s">
        <v>678</v>
      </c>
      <c r="B32" s="332" t="b">
        <f t="shared" si="2"/>
        <v>0</v>
      </c>
      <c r="C32" s="381">
        <f>'Jadual1.2-Indeks PM'!C61</f>
        <v>117.703</v>
      </c>
      <c r="D32" s="401">
        <f t="shared" si="1"/>
        <v>117.7032733091806</v>
      </c>
      <c r="E32" s="381">
        <f>'Jadual1.2-Indeks PM'!I61</f>
        <v>106.49299999999999</v>
      </c>
      <c r="F32" s="381">
        <f>'Jadual1.2-Indeks PM'!Q61</f>
        <v>121.67400000000001</v>
      </c>
      <c r="G32" s="381">
        <f>'Jadual1.2-Indeks PM'!W61</f>
        <v>119.331</v>
      </c>
    </row>
    <row r="33" spans="1:8" x14ac:dyDescent="0.25">
      <c r="A33" s="382" t="s">
        <v>679</v>
      </c>
      <c r="B33" s="332" t="b">
        <f t="shared" si="2"/>
        <v>0</v>
      </c>
      <c r="C33" s="381">
        <f>'Jadual1.2-Indeks PM'!C62</f>
        <v>114.206</v>
      </c>
      <c r="D33" s="401">
        <f t="shared" si="1"/>
        <v>114.20671274081445</v>
      </c>
      <c r="E33" s="381">
        <f>'Jadual1.2-Indeks PM'!I62</f>
        <v>103.54600000000001</v>
      </c>
      <c r="F33" s="381">
        <f>'Jadual1.2-Indeks PM'!Q62</f>
        <v>118.075</v>
      </c>
      <c r="G33" s="381">
        <f>'Jadual1.2-Indeks PM'!W62</f>
        <v>114.803</v>
      </c>
    </row>
    <row r="34" spans="1:8" x14ac:dyDescent="0.25">
      <c r="A34" s="382" t="s">
        <v>680</v>
      </c>
      <c r="B34" s="332" t="b">
        <f t="shared" si="2"/>
        <v>0</v>
      </c>
      <c r="C34" s="381">
        <f>'Jadual1.2-Indeks PM'!C63</f>
        <v>115.91800000000001</v>
      </c>
      <c r="D34" s="401">
        <f t="shared" si="1"/>
        <v>115.91853449535861</v>
      </c>
      <c r="E34" s="381">
        <f>'Jadual1.2-Indeks PM'!I63</f>
        <v>108.35299999999999</v>
      </c>
      <c r="F34" s="381">
        <f>'Jadual1.2-Indeks PM'!Q63</f>
        <v>118.676</v>
      </c>
      <c r="G34" s="381">
        <f>'Jadual1.2-Indeks PM'!W63</f>
        <v>116.215</v>
      </c>
    </row>
    <row r="36" spans="1:8" x14ac:dyDescent="0.25">
      <c r="A36" s="632" t="s">
        <v>683</v>
      </c>
      <c r="B36" s="632"/>
      <c r="C36" s="632"/>
      <c r="D36" s="632"/>
      <c r="E36" s="632"/>
      <c r="F36" s="632"/>
      <c r="G36" s="632"/>
    </row>
    <row r="37" spans="1:8" x14ac:dyDescent="0.25">
      <c r="C37" s="591" t="s">
        <v>419</v>
      </c>
      <c r="D37" s="583"/>
      <c r="E37" s="384" t="s">
        <v>418</v>
      </c>
      <c r="F37" s="384" t="s">
        <v>497</v>
      </c>
      <c r="G37"/>
      <c r="H37"/>
    </row>
    <row r="38" spans="1:8" ht="30" x14ac:dyDescent="0.25">
      <c r="A38" s="376" t="s">
        <v>666</v>
      </c>
      <c r="B38" s="376" t="s">
        <v>673</v>
      </c>
      <c r="C38" s="386" t="s">
        <v>669</v>
      </c>
      <c r="D38" s="385" t="s">
        <v>668</v>
      </c>
      <c r="E38" s="332"/>
      <c r="F38" s="332"/>
      <c r="G38"/>
      <c r="H38"/>
    </row>
    <row r="39" spans="1:8" x14ac:dyDescent="0.25">
      <c r="A39" s="376"/>
      <c r="B39" s="376"/>
      <c r="C39" s="386">
        <f>+E39+F39</f>
        <v>25.135146341589817</v>
      </c>
      <c r="D39" s="385"/>
      <c r="E39" s="377">
        <v>12.215925112066738</v>
      </c>
      <c r="F39" s="377">
        <v>12.91922122952308</v>
      </c>
      <c r="G39"/>
      <c r="H39"/>
    </row>
    <row r="40" spans="1:8" x14ac:dyDescent="0.25">
      <c r="A40" s="382" t="s">
        <v>672</v>
      </c>
      <c r="B40" s="332" t="b">
        <f t="shared" ref="B40:B51" si="3">D40=D21</f>
        <v>0</v>
      </c>
      <c r="C40" s="381">
        <f>'Jadual2&amp;3-Industryindex'!C101</f>
        <v>107.634</v>
      </c>
      <c r="D40" s="401">
        <f>+(E40*$E$39+F40*$F$39)/$C$39</f>
        <v>107.63369411142453</v>
      </c>
      <c r="E40" s="374">
        <f>+'Jadual2&amp;3-Industryindex'!E101</f>
        <v>106.157</v>
      </c>
      <c r="F40" s="374">
        <f>+'Jadual2&amp;3-Industryindex'!G101</f>
        <v>109.03</v>
      </c>
    </row>
    <row r="41" spans="1:8" x14ac:dyDescent="0.25">
      <c r="A41" s="382" t="s">
        <v>670</v>
      </c>
      <c r="B41" s="332" t="b">
        <f t="shared" si="3"/>
        <v>0</v>
      </c>
      <c r="C41" s="392">
        <f>'Jadual2&amp;3-Industryindex'!C102</f>
        <v>94.427000000000007</v>
      </c>
      <c r="D41" s="410">
        <f t="shared" ref="D41:D51" si="4">+(E41*$E$39+F41*$F$39)/$C$39</f>
        <v>94.427119223429841</v>
      </c>
      <c r="E41" s="374">
        <f>+'Jadual2&amp;3-Industryindex'!E102</f>
        <v>94.385999999999996</v>
      </c>
      <c r="F41" s="374">
        <f>+'Jadual2&amp;3-Industryindex'!G102</f>
        <v>94.465999999999994</v>
      </c>
    </row>
    <row r="42" spans="1:8" x14ac:dyDescent="0.25">
      <c r="A42" s="382" t="s">
        <v>671</v>
      </c>
      <c r="B42" s="332" t="b">
        <f t="shared" si="3"/>
        <v>0</v>
      </c>
      <c r="C42" s="383">
        <f>'Jadual2&amp;3-Industryindex'!C103</f>
        <v>105.614</v>
      </c>
      <c r="D42" s="402">
        <f t="shared" si="4"/>
        <v>105.61346836887083</v>
      </c>
      <c r="E42" s="374">
        <f>+'Jadual2&amp;3-Industryindex'!E103</f>
        <v>105.633</v>
      </c>
      <c r="F42" s="374">
        <f>+'Jadual2&amp;3-Industryindex'!G103</f>
        <v>105.595</v>
      </c>
    </row>
    <row r="43" spans="1:8" x14ac:dyDescent="0.25">
      <c r="A43" s="382" t="s">
        <v>667</v>
      </c>
      <c r="B43" s="332" t="b">
        <f t="shared" si="3"/>
        <v>0</v>
      </c>
      <c r="C43" s="381">
        <f>'Jadual2&amp;3-Industryindex'!C104</f>
        <v>100.096</v>
      </c>
      <c r="D43" s="401">
        <f t="shared" si="4"/>
        <v>100.09578231560609</v>
      </c>
      <c r="E43" s="374">
        <f>+'Jadual2&amp;3-Industryindex'!E104</f>
        <v>98.524000000000001</v>
      </c>
      <c r="F43" s="374">
        <f>+'Jadual2&amp;3-Industryindex'!G104</f>
        <v>101.58199999999999</v>
      </c>
    </row>
    <row r="44" spans="1:8" x14ac:dyDescent="0.25">
      <c r="A44" s="382" t="s">
        <v>21</v>
      </c>
      <c r="B44" s="332" t="b">
        <f t="shared" si="3"/>
        <v>0</v>
      </c>
      <c r="C44" s="391">
        <f>'Jadual2&amp;3-Industryindex'!C105</f>
        <v>100.13</v>
      </c>
      <c r="D44" s="401">
        <f t="shared" si="4"/>
        <v>100.12954560068033</v>
      </c>
      <c r="E44" s="374">
        <f>+'Jadual2&amp;3-Industryindex'!E105</f>
        <v>100.532</v>
      </c>
      <c r="F44" s="374">
        <f>+'Jadual2&amp;3-Industryindex'!G105</f>
        <v>99.748999999999995</v>
      </c>
    </row>
    <row r="45" spans="1:8" x14ac:dyDescent="0.25">
      <c r="A45" s="382" t="s">
        <v>674</v>
      </c>
      <c r="B45" s="332" t="b">
        <f t="shared" si="3"/>
        <v>0</v>
      </c>
      <c r="C45" s="374">
        <f>'Jadual2&amp;3-Industryindex'!C106</f>
        <v>97.444000000000003</v>
      </c>
      <c r="D45" s="412">
        <f t="shared" si="4"/>
        <v>97.443431697502703</v>
      </c>
      <c r="E45" s="374">
        <f>+'Jadual2&amp;3-Industryindex'!E106</f>
        <v>101.02800000000001</v>
      </c>
      <c r="F45" s="374">
        <f>+'Jadual2&amp;3-Industryindex'!G106</f>
        <v>94.054000000000002</v>
      </c>
    </row>
    <row r="46" spans="1:8" x14ac:dyDescent="0.25">
      <c r="A46" s="382" t="s">
        <v>675</v>
      </c>
      <c r="B46" s="332" t="e">
        <f t="shared" si="3"/>
        <v>#REF!</v>
      </c>
      <c r="C46" s="374" t="e">
        <f>'Jadual2&amp;3-Industryindex'!#REF!</f>
        <v>#REF!</v>
      </c>
      <c r="D46" s="412" t="e">
        <f t="shared" si="4"/>
        <v>#REF!</v>
      </c>
      <c r="E46" s="374" t="e">
        <f>+'Jadual2&amp;3-Industryindex'!#REF!</f>
        <v>#REF!</v>
      </c>
      <c r="F46" s="374" t="e">
        <f>+'Jadual2&amp;3-Industryindex'!#REF!</f>
        <v>#REF!</v>
      </c>
    </row>
    <row r="47" spans="1:8" x14ac:dyDescent="0.25">
      <c r="A47" s="382" t="s">
        <v>676</v>
      </c>
      <c r="B47" s="332" t="b">
        <f t="shared" si="3"/>
        <v>0</v>
      </c>
      <c r="C47" s="374">
        <f>'Jadual2&amp;3-Industryindex'!C107</f>
        <v>95.456999999999994</v>
      </c>
      <c r="D47" s="412">
        <f t="shared" si="4"/>
        <v>95.456691290550083</v>
      </c>
      <c r="E47" s="374">
        <f>+'Jadual2&amp;3-Industryindex'!E107</f>
        <v>101.879</v>
      </c>
      <c r="F47" s="374">
        <f>+'Jadual2&amp;3-Industryindex'!G107</f>
        <v>89.384</v>
      </c>
    </row>
    <row r="48" spans="1:8" x14ac:dyDescent="0.25">
      <c r="A48" s="382" t="s">
        <v>677</v>
      </c>
      <c r="B48" s="332" t="b">
        <f t="shared" si="3"/>
        <v>0</v>
      </c>
      <c r="C48" s="374">
        <f>'Jadual2&amp;3-Industryindex'!C108</f>
        <v>94.85</v>
      </c>
      <c r="D48" s="412">
        <f t="shared" si="4"/>
        <v>94.850360833402476</v>
      </c>
      <c r="E48" s="374">
        <f>+'Jadual2&amp;3-Industryindex'!E108</f>
        <v>92.247</v>
      </c>
      <c r="F48" s="374">
        <f>+'Jadual2&amp;3-Industryindex'!G108</f>
        <v>97.311999999999998</v>
      </c>
    </row>
    <row r="49" spans="1:248" x14ac:dyDescent="0.25">
      <c r="A49" s="382" t="s">
        <v>678</v>
      </c>
      <c r="B49" s="332" t="b">
        <f t="shared" si="3"/>
        <v>0</v>
      </c>
      <c r="C49" s="374">
        <f>'Jadual2&amp;3-Industryindex'!C109</f>
        <v>93.546999999999997</v>
      </c>
      <c r="D49" s="412">
        <f t="shared" si="4"/>
        <v>93.54731276445699</v>
      </c>
      <c r="E49" s="374">
        <f>+'Jadual2&amp;3-Industryindex'!E109</f>
        <v>91.257999999999996</v>
      </c>
      <c r="F49" s="374">
        <f>+'Jadual2&amp;3-Industryindex'!G109</f>
        <v>95.712000000000003</v>
      </c>
    </row>
    <row r="50" spans="1:248" x14ac:dyDescent="0.25">
      <c r="A50" s="382" t="s">
        <v>679</v>
      </c>
      <c r="B50" s="332" t="b">
        <f t="shared" si="3"/>
        <v>0</v>
      </c>
      <c r="C50" s="374">
        <f>'Jadual2&amp;3-Industryindex'!C110</f>
        <v>106.49299999999999</v>
      </c>
      <c r="D50" s="412">
        <f t="shared" si="4"/>
        <v>106.4928135007882</v>
      </c>
      <c r="E50" s="374">
        <f>+'Jadual2&amp;3-Industryindex'!E110</f>
        <v>101.595</v>
      </c>
      <c r="F50" s="374">
        <f>+'Jadual2&amp;3-Industryindex'!G110</f>
        <v>111.124</v>
      </c>
    </row>
    <row r="51" spans="1:248" x14ac:dyDescent="0.25">
      <c r="A51" s="382" t="s">
        <v>680</v>
      </c>
      <c r="B51" s="332" t="b">
        <f t="shared" si="3"/>
        <v>0</v>
      </c>
      <c r="C51" s="374">
        <f>'Jadual2&amp;3-Industryindex'!C111</f>
        <v>103.54600000000001</v>
      </c>
      <c r="D51" s="412">
        <f t="shared" si="4"/>
        <v>47.594444609225903</v>
      </c>
      <c r="E51" s="374">
        <f>+'Jadual2&amp;3-Industryindex'!E111</f>
        <v>97.929000000000002</v>
      </c>
      <c r="F51" s="399"/>
      <c r="G51" s="399"/>
      <c r="H51" s="408"/>
      <c r="I51" s="408"/>
      <c r="J51" s="408"/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08"/>
      <c r="V51" s="408"/>
      <c r="W51" s="408"/>
      <c r="X51" s="408"/>
      <c r="Y51" s="408"/>
      <c r="Z51" s="409"/>
      <c r="AA51" s="408"/>
      <c r="AB51" s="408"/>
      <c r="AC51" s="408"/>
      <c r="AD51" s="408"/>
      <c r="AE51" s="408"/>
      <c r="AF51" s="408"/>
      <c r="AG51" s="408"/>
      <c r="AH51" s="408"/>
      <c r="AI51" s="408"/>
      <c r="AJ51" s="408"/>
      <c r="AK51" s="408"/>
      <c r="AL51" s="408"/>
      <c r="AM51" s="408"/>
      <c r="AN51" s="408"/>
      <c r="AO51" s="408"/>
      <c r="AP51" s="408"/>
      <c r="AQ51" s="408"/>
      <c r="AR51" s="408"/>
      <c r="AS51" s="408"/>
      <c r="AT51" s="408"/>
      <c r="AU51" s="408"/>
      <c r="AV51" s="408"/>
      <c r="AW51" s="408"/>
      <c r="AX51" s="408"/>
      <c r="AY51" s="408"/>
      <c r="AZ51" s="408"/>
      <c r="BA51" s="408"/>
      <c r="BB51" s="408"/>
      <c r="BC51" s="408"/>
      <c r="BD51" s="408"/>
      <c r="BE51" s="408"/>
      <c r="BF51" s="408"/>
      <c r="BG51" s="408"/>
      <c r="BH51" s="408"/>
      <c r="BI51" s="408"/>
      <c r="BJ51" s="408"/>
      <c r="BK51" s="408"/>
      <c r="BL51" s="408"/>
      <c r="BM51" s="408"/>
      <c r="BN51" s="408"/>
      <c r="BO51" s="408"/>
      <c r="BP51" s="408"/>
      <c r="BQ51" s="408"/>
      <c r="BR51" s="408"/>
      <c r="BS51" s="408"/>
      <c r="BT51" s="408"/>
      <c r="BU51" s="408"/>
      <c r="BV51" s="408"/>
      <c r="BW51" s="408"/>
      <c r="BX51" s="408"/>
      <c r="BY51" s="408"/>
      <c r="BZ51" s="408"/>
      <c r="CA51" s="408"/>
      <c r="CB51" s="408"/>
      <c r="CC51" s="408"/>
      <c r="CD51" s="408"/>
      <c r="CE51" s="408"/>
      <c r="CF51" s="408"/>
      <c r="CG51" s="408"/>
      <c r="CH51" s="408"/>
      <c r="CI51" s="408"/>
      <c r="CJ51" s="408"/>
      <c r="CK51" s="408"/>
      <c r="CL51" s="408"/>
      <c r="CM51" s="408"/>
      <c r="CN51" s="408"/>
      <c r="CO51" s="408"/>
      <c r="CP51" s="408"/>
      <c r="CQ51" s="408"/>
      <c r="CR51" s="408"/>
      <c r="CS51" s="408"/>
      <c r="CT51" s="408"/>
      <c r="CU51" s="408"/>
      <c r="CV51" s="408"/>
      <c r="CW51" s="408"/>
      <c r="CX51" s="408"/>
      <c r="CY51" s="408"/>
      <c r="CZ51" s="408"/>
      <c r="DA51" s="408"/>
      <c r="DB51" s="408"/>
      <c r="DC51" s="408"/>
      <c r="DD51" s="408"/>
      <c r="DE51" s="408"/>
      <c r="DF51" s="408"/>
      <c r="DG51" s="408"/>
      <c r="DH51" s="408"/>
      <c r="DI51" s="408"/>
      <c r="DJ51" s="408"/>
      <c r="DK51" s="408"/>
      <c r="DL51" s="408"/>
      <c r="DM51" s="408"/>
      <c r="DN51" s="408"/>
      <c r="DO51" s="408"/>
      <c r="DP51" s="408"/>
      <c r="DQ51" s="408"/>
      <c r="DR51" s="408"/>
      <c r="DS51" s="408"/>
      <c r="DT51" s="408"/>
      <c r="DU51" s="408"/>
      <c r="DV51" s="408"/>
      <c r="DW51" s="408"/>
      <c r="DX51" s="408"/>
      <c r="DY51" s="408"/>
      <c r="DZ51" s="408"/>
      <c r="EA51" s="408"/>
      <c r="EB51" s="408"/>
      <c r="EC51" s="408"/>
      <c r="ED51" s="408"/>
      <c r="EE51" s="408"/>
    </row>
    <row r="52" spans="1:248" x14ac:dyDescent="0.25">
      <c r="F52" s="374" t="b">
        <v>1</v>
      </c>
      <c r="G52" s="374" t="b">
        <v>1</v>
      </c>
      <c r="H52" s="374" t="b">
        <v>1</v>
      </c>
      <c r="I52" s="374" t="b">
        <v>1</v>
      </c>
      <c r="J52" s="374" t="b">
        <v>1</v>
      </c>
      <c r="K52" s="374" t="b">
        <v>1</v>
      </c>
      <c r="L52" s="374" t="b">
        <v>1</v>
      </c>
      <c r="M52" s="374" t="b">
        <v>1</v>
      </c>
      <c r="N52" s="374" t="b">
        <v>1</v>
      </c>
      <c r="O52" s="374" t="b">
        <v>1</v>
      </c>
      <c r="P52" s="374" t="b">
        <v>1</v>
      </c>
      <c r="Q52" s="374" t="b">
        <v>1</v>
      </c>
      <c r="R52" s="374" t="b">
        <v>1</v>
      </c>
      <c r="S52" s="374" t="b">
        <v>1</v>
      </c>
      <c r="T52" s="374" t="b">
        <v>1</v>
      </c>
      <c r="U52" s="374" t="b">
        <v>1</v>
      </c>
      <c r="V52" s="374" t="b">
        <v>1</v>
      </c>
      <c r="W52" s="374" t="b">
        <v>1</v>
      </c>
      <c r="X52" s="374" t="b">
        <v>1</v>
      </c>
      <c r="Y52" s="374" t="b">
        <v>1</v>
      </c>
      <c r="Z52" s="374" t="b">
        <v>1</v>
      </c>
      <c r="AA52" s="374" t="b">
        <v>1</v>
      </c>
      <c r="AB52" s="374" t="b">
        <v>1</v>
      </c>
      <c r="AC52" s="374" t="b">
        <v>1</v>
      </c>
      <c r="AD52" s="374" t="b">
        <v>1</v>
      </c>
      <c r="AE52" s="374" t="b">
        <v>1</v>
      </c>
      <c r="AF52" s="374" t="b">
        <v>1</v>
      </c>
      <c r="AG52" s="374" t="b">
        <v>1</v>
      </c>
      <c r="AH52" s="374" t="b">
        <v>1</v>
      </c>
      <c r="AI52" s="374" t="b">
        <v>1</v>
      </c>
      <c r="AJ52" s="374" t="b">
        <v>1</v>
      </c>
      <c r="AK52" s="374" t="b">
        <v>1</v>
      </c>
      <c r="AL52" s="374" t="b">
        <v>1</v>
      </c>
      <c r="AM52" s="374" t="b">
        <v>1</v>
      </c>
      <c r="AN52" s="374" t="b">
        <v>1</v>
      </c>
      <c r="AO52" s="374" t="b">
        <v>1</v>
      </c>
      <c r="AP52" s="374" t="b">
        <v>1</v>
      </c>
      <c r="AQ52" s="374" t="b">
        <v>1</v>
      </c>
      <c r="AR52" s="374" t="b">
        <v>1</v>
      </c>
      <c r="AS52" s="374" t="b">
        <v>1</v>
      </c>
      <c r="AT52" s="374" t="b">
        <v>1</v>
      </c>
      <c r="AU52" s="374" t="b">
        <v>1</v>
      </c>
      <c r="AV52" s="374" t="b">
        <v>1</v>
      </c>
      <c r="AW52" s="374" t="b">
        <v>1</v>
      </c>
      <c r="AX52" s="374" t="b">
        <v>1</v>
      </c>
      <c r="AY52" s="374" t="b">
        <v>1</v>
      </c>
      <c r="AZ52" s="374" t="b">
        <v>1</v>
      </c>
      <c r="BA52" s="374" t="b">
        <v>1</v>
      </c>
      <c r="BB52" s="374" t="b">
        <v>1</v>
      </c>
      <c r="BC52" s="374" t="b">
        <v>1</v>
      </c>
      <c r="BD52" s="374" t="b">
        <v>1</v>
      </c>
      <c r="BE52" s="374" t="b">
        <v>1</v>
      </c>
      <c r="BF52" s="374" t="b">
        <v>1</v>
      </c>
      <c r="BG52" s="374" t="b">
        <v>1</v>
      </c>
      <c r="BH52" s="374" t="b">
        <v>1</v>
      </c>
      <c r="BI52" s="374" t="b">
        <v>1</v>
      </c>
      <c r="BJ52" s="374" t="b">
        <v>1</v>
      </c>
      <c r="BK52" s="374" t="b">
        <v>1</v>
      </c>
      <c r="BL52" s="374" t="b">
        <v>1</v>
      </c>
      <c r="BM52" s="374" t="b">
        <v>1</v>
      </c>
      <c r="BN52" s="374" t="b">
        <v>1</v>
      </c>
      <c r="BO52" s="374" t="b">
        <v>1</v>
      </c>
      <c r="BP52" s="374" t="b">
        <v>1</v>
      </c>
      <c r="BQ52" s="374" t="b">
        <v>1</v>
      </c>
      <c r="BR52" s="374" t="b">
        <v>1</v>
      </c>
      <c r="BS52" s="374" t="b">
        <v>1</v>
      </c>
      <c r="BT52" s="374" t="b">
        <v>1</v>
      </c>
      <c r="BU52" s="374" t="b">
        <v>1</v>
      </c>
      <c r="BV52" s="374" t="b">
        <v>1</v>
      </c>
      <c r="BW52" s="374" t="b">
        <v>1</v>
      </c>
      <c r="BX52" s="374" t="b">
        <v>1</v>
      </c>
      <c r="BY52" s="374" t="b">
        <v>1</v>
      </c>
      <c r="BZ52" s="374" t="b">
        <v>0</v>
      </c>
      <c r="CA52" s="374" t="b">
        <v>1</v>
      </c>
      <c r="CB52" s="374" t="b">
        <v>1</v>
      </c>
      <c r="CC52" s="374" t="b">
        <v>1</v>
      </c>
      <c r="CD52" s="374" t="b">
        <v>1</v>
      </c>
      <c r="CE52" s="374" t="b">
        <v>1</v>
      </c>
      <c r="CF52" s="374" t="b">
        <v>1</v>
      </c>
      <c r="CG52" s="374" t="b">
        <v>1</v>
      </c>
      <c r="CH52" s="374" t="b">
        <v>1</v>
      </c>
      <c r="CI52" s="374" t="b">
        <v>1</v>
      </c>
      <c r="CJ52" s="415" t="b">
        <v>1</v>
      </c>
      <c r="CK52" s="415" t="b">
        <v>1</v>
      </c>
      <c r="CL52" s="415" t="b">
        <v>1</v>
      </c>
      <c r="CM52" s="374" t="e">
        <v>#N/A</v>
      </c>
      <c r="CN52" s="374" t="b">
        <v>1</v>
      </c>
      <c r="CO52" s="374" t="b">
        <v>1</v>
      </c>
      <c r="CP52" s="374" t="b">
        <v>1</v>
      </c>
      <c r="CQ52" s="374" t="b">
        <v>1</v>
      </c>
      <c r="CR52" s="374" t="b">
        <v>1</v>
      </c>
      <c r="CS52" s="374" t="b">
        <v>1</v>
      </c>
      <c r="CT52" s="374" t="b">
        <v>1</v>
      </c>
      <c r="CU52" s="374" t="b">
        <v>1</v>
      </c>
      <c r="CV52" s="374" t="b">
        <v>1</v>
      </c>
      <c r="CW52" s="374" t="b">
        <v>1</v>
      </c>
      <c r="CX52" s="374" t="b">
        <v>1</v>
      </c>
      <c r="CY52" s="374" t="b">
        <v>1</v>
      </c>
      <c r="CZ52" s="374" t="b">
        <v>1</v>
      </c>
      <c r="DA52" s="374" t="b">
        <v>1</v>
      </c>
      <c r="DB52" s="374" t="b">
        <v>1</v>
      </c>
      <c r="DC52" s="374" t="b">
        <v>1</v>
      </c>
      <c r="DD52" s="374" t="b">
        <v>1</v>
      </c>
      <c r="DE52" s="374" t="b">
        <v>1</v>
      </c>
      <c r="DF52" s="374" t="b">
        <v>1</v>
      </c>
      <c r="DG52" s="374" t="b">
        <v>1</v>
      </c>
      <c r="DH52" s="374" t="b">
        <v>1</v>
      </c>
      <c r="DI52" s="374" t="b">
        <v>1</v>
      </c>
      <c r="DJ52" s="374" t="b">
        <v>1</v>
      </c>
      <c r="DK52" s="374" t="b">
        <v>1</v>
      </c>
      <c r="DL52" s="374" t="b">
        <v>1</v>
      </c>
      <c r="DM52" s="374" t="b">
        <v>1</v>
      </c>
      <c r="DN52" s="374" t="b">
        <v>1</v>
      </c>
      <c r="DO52" s="374" t="b">
        <v>1</v>
      </c>
      <c r="DP52" s="374" t="b">
        <v>1</v>
      </c>
      <c r="DQ52" s="374" t="b">
        <v>1</v>
      </c>
      <c r="DR52" s="374" t="b">
        <v>1</v>
      </c>
      <c r="DS52" s="374" t="b">
        <v>1</v>
      </c>
      <c r="DT52" s="374" t="b">
        <v>1</v>
      </c>
      <c r="DU52" s="374" t="b">
        <v>1</v>
      </c>
      <c r="DV52" s="374" t="b">
        <v>1</v>
      </c>
      <c r="DW52" s="374" t="b">
        <v>1</v>
      </c>
      <c r="DX52" s="374" t="b">
        <v>1</v>
      </c>
      <c r="DY52" s="374" t="b">
        <v>1</v>
      </c>
      <c r="DZ52" s="374" t="b">
        <v>1</v>
      </c>
      <c r="EA52" s="374" t="b">
        <v>1</v>
      </c>
      <c r="EB52" s="374" t="b">
        <v>1</v>
      </c>
      <c r="EC52" s="374" t="b">
        <v>1</v>
      </c>
      <c r="ED52" s="374" t="b">
        <v>1</v>
      </c>
      <c r="EE52" s="374" t="b">
        <v>1</v>
      </c>
      <c r="EF52" s="374" t="b">
        <v>1</v>
      </c>
      <c r="EG52" s="374" t="b">
        <v>1</v>
      </c>
      <c r="EH52" s="374" t="b">
        <v>1</v>
      </c>
      <c r="EI52" s="374" t="b">
        <v>1</v>
      </c>
      <c r="EJ52" s="374" t="b">
        <v>1</v>
      </c>
      <c r="EK52" s="374" t="b">
        <v>1</v>
      </c>
      <c r="EL52" s="374" t="b">
        <v>1</v>
      </c>
      <c r="EM52" s="374" t="b">
        <v>1</v>
      </c>
      <c r="EN52" s="374" t="b">
        <v>1</v>
      </c>
      <c r="EO52" s="374" t="b">
        <v>1</v>
      </c>
      <c r="EP52" s="374" t="b">
        <v>1</v>
      </c>
      <c r="EQ52" s="374" t="b">
        <v>1</v>
      </c>
      <c r="ER52" s="374" t="b">
        <v>1</v>
      </c>
      <c r="ES52" s="374" t="b">
        <v>1</v>
      </c>
      <c r="ET52" s="374" t="b">
        <v>1</v>
      </c>
      <c r="EU52" s="374" t="b">
        <v>1</v>
      </c>
      <c r="EV52" s="374" t="b">
        <v>1</v>
      </c>
      <c r="EW52" s="374" t="b">
        <v>1</v>
      </c>
      <c r="EX52" s="374" t="b">
        <v>1</v>
      </c>
      <c r="EY52" s="374" t="b">
        <v>1</v>
      </c>
      <c r="EZ52" s="374" t="b">
        <v>1</v>
      </c>
      <c r="FA52" s="374" t="b">
        <v>1</v>
      </c>
      <c r="FB52" s="374" t="b">
        <v>1</v>
      </c>
      <c r="FC52" s="374" t="b">
        <v>1</v>
      </c>
      <c r="FD52" s="374" t="b">
        <v>1</v>
      </c>
      <c r="FE52" s="374" t="b">
        <v>1</v>
      </c>
      <c r="FF52" s="374" t="b">
        <v>1</v>
      </c>
      <c r="FG52" s="374" t="b">
        <v>1</v>
      </c>
      <c r="FH52" s="374" t="b">
        <v>1</v>
      </c>
      <c r="FI52" s="374" t="b">
        <v>1</v>
      </c>
      <c r="FJ52" s="374" t="b">
        <v>1</v>
      </c>
      <c r="FK52" s="374" t="b">
        <v>1</v>
      </c>
      <c r="FL52" s="374" t="b">
        <v>1</v>
      </c>
      <c r="FM52" s="374" t="b">
        <v>1</v>
      </c>
      <c r="FN52" s="374" t="b">
        <v>1</v>
      </c>
      <c r="FO52" s="374" t="b">
        <v>1</v>
      </c>
      <c r="FP52" s="374" t="b">
        <v>1</v>
      </c>
      <c r="FQ52" s="374" t="b">
        <v>1</v>
      </c>
      <c r="FR52" s="374" t="b">
        <v>1</v>
      </c>
      <c r="FS52" s="374" t="b">
        <v>1</v>
      </c>
      <c r="FT52" s="374" t="b">
        <v>1</v>
      </c>
      <c r="FU52" s="374" t="b">
        <v>1</v>
      </c>
      <c r="FV52" s="374" t="b">
        <v>1</v>
      </c>
      <c r="FW52" s="374" t="b">
        <v>1</v>
      </c>
      <c r="FX52" s="374" t="b">
        <v>1</v>
      </c>
      <c r="FY52" s="374" t="b">
        <v>1</v>
      </c>
      <c r="FZ52" s="374" t="b">
        <v>1</v>
      </c>
      <c r="GA52" s="374" t="b">
        <v>1</v>
      </c>
      <c r="GB52" s="374" t="b">
        <v>1</v>
      </c>
      <c r="GC52" s="374" t="b">
        <v>1</v>
      </c>
      <c r="GD52" s="374" t="b">
        <v>1</v>
      </c>
      <c r="GE52" s="374" t="b">
        <v>1</v>
      </c>
      <c r="GF52" s="374" t="b">
        <v>1</v>
      </c>
      <c r="GG52" s="374" t="b">
        <v>1</v>
      </c>
      <c r="GH52" s="374" t="b">
        <v>1</v>
      </c>
      <c r="GI52" s="374" t="b">
        <v>1</v>
      </c>
      <c r="GJ52" s="374" t="b">
        <v>1</v>
      </c>
      <c r="GK52" s="374" t="b">
        <v>1</v>
      </c>
      <c r="GL52" s="374" t="b">
        <v>1</v>
      </c>
      <c r="GM52" s="374" t="b">
        <v>1</v>
      </c>
      <c r="GN52" s="374" t="b">
        <v>1</v>
      </c>
      <c r="GO52" s="374" t="b">
        <v>1</v>
      </c>
      <c r="GP52" s="374" t="b">
        <v>1</v>
      </c>
      <c r="GQ52" s="374" t="b">
        <v>1</v>
      </c>
      <c r="GR52" s="374" t="b">
        <v>1</v>
      </c>
      <c r="GS52" s="374" t="b">
        <v>1</v>
      </c>
      <c r="GT52" s="374" t="b">
        <v>1</v>
      </c>
      <c r="GU52" s="374" t="b">
        <v>1</v>
      </c>
      <c r="GV52" s="374" t="b">
        <v>1</v>
      </c>
      <c r="GW52" s="374" t="b">
        <v>1</v>
      </c>
      <c r="GX52" s="374" t="b">
        <v>1</v>
      </c>
      <c r="GY52" s="374" t="b">
        <v>1</v>
      </c>
      <c r="GZ52" s="374" t="b">
        <v>1</v>
      </c>
      <c r="HA52" s="374" t="b">
        <v>1</v>
      </c>
      <c r="HB52" s="374" t="b">
        <v>1</v>
      </c>
      <c r="HC52" s="374" t="b">
        <v>1</v>
      </c>
      <c r="HD52" s="374" t="b">
        <v>1</v>
      </c>
      <c r="HE52" s="374" t="b">
        <v>1</v>
      </c>
      <c r="HF52" s="374" t="b">
        <v>1</v>
      </c>
      <c r="HG52" s="374" t="b">
        <v>1</v>
      </c>
      <c r="HH52" s="374" t="b">
        <v>1</v>
      </c>
      <c r="HI52" s="374" t="b">
        <v>1</v>
      </c>
      <c r="HJ52" s="374" t="b">
        <v>1</v>
      </c>
      <c r="HK52" s="374" t="b">
        <v>1</v>
      </c>
      <c r="HL52" s="374" t="b">
        <v>1</v>
      </c>
      <c r="HM52" s="374" t="b">
        <v>1</v>
      </c>
      <c r="HN52" s="374" t="b">
        <v>1</v>
      </c>
      <c r="HO52" s="374" t="b">
        <v>1</v>
      </c>
      <c r="HP52" s="374" t="b">
        <v>1</v>
      </c>
      <c r="HQ52" s="374" t="b">
        <v>1</v>
      </c>
      <c r="HR52" s="374" t="b">
        <v>1</v>
      </c>
      <c r="HS52" s="374" t="b">
        <v>1</v>
      </c>
      <c r="HT52" s="374" t="b">
        <v>1</v>
      </c>
      <c r="HU52" s="374" t="b">
        <v>1</v>
      </c>
      <c r="HV52" s="374" t="b">
        <v>1</v>
      </c>
      <c r="HW52" s="374" t="b">
        <v>1</v>
      </c>
      <c r="HX52" s="374" t="b">
        <v>1</v>
      </c>
      <c r="HY52" s="374" t="b">
        <v>1</v>
      </c>
      <c r="HZ52" s="374" t="b">
        <v>1</v>
      </c>
      <c r="IA52" s="374" t="b">
        <v>1</v>
      </c>
      <c r="IB52" s="374" t="b">
        <v>1</v>
      </c>
      <c r="IC52" s="374" t="b">
        <v>1</v>
      </c>
      <c r="ID52" s="374" t="b">
        <v>1</v>
      </c>
      <c r="IE52" s="374" t="b">
        <v>1</v>
      </c>
      <c r="IF52" s="374" t="b">
        <v>1</v>
      </c>
      <c r="IG52" s="374" t="b">
        <v>1</v>
      </c>
      <c r="IH52" s="374" t="b">
        <v>1</v>
      </c>
      <c r="II52" s="374" t="b">
        <v>1</v>
      </c>
      <c r="IJ52" s="374" t="b">
        <v>1</v>
      </c>
      <c r="IK52" s="374" t="b">
        <v>1</v>
      </c>
      <c r="IL52" s="374" t="b">
        <v>1</v>
      </c>
      <c r="IM52" s="374" t="b">
        <v>1</v>
      </c>
      <c r="IN52" s="374" t="b">
        <v>1</v>
      </c>
    </row>
    <row r="53" spans="1:248" x14ac:dyDescent="0.25">
      <c r="F53" s="374">
        <f>HLOOKUP(F55,[1]Sheet2!$H$216:$IR$217,2,0)</f>
        <v>1.9399875996982858</v>
      </c>
      <c r="G53" s="374">
        <f>HLOOKUP(G55,[1]Sheet2!$H$216:$IR$217,2,0)</f>
        <v>1.3662565775542865</v>
      </c>
      <c r="H53" s="374">
        <f>HLOOKUP(H55,[1]Sheet2!$H$216:$IR$217,2,0)</f>
        <v>0.16655497213928991</v>
      </c>
      <c r="I53" s="374">
        <f>HLOOKUP(I55,[1]Sheet2!$H$216:$IR$217,2,0)</f>
        <v>4.2390551708795028E-2</v>
      </c>
      <c r="J53" s="374">
        <f>HLOOKUP(J55,[1]Sheet2!$H$216:$IR$217,2,0)</f>
        <v>0.18305076681363122</v>
      </c>
      <c r="K53" s="374">
        <f>HLOOKUP(K55,[1]Sheet2!$H$216:$IR$217,2,0)</f>
        <v>2.5108373255757557E-2</v>
      </c>
      <c r="L53" s="374">
        <f>HLOOKUP(L55,[1]Sheet2!$H$216:$IR$217,2,0)</f>
        <v>0.43495963636314283</v>
      </c>
      <c r="M53" s="374">
        <f>HLOOKUP(M55,[1]Sheet2!$H$216:$IR$217,2,0)</f>
        <v>8.8871286725337603E-2</v>
      </c>
      <c r="N53" s="374">
        <f>HLOOKUP(N55,[1]Sheet2!$H$216:$IR$217,2,0)</f>
        <v>0.13230114954737746</v>
      </c>
      <c r="O53" s="374">
        <f>HLOOKUP(O55,[1]Sheet2!$H$216:$IR$217,2,0)</f>
        <v>0.1311535637977915</v>
      </c>
      <c r="P53" s="374">
        <f>HLOOKUP(P55,[1]Sheet2!$H$216:$IR$217,2,0)</f>
        <v>0.36402038742406895</v>
      </c>
      <c r="Q53" s="374">
        <f>HLOOKUP(Q55,[1]Sheet2!$H$216:$IR$217,2,0)</f>
        <v>8.7589839420362872E-2</v>
      </c>
      <c r="R53" s="374">
        <f>HLOOKUP(R55,[1]Sheet2!$H$216:$IR$217,2,0)</f>
        <v>0.1176231390282263</v>
      </c>
      <c r="S53" s="374">
        <f>HLOOKUP(S55,[1]Sheet2!$H$216:$IR$217,2,0)</f>
        <v>0.16597519302114999</v>
      </c>
      <c r="T53" s="374">
        <f>HLOOKUP(T55,[1]Sheet2!$H$216:$IR$217,2,0)</f>
        <v>0.10646620683372587</v>
      </c>
      <c r="U53" s="374">
        <f>HLOOKUP(U55,[1]Sheet2!$H$216:$IR$217,2,0)</f>
        <v>5.0203367764849016E-2</v>
      </c>
      <c r="V53" s="374">
        <f>HLOOKUP(V55,[1]Sheet2!$H$216:$IR$217,2,0)</f>
        <v>8.5563232119451174E-2</v>
      </c>
      <c r="W53" s="374">
        <f>HLOOKUP(W55,[1]Sheet2!$H$216:$IR$217,2,0)</f>
        <v>0.16801531442675971</v>
      </c>
      <c r="X53" s="374">
        <f>HLOOKUP(X55,[1]Sheet2!$H$216:$IR$217,2,0)</f>
        <v>0.14934260020080259</v>
      </c>
      <c r="Y53" s="374">
        <f>HLOOKUP(Y55,[1]Sheet2!$H$216:$IR$217,2,0)</f>
        <v>0.12646102811401863</v>
      </c>
      <c r="Z53" s="374">
        <f>HLOOKUP(Z55,[1]Sheet2!$H$216:$IR$217,2,0)</f>
        <v>6.6483124642393587E-2</v>
      </c>
      <c r="AA53" s="374">
        <f>HLOOKUP(AA55,[1]Sheet2!$H$216:$IR$217,2,0)</f>
        <v>0.14581478740383155</v>
      </c>
      <c r="AB53" s="374">
        <f>HLOOKUP(AB55,[1]Sheet2!$H$216:$IR$217,2,0)</f>
        <v>0.17697333900995121</v>
      </c>
      <c r="AC53" s="374">
        <f>HLOOKUP(AC55,[1]Sheet2!$H$216:$IR$217,2,0)</f>
        <v>0.37804678363939487</v>
      </c>
      <c r="AD53" s="374">
        <f>HLOOKUP(AD55,[1]Sheet2!$H$216:$IR$217,2,0)</f>
        <v>6.0756784117075385E-2</v>
      </c>
      <c r="AE53" s="374">
        <f>HLOOKUP(AE55,[1]Sheet2!$H$216:$IR$217,2,0)</f>
        <v>0.51641002307315109</v>
      </c>
      <c r="AF53" s="374">
        <f>HLOOKUP(AF55,[1]Sheet2!$H$216:$IR$217,2,0)</f>
        <v>6.9396590113446649E-2</v>
      </c>
      <c r="AG53" s="374">
        <f>HLOOKUP(AG55,[1]Sheet2!$H$216:$IR$217,2,0)</f>
        <v>0.21968499121980192</v>
      </c>
      <c r="AH53" s="374">
        <f>HLOOKUP(AH55,[1]Sheet2!$H$216:$IR$217,2,0)</f>
        <v>0.10603465633731925</v>
      </c>
      <c r="AI53" s="374">
        <f>HLOOKUP(AI55,[1]Sheet2!$H$216:$IR$217,2,0)</f>
        <v>0.4559022718729262</v>
      </c>
      <c r="AJ53" s="374">
        <f>HLOOKUP(AJ55,[1]Sheet2!$H$216:$IR$217,2,0)</f>
        <v>5.2596434866964144E-2</v>
      </c>
      <c r="AK53" s="374">
        <f>HLOOKUP(AK55,[1]Sheet2!$H$216:$IR$217,2,0)</f>
        <v>1.8269621509134221E-2</v>
      </c>
      <c r="AL53" s="374">
        <f>HLOOKUP(AL55,[1]Sheet2!$H$216:$IR$217,2,0)</f>
        <v>4.1145495855983719E-2</v>
      </c>
      <c r="AM53" s="374">
        <f>HLOOKUP(AM55,[1]Sheet2!$H$216:$IR$217,2,0)</f>
        <v>0.34793416036412878</v>
      </c>
      <c r="AN53" s="374">
        <f>HLOOKUP(AN55,[1]Sheet2!$H$216:$IR$217,2,0)</f>
        <v>0.56539716127009754</v>
      </c>
      <c r="AO53" s="374">
        <f>HLOOKUP(AO55,[1]Sheet2!$H$216:$IR$217,2,0)</f>
        <v>0.25440124778127554</v>
      </c>
      <c r="AP53" s="374">
        <f>HLOOKUP(AP55,[1]Sheet2!$H$216:$IR$217,2,0)</f>
        <v>0.13765928409765182</v>
      </c>
      <c r="AQ53" s="374">
        <f>HLOOKUP(AQ55,[1]Sheet2!$H$216:$IR$217,2,0)</f>
        <v>5.5352802284193786E-2</v>
      </c>
      <c r="AR53" s="374">
        <f>HLOOKUP(AR55,[1]Sheet2!$H$216:$IR$217,2,0)</f>
        <v>0.23987676154315393</v>
      </c>
      <c r="AS53" s="374">
        <f>HLOOKUP(AS55,[1]Sheet2!$H$216:$IR$217,2,0)</f>
        <v>0.45427394839059743</v>
      </c>
      <c r="AT53" s="374">
        <f>HLOOKUP(AT55,[1]Sheet2!$H$216:$IR$217,2,0)</f>
        <v>4.0131482632639617E-2</v>
      </c>
      <c r="AU53" s="374">
        <f>HLOOKUP(AU55,[1]Sheet2!$H$216:$IR$217,2,0)</f>
        <v>0.21508736305558712</v>
      </c>
      <c r="AV53" s="374">
        <f>HLOOKUP(AV55,[1]Sheet2!$H$216:$IR$217,2,0)</f>
        <v>0.11129621724124644</v>
      </c>
      <c r="AW53" s="374">
        <f>HLOOKUP(AW55,[1]Sheet2!$H$216:$IR$217,2,0)</f>
        <v>0.73063258040217249</v>
      </c>
      <c r="AX53" s="374">
        <f>HLOOKUP(AX55,[1]Sheet2!$H$216:$IR$217,2,0)</f>
        <v>0.19261742336539206</v>
      </c>
      <c r="AY53" s="374">
        <f>HLOOKUP(AY55,[1]Sheet2!$H$216:$IR$217,2,0)</f>
        <v>9.2616948437080637</v>
      </c>
      <c r="AZ53" s="374">
        <f>HLOOKUP(AZ55,[1]Sheet2!$H$216:$IR$217,2,0)</f>
        <v>1.0462679560722723</v>
      </c>
      <c r="BA53" s="374">
        <f>HLOOKUP(BA55,[1]Sheet2!$H$216:$IR$217,2,0)</f>
        <v>2.0040450699344339</v>
      </c>
      <c r="BB53" s="374">
        <f>HLOOKUP(BB55,[1]Sheet2!$H$216:$IR$217,2,0)</f>
        <v>0.29275864740306745</v>
      </c>
      <c r="BC53" s="374">
        <f>HLOOKUP(BC55,[1]Sheet2!$H$216:$IR$217,2,0)</f>
        <v>0.37622282837085569</v>
      </c>
      <c r="BD53" s="374">
        <f>HLOOKUP(BD55,[1]Sheet2!$H$216:$IR$217,2,0)</f>
        <v>1.1092826629254522</v>
      </c>
      <c r="BE53" s="374">
        <f>HLOOKUP(BE55,[1]Sheet2!$H$216:$IR$217,2,0)</f>
        <v>0.1395502491062777</v>
      </c>
      <c r="BF53" s="374">
        <f>HLOOKUP(BF55,[1]Sheet2!$H$216:$IR$217,2,0)</f>
        <v>0.32573327876252783</v>
      </c>
      <c r="BG53" s="374">
        <f>HLOOKUP(BG55,[1]Sheet2!$H$216:$IR$217,2,0)</f>
        <v>9.8193124427141273E-2</v>
      </c>
      <c r="BH53" s="374">
        <f>HLOOKUP(BH55,[1]Sheet2!$H$216:$IR$217,2,0)</f>
        <v>0.23226953866645486</v>
      </c>
      <c r="BI53" s="374">
        <f>HLOOKUP(BI55,[1]Sheet2!$H$216:$IR$217,2,0)</f>
        <v>0.15468177079288847</v>
      </c>
      <c r="BJ53" s="374">
        <f>HLOOKUP(BJ55,[1]Sheet2!$H$216:$IR$217,2,0)</f>
        <v>6.5508069934243742E-3</v>
      </c>
      <c r="BK53" s="374">
        <f>HLOOKUP(BK55,[1]Sheet2!$H$216:$IR$217,2,0)</f>
        <v>0.42579552640164048</v>
      </c>
      <c r="BL53" s="374">
        <f>HLOOKUP(BL55,[1]Sheet2!$H$216:$IR$217,2,0)</f>
        <v>0.29914528545341051</v>
      </c>
      <c r="BM53" s="374">
        <f>HLOOKUP(BM55,[1]Sheet2!$H$216:$IR$217,2,0)</f>
        <v>0.17492571724580519</v>
      </c>
      <c r="BN53" s="374">
        <f>HLOOKUP(BN55,[1]Sheet2!$H$216:$IR$217,2,0)</f>
        <v>3.8422456444296871E-2</v>
      </c>
      <c r="BO53" s="374">
        <f>HLOOKUP(BO55,[1]Sheet2!$H$216:$IR$217,2,0)</f>
        <v>1.1608536528108708</v>
      </c>
      <c r="BP53" s="374">
        <f>HLOOKUP(BP55,[1]Sheet2!$H$216:$IR$217,2,0)</f>
        <v>0.24454565086008054</v>
      </c>
      <c r="BQ53" s="374">
        <f>HLOOKUP(BQ55,[1]Sheet2!$H$216:$IR$217,2,0)</f>
        <v>0.37474653617667741</v>
      </c>
      <c r="BR53" s="374">
        <f>HLOOKUP(BR55,[1]Sheet2!$H$216:$IR$217,2,0)</f>
        <v>0.36200833264365334</v>
      </c>
      <c r="BS53" s="374">
        <f>HLOOKUP(BS55,[1]Sheet2!$H$216:$IR$217,2,0)</f>
        <v>0.17338804929953594</v>
      </c>
      <c r="BT53" s="374">
        <f>HLOOKUP(BT55,[1]Sheet2!$H$216:$IR$217,2,0)</f>
        <v>0.62475477206025898</v>
      </c>
      <c r="BU53" s="374">
        <f>HLOOKUP(BU55,[1]Sheet2!$H$216:$IR$217,2,0)</f>
        <v>7.4834221871283163E-2</v>
      </c>
      <c r="BV53" s="374">
        <f>HLOOKUP(BV55,[1]Sheet2!$H$216:$IR$217,2,0)</f>
        <v>0.16839762252454227</v>
      </c>
      <c r="BW53" s="374">
        <f>HLOOKUP(BW55,[1]Sheet2!$H$216:$IR$217,2,0)</f>
        <v>0.86105137027111434</v>
      </c>
      <c r="BX53" s="374">
        <f>HLOOKUP(BX55,[1]Sheet2!$H$216:$IR$217,2,0)</f>
        <v>0.1479574840197804</v>
      </c>
      <c r="BY53" s="374">
        <f>HLOOKUP(BY55,[1]Sheet2!$H$216:$IR$217,2,0)</f>
        <v>0.22898389298661279</v>
      </c>
      <c r="BZ53" s="418">
        <f>HLOOKUP(BZ55,[1]Sheet2!$H$216:$IR$217,2,0)</f>
        <v>0.22646132365802146</v>
      </c>
      <c r="CA53" s="374">
        <f>HLOOKUP(CA55,[1]Sheet2!$H$216:$IR$217,2,0)</f>
        <v>7.3290153758727758E-2</v>
      </c>
      <c r="CB53" s="374">
        <f>HLOOKUP(CB55,[1]Sheet2!$H$216:$IR$217,2,0)</f>
        <v>0.74330727802929175</v>
      </c>
      <c r="CC53" s="374">
        <f>HLOOKUP(CC55,[1]Sheet2!$H$216:$IR$217,2,0)</f>
        <v>9.1133902862728919E-2</v>
      </c>
      <c r="CD53" s="374">
        <f>HLOOKUP(CD55,[1]Sheet2!$H$216:$IR$217,2,0)</f>
        <v>0.35583391636791073</v>
      </c>
      <c r="CE53" s="374">
        <f>HLOOKUP(CE55,[1]Sheet2!$H$216:$IR$217,2,0)</f>
        <v>0.38388039385170508</v>
      </c>
      <c r="CF53" s="374">
        <f>HLOOKUP(CF55,[1]Sheet2!$H$216:$IR$217,2,0)</f>
        <v>0.18254153714184213</v>
      </c>
      <c r="CG53" s="374">
        <f>HLOOKUP(CG55,[1]Sheet2!$H$216:$IR$217,2,0)</f>
        <v>0.1867512798694925</v>
      </c>
      <c r="CH53" s="374">
        <f>HLOOKUP(CH55,[1]Sheet2!$H$216:$IR$217,2,0)</f>
        <v>0.2063185162018846</v>
      </c>
      <c r="CI53" s="374">
        <f>HLOOKUP(CI55,[1]Sheet2!$H$216:$IR$217,2,0)</f>
        <v>0.23402376720993864</v>
      </c>
      <c r="CJ53" s="374">
        <f>HLOOKUP(CJ55,[1]Sheet2!$H$216:$IR$217,2,0)</f>
        <v>0.78756844915310364</v>
      </c>
      <c r="CK53" s="374">
        <f>HLOOKUP(CK55,[1]Sheet2!$H$216:$IR$217,2,0)</f>
        <v>0.1107378265136342</v>
      </c>
      <c r="CL53" s="374">
        <f>HLOOKUP(CL55,[1]Sheet2!$H$216:$IR$217,2,0)</f>
        <v>0.32589142969250168</v>
      </c>
      <c r="CM53" s="374" t="e">
        <f>HLOOKUP(CM55,[1]Sheet2!$H$216:$IR$217,2,0)</f>
        <v>#N/A</v>
      </c>
      <c r="CN53" s="374">
        <f>HLOOKUP(CN55,[1]Sheet2!$H$216:$IR$217,2,0)</f>
        <v>0.31698159286605965</v>
      </c>
      <c r="CO53" s="374">
        <f>HLOOKUP(CO55,[1]Sheet2!$H$216:$IR$217,2,0)</f>
        <v>0.53696086650136299</v>
      </c>
      <c r="CP53" s="374">
        <f>HLOOKUP(CP55,[1]Sheet2!$H$216:$IR$217,2,0)</f>
        <v>0.31014169953223697</v>
      </c>
      <c r="CQ53" s="374">
        <f>HLOOKUP(CQ55,[1]Sheet2!$H$216:$IR$217,2,0)</f>
        <v>0.32334456559125391</v>
      </c>
      <c r="CR53" s="374">
        <f>HLOOKUP(CR55,[1]Sheet2!$H$216:$IR$217,2,0)</f>
        <v>0.24866830936838266</v>
      </c>
      <c r="CS53" s="374">
        <f>HLOOKUP(CS55,[1]Sheet2!$H$216:$IR$217,2,0)</f>
        <v>0.41488209743321147</v>
      </c>
      <c r="CT53" s="374">
        <f>HLOOKUP(CT55,[1]Sheet2!$H$216:$IR$217,2,0)</f>
        <v>0.34779259315621514</v>
      </c>
      <c r="CU53" s="374">
        <f>HLOOKUP(CU55,[1]Sheet2!$H$216:$IR$217,2,0)</f>
        <v>0.3065236995675229</v>
      </c>
      <c r="CV53" s="374">
        <f>HLOOKUP(CV55,[1]Sheet2!$H$216:$IR$217,2,0)</f>
        <v>0.45452892911642095</v>
      </c>
      <c r="CW53" s="374">
        <f>HLOOKUP(CW55,[1]Sheet2!$H$216:$IR$217,2,0)</f>
        <v>3.2519707674089244</v>
      </c>
      <c r="CX53" s="374">
        <f>HLOOKUP(CX55,[1]Sheet2!$H$216:$IR$217,2,0)</f>
        <v>1.7564937748048026</v>
      </c>
      <c r="CY53" s="374">
        <f>HLOOKUP(CY55,[1]Sheet2!$H$216:$IR$217,2,0)</f>
        <v>0.29474823546647855</v>
      </c>
      <c r="CZ53" s="374">
        <f>HLOOKUP(CZ55,[1]Sheet2!$H$216:$IR$217,2,0)</f>
        <v>2.1860830762330634</v>
      </c>
      <c r="DA53" s="374">
        <f>HLOOKUP(DA55,[1]Sheet2!$H$216:$IR$217,2,0)</f>
        <v>7.2088671997769093E-3</v>
      </c>
      <c r="DB53" s="374">
        <f>HLOOKUP(DB55,[1]Sheet2!$H$216:$IR$217,2,0)</f>
        <v>0.18687942137309568</v>
      </c>
      <c r="DC53" s="374">
        <f>HLOOKUP(DC55,[1]Sheet2!$H$216:$IR$217,2,0)</f>
        <v>0.65621170431460696</v>
      </c>
      <c r="DD53" s="374">
        <f>HLOOKUP(DD55,[1]Sheet2!$H$216:$IR$217,2,0)</f>
        <v>1.1593140009021359</v>
      </c>
      <c r="DE53" s="374">
        <f>HLOOKUP(DE55,[1]Sheet2!$H$216:$IR$217,2,0)</f>
        <v>0.90877197496935236</v>
      </c>
      <c r="DF53" s="374">
        <f>HLOOKUP(DF55,[1]Sheet2!$H$216:$IR$217,2,0)</f>
        <v>2.4309808257863263</v>
      </c>
      <c r="DG53" s="374">
        <f>HLOOKUP(DG55,[1]Sheet2!$H$216:$IR$217,2,0)</f>
        <v>0.39194422099337561</v>
      </c>
      <c r="DH53" s="374">
        <f>HLOOKUP(DH55,[1]Sheet2!$H$216:$IR$217,2,0)</f>
        <v>0.13019688098588267</v>
      </c>
      <c r="DI53" s="374">
        <f>HLOOKUP(DI55,[1]Sheet2!$H$216:$IR$217,2,0)</f>
        <v>0.40159409048706762</v>
      </c>
      <c r="DJ53" s="374">
        <f>HLOOKUP(DJ55,[1]Sheet2!$H$216:$IR$217,2,0)</f>
        <v>3.874008766891688E-2</v>
      </c>
      <c r="DK53" s="374">
        <f>HLOOKUP(DK55,[1]Sheet2!$H$216:$IR$217,2,0)</f>
        <v>4.9925233880120559E-2</v>
      </c>
      <c r="DL53" s="374">
        <f>HLOOKUP(DL55,[1]Sheet2!$H$216:$IR$217,2,0)</f>
        <v>0.2086829198666616</v>
      </c>
      <c r="DM53" s="374">
        <f>HLOOKUP(DM55,[1]Sheet2!$H$216:$IR$217,2,0)</f>
        <v>0.43741984575414911</v>
      </c>
      <c r="DN53" s="374">
        <f>HLOOKUP(DN55,[1]Sheet2!$H$216:$IR$217,2,0)</f>
        <v>2.883439330044487E-2</v>
      </c>
      <c r="DO53" s="374">
        <f>HLOOKUP(DO55,[1]Sheet2!$H$216:$IR$217,2,0)</f>
        <v>0.45928219225268357</v>
      </c>
      <c r="DP53" s="374">
        <f>HLOOKUP(DP55,[1]Sheet2!$H$216:$IR$217,2,0)</f>
        <v>0.47239134962598073</v>
      </c>
      <c r="DQ53" s="374">
        <f>HLOOKUP(DQ55,[1]Sheet2!$H$216:$IR$217,2,0)</f>
        <v>1.419076740685344E-3</v>
      </c>
      <c r="DR53" s="374">
        <f>HLOOKUP(DR55,[1]Sheet2!$H$216:$IR$217,2,0)</f>
        <v>0.13842804205038289</v>
      </c>
      <c r="DS53" s="374">
        <f>HLOOKUP(DS55,[1]Sheet2!$H$216:$IR$217,2,0)</f>
        <v>5.1087966277914766E-2</v>
      </c>
      <c r="DT53" s="374">
        <f>HLOOKUP(DT55,[1]Sheet2!$H$216:$IR$217,2,0)</f>
        <v>8.4355798194951398E-2</v>
      </c>
      <c r="DU53" s="374">
        <f>HLOOKUP(DU55,[1]Sheet2!$H$216:$IR$217,2,0)</f>
        <v>5.7527034522973884E-2</v>
      </c>
      <c r="DV53" s="374">
        <f>HLOOKUP(DV55,[1]Sheet2!$H$216:$IR$217,2,0)</f>
        <v>0.66346033189674103</v>
      </c>
      <c r="DW53" s="374">
        <f>HLOOKUP(DW55,[1]Sheet2!$H$216:$IR$217,2,0)</f>
        <v>0.32685903370808861</v>
      </c>
      <c r="DX53" s="374">
        <f>HLOOKUP(DX55,[1]Sheet2!$H$216:$IR$217,2,0)</f>
        <v>0.26116823518360183</v>
      </c>
      <c r="DY53" s="374">
        <f>HLOOKUP(DY55,[1]Sheet2!$H$216:$IR$217,2,0)</f>
        <v>1.581981557401493</v>
      </c>
      <c r="DZ53" s="374">
        <f>HLOOKUP(DZ55,[1]Sheet2!$H$216:$IR$217,2,0)</f>
        <v>1.4190711609834119</v>
      </c>
      <c r="EA53" s="374">
        <f>HLOOKUP(EA55,[1]Sheet2!$H$216:$IR$217,2,0)</f>
        <v>0.43903955088241153</v>
      </c>
      <c r="EB53" s="374">
        <f>HLOOKUP(EB55,[1]Sheet2!$H$216:$IR$217,2,0)</f>
        <v>0.27803434710815472</v>
      </c>
      <c r="EC53" s="374">
        <f>HLOOKUP(EC55,[1]Sheet2!$H$216:$IR$217,2,0)</f>
        <v>0.26434988756410754</v>
      </c>
      <c r="ED53" s="374">
        <f>HLOOKUP(ED55,[1]Sheet2!$H$216:$IR$217,2,0)</f>
        <v>0.71986464617796997</v>
      </c>
      <c r="EE53" s="374">
        <f>HLOOKUP(EE55,[1]Sheet2!$H$216:$IR$217,2,0)</f>
        <v>0.24498078256390951</v>
      </c>
      <c r="EF53" s="374">
        <f>HLOOKUP(EF55,[1]Sheet2!$H$216:$IR$217,2,0)</f>
        <v>5.0916078889437132E-2</v>
      </c>
      <c r="EG53" s="374">
        <f>HLOOKUP(EG55,[1]Sheet2!$H$216:$IR$217,2,0)</f>
        <v>0.28019170738698462</v>
      </c>
      <c r="EH53" s="374">
        <f>HLOOKUP(EH55,[1]Sheet2!$H$216:$IR$217,2,0)</f>
        <v>4.903910136423434E-4</v>
      </c>
      <c r="EI53" s="374">
        <f>HLOOKUP(EI55,[1]Sheet2!$H$216:$IR$217,2,0)</f>
        <v>9.9854980685922298E-3</v>
      </c>
      <c r="EJ53" s="374">
        <f>HLOOKUP(EJ55,[1]Sheet2!$H$216:$IR$217,2,0)</f>
        <v>7.0567679378803497E-2</v>
      </c>
      <c r="EK53" s="374">
        <f>HLOOKUP(EK55,[1]Sheet2!$H$216:$IR$217,2,0)</f>
        <v>0.10518755878053915</v>
      </c>
      <c r="EL53" s="374">
        <f>HLOOKUP(EL55,[1]Sheet2!$H$216:$IR$217,2,0)</f>
        <v>1.223470418077347E-2</v>
      </c>
      <c r="EM53" s="374">
        <f>HLOOKUP(EM55,[1]Sheet2!$H$216:$IR$217,2,0)</f>
        <v>1.0023931114868196E-2</v>
      </c>
      <c r="EN53" s="374">
        <f>HLOOKUP(EN55,[1]Sheet2!$H$216:$IR$217,2,0)</f>
        <v>1.6559360375900621E-3</v>
      </c>
      <c r="EO53" s="374">
        <f>HLOOKUP(EO55,[1]Sheet2!$H$216:$IR$217,2,0)</f>
        <v>2.9691256430221614E-2</v>
      </c>
      <c r="EP53" s="374">
        <f>HLOOKUP(EP55,[1]Sheet2!$H$216:$IR$217,2,0)</f>
        <v>1.5874652868030505E-2</v>
      </c>
      <c r="EQ53" s="374">
        <f>HLOOKUP(EQ55,[1]Sheet2!$H$216:$IR$217,2,0)</f>
        <v>2.3343081799266979E-3</v>
      </c>
      <c r="ER53" s="374">
        <f>HLOOKUP(ER55,[1]Sheet2!$H$216:$IR$217,2,0)</f>
        <v>6.7174318863590741E-3</v>
      </c>
      <c r="ES53" s="374">
        <f>HLOOKUP(ES55,[1]Sheet2!$H$216:$IR$217,2,0)</f>
        <v>1.3034731272699735E-2</v>
      </c>
      <c r="ET53" s="374">
        <f>HLOOKUP(ET55,[1]Sheet2!$H$216:$IR$217,2,0)</f>
        <v>3.3047793599772689E-2</v>
      </c>
      <c r="EU53" s="374">
        <f>HLOOKUP(EU55,[1]Sheet2!$H$216:$IR$217,2,0)</f>
        <v>1.328449270348209E-2</v>
      </c>
      <c r="EV53" s="374">
        <f>HLOOKUP(EV55,[1]Sheet2!$H$216:$IR$217,2,0)</f>
        <v>1.4557539534143016E-2</v>
      </c>
      <c r="EW53" s="374">
        <f>HLOOKUP(EW55,[1]Sheet2!$H$216:$IR$217,2,0)</f>
        <v>4.309847211812017E-3</v>
      </c>
      <c r="EX53" s="374">
        <f>HLOOKUP(EX55,[1]Sheet2!$H$216:$IR$217,2,0)</f>
        <v>1.9742523101177049E-4</v>
      </c>
      <c r="EY53" s="374">
        <f>HLOOKUP(EY55,[1]Sheet2!$H$216:$IR$217,2,0)</f>
        <v>2.7764224336961386E-3</v>
      </c>
      <c r="EZ53" s="374">
        <f>HLOOKUP(EZ55,[1]Sheet2!$H$216:$IR$217,2,0)</f>
        <v>4.4875486390549696E-3</v>
      </c>
      <c r="FA53" s="374">
        <f>HLOOKUP(FA55,[1]Sheet2!$H$216:$IR$217,2,0)</f>
        <v>1.5285610972850694E-2</v>
      </c>
      <c r="FB53" s="374">
        <f>HLOOKUP(FB55,[1]Sheet2!$H$216:$IR$217,2,0)</f>
        <v>5.2566764061367344E-2</v>
      </c>
      <c r="FC53" s="374">
        <f>HLOOKUP(FC55,[1]Sheet2!$H$216:$IR$217,2,0)</f>
        <v>1.6909177434714779E-2</v>
      </c>
      <c r="FD53" s="374">
        <f>HLOOKUP(FD55,[1]Sheet2!$H$216:$IR$217,2,0)</f>
        <v>5.2175487000406234E-3</v>
      </c>
      <c r="FE53" s="374">
        <f>HLOOKUP(FE55,[1]Sheet2!$H$216:$IR$217,2,0)</f>
        <v>0.47199720375431681</v>
      </c>
      <c r="FF53" s="374">
        <f>HLOOKUP(FF55,[1]Sheet2!$H$216:$IR$217,2,0)</f>
        <v>1.945324462873774E-2</v>
      </c>
      <c r="FG53" s="374">
        <f>HLOOKUP(FG55,[1]Sheet2!$H$216:$IR$217,2,0)</f>
        <v>1.2321694113101626E-2</v>
      </c>
      <c r="FH53" s="374">
        <f>HLOOKUP(FH55,[1]Sheet2!$H$216:$IR$217,2,0)</f>
        <v>8.7633788411321037E-3</v>
      </c>
      <c r="FI53" s="374">
        <f>HLOOKUP(FI55,[1]Sheet2!$H$216:$IR$217,2,0)</f>
        <v>6.2038166998339278E-2</v>
      </c>
      <c r="FJ53" s="374">
        <f>HLOOKUP(FJ55,[1]Sheet2!$H$216:$IR$217,2,0)</f>
        <v>1.276291036996267E-2</v>
      </c>
      <c r="FK53" s="374">
        <f>HLOOKUP(FK55,[1]Sheet2!$H$216:$IR$217,2,0)</f>
        <v>4.1040784955688046E-2</v>
      </c>
      <c r="FL53" s="374">
        <f>HLOOKUP(FL55,[1]Sheet2!$H$216:$IR$217,2,0)</f>
        <v>1.944046184719905E-2</v>
      </c>
      <c r="FM53" s="374">
        <f>HLOOKUP(FM55,[1]Sheet2!$H$216:$IR$217,2,0)</f>
        <v>1.144345818161996E-2</v>
      </c>
      <c r="FN53" s="374">
        <f>HLOOKUP(FN55,[1]Sheet2!$H$216:$IR$217,2,0)</f>
        <v>2.6154726050791381E-2</v>
      </c>
      <c r="FO53" s="374">
        <f>HLOOKUP(FO55,[1]Sheet2!$H$216:$IR$217,2,0)</f>
        <v>2.9268948794016307E-2</v>
      </c>
      <c r="FP53" s="374">
        <f>HLOOKUP(FP55,[1]Sheet2!$H$216:$IR$217,2,0)</f>
        <v>8.6262505710703929E-2</v>
      </c>
      <c r="FQ53" s="374">
        <f>HLOOKUP(FQ55,[1]Sheet2!$H$216:$IR$217,2,0)</f>
        <v>1.3474268100097277E-2</v>
      </c>
      <c r="FR53" s="374">
        <f>HLOOKUP(FR55,[1]Sheet2!$H$216:$IR$217,2,0)</f>
        <v>4.1401536759824919E-3</v>
      </c>
      <c r="FS53" s="374">
        <f>HLOOKUP(FS55,[1]Sheet2!$H$216:$IR$217,2,0)</f>
        <v>1.3937181789059514E-2</v>
      </c>
      <c r="FT53" s="374">
        <f>HLOOKUP(FT55,[1]Sheet2!$H$216:$IR$217,2,0)</f>
        <v>7.2621724237098761E-3</v>
      </c>
      <c r="FU53" s="374">
        <f>HLOOKUP(FU55,[1]Sheet2!$H$216:$IR$217,2,0)</f>
        <v>1.2100418062961148E-2</v>
      </c>
      <c r="FV53" s="374">
        <f>HLOOKUP(FV55,[1]Sheet2!$H$216:$IR$217,2,0)</f>
        <v>1.6703316953914641E-2</v>
      </c>
      <c r="FW53" s="374">
        <f>HLOOKUP(FW55,[1]Sheet2!$H$216:$IR$217,2,0)</f>
        <v>1.2217815360148033E-2</v>
      </c>
      <c r="FX53" s="374">
        <f>HLOOKUP(FX55,[1]Sheet2!$H$216:$IR$217,2,0)</f>
        <v>1.719177297274033E-2</v>
      </c>
      <c r="FY53" s="374">
        <f>HLOOKUP(FY55,[1]Sheet2!$H$216:$IR$217,2,0)</f>
        <v>4.9362934263836859E-2</v>
      </c>
      <c r="FZ53" s="374">
        <f>HLOOKUP(FZ55,[1]Sheet2!$H$216:$IR$217,2,0)</f>
        <v>1.2301114264970698E-2</v>
      </c>
      <c r="GA53" s="374">
        <f>HLOOKUP(GA55,[1]Sheet2!$H$216:$IR$217,2,0)</f>
        <v>8.0719738561839199E-2</v>
      </c>
      <c r="GB53" s="374">
        <f>HLOOKUP(GB55,[1]Sheet2!$H$216:$IR$217,2,0)</f>
        <v>3.8563874494977161E-3</v>
      </c>
      <c r="GC53" s="374">
        <f>HLOOKUP(GC55,[1]Sheet2!$H$216:$IR$217,2,0)</f>
        <v>9.5589497893519962E-2</v>
      </c>
      <c r="GD53" s="374">
        <f>HLOOKUP(GD55,[1]Sheet2!$H$216:$IR$217,2,0)</f>
        <v>6.2533727601221126E-2</v>
      </c>
      <c r="GE53" s="374">
        <f>HLOOKUP(GE55,[1]Sheet2!$H$216:$IR$217,2,0)</f>
        <v>1.0205838948682044E-2</v>
      </c>
      <c r="GF53" s="374">
        <f>HLOOKUP(GF55,[1]Sheet2!$H$216:$IR$217,2,0)</f>
        <v>6.2159656925729473E-2</v>
      </c>
      <c r="GG53" s="374">
        <f>HLOOKUP(GG55,[1]Sheet2!$H$216:$IR$217,2,0)</f>
        <v>1.9248943428494821E-4</v>
      </c>
      <c r="GH53" s="374">
        <f>HLOOKUP(GH55,[1]Sheet2!$H$216:$IR$217,2,0)</f>
        <v>2.4097017115518791E-2</v>
      </c>
      <c r="GI53" s="374">
        <f>HLOOKUP(GI55,[1]Sheet2!$H$216:$IR$217,2,0)</f>
        <v>2.3607868481395778E-2</v>
      </c>
      <c r="GJ53" s="374">
        <f>HLOOKUP(GJ55,[1]Sheet2!$H$216:$IR$217,2,0)</f>
        <v>1.1261380147918986E-2</v>
      </c>
      <c r="GK53" s="374">
        <f>HLOOKUP(GK55,[1]Sheet2!$H$216:$IR$217,2,0)</f>
        <v>4.8594111077551572E-2</v>
      </c>
      <c r="GL53" s="374">
        <f>HLOOKUP(GL55,[1]Sheet2!$H$216:$IR$217,2,0)</f>
        <v>0.22752145587309064</v>
      </c>
      <c r="GM53" s="374">
        <f>HLOOKUP(GM55,[1]Sheet2!$H$216:$IR$217,2,0)</f>
        <v>1.3036714725362566E-2</v>
      </c>
      <c r="GN53" s="374">
        <f>HLOOKUP(GN55,[1]Sheet2!$H$216:$IR$217,2,0)</f>
        <v>8.1707548941686095E-2</v>
      </c>
      <c r="GO53" s="374">
        <f>HLOOKUP(GO55,[1]Sheet2!$H$216:$IR$217,2,0)</f>
        <v>2.1682436588356748E-2</v>
      </c>
      <c r="GP53" s="374">
        <f>HLOOKUP(GP55,[1]Sheet2!$H$216:$IR$217,2,0)</f>
        <v>3.0089927996541137E-2</v>
      </c>
      <c r="GQ53" s="374">
        <f>HLOOKUP(GQ55,[1]Sheet2!$H$216:$IR$217,2,0)</f>
        <v>1.2805287964574445E-2</v>
      </c>
      <c r="GR53" s="374">
        <f>HLOOKUP(GR55,[1]Sheet2!$H$216:$IR$217,2,0)</f>
        <v>7.6214035277007569E-2</v>
      </c>
      <c r="GS53" s="374">
        <f>HLOOKUP(GS55,[1]Sheet2!$H$216:$IR$217,2,0)</f>
        <v>3.4992979327169035E-2</v>
      </c>
      <c r="GT53" s="374">
        <f>HLOOKUP(GT55,[1]Sheet2!$H$216:$IR$217,2,0)</f>
        <v>5.7420586110179896E-2</v>
      </c>
      <c r="GU53" s="374">
        <f>HLOOKUP(GU55,[1]Sheet2!$H$216:$IR$217,2,0)</f>
        <v>0.11523726781005997</v>
      </c>
      <c r="GV53" s="374">
        <f>HLOOKUP(GV55,[1]Sheet2!$H$216:$IR$217,2,0)</f>
        <v>1.9981902152978653E-2</v>
      </c>
      <c r="GW53" s="374">
        <f>HLOOKUP(GW55,[1]Sheet2!$H$216:$IR$217,2,0)</f>
        <v>7.7175484747845885E-2</v>
      </c>
      <c r="GX53" s="374">
        <f>HLOOKUP(GX55,[1]Sheet2!$H$216:$IR$217,2,0)</f>
        <v>1.1142232101939912E-2</v>
      </c>
      <c r="GY53" s="374">
        <f>HLOOKUP(GY55,[1]Sheet2!$H$216:$IR$217,2,0)</f>
        <v>0.23887152805841808</v>
      </c>
      <c r="GZ53" s="374">
        <f>HLOOKUP(GZ55,[1]Sheet2!$H$216:$IR$217,2,0)</f>
        <v>6.9825472852745651E-2</v>
      </c>
      <c r="HA53" s="374">
        <f>HLOOKUP(HA55,[1]Sheet2!$H$216:$IR$217,2,0)</f>
        <v>2.8111586640773151E-2</v>
      </c>
      <c r="HB53" s="374">
        <f>HLOOKUP(HB55,[1]Sheet2!$H$216:$IR$217,2,0)</f>
        <v>6.682500815607886E-3</v>
      </c>
      <c r="HC53" s="374">
        <f>HLOOKUP(HC55,[1]Sheet2!$H$216:$IR$217,2,0)</f>
        <v>0.1768252092820525</v>
      </c>
      <c r="HD53" s="374">
        <f>HLOOKUP(HD55,[1]Sheet2!$H$216:$IR$217,2,0)</f>
        <v>1.5415311119757249E-2</v>
      </c>
      <c r="HE53" s="374">
        <f>HLOOKUP(HE55,[1]Sheet2!$H$216:$IR$217,2,0)</f>
        <v>6.3907583325848019E-2</v>
      </c>
      <c r="HF53" s="374">
        <f>HLOOKUP(HF55,[1]Sheet2!$H$216:$IR$217,2,0)</f>
        <v>0.3352708612040059</v>
      </c>
      <c r="HG53" s="374">
        <f>HLOOKUP(HG55,[1]Sheet2!$H$216:$IR$217,2,0)</f>
        <v>2.1980925237839646E-2</v>
      </c>
      <c r="HH53" s="374">
        <f>HLOOKUP(HH55,[1]Sheet2!$H$216:$IR$217,2,0)</f>
        <v>7.271621570953806E-4</v>
      </c>
      <c r="HI53" s="374">
        <f>HLOOKUP(HI55,[1]Sheet2!$H$216:$IR$217,2,0)</f>
        <v>1.3266506876875866E-2</v>
      </c>
      <c r="HJ53" s="374">
        <f>HLOOKUP(HJ55,[1]Sheet2!$H$216:$IR$217,2,0)</f>
        <v>3.8093443175243616E-2</v>
      </c>
      <c r="HK53" s="374">
        <f>HLOOKUP(HK55,[1]Sheet2!$H$216:$IR$217,2,0)</f>
        <v>0.2012187205752099</v>
      </c>
      <c r="HL53" s="374">
        <f>HLOOKUP(HL55,[1]Sheet2!$H$216:$IR$217,2,0)</f>
        <v>7.1867546636926488E-2</v>
      </c>
      <c r="HM53" s="374">
        <f>HLOOKUP(HM55,[1]Sheet2!$H$216:$IR$217,2,0)</f>
        <v>8.7956077908608529E-3</v>
      </c>
      <c r="HN53" s="374">
        <f>HLOOKUP(HN55,[1]Sheet2!$H$216:$IR$217,2,0)</f>
        <v>0.17493483936232998</v>
      </c>
      <c r="HO53" s="374">
        <f>HLOOKUP(HO55,[1]Sheet2!$H$216:$IR$217,2,0)</f>
        <v>2.1007344312019793E-2</v>
      </c>
      <c r="HP53" s="374">
        <f>HLOOKUP(HP55,[1]Sheet2!$H$216:$IR$217,2,0)</f>
        <v>8.603661010106841E-3</v>
      </c>
      <c r="HQ53" s="374">
        <f>HLOOKUP(HQ55,[1]Sheet2!$H$216:$IR$217,2,0)</f>
        <v>7.6816648210208019E-2</v>
      </c>
      <c r="HR53" s="374">
        <f>HLOOKUP(HR55,[1]Sheet2!$H$216:$IR$217,2,0)</f>
        <v>9.3474198865861058E-2</v>
      </c>
      <c r="HS53" s="374">
        <f>HLOOKUP(HS55,[1]Sheet2!$H$216:$IR$217,2,0)</f>
        <v>1.0196466006379776E-2</v>
      </c>
      <c r="HT53" s="374">
        <f>HLOOKUP(HT55,[1]Sheet2!$H$216:$IR$217,2,0)</f>
        <v>3.6453877552257714E-2</v>
      </c>
      <c r="HU53" s="374">
        <f>HLOOKUP(HU55,[1]Sheet2!$H$216:$IR$217,2,0)</f>
        <v>9.0995046200864863E-2</v>
      </c>
      <c r="HV53" s="374">
        <f>HLOOKUP(HV55,[1]Sheet2!$H$216:$IR$217,2,0)</f>
        <v>6.0934263673763436E-2</v>
      </c>
      <c r="HW53" s="374">
        <f>HLOOKUP(HW55,[1]Sheet2!$H$216:$IR$217,2,0)</f>
        <v>1.0276931786716176E-2</v>
      </c>
      <c r="HX53" s="374">
        <f>HLOOKUP(HX55,[1]Sheet2!$H$216:$IR$217,2,0)</f>
        <v>0.15142520436118839</v>
      </c>
      <c r="HY53" s="374">
        <f>HLOOKUP(HY55,[1]Sheet2!$H$216:$IR$217,2,0)</f>
        <v>5.6246505402579056E-2</v>
      </c>
      <c r="HZ53" s="374">
        <f>HLOOKUP(HZ55,[1]Sheet2!$H$216:$IR$217,2,0)</f>
        <v>0.11529858484186245</v>
      </c>
      <c r="IA53" s="374">
        <f>HLOOKUP(IA55,[1]Sheet2!$H$216:$IR$217,2,0)</f>
        <v>0.21341531153149221</v>
      </c>
      <c r="IB53" s="374">
        <f>HLOOKUP(IB55,[1]Sheet2!$H$216:$IR$217,2,0)</f>
        <v>2.3131080713646628E-3</v>
      </c>
      <c r="IC53" s="374">
        <f>HLOOKUP(IC55,[1]Sheet2!$H$216:$IR$217,2,0)</f>
        <v>1.6512814291323082E-4</v>
      </c>
      <c r="ID53" s="374">
        <f>HLOOKUP(ID55,[1]Sheet2!$H$216:$IR$217,2,0)</f>
        <v>1.889116813096442E-2</v>
      </c>
      <c r="IE53" s="374">
        <f>HLOOKUP(IE55,[1]Sheet2!$H$216:$IR$217,2,0)</f>
        <v>7.0639437748845582E-2</v>
      </c>
      <c r="IF53" s="374">
        <f>HLOOKUP(IF55,[1]Sheet2!$H$216:$IR$217,2,0)</f>
        <v>0.1324683893902944</v>
      </c>
      <c r="IG53" s="374">
        <f>HLOOKUP(IG55,[1]Sheet2!$H$216:$IR$217,2,0)</f>
        <v>0.11271618358833096</v>
      </c>
      <c r="IH53" s="374">
        <f>HLOOKUP(IH55,[1]Sheet2!$H$216:$IR$217,2,0)</f>
        <v>0.1932310591309862</v>
      </c>
      <c r="II53" s="374">
        <f>HLOOKUP(II55,[1]Sheet2!$H$216:$IR$217,2,0)</f>
        <v>1.9354306717437424E-2</v>
      </c>
      <c r="IJ53" s="374">
        <f>HLOOKUP(IJ55,[1]Sheet2!$H$216:$IR$217,2,0)</f>
        <v>0.32651746159912659</v>
      </c>
      <c r="IK53" s="374">
        <f>HLOOKUP(IK55,[1]Sheet2!$H$216:$IR$217,2,0)</f>
        <v>3.3563701187601339E-2</v>
      </c>
      <c r="IL53" s="374">
        <f>HLOOKUP(IL55,[1]Sheet2!$H$216:$IR$217,2,0)</f>
        <v>2.5885898913619705E-2</v>
      </c>
      <c r="IM53" s="374">
        <f>HLOOKUP(IM55,[1]Sheet2!$H$216:$IR$217,2,0)</f>
        <v>3.6791695651790302E-2</v>
      </c>
      <c r="IN53" s="374">
        <f>HLOOKUP(IN55,[1]Sheet2!$H$216:$IR$217,2,0)</f>
        <v>7.6862024801177334E-2</v>
      </c>
    </row>
    <row r="54" spans="1:248" x14ac:dyDescent="0.25">
      <c r="F54" s="630" t="s">
        <v>684</v>
      </c>
      <c r="G54" s="630"/>
      <c r="H54" s="387"/>
      <c r="I54" s="387"/>
      <c r="J54" s="387"/>
      <c r="K54" s="387"/>
      <c r="L54" s="387"/>
      <c r="M54" s="387"/>
      <c r="N54" s="387"/>
      <c r="O54" s="387"/>
      <c r="P54" s="387"/>
      <c r="Q54" s="387"/>
      <c r="R54" s="387"/>
      <c r="S54" s="387"/>
      <c r="T54" s="387"/>
      <c r="U54" s="387"/>
      <c r="V54" s="387"/>
      <c r="W54" s="387"/>
      <c r="X54" s="387"/>
      <c r="Y54" s="387"/>
      <c r="Z54" s="387"/>
      <c r="AA54" s="387"/>
      <c r="AB54" s="387"/>
      <c r="AC54" s="387"/>
      <c r="AD54" s="387"/>
      <c r="AE54" s="387"/>
      <c r="AF54" s="387"/>
      <c r="AG54" s="387"/>
      <c r="AH54" s="387"/>
      <c r="AI54" s="387"/>
      <c r="AJ54" s="387"/>
      <c r="AK54" s="387"/>
      <c r="AL54" s="387"/>
      <c r="AM54" s="387"/>
      <c r="AN54" s="387"/>
      <c r="AO54" s="387"/>
      <c r="AP54" s="387"/>
      <c r="AQ54" s="387"/>
      <c r="AR54" s="387"/>
      <c r="AS54" s="387"/>
      <c r="AT54" s="387"/>
      <c r="AU54" s="387"/>
      <c r="AV54" s="387"/>
      <c r="AW54" s="387"/>
      <c r="AX54" s="387"/>
      <c r="AY54" s="387"/>
      <c r="AZ54" s="387"/>
      <c r="BA54" s="387"/>
      <c r="BB54" s="387"/>
      <c r="BC54" s="387"/>
      <c r="BD54" s="387"/>
      <c r="BE54" s="387"/>
      <c r="BF54" s="387"/>
      <c r="BG54" s="387"/>
      <c r="BH54" s="387"/>
      <c r="BI54" s="387"/>
      <c r="BJ54" s="387"/>
      <c r="BK54" s="387"/>
      <c r="BL54" s="387"/>
      <c r="BM54" s="387"/>
      <c r="BN54" s="387"/>
      <c r="BO54" s="387"/>
      <c r="BP54" s="387"/>
      <c r="BQ54" s="387"/>
      <c r="BR54" s="387"/>
      <c r="BS54" s="387"/>
      <c r="BT54" s="387"/>
      <c r="BU54" s="387"/>
      <c r="BV54" s="387"/>
      <c r="BW54" s="387"/>
      <c r="BX54" s="387"/>
      <c r="BY54" s="387"/>
      <c r="BZ54" s="387"/>
      <c r="CA54" s="387"/>
      <c r="CB54" s="387"/>
      <c r="CC54" s="387"/>
      <c r="CD54" s="387"/>
      <c r="CE54" s="387"/>
      <c r="CF54" s="387"/>
      <c r="CG54" s="387"/>
      <c r="CH54" s="387"/>
      <c r="CI54" s="387"/>
      <c r="CJ54" s="387"/>
      <c r="CK54" s="387"/>
      <c r="CL54" s="387"/>
      <c r="CM54" s="387"/>
      <c r="CN54" s="387"/>
      <c r="CO54" s="387"/>
      <c r="CP54" s="387"/>
      <c r="CQ54" s="387"/>
      <c r="CR54" s="387"/>
      <c r="CS54" s="387"/>
      <c r="CT54" s="387"/>
      <c r="CU54" s="387"/>
      <c r="CV54" s="387"/>
      <c r="CW54" s="387"/>
      <c r="CX54" s="387"/>
      <c r="CY54" s="387"/>
      <c r="CZ54" s="387"/>
      <c r="DA54" s="387"/>
      <c r="DB54" s="387"/>
      <c r="DC54" s="387"/>
      <c r="DD54" s="387"/>
      <c r="DE54" s="387"/>
      <c r="DF54" s="387"/>
      <c r="DG54" s="387"/>
      <c r="DH54" s="387"/>
      <c r="DI54" s="387"/>
      <c r="DJ54" s="387"/>
      <c r="DK54" s="387"/>
      <c r="DL54" s="387"/>
      <c r="DM54" s="387"/>
      <c r="DN54" s="387"/>
      <c r="DO54" s="387"/>
      <c r="DP54" s="387"/>
      <c r="DQ54" s="387"/>
      <c r="DR54" s="387"/>
      <c r="DS54" s="387"/>
      <c r="DT54" s="387"/>
      <c r="DU54" s="387"/>
      <c r="DV54" s="387"/>
      <c r="DW54" s="387"/>
      <c r="DX54" s="387"/>
      <c r="DY54" s="387"/>
      <c r="DZ54" s="387"/>
      <c r="EA54" s="387"/>
      <c r="EB54" s="387"/>
      <c r="EC54" s="387"/>
      <c r="ED54" s="387"/>
      <c r="EE54" s="387"/>
      <c r="EF54" s="332" t="s">
        <v>685</v>
      </c>
    </row>
    <row r="55" spans="1:248" x14ac:dyDescent="0.25">
      <c r="C55" s="631" t="s">
        <v>593</v>
      </c>
      <c r="D55" s="631"/>
      <c r="E55" s="414"/>
      <c r="F55" s="375">
        <v>10401</v>
      </c>
      <c r="G55" s="375">
        <v>10402</v>
      </c>
      <c r="H55" s="375">
        <v>10403</v>
      </c>
      <c r="I55" s="332">
        <v>10404</v>
      </c>
      <c r="J55" s="332">
        <v>10406</v>
      </c>
      <c r="K55" s="332">
        <v>10501</v>
      </c>
      <c r="L55" s="332">
        <v>10502</v>
      </c>
      <c r="M55" s="332">
        <v>10611</v>
      </c>
      <c r="N55" s="332">
        <v>10613</v>
      </c>
      <c r="O55" s="332">
        <v>10711</v>
      </c>
      <c r="P55" s="332">
        <v>10712</v>
      </c>
      <c r="Q55" s="332">
        <v>10713</v>
      </c>
      <c r="R55" s="332">
        <v>10721</v>
      </c>
      <c r="S55" s="332">
        <v>10731</v>
      </c>
      <c r="T55" s="332">
        <v>10732</v>
      </c>
      <c r="U55" s="332">
        <v>10733</v>
      </c>
      <c r="V55" s="332">
        <v>10741</v>
      </c>
      <c r="W55" s="332">
        <v>10750</v>
      </c>
      <c r="X55" s="332">
        <v>10791</v>
      </c>
      <c r="Y55" s="332">
        <v>10793</v>
      </c>
      <c r="Z55" s="332">
        <v>10794</v>
      </c>
      <c r="AA55" s="332">
        <v>10799</v>
      </c>
      <c r="AB55" s="332">
        <v>11030</v>
      </c>
      <c r="AC55" s="332">
        <v>11041</v>
      </c>
      <c r="AD55" s="332">
        <v>11042</v>
      </c>
      <c r="AE55" s="332">
        <v>12000</v>
      </c>
      <c r="AF55" s="332">
        <v>13110</v>
      </c>
      <c r="AG55" s="332">
        <v>13120</v>
      </c>
      <c r="AH55" s="332">
        <v>13132</v>
      </c>
      <c r="AI55" s="332">
        <v>14102</v>
      </c>
      <c r="AJ55" s="332">
        <v>15120</v>
      </c>
      <c r="AK55" s="332">
        <v>15201</v>
      </c>
      <c r="AL55" s="332">
        <v>15203</v>
      </c>
      <c r="AM55" s="332">
        <v>16100</v>
      </c>
      <c r="AN55" s="332">
        <v>16211</v>
      </c>
      <c r="AO55" s="332">
        <v>16212</v>
      </c>
      <c r="AP55" s="332">
        <v>16221</v>
      </c>
      <c r="AQ55" s="332">
        <v>16230</v>
      </c>
      <c r="AR55" s="332">
        <v>17010</v>
      </c>
      <c r="AS55" s="332">
        <v>17020</v>
      </c>
      <c r="AT55" s="332">
        <v>17091</v>
      </c>
      <c r="AU55" s="332">
        <v>17092</v>
      </c>
      <c r="AV55" s="332">
        <v>17093</v>
      </c>
      <c r="AW55" s="332">
        <v>18110</v>
      </c>
      <c r="AX55" s="332">
        <v>18120</v>
      </c>
      <c r="AY55" s="332">
        <v>19201</v>
      </c>
      <c r="AZ55" s="332">
        <v>20111</v>
      </c>
      <c r="BA55" s="332">
        <v>20112</v>
      </c>
      <c r="BB55" s="332">
        <v>20113</v>
      </c>
      <c r="BC55" s="332">
        <v>20121</v>
      </c>
      <c r="BD55" s="332">
        <v>20131</v>
      </c>
      <c r="BE55" s="332">
        <v>20210</v>
      </c>
      <c r="BF55" s="332">
        <v>20221</v>
      </c>
      <c r="BG55" s="332">
        <v>20222</v>
      </c>
      <c r="BH55" s="332">
        <v>20231</v>
      </c>
      <c r="BI55" s="332">
        <v>20232</v>
      </c>
      <c r="BJ55" s="332">
        <v>20291</v>
      </c>
      <c r="BK55" s="332">
        <v>20299</v>
      </c>
      <c r="BL55" s="332">
        <v>21001</v>
      </c>
      <c r="BM55" s="332">
        <v>22111</v>
      </c>
      <c r="BN55" s="332">
        <v>22112</v>
      </c>
      <c r="BO55" s="332">
        <v>22192</v>
      </c>
      <c r="BP55" s="332">
        <v>22193</v>
      </c>
      <c r="BQ55" s="332">
        <v>22199</v>
      </c>
      <c r="BR55" s="332">
        <v>22201</v>
      </c>
      <c r="BS55" s="332">
        <v>22202</v>
      </c>
      <c r="BT55" s="332">
        <v>22203</v>
      </c>
      <c r="BU55" s="332">
        <v>22204</v>
      </c>
      <c r="BV55" s="332">
        <v>22205</v>
      </c>
      <c r="BW55" s="332">
        <v>22209</v>
      </c>
      <c r="BX55" s="332">
        <v>23101</v>
      </c>
      <c r="BY55" s="332">
        <v>23109</v>
      </c>
      <c r="BZ55" s="416">
        <v>23921</v>
      </c>
      <c r="CA55" s="332">
        <v>23930</v>
      </c>
      <c r="CB55" s="332">
        <v>23941</v>
      </c>
      <c r="CC55" s="332">
        <v>23942</v>
      </c>
      <c r="CD55" s="332">
        <v>23951</v>
      </c>
      <c r="CE55" s="332">
        <v>23952</v>
      </c>
      <c r="CF55" s="332">
        <v>23953</v>
      </c>
      <c r="CG55" s="332">
        <v>23959</v>
      </c>
      <c r="CH55" s="332">
        <v>23990</v>
      </c>
      <c r="CI55" s="332">
        <v>24101</v>
      </c>
      <c r="CJ55" s="332">
        <v>24102</v>
      </c>
      <c r="CK55" s="332">
        <v>24103</v>
      </c>
      <c r="CL55" s="332">
        <v>24109</v>
      </c>
      <c r="CM55" s="332" t="s">
        <v>431</v>
      </c>
      <c r="CN55" s="332">
        <v>25113</v>
      </c>
      <c r="CO55" s="332">
        <v>25119</v>
      </c>
      <c r="CP55" s="332">
        <v>25120</v>
      </c>
      <c r="CQ55" s="332">
        <v>25910</v>
      </c>
      <c r="CR55" s="332">
        <v>25920</v>
      </c>
      <c r="CS55" s="332">
        <v>25991</v>
      </c>
      <c r="CT55" s="332">
        <v>25992</v>
      </c>
      <c r="CU55" s="332">
        <v>25993</v>
      </c>
      <c r="CV55" s="332">
        <v>25999</v>
      </c>
      <c r="CW55" s="332">
        <v>26101</v>
      </c>
      <c r="CX55" s="332">
        <v>26102</v>
      </c>
      <c r="CY55" s="332">
        <v>26103</v>
      </c>
      <c r="CZ55" s="332">
        <v>26104</v>
      </c>
      <c r="DA55" s="332">
        <v>26105</v>
      </c>
      <c r="DB55" s="332">
        <v>26109</v>
      </c>
      <c r="DC55" s="332">
        <v>26201</v>
      </c>
      <c r="DD55" s="332">
        <v>26202</v>
      </c>
      <c r="DE55" s="332">
        <v>26300</v>
      </c>
      <c r="DF55" s="332">
        <v>26400</v>
      </c>
      <c r="DG55" s="332">
        <v>26511</v>
      </c>
      <c r="DH55" s="332">
        <v>26520</v>
      </c>
      <c r="DI55" s="332">
        <v>26600</v>
      </c>
      <c r="DJ55" s="332">
        <v>26701</v>
      </c>
      <c r="DK55" s="332">
        <v>26702</v>
      </c>
      <c r="DL55" s="332">
        <v>27101</v>
      </c>
      <c r="DM55" s="332">
        <v>27102</v>
      </c>
      <c r="DN55" s="332">
        <v>27310</v>
      </c>
      <c r="DO55" s="332">
        <v>27320</v>
      </c>
      <c r="DP55" s="332">
        <v>27500</v>
      </c>
      <c r="DQ55" s="332">
        <v>28120</v>
      </c>
      <c r="DR55" s="332">
        <v>28130</v>
      </c>
      <c r="DS55" s="332">
        <v>28140</v>
      </c>
      <c r="DT55" s="332">
        <v>28160</v>
      </c>
      <c r="DU55" s="332">
        <v>28180</v>
      </c>
      <c r="DV55" s="332">
        <v>28192</v>
      </c>
      <c r="DW55" s="332">
        <v>28220</v>
      </c>
      <c r="DX55" s="332">
        <v>28290</v>
      </c>
      <c r="DY55" s="332">
        <v>29101</v>
      </c>
      <c r="DZ55" s="332">
        <v>29300</v>
      </c>
      <c r="EA55" s="332">
        <v>30110</v>
      </c>
      <c r="EB55" s="332">
        <v>30300</v>
      </c>
      <c r="EC55" s="332">
        <v>30910</v>
      </c>
      <c r="ED55" s="332">
        <v>31001</v>
      </c>
      <c r="EE55" s="332">
        <v>33150</v>
      </c>
      <c r="EF55" s="389">
        <v>10101</v>
      </c>
      <c r="EG55" s="389">
        <v>10102</v>
      </c>
      <c r="EH55" s="389">
        <v>10103</v>
      </c>
      <c r="EI55" s="389">
        <v>10104</v>
      </c>
      <c r="EJ55" s="389">
        <v>10201</v>
      </c>
      <c r="EK55" s="389">
        <v>10202</v>
      </c>
      <c r="EL55" s="389">
        <v>10203</v>
      </c>
      <c r="EM55" s="389">
        <v>10204</v>
      </c>
      <c r="EN55" s="389">
        <v>10205</v>
      </c>
      <c r="EO55" s="389">
        <v>10301</v>
      </c>
      <c r="EP55" s="389">
        <v>10302</v>
      </c>
      <c r="EQ55" s="389">
        <v>10303</v>
      </c>
      <c r="ER55" s="389">
        <v>10304</v>
      </c>
      <c r="ES55" s="389">
        <v>10305</v>
      </c>
      <c r="ET55" s="389">
        <v>10306</v>
      </c>
      <c r="EU55" s="389">
        <v>10405</v>
      </c>
      <c r="EV55" s="389">
        <v>10509</v>
      </c>
      <c r="EW55" s="389">
        <v>10619</v>
      </c>
      <c r="EX55" s="389">
        <v>10621</v>
      </c>
      <c r="EY55" s="389">
        <v>10622</v>
      </c>
      <c r="EZ55" s="389">
        <v>10623</v>
      </c>
      <c r="FA55" s="389">
        <v>10714</v>
      </c>
      <c r="FB55" s="389">
        <v>10722</v>
      </c>
      <c r="FC55" s="389">
        <v>10792</v>
      </c>
      <c r="FD55" s="389">
        <v>10795</v>
      </c>
      <c r="FE55" s="389">
        <v>10800</v>
      </c>
      <c r="FF55" s="389">
        <v>11010</v>
      </c>
      <c r="FG55" s="389">
        <v>11020</v>
      </c>
      <c r="FH55" s="389">
        <v>13131</v>
      </c>
      <c r="FI55" s="389">
        <v>13910</v>
      </c>
      <c r="FJ55" s="389">
        <v>13921</v>
      </c>
      <c r="FK55" s="389">
        <v>13922</v>
      </c>
      <c r="FL55" s="389">
        <v>13930</v>
      </c>
      <c r="FM55" s="389">
        <v>13940</v>
      </c>
      <c r="FN55" s="389">
        <v>13990</v>
      </c>
      <c r="FO55" s="389">
        <v>14101</v>
      </c>
      <c r="FP55" s="389">
        <v>14103</v>
      </c>
      <c r="FQ55" s="389">
        <v>14109</v>
      </c>
      <c r="FR55" s="389">
        <v>14200</v>
      </c>
      <c r="FS55" s="389">
        <v>14300</v>
      </c>
      <c r="FT55" s="389">
        <v>15110</v>
      </c>
      <c r="FU55" s="389">
        <v>15202</v>
      </c>
      <c r="FV55" s="389">
        <v>15209</v>
      </c>
      <c r="FW55" s="389">
        <v>16222</v>
      </c>
      <c r="FX55" s="389">
        <v>16291</v>
      </c>
      <c r="FY55" s="389">
        <v>16292</v>
      </c>
      <c r="FZ55" s="389">
        <v>17094</v>
      </c>
      <c r="GA55" s="389">
        <v>17099</v>
      </c>
      <c r="GB55" s="389">
        <v>18200</v>
      </c>
      <c r="GC55" s="389">
        <v>19202</v>
      </c>
      <c r="GD55" s="389">
        <v>20119</v>
      </c>
      <c r="GE55" s="389">
        <v>20129</v>
      </c>
      <c r="GF55" s="389">
        <v>20132</v>
      </c>
      <c r="GG55" s="389">
        <v>20292</v>
      </c>
      <c r="GH55" s="389">
        <v>20300</v>
      </c>
      <c r="GI55" s="389">
        <v>21003</v>
      </c>
      <c r="GJ55" s="389">
        <v>21007</v>
      </c>
      <c r="GK55" s="389">
        <v>21009</v>
      </c>
      <c r="GL55" s="389">
        <v>22191</v>
      </c>
      <c r="GM55" s="389">
        <v>23911</v>
      </c>
      <c r="GN55" s="389">
        <v>23912</v>
      </c>
      <c r="GO55" s="389">
        <v>23929</v>
      </c>
      <c r="GP55" s="389">
        <v>23960</v>
      </c>
      <c r="GQ55" s="389">
        <v>24104</v>
      </c>
      <c r="GR55" s="389">
        <v>24311</v>
      </c>
      <c r="GS55" s="389">
        <v>24312</v>
      </c>
      <c r="GT55" s="389">
        <v>24320</v>
      </c>
      <c r="GU55" s="389">
        <v>25111</v>
      </c>
      <c r="GV55" s="389">
        <v>25112</v>
      </c>
      <c r="GW55" s="389">
        <v>25130</v>
      </c>
      <c r="GX55" s="389">
        <v>25200</v>
      </c>
      <c r="GY55" s="389">
        <v>25930</v>
      </c>
      <c r="GZ55" s="389">
        <v>25994</v>
      </c>
      <c r="HA55" s="389">
        <v>26512</v>
      </c>
      <c r="HB55" s="389">
        <v>26800</v>
      </c>
      <c r="HC55" s="389">
        <v>27200</v>
      </c>
      <c r="HD55" s="389">
        <v>27330</v>
      </c>
      <c r="HE55" s="389">
        <v>27400</v>
      </c>
      <c r="HF55" s="389">
        <v>27900</v>
      </c>
      <c r="HG55" s="389">
        <v>28110</v>
      </c>
      <c r="HH55" s="389">
        <v>28150</v>
      </c>
      <c r="HI55" s="389">
        <v>28170</v>
      </c>
      <c r="HJ55" s="389">
        <v>28191</v>
      </c>
      <c r="HK55" s="389">
        <v>28199</v>
      </c>
      <c r="HL55" s="389">
        <v>28210</v>
      </c>
      <c r="HM55" s="389">
        <v>28230</v>
      </c>
      <c r="HN55" s="389">
        <v>28240</v>
      </c>
      <c r="HO55" s="389">
        <v>28250</v>
      </c>
      <c r="HP55" s="389">
        <v>28260</v>
      </c>
      <c r="HQ55" s="389">
        <v>29102</v>
      </c>
      <c r="HR55" s="389">
        <v>29200</v>
      </c>
      <c r="HS55" s="389">
        <v>30120</v>
      </c>
      <c r="HT55" s="389">
        <v>30200</v>
      </c>
      <c r="HU55" s="389">
        <v>30400</v>
      </c>
      <c r="HV55" s="389">
        <v>30920</v>
      </c>
      <c r="HW55" s="389">
        <v>30990</v>
      </c>
      <c r="HX55" s="389">
        <v>31002</v>
      </c>
      <c r="HY55" s="389">
        <v>31003</v>
      </c>
      <c r="HZ55" s="389">
        <v>31009</v>
      </c>
      <c r="IA55" s="389">
        <v>32110</v>
      </c>
      <c r="IB55" s="389">
        <v>32120</v>
      </c>
      <c r="IC55" s="389">
        <v>32200</v>
      </c>
      <c r="ID55" s="389">
        <v>32300</v>
      </c>
      <c r="IE55" s="389">
        <v>32400</v>
      </c>
      <c r="IF55" s="389">
        <v>32500</v>
      </c>
      <c r="IG55" s="389">
        <v>32901</v>
      </c>
      <c r="IH55" s="389">
        <v>32909</v>
      </c>
      <c r="II55" s="389">
        <v>33110</v>
      </c>
      <c r="IJ55" s="389">
        <v>33120</v>
      </c>
      <c r="IK55" s="389">
        <v>33131</v>
      </c>
      <c r="IL55" s="389">
        <v>33140</v>
      </c>
      <c r="IM55" s="389">
        <v>33190</v>
      </c>
      <c r="IN55" s="389">
        <v>33200</v>
      </c>
    </row>
    <row r="56" spans="1:248" ht="30" x14ac:dyDescent="0.25">
      <c r="A56" s="376" t="s">
        <v>666</v>
      </c>
      <c r="B56" s="376" t="s">
        <v>673</v>
      </c>
      <c r="C56" s="386" t="s">
        <v>669</v>
      </c>
      <c r="D56" s="385" t="s">
        <v>668</v>
      </c>
      <c r="E56" s="392">
        <v>68.25110527161435</v>
      </c>
      <c r="F56" s="396">
        <v>1.9399875996982858</v>
      </c>
      <c r="G56" s="396">
        <v>1.3662565775542865</v>
      </c>
      <c r="H56" s="396">
        <v>0.16655497213928991</v>
      </c>
      <c r="I56" s="396">
        <v>4.2390551708795028E-2</v>
      </c>
      <c r="J56" s="396">
        <v>0.18305076681363122</v>
      </c>
      <c r="K56" s="396">
        <v>2.5108373255757557E-2</v>
      </c>
      <c r="L56" s="396">
        <v>0.43495963636314283</v>
      </c>
      <c r="M56" s="396">
        <v>8.8871286725337589E-2</v>
      </c>
      <c r="N56" s="396">
        <v>0.13230114954737746</v>
      </c>
      <c r="O56" s="396">
        <v>0.1311535637977915</v>
      </c>
      <c r="P56" s="396">
        <v>0.36402038742406895</v>
      </c>
      <c r="Q56" s="396">
        <v>8.7589839420362872E-2</v>
      </c>
      <c r="R56" s="396">
        <v>0.1176231390282263</v>
      </c>
      <c r="S56" s="396">
        <v>0.16597519302114999</v>
      </c>
      <c r="T56" s="396">
        <v>0.10646620683372587</v>
      </c>
      <c r="U56" s="396">
        <v>5.0203367764849016E-2</v>
      </c>
      <c r="V56" s="396">
        <v>8.5563232119451174E-2</v>
      </c>
      <c r="W56" s="396">
        <v>0.16801531442675971</v>
      </c>
      <c r="X56" s="396">
        <v>0.14934260020080259</v>
      </c>
      <c r="Y56" s="396">
        <v>0.12646102811401863</v>
      </c>
      <c r="Z56" s="396">
        <v>6.6483124642393587E-2</v>
      </c>
      <c r="AA56" s="396">
        <v>0.14581478740383155</v>
      </c>
      <c r="AB56" s="396">
        <v>0.17697333900995121</v>
      </c>
      <c r="AC56" s="396">
        <v>0.37804678363939487</v>
      </c>
      <c r="AD56" s="396">
        <v>6.0756784117075378E-2</v>
      </c>
      <c r="AE56" s="396">
        <v>0.51641002307315109</v>
      </c>
      <c r="AF56" s="396">
        <v>6.9396590113446649E-2</v>
      </c>
      <c r="AG56" s="396">
        <v>0.21968499121980192</v>
      </c>
      <c r="AH56" s="396">
        <v>0.10603465633731925</v>
      </c>
      <c r="AI56" s="396">
        <v>0.45590227187292626</v>
      </c>
      <c r="AJ56" s="396">
        <v>5.2596434866964144E-2</v>
      </c>
      <c r="AK56" s="396">
        <v>1.8269621509134221E-2</v>
      </c>
      <c r="AL56" s="396">
        <v>4.1145495855983719E-2</v>
      </c>
      <c r="AM56" s="396">
        <v>0.34793416036412878</v>
      </c>
      <c r="AN56" s="396">
        <v>0.56539716127009754</v>
      </c>
      <c r="AO56" s="396">
        <v>0.25440124778127554</v>
      </c>
      <c r="AP56" s="396">
        <v>0.1376592840976518</v>
      </c>
      <c r="AQ56" s="396">
        <v>5.5352802284193786E-2</v>
      </c>
      <c r="AR56" s="396">
        <v>0.2398767615431539</v>
      </c>
      <c r="AS56" s="396">
        <v>0.45427394839059743</v>
      </c>
      <c r="AT56" s="396">
        <v>4.013148263263961E-2</v>
      </c>
      <c r="AU56" s="396">
        <v>0.21508736305558715</v>
      </c>
      <c r="AV56" s="396">
        <v>0.11129621724124646</v>
      </c>
      <c r="AW56" s="396">
        <v>0.73063258040217249</v>
      </c>
      <c r="AX56" s="396">
        <v>0.19261742336539203</v>
      </c>
      <c r="AY56" s="396">
        <v>9.261694843708062</v>
      </c>
      <c r="AZ56" s="396">
        <v>1.0462679560722721</v>
      </c>
      <c r="BA56" s="396">
        <v>2.0040450699344339</v>
      </c>
      <c r="BB56" s="396">
        <v>0.29275864740306745</v>
      </c>
      <c r="BC56" s="396">
        <v>0.37622282837085569</v>
      </c>
      <c r="BD56" s="396">
        <v>1.109282662925452</v>
      </c>
      <c r="BE56" s="396">
        <v>0.1395502491062777</v>
      </c>
      <c r="BF56" s="396">
        <v>0.32573327876252783</v>
      </c>
      <c r="BG56" s="396">
        <v>9.8193124427141273E-2</v>
      </c>
      <c r="BH56" s="396">
        <v>0.23226953866645486</v>
      </c>
      <c r="BI56" s="396">
        <v>0.15468177079288847</v>
      </c>
      <c r="BJ56" s="396">
        <v>6.5508069934243742E-3</v>
      </c>
      <c r="BK56" s="396">
        <v>0.42579552640164048</v>
      </c>
      <c r="BL56" s="396">
        <v>0.29914528545341051</v>
      </c>
      <c r="BM56" s="396">
        <v>0.17492571724580519</v>
      </c>
      <c r="BN56" s="396">
        <v>3.8422456444296871E-2</v>
      </c>
      <c r="BO56" s="396">
        <v>1.1608536528108708</v>
      </c>
      <c r="BP56" s="396">
        <v>0.24454565086008054</v>
      </c>
      <c r="BQ56" s="396">
        <v>0.37474653617667741</v>
      </c>
      <c r="BR56" s="396">
        <v>0.36200833264365334</v>
      </c>
      <c r="BS56" s="396">
        <v>0.17338804929953594</v>
      </c>
      <c r="BT56" s="396">
        <v>0.62475477206025898</v>
      </c>
      <c r="BU56" s="396">
        <v>7.4834221871283163E-2</v>
      </c>
      <c r="BV56" s="396">
        <v>0.16839762252454227</v>
      </c>
      <c r="BW56" s="396">
        <v>0.86105137027111445</v>
      </c>
      <c r="BX56" s="396">
        <v>0.1479574840197804</v>
      </c>
      <c r="BY56" s="396">
        <v>0.22898389298661276</v>
      </c>
      <c r="BZ56" s="417">
        <v>0.22646132365802152</v>
      </c>
      <c r="CA56" s="396">
        <v>7.3290153758727758E-2</v>
      </c>
      <c r="CB56" s="396">
        <v>0.74330727802929186</v>
      </c>
      <c r="CC56" s="396">
        <v>9.1133902862728919E-2</v>
      </c>
      <c r="CD56" s="396">
        <v>0.35583391636791073</v>
      </c>
      <c r="CE56" s="396">
        <v>0.38388039385170508</v>
      </c>
      <c r="CF56" s="396">
        <v>0.18254153714184215</v>
      </c>
      <c r="CG56" s="396">
        <v>0.1867512798694925</v>
      </c>
      <c r="CH56" s="396">
        <v>0.2063185162018846</v>
      </c>
      <c r="CI56" s="396">
        <v>0.23402376720993864</v>
      </c>
      <c r="CJ56" s="396">
        <v>0.78756844915310364</v>
      </c>
      <c r="CK56" s="396">
        <v>0.1107378265136342</v>
      </c>
      <c r="CL56" s="396">
        <v>0.32589142969250168</v>
      </c>
      <c r="CM56" s="396">
        <v>0.70975970604242977</v>
      </c>
      <c r="CN56" s="396">
        <v>0.31698159286605959</v>
      </c>
      <c r="CO56" s="396">
        <v>0.5369608665013631</v>
      </c>
      <c r="CP56" s="396">
        <v>0.31014169953223697</v>
      </c>
      <c r="CQ56" s="396">
        <v>0.32334456559125391</v>
      </c>
      <c r="CR56" s="396">
        <v>0.24866830936838266</v>
      </c>
      <c r="CS56" s="396">
        <v>0.41488209743321147</v>
      </c>
      <c r="CT56" s="396">
        <v>0.34779259315621514</v>
      </c>
      <c r="CU56" s="396">
        <v>0.3065236995675229</v>
      </c>
      <c r="CV56" s="396">
        <v>0.4545289291164209</v>
      </c>
      <c r="CW56" s="396">
        <v>3.2519707674089249</v>
      </c>
      <c r="CX56" s="396">
        <v>1.7564937748048028</v>
      </c>
      <c r="CY56" s="396">
        <v>0.29474823546647855</v>
      </c>
      <c r="CZ56" s="396">
        <v>2.1860830762330634</v>
      </c>
      <c r="DA56" s="396">
        <v>7.2088671997769084E-3</v>
      </c>
      <c r="DB56" s="396">
        <v>0.18687942137309568</v>
      </c>
      <c r="DC56" s="396">
        <v>0.65621170431460696</v>
      </c>
      <c r="DD56" s="396">
        <v>1.1593140009021359</v>
      </c>
      <c r="DE56" s="396">
        <v>0.90877197496935225</v>
      </c>
      <c r="DF56" s="396">
        <v>2.4309808257863263</v>
      </c>
      <c r="DG56" s="396">
        <v>0.39194422099337561</v>
      </c>
      <c r="DH56" s="396">
        <v>0.13019688098588264</v>
      </c>
      <c r="DI56" s="396">
        <v>0.40159409048706757</v>
      </c>
      <c r="DJ56" s="396">
        <v>3.874008766891688E-2</v>
      </c>
      <c r="DK56" s="396">
        <v>4.9925233880120559E-2</v>
      </c>
      <c r="DL56" s="396">
        <v>0.20868291986666157</v>
      </c>
      <c r="DM56" s="396">
        <v>0.43741984575414911</v>
      </c>
      <c r="DN56" s="396">
        <v>2.8834393300444874E-2</v>
      </c>
      <c r="DO56" s="396">
        <v>0.45928219225268357</v>
      </c>
      <c r="DP56" s="396">
        <v>0.47239134962598078</v>
      </c>
      <c r="DQ56" s="396">
        <v>1.419076740685344E-3</v>
      </c>
      <c r="DR56" s="396">
        <v>0.13842804205038289</v>
      </c>
      <c r="DS56" s="396">
        <v>5.1087966277914766E-2</v>
      </c>
      <c r="DT56" s="396">
        <v>8.4355798194951398E-2</v>
      </c>
      <c r="DU56" s="396">
        <v>5.7527034522973884E-2</v>
      </c>
      <c r="DV56" s="396">
        <v>0.66346033189674092</v>
      </c>
      <c r="DW56" s="396">
        <v>0.32685903370808855</v>
      </c>
      <c r="DX56" s="396">
        <v>0.26116823518360183</v>
      </c>
      <c r="DY56" s="396">
        <v>1.5819815574014933</v>
      </c>
      <c r="DZ56" s="396">
        <v>1.4190711609834121</v>
      </c>
      <c r="EA56" s="396">
        <v>0.43903955088241153</v>
      </c>
      <c r="EB56" s="396">
        <v>0.27803434710815472</v>
      </c>
      <c r="EC56" s="396">
        <v>0.26434988756410754</v>
      </c>
      <c r="ED56" s="396">
        <v>0.71986464617796986</v>
      </c>
      <c r="EE56" s="396">
        <v>0.24498078256390951</v>
      </c>
      <c r="EF56" s="397">
        <v>5.0916078889437132E-2</v>
      </c>
      <c r="EG56" s="397">
        <v>0.28019170738698462</v>
      </c>
      <c r="EH56" s="397">
        <v>4.903910136423434E-4</v>
      </c>
      <c r="EI56" s="397">
        <v>9.9854980685922298E-3</v>
      </c>
      <c r="EJ56" s="397">
        <v>7.0567679378803497E-2</v>
      </c>
      <c r="EK56" s="397">
        <v>0.10518755878053915</v>
      </c>
      <c r="EL56" s="397">
        <v>1.223470418077347E-2</v>
      </c>
      <c r="EM56" s="397">
        <v>1.0023931114868196E-2</v>
      </c>
      <c r="EN56" s="397">
        <v>1.6559360375900621E-3</v>
      </c>
      <c r="EO56" s="397">
        <v>2.9691256430221614E-2</v>
      </c>
      <c r="EP56" s="397">
        <v>1.5874652868030505E-2</v>
      </c>
      <c r="EQ56" s="397">
        <v>2.3343081799266979E-3</v>
      </c>
      <c r="ER56" s="397">
        <v>6.7174318863590741E-3</v>
      </c>
      <c r="ES56" s="397">
        <v>1.3034731272699735E-2</v>
      </c>
      <c r="ET56" s="397">
        <v>3.3047793599772689E-2</v>
      </c>
      <c r="EU56" s="397">
        <v>1.328449270348209E-2</v>
      </c>
      <c r="EV56" s="397">
        <v>1.4557539534143016E-2</v>
      </c>
      <c r="EW56" s="397">
        <v>4.309847211812017E-3</v>
      </c>
      <c r="EX56" s="397">
        <v>1.9742523101177049E-4</v>
      </c>
      <c r="EY56" s="397">
        <v>2.7764224336961386E-3</v>
      </c>
      <c r="EZ56" s="397">
        <v>4.4875486390549696E-3</v>
      </c>
      <c r="FA56" s="397">
        <v>1.5285610972850694E-2</v>
      </c>
      <c r="FB56" s="397">
        <v>5.2566764061367344E-2</v>
      </c>
      <c r="FC56" s="397">
        <v>1.6909177434714779E-2</v>
      </c>
      <c r="FD56" s="397">
        <v>5.2175487000406234E-3</v>
      </c>
      <c r="FE56" s="397">
        <v>0.47199720375431681</v>
      </c>
      <c r="FF56" s="397">
        <v>1.945324462873774E-2</v>
      </c>
      <c r="FG56" s="397">
        <v>1.2321694113101625E-2</v>
      </c>
      <c r="FH56" s="397">
        <v>8.7633788411321037E-3</v>
      </c>
      <c r="FI56" s="397">
        <v>6.2038166998339278E-2</v>
      </c>
      <c r="FJ56" s="397">
        <v>1.2762910369962672E-2</v>
      </c>
      <c r="FK56" s="397">
        <v>4.1040784955688046E-2</v>
      </c>
      <c r="FL56" s="397">
        <v>1.944046184719905E-2</v>
      </c>
      <c r="FM56" s="397">
        <v>1.144345818161996E-2</v>
      </c>
      <c r="FN56" s="397">
        <v>2.6154726050791381E-2</v>
      </c>
      <c r="FO56" s="397">
        <v>2.9268948794016307E-2</v>
      </c>
      <c r="FP56" s="397">
        <v>8.6262505710703929E-2</v>
      </c>
      <c r="FQ56" s="397">
        <v>1.3474268100097277E-2</v>
      </c>
      <c r="FR56" s="397">
        <v>4.1401536759824919E-3</v>
      </c>
      <c r="FS56" s="397">
        <v>1.3937181789059516E-2</v>
      </c>
      <c r="FT56" s="397">
        <v>7.2621724237098761E-3</v>
      </c>
      <c r="FU56" s="397">
        <v>1.2100418062961148E-2</v>
      </c>
      <c r="FV56" s="397">
        <v>1.6703316953914641E-2</v>
      </c>
      <c r="FW56" s="397">
        <v>1.2217815360148033E-2</v>
      </c>
      <c r="FX56" s="397">
        <v>1.719177297274033E-2</v>
      </c>
      <c r="FY56" s="397">
        <v>4.9362934263836859E-2</v>
      </c>
      <c r="FZ56" s="397">
        <v>1.2301114264970698E-2</v>
      </c>
      <c r="GA56" s="397">
        <v>8.0719738561839199E-2</v>
      </c>
      <c r="GB56" s="397">
        <v>3.8563874494977161E-3</v>
      </c>
      <c r="GC56" s="397">
        <v>9.5589497893519962E-2</v>
      </c>
      <c r="GD56" s="397">
        <v>6.2533727601221126E-2</v>
      </c>
      <c r="GE56" s="397">
        <v>1.0205838948682044E-2</v>
      </c>
      <c r="GF56" s="397">
        <v>6.2159656925729473E-2</v>
      </c>
      <c r="GG56" s="397">
        <v>1.9248943428494821E-4</v>
      </c>
      <c r="GH56" s="397">
        <v>2.4097017115518791E-2</v>
      </c>
      <c r="GI56" s="397">
        <v>2.3607868481395778E-2</v>
      </c>
      <c r="GJ56" s="397">
        <v>1.1261380147918986E-2</v>
      </c>
      <c r="GK56" s="397">
        <v>4.8594111077551565E-2</v>
      </c>
      <c r="GL56" s="397">
        <v>0.22752145587309064</v>
      </c>
      <c r="GM56" s="397">
        <v>1.3036714725362566E-2</v>
      </c>
      <c r="GN56" s="397">
        <v>8.1707548941686095E-2</v>
      </c>
      <c r="GO56" s="397">
        <v>2.1682436588356748E-2</v>
      </c>
      <c r="GP56" s="397">
        <v>3.008992799654114E-2</v>
      </c>
      <c r="GQ56" s="397">
        <v>1.2805287964574445E-2</v>
      </c>
      <c r="GR56" s="397">
        <v>7.6214035277007569E-2</v>
      </c>
      <c r="GS56" s="397">
        <v>3.4992979327169035E-2</v>
      </c>
      <c r="GT56" s="397">
        <v>5.7420586110179896E-2</v>
      </c>
      <c r="GU56" s="397">
        <v>0.11523726781005997</v>
      </c>
      <c r="GV56" s="397">
        <v>1.9981902152978653E-2</v>
      </c>
      <c r="GW56" s="397">
        <v>7.7175484747845885E-2</v>
      </c>
      <c r="GX56" s="397">
        <v>1.1142232101939912E-2</v>
      </c>
      <c r="GY56" s="397">
        <v>0.23887152805841808</v>
      </c>
      <c r="GZ56" s="397">
        <v>6.9825472852745651E-2</v>
      </c>
      <c r="HA56" s="397">
        <v>2.8111586640773151E-2</v>
      </c>
      <c r="HB56" s="397">
        <v>6.6825008156078869E-3</v>
      </c>
      <c r="HC56" s="397">
        <v>0.1768252092820525</v>
      </c>
      <c r="HD56" s="397">
        <v>1.5415311119757249E-2</v>
      </c>
      <c r="HE56" s="397">
        <v>6.3907583325848019E-2</v>
      </c>
      <c r="HF56" s="397">
        <v>0.3352708612040059</v>
      </c>
      <c r="HG56" s="397">
        <v>2.1980925237839646E-2</v>
      </c>
      <c r="HH56" s="397">
        <v>7.271621570953806E-4</v>
      </c>
      <c r="HI56" s="397">
        <v>1.3266506876875866E-2</v>
      </c>
      <c r="HJ56" s="397">
        <v>3.8093443175243616E-2</v>
      </c>
      <c r="HK56" s="397">
        <v>0.2012187205752099</v>
      </c>
      <c r="HL56" s="397">
        <v>7.1867546636926488E-2</v>
      </c>
      <c r="HM56" s="397">
        <v>8.7956077908608529E-3</v>
      </c>
      <c r="HN56" s="397">
        <v>0.17493483936232998</v>
      </c>
      <c r="HO56" s="397">
        <v>2.1007344312019793E-2</v>
      </c>
      <c r="HP56" s="397">
        <v>8.603661010106841E-3</v>
      </c>
      <c r="HQ56" s="397">
        <v>7.6816648210208019E-2</v>
      </c>
      <c r="HR56" s="397">
        <v>9.3474198865861058E-2</v>
      </c>
      <c r="HS56" s="397">
        <v>1.0196466006379776E-2</v>
      </c>
      <c r="HT56" s="397">
        <v>3.6453877552257714E-2</v>
      </c>
      <c r="HU56" s="397">
        <v>9.0995046200864863E-2</v>
      </c>
      <c r="HV56" s="397">
        <v>6.0934263673763436E-2</v>
      </c>
      <c r="HW56" s="397">
        <v>1.0276931786716176E-2</v>
      </c>
      <c r="HX56" s="397">
        <v>0.15142520436118839</v>
      </c>
      <c r="HY56" s="397">
        <v>5.6246505402579056E-2</v>
      </c>
      <c r="HZ56" s="397">
        <v>0.11529858484186245</v>
      </c>
      <c r="IA56" s="397">
        <v>0.21341531153149221</v>
      </c>
      <c r="IB56" s="397">
        <v>2.3131080713646628E-3</v>
      </c>
      <c r="IC56" s="397">
        <v>1.6512814291323082E-4</v>
      </c>
      <c r="ID56" s="397">
        <v>1.889116813096442E-2</v>
      </c>
      <c r="IE56" s="397">
        <v>7.0639437748845582E-2</v>
      </c>
      <c r="IF56" s="397">
        <v>0.1324683893902944</v>
      </c>
      <c r="IG56" s="397">
        <v>0.11271618358833095</v>
      </c>
      <c r="IH56" s="397">
        <v>0.1932310591309862</v>
      </c>
      <c r="II56" s="397">
        <v>1.9354306717437424E-2</v>
      </c>
      <c r="IJ56" s="397">
        <v>0.32651746159912659</v>
      </c>
      <c r="IK56" s="397">
        <v>3.3563701187601339E-2</v>
      </c>
      <c r="IL56" s="397">
        <v>2.5885898913619705E-2</v>
      </c>
      <c r="IM56" s="397">
        <v>3.6791695651790302E-2</v>
      </c>
      <c r="IN56" s="397">
        <v>7.6862024801177334E-2</v>
      </c>
    </row>
    <row r="57" spans="1:248" x14ac:dyDescent="0.25">
      <c r="A57" s="376"/>
      <c r="B57" s="376"/>
      <c r="C57" s="332"/>
      <c r="D57" s="385"/>
      <c r="E57" s="385"/>
      <c r="F57" s="332"/>
      <c r="G57" s="332"/>
      <c r="H57"/>
      <c r="I57"/>
    </row>
    <row r="58" spans="1:248" x14ac:dyDescent="0.25">
      <c r="A58" s="382" t="s">
        <v>672</v>
      </c>
      <c r="B58" s="332" t="b">
        <f t="shared" ref="B58:B69" si="5">D58=D37</f>
        <v>1</v>
      </c>
      <c r="C58" s="386">
        <f>'Jadual1-IPP'!E101</f>
        <v>115.72</v>
      </c>
      <c r="D58" s="401"/>
      <c r="E58" s="381"/>
      <c r="F58" s="50">
        <f>HLOOKUP(F$55,'Jadual2&amp;3-Industryindex'!$K$9:$MP$126,ROWS(I$38:I38)+72,0)</f>
        <v>95.305999999999997</v>
      </c>
      <c r="G58" s="50">
        <f>HLOOKUP(G$55,'Jadual2&amp;3-Industryindex'!$K$9:$MP$126,ROWS(J$38:J38)+72,0)</f>
        <v>113.496</v>
      </c>
      <c r="H58" s="50">
        <f>HLOOKUP(H$55,'Jadual2&amp;3-Industryindex'!$K$9:$MP$126,ROWS(K$38:K38)+72,0)</f>
        <v>86.965999999999994</v>
      </c>
      <c r="I58" s="50">
        <f>HLOOKUP(I$55,'Jadual2&amp;3-Industryindex'!$K$9:$MP$126,ROWS(L$38:L38)+72,0)</f>
        <v>98.567999999999998</v>
      </c>
      <c r="J58" s="50">
        <f>HLOOKUP(J$55,'Jadual2&amp;3-Industryindex'!$K$9:$MP$126,ROWS(M$38:M38)+72,0)</f>
        <v>93.096999999999994</v>
      </c>
      <c r="K58" s="50">
        <f>HLOOKUP(K$55,'Jadual2&amp;3-Industryindex'!$K$9:$MP$126,ROWS(N$38:N38)+72,0)</f>
        <v>104.563</v>
      </c>
      <c r="L58" s="50">
        <f>HLOOKUP(L$55,'Jadual2&amp;3-Industryindex'!$K$9:$MP$126,ROWS(O$38:O38)+72,0)</f>
        <v>102.349</v>
      </c>
      <c r="M58" s="50">
        <f>HLOOKUP(M$55,'Jadual2&amp;3-Industryindex'!$K$9:$MP$126,ROWS(P$38:P38)+72,0)</f>
        <v>95.706999999999994</v>
      </c>
      <c r="N58" s="50">
        <f>HLOOKUP(N$55,'Jadual2&amp;3-Industryindex'!$K$9:$MP$126,ROWS(Q$38:Q38)+72,0)</f>
        <v>85.751999999999995</v>
      </c>
      <c r="O58" s="50">
        <f>HLOOKUP(O$55,'Jadual2&amp;3-Industryindex'!$K$9:$MP$126,ROWS(R$38:R38)+72,0)</f>
        <v>106.26900000000001</v>
      </c>
      <c r="P58" s="50">
        <f>HLOOKUP(P$55,'Jadual2&amp;3-Industryindex'!$K$9:$MP$126,ROWS(S$38:S38)+72,0)</f>
        <v>108.482</v>
      </c>
      <c r="Q58" s="50">
        <f>HLOOKUP(Q$55,'Jadual2&amp;3-Industryindex'!$K$9:$MP$126,ROWS(T$38:T38)+72,0)</f>
        <v>92.215999999999994</v>
      </c>
      <c r="R58" s="50">
        <f>HLOOKUP(R$55,'Jadual2&amp;3-Industryindex'!$K$9:$MP$126,ROWS(U$38:U38)+72,0)</f>
        <v>93.135000000000005</v>
      </c>
      <c r="S58" s="50">
        <f>HLOOKUP(S$55,'Jadual2&amp;3-Industryindex'!$K$9:$MP$126,ROWS(V$38:V38)+72,0)</f>
        <v>106.38</v>
      </c>
      <c r="T58" s="50">
        <f>HLOOKUP(T$55,'Jadual2&amp;3-Industryindex'!$K$9:$MP$126,ROWS(W$38:W38)+72,0)</f>
        <v>101.843</v>
      </c>
      <c r="U58" s="50">
        <f>HLOOKUP(U$55,'Jadual2&amp;3-Industryindex'!$K$9:$MP$126,ROWS(X$38:X38)+72,0)</f>
        <v>119.6</v>
      </c>
      <c r="V58" s="50">
        <f>HLOOKUP(V$55,'Jadual2&amp;3-Industryindex'!$K$9:$MP$126,ROWS(Y$38:Y38)+72,0)</f>
        <v>118.643</v>
      </c>
      <c r="W58" s="50">
        <f>HLOOKUP(W$55,'Jadual2&amp;3-Industryindex'!$K$9:$MP$126,ROWS(Z$38:Z38)+72,0)</f>
        <v>121.19799999999999</v>
      </c>
      <c r="X58" s="50">
        <f>HLOOKUP(X$55,'Jadual2&amp;3-Industryindex'!$K$9:$MP$126,ROWS(AA$38:AA38)+72,0)</f>
        <v>81.873999999999995</v>
      </c>
      <c r="Y58" s="50">
        <f>HLOOKUP(Y$55,'Jadual2&amp;3-Industryindex'!$K$9:$MP$126,ROWS(AB$38:AB38)+72,0)</f>
        <v>114.273</v>
      </c>
      <c r="Z58" s="50">
        <f>HLOOKUP(Z$55,'Jadual2&amp;3-Industryindex'!$K$9:$MP$126,ROWS(AC$38:AC38)+72,0)</f>
        <v>107.36</v>
      </c>
      <c r="AA58" s="50">
        <f>HLOOKUP(AA$55,'Jadual2&amp;3-Industryindex'!$K$9:$MP$126,ROWS(AD$38:AD38)+72,0)</f>
        <v>96.801000000000002</v>
      </c>
      <c r="AB58" s="50">
        <f>HLOOKUP(AB$55,'Jadual2&amp;3-Industryindex'!$K$9:$MP$126,ROWS(AE$38:AE38)+72,0)</f>
        <v>100.64400000000001</v>
      </c>
      <c r="AC58" s="50">
        <f>HLOOKUP(AC$55,'Jadual2&amp;3-Industryindex'!$K$9:$MP$126,ROWS(AF$38:AF38)+72,0)</f>
        <v>117.85599999999999</v>
      </c>
      <c r="AD58" s="50">
        <f>HLOOKUP(AD$55,'Jadual2&amp;3-Industryindex'!$K$9:$MP$126,ROWS(AG$38:AG38)+72,0)</f>
        <v>105.098</v>
      </c>
      <c r="AE58" s="50">
        <f>HLOOKUP(AE$55,'Jadual2&amp;3-Industryindex'!$K$9:$MP$126,ROWS(AH$38:AH38)+72,0)</f>
        <v>101.961</v>
      </c>
      <c r="AF58" s="50">
        <f>HLOOKUP(AF$55,'Jadual2&amp;3-Industryindex'!$K$9:$MP$126,ROWS(AI$38:AI38)+72,0)</f>
        <v>112.108</v>
      </c>
      <c r="AG58" s="50">
        <f>HLOOKUP(AG$55,'Jadual2&amp;3-Industryindex'!$K$9:$MP$126,ROWS(AJ$38:AJ38)+72,0)</f>
        <v>106.325</v>
      </c>
      <c r="AH58" s="50">
        <f>HLOOKUP(AH$55,'Jadual2&amp;3-Industryindex'!$K$9:$MP$126,ROWS(AK$38:AK38)+72,0)</f>
        <v>98.789000000000001</v>
      </c>
      <c r="AI58" s="50">
        <f>HLOOKUP(AI$55,'Jadual2&amp;3-Industryindex'!$K$9:$MP$126,ROWS(AL$38:AL38)+72,0)</f>
        <v>93.567999999999998</v>
      </c>
      <c r="AJ58" s="50">
        <f>HLOOKUP(AJ$55,'Jadual2&amp;3-Industryindex'!$K$9:$MP$126,ROWS(AM$38:AM38)+72,0)</f>
        <v>99.905000000000001</v>
      </c>
      <c r="AK58" s="50">
        <f>HLOOKUP(AK$55,'Jadual2&amp;3-Industryindex'!$K$9:$MP$126,ROWS(AN$38:AN38)+72,0)</f>
        <v>94.031000000000006</v>
      </c>
      <c r="AL58" s="50">
        <f>HLOOKUP(AL$55,'Jadual2&amp;3-Industryindex'!$K$9:$MP$126,ROWS(AO$38:AO38)+72,0)</f>
        <v>108.241</v>
      </c>
      <c r="AM58" s="50">
        <f>HLOOKUP(AM$55,'Jadual2&amp;3-Industryindex'!$K$9:$MP$126,ROWS(AP$38:AP38)+72,0)</f>
        <v>102.941</v>
      </c>
      <c r="AN58" s="50">
        <f>HLOOKUP(AN$55,'Jadual2&amp;3-Industryindex'!$K$9:$MP$126,ROWS(AQ$38:AQ38)+72,0)</f>
        <v>86.343000000000004</v>
      </c>
      <c r="AO58" s="50">
        <f>HLOOKUP(AO$55,'Jadual2&amp;3-Industryindex'!$K$9:$MP$126,ROWS(AR$38:AR38)+72,0)</f>
        <v>118.836</v>
      </c>
      <c r="AP58" s="50">
        <f>HLOOKUP(AP$55,'Jadual2&amp;3-Industryindex'!$K$9:$MP$126,ROWS(AS$38:AS38)+72,0)</f>
        <v>122.376</v>
      </c>
      <c r="AQ58" s="50">
        <f>HLOOKUP(AQ$55,'Jadual2&amp;3-Industryindex'!$K$9:$MP$126,ROWS(AT$38:AT38)+72,0)</f>
        <v>110.53400000000001</v>
      </c>
      <c r="AR58" s="50">
        <f>HLOOKUP(AR$55,'Jadual2&amp;3-Industryindex'!$K$9:$MP$126,ROWS(AU$38:AU38)+72,0)</f>
        <v>102.976</v>
      </c>
      <c r="AS58" s="50">
        <f>HLOOKUP(AS$55,'Jadual2&amp;3-Industryindex'!$K$9:$MP$126,ROWS(AV$38:AV38)+72,0)</f>
        <v>101.288</v>
      </c>
      <c r="AT58" s="50">
        <f>HLOOKUP(AT$55,'Jadual2&amp;3-Industryindex'!$K$9:$MP$126,ROWS(AW$38:AW38)+72,0)</f>
        <v>92.856999999999999</v>
      </c>
      <c r="AU58" s="50">
        <f>HLOOKUP(AU$55,'Jadual2&amp;3-Industryindex'!$K$9:$MP$126,ROWS(AX$38:AX38)+72,0)</f>
        <v>85.7</v>
      </c>
      <c r="AV58" s="50">
        <f>HLOOKUP(AV$55,'Jadual2&amp;3-Industryindex'!$K$9:$MP$126,ROWS(AY$38:AY38)+72,0)</f>
        <v>100.441</v>
      </c>
      <c r="AW58" s="50">
        <f>HLOOKUP(AW$55,'Jadual2&amp;3-Industryindex'!$K$9:$MP$126,ROWS(AZ$38:AZ38)+72,0)</f>
        <v>108.437</v>
      </c>
      <c r="AX58" s="50">
        <f>HLOOKUP(AX$55,'Jadual2&amp;3-Industryindex'!$K$9:$MP$126,ROWS(BA$38:BA38)+72,0)</f>
        <v>126.101</v>
      </c>
      <c r="AY58" s="50">
        <f>HLOOKUP(AY$55,'Jadual2&amp;3-Industryindex'!$K$9:$MP$126,ROWS(BB$38:BB38)+72,0)</f>
        <v>102.53100000000001</v>
      </c>
      <c r="AZ58" s="50">
        <f>HLOOKUP(AZ$55,'Jadual2&amp;3-Industryindex'!$K$9:$MP$126,ROWS(BC$38:BC38)+72,0)</f>
        <v>104.208</v>
      </c>
      <c r="BA58" s="50">
        <f>HLOOKUP(BA$55,'Jadual2&amp;3-Industryindex'!$K$9:$MP$126,ROWS(BD$38:BD38)+72,0)</f>
        <v>111.625</v>
      </c>
      <c r="BB58" s="50">
        <f>HLOOKUP(BB$55,'Jadual2&amp;3-Industryindex'!$K$9:$MP$126,ROWS(BE$38:BE38)+72,0)</f>
        <v>104.038</v>
      </c>
      <c r="BC58" s="50">
        <f>HLOOKUP(BC$55,'Jadual2&amp;3-Industryindex'!$K$9:$MP$126,ROWS(BF$38:BF38)+72,0)</f>
        <v>115.723</v>
      </c>
      <c r="BD58" s="50">
        <f>HLOOKUP(BD$55,'Jadual2&amp;3-Industryindex'!$K$9:$MP$126,ROWS(BG$38:BG38)+72,0)</f>
        <v>104.735</v>
      </c>
      <c r="BE58" s="50">
        <f>HLOOKUP(BE$55,'Jadual2&amp;3-Industryindex'!$K$9:$MP$126,ROWS(BH$38:BH38)+72,0)</f>
        <v>95.421999999999997</v>
      </c>
      <c r="BF58" s="50">
        <f>HLOOKUP(BF$55,'Jadual2&amp;3-Industryindex'!$K$9:$MP$126,ROWS(BI$38:BI38)+72,0)</f>
        <v>104.435</v>
      </c>
      <c r="BG58" s="50">
        <f>HLOOKUP(BG$55,'Jadual2&amp;3-Industryindex'!$K$9:$MP$126,ROWS(BJ$38:BJ38)+72,0)</f>
        <v>102.34099999999999</v>
      </c>
      <c r="BH58" s="50">
        <f>HLOOKUP(BH$55,'Jadual2&amp;3-Industryindex'!$K$9:$MP$126,ROWS(BK$38:BK38)+72,0)</f>
        <v>103.883</v>
      </c>
      <c r="BI58" s="50">
        <f>HLOOKUP(BI$55,'Jadual2&amp;3-Industryindex'!$K$9:$MP$126,ROWS(BL$38:BL38)+72,0)</f>
        <v>100.878</v>
      </c>
      <c r="BJ58" s="50">
        <f>HLOOKUP(BJ$55,'Jadual2&amp;3-Industryindex'!$K$9:$MP$126,ROWS(BM$38:BM38)+72,0)</f>
        <v>95.932000000000002</v>
      </c>
      <c r="BK58" s="50">
        <f>HLOOKUP(BK$55,'Jadual2&amp;3-Industryindex'!$K$9:$MP$126,ROWS(BN$38:BN38)+72,0)</f>
        <v>102.11</v>
      </c>
      <c r="BL58" s="50">
        <f>HLOOKUP(BL$55,'Jadual2&amp;3-Industryindex'!$K$9:$MP$126,ROWS(BO$38:BO38)+72,0)</f>
        <v>111.303</v>
      </c>
      <c r="BM58" s="50">
        <f>HLOOKUP(BM$55,'Jadual2&amp;3-Industryindex'!$K$9:$MP$126,ROWS(BP$38:BP38)+72,0)</f>
        <v>98.936999999999998</v>
      </c>
      <c r="BN58" s="50">
        <f>HLOOKUP(BN$55,'Jadual2&amp;3-Industryindex'!$K$9:$MP$126,ROWS(BQ$38:BQ38)+72,0)</f>
        <v>98.376999999999995</v>
      </c>
      <c r="BO58" s="50">
        <f>HLOOKUP(BO$55,'Jadual2&amp;3-Industryindex'!$K$9:$MP$126,ROWS(BR$38:BR38)+72,0)</f>
        <v>109.376</v>
      </c>
      <c r="BP58" s="50">
        <f>HLOOKUP(BP$55,'Jadual2&amp;3-Industryindex'!$K$9:$MP$126,ROWS(BS$38:BS38)+72,0)</f>
        <v>100.767</v>
      </c>
      <c r="BQ58" s="50">
        <f>HLOOKUP(BQ$55,'Jadual2&amp;3-Industryindex'!$K$9:$MP$126,ROWS(BT$38:BT38)+72,0)</f>
        <v>104.65</v>
      </c>
      <c r="BR58" s="50">
        <f>HLOOKUP(BR$55,'Jadual2&amp;3-Industryindex'!$K$9:$MP$126,ROWS(BU$38:BU38)+72,0)</f>
        <v>106.057</v>
      </c>
      <c r="BS58" s="50">
        <f>HLOOKUP(BS$55,'Jadual2&amp;3-Industryindex'!$K$9:$MP$126,ROWS(BV$38:BV38)+72,0)</f>
        <v>99.644000000000005</v>
      </c>
      <c r="BT58" s="50">
        <f>HLOOKUP(BT$55,'Jadual2&amp;3-Industryindex'!$K$9:$MP$126,ROWS(BW$38:BW38)+72,0)</f>
        <v>104.154</v>
      </c>
      <c r="BU58" s="50">
        <f>HLOOKUP(BU$55,'Jadual2&amp;3-Industryindex'!$K$9:$MP$126,ROWS(BX$38:BX38)+72,0)</f>
        <v>96.3</v>
      </c>
      <c r="BV58" s="50">
        <f>HLOOKUP(BV$55,'Jadual2&amp;3-Industryindex'!$K$9:$MP$126,ROWS(BY$38:BY38)+72,0)</f>
        <v>101.203</v>
      </c>
      <c r="BW58" s="50">
        <f>HLOOKUP(BW$55,'Jadual2&amp;3-Industryindex'!$K$9:$MP$126,ROWS(BZ$38:BZ38)+72,0)</f>
        <v>105.357</v>
      </c>
      <c r="BX58" s="50">
        <f>HLOOKUP(BX$55,'Jadual2&amp;3-Industryindex'!$K$9:$MP$126,ROWS(CA$38:CA38)+72,0)</f>
        <v>119.803</v>
      </c>
      <c r="BY58" s="50">
        <f>HLOOKUP(BY$55,'Jadual2&amp;3-Industryindex'!$K$9:$MP$126,ROWS(CB$38:CB38)+72,0)</f>
        <v>122.27</v>
      </c>
      <c r="BZ58" s="50">
        <f>HLOOKUP(BZ$55,'Jadual2&amp;3-Industryindex'!$K$9:$MP$126,ROWS(CC$38:CC38)+72,0)</f>
        <v>106.569</v>
      </c>
      <c r="CA58" s="50">
        <f>HLOOKUP(CA$55,'Jadual2&amp;3-Industryindex'!$K$9:$MP$126,ROWS(CD$38:CD38)+72,0)</f>
        <v>109.999</v>
      </c>
      <c r="CB58" s="50">
        <f>HLOOKUP(CB$55,'Jadual2&amp;3-Industryindex'!$K$9:$MP$126,ROWS(CE$38:CE38)+72,0)</f>
        <v>103.598</v>
      </c>
      <c r="CC58" s="50">
        <f>HLOOKUP(CC$55,'Jadual2&amp;3-Industryindex'!$K$9:$MP$126,ROWS(CF$38:CF38)+72,0)</f>
        <v>93.887</v>
      </c>
      <c r="CD58" s="50">
        <f>HLOOKUP(CD$55,'Jadual2&amp;3-Industryindex'!$K$9:$MP$126,ROWS(CG$38:CG38)+72,0)</f>
        <v>102.13800000000001</v>
      </c>
      <c r="CE58" s="50">
        <f>HLOOKUP(CE$55,'Jadual2&amp;3-Industryindex'!$K$9:$MP$126,ROWS(CH$38:CH38)+72,0)</f>
        <v>95.364999999999995</v>
      </c>
      <c r="CF58" s="50">
        <f>HLOOKUP(CF$55,'Jadual2&amp;3-Industryindex'!$K$9:$MP$126,ROWS(CI$38:CI38)+72,0)</f>
        <v>99.998000000000005</v>
      </c>
      <c r="CG58" s="50">
        <f>HLOOKUP(CG$55,'Jadual2&amp;3-Industryindex'!$K$9:$MP$126,ROWS(CJ$38:CJ38)+72,0)</f>
        <v>95.126000000000005</v>
      </c>
      <c r="CH58" s="50">
        <f>HLOOKUP(CH$55,'Jadual2&amp;3-Industryindex'!$K$9:$MP$126,ROWS(CK$38:CK38)+72,0)</f>
        <v>97.94</v>
      </c>
      <c r="CI58" s="50">
        <f>HLOOKUP(CI$55,'Jadual2&amp;3-Industryindex'!$K$9:$MP$126,ROWS(CL$38:CL38)+72,0)</f>
        <v>112.72</v>
      </c>
      <c r="CJ58" s="50">
        <f>HLOOKUP(CJ$55,'Jadual2&amp;3-Industryindex'!$K$9:$MP$126,ROWS(CN$38:CN38)+72,0)</f>
        <v>106.066</v>
      </c>
      <c r="CK58" s="50">
        <f>HLOOKUP(CK$55,'Jadual2&amp;3-Industryindex'!$K$9:$MP$126,ROWS(CO$38:CO38)+72,0)</f>
        <v>105.45699999999999</v>
      </c>
      <c r="CL58" s="50">
        <f>HLOOKUP(CL$55,'Jadual2&amp;3-Industryindex'!$K$9:$MP$126,ROWS(CP$38:CP38)+72,0)</f>
        <v>107.312</v>
      </c>
      <c r="CM58" s="50">
        <f>HLOOKUP(CM$55,'Jadual2&amp;3-Industryindex'!$K$9:$MP$126,ROWS(CQ$38:CQ38)+72,0)</f>
        <v>113.616</v>
      </c>
      <c r="CN58" s="50">
        <f>HLOOKUP(CN$55,'Jadual2&amp;3-Industryindex'!$K$9:$MP$126,ROWS(CQ$38:CQ38)+72,0)</f>
        <v>102.85</v>
      </c>
      <c r="CO58" s="50">
        <f>HLOOKUP(CO$55,'Jadual2&amp;3-Industryindex'!$K$9:$MP$126,ROWS(CR$38:CR38)+72,0)</f>
        <v>108.645</v>
      </c>
      <c r="CP58" s="50">
        <f>HLOOKUP(CP$55,'Jadual2&amp;3-Industryindex'!$K$9:$MP$126,ROWS(CS$38:CS38)+72,0)</f>
        <v>117.447</v>
      </c>
      <c r="CQ58" s="50">
        <f>HLOOKUP(CQ$55,'Jadual2&amp;3-Industryindex'!$K$9:$MP$126,ROWS(CT$38:CT38)+72,0)</f>
        <v>108.396</v>
      </c>
      <c r="CR58" s="50">
        <f>HLOOKUP(CR$55,'Jadual2&amp;3-Industryindex'!$K$9:$MP$126,ROWS(CU$38:CU38)+72,0)</f>
        <v>97.486999999999995</v>
      </c>
      <c r="CS58" s="50">
        <f>HLOOKUP(CS$55,'Jadual2&amp;3-Industryindex'!$K$9:$MP$126,ROWS(CV$38:CV38)+72,0)</f>
        <v>102.014</v>
      </c>
      <c r="CT58" s="50">
        <f>HLOOKUP(CT$55,'Jadual2&amp;3-Industryindex'!$K$9:$MP$126,ROWS(CW$38:CW38)+72,0)</f>
        <v>86.703000000000003</v>
      </c>
      <c r="CU58" s="50">
        <f>HLOOKUP(CU$55,'Jadual2&amp;3-Industryindex'!$K$9:$MP$126,ROWS(CX$38:CX38)+72,0)</f>
        <v>113.086</v>
      </c>
      <c r="CV58" s="50">
        <f>HLOOKUP(CV$55,'Jadual2&amp;3-Industryindex'!$K$9:$MP$126,ROWS(CY$38:CY38)+72,0)</f>
        <v>103.167</v>
      </c>
      <c r="CW58" s="50">
        <f>HLOOKUP(CW$55,'Jadual2&amp;3-Industryindex'!$K$9:$MP$126,ROWS(CZ$38:CZ38)+72,0)</f>
        <v>106.04600000000001</v>
      </c>
      <c r="CX58" s="50">
        <f>HLOOKUP(CX$55,'Jadual2&amp;3-Industryindex'!$K$9:$MP$126,ROWS(DA$38:DA38)+72,0)</f>
        <v>122.473</v>
      </c>
      <c r="CY58" s="50">
        <f>HLOOKUP(CY$55,'Jadual2&amp;3-Industryindex'!$K$9:$MP$126,ROWS(DB$38:DB38)+72,0)</f>
        <v>121.8</v>
      </c>
      <c r="CZ58" s="50">
        <f>HLOOKUP(CZ$55,'Jadual2&amp;3-Industryindex'!$K$9:$MP$126,ROWS(DC$38:DC38)+72,0)</f>
        <v>113.485</v>
      </c>
      <c r="DA58" s="50">
        <f>HLOOKUP(DA$55,'Jadual2&amp;3-Industryindex'!$K$9:$MP$126,ROWS(DD$38:DD38)+72,0)</f>
        <v>81.284000000000006</v>
      </c>
      <c r="DB58" s="50">
        <f>HLOOKUP(DB$55,'Jadual2&amp;3-Industryindex'!$K$9:$MP$126,ROWS(DE$38:DE38)+72,0)</f>
        <v>103.131</v>
      </c>
      <c r="DC58" s="50">
        <f>HLOOKUP(DC$55,'Jadual2&amp;3-Industryindex'!$K$9:$MP$126,ROWS(DF$38:DF38)+72,0)</f>
        <v>117.596</v>
      </c>
      <c r="DD58" s="50">
        <f>HLOOKUP(DD$55,'Jadual2&amp;3-Industryindex'!$K$9:$MP$126,ROWS(DG$38:DG38)+72,0)</f>
        <v>106.029</v>
      </c>
      <c r="DE58" s="50">
        <f>HLOOKUP(DE$55,'Jadual2&amp;3-Industryindex'!$K$9:$MP$126,ROWS(DH$38:DH38)+72,0)</f>
        <v>105.056</v>
      </c>
      <c r="DF58" s="50">
        <f>HLOOKUP(DF$55,'Jadual2&amp;3-Industryindex'!$K$9:$MP$126,ROWS(DI$38:DI38)+72,0)</f>
        <v>99.786000000000001</v>
      </c>
      <c r="DG58" s="50">
        <f>HLOOKUP(DG$55,'Jadual2&amp;3-Industryindex'!$K$9:$MP$126,ROWS(DJ$38:DJ38)+72,0)</f>
        <v>115.172</v>
      </c>
      <c r="DH58" s="50">
        <f>HLOOKUP(DH$55,'Jadual2&amp;3-Industryindex'!$K$9:$MP$126,ROWS(DK$38:DK38)+72,0)</f>
        <v>98.450999999999993</v>
      </c>
      <c r="DI58" s="50">
        <f>HLOOKUP(DI$55,'Jadual2&amp;3-Industryindex'!$K$9:$MP$126,ROWS(DL$38:DL38)+72,0)</f>
        <v>121.376</v>
      </c>
      <c r="DJ58" s="50">
        <f>HLOOKUP(DJ$55,'Jadual2&amp;3-Industryindex'!$K$9:$MP$126,ROWS(DM$38:DM38)+72,0)</f>
        <v>101.53400000000001</v>
      </c>
      <c r="DK58" s="50">
        <f>HLOOKUP(DK$55,'Jadual2&amp;3-Industryindex'!$K$9:$MP$126,ROWS(DN$38:DN38)+72,0)</f>
        <v>97.459000000000003</v>
      </c>
      <c r="DL58" s="50">
        <f>HLOOKUP(DL$55,'Jadual2&amp;3-Industryindex'!$K$9:$MP$126,ROWS(DO$38:DO38)+72,0)</f>
        <v>106.303</v>
      </c>
      <c r="DM58" s="50">
        <f>HLOOKUP(DM$55,'Jadual2&amp;3-Industryindex'!$K$9:$MP$126,ROWS(DP$38:DP38)+72,0)</f>
        <v>96.161000000000001</v>
      </c>
      <c r="DN58" s="50">
        <f>HLOOKUP(DN$55,'Jadual2&amp;3-Industryindex'!$K$9:$MP$126,ROWS(DQ$38:DQ38)+72,0)</f>
        <v>96.076999999999998</v>
      </c>
      <c r="DO58" s="50">
        <f>HLOOKUP(DO$55,'Jadual2&amp;3-Industryindex'!$K$9:$MP$126,ROWS(DR$38:DR38)+72,0)</f>
        <v>104.73399999999999</v>
      </c>
      <c r="DP58" s="50">
        <f>HLOOKUP(DP$55,'Jadual2&amp;3-Industryindex'!$K$9:$MP$126,ROWS(DS$38:DS38)+72,0)</f>
        <v>105.589</v>
      </c>
      <c r="DQ58" s="50">
        <f>HLOOKUP(DQ$55,'Jadual2&amp;3-Industryindex'!$K$9:$MP$126,ROWS(DT$38:DT38)+72,0)</f>
        <v>112.488</v>
      </c>
      <c r="DR58" s="50">
        <f>HLOOKUP(DR$55,'Jadual2&amp;3-Industryindex'!$K$9:$MP$126,ROWS(DU$38:DU38)+72,0)</f>
        <v>79.608000000000004</v>
      </c>
      <c r="DS58" s="50">
        <f>HLOOKUP(DS$55,'Jadual2&amp;3-Industryindex'!$K$9:$MP$126,ROWS(DV$38:DV38)+72,0)</f>
        <v>89.320999999999998</v>
      </c>
      <c r="DT58" s="50">
        <f>HLOOKUP(DT$55,'Jadual2&amp;3-Industryindex'!$K$9:$MP$126,ROWS(DW$38:DW38)+72,0)</f>
        <v>90.412999999999997</v>
      </c>
      <c r="DU58" s="50">
        <f>HLOOKUP(DU$55,'Jadual2&amp;3-Industryindex'!$K$9:$MP$126,ROWS(DX$38:DX38)+72,0)</f>
        <v>109.976</v>
      </c>
      <c r="DV58" s="50">
        <f>HLOOKUP(DV$55,'Jadual2&amp;3-Industryindex'!$K$9:$MP$126,ROWS(DY$38:DY38)+72,0)</f>
        <v>89.566000000000003</v>
      </c>
      <c r="DW58" s="50">
        <f>HLOOKUP(DW$55,'Jadual2&amp;3-Industryindex'!$K$9:$MP$126,ROWS(DZ$38:DZ38)+72,0)</f>
        <v>115.872</v>
      </c>
      <c r="DX58" s="50">
        <f>HLOOKUP(DX$55,'Jadual2&amp;3-Industryindex'!$K$9:$MP$126,ROWS(EA$38:EA38)+72,0)</f>
        <v>193.28200000000001</v>
      </c>
      <c r="DY58" s="50">
        <f>HLOOKUP(DY$55,'Jadual2&amp;3-Industryindex'!$K$9:$MP$126,ROWS(EB$38:EB38)+72,0)</f>
        <v>67.391000000000005</v>
      </c>
      <c r="DZ58" s="50">
        <f>HLOOKUP(DZ$55,'Jadual2&amp;3-Industryindex'!$K$9:$MP$126,ROWS(EC$38:EC38)+72,0)</f>
        <v>103.119</v>
      </c>
      <c r="EA58" s="50">
        <f>HLOOKUP(EA$55,'Jadual2&amp;3-Industryindex'!$K$9:$MP$126,ROWS(ED$38:ED38)+72,0)</f>
        <v>66.319000000000003</v>
      </c>
      <c r="EB58" s="50">
        <f>HLOOKUP(EB$55,'Jadual2&amp;3-Industryindex'!$K$9:$MP$126,ROWS(EE$38:EE38)+72,0)</f>
        <v>82.822000000000003</v>
      </c>
      <c r="EC58" s="50">
        <f>HLOOKUP(EC$55,'Jadual2&amp;3-Industryindex'!$K$9:$MP$126,ROWS(EF$38:EF38)+72,0)</f>
        <v>88.853999999999999</v>
      </c>
      <c r="ED58" s="50">
        <f>HLOOKUP(ED$55,'Jadual2&amp;3-Industryindex'!$K$9:$MP$126,ROWS(EG$38:EG38)+72,0)</f>
        <v>107.48399999999999</v>
      </c>
      <c r="EE58" s="50">
        <f>HLOOKUP(EE$55,'Jadual2&amp;3-Industryindex'!$K$9:$MP$126,ROWS(EH$38:EH38)+72,0)</f>
        <v>123.214</v>
      </c>
      <c r="EF58" s="399">
        <v>123.44006860540614</v>
      </c>
      <c r="EG58" s="399">
        <v>149.09258341070392</v>
      </c>
      <c r="EH58" s="399">
        <v>150.17164073023062</v>
      </c>
      <c r="EI58" s="399">
        <v>131.87120908954611</v>
      </c>
      <c r="EJ58" s="399">
        <v>103.69153659044913</v>
      </c>
      <c r="EK58" s="399">
        <v>113.26392658747959</v>
      </c>
      <c r="EL58" s="399">
        <v>101.68870595427462</v>
      </c>
      <c r="EM58" s="399">
        <v>103.24756420700531</v>
      </c>
      <c r="EN58" s="399">
        <v>145.02998167141666</v>
      </c>
      <c r="EO58" s="399">
        <v>117.10839327634025</v>
      </c>
      <c r="EP58" s="399">
        <v>120.26626709802845</v>
      </c>
      <c r="EQ58" s="399">
        <v>127.54344788499498</v>
      </c>
      <c r="ER58" s="399">
        <v>133.62866232412154</v>
      </c>
      <c r="ES58" s="399">
        <v>163.60882007230813</v>
      </c>
      <c r="ET58" s="399">
        <v>125.32918967160798</v>
      </c>
      <c r="EU58" s="399">
        <v>116.91796423475689</v>
      </c>
      <c r="EV58" s="399">
        <v>103.62190417377262</v>
      </c>
      <c r="EW58" s="399">
        <v>107.4216701189937</v>
      </c>
      <c r="EX58" s="399">
        <v>105.05288316635864</v>
      </c>
      <c r="EY58" s="399">
        <v>120.08302183795563</v>
      </c>
      <c r="EZ58" s="399">
        <v>131.51030122062005</v>
      </c>
      <c r="FA58" s="399">
        <v>107.88916309651972</v>
      </c>
      <c r="FB58" s="399">
        <v>123.54195902405579</v>
      </c>
      <c r="FC58" s="399">
        <v>123.54662301799142</v>
      </c>
      <c r="FD58" s="399">
        <v>120.70206430374515</v>
      </c>
      <c r="FE58" s="399">
        <v>121.95758106782242</v>
      </c>
      <c r="FF58" s="399">
        <v>131.74538822480977</v>
      </c>
      <c r="FG58" s="399">
        <v>124.33331250954866</v>
      </c>
      <c r="FH58" s="399">
        <v>107.33203954402244</v>
      </c>
      <c r="FI58" s="399">
        <v>108.24193500114487</v>
      </c>
      <c r="FJ58" s="399">
        <v>129.37960697497726</v>
      </c>
      <c r="FK58" s="399">
        <v>107.77702187494722</v>
      </c>
      <c r="FL58" s="399">
        <v>105.78144702355561</v>
      </c>
      <c r="FM58" s="399">
        <v>112.81322548408427</v>
      </c>
      <c r="FN58" s="399">
        <v>126.03104394361823</v>
      </c>
      <c r="FO58" s="399">
        <v>119.52299804612593</v>
      </c>
      <c r="FP58" s="399">
        <v>119.84033085507497</v>
      </c>
      <c r="FQ58" s="399">
        <v>120.62478343283234</v>
      </c>
      <c r="FR58" s="399">
        <v>136.45232636509428</v>
      </c>
      <c r="FS58" s="399">
        <v>143.8524393037693</v>
      </c>
      <c r="FT58" s="399">
        <v>244.29530659340122</v>
      </c>
      <c r="FU58" s="399">
        <v>112.73165846114726</v>
      </c>
      <c r="FV58" s="399">
        <v>99.98430396348013</v>
      </c>
      <c r="FW58" s="399">
        <v>95.49001345383175</v>
      </c>
      <c r="FX58" s="399">
        <v>109.20469900762828</v>
      </c>
      <c r="FY58" s="399">
        <v>108.44820148227912</v>
      </c>
      <c r="FZ58" s="399">
        <v>116.55090684648609</v>
      </c>
      <c r="GA58" s="399">
        <v>121.85751248915837</v>
      </c>
      <c r="GB58" s="399">
        <v>113.04751628470075</v>
      </c>
      <c r="GC58" s="399">
        <v>101.13476478041233</v>
      </c>
      <c r="GD58" s="399">
        <v>110.78654369233456</v>
      </c>
      <c r="GE58" s="399">
        <v>105.49664437458188</v>
      </c>
      <c r="GF58" s="399">
        <v>129.97917169611483</v>
      </c>
      <c r="GG58" s="399">
        <v>108.09917838748277</v>
      </c>
      <c r="GH58" s="399">
        <v>124.87767065138679</v>
      </c>
      <c r="GI58" s="399">
        <v>100.81170541589096</v>
      </c>
      <c r="GJ58" s="399">
        <v>128.52532874685636</v>
      </c>
      <c r="GK58" s="399">
        <v>122.15168264291465</v>
      </c>
      <c r="GL58" s="399">
        <v>119.15614121688223</v>
      </c>
      <c r="GM58" s="399">
        <v>102.84194952628081</v>
      </c>
      <c r="GN58" s="399">
        <v>112.39216841897502</v>
      </c>
      <c r="GO58" s="399">
        <v>104.75715031184831</v>
      </c>
      <c r="GP58" s="399">
        <v>129.48662124696054</v>
      </c>
      <c r="GQ58" s="399">
        <v>100.06758583875084</v>
      </c>
      <c r="GR58" s="399">
        <v>109.49145929799384</v>
      </c>
      <c r="GS58" s="399">
        <v>102.08022348242811</v>
      </c>
      <c r="GT58" s="399">
        <v>109.17049068499448</v>
      </c>
      <c r="GU58" s="399">
        <v>95.093795821399269</v>
      </c>
      <c r="GV58" s="399">
        <v>89.623665952708819</v>
      </c>
      <c r="GW58" s="399">
        <v>85.564731507584469</v>
      </c>
      <c r="GX58" s="399">
        <v>90.551146478887475</v>
      </c>
      <c r="GY58" s="399">
        <v>127.06923378193602</v>
      </c>
      <c r="GZ58" s="399">
        <v>110.26164261061142</v>
      </c>
      <c r="HA58" s="399">
        <v>131.30082975509708</v>
      </c>
      <c r="HB58" s="399">
        <v>136.15950762882147</v>
      </c>
      <c r="HC58" s="399">
        <v>105.2693185425595</v>
      </c>
      <c r="HD58" s="399">
        <v>128.06815617546482</v>
      </c>
      <c r="HE58" s="399">
        <v>127.27002841370614</v>
      </c>
      <c r="HF58" s="399">
        <v>115.64861865580562</v>
      </c>
      <c r="HG58" s="399">
        <v>87.105214366935385</v>
      </c>
      <c r="HH58" s="399">
        <v>112.82231844947295</v>
      </c>
      <c r="HI58" s="399">
        <v>123.59113426278358</v>
      </c>
      <c r="HJ58" s="399">
        <v>111.54351540610207</v>
      </c>
      <c r="HK58" s="399">
        <v>95.443971847699061</v>
      </c>
      <c r="HL58" s="399">
        <v>106.43545516586124</v>
      </c>
      <c r="HM58" s="399">
        <v>117.22305848996888</v>
      </c>
      <c r="HN58" s="399">
        <v>87.227572080335406</v>
      </c>
      <c r="HO58" s="399">
        <v>118.68156357524553</v>
      </c>
      <c r="HP58" s="399">
        <v>121.18801850552157</v>
      </c>
      <c r="HQ58" s="399">
        <v>86.758729793827953</v>
      </c>
      <c r="HR58" s="399">
        <v>81.946524827348426</v>
      </c>
      <c r="HS58" s="399">
        <v>97.942844754460396</v>
      </c>
      <c r="HT58" s="399">
        <v>135.98363455955072</v>
      </c>
      <c r="HU58" s="399">
        <v>138.87665681658547</v>
      </c>
      <c r="HV58" s="399">
        <v>129.59199852268969</v>
      </c>
      <c r="HW58" s="399">
        <v>137.15486617708348</v>
      </c>
      <c r="HX58" s="399">
        <v>120.45941198149612</v>
      </c>
      <c r="HY58" s="399">
        <v>125.33481002664712</v>
      </c>
      <c r="HZ58" s="399">
        <v>127.66798749937205</v>
      </c>
      <c r="IA58" s="399">
        <v>108.27235671134986</v>
      </c>
      <c r="IB58" s="399">
        <v>110.54560469426261</v>
      </c>
      <c r="IC58" s="399">
        <v>92.726018242751678</v>
      </c>
      <c r="ID58" s="399">
        <v>114.72983587409769</v>
      </c>
      <c r="IE58" s="399">
        <v>109.37221353429433</v>
      </c>
      <c r="IF58" s="399">
        <v>108.9812443809024</v>
      </c>
      <c r="IG58" s="399">
        <v>122.00361236147766</v>
      </c>
      <c r="IH58" s="399">
        <v>120.77407882176485</v>
      </c>
      <c r="II58" s="399">
        <v>94.214861946611052</v>
      </c>
      <c r="IJ58" s="399">
        <v>108.62212264761635</v>
      </c>
      <c r="IK58" s="399">
        <v>96.978648436659981</v>
      </c>
      <c r="IL58" s="399">
        <v>134.01335858531377</v>
      </c>
      <c r="IM58" s="399">
        <v>96.29381821336257</v>
      </c>
      <c r="IN58" s="399">
        <v>101.57846516985822</v>
      </c>
    </row>
    <row r="59" spans="1:248" x14ac:dyDescent="0.25">
      <c r="A59" s="382" t="s">
        <v>670</v>
      </c>
      <c r="B59" s="332" t="b">
        <f t="shared" si="5"/>
        <v>0</v>
      </c>
      <c r="C59" s="386">
        <f>'Jadual1-IPP'!E102</f>
        <v>104.429</v>
      </c>
      <c r="D59" s="401"/>
      <c r="E59" s="381"/>
      <c r="F59" s="50">
        <f>HLOOKUP(F$55,'Jadual2&amp;3-Industryindex'!$K$9:$MP$126,ROWS(I$38:I39)+72,0)</f>
        <v>102.309</v>
      </c>
      <c r="G59" s="50">
        <f>HLOOKUP(G$55,'Jadual2&amp;3-Industryindex'!$K$9:$MP$126,ROWS(J$38:J39)+72,0)</f>
        <v>132.10300000000001</v>
      </c>
      <c r="H59" s="50">
        <f>HLOOKUP(H$55,'Jadual2&amp;3-Industryindex'!$K$9:$MP$126,ROWS(K$38:K39)+72,0)</f>
        <v>101.78</v>
      </c>
      <c r="I59" s="50">
        <f>HLOOKUP(I$55,'Jadual2&amp;3-Industryindex'!$K$9:$MP$126,ROWS(L$38:L39)+72,0)</f>
        <v>109.411</v>
      </c>
      <c r="J59" s="50">
        <f>HLOOKUP(J$55,'Jadual2&amp;3-Industryindex'!$K$9:$MP$126,ROWS(M$38:M39)+72,0)</f>
        <v>107.82</v>
      </c>
      <c r="K59" s="50">
        <f>HLOOKUP(K$55,'Jadual2&amp;3-Industryindex'!$K$9:$MP$126,ROWS(N$38:N39)+72,0)</f>
        <v>110.89700000000001</v>
      </c>
      <c r="L59" s="50">
        <f>HLOOKUP(L$55,'Jadual2&amp;3-Industryindex'!$K$9:$MP$126,ROWS(O$38:O39)+72,0)</f>
        <v>113.598</v>
      </c>
      <c r="M59" s="50">
        <f>HLOOKUP(M$55,'Jadual2&amp;3-Industryindex'!$K$9:$MP$126,ROWS(P$38:P39)+72,0)</f>
        <v>120.077</v>
      </c>
      <c r="N59" s="50">
        <f>HLOOKUP(N$55,'Jadual2&amp;3-Industryindex'!$K$9:$MP$126,ROWS(Q$38:Q39)+72,0)</f>
        <v>96.16</v>
      </c>
      <c r="O59" s="50">
        <f>HLOOKUP(O$55,'Jadual2&amp;3-Industryindex'!$K$9:$MP$126,ROWS(R$38:R39)+72,0)</f>
        <v>114.628</v>
      </c>
      <c r="P59" s="50">
        <f>HLOOKUP(P$55,'Jadual2&amp;3-Industryindex'!$K$9:$MP$126,ROWS(S$38:S39)+72,0)</f>
        <v>111.316</v>
      </c>
      <c r="Q59" s="50">
        <f>HLOOKUP(Q$55,'Jadual2&amp;3-Industryindex'!$K$9:$MP$126,ROWS(T$38:T39)+72,0)</f>
        <v>99.129000000000005</v>
      </c>
      <c r="R59" s="50">
        <f>HLOOKUP(R$55,'Jadual2&amp;3-Industryindex'!$K$9:$MP$126,ROWS(U$38:U39)+72,0)</f>
        <v>108.514</v>
      </c>
      <c r="S59" s="50">
        <f>HLOOKUP(S$55,'Jadual2&amp;3-Industryindex'!$K$9:$MP$126,ROWS(V$38:V39)+72,0)</f>
        <v>115.807</v>
      </c>
      <c r="T59" s="50">
        <f>HLOOKUP(T$55,'Jadual2&amp;3-Industryindex'!$K$9:$MP$126,ROWS(W$38:W39)+72,0)</f>
        <v>104.205</v>
      </c>
      <c r="U59" s="50">
        <f>HLOOKUP(U$55,'Jadual2&amp;3-Industryindex'!$K$9:$MP$126,ROWS(X$38:X39)+72,0)</f>
        <v>124.276</v>
      </c>
      <c r="V59" s="50">
        <f>HLOOKUP(V$55,'Jadual2&amp;3-Industryindex'!$K$9:$MP$126,ROWS(Y$38:Y39)+72,0)</f>
        <v>120.116</v>
      </c>
      <c r="W59" s="50">
        <f>HLOOKUP(W$55,'Jadual2&amp;3-Industryindex'!$K$9:$MP$126,ROWS(Z$38:Z39)+72,0)</f>
        <v>113.35299999999999</v>
      </c>
      <c r="X59" s="50">
        <f>HLOOKUP(X$55,'Jadual2&amp;3-Industryindex'!$K$9:$MP$126,ROWS(AA$38:AA39)+72,0)</f>
        <v>88.611999999999995</v>
      </c>
      <c r="Y59" s="50">
        <f>HLOOKUP(Y$55,'Jadual2&amp;3-Industryindex'!$K$9:$MP$126,ROWS(AB$38:AB39)+72,0)</f>
        <v>106.542</v>
      </c>
      <c r="Z59" s="50">
        <f>HLOOKUP(Z$55,'Jadual2&amp;3-Industryindex'!$K$9:$MP$126,ROWS(AC$38:AC39)+72,0)</f>
        <v>106.09099999999999</v>
      </c>
      <c r="AA59" s="50">
        <f>HLOOKUP(AA$55,'Jadual2&amp;3-Industryindex'!$K$9:$MP$126,ROWS(AD$38:AD39)+72,0)</f>
        <v>102.681</v>
      </c>
      <c r="AB59" s="50">
        <f>HLOOKUP(AB$55,'Jadual2&amp;3-Industryindex'!$K$9:$MP$126,ROWS(AE$38:AE39)+72,0)</f>
        <v>108.032</v>
      </c>
      <c r="AC59" s="50">
        <f>HLOOKUP(AC$55,'Jadual2&amp;3-Industryindex'!$K$9:$MP$126,ROWS(AF$38:AF39)+72,0)</f>
        <v>108.453</v>
      </c>
      <c r="AD59" s="50">
        <f>HLOOKUP(AD$55,'Jadual2&amp;3-Industryindex'!$K$9:$MP$126,ROWS(AG$38:AG39)+72,0)</f>
        <v>122.449</v>
      </c>
      <c r="AE59" s="50">
        <f>HLOOKUP(AE$55,'Jadual2&amp;3-Industryindex'!$K$9:$MP$126,ROWS(AH$38:AH39)+72,0)</f>
        <v>109.947</v>
      </c>
      <c r="AF59" s="50">
        <f>HLOOKUP(AF$55,'Jadual2&amp;3-Industryindex'!$K$9:$MP$126,ROWS(AI$38:AI39)+72,0)</f>
        <v>113.82299999999999</v>
      </c>
      <c r="AG59" s="50">
        <f>HLOOKUP(AG$55,'Jadual2&amp;3-Industryindex'!$K$9:$MP$126,ROWS(AJ$38:AJ39)+72,0)</f>
        <v>99.248999999999995</v>
      </c>
      <c r="AH59" s="50">
        <f>HLOOKUP(AH$55,'Jadual2&amp;3-Industryindex'!$K$9:$MP$126,ROWS(AK$38:AK39)+72,0)</f>
        <v>103.48</v>
      </c>
      <c r="AI59" s="50">
        <f>HLOOKUP(AI$55,'Jadual2&amp;3-Industryindex'!$K$9:$MP$126,ROWS(AL$38:AL39)+72,0)</f>
        <v>95.816000000000003</v>
      </c>
      <c r="AJ59" s="50">
        <f>HLOOKUP(AJ$55,'Jadual2&amp;3-Industryindex'!$K$9:$MP$126,ROWS(AM$38:AM39)+72,0)</f>
        <v>105.68</v>
      </c>
      <c r="AK59" s="50">
        <f>HLOOKUP(AK$55,'Jadual2&amp;3-Industryindex'!$K$9:$MP$126,ROWS(AN$38:AN39)+72,0)</f>
        <v>111.40300000000001</v>
      </c>
      <c r="AL59" s="50">
        <f>HLOOKUP(AL$55,'Jadual2&amp;3-Industryindex'!$K$9:$MP$126,ROWS(AO$38:AO39)+72,0)</f>
        <v>98.471000000000004</v>
      </c>
      <c r="AM59" s="50">
        <f>HLOOKUP(AM$55,'Jadual2&amp;3-Industryindex'!$K$9:$MP$126,ROWS(AP$38:AP39)+72,0)</f>
        <v>114.10299999999999</v>
      </c>
      <c r="AN59" s="50">
        <f>HLOOKUP(AN$55,'Jadual2&amp;3-Industryindex'!$K$9:$MP$126,ROWS(AQ$38:AQ39)+72,0)</f>
        <v>86.307000000000002</v>
      </c>
      <c r="AO59" s="50">
        <f>HLOOKUP(AO$55,'Jadual2&amp;3-Industryindex'!$K$9:$MP$126,ROWS(AR$38:AR39)+72,0)</f>
        <v>118.831</v>
      </c>
      <c r="AP59" s="50">
        <f>HLOOKUP(AP$55,'Jadual2&amp;3-Industryindex'!$K$9:$MP$126,ROWS(AS$38:AS39)+72,0)</f>
        <v>97.206000000000003</v>
      </c>
      <c r="AQ59" s="50">
        <f>HLOOKUP(AQ$55,'Jadual2&amp;3-Industryindex'!$K$9:$MP$126,ROWS(AT$38:AT39)+72,0)</f>
        <v>124.86499999999999</v>
      </c>
      <c r="AR59" s="50">
        <f>HLOOKUP(AR$55,'Jadual2&amp;3-Industryindex'!$K$9:$MP$126,ROWS(AU$38:AU39)+72,0)</f>
        <v>101.49</v>
      </c>
      <c r="AS59" s="50">
        <f>HLOOKUP(AS$55,'Jadual2&amp;3-Industryindex'!$K$9:$MP$126,ROWS(AV$38:AV39)+72,0)</f>
        <v>103.282</v>
      </c>
      <c r="AT59" s="50">
        <f>HLOOKUP(AT$55,'Jadual2&amp;3-Industryindex'!$K$9:$MP$126,ROWS(AW$38:AW39)+72,0)</f>
        <v>97.26</v>
      </c>
      <c r="AU59" s="50">
        <f>HLOOKUP(AU$55,'Jadual2&amp;3-Industryindex'!$K$9:$MP$126,ROWS(AX$38:AX39)+72,0)</f>
        <v>85.123999999999995</v>
      </c>
      <c r="AV59" s="50">
        <f>HLOOKUP(AV$55,'Jadual2&amp;3-Industryindex'!$K$9:$MP$126,ROWS(AY$38:AY39)+72,0)</f>
        <v>105.38</v>
      </c>
      <c r="AW59" s="50">
        <f>HLOOKUP(AW$55,'Jadual2&amp;3-Industryindex'!$K$9:$MP$126,ROWS(AZ$38:AZ39)+72,0)</f>
        <v>104.70099999999999</v>
      </c>
      <c r="AX59" s="50">
        <f>HLOOKUP(AX$55,'Jadual2&amp;3-Industryindex'!$K$9:$MP$126,ROWS(BA$38:BA39)+72,0)</f>
        <v>120.07</v>
      </c>
      <c r="AY59" s="50">
        <f>HLOOKUP(AY$55,'Jadual2&amp;3-Industryindex'!$K$9:$MP$126,ROWS(BB$38:BB39)+72,0)</f>
        <v>90.426000000000002</v>
      </c>
      <c r="AZ59" s="50">
        <f>HLOOKUP(AZ$55,'Jadual2&amp;3-Industryindex'!$K$9:$MP$126,ROWS(BC$38:BC39)+72,0)</f>
        <v>108.846</v>
      </c>
      <c r="BA59" s="50">
        <f>HLOOKUP(BA$55,'Jadual2&amp;3-Industryindex'!$K$9:$MP$126,ROWS(BD$38:BD39)+72,0)</f>
        <v>117.06399999999999</v>
      </c>
      <c r="BB59" s="50">
        <f>HLOOKUP(BB$55,'Jadual2&amp;3-Industryindex'!$K$9:$MP$126,ROWS(BE$38:BE39)+72,0)</f>
        <v>115.497</v>
      </c>
      <c r="BC59" s="50">
        <f>HLOOKUP(BC$55,'Jadual2&amp;3-Industryindex'!$K$9:$MP$126,ROWS(BF$38:BF39)+72,0)</f>
        <v>123.88500000000001</v>
      </c>
      <c r="BD59" s="50">
        <f>HLOOKUP(BD$55,'Jadual2&amp;3-Industryindex'!$K$9:$MP$126,ROWS(BG$38:BG39)+72,0)</f>
        <v>108.628</v>
      </c>
      <c r="BE59" s="50">
        <f>HLOOKUP(BE$55,'Jadual2&amp;3-Industryindex'!$K$9:$MP$126,ROWS(BH$38:BH39)+72,0)</f>
        <v>97.236999999999995</v>
      </c>
      <c r="BF59" s="50">
        <f>HLOOKUP(BF$55,'Jadual2&amp;3-Industryindex'!$K$9:$MP$126,ROWS(BI$38:BI39)+72,0)</f>
        <v>93.293999999999997</v>
      </c>
      <c r="BG59" s="50">
        <f>HLOOKUP(BG$55,'Jadual2&amp;3-Industryindex'!$K$9:$MP$126,ROWS(BJ$38:BJ39)+72,0)</f>
        <v>93.119</v>
      </c>
      <c r="BH59" s="50">
        <f>HLOOKUP(BH$55,'Jadual2&amp;3-Industryindex'!$K$9:$MP$126,ROWS(BK$38:BK39)+72,0)</f>
        <v>103.518</v>
      </c>
      <c r="BI59" s="50">
        <f>HLOOKUP(BI$55,'Jadual2&amp;3-Industryindex'!$K$9:$MP$126,ROWS(BL$38:BL39)+72,0)</f>
        <v>108.52500000000001</v>
      </c>
      <c r="BJ59" s="50">
        <f>HLOOKUP(BJ$55,'Jadual2&amp;3-Industryindex'!$K$9:$MP$126,ROWS(BM$38:BM39)+72,0)</f>
        <v>96.037999999999997</v>
      </c>
      <c r="BK59" s="50">
        <f>HLOOKUP(BK$55,'Jadual2&amp;3-Industryindex'!$K$9:$MP$126,ROWS(BN$38:BN39)+72,0)</f>
        <v>104.92400000000001</v>
      </c>
      <c r="BL59" s="50">
        <f>HLOOKUP(BL$55,'Jadual2&amp;3-Industryindex'!$K$9:$MP$126,ROWS(BO$38:BO39)+72,0)</f>
        <v>106.384</v>
      </c>
      <c r="BM59" s="50">
        <f>HLOOKUP(BM$55,'Jadual2&amp;3-Industryindex'!$K$9:$MP$126,ROWS(BP$38:BP39)+72,0)</f>
        <v>111.423</v>
      </c>
      <c r="BN59" s="50">
        <f>HLOOKUP(BN$55,'Jadual2&amp;3-Industryindex'!$K$9:$MP$126,ROWS(BQ$38:BQ39)+72,0)</f>
        <v>102.544</v>
      </c>
      <c r="BO59" s="50">
        <f>HLOOKUP(BO$55,'Jadual2&amp;3-Industryindex'!$K$9:$MP$126,ROWS(BR$38:BR39)+72,0)</f>
        <v>102.70699999999999</v>
      </c>
      <c r="BP59" s="50">
        <f>HLOOKUP(BP$55,'Jadual2&amp;3-Industryindex'!$K$9:$MP$126,ROWS(BS$38:BS39)+72,0)</f>
        <v>109.562</v>
      </c>
      <c r="BQ59" s="50">
        <f>HLOOKUP(BQ$55,'Jadual2&amp;3-Industryindex'!$K$9:$MP$126,ROWS(BT$38:BT39)+72,0)</f>
        <v>114.84</v>
      </c>
      <c r="BR59" s="50">
        <f>HLOOKUP(BR$55,'Jadual2&amp;3-Industryindex'!$K$9:$MP$126,ROWS(BU$38:BU39)+72,0)</f>
        <v>109.384</v>
      </c>
      <c r="BS59" s="50">
        <f>HLOOKUP(BS$55,'Jadual2&amp;3-Industryindex'!$K$9:$MP$126,ROWS(BV$38:BV39)+72,0)</f>
        <v>116.377</v>
      </c>
      <c r="BT59" s="50">
        <f>HLOOKUP(BT$55,'Jadual2&amp;3-Industryindex'!$K$9:$MP$126,ROWS(BW$38:BW39)+72,0)</f>
        <v>110.22</v>
      </c>
      <c r="BU59" s="50">
        <f>HLOOKUP(BU$55,'Jadual2&amp;3-Industryindex'!$K$9:$MP$126,ROWS(BX$38:BX39)+72,0)</f>
        <v>107.169</v>
      </c>
      <c r="BV59" s="50">
        <f>HLOOKUP(BV$55,'Jadual2&amp;3-Industryindex'!$K$9:$MP$126,ROWS(BY$38:BY39)+72,0)</f>
        <v>88.941000000000003</v>
      </c>
      <c r="BW59" s="50">
        <f>HLOOKUP(BW$55,'Jadual2&amp;3-Industryindex'!$K$9:$MP$126,ROWS(BZ$38:BZ39)+72,0)</f>
        <v>106.36</v>
      </c>
      <c r="BX59" s="50">
        <f>HLOOKUP(BX$55,'Jadual2&amp;3-Industryindex'!$K$9:$MP$126,ROWS(CA$38:CA39)+72,0)</f>
        <v>111.773</v>
      </c>
      <c r="BY59" s="50">
        <f>HLOOKUP(BY$55,'Jadual2&amp;3-Industryindex'!$K$9:$MP$126,ROWS(CB$38:CB39)+72,0)</f>
        <v>115.319</v>
      </c>
      <c r="BZ59" s="50">
        <f>HLOOKUP(BZ$55,'Jadual2&amp;3-Industryindex'!$K$9:$MP$126,ROWS(CC$38:CC39)+72,0)</f>
        <v>100.08499999999999</v>
      </c>
      <c r="CA59" s="50">
        <f>HLOOKUP(CA$55,'Jadual2&amp;3-Industryindex'!$K$9:$MP$126,ROWS(CD$38:CD39)+72,0)</f>
        <v>108.812</v>
      </c>
      <c r="CB59" s="50">
        <f>HLOOKUP(CB$55,'Jadual2&amp;3-Industryindex'!$K$9:$MP$126,ROWS(CE$38:CE39)+72,0)</f>
        <v>108.355</v>
      </c>
      <c r="CC59" s="50">
        <f>HLOOKUP(CC$55,'Jadual2&amp;3-Industryindex'!$K$9:$MP$126,ROWS(CF$38:CF39)+72,0)</f>
        <v>103.149</v>
      </c>
      <c r="CD59" s="50">
        <f>HLOOKUP(CD$55,'Jadual2&amp;3-Industryindex'!$K$9:$MP$126,ROWS(CG$38:CG39)+72,0)</f>
        <v>112.30200000000001</v>
      </c>
      <c r="CE59" s="50">
        <f>HLOOKUP(CE$55,'Jadual2&amp;3-Industryindex'!$K$9:$MP$126,ROWS(CH$38:CH39)+72,0)</f>
        <v>102.14400000000001</v>
      </c>
      <c r="CF59" s="50">
        <f>HLOOKUP(CF$55,'Jadual2&amp;3-Industryindex'!$K$9:$MP$126,ROWS(CI$38:CI39)+72,0)</f>
        <v>112.599</v>
      </c>
      <c r="CG59" s="50">
        <f>HLOOKUP(CG$55,'Jadual2&amp;3-Industryindex'!$K$9:$MP$126,ROWS(CJ$38:CJ39)+72,0)</f>
        <v>94.924000000000007</v>
      </c>
      <c r="CH59" s="50">
        <f>HLOOKUP(CH$55,'Jadual2&amp;3-Industryindex'!$K$9:$MP$126,ROWS(CK$38:CK39)+72,0)</f>
        <v>96.582999999999998</v>
      </c>
      <c r="CI59" s="50">
        <f>HLOOKUP(CI$55,'Jadual2&amp;3-Industryindex'!$K$9:$MP$126,ROWS(CL$38:CL39)+72,0)</f>
        <v>91.085999999999999</v>
      </c>
      <c r="CJ59" s="50">
        <f>HLOOKUP(CJ$55,'Jadual2&amp;3-Industryindex'!$K$9:$MP$126,ROWS(CN$38:CN39)+72,0)</f>
        <v>94.802000000000007</v>
      </c>
      <c r="CK59" s="50">
        <f>HLOOKUP(CK$55,'Jadual2&amp;3-Industryindex'!$K$9:$MP$126,ROWS(CO$38:CO39)+72,0)</f>
        <v>109.176</v>
      </c>
      <c r="CL59" s="50">
        <f>HLOOKUP(CL$55,'Jadual2&amp;3-Industryindex'!$K$9:$MP$126,ROWS(CP$38:CP39)+72,0)</f>
        <v>96.741</v>
      </c>
      <c r="CM59" s="50">
        <f>HLOOKUP(CM$55,'Jadual2&amp;3-Industryindex'!$K$9:$MP$126,ROWS(CQ$38:CQ39)+72,0)</f>
        <v>119.36799999999999</v>
      </c>
      <c r="CN59" s="50">
        <f>HLOOKUP(CN$55,'Jadual2&amp;3-Industryindex'!$K$9:$MP$126,ROWS(CQ$38:CQ39)+72,0)</f>
        <v>102.871</v>
      </c>
      <c r="CO59" s="50">
        <f>HLOOKUP(CO$55,'Jadual2&amp;3-Industryindex'!$K$9:$MP$126,ROWS(CR$38:CR39)+72,0)</f>
        <v>99.757999999999996</v>
      </c>
      <c r="CP59" s="50">
        <f>HLOOKUP(CP$55,'Jadual2&amp;3-Industryindex'!$K$9:$MP$126,ROWS(CS$38:CS39)+72,0)</f>
        <v>96.183999999999997</v>
      </c>
      <c r="CQ59" s="50">
        <f>HLOOKUP(CQ$55,'Jadual2&amp;3-Industryindex'!$K$9:$MP$126,ROWS(CT$38:CT39)+72,0)</f>
        <v>115.059</v>
      </c>
      <c r="CR59" s="50">
        <f>HLOOKUP(CR$55,'Jadual2&amp;3-Industryindex'!$K$9:$MP$126,ROWS(CU$38:CU39)+72,0)</f>
        <v>97.051000000000002</v>
      </c>
      <c r="CS59" s="50">
        <f>HLOOKUP(CS$55,'Jadual2&amp;3-Industryindex'!$K$9:$MP$126,ROWS(CV$38:CV39)+72,0)</f>
        <v>102.967</v>
      </c>
      <c r="CT59" s="50">
        <f>HLOOKUP(CT$55,'Jadual2&amp;3-Industryindex'!$K$9:$MP$126,ROWS(CW$38:CW39)+72,0)</f>
        <v>93.792000000000002</v>
      </c>
      <c r="CU59" s="50">
        <f>HLOOKUP(CU$55,'Jadual2&amp;3-Industryindex'!$K$9:$MP$126,ROWS(CX$38:CX39)+72,0)</f>
        <v>97.614999999999995</v>
      </c>
      <c r="CV59" s="50">
        <f>HLOOKUP(CV$55,'Jadual2&amp;3-Industryindex'!$K$9:$MP$126,ROWS(CY$38:CY39)+72,0)</f>
        <v>101.34099999999999</v>
      </c>
      <c r="CW59" s="50">
        <f>HLOOKUP(CW$55,'Jadual2&amp;3-Industryindex'!$K$9:$MP$126,ROWS(CZ$38:CZ39)+72,0)</f>
        <v>108.709</v>
      </c>
      <c r="CX59" s="50">
        <f>HLOOKUP(CX$55,'Jadual2&amp;3-Industryindex'!$K$9:$MP$126,ROWS(DA$38:DA39)+72,0)</f>
        <v>114.587</v>
      </c>
      <c r="CY59" s="50">
        <f>HLOOKUP(CY$55,'Jadual2&amp;3-Industryindex'!$K$9:$MP$126,ROWS(DB$38:DB39)+72,0)</f>
        <v>131.49100000000001</v>
      </c>
      <c r="CZ59" s="50">
        <f>HLOOKUP(CZ$55,'Jadual2&amp;3-Industryindex'!$K$9:$MP$126,ROWS(DC$38:DC39)+72,0)</f>
        <v>116.55800000000001</v>
      </c>
      <c r="DA59" s="50">
        <f>HLOOKUP(DA$55,'Jadual2&amp;3-Industryindex'!$K$9:$MP$126,ROWS(DD$38:DD39)+72,0)</f>
        <v>93.918000000000006</v>
      </c>
      <c r="DB59" s="50">
        <f>HLOOKUP(DB$55,'Jadual2&amp;3-Industryindex'!$K$9:$MP$126,ROWS(DE$38:DE39)+72,0)</f>
        <v>98.959000000000003</v>
      </c>
      <c r="DC59" s="50">
        <f>HLOOKUP(DC$55,'Jadual2&amp;3-Industryindex'!$K$9:$MP$126,ROWS(DF$38:DF39)+72,0)</f>
        <v>75.655000000000001</v>
      </c>
      <c r="DD59" s="50">
        <f>HLOOKUP(DD$55,'Jadual2&amp;3-Industryindex'!$K$9:$MP$126,ROWS(DG$38:DG39)+72,0)</f>
        <v>116.86799999999999</v>
      </c>
      <c r="DE59" s="50">
        <f>HLOOKUP(DE$55,'Jadual2&amp;3-Industryindex'!$K$9:$MP$126,ROWS(DH$38:DH39)+72,0)</f>
        <v>102.99</v>
      </c>
      <c r="DF59" s="50">
        <f>HLOOKUP(DF$55,'Jadual2&amp;3-Industryindex'!$K$9:$MP$126,ROWS(DI$38:DI39)+72,0)</f>
        <v>115.328</v>
      </c>
      <c r="DG59" s="50">
        <f>HLOOKUP(DG$55,'Jadual2&amp;3-Industryindex'!$K$9:$MP$126,ROWS(DJ$38:DJ39)+72,0)</f>
        <v>89.683000000000007</v>
      </c>
      <c r="DH59" s="50">
        <f>HLOOKUP(DH$55,'Jadual2&amp;3-Industryindex'!$K$9:$MP$126,ROWS(DK$38:DK39)+72,0)</f>
        <v>77.427999999999997</v>
      </c>
      <c r="DI59" s="50">
        <f>HLOOKUP(DI$55,'Jadual2&amp;3-Industryindex'!$K$9:$MP$126,ROWS(DL$38:DL39)+72,0)</f>
        <v>154.64599999999999</v>
      </c>
      <c r="DJ59" s="50">
        <f>HLOOKUP(DJ$55,'Jadual2&amp;3-Industryindex'!$K$9:$MP$126,ROWS(DM$38:DM39)+72,0)</f>
        <v>120.107</v>
      </c>
      <c r="DK59" s="50">
        <f>HLOOKUP(DK$55,'Jadual2&amp;3-Industryindex'!$K$9:$MP$126,ROWS(DN$38:DN39)+72,0)</f>
        <v>119.604</v>
      </c>
      <c r="DL59" s="50">
        <f>HLOOKUP(DL$55,'Jadual2&amp;3-Industryindex'!$K$9:$MP$126,ROWS(DO$38:DO39)+72,0)</f>
        <v>111.607</v>
      </c>
      <c r="DM59" s="50">
        <f>HLOOKUP(DM$55,'Jadual2&amp;3-Industryindex'!$K$9:$MP$126,ROWS(DP$38:DP39)+72,0)</f>
        <v>95.986999999999995</v>
      </c>
      <c r="DN59" s="50">
        <f>HLOOKUP(DN$55,'Jadual2&amp;3-Industryindex'!$K$9:$MP$126,ROWS(DQ$38:DQ39)+72,0)</f>
        <v>105.914</v>
      </c>
      <c r="DO59" s="50">
        <f>HLOOKUP(DO$55,'Jadual2&amp;3-Industryindex'!$K$9:$MP$126,ROWS(DR$38:DR39)+72,0)</f>
        <v>114.777</v>
      </c>
      <c r="DP59" s="50">
        <f>HLOOKUP(DP$55,'Jadual2&amp;3-Industryindex'!$K$9:$MP$126,ROWS(DS$38:DS39)+72,0)</f>
        <v>105.304</v>
      </c>
      <c r="DQ59" s="50">
        <f>HLOOKUP(DQ$55,'Jadual2&amp;3-Industryindex'!$K$9:$MP$126,ROWS(DT$38:DT39)+72,0)</f>
        <v>101.72199999999999</v>
      </c>
      <c r="DR59" s="50">
        <f>HLOOKUP(DR$55,'Jadual2&amp;3-Industryindex'!$K$9:$MP$126,ROWS(DU$38:DU39)+72,0)</f>
        <v>97.284000000000006</v>
      </c>
      <c r="DS59" s="50">
        <f>HLOOKUP(DS$55,'Jadual2&amp;3-Industryindex'!$K$9:$MP$126,ROWS(DV$38:DV39)+72,0)</f>
        <v>94.308999999999997</v>
      </c>
      <c r="DT59" s="50">
        <f>HLOOKUP(DT$55,'Jadual2&amp;3-Industryindex'!$K$9:$MP$126,ROWS(DW$38:DW39)+72,0)</f>
        <v>109.259</v>
      </c>
      <c r="DU59" s="50">
        <f>HLOOKUP(DU$55,'Jadual2&amp;3-Industryindex'!$K$9:$MP$126,ROWS(DX$38:DX39)+72,0)</f>
        <v>117.8</v>
      </c>
      <c r="DV59" s="50">
        <f>HLOOKUP(DV$55,'Jadual2&amp;3-Industryindex'!$K$9:$MP$126,ROWS(DY$38:DY39)+72,0)</f>
        <v>111.55</v>
      </c>
      <c r="DW59" s="50">
        <f>HLOOKUP(DW$55,'Jadual2&amp;3-Industryindex'!$K$9:$MP$126,ROWS(DZ$38:DZ39)+72,0)</f>
        <v>126.361</v>
      </c>
      <c r="DX59" s="50">
        <f>HLOOKUP(DX$55,'Jadual2&amp;3-Industryindex'!$K$9:$MP$126,ROWS(EA$38:EA39)+72,0)</f>
        <v>136.066</v>
      </c>
      <c r="DY59" s="50">
        <f>HLOOKUP(DY$55,'Jadual2&amp;3-Industryindex'!$K$9:$MP$126,ROWS(EB$38:EB39)+72,0)</f>
        <v>72.593999999999994</v>
      </c>
      <c r="DZ59" s="50">
        <f>HLOOKUP(DZ$55,'Jadual2&amp;3-Industryindex'!$K$9:$MP$126,ROWS(EC$38:EC39)+72,0)</f>
        <v>118.71</v>
      </c>
      <c r="EA59" s="50">
        <f>HLOOKUP(EA$55,'Jadual2&amp;3-Industryindex'!$K$9:$MP$126,ROWS(ED$38:ED39)+72,0)</f>
        <v>138.91399999999999</v>
      </c>
      <c r="EB59" s="50">
        <f>HLOOKUP(EB$55,'Jadual2&amp;3-Industryindex'!$K$9:$MP$126,ROWS(EE$38:EE39)+72,0)</f>
        <v>93.322999999999993</v>
      </c>
      <c r="EC59" s="50">
        <f>HLOOKUP(EC$55,'Jadual2&amp;3-Industryindex'!$K$9:$MP$126,ROWS(EF$38:EF39)+72,0)</f>
        <v>96.370999999999995</v>
      </c>
      <c r="ED59" s="50">
        <f>HLOOKUP(ED$55,'Jadual2&amp;3-Industryindex'!$K$9:$MP$126,ROWS(EG$38:EG39)+72,0)</f>
        <v>111.648</v>
      </c>
      <c r="EE59" s="50">
        <f>HLOOKUP(EE$55,'Jadual2&amp;3-Industryindex'!$K$9:$MP$126,ROWS(EH$38:EH39)+72,0)</f>
        <v>88.688999999999993</v>
      </c>
      <c r="EF59" s="399">
        <v>117.71726994747077</v>
      </c>
      <c r="EG59" s="399">
        <v>130.8603080287412</v>
      </c>
      <c r="EH59" s="399">
        <v>124.05181834749939</v>
      </c>
      <c r="EI59" s="399">
        <v>125.06242151018766</v>
      </c>
      <c r="EJ59" s="399">
        <v>109.77455115505462</v>
      </c>
      <c r="EK59" s="399">
        <v>108.30556862113774</v>
      </c>
      <c r="EL59" s="399">
        <v>101.91105610210062</v>
      </c>
      <c r="EM59" s="399">
        <v>111.81359695767682</v>
      </c>
      <c r="EN59" s="399">
        <v>117.5161269196535</v>
      </c>
      <c r="EO59" s="399">
        <v>126.10418382710856</v>
      </c>
      <c r="EP59" s="399">
        <v>120.76157854707044</v>
      </c>
      <c r="EQ59" s="399">
        <v>132.69228872951879</v>
      </c>
      <c r="ER59" s="399">
        <v>125.84116977287275</v>
      </c>
      <c r="ES59" s="399">
        <v>122.99483169120374</v>
      </c>
      <c r="ET59" s="399">
        <v>117.67268505049549</v>
      </c>
      <c r="EU59" s="399">
        <v>130.22384936788427</v>
      </c>
      <c r="EV59" s="399">
        <v>100.3271903450927</v>
      </c>
      <c r="EW59" s="399">
        <v>101.694593941603</v>
      </c>
      <c r="EX59" s="399">
        <v>116.36791337855648</v>
      </c>
      <c r="EY59" s="399">
        <v>114.78810453306164</v>
      </c>
      <c r="EZ59" s="399">
        <v>103.39299949450955</v>
      </c>
      <c r="FA59" s="399">
        <v>107.88495717619907</v>
      </c>
      <c r="FB59" s="399">
        <v>121.25675805835434</v>
      </c>
      <c r="FC59" s="399">
        <v>116.03071046790991</v>
      </c>
      <c r="FD59" s="399">
        <v>101.79733413383728</v>
      </c>
      <c r="FE59" s="399">
        <v>112.61260647238535</v>
      </c>
      <c r="FF59" s="399">
        <v>121.10247223696072</v>
      </c>
      <c r="FG59" s="399">
        <v>121.42308505632974</v>
      </c>
      <c r="FH59" s="399">
        <v>114.52807322189418</v>
      </c>
      <c r="FI59" s="399">
        <v>107.92028924891879</v>
      </c>
      <c r="FJ59" s="399">
        <v>113.40451083296706</v>
      </c>
      <c r="FK59" s="399">
        <v>108.80158663305154</v>
      </c>
      <c r="FL59" s="399">
        <v>99.932089352665884</v>
      </c>
      <c r="FM59" s="399">
        <v>112.11949294717287</v>
      </c>
      <c r="FN59" s="399">
        <v>113.09445865139779</v>
      </c>
      <c r="FO59" s="399">
        <v>119.49064606041088</v>
      </c>
      <c r="FP59" s="399">
        <v>116.63160697947089</v>
      </c>
      <c r="FQ59" s="399">
        <v>136.91039491036526</v>
      </c>
      <c r="FR59" s="399">
        <v>128.6768836184896</v>
      </c>
      <c r="FS59" s="399">
        <v>133.44890137097761</v>
      </c>
      <c r="FT59" s="399">
        <v>148.60381007518333</v>
      </c>
      <c r="FU59" s="399">
        <v>104.67048197660212</v>
      </c>
      <c r="FV59" s="399">
        <v>105.81638194383837</v>
      </c>
      <c r="FW59" s="399">
        <v>102.69614764510241</v>
      </c>
      <c r="FX59" s="399">
        <v>110.77537775514882</v>
      </c>
      <c r="FY59" s="399">
        <v>109.02510501215103</v>
      </c>
      <c r="FZ59" s="399">
        <v>110.89821170056581</v>
      </c>
      <c r="GA59" s="399">
        <v>108.38805607109575</v>
      </c>
      <c r="GB59" s="399">
        <v>105.66669709461185</v>
      </c>
      <c r="GC59" s="399">
        <v>124.06709218742513</v>
      </c>
      <c r="GD59" s="399">
        <v>114.58112088382224</v>
      </c>
      <c r="GE59" s="399">
        <v>106.68707509314189</v>
      </c>
      <c r="GF59" s="399">
        <v>117.845821968576</v>
      </c>
      <c r="GG59" s="399">
        <v>104.8552694763175</v>
      </c>
      <c r="GH59" s="399">
        <v>118.483290160821</v>
      </c>
      <c r="GI59" s="399">
        <v>107.38264184989326</v>
      </c>
      <c r="GJ59" s="399">
        <v>106.15675163233125</v>
      </c>
      <c r="GK59" s="399">
        <v>113.55806406080578</v>
      </c>
      <c r="GL59" s="399">
        <v>101.13806436619754</v>
      </c>
      <c r="GM59" s="399">
        <v>102.29117472347157</v>
      </c>
      <c r="GN59" s="399">
        <v>115.19393501288512</v>
      </c>
      <c r="GO59" s="399">
        <v>107.30951175519833</v>
      </c>
      <c r="GP59" s="399">
        <v>114.68946826624473</v>
      </c>
      <c r="GQ59" s="399">
        <v>117.70633386721127</v>
      </c>
      <c r="GR59" s="399">
        <v>107.58581157652577</v>
      </c>
      <c r="GS59" s="399">
        <v>112.03066266435631</v>
      </c>
      <c r="GT59" s="399">
        <v>102.15785910334685</v>
      </c>
      <c r="GU59" s="399">
        <v>90.249106428352931</v>
      </c>
      <c r="GV59" s="399">
        <v>105.8306114628423</v>
      </c>
      <c r="GW59" s="399">
        <v>112.67407705493162</v>
      </c>
      <c r="GX59" s="399">
        <v>119.03856654546499</v>
      </c>
      <c r="GY59" s="399">
        <v>111.95268853861977</v>
      </c>
      <c r="GZ59" s="399">
        <v>105.22027259568374</v>
      </c>
      <c r="HA59" s="399">
        <v>115.1076301518748</v>
      </c>
      <c r="HB59" s="399">
        <v>96.89356147489049</v>
      </c>
      <c r="HC59" s="399">
        <v>100.8052481617348</v>
      </c>
      <c r="HD59" s="399">
        <v>133.76287009356386</v>
      </c>
      <c r="HE59" s="399">
        <v>113.42670898649976</v>
      </c>
      <c r="HF59" s="399">
        <v>91.509229846117861</v>
      </c>
      <c r="HG59" s="399">
        <v>130.54133698233574</v>
      </c>
      <c r="HH59" s="399">
        <v>109.77734168845225</v>
      </c>
      <c r="HI59" s="399">
        <v>124.1034501665298</v>
      </c>
      <c r="HJ59" s="399">
        <v>137.37471272851997</v>
      </c>
      <c r="HK59" s="399">
        <v>104.4459180673644</v>
      </c>
      <c r="HL59" s="399">
        <v>83.173720238529157</v>
      </c>
      <c r="HM59" s="399">
        <v>105.46427122220264</v>
      </c>
      <c r="HN59" s="399">
        <v>82.347322688065276</v>
      </c>
      <c r="HO59" s="399">
        <v>121.76202699484749</v>
      </c>
      <c r="HP59" s="399">
        <v>95.068210054508796</v>
      </c>
      <c r="HQ59" s="399">
        <v>76.21173797130507</v>
      </c>
      <c r="HR59" s="399">
        <v>81.144023022957057</v>
      </c>
      <c r="HS59" s="399">
        <v>69.230769230769269</v>
      </c>
      <c r="HT59" s="399">
        <v>108.68822379737931</v>
      </c>
      <c r="HU59" s="399">
        <v>96.535888722937699</v>
      </c>
      <c r="HV59" s="399">
        <v>102.47301757620185</v>
      </c>
      <c r="HW59" s="399">
        <v>98.226445836859654</v>
      </c>
      <c r="HX59" s="399">
        <v>117.36729829825158</v>
      </c>
      <c r="HY59" s="399">
        <v>124.33951494168149</v>
      </c>
      <c r="HZ59" s="399">
        <v>125.66351231228845</v>
      </c>
      <c r="IA59" s="399">
        <v>104.61562479130298</v>
      </c>
      <c r="IB59" s="399">
        <v>101.38463339282441</v>
      </c>
      <c r="IC59" s="399">
        <v>92.715515572187982</v>
      </c>
      <c r="ID59" s="399">
        <v>97.013700923929761</v>
      </c>
      <c r="IE59" s="399">
        <v>102.67599252634921</v>
      </c>
      <c r="IF59" s="399">
        <v>106.52621724930756</v>
      </c>
      <c r="IG59" s="399">
        <v>109.9899908552115</v>
      </c>
      <c r="IH59" s="399">
        <v>97.848830604011312</v>
      </c>
      <c r="II59" s="399">
        <v>102.74197697018617</v>
      </c>
      <c r="IJ59" s="399">
        <v>91.327234088450567</v>
      </c>
      <c r="IK59" s="399">
        <v>103.89406175843382</v>
      </c>
      <c r="IL59" s="399">
        <v>110.23446242401775</v>
      </c>
      <c r="IM59" s="399">
        <v>108.68325603776695</v>
      </c>
      <c r="IN59" s="399">
        <v>102.13146571896947</v>
      </c>
    </row>
    <row r="60" spans="1:248" x14ac:dyDescent="0.25">
      <c r="A60" s="382" t="s">
        <v>671</v>
      </c>
      <c r="B60" s="332" t="b">
        <f t="shared" si="5"/>
        <v>1</v>
      </c>
      <c r="C60" s="413">
        <f>'Jadual1-IPP'!E103</f>
        <v>114.009</v>
      </c>
      <c r="D60" s="402"/>
      <c r="E60" s="383"/>
      <c r="F60" s="393">
        <f>HLOOKUP(F$55,'Jadual2&amp;3-Industryindex'!$K$9:$MP$126,ROWS(I$38:I40)+72,0)</f>
        <v>103.108</v>
      </c>
      <c r="G60" s="393">
        <f>HLOOKUP(G$55,'Jadual2&amp;3-Industryindex'!$K$9:$MP$126,ROWS(J$38:J40)+72,0)</f>
        <v>116.408</v>
      </c>
      <c r="H60" s="393">
        <f>HLOOKUP(H$55,'Jadual2&amp;3-Industryindex'!$K$9:$MP$126,ROWS(K$38:K40)+72,0)</f>
        <v>94.924000000000007</v>
      </c>
      <c r="I60" s="393">
        <f>HLOOKUP(I$55,'Jadual2&amp;3-Industryindex'!$K$9:$MP$126,ROWS(L$38:L40)+72,0)</f>
        <v>100.307</v>
      </c>
      <c r="J60" s="393">
        <f>HLOOKUP(J$55,'Jadual2&amp;3-Industryindex'!$K$9:$MP$126,ROWS(M$38:M40)+72,0)</f>
        <v>100.75700000000001</v>
      </c>
      <c r="K60" s="393">
        <f>HLOOKUP(K$55,'Jadual2&amp;3-Industryindex'!$K$9:$MP$126,ROWS(N$38:N40)+72,0)</f>
        <v>98.325999999999993</v>
      </c>
      <c r="L60" s="393">
        <f>HLOOKUP(L$55,'Jadual2&amp;3-Industryindex'!$K$9:$MP$126,ROWS(O$38:O40)+72,0)</f>
        <v>110.027</v>
      </c>
      <c r="M60" s="393">
        <f>HLOOKUP(M$55,'Jadual2&amp;3-Industryindex'!$K$9:$MP$126,ROWS(P$38:P40)+72,0)</f>
        <v>132.39400000000001</v>
      </c>
      <c r="N60" s="393">
        <f>HLOOKUP(N$55,'Jadual2&amp;3-Industryindex'!$K$9:$MP$126,ROWS(Q$38:Q40)+72,0)</f>
        <v>96.539000000000001</v>
      </c>
      <c r="O60" s="393">
        <f>HLOOKUP(O$55,'Jadual2&amp;3-Industryindex'!$K$9:$MP$126,ROWS(R$38:R40)+72,0)</f>
        <v>120.33499999999999</v>
      </c>
      <c r="P60" s="393">
        <f>HLOOKUP(P$55,'Jadual2&amp;3-Industryindex'!$K$9:$MP$126,ROWS(S$38:S40)+72,0)</f>
        <v>115.636</v>
      </c>
      <c r="Q60" s="393">
        <f>HLOOKUP(Q$55,'Jadual2&amp;3-Industryindex'!$K$9:$MP$126,ROWS(T$38:T40)+72,0)</f>
        <v>89.977999999999994</v>
      </c>
      <c r="R60" s="393">
        <f>HLOOKUP(R$55,'Jadual2&amp;3-Industryindex'!$K$9:$MP$126,ROWS(U$38:U40)+72,0)</f>
        <v>107.121</v>
      </c>
      <c r="S60" s="393">
        <f>HLOOKUP(S$55,'Jadual2&amp;3-Industryindex'!$K$9:$MP$126,ROWS(V$38:V40)+72,0)</f>
        <v>98.754000000000005</v>
      </c>
      <c r="T60" s="393">
        <f>HLOOKUP(T$55,'Jadual2&amp;3-Industryindex'!$K$9:$MP$126,ROWS(W$38:W40)+72,0)</f>
        <v>96.224999999999994</v>
      </c>
      <c r="U60" s="393">
        <f>HLOOKUP(U$55,'Jadual2&amp;3-Industryindex'!$K$9:$MP$126,ROWS(X$38:X40)+72,0)</f>
        <v>115.46299999999999</v>
      </c>
      <c r="V60" s="393">
        <f>HLOOKUP(V$55,'Jadual2&amp;3-Industryindex'!$K$9:$MP$126,ROWS(Y$38:Y40)+72,0)</f>
        <v>110.477</v>
      </c>
      <c r="W60" s="393">
        <f>HLOOKUP(W$55,'Jadual2&amp;3-Industryindex'!$K$9:$MP$126,ROWS(Z$38:Z40)+72,0)</f>
        <v>132.27699999999999</v>
      </c>
      <c r="X60" s="393">
        <f>HLOOKUP(X$55,'Jadual2&amp;3-Industryindex'!$K$9:$MP$126,ROWS(AA$38:AA40)+72,0)</f>
        <v>80.174000000000007</v>
      </c>
      <c r="Y60" s="393">
        <f>HLOOKUP(Y$55,'Jadual2&amp;3-Industryindex'!$K$9:$MP$126,ROWS(AB$38:AB40)+72,0)</f>
        <v>108.238</v>
      </c>
      <c r="Z60" s="393">
        <f>HLOOKUP(Z$55,'Jadual2&amp;3-Industryindex'!$K$9:$MP$126,ROWS(AC$38:AC40)+72,0)</f>
        <v>112.946</v>
      </c>
      <c r="AA60" s="393">
        <f>HLOOKUP(AA$55,'Jadual2&amp;3-Industryindex'!$K$9:$MP$126,ROWS(AD$38:AD40)+72,0)</f>
        <v>103.399</v>
      </c>
      <c r="AB60" s="393">
        <f>HLOOKUP(AB$55,'Jadual2&amp;3-Industryindex'!$K$9:$MP$126,ROWS(AE$38:AE40)+72,0)</f>
        <v>114.863</v>
      </c>
      <c r="AC60" s="393">
        <f>HLOOKUP(AC$55,'Jadual2&amp;3-Industryindex'!$K$9:$MP$126,ROWS(AF$38:AF40)+72,0)</f>
        <v>112.607</v>
      </c>
      <c r="AD60" s="393">
        <f>HLOOKUP(AD$55,'Jadual2&amp;3-Industryindex'!$K$9:$MP$126,ROWS(AG$38:AG40)+72,0)</f>
        <v>114.04300000000001</v>
      </c>
      <c r="AE60" s="393">
        <f>HLOOKUP(AE$55,'Jadual2&amp;3-Industryindex'!$K$9:$MP$126,ROWS(AH$38:AH40)+72,0)</f>
        <v>103.809</v>
      </c>
      <c r="AF60" s="393">
        <f>HLOOKUP(AF$55,'Jadual2&amp;3-Industryindex'!$K$9:$MP$126,ROWS(AI$38:AI40)+72,0)</f>
        <v>114.782</v>
      </c>
      <c r="AG60" s="393">
        <f>HLOOKUP(AG$55,'Jadual2&amp;3-Industryindex'!$K$9:$MP$126,ROWS(AJ$38:AJ40)+72,0)</f>
        <v>105.333</v>
      </c>
      <c r="AH60" s="393">
        <f>HLOOKUP(AH$55,'Jadual2&amp;3-Industryindex'!$K$9:$MP$126,ROWS(AK$38:AK40)+72,0)</f>
        <v>104.94</v>
      </c>
      <c r="AI60" s="393">
        <f>HLOOKUP(AI$55,'Jadual2&amp;3-Industryindex'!$K$9:$MP$126,ROWS(AL$38:AL40)+72,0)</f>
        <v>109.97199999999999</v>
      </c>
      <c r="AJ60" s="393">
        <f>HLOOKUP(AJ$55,'Jadual2&amp;3-Industryindex'!$K$9:$MP$126,ROWS(AM$38:AM40)+72,0)</f>
        <v>110.172</v>
      </c>
      <c r="AK60" s="393">
        <f>HLOOKUP(AK$55,'Jadual2&amp;3-Industryindex'!$K$9:$MP$126,ROWS(AN$38:AN40)+72,0)</f>
        <v>92.322000000000003</v>
      </c>
      <c r="AL60" s="393">
        <f>HLOOKUP(AL$55,'Jadual2&amp;3-Industryindex'!$K$9:$MP$126,ROWS(AO$38:AO40)+72,0)</f>
        <v>90.61</v>
      </c>
      <c r="AM60" s="393">
        <f>HLOOKUP(AM$55,'Jadual2&amp;3-Industryindex'!$K$9:$MP$126,ROWS(AP$38:AP40)+72,0)</f>
        <v>125.16500000000001</v>
      </c>
      <c r="AN60" s="393">
        <f>HLOOKUP(AN$55,'Jadual2&amp;3-Industryindex'!$K$9:$MP$126,ROWS(AQ$38:AQ40)+72,0)</f>
        <v>76.819999999999993</v>
      </c>
      <c r="AO60" s="393">
        <f>HLOOKUP(AO$55,'Jadual2&amp;3-Industryindex'!$K$9:$MP$126,ROWS(AR$38:AR40)+72,0)</f>
        <v>115.19199999999999</v>
      </c>
      <c r="AP60" s="393">
        <f>HLOOKUP(AP$55,'Jadual2&amp;3-Industryindex'!$K$9:$MP$126,ROWS(AS$38:AS40)+72,0)</f>
        <v>99.486999999999995</v>
      </c>
      <c r="AQ60" s="393">
        <f>HLOOKUP(AQ$55,'Jadual2&amp;3-Industryindex'!$K$9:$MP$126,ROWS(AT$38:AT40)+72,0)</f>
        <v>129.416</v>
      </c>
      <c r="AR60" s="393">
        <f>HLOOKUP(AR$55,'Jadual2&amp;3-Industryindex'!$K$9:$MP$126,ROWS(AU$38:AU40)+72,0)</f>
        <v>102.40900000000001</v>
      </c>
      <c r="AS60" s="393">
        <f>HLOOKUP(AS$55,'Jadual2&amp;3-Industryindex'!$K$9:$MP$126,ROWS(AV$38:AV40)+72,0)</f>
        <v>106.63200000000001</v>
      </c>
      <c r="AT60" s="393">
        <f>HLOOKUP(AT$55,'Jadual2&amp;3-Industryindex'!$K$9:$MP$126,ROWS(AW$38:AW40)+72,0)</f>
        <v>97.218999999999994</v>
      </c>
      <c r="AU60" s="393">
        <f>HLOOKUP(AU$55,'Jadual2&amp;3-Industryindex'!$K$9:$MP$126,ROWS(AX$38:AX40)+72,0)</f>
        <v>166.05</v>
      </c>
      <c r="AV60" s="393">
        <f>HLOOKUP(AV$55,'Jadual2&amp;3-Industryindex'!$K$9:$MP$126,ROWS(AY$38:AY40)+72,0)</f>
        <v>108.33199999999999</v>
      </c>
      <c r="AW60" s="393">
        <f>HLOOKUP(AW$55,'Jadual2&amp;3-Industryindex'!$K$9:$MP$126,ROWS(AZ$38:AZ40)+72,0)</f>
        <v>102.245</v>
      </c>
      <c r="AX60" s="393">
        <f>HLOOKUP(AX$55,'Jadual2&amp;3-Industryindex'!$K$9:$MP$126,ROWS(BA$38:BA40)+72,0)</f>
        <v>123.479</v>
      </c>
      <c r="AY60" s="393">
        <f>HLOOKUP(AY$55,'Jadual2&amp;3-Industryindex'!$K$9:$MP$126,ROWS(BB$38:BB40)+72,0)</f>
        <v>98.055000000000007</v>
      </c>
      <c r="AZ60" s="393">
        <f>HLOOKUP(AZ$55,'Jadual2&amp;3-Industryindex'!$K$9:$MP$126,ROWS(BC$38:BC40)+72,0)</f>
        <v>92.459000000000003</v>
      </c>
      <c r="BA60" s="393">
        <f>HLOOKUP(BA$55,'Jadual2&amp;3-Industryindex'!$K$9:$MP$126,ROWS(BD$38:BD40)+72,0)</f>
        <v>112.776</v>
      </c>
      <c r="BB60" s="393">
        <f>HLOOKUP(BB$55,'Jadual2&amp;3-Industryindex'!$K$9:$MP$126,ROWS(BE$38:BE40)+72,0)</f>
        <v>109.485</v>
      </c>
      <c r="BC60" s="393">
        <f>HLOOKUP(BC$55,'Jadual2&amp;3-Industryindex'!$K$9:$MP$126,ROWS(BF$38:BF40)+72,0)</f>
        <v>122.163</v>
      </c>
      <c r="BD60" s="393">
        <f>HLOOKUP(BD$55,'Jadual2&amp;3-Industryindex'!$K$9:$MP$126,ROWS(BG$38:BG40)+72,0)</f>
        <v>110.48</v>
      </c>
      <c r="BE60" s="393">
        <f>HLOOKUP(BE$55,'Jadual2&amp;3-Industryindex'!$K$9:$MP$126,ROWS(BH$38:BH40)+72,0)</f>
        <v>119.142</v>
      </c>
      <c r="BF60" s="393">
        <f>HLOOKUP(BF$55,'Jadual2&amp;3-Industryindex'!$K$9:$MP$126,ROWS(BI$38:BI40)+72,0)</f>
        <v>91.988</v>
      </c>
      <c r="BG60" s="393">
        <f>HLOOKUP(BG$55,'Jadual2&amp;3-Industryindex'!$K$9:$MP$126,ROWS(BJ$38:BJ40)+72,0)</f>
        <v>102.313</v>
      </c>
      <c r="BH60" s="393">
        <f>HLOOKUP(BH$55,'Jadual2&amp;3-Industryindex'!$K$9:$MP$126,ROWS(BK$38:BK40)+72,0)</f>
        <v>134.459</v>
      </c>
      <c r="BI60" s="393">
        <f>HLOOKUP(BI$55,'Jadual2&amp;3-Industryindex'!$K$9:$MP$126,ROWS(BL$38:BL40)+72,0)</f>
        <v>109.77500000000001</v>
      </c>
      <c r="BJ60" s="393">
        <f>HLOOKUP(BJ$55,'Jadual2&amp;3-Industryindex'!$K$9:$MP$126,ROWS(BM$38:BM40)+72,0)</f>
        <v>175.976</v>
      </c>
      <c r="BK60" s="393">
        <f>HLOOKUP(BK$55,'Jadual2&amp;3-Industryindex'!$K$9:$MP$126,ROWS(BN$38:BN40)+72,0)</f>
        <v>105.233</v>
      </c>
      <c r="BL60" s="393">
        <f>HLOOKUP(BL$55,'Jadual2&amp;3-Industryindex'!$K$9:$MP$126,ROWS(BO$38:BO40)+72,0)</f>
        <v>125.11499999999999</v>
      </c>
      <c r="BM60" s="393">
        <f>HLOOKUP(BM$55,'Jadual2&amp;3-Industryindex'!$K$9:$MP$126,ROWS(BP$38:BP40)+72,0)</f>
        <v>111.583</v>
      </c>
      <c r="BN60" s="393">
        <f>HLOOKUP(BN$55,'Jadual2&amp;3-Industryindex'!$K$9:$MP$126,ROWS(BQ$38:BQ40)+72,0)</f>
        <v>98.98</v>
      </c>
      <c r="BO60" s="393">
        <f>HLOOKUP(BO$55,'Jadual2&amp;3-Industryindex'!$K$9:$MP$126,ROWS(BR$38:BR40)+72,0)</f>
        <v>104.167</v>
      </c>
      <c r="BP60" s="393">
        <f>HLOOKUP(BP$55,'Jadual2&amp;3-Industryindex'!$K$9:$MP$126,ROWS(BS$38:BS40)+72,0)</f>
        <v>113.389</v>
      </c>
      <c r="BQ60" s="393">
        <f>HLOOKUP(BQ$55,'Jadual2&amp;3-Industryindex'!$K$9:$MP$126,ROWS(BT$38:BT40)+72,0)</f>
        <v>117.753</v>
      </c>
      <c r="BR60" s="393">
        <f>HLOOKUP(BR$55,'Jadual2&amp;3-Industryindex'!$K$9:$MP$126,ROWS(BU$38:BU40)+72,0)</f>
        <v>108.548</v>
      </c>
      <c r="BS60" s="393">
        <f>HLOOKUP(BS$55,'Jadual2&amp;3-Industryindex'!$K$9:$MP$126,ROWS(BV$38:BV40)+72,0)</f>
        <v>109.23099999999999</v>
      </c>
      <c r="BT60" s="393">
        <f>HLOOKUP(BT$55,'Jadual2&amp;3-Industryindex'!$K$9:$MP$126,ROWS(BW$38:BW40)+72,0)</f>
        <v>107.595</v>
      </c>
      <c r="BU60" s="393">
        <f>HLOOKUP(BU$55,'Jadual2&amp;3-Industryindex'!$K$9:$MP$126,ROWS(BX$38:BX40)+72,0)</f>
        <v>111.026</v>
      </c>
      <c r="BV60" s="393">
        <f>HLOOKUP(BV$55,'Jadual2&amp;3-Industryindex'!$K$9:$MP$126,ROWS(BY$38:BY40)+72,0)</f>
        <v>100.82299999999999</v>
      </c>
      <c r="BW60" s="393">
        <f>HLOOKUP(BW$55,'Jadual2&amp;3-Industryindex'!$K$9:$MP$126,ROWS(BZ$38:BZ40)+72,0)</f>
        <v>106.75700000000001</v>
      </c>
      <c r="BX60" s="393">
        <f>HLOOKUP(BX$55,'Jadual2&amp;3-Industryindex'!$K$9:$MP$126,ROWS(CA$38:CA40)+72,0)</f>
        <v>124.959</v>
      </c>
      <c r="BY60" s="393">
        <f>HLOOKUP(BY$55,'Jadual2&amp;3-Industryindex'!$K$9:$MP$126,ROWS(CB$38:CB40)+72,0)</f>
        <v>114.39</v>
      </c>
      <c r="BZ60" s="393">
        <f>HLOOKUP(BZ$55,'Jadual2&amp;3-Industryindex'!$K$9:$MP$126,ROWS(CC$38:CC40)+72,0)</f>
        <v>97.349000000000004</v>
      </c>
      <c r="CA60" s="393">
        <f>HLOOKUP(CA$55,'Jadual2&amp;3-Industryindex'!$K$9:$MP$126,ROWS(CD$38:CD40)+72,0)</f>
        <v>98.206999999999994</v>
      </c>
      <c r="CB60" s="393">
        <f>HLOOKUP(CB$55,'Jadual2&amp;3-Industryindex'!$K$9:$MP$126,ROWS(CE$38:CE40)+72,0)</f>
        <v>103.777</v>
      </c>
      <c r="CC60" s="393">
        <f>HLOOKUP(CC$55,'Jadual2&amp;3-Industryindex'!$K$9:$MP$126,ROWS(CF$38:CF40)+72,0)</f>
        <v>120.444</v>
      </c>
      <c r="CD60" s="393">
        <f>HLOOKUP(CD$55,'Jadual2&amp;3-Industryindex'!$K$9:$MP$126,ROWS(CG$38:CG40)+72,0)</f>
        <v>103.961</v>
      </c>
      <c r="CE60" s="393">
        <f>HLOOKUP(CE$55,'Jadual2&amp;3-Industryindex'!$K$9:$MP$126,ROWS(CH$38:CH40)+72,0)</f>
        <v>100.279</v>
      </c>
      <c r="CF60" s="393">
        <f>HLOOKUP(CF$55,'Jadual2&amp;3-Industryindex'!$K$9:$MP$126,ROWS(CI$38:CI40)+72,0)</f>
        <v>114.56100000000001</v>
      </c>
      <c r="CG60" s="393">
        <f>HLOOKUP(CG$55,'Jadual2&amp;3-Industryindex'!$K$9:$MP$126,ROWS(CJ$38:CJ40)+72,0)</f>
        <v>92.757999999999996</v>
      </c>
      <c r="CH60" s="393">
        <f>HLOOKUP(CH$55,'Jadual2&amp;3-Industryindex'!$K$9:$MP$126,ROWS(CK$38:CK40)+72,0)</f>
        <v>109.306</v>
      </c>
      <c r="CI60" s="393">
        <f>HLOOKUP(CI$55,'Jadual2&amp;3-Industryindex'!$K$9:$MP$126,ROWS(CL$38:CL40)+72,0)</f>
        <v>91.284999999999997</v>
      </c>
      <c r="CJ60" s="393">
        <f>HLOOKUP(CJ$55,'Jadual2&amp;3-Industryindex'!$K$9:$MP$126,ROWS(CN$38:CN40)+72,0)</f>
        <v>103.081</v>
      </c>
      <c r="CK60" s="393">
        <f>HLOOKUP(CK$55,'Jadual2&amp;3-Industryindex'!$K$9:$MP$126,ROWS(CO$38:CO40)+72,0)</f>
        <v>102.45699999999999</v>
      </c>
      <c r="CL60" s="393">
        <f>HLOOKUP(CL$55,'Jadual2&amp;3-Industryindex'!$K$9:$MP$126,ROWS(CP$38:CP40)+72,0)</f>
        <v>107.456</v>
      </c>
      <c r="CM60" s="393">
        <f>HLOOKUP(CM$55,'Jadual2&amp;3-Industryindex'!$K$9:$MP$126,ROWS(CQ$38:CQ40)+72,0)</f>
        <v>112.55800000000001</v>
      </c>
      <c r="CN60" s="393">
        <f>HLOOKUP(CN$55,'Jadual2&amp;3-Industryindex'!$K$9:$MP$126,ROWS(CQ$38:CQ40)+72,0)</f>
        <v>106.498</v>
      </c>
      <c r="CO60" s="393">
        <f>HLOOKUP(CO$55,'Jadual2&amp;3-Industryindex'!$K$9:$MP$126,ROWS(CR$38:CR40)+72,0)</f>
        <v>107.33799999999999</v>
      </c>
      <c r="CP60" s="393">
        <f>HLOOKUP(CP$55,'Jadual2&amp;3-Industryindex'!$K$9:$MP$126,ROWS(CS$38:CS40)+72,0)</f>
        <v>105.735</v>
      </c>
      <c r="CQ60" s="393">
        <f>HLOOKUP(CQ$55,'Jadual2&amp;3-Industryindex'!$K$9:$MP$126,ROWS(CT$38:CT40)+72,0)</f>
        <v>116.72199999999999</v>
      </c>
      <c r="CR60" s="393">
        <f>HLOOKUP(CR$55,'Jadual2&amp;3-Industryindex'!$K$9:$MP$126,ROWS(CU$38:CU40)+72,0)</f>
        <v>92.795000000000002</v>
      </c>
      <c r="CS60" s="393">
        <f>HLOOKUP(CS$55,'Jadual2&amp;3-Industryindex'!$K$9:$MP$126,ROWS(CV$38:CV40)+72,0)</f>
        <v>109.688</v>
      </c>
      <c r="CT60" s="393">
        <f>HLOOKUP(CT$55,'Jadual2&amp;3-Industryindex'!$K$9:$MP$126,ROWS(CW$38:CW40)+72,0)</f>
        <v>89.984999999999999</v>
      </c>
      <c r="CU60" s="393">
        <f>HLOOKUP(CU$55,'Jadual2&amp;3-Industryindex'!$K$9:$MP$126,ROWS(CX$38:CX40)+72,0)</f>
        <v>104.876</v>
      </c>
      <c r="CV60" s="393">
        <f>HLOOKUP(CV$55,'Jadual2&amp;3-Industryindex'!$K$9:$MP$126,ROWS(CY$38:CY40)+72,0)</f>
        <v>101.43</v>
      </c>
      <c r="CW60" s="393">
        <f>HLOOKUP(CW$55,'Jadual2&amp;3-Industryindex'!$K$9:$MP$126,ROWS(CZ$38:CZ40)+72,0)</f>
        <v>105.464</v>
      </c>
      <c r="CX60" s="393">
        <f>HLOOKUP(CX$55,'Jadual2&amp;3-Industryindex'!$K$9:$MP$126,ROWS(DA$38:DA40)+72,0)</f>
        <v>136.529</v>
      </c>
      <c r="CY60" s="393">
        <f>HLOOKUP(CY$55,'Jadual2&amp;3-Industryindex'!$K$9:$MP$126,ROWS(DB$38:DB40)+72,0)</f>
        <v>129.99</v>
      </c>
      <c r="CZ60" s="393">
        <f>HLOOKUP(CZ$55,'Jadual2&amp;3-Industryindex'!$K$9:$MP$126,ROWS(DC$38:DC40)+72,0)</f>
        <v>124.788</v>
      </c>
      <c r="DA60" s="393">
        <f>HLOOKUP(DA$55,'Jadual2&amp;3-Industryindex'!$K$9:$MP$126,ROWS(DD$38:DD40)+72,0)</f>
        <v>90.747</v>
      </c>
      <c r="DB60" s="393">
        <f>HLOOKUP(DB$55,'Jadual2&amp;3-Industryindex'!$K$9:$MP$126,ROWS(DE$38:DE40)+72,0)</f>
        <v>112.46</v>
      </c>
      <c r="DC60" s="393">
        <f>HLOOKUP(DC$55,'Jadual2&amp;3-Industryindex'!$K$9:$MP$126,ROWS(DF$38:DF40)+72,0)</f>
        <v>92.225999999999999</v>
      </c>
      <c r="DD60" s="393">
        <f>HLOOKUP(DD$55,'Jadual2&amp;3-Industryindex'!$K$9:$MP$126,ROWS(DG$38:DG40)+72,0)</f>
        <v>111.04</v>
      </c>
      <c r="DE60" s="393">
        <f>HLOOKUP(DE$55,'Jadual2&amp;3-Industryindex'!$K$9:$MP$126,ROWS(DH$38:DH40)+72,0)</f>
        <v>118.871</v>
      </c>
      <c r="DF60" s="393">
        <f>HLOOKUP(DF$55,'Jadual2&amp;3-Industryindex'!$K$9:$MP$126,ROWS(DI$38:DI40)+72,0)</f>
        <v>133.00399999999999</v>
      </c>
      <c r="DG60" s="393">
        <f>HLOOKUP(DG$55,'Jadual2&amp;3-Industryindex'!$K$9:$MP$126,ROWS(DJ$38:DJ40)+72,0)</f>
        <v>133.36500000000001</v>
      </c>
      <c r="DH60" s="393">
        <f>HLOOKUP(DH$55,'Jadual2&amp;3-Industryindex'!$K$9:$MP$126,ROWS(DK$38:DK40)+72,0)</f>
        <v>87.248999999999995</v>
      </c>
      <c r="DI60" s="393">
        <f>HLOOKUP(DI$55,'Jadual2&amp;3-Industryindex'!$K$9:$MP$126,ROWS(DL$38:DL40)+72,0)</f>
        <v>85.662000000000006</v>
      </c>
      <c r="DJ60" s="393">
        <f>HLOOKUP(DJ$55,'Jadual2&amp;3-Industryindex'!$K$9:$MP$126,ROWS(DM$38:DM40)+72,0)</f>
        <v>123.886</v>
      </c>
      <c r="DK60" s="393">
        <f>HLOOKUP(DK$55,'Jadual2&amp;3-Industryindex'!$K$9:$MP$126,ROWS(DN$38:DN40)+72,0)</f>
        <v>121.87</v>
      </c>
      <c r="DL60" s="393">
        <f>HLOOKUP(DL$55,'Jadual2&amp;3-Industryindex'!$K$9:$MP$126,ROWS(DO$38:DO40)+72,0)</f>
        <v>112.91200000000001</v>
      </c>
      <c r="DM60" s="393">
        <f>HLOOKUP(DM$55,'Jadual2&amp;3-Industryindex'!$K$9:$MP$126,ROWS(DP$38:DP40)+72,0)</f>
        <v>109.898</v>
      </c>
      <c r="DN60" s="393">
        <f>HLOOKUP(DN$55,'Jadual2&amp;3-Industryindex'!$K$9:$MP$126,ROWS(DQ$38:DQ40)+72,0)</f>
        <v>85.081000000000003</v>
      </c>
      <c r="DO60" s="393">
        <f>HLOOKUP(DO$55,'Jadual2&amp;3-Industryindex'!$K$9:$MP$126,ROWS(DR$38:DR40)+72,0)</f>
        <v>120.143</v>
      </c>
      <c r="DP60" s="393">
        <f>HLOOKUP(DP$55,'Jadual2&amp;3-Industryindex'!$K$9:$MP$126,ROWS(DS$38:DS40)+72,0)</f>
        <v>106.053</v>
      </c>
      <c r="DQ60" s="393">
        <f>HLOOKUP(DQ$55,'Jadual2&amp;3-Industryindex'!$K$9:$MP$126,ROWS(DT$38:DT40)+72,0)</f>
        <v>108.61199999999999</v>
      </c>
      <c r="DR60" s="393">
        <f>HLOOKUP(DR$55,'Jadual2&amp;3-Industryindex'!$K$9:$MP$126,ROWS(DU$38:DU40)+72,0)</f>
        <v>110.76600000000001</v>
      </c>
      <c r="DS60" s="393">
        <f>HLOOKUP(DS$55,'Jadual2&amp;3-Industryindex'!$K$9:$MP$126,ROWS(DV$38:DV40)+72,0)</f>
        <v>93.379000000000005</v>
      </c>
      <c r="DT60" s="393">
        <f>HLOOKUP(DT$55,'Jadual2&amp;3-Industryindex'!$K$9:$MP$126,ROWS(DW$38:DW40)+72,0)</f>
        <v>89.213999999999999</v>
      </c>
      <c r="DU60" s="393">
        <f>HLOOKUP(DU$55,'Jadual2&amp;3-Industryindex'!$K$9:$MP$126,ROWS(DX$38:DX40)+72,0)</f>
        <v>97.051000000000002</v>
      </c>
      <c r="DV60" s="393">
        <f>HLOOKUP(DV$55,'Jadual2&amp;3-Industryindex'!$K$9:$MP$126,ROWS(DY$38:DY40)+72,0)</f>
        <v>89.867999999999995</v>
      </c>
      <c r="DW60" s="393">
        <f>HLOOKUP(DW$55,'Jadual2&amp;3-Industryindex'!$K$9:$MP$126,ROWS(DZ$38:DZ40)+72,0)</f>
        <v>112.5</v>
      </c>
      <c r="DX60" s="393">
        <f>HLOOKUP(DX$55,'Jadual2&amp;3-Industryindex'!$K$9:$MP$126,ROWS(EA$38:EA40)+72,0)</f>
        <v>114.759</v>
      </c>
      <c r="DY60" s="393">
        <f>HLOOKUP(DY$55,'Jadual2&amp;3-Industryindex'!$K$9:$MP$126,ROWS(EB$38:EB40)+72,0)</f>
        <v>72.510999999999996</v>
      </c>
      <c r="DZ60" s="393">
        <f>HLOOKUP(DZ$55,'Jadual2&amp;3-Industryindex'!$K$9:$MP$126,ROWS(EC$38:EC40)+72,0)</f>
        <v>111.098</v>
      </c>
      <c r="EA60" s="393">
        <f>HLOOKUP(EA$55,'Jadual2&amp;3-Industryindex'!$K$9:$MP$126,ROWS(ED$38:ED40)+72,0)</f>
        <v>127.687</v>
      </c>
      <c r="EB60" s="393">
        <f>HLOOKUP(EB$55,'Jadual2&amp;3-Industryindex'!$K$9:$MP$126,ROWS(EE$38:EE40)+72,0)</f>
        <v>113.07599999999999</v>
      </c>
      <c r="EC60" s="393">
        <f>HLOOKUP(EC$55,'Jadual2&amp;3-Industryindex'!$K$9:$MP$126,ROWS(EF$38:EF40)+72,0)</f>
        <v>80.980999999999995</v>
      </c>
      <c r="ED60" s="393">
        <f>HLOOKUP(ED$55,'Jadual2&amp;3-Industryindex'!$K$9:$MP$126,ROWS(EG$38:EG40)+72,0)</f>
        <v>109.34399999999999</v>
      </c>
      <c r="EE60" s="393">
        <f>HLOOKUP(EE$55,'Jadual2&amp;3-Industryindex'!$K$9:$MP$126,ROWS(EH$38:EH40)+72,0)</f>
        <v>93.191000000000003</v>
      </c>
      <c r="EF60" s="399">
        <v>117.11813487760526</v>
      </c>
      <c r="EG60" s="399">
        <v>130.44949259837907</v>
      </c>
      <c r="EH60" s="399">
        <v>119.81070721164406</v>
      </c>
      <c r="EI60" s="399">
        <v>127.58084308373358</v>
      </c>
      <c r="EJ60" s="398">
        <v>110.80459917164642</v>
      </c>
      <c r="EK60" s="398">
        <v>108.96982774442627</v>
      </c>
      <c r="EL60" s="398">
        <v>103.36918115516751</v>
      </c>
      <c r="EM60" s="398">
        <v>105.30378562793251</v>
      </c>
      <c r="EN60" s="398">
        <v>119.63991234591229</v>
      </c>
      <c r="EO60" s="398">
        <v>106.92016088582949</v>
      </c>
      <c r="EP60" s="398">
        <v>108.46945758411272</v>
      </c>
      <c r="EQ60" s="398">
        <v>78.043512388948713</v>
      </c>
      <c r="ER60" s="398">
        <v>145.95448862723805</v>
      </c>
      <c r="ES60" s="398">
        <v>102.47445527842795</v>
      </c>
      <c r="ET60" s="398">
        <v>110.72130090939601</v>
      </c>
      <c r="EU60" s="398">
        <v>105.14347195569695</v>
      </c>
      <c r="EV60" s="398">
        <v>99.148756717095196</v>
      </c>
      <c r="EW60" s="398">
        <v>107.4216701189937</v>
      </c>
      <c r="EX60" s="398">
        <v>105.05288316635864</v>
      </c>
      <c r="EY60" s="398">
        <v>110.5774072674961</v>
      </c>
      <c r="EZ60" s="398">
        <v>117.23850193920511</v>
      </c>
      <c r="FA60" s="398">
        <v>107.88916309651972</v>
      </c>
      <c r="FB60" s="398">
        <v>117.28361717590067</v>
      </c>
      <c r="FC60" s="398">
        <v>132.29932635911118</v>
      </c>
      <c r="FD60" s="398">
        <v>134.82238239168231</v>
      </c>
      <c r="FE60" s="398">
        <v>122.28240105692508</v>
      </c>
      <c r="FF60" s="398">
        <v>119.45354406242576</v>
      </c>
      <c r="FG60" s="398">
        <v>119.38377474740396</v>
      </c>
      <c r="FH60" s="398">
        <v>116.28894413427872</v>
      </c>
      <c r="FI60" s="398">
        <v>113.035398134283</v>
      </c>
      <c r="FJ60" s="398">
        <v>109.98427414135936</v>
      </c>
      <c r="FK60" s="398">
        <v>107.77702187494722</v>
      </c>
      <c r="FL60" s="398">
        <v>115.93429172403677</v>
      </c>
      <c r="FM60" s="398">
        <v>112.81322548408427</v>
      </c>
      <c r="FN60" s="398">
        <v>124.38947199948164</v>
      </c>
      <c r="FO60" s="398">
        <v>116.98171882785118</v>
      </c>
      <c r="FP60" s="398">
        <v>127.80566739008469</v>
      </c>
      <c r="FQ60" s="398">
        <v>137.03001430508323</v>
      </c>
      <c r="FR60" s="398">
        <v>143.85119757041886</v>
      </c>
      <c r="FS60" s="398">
        <v>119.31183974752987</v>
      </c>
      <c r="FT60" s="398">
        <v>198.28720182174558</v>
      </c>
      <c r="FU60" s="398">
        <v>101.56187403555454</v>
      </c>
      <c r="FV60" s="398">
        <v>98.851066219318071</v>
      </c>
      <c r="FW60" s="398">
        <v>78.262568735929065</v>
      </c>
      <c r="FX60" s="398">
        <v>112.65427943177598</v>
      </c>
      <c r="FY60" s="398">
        <v>86.823439154796489</v>
      </c>
      <c r="FZ60" s="398">
        <v>114.40688554335988</v>
      </c>
      <c r="GA60" s="398">
        <v>130.31639004149378</v>
      </c>
      <c r="GB60" s="398">
        <v>112.25116846982996</v>
      </c>
      <c r="GC60" s="398">
        <v>108.3670928442332</v>
      </c>
      <c r="GD60" s="398">
        <v>131.09356349072013</v>
      </c>
      <c r="GE60" s="398">
        <v>111.91403153351536</v>
      </c>
      <c r="GF60" s="398">
        <v>117.68957410941869</v>
      </c>
      <c r="GG60" s="398">
        <v>108.54285898012988</v>
      </c>
      <c r="GH60" s="398">
        <v>115.59105362590563</v>
      </c>
      <c r="GI60" s="398">
        <v>111.68031935862987</v>
      </c>
      <c r="GJ60" s="398">
        <v>109.37136725386749</v>
      </c>
      <c r="GK60" s="398">
        <v>119.39352734841479</v>
      </c>
      <c r="GL60" s="398">
        <v>105.81911742215749</v>
      </c>
      <c r="GM60" s="398">
        <v>96.824996767183123</v>
      </c>
      <c r="GN60" s="398">
        <v>114.51979479538754</v>
      </c>
      <c r="GO60" s="398">
        <v>102.54182871892473</v>
      </c>
      <c r="GP60" s="398">
        <v>123.79482529077839</v>
      </c>
      <c r="GQ60" s="398">
        <v>105.4764512595838</v>
      </c>
      <c r="GR60" s="398">
        <v>113.59098681610573</v>
      </c>
      <c r="GS60" s="398">
        <v>110.12598128969765</v>
      </c>
      <c r="GT60" s="398">
        <v>128.88643412499471</v>
      </c>
      <c r="GU60" s="398">
        <v>113.69612027211787</v>
      </c>
      <c r="GV60" s="398">
        <v>97.727136051851744</v>
      </c>
      <c r="GW60" s="398">
        <v>117.48251748251755</v>
      </c>
      <c r="GX60" s="398">
        <v>85.99090151570401</v>
      </c>
      <c r="GY60" s="398">
        <v>125.11227138584889</v>
      </c>
      <c r="GZ60" s="398">
        <v>98.728431972911679</v>
      </c>
      <c r="HA60" s="398">
        <v>128.91499801251163</v>
      </c>
      <c r="HB60" s="398">
        <v>107.18687565565509</v>
      </c>
      <c r="HC60" s="398">
        <v>101.94907959738333</v>
      </c>
      <c r="HD60" s="398">
        <v>141.90903184414609</v>
      </c>
      <c r="HE60" s="398">
        <v>113.43385431594324</v>
      </c>
      <c r="HF60" s="398">
        <v>124.96973198122221</v>
      </c>
      <c r="HG60" s="398">
        <v>132.31598555021182</v>
      </c>
      <c r="HH60" s="398">
        <v>106.72302286103051</v>
      </c>
      <c r="HI60" s="398">
        <v>107.71995270452959</v>
      </c>
      <c r="HJ60" s="398">
        <v>117.2141283673744</v>
      </c>
      <c r="HK60" s="398">
        <v>110.17399737741786</v>
      </c>
      <c r="HL60" s="398">
        <v>126.81053988100517</v>
      </c>
      <c r="HM60" s="398">
        <v>107.87602260154438</v>
      </c>
      <c r="HN60" s="398">
        <v>125.67140607013727</v>
      </c>
      <c r="HO60" s="398">
        <v>124.14495853537093</v>
      </c>
      <c r="HP60" s="398">
        <v>115.56110826898595</v>
      </c>
      <c r="HQ60" s="398">
        <v>71.972986562474802</v>
      </c>
      <c r="HR60" s="398">
        <v>85.490614455972462</v>
      </c>
      <c r="HS60" s="398">
        <v>109.94194313614182</v>
      </c>
      <c r="HT60" s="398">
        <v>128.74078565371983</v>
      </c>
      <c r="HU60" s="398">
        <v>129.67349312425242</v>
      </c>
      <c r="HV60" s="398">
        <v>114.15706571275058</v>
      </c>
      <c r="HW60" s="398">
        <v>132.27667695834805</v>
      </c>
      <c r="HX60" s="398">
        <v>141.9400975286928</v>
      </c>
      <c r="HY60" s="398">
        <v>70.132995196398809</v>
      </c>
      <c r="HZ60" s="398">
        <v>145.92643828305955</v>
      </c>
      <c r="IA60" s="398">
        <v>111.02749845279322</v>
      </c>
      <c r="IB60" s="398">
        <v>105.37976473154929</v>
      </c>
      <c r="IC60" s="398">
        <v>93.290322580645167</v>
      </c>
      <c r="ID60" s="398">
        <v>103.83491032835595</v>
      </c>
      <c r="IE60" s="398">
        <v>110.34402335567144</v>
      </c>
      <c r="IF60" s="398">
        <v>106.97038484606088</v>
      </c>
      <c r="IG60" s="398">
        <v>110.05850344336096</v>
      </c>
      <c r="IH60" s="398">
        <v>96.150391597842074</v>
      </c>
      <c r="II60" s="398">
        <v>120.66286986879143</v>
      </c>
      <c r="IJ60" s="398">
        <v>119.77931084580464</v>
      </c>
      <c r="IK60" s="398">
        <v>119.89139097122049</v>
      </c>
      <c r="IL60" s="398">
        <v>115.64404578267767</v>
      </c>
      <c r="IM60" s="398">
        <v>112.28607235733287</v>
      </c>
      <c r="IN60" s="398">
        <v>114.34546422012313</v>
      </c>
    </row>
    <row r="61" spans="1:248" x14ac:dyDescent="0.25">
      <c r="A61" s="382" t="s">
        <v>667</v>
      </c>
      <c r="B61" s="332" t="b">
        <f t="shared" si="5"/>
        <v>0</v>
      </c>
      <c r="C61" s="386">
        <f>'Jadual1-IPP'!E104</f>
        <v>111.562</v>
      </c>
      <c r="D61" s="401"/>
      <c r="E61" s="381"/>
      <c r="F61" s="415">
        <f>HLOOKUP(F$55,'Jadual2&amp;3-Industryindex'!$K$9:$MP$126,ROWS(I$38:I41)+72,0)</f>
        <v>100.86799999999999</v>
      </c>
      <c r="G61" s="415">
        <f>HLOOKUP(G$55,'Jadual2&amp;3-Industryindex'!$K$9:$MP$126,ROWS(J$38:J41)+72,0)</f>
        <v>153.55199999999999</v>
      </c>
      <c r="H61" s="415">
        <f>HLOOKUP(H$55,'Jadual2&amp;3-Industryindex'!$K$9:$MP$126,ROWS(K$38:K41)+72,0)</f>
        <v>108.34399999999999</v>
      </c>
      <c r="I61" s="50">
        <f>HLOOKUP(I$55,'Jadual2&amp;3-Industryindex'!$K$9:$MP$126,ROWS(L$38:L41)+72,0)</f>
        <v>109.012</v>
      </c>
      <c r="J61" s="50">
        <f>HLOOKUP(J$55,'Jadual2&amp;3-Industryindex'!$K$9:$MP$126,ROWS(M$38:M41)+72,0)</f>
        <v>108.31</v>
      </c>
      <c r="K61" s="50">
        <f>HLOOKUP(K$55,'Jadual2&amp;3-Industryindex'!$K$9:$MP$126,ROWS(N$38:N41)+72,0)</f>
        <v>105.584</v>
      </c>
      <c r="L61" s="50">
        <f>HLOOKUP(L$55,'Jadual2&amp;3-Industryindex'!$K$9:$MP$126,ROWS(O$38:O41)+72,0)</f>
        <v>105.56100000000001</v>
      </c>
      <c r="M61" s="50">
        <f>HLOOKUP(M$55,'Jadual2&amp;3-Industryindex'!$K$9:$MP$126,ROWS(P$38:P41)+72,0)</f>
        <v>123.852</v>
      </c>
      <c r="N61" s="50">
        <f>HLOOKUP(N$55,'Jadual2&amp;3-Industryindex'!$K$9:$MP$126,ROWS(Q$38:Q41)+72,0)</f>
        <v>100.04300000000001</v>
      </c>
      <c r="O61" s="50">
        <f>HLOOKUP(O$55,'Jadual2&amp;3-Industryindex'!$K$9:$MP$126,ROWS(R$38:R41)+72,0)</f>
        <v>130.88800000000001</v>
      </c>
      <c r="P61" s="50">
        <f>HLOOKUP(P$55,'Jadual2&amp;3-Industryindex'!$K$9:$MP$126,ROWS(S$38:S41)+72,0)</f>
        <v>120.58799999999999</v>
      </c>
      <c r="Q61" s="50">
        <f>HLOOKUP(Q$55,'Jadual2&amp;3-Industryindex'!$K$9:$MP$126,ROWS(T$38:T41)+72,0)</f>
        <v>95.186999999999998</v>
      </c>
      <c r="R61" s="50">
        <f>HLOOKUP(R$55,'Jadual2&amp;3-Industryindex'!$K$9:$MP$126,ROWS(U$38:U41)+72,0)</f>
        <v>110.20699999999999</v>
      </c>
      <c r="S61" s="50">
        <f>HLOOKUP(S$55,'Jadual2&amp;3-Industryindex'!$K$9:$MP$126,ROWS(V$38:V41)+72,0)</f>
        <v>101.762</v>
      </c>
      <c r="T61" s="50">
        <f>HLOOKUP(T$55,'Jadual2&amp;3-Industryindex'!$K$9:$MP$126,ROWS(W$38:W41)+72,0)</f>
        <v>95.259</v>
      </c>
      <c r="U61" s="50">
        <f>HLOOKUP(U$55,'Jadual2&amp;3-Industryindex'!$K$9:$MP$126,ROWS(X$38:X41)+72,0)</f>
        <v>112.47199999999999</v>
      </c>
      <c r="V61" s="50">
        <f>HLOOKUP(V$55,'Jadual2&amp;3-Industryindex'!$K$9:$MP$126,ROWS(Y$38:Y41)+72,0)</f>
        <v>127.238</v>
      </c>
      <c r="W61" s="50">
        <f>HLOOKUP(W$55,'Jadual2&amp;3-Industryindex'!$K$9:$MP$126,ROWS(Z$38:Z41)+72,0)</f>
        <v>139.66399999999999</v>
      </c>
      <c r="X61" s="50">
        <f>HLOOKUP(X$55,'Jadual2&amp;3-Industryindex'!$K$9:$MP$126,ROWS(AA$38:AA41)+72,0)</f>
        <v>88.855000000000004</v>
      </c>
      <c r="Y61" s="50">
        <f>HLOOKUP(Y$55,'Jadual2&amp;3-Industryindex'!$K$9:$MP$126,ROWS(AB$38:AB41)+72,0)</f>
        <v>107.58799999999999</v>
      </c>
      <c r="Z61" s="50">
        <f>HLOOKUP(Z$55,'Jadual2&amp;3-Industryindex'!$K$9:$MP$126,ROWS(AC$38:AC41)+72,0)</f>
        <v>130.148</v>
      </c>
      <c r="AA61" s="50">
        <f>HLOOKUP(AA$55,'Jadual2&amp;3-Industryindex'!$K$9:$MP$126,ROWS(AD$38:AD41)+72,0)</f>
        <v>90.427000000000007</v>
      </c>
      <c r="AB61" s="50">
        <f>HLOOKUP(AB$55,'Jadual2&amp;3-Industryindex'!$K$9:$MP$126,ROWS(AE$38:AE41)+72,0)</f>
        <v>118.521</v>
      </c>
      <c r="AC61" s="50">
        <f>HLOOKUP(AC$55,'Jadual2&amp;3-Industryindex'!$K$9:$MP$126,ROWS(AF$38:AF41)+72,0)</f>
        <v>119.071</v>
      </c>
      <c r="AD61" s="50">
        <f>HLOOKUP(AD$55,'Jadual2&amp;3-Industryindex'!$K$9:$MP$126,ROWS(AG$38:AG41)+72,0)</f>
        <v>123.17400000000001</v>
      </c>
      <c r="AE61" s="50">
        <f>HLOOKUP(AE$55,'Jadual2&amp;3-Industryindex'!$K$9:$MP$126,ROWS(AH$38:AH41)+72,0)</f>
        <v>95.165000000000006</v>
      </c>
      <c r="AF61" s="50">
        <f>HLOOKUP(AF$55,'Jadual2&amp;3-Industryindex'!$K$9:$MP$126,ROWS(AI$38:AI41)+72,0)</f>
        <v>111.227</v>
      </c>
      <c r="AG61" s="50">
        <f>HLOOKUP(AG$55,'Jadual2&amp;3-Industryindex'!$K$9:$MP$126,ROWS(AJ$38:AJ41)+72,0)</f>
        <v>105.381</v>
      </c>
      <c r="AH61" s="50">
        <f>HLOOKUP(AH$55,'Jadual2&amp;3-Industryindex'!$K$9:$MP$126,ROWS(AK$38:AK41)+72,0)</f>
        <v>112.785</v>
      </c>
      <c r="AI61" s="50">
        <f>HLOOKUP(AI$55,'Jadual2&amp;3-Industryindex'!$K$9:$MP$126,ROWS(AL$38:AL41)+72,0)</f>
        <v>120.36199999999999</v>
      </c>
      <c r="AJ61" s="50">
        <f>HLOOKUP(AJ$55,'Jadual2&amp;3-Industryindex'!$K$9:$MP$126,ROWS(AM$38:AM41)+72,0)</f>
        <v>120.746</v>
      </c>
      <c r="AK61" s="50">
        <f>HLOOKUP(AK$55,'Jadual2&amp;3-Industryindex'!$K$9:$MP$126,ROWS(AN$38:AN41)+72,0)</f>
        <v>87.138999999999996</v>
      </c>
      <c r="AL61" s="50">
        <f>HLOOKUP(AL$55,'Jadual2&amp;3-Industryindex'!$K$9:$MP$126,ROWS(AO$38:AO41)+72,0)</f>
        <v>81.656000000000006</v>
      </c>
      <c r="AM61" s="50">
        <f>HLOOKUP(AM$55,'Jadual2&amp;3-Industryindex'!$K$9:$MP$126,ROWS(AP$38:AP41)+72,0)</f>
        <v>120.64100000000001</v>
      </c>
      <c r="AN61" s="50">
        <f>HLOOKUP(AN$55,'Jadual2&amp;3-Industryindex'!$K$9:$MP$126,ROWS(AQ$38:AQ41)+72,0)</f>
        <v>84.085999999999999</v>
      </c>
      <c r="AO61" s="50">
        <f>HLOOKUP(AO$55,'Jadual2&amp;3-Industryindex'!$K$9:$MP$126,ROWS(AR$38:AR41)+72,0)</f>
        <v>109.96</v>
      </c>
      <c r="AP61" s="50">
        <f>HLOOKUP(AP$55,'Jadual2&amp;3-Industryindex'!$K$9:$MP$126,ROWS(AS$38:AS41)+72,0)</f>
        <v>127.13500000000001</v>
      </c>
      <c r="AQ61" s="50">
        <f>HLOOKUP(AQ$55,'Jadual2&amp;3-Industryindex'!$K$9:$MP$126,ROWS(AT$38:AT41)+72,0)</f>
        <v>173.02</v>
      </c>
      <c r="AR61" s="50">
        <f>HLOOKUP(AR$55,'Jadual2&amp;3-Industryindex'!$K$9:$MP$126,ROWS(AU$38:AU41)+72,0)</f>
        <v>98.962999999999994</v>
      </c>
      <c r="AS61" s="50">
        <f>HLOOKUP(AS$55,'Jadual2&amp;3-Industryindex'!$K$9:$MP$126,ROWS(AV$38:AV41)+72,0)</f>
        <v>107.21299999999999</v>
      </c>
      <c r="AT61" s="50">
        <f>HLOOKUP(AT$55,'Jadual2&amp;3-Industryindex'!$K$9:$MP$126,ROWS(AW$38:AW41)+72,0)</f>
        <v>91.53</v>
      </c>
      <c r="AU61" s="50">
        <f>HLOOKUP(AU$55,'Jadual2&amp;3-Industryindex'!$K$9:$MP$126,ROWS(AX$38:AX41)+72,0)</f>
        <v>88.076999999999998</v>
      </c>
      <c r="AV61" s="50">
        <f>HLOOKUP(AV$55,'Jadual2&amp;3-Industryindex'!$K$9:$MP$126,ROWS(AY$38:AY41)+72,0)</f>
        <v>110.586</v>
      </c>
      <c r="AW61" s="50">
        <f>HLOOKUP(AW$55,'Jadual2&amp;3-Industryindex'!$K$9:$MP$126,ROWS(AZ$38:AZ41)+72,0)</f>
        <v>111.04300000000001</v>
      </c>
      <c r="AX61" s="50">
        <f>HLOOKUP(AX$55,'Jadual2&amp;3-Industryindex'!$K$9:$MP$126,ROWS(BA$38:BA41)+72,0)</f>
        <v>119.749</v>
      </c>
      <c r="AY61" s="50">
        <f>HLOOKUP(AY$55,'Jadual2&amp;3-Industryindex'!$K$9:$MP$126,ROWS(BB$38:BB41)+72,0)</f>
        <v>108.71899999999999</v>
      </c>
      <c r="AZ61" s="50">
        <f>HLOOKUP(AZ$55,'Jadual2&amp;3-Industryindex'!$K$9:$MP$126,ROWS(BC$38:BC41)+72,0)</f>
        <v>128.88200000000001</v>
      </c>
      <c r="BA61" s="50">
        <f>HLOOKUP(BA$55,'Jadual2&amp;3-Industryindex'!$K$9:$MP$126,ROWS(BD$38:BD41)+72,0)</f>
        <v>118.26600000000001</v>
      </c>
      <c r="BB61" s="50">
        <f>HLOOKUP(BB$55,'Jadual2&amp;3-Industryindex'!$K$9:$MP$126,ROWS(BE$38:BE41)+72,0)</f>
        <v>132.78899999999999</v>
      </c>
      <c r="BC61" s="50">
        <f>HLOOKUP(BC$55,'Jadual2&amp;3-Industryindex'!$K$9:$MP$126,ROWS(BF$38:BF41)+72,0)</f>
        <v>126.58199999999999</v>
      </c>
      <c r="BD61" s="50">
        <f>HLOOKUP(BD$55,'Jadual2&amp;3-Industryindex'!$K$9:$MP$126,ROWS(BG$38:BG41)+72,0)</f>
        <v>110.43600000000001</v>
      </c>
      <c r="BE61" s="50">
        <f>HLOOKUP(BE$55,'Jadual2&amp;3-Industryindex'!$K$9:$MP$126,ROWS(BH$38:BH41)+72,0)</f>
        <v>119.983</v>
      </c>
      <c r="BF61" s="50">
        <f>HLOOKUP(BF$55,'Jadual2&amp;3-Industryindex'!$K$9:$MP$126,ROWS(BI$38:BI41)+72,0)</f>
        <v>101.818</v>
      </c>
      <c r="BG61" s="50">
        <f>HLOOKUP(BG$55,'Jadual2&amp;3-Industryindex'!$K$9:$MP$126,ROWS(BJ$38:BJ41)+72,0)</f>
        <v>108.583</v>
      </c>
      <c r="BH61" s="50">
        <f>HLOOKUP(BH$55,'Jadual2&amp;3-Industryindex'!$K$9:$MP$126,ROWS(BK$38:BK41)+72,0)</f>
        <v>103.586</v>
      </c>
      <c r="BI61" s="50">
        <f>HLOOKUP(BI$55,'Jadual2&amp;3-Industryindex'!$K$9:$MP$126,ROWS(BL$38:BL41)+72,0)</f>
        <v>118.093</v>
      </c>
      <c r="BJ61" s="50">
        <f>HLOOKUP(BJ$55,'Jadual2&amp;3-Industryindex'!$K$9:$MP$126,ROWS(BM$38:BM41)+72,0)</f>
        <v>99.352000000000004</v>
      </c>
      <c r="BK61" s="50">
        <f>HLOOKUP(BK$55,'Jadual2&amp;3-Industryindex'!$K$9:$MP$126,ROWS(BN$38:BN41)+72,0)</f>
        <v>105.452</v>
      </c>
      <c r="BL61" s="50">
        <f>HLOOKUP(BL$55,'Jadual2&amp;3-Industryindex'!$K$9:$MP$126,ROWS(BO$38:BO41)+72,0)</f>
        <v>110.09699999999999</v>
      </c>
      <c r="BM61" s="50">
        <f>HLOOKUP(BM$55,'Jadual2&amp;3-Industryindex'!$K$9:$MP$126,ROWS(BP$38:BP41)+72,0)</f>
        <v>115.096</v>
      </c>
      <c r="BN61" s="50">
        <f>HLOOKUP(BN$55,'Jadual2&amp;3-Industryindex'!$K$9:$MP$126,ROWS(BQ$38:BQ41)+72,0)</f>
        <v>96.477000000000004</v>
      </c>
      <c r="BO61" s="50">
        <f>HLOOKUP(BO$55,'Jadual2&amp;3-Industryindex'!$K$9:$MP$126,ROWS(BR$38:BR41)+72,0)</f>
        <v>97.468000000000004</v>
      </c>
      <c r="BP61" s="50">
        <f>HLOOKUP(BP$55,'Jadual2&amp;3-Industryindex'!$K$9:$MP$126,ROWS(BS$38:BS41)+72,0)</f>
        <v>102.78400000000001</v>
      </c>
      <c r="BQ61" s="50">
        <f>HLOOKUP(BQ$55,'Jadual2&amp;3-Industryindex'!$K$9:$MP$126,ROWS(BT$38:BT41)+72,0)</f>
        <v>111.309</v>
      </c>
      <c r="BR61" s="50">
        <f>HLOOKUP(BR$55,'Jadual2&amp;3-Industryindex'!$K$9:$MP$126,ROWS(BU$38:BU41)+72,0)</f>
        <v>120.41500000000001</v>
      </c>
      <c r="BS61" s="50">
        <f>HLOOKUP(BS$55,'Jadual2&amp;3-Industryindex'!$K$9:$MP$126,ROWS(BV$38:BV41)+72,0)</f>
        <v>110.64700000000001</v>
      </c>
      <c r="BT61" s="50">
        <f>HLOOKUP(BT$55,'Jadual2&amp;3-Industryindex'!$K$9:$MP$126,ROWS(BW$38:BW41)+72,0)</f>
        <v>107.074</v>
      </c>
      <c r="BU61" s="50">
        <f>HLOOKUP(BU$55,'Jadual2&amp;3-Industryindex'!$K$9:$MP$126,ROWS(BX$38:BX41)+72,0)</f>
        <v>110.21899999999999</v>
      </c>
      <c r="BV61" s="50">
        <f>HLOOKUP(BV$55,'Jadual2&amp;3-Industryindex'!$K$9:$MP$126,ROWS(BY$38:BY41)+72,0)</f>
        <v>90.966999999999999</v>
      </c>
      <c r="BW61" s="50">
        <f>HLOOKUP(BW$55,'Jadual2&amp;3-Industryindex'!$K$9:$MP$126,ROWS(BZ$38:BZ41)+72,0)</f>
        <v>113.65300000000001</v>
      </c>
      <c r="BX61" s="50">
        <f>HLOOKUP(BX$55,'Jadual2&amp;3-Industryindex'!$K$9:$MP$126,ROWS(CA$38:CA41)+72,0)</f>
        <v>120.35899999999999</v>
      </c>
      <c r="BY61" s="50">
        <f>HLOOKUP(BY$55,'Jadual2&amp;3-Industryindex'!$K$9:$MP$126,ROWS(CB$38:CB41)+72,0)</f>
        <v>124.682</v>
      </c>
      <c r="BZ61" s="50">
        <f>HLOOKUP(BZ$55,'Jadual2&amp;3-Industryindex'!$K$9:$MP$126,ROWS(CC$38:CC41)+72,0)</f>
        <v>94.477999999999994</v>
      </c>
      <c r="CA61" s="50">
        <f>HLOOKUP(CA$55,'Jadual2&amp;3-Industryindex'!$K$9:$MP$126,ROWS(CD$38:CD41)+72,0)</f>
        <v>99.209000000000003</v>
      </c>
      <c r="CB61" s="50">
        <f>HLOOKUP(CB$55,'Jadual2&amp;3-Industryindex'!$K$9:$MP$126,ROWS(CE$38:CE41)+72,0)</f>
        <v>113.20399999999999</v>
      </c>
      <c r="CC61" s="50">
        <f>HLOOKUP(CC$55,'Jadual2&amp;3-Industryindex'!$K$9:$MP$126,ROWS(CF$38:CF41)+72,0)</f>
        <v>115.173</v>
      </c>
      <c r="CD61" s="50">
        <f>HLOOKUP(CD$55,'Jadual2&amp;3-Industryindex'!$K$9:$MP$126,ROWS(CG$38:CG41)+72,0)</f>
        <v>113.973</v>
      </c>
      <c r="CE61" s="50">
        <f>HLOOKUP(CE$55,'Jadual2&amp;3-Industryindex'!$K$9:$MP$126,ROWS(CH$38:CH41)+72,0)</f>
        <v>104.486</v>
      </c>
      <c r="CF61" s="50">
        <f>HLOOKUP(CF$55,'Jadual2&amp;3-Industryindex'!$K$9:$MP$126,ROWS(CI$38:CI41)+72,0)</f>
        <v>113.83499999999999</v>
      </c>
      <c r="CG61" s="50">
        <f>HLOOKUP(CG$55,'Jadual2&amp;3-Industryindex'!$K$9:$MP$126,ROWS(CJ$38:CJ41)+72,0)</f>
        <v>102.541</v>
      </c>
      <c r="CH61" s="50">
        <f>HLOOKUP(CH$55,'Jadual2&amp;3-Industryindex'!$K$9:$MP$126,ROWS(CK$38:CK41)+72,0)</f>
        <v>109.44499999999999</v>
      </c>
      <c r="CI61" s="50">
        <f>HLOOKUP(CI$55,'Jadual2&amp;3-Industryindex'!$K$9:$MP$126,ROWS(CL$38:CL41)+72,0)</f>
        <v>102.839</v>
      </c>
      <c r="CJ61" s="50">
        <f>HLOOKUP(CJ$55,'Jadual2&amp;3-Industryindex'!$K$9:$MP$126,ROWS(CN$38:CN41)+72,0)</f>
        <v>93.918999999999997</v>
      </c>
      <c r="CK61" s="50">
        <f>HLOOKUP(CK$55,'Jadual2&amp;3-Industryindex'!$K$9:$MP$126,ROWS(CO$38:CO41)+72,0)</f>
        <v>96.311999999999998</v>
      </c>
      <c r="CL61" s="50">
        <f>HLOOKUP(CL$55,'Jadual2&amp;3-Industryindex'!$K$9:$MP$126,ROWS(CP$38:CP41)+72,0)</f>
        <v>91.629000000000005</v>
      </c>
      <c r="CM61" s="50">
        <f>HLOOKUP(CM$55,'Jadual2&amp;3-Industryindex'!$K$9:$MP$126,ROWS(CQ$38:CQ41)+72,0)</f>
        <v>115.90300000000001</v>
      </c>
      <c r="CN61" s="50">
        <f>HLOOKUP(CN$55,'Jadual2&amp;3-Industryindex'!$K$9:$MP$126,ROWS(CQ$38:CQ41)+72,0)</f>
        <v>100.157</v>
      </c>
      <c r="CO61" s="50">
        <f>HLOOKUP(CO$55,'Jadual2&amp;3-Industryindex'!$K$9:$MP$126,ROWS(CR$38:CR41)+72,0)</f>
        <v>101.40600000000001</v>
      </c>
      <c r="CP61" s="50">
        <f>HLOOKUP(CP$55,'Jadual2&amp;3-Industryindex'!$K$9:$MP$126,ROWS(CS$38:CS41)+72,0)</f>
        <v>89.846999999999994</v>
      </c>
      <c r="CQ61" s="50">
        <f>HLOOKUP(CQ$55,'Jadual2&amp;3-Industryindex'!$K$9:$MP$126,ROWS(CT$38:CT41)+72,0)</f>
        <v>120.268</v>
      </c>
      <c r="CR61" s="50">
        <f>HLOOKUP(CR$55,'Jadual2&amp;3-Industryindex'!$K$9:$MP$126,ROWS(CU$38:CU41)+72,0)</f>
        <v>92.635000000000005</v>
      </c>
      <c r="CS61" s="50">
        <f>HLOOKUP(CS$55,'Jadual2&amp;3-Industryindex'!$K$9:$MP$126,ROWS(CV$38:CV41)+72,0)</f>
        <v>111.55800000000001</v>
      </c>
      <c r="CT61" s="50">
        <f>HLOOKUP(CT$55,'Jadual2&amp;3-Industryindex'!$K$9:$MP$126,ROWS(CW$38:CW41)+72,0)</f>
        <v>87.950999999999993</v>
      </c>
      <c r="CU61" s="50">
        <f>HLOOKUP(CU$55,'Jadual2&amp;3-Industryindex'!$K$9:$MP$126,ROWS(CX$38:CX41)+72,0)</f>
        <v>107.02800000000001</v>
      </c>
      <c r="CV61" s="50">
        <f>HLOOKUP(CV$55,'Jadual2&amp;3-Industryindex'!$K$9:$MP$126,ROWS(CY$38:CY41)+72,0)</f>
        <v>107.441</v>
      </c>
      <c r="CW61" s="50">
        <f>HLOOKUP(CW$55,'Jadual2&amp;3-Industryindex'!$K$9:$MP$126,ROWS(CZ$38:CZ41)+72,0)</f>
        <v>109.65</v>
      </c>
      <c r="CX61" s="50">
        <f>HLOOKUP(CX$55,'Jadual2&amp;3-Industryindex'!$K$9:$MP$126,ROWS(DA$38:DA41)+72,0)</f>
        <v>134.13200000000001</v>
      </c>
      <c r="CY61" s="50">
        <f>HLOOKUP(CY$55,'Jadual2&amp;3-Industryindex'!$K$9:$MP$126,ROWS(DB$38:DB41)+72,0)</f>
        <v>112.905</v>
      </c>
      <c r="CZ61" s="50">
        <f>HLOOKUP(CZ$55,'Jadual2&amp;3-Industryindex'!$K$9:$MP$126,ROWS(DC$38:DC41)+72,0)</f>
        <v>130.078</v>
      </c>
      <c r="DA61" s="50">
        <f>HLOOKUP(DA$55,'Jadual2&amp;3-Industryindex'!$K$9:$MP$126,ROWS(DD$38:DD41)+72,0)</f>
        <v>118.717</v>
      </c>
      <c r="DB61" s="50">
        <f>HLOOKUP(DB$55,'Jadual2&amp;3-Industryindex'!$K$9:$MP$126,ROWS(DE$38:DE41)+72,0)</f>
        <v>126.44799999999999</v>
      </c>
      <c r="DC61" s="50">
        <f>HLOOKUP(DC$55,'Jadual2&amp;3-Industryindex'!$K$9:$MP$126,ROWS(DF$38:DF41)+72,0)</f>
        <v>121.499</v>
      </c>
      <c r="DD61" s="50">
        <f>HLOOKUP(DD$55,'Jadual2&amp;3-Industryindex'!$K$9:$MP$126,ROWS(DG$38:DG41)+72,0)</f>
        <v>114.57599999999999</v>
      </c>
      <c r="DE61" s="50">
        <f>HLOOKUP(DE$55,'Jadual2&amp;3-Industryindex'!$K$9:$MP$126,ROWS(DH$38:DH41)+72,0)</f>
        <v>117.258</v>
      </c>
      <c r="DF61" s="50">
        <f>HLOOKUP(DF$55,'Jadual2&amp;3-Industryindex'!$K$9:$MP$126,ROWS(DI$38:DI41)+72,0)</f>
        <v>126.46899999999999</v>
      </c>
      <c r="DG61" s="50">
        <f>HLOOKUP(DG$55,'Jadual2&amp;3-Industryindex'!$K$9:$MP$126,ROWS(DJ$38:DJ41)+72,0)</f>
        <v>126.744</v>
      </c>
      <c r="DH61" s="50">
        <f>HLOOKUP(DH$55,'Jadual2&amp;3-Industryindex'!$K$9:$MP$126,ROWS(DK$38:DK41)+72,0)</f>
        <v>73.221000000000004</v>
      </c>
      <c r="DI61" s="50">
        <f>HLOOKUP(DI$55,'Jadual2&amp;3-Industryindex'!$K$9:$MP$126,ROWS(DL$38:DL41)+72,0)</f>
        <v>98.12</v>
      </c>
      <c r="DJ61" s="50">
        <f>HLOOKUP(DJ$55,'Jadual2&amp;3-Industryindex'!$K$9:$MP$126,ROWS(DM$38:DM41)+72,0)</f>
        <v>123.41500000000001</v>
      </c>
      <c r="DK61" s="50">
        <f>HLOOKUP(DK$55,'Jadual2&amp;3-Industryindex'!$K$9:$MP$126,ROWS(DN$38:DN41)+72,0)</f>
        <v>119.346</v>
      </c>
      <c r="DL61" s="50">
        <f>HLOOKUP(DL$55,'Jadual2&amp;3-Industryindex'!$K$9:$MP$126,ROWS(DO$38:DO41)+72,0)</f>
        <v>101.42</v>
      </c>
      <c r="DM61" s="50">
        <f>HLOOKUP(DM$55,'Jadual2&amp;3-Industryindex'!$K$9:$MP$126,ROWS(DP$38:DP41)+72,0)</f>
        <v>105.875</v>
      </c>
      <c r="DN61" s="50">
        <f>HLOOKUP(DN$55,'Jadual2&amp;3-Industryindex'!$K$9:$MP$126,ROWS(DQ$38:DQ41)+72,0)</f>
        <v>87.316999999999993</v>
      </c>
      <c r="DO61" s="50">
        <f>HLOOKUP(DO$55,'Jadual2&amp;3-Industryindex'!$K$9:$MP$126,ROWS(DR$38:DR41)+72,0)</f>
        <v>117.88</v>
      </c>
      <c r="DP61" s="50">
        <f>HLOOKUP(DP$55,'Jadual2&amp;3-Industryindex'!$K$9:$MP$126,ROWS(DS$38:DS41)+72,0)</f>
        <v>111.215</v>
      </c>
      <c r="DQ61" s="50">
        <f>HLOOKUP(DQ$55,'Jadual2&amp;3-Industryindex'!$K$9:$MP$126,ROWS(DT$38:DT41)+72,0)</f>
        <v>109.636</v>
      </c>
      <c r="DR61" s="50">
        <f>HLOOKUP(DR$55,'Jadual2&amp;3-Industryindex'!$K$9:$MP$126,ROWS(DU$38:DU41)+72,0)</f>
        <v>95.415999999999997</v>
      </c>
      <c r="DS61" s="50">
        <f>HLOOKUP(DS$55,'Jadual2&amp;3-Industryindex'!$K$9:$MP$126,ROWS(DV$38:DV41)+72,0)</f>
        <v>94.754999999999995</v>
      </c>
      <c r="DT61" s="50">
        <f>HLOOKUP(DT$55,'Jadual2&amp;3-Industryindex'!$K$9:$MP$126,ROWS(DW$38:DW41)+72,0)</f>
        <v>81.320999999999998</v>
      </c>
      <c r="DU61" s="50">
        <f>HLOOKUP(DU$55,'Jadual2&amp;3-Industryindex'!$K$9:$MP$126,ROWS(DX$38:DX41)+72,0)</f>
        <v>93.736999999999995</v>
      </c>
      <c r="DV61" s="50">
        <f>HLOOKUP(DV$55,'Jadual2&amp;3-Industryindex'!$K$9:$MP$126,ROWS(DY$38:DY41)+72,0)</f>
        <v>77.239999999999995</v>
      </c>
      <c r="DW61" s="50">
        <f>HLOOKUP(DW$55,'Jadual2&amp;3-Industryindex'!$K$9:$MP$126,ROWS(DZ$38:DZ41)+72,0)</f>
        <v>103.988</v>
      </c>
      <c r="DX61" s="50">
        <f>HLOOKUP(DX$55,'Jadual2&amp;3-Industryindex'!$K$9:$MP$126,ROWS(EA$38:EA41)+72,0)</f>
        <v>111.336</v>
      </c>
      <c r="DY61" s="50">
        <f>HLOOKUP(DY$55,'Jadual2&amp;3-Industryindex'!$K$9:$MP$126,ROWS(EB$38:EB41)+72,0)</f>
        <v>85.168999999999997</v>
      </c>
      <c r="DZ61" s="50">
        <f>HLOOKUP(DZ$55,'Jadual2&amp;3-Industryindex'!$K$9:$MP$126,ROWS(EC$38:EC41)+72,0)</f>
        <v>118.788</v>
      </c>
      <c r="EA61" s="50">
        <f>HLOOKUP(EA$55,'Jadual2&amp;3-Industryindex'!$K$9:$MP$126,ROWS(ED$38:ED41)+72,0)</f>
        <v>69.042000000000002</v>
      </c>
      <c r="EB61" s="50">
        <f>HLOOKUP(EB$55,'Jadual2&amp;3-Industryindex'!$K$9:$MP$126,ROWS(EE$38:EE41)+72,0)</f>
        <v>107.422</v>
      </c>
      <c r="EC61" s="50">
        <f>HLOOKUP(EC$55,'Jadual2&amp;3-Industryindex'!$K$9:$MP$126,ROWS(EF$38:EF41)+72,0)</f>
        <v>93.768000000000001</v>
      </c>
      <c r="ED61" s="50">
        <f>HLOOKUP(ED$55,'Jadual2&amp;3-Industryindex'!$K$9:$MP$126,ROWS(EG$38:EG41)+72,0)</f>
        <v>113.804</v>
      </c>
      <c r="EE61" s="50">
        <f>HLOOKUP(EE$55,'Jadual2&amp;3-Industryindex'!$K$9:$MP$126,ROWS(EH$38:EH41)+72,0)</f>
        <v>116.85299999999999</v>
      </c>
      <c r="EF61" s="399">
        <v>114.47036893856944</v>
      </c>
      <c r="EG61" s="399">
        <v>134.24535253813562</v>
      </c>
      <c r="EH61" s="399">
        <v>124.87086279807511</v>
      </c>
      <c r="EI61" s="399">
        <v>130.06904578460188</v>
      </c>
      <c r="EJ61" s="399">
        <v>150.91870558469054</v>
      </c>
      <c r="EK61" s="399">
        <v>112.04368244692215</v>
      </c>
      <c r="EL61" s="399">
        <v>121.84700196336891</v>
      </c>
      <c r="EM61" s="399">
        <v>102.93650719103758</v>
      </c>
      <c r="EN61" s="399">
        <v>128.06821545244404</v>
      </c>
      <c r="EO61" s="399">
        <v>103.32747690481689</v>
      </c>
      <c r="EP61" s="399">
        <v>106.8466089601023</v>
      </c>
      <c r="EQ61" s="399">
        <v>115.03775262699702</v>
      </c>
      <c r="ER61" s="399">
        <v>138.64033934349811</v>
      </c>
      <c r="ES61" s="399">
        <v>100.64806410912284</v>
      </c>
      <c r="ET61" s="399">
        <v>112.12662966002193</v>
      </c>
      <c r="EU61" s="399">
        <v>123.86590262577735</v>
      </c>
      <c r="EV61" s="399">
        <v>107.49535657773912</v>
      </c>
      <c r="EW61" s="399">
        <v>115.64775532309662</v>
      </c>
      <c r="EX61" s="399">
        <v>105.05288316635864</v>
      </c>
      <c r="EY61" s="399">
        <v>110.5774072674961</v>
      </c>
      <c r="EZ61" s="399">
        <v>117.23850193920511</v>
      </c>
      <c r="FA61" s="399">
        <v>107.88916309651972</v>
      </c>
      <c r="FB61" s="399">
        <v>117.28361717590067</v>
      </c>
      <c r="FC61" s="399">
        <v>143.45213824719218</v>
      </c>
      <c r="FD61" s="399">
        <v>119.37838822199332</v>
      </c>
      <c r="FE61" s="399">
        <v>127.49425837445617</v>
      </c>
      <c r="FF61" s="399">
        <v>114.81083917590297</v>
      </c>
      <c r="FG61" s="399">
        <v>127.85779580332566</v>
      </c>
      <c r="FH61" s="399">
        <v>109.80092201691282</v>
      </c>
      <c r="FI61" s="399">
        <v>107.69350659160651</v>
      </c>
      <c r="FJ61" s="399">
        <v>124.54197755653459</v>
      </c>
      <c r="FK61" s="399">
        <v>108.118543460982</v>
      </c>
      <c r="FL61" s="399">
        <v>110.37451953874098</v>
      </c>
      <c r="FM61" s="399">
        <v>112.58198130511383</v>
      </c>
      <c r="FN61" s="399">
        <v>128.85089664794015</v>
      </c>
      <c r="FO61" s="399">
        <v>107.39231890462099</v>
      </c>
      <c r="FP61" s="399">
        <v>152.43207587453142</v>
      </c>
      <c r="FQ61" s="399">
        <v>183.52824641661257</v>
      </c>
      <c r="FR61" s="399">
        <v>182.36254180186958</v>
      </c>
      <c r="FS61" s="399">
        <v>132.20439347409223</v>
      </c>
      <c r="FT61" s="399">
        <v>183.26305890138431</v>
      </c>
      <c r="FU61" s="399">
        <v>111.40051059057571</v>
      </c>
      <c r="FV61" s="399">
        <v>95.713440769411434</v>
      </c>
      <c r="FW61" s="399">
        <v>86.566909201034321</v>
      </c>
      <c r="FX61" s="399">
        <v>104.35604524715167</v>
      </c>
      <c r="FY61" s="399">
        <v>80.876488792908944</v>
      </c>
      <c r="FZ61" s="399">
        <v>109.01771425879606</v>
      </c>
      <c r="GA61" s="399">
        <v>106.19813278008299</v>
      </c>
      <c r="GB61" s="399">
        <v>113.47018024960718</v>
      </c>
      <c r="GC61" s="399">
        <v>80.539254965860124</v>
      </c>
      <c r="GD61" s="399">
        <v>98.589062054408814</v>
      </c>
      <c r="GE61" s="399">
        <v>112.23112833612259</v>
      </c>
      <c r="GF61" s="399">
        <v>118.2340319776132</v>
      </c>
      <c r="GG61" s="399">
        <v>108.78882386984758</v>
      </c>
      <c r="GH61" s="399">
        <v>116.06712289972074</v>
      </c>
      <c r="GI61" s="399">
        <v>135.76657256960115</v>
      </c>
      <c r="GJ61" s="399">
        <v>112.66661729857819</v>
      </c>
      <c r="GK61" s="399">
        <v>120.27980763693985</v>
      </c>
      <c r="GL61" s="399">
        <v>109.84459814214563</v>
      </c>
      <c r="GM61" s="399">
        <v>119.4755446234703</v>
      </c>
      <c r="GN61" s="399">
        <v>114.51979479538754</v>
      </c>
      <c r="GO61" s="399">
        <v>116.41747338726044</v>
      </c>
      <c r="GP61" s="399">
        <v>128.89968036497905</v>
      </c>
      <c r="GQ61" s="399">
        <v>91.018619934282583</v>
      </c>
      <c r="GR61" s="399">
        <v>112.37193905749963</v>
      </c>
      <c r="GS61" s="399">
        <v>107.25865648858715</v>
      </c>
      <c r="GT61" s="399">
        <v>135.19706561300646</v>
      </c>
      <c r="GU61" s="399">
        <v>109.81906379877697</v>
      </c>
      <c r="GV61" s="399">
        <v>101.7844620578131</v>
      </c>
      <c r="GW61" s="399">
        <v>121.67832167832178</v>
      </c>
      <c r="GX61" s="399">
        <v>102.51437790089702</v>
      </c>
      <c r="GY61" s="399">
        <v>151.57969541143206</v>
      </c>
      <c r="GZ61" s="399">
        <v>81.221858002233375</v>
      </c>
      <c r="HA61" s="399">
        <v>132.99883858974499</v>
      </c>
      <c r="HB61" s="399">
        <v>113.4789390826173</v>
      </c>
      <c r="HC61" s="399">
        <v>115.52977985813841</v>
      </c>
      <c r="HD61" s="399">
        <v>134.58001937105828</v>
      </c>
      <c r="HE61" s="399">
        <v>107.17251566271545</v>
      </c>
      <c r="HF61" s="399">
        <v>124.38528902736168</v>
      </c>
      <c r="HG61" s="399">
        <v>126.71482993111451</v>
      </c>
      <c r="HH61" s="399">
        <v>109.77422766631858</v>
      </c>
      <c r="HI61" s="399">
        <v>101.38016322603936</v>
      </c>
      <c r="HJ61" s="399">
        <v>110.0980511490767</v>
      </c>
      <c r="HK61" s="399">
        <v>103.35462909749376</v>
      </c>
      <c r="HL61" s="399">
        <v>118.21366983362857</v>
      </c>
      <c r="HM61" s="399">
        <v>110.18778410457197</v>
      </c>
      <c r="HN61" s="399">
        <v>134.71804869736738</v>
      </c>
      <c r="HO61" s="399">
        <v>128.1242896640828</v>
      </c>
      <c r="HP61" s="399">
        <v>110.60577894300542</v>
      </c>
      <c r="HQ61" s="399">
        <v>69.68268850935489</v>
      </c>
      <c r="HR61" s="399">
        <v>61.701277953745929</v>
      </c>
      <c r="HS61" s="399">
        <v>111.05246781428464</v>
      </c>
      <c r="HT61" s="399">
        <v>130.04119763002004</v>
      </c>
      <c r="HU61" s="399">
        <v>130.98332638813375</v>
      </c>
      <c r="HV61" s="399">
        <v>100.80964801641707</v>
      </c>
      <c r="HW61" s="399">
        <v>133.61280500843239</v>
      </c>
      <c r="HX61" s="399">
        <v>95.333026143426608</v>
      </c>
      <c r="HY61" s="399">
        <v>102.22545356001136</v>
      </c>
      <c r="HZ61" s="399">
        <v>97.962126445263763</v>
      </c>
      <c r="IA61" s="399">
        <v>96.910137696580648</v>
      </c>
      <c r="IB61" s="399">
        <v>117.13785111783116</v>
      </c>
      <c r="IC61" s="399">
        <v>111.94838709677421</v>
      </c>
      <c r="ID61" s="399">
        <v>118.83822371885107</v>
      </c>
      <c r="IE61" s="399">
        <v>95.836356812434786</v>
      </c>
      <c r="IF61" s="399">
        <v>102.86844061049514</v>
      </c>
      <c r="IG61" s="399">
        <v>104.05895697612786</v>
      </c>
      <c r="IH61" s="399">
        <v>107.42411764991388</v>
      </c>
      <c r="II61" s="399">
        <v>128.03538108614632</v>
      </c>
      <c r="IJ61" s="399">
        <v>112.51445851579112</v>
      </c>
      <c r="IK61" s="399">
        <v>127.21676476483863</v>
      </c>
      <c r="IL61" s="399">
        <v>122.70990643790819</v>
      </c>
      <c r="IM61" s="399">
        <v>115.9991548879043</v>
      </c>
      <c r="IN61" s="399">
        <v>115.60360208966728</v>
      </c>
    </row>
    <row r="62" spans="1:248" x14ac:dyDescent="0.25">
      <c r="A62" s="382" t="s">
        <v>21</v>
      </c>
      <c r="B62" s="332" t="b">
        <f t="shared" si="5"/>
        <v>0</v>
      </c>
      <c r="C62" s="386">
        <f>'Jadual1-IPP'!E105</f>
        <v>115.14</v>
      </c>
      <c r="D62" s="401"/>
      <c r="E62" s="381"/>
      <c r="F62" s="415">
        <f>HLOOKUP(F$55,'Jadual2&amp;3-Industryindex'!$K$9:$MP$126,ROWS(I$38:I42)+72,0)</f>
        <v>94.68</v>
      </c>
      <c r="G62" s="415">
        <f>HLOOKUP(G$55,'Jadual2&amp;3-Industryindex'!$K$9:$MP$126,ROWS(J$38:J42)+72,0)</f>
        <v>161.446</v>
      </c>
      <c r="H62" s="415">
        <f>HLOOKUP(H$55,'Jadual2&amp;3-Industryindex'!$K$9:$MP$126,ROWS(K$38:K42)+72,0)</f>
        <v>94.76</v>
      </c>
      <c r="I62" s="50">
        <f>HLOOKUP(I$55,'Jadual2&amp;3-Industryindex'!$K$9:$MP$126,ROWS(L$38:L42)+72,0)</f>
        <v>102.85</v>
      </c>
      <c r="J62" s="50">
        <f>HLOOKUP(J$55,'Jadual2&amp;3-Industryindex'!$K$9:$MP$126,ROWS(M$38:M42)+72,0)</f>
        <v>109.75700000000001</v>
      </c>
      <c r="K62" s="50">
        <f>HLOOKUP(K$55,'Jadual2&amp;3-Industryindex'!$K$9:$MP$126,ROWS(N$38:N42)+72,0)</f>
        <v>101.807</v>
      </c>
      <c r="L62" s="50">
        <f>HLOOKUP(L$55,'Jadual2&amp;3-Industryindex'!$K$9:$MP$126,ROWS(O$38:O42)+72,0)</f>
        <v>109.816</v>
      </c>
      <c r="M62" s="50">
        <f>HLOOKUP(M$55,'Jadual2&amp;3-Industryindex'!$K$9:$MP$126,ROWS(P$38:P42)+72,0)</f>
        <v>121.331</v>
      </c>
      <c r="N62" s="50">
        <f>HLOOKUP(N$55,'Jadual2&amp;3-Industryindex'!$K$9:$MP$126,ROWS(Q$38:Q42)+72,0)</f>
        <v>104.709</v>
      </c>
      <c r="O62" s="50">
        <f>HLOOKUP(O$55,'Jadual2&amp;3-Industryindex'!$K$9:$MP$126,ROWS(R$38:R42)+72,0)</f>
        <v>136.49600000000001</v>
      </c>
      <c r="P62" s="50">
        <f>HLOOKUP(P$55,'Jadual2&amp;3-Industryindex'!$K$9:$MP$126,ROWS(S$38:S42)+72,0)</f>
        <v>115.749</v>
      </c>
      <c r="Q62" s="50">
        <f>HLOOKUP(Q$55,'Jadual2&amp;3-Industryindex'!$K$9:$MP$126,ROWS(T$38:T42)+72,0)</f>
        <v>98.168999999999997</v>
      </c>
      <c r="R62" s="50">
        <f>HLOOKUP(R$55,'Jadual2&amp;3-Industryindex'!$K$9:$MP$126,ROWS(U$38:U42)+72,0)</f>
        <v>109.057</v>
      </c>
      <c r="S62" s="50">
        <f>HLOOKUP(S$55,'Jadual2&amp;3-Industryindex'!$K$9:$MP$126,ROWS(V$38:V42)+72,0)</f>
        <v>88.126000000000005</v>
      </c>
      <c r="T62" s="50">
        <f>HLOOKUP(T$55,'Jadual2&amp;3-Industryindex'!$K$9:$MP$126,ROWS(W$38:W42)+72,0)</f>
        <v>99.323999999999998</v>
      </c>
      <c r="U62" s="50">
        <f>HLOOKUP(U$55,'Jadual2&amp;3-Industryindex'!$K$9:$MP$126,ROWS(X$38:X42)+72,0)</f>
        <v>106.623</v>
      </c>
      <c r="V62" s="50">
        <f>HLOOKUP(V$55,'Jadual2&amp;3-Industryindex'!$K$9:$MP$126,ROWS(Y$38:Y42)+72,0)</f>
        <v>106.40900000000001</v>
      </c>
      <c r="W62" s="50">
        <f>HLOOKUP(W$55,'Jadual2&amp;3-Industryindex'!$K$9:$MP$126,ROWS(Z$38:Z42)+72,0)</f>
        <v>134.386</v>
      </c>
      <c r="X62" s="50">
        <f>HLOOKUP(X$55,'Jadual2&amp;3-Industryindex'!$K$9:$MP$126,ROWS(AA$38:AA42)+72,0)</f>
        <v>98.831999999999994</v>
      </c>
      <c r="Y62" s="50">
        <f>HLOOKUP(Y$55,'Jadual2&amp;3-Industryindex'!$K$9:$MP$126,ROWS(AB$38:AB42)+72,0)</f>
        <v>108.036</v>
      </c>
      <c r="Z62" s="50">
        <f>HLOOKUP(Z$55,'Jadual2&amp;3-Industryindex'!$K$9:$MP$126,ROWS(AC$38:AC42)+72,0)</f>
        <v>127.85</v>
      </c>
      <c r="AA62" s="50">
        <f>HLOOKUP(AA$55,'Jadual2&amp;3-Industryindex'!$K$9:$MP$126,ROWS(AD$38:AD42)+72,0)</f>
        <v>98.771000000000001</v>
      </c>
      <c r="AB62" s="50">
        <f>HLOOKUP(AB$55,'Jadual2&amp;3-Industryindex'!$K$9:$MP$126,ROWS(AE$38:AE42)+72,0)</f>
        <v>123.754</v>
      </c>
      <c r="AC62" s="50">
        <f>HLOOKUP(AC$55,'Jadual2&amp;3-Industryindex'!$K$9:$MP$126,ROWS(AF$38:AF42)+72,0)</f>
        <v>118.15300000000001</v>
      </c>
      <c r="AD62" s="50">
        <f>HLOOKUP(AD$55,'Jadual2&amp;3-Industryindex'!$K$9:$MP$126,ROWS(AG$38:AG42)+72,0)</f>
        <v>115.724</v>
      </c>
      <c r="AE62" s="50">
        <f>HLOOKUP(AE$55,'Jadual2&amp;3-Industryindex'!$K$9:$MP$126,ROWS(AH$38:AH42)+72,0)</f>
        <v>93.117000000000004</v>
      </c>
      <c r="AF62" s="50">
        <f>HLOOKUP(AF$55,'Jadual2&amp;3-Industryindex'!$K$9:$MP$126,ROWS(AI$38:AI42)+72,0)</f>
        <v>103.824</v>
      </c>
      <c r="AG62" s="50">
        <f>HLOOKUP(AG$55,'Jadual2&amp;3-Industryindex'!$K$9:$MP$126,ROWS(AJ$38:AJ42)+72,0)</f>
        <v>126.367</v>
      </c>
      <c r="AH62" s="50">
        <f>HLOOKUP(AH$55,'Jadual2&amp;3-Industryindex'!$K$9:$MP$126,ROWS(AK$38:AK42)+72,0)</f>
        <v>110.666</v>
      </c>
      <c r="AI62" s="50">
        <f>HLOOKUP(AI$55,'Jadual2&amp;3-Industryindex'!$K$9:$MP$126,ROWS(AL$38:AL42)+72,0)</f>
        <v>116.386</v>
      </c>
      <c r="AJ62" s="50">
        <f>HLOOKUP(AJ$55,'Jadual2&amp;3-Industryindex'!$K$9:$MP$126,ROWS(AM$38:AM42)+72,0)</f>
        <v>130.52099999999999</v>
      </c>
      <c r="AK62" s="50">
        <f>HLOOKUP(AK$55,'Jadual2&amp;3-Industryindex'!$K$9:$MP$126,ROWS(AN$38:AN42)+72,0)</f>
        <v>105.95699999999999</v>
      </c>
      <c r="AL62" s="50">
        <f>HLOOKUP(AL$55,'Jadual2&amp;3-Industryindex'!$K$9:$MP$126,ROWS(AO$38:AO42)+72,0)</f>
        <v>91.730999999999995</v>
      </c>
      <c r="AM62" s="50">
        <f>HLOOKUP(AM$55,'Jadual2&amp;3-Industryindex'!$K$9:$MP$126,ROWS(AP$38:AP42)+72,0)</f>
        <v>117.39700000000001</v>
      </c>
      <c r="AN62" s="50">
        <f>HLOOKUP(AN$55,'Jadual2&amp;3-Industryindex'!$K$9:$MP$126,ROWS(AQ$38:AQ42)+72,0)</f>
        <v>91.152000000000001</v>
      </c>
      <c r="AO62" s="50">
        <f>HLOOKUP(AO$55,'Jadual2&amp;3-Industryindex'!$K$9:$MP$126,ROWS(AR$38:AR42)+72,0)</f>
        <v>124.01900000000001</v>
      </c>
      <c r="AP62" s="50">
        <f>HLOOKUP(AP$55,'Jadual2&amp;3-Industryindex'!$K$9:$MP$126,ROWS(AS$38:AS42)+72,0)</f>
        <v>107.002</v>
      </c>
      <c r="AQ62" s="50">
        <f>HLOOKUP(AQ$55,'Jadual2&amp;3-Industryindex'!$K$9:$MP$126,ROWS(AT$38:AT42)+72,0)</f>
        <v>173.43</v>
      </c>
      <c r="AR62" s="50">
        <f>HLOOKUP(AR$55,'Jadual2&amp;3-Industryindex'!$K$9:$MP$126,ROWS(AU$38:AU42)+72,0)</f>
        <v>99.320999999999998</v>
      </c>
      <c r="AS62" s="50">
        <f>HLOOKUP(AS$55,'Jadual2&amp;3-Industryindex'!$K$9:$MP$126,ROWS(AV$38:AV42)+72,0)</f>
        <v>111.39</v>
      </c>
      <c r="AT62" s="50">
        <f>HLOOKUP(AT$55,'Jadual2&amp;3-Industryindex'!$K$9:$MP$126,ROWS(AW$38:AW42)+72,0)</f>
        <v>87.426000000000002</v>
      </c>
      <c r="AU62" s="50">
        <f>HLOOKUP(AU$55,'Jadual2&amp;3-Industryindex'!$K$9:$MP$126,ROWS(AX$38:AX42)+72,0)</f>
        <v>126.232</v>
      </c>
      <c r="AV62" s="50">
        <f>HLOOKUP(AV$55,'Jadual2&amp;3-Industryindex'!$K$9:$MP$126,ROWS(AY$38:AY42)+72,0)</f>
        <v>114.152</v>
      </c>
      <c r="AW62" s="50">
        <f>HLOOKUP(AW$55,'Jadual2&amp;3-Industryindex'!$K$9:$MP$126,ROWS(AZ$38:AZ42)+72,0)</f>
        <v>107.47799999999999</v>
      </c>
      <c r="AX62" s="50">
        <f>HLOOKUP(AX$55,'Jadual2&amp;3-Industryindex'!$K$9:$MP$126,ROWS(BA$38:BA42)+72,0)</f>
        <v>122.521</v>
      </c>
      <c r="AY62" s="50">
        <f>HLOOKUP(AY$55,'Jadual2&amp;3-Industryindex'!$K$9:$MP$126,ROWS(BB$38:BB42)+72,0)</f>
        <v>100.93899999999999</v>
      </c>
      <c r="AZ62" s="50">
        <f>HLOOKUP(AZ$55,'Jadual2&amp;3-Industryindex'!$K$9:$MP$126,ROWS(BC$38:BC42)+72,0)</f>
        <v>125.69199999999999</v>
      </c>
      <c r="BA62" s="50">
        <f>HLOOKUP(BA$55,'Jadual2&amp;3-Industryindex'!$K$9:$MP$126,ROWS(BD$38:BD42)+72,0)</f>
        <v>93.616</v>
      </c>
      <c r="BB62" s="50">
        <f>HLOOKUP(BB$55,'Jadual2&amp;3-Industryindex'!$K$9:$MP$126,ROWS(BE$38:BE42)+72,0)</f>
        <v>106.02500000000001</v>
      </c>
      <c r="BC62" s="50">
        <f>HLOOKUP(BC$55,'Jadual2&amp;3-Industryindex'!$K$9:$MP$126,ROWS(BF$38:BF42)+72,0)</f>
        <v>89.79</v>
      </c>
      <c r="BD62" s="50">
        <f>HLOOKUP(BD$55,'Jadual2&amp;3-Industryindex'!$K$9:$MP$126,ROWS(BG$38:BG42)+72,0)</f>
        <v>103.626</v>
      </c>
      <c r="BE62" s="50">
        <f>HLOOKUP(BE$55,'Jadual2&amp;3-Industryindex'!$K$9:$MP$126,ROWS(BH$38:BH42)+72,0)</f>
        <v>95.694999999999993</v>
      </c>
      <c r="BF62" s="50">
        <f>HLOOKUP(BF$55,'Jadual2&amp;3-Industryindex'!$K$9:$MP$126,ROWS(BI$38:BI42)+72,0)</f>
        <v>101.968</v>
      </c>
      <c r="BG62" s="50">
        <f>HLOOKUP(BG$55,'Jadual2&amp;3-Industryindex'!$K$9:$MP$126,ROWS(BJ$38:BJ42)+72,0)</f>
        <v>105.694</v>
      </c>
      <c r="BH62" s="50">
        <f>HLOOKUP(BH$55,'Jadual2&amp;3-Industryindex'!$K$9:$MP$126,ROWS(BK$38:BK42)+72,0)</f>
        <v>89.742000000000004</v>
      </c>
      <c r="BI62" s="50">
        <f>HLOOKUP(BI$55,'Jadual2&amp;3-Industryindex'!$K$9:$MP$126,ROWS(BL$38:BL42)+72,0)</f>
        <v>81.063000000000002</v>
      </c>
      <c r="BJ62" s="50">
        <f>HLOOKUP(BJ$55,'Jadual2&amp;3-Industryindex'!$K$9:$MP$126,ROWS(BM$38:BM42)+72,0)</f>
        <v>112.58</v>
      </c>
      <c r="BK62" s="50">
        <f>HLOOKUP(BK$55,'Jadual2&amp;3-Industryindex'!$K$9:$MP$126,ROWS(BN$38:BN42)+72,0)</f>
        <v>107.238</v>
      </c>
      <c r="BL62" s="50">
        <f>HLOOKUP(BL$55,'Jadual2&amp;3-Industryindex'!$K$9:$MP$126,ROWS(BO$38:BO42)+72,0)</f>
        <v>100.047</v>
      </c>
      <c r="BM62" s="50">
        <f>HLOOKUP(BM$55,'Jadual2&amp;3-Industryindex'!$K$9:$MP$126,ROWS(BP$38:BP42)+72,0)</f>
        <v>111.42</v>
      </c>
      <c r="BN62" s="50">
        <f>HLOOKUP(BN$55,'Jadual2&amp;3-Industryindex'!$K$9:$MP$126,ROWS(BQ$38:BQ42)+72,0)</f>
        <v>97.013000000000005</v>
      </c>
      <c r="BO62" s="50">
        <f>HLOOKUP(BO$55,'Jadual2&amp;3-Industryindex'!$K$9:$MP$126,ROWS(BR$38:BR42)+72,0)</f>
        <v>102.473</v>
      </c>
      <c r="BP62" s="50">
        <f>HLOOKUP(BP$55,'Jadual2&amp;3-Industryindex'!$K$9:$MP$126,ROWS(BS$38:BS42)+72,0)</f>
        <v>105.15900000000001</v>
      </c>
      <c r="BQ62" s="50">
        <f>HLOOKUP(BQ$55,'Jadual2&amp;3-Industryindex'!$K$9:$MP$126,ROWS(BT$38:BT42)+72,0)</f>
        <v>108.54</v>
      </c>
      <c r="BR62" s="50">
        <f>HLOOKUP(BR$55,'Jadual2&amp;3-Industryindex'!$K$9:$MP$126,ROWS(BU$38:BU42)+72,0)</f>
        <v>110.961</v>
      </c>
      <c r="BS62" s="50">
        <f>HLOOKUP(BS$55,'Jadual2&amp;3-Industryindex'!$K$9:$MP$126,ROWS(BV$38:BV42)+72,0)</f>
        <v>111.74299999999999</v>
      </c>
      <c r="BT62" s="50">
        <f>HLOOKUP(BT$55,'Jadual2&amp;3-Industryindex'!$K$9:$MP$126,ROWS(BW$38:BW42)+72,0)</f>
        <v>96.325999999999993</v>
      </c>
      <c r="BU62" s="50">
        <f>HLOOKUP(BU$55,'Jadual2&amp;3-Industryindex'!$K$9:$MP$126,ROWS(BX$38:BX42)+72,0)</f>
        <v>117.739</v>
      </c>
      <c r="BV62" s="50">
        <f>HLOOKUP(BV$55,'Jadual2&amp;3-Industryindex'!$K$9:$MP$126,ROWS(BY$38:BY42)+72,0)</f>
        <v>106.852</v>
      </c>
      <c r="BW62" s="50">
        <f>HLOOKUP(BW$55,'Jadual2&amp;3-Industryindex'!$K$9:$MP$126,ROWS(BZ$38:BZ42)+72,0)</f>
        <v>116.107</v>
      </c>
      <c r="BX62" s="50">
        <f>HLOOKUP(BX$55,'Jadual2&amp;3-Industryindex'!$K$9:$MP$126,ROWS(CA$38:CA42)+72,0)</f>
        <v>125.916</v>
      </c>
      <c r="BY62" s="50">
        <f>HLOOKUP(BY$55,'Jadual2&amp;3-Industryindex'!$K$9:$MP$126,ROWS(CB$38:CB42)+72,0)</f>
        <v>117.093</v>
      </c>
      <c r="BZ62" s="50">
        <f>HLOOKUP(BZ$55,'Jadual2&amp;3-Industryindex'!$K$9:$MP$126,ROWS(CC$38:CC42)+72,0)</f>
        <v>95.084000000000003</v>
      </c>
      <c r="CA62" s="50">
        <f>HLOOKUP(CA$55,'Jadual2&amp;3-Industryindex'!$K$9:$MP$126,ROWS(CD$38:CD42)+72,0)</f>
        <v>97.367999999999995</v>
      </c>
      <c r="CB62" s="50">
        <f>HLOOKUP(CB$55,'Jadual2&amp;3-Industryindex'!$K$9:$MP$126,ROWS(CE$38:CE42)+72,0)</f>
        <v>111.592</v>
      </c>
      <c r="CC62" s="50">
        <f>HLOOKUP(CC$55,'Jadual2&amp;3-Industryindex'!$K$9:$MP$126,ROWS(CF$38:CF42)+72,0)</f>
        <v>109.794</v>
      </c>
      <c r="CD62" s="50">
        <f>HLOOKUP(CD$55,'Jadual2&amp;3-Industryindex'!$K$9:$MP$126,ROWS(CG$38:CG42)+72,0)</f>
        <v>105.845</v>
      </c>
      <c r="CE62" s="50">
        <f>HLOOKUP(CE$55,'Jadual2&amp;3-Industryindex'!$K$9:$MP$126,ROWS(CH$38:CH42)+72,0)</f>
        <v>102.193</v>
      </c>
      <c r="CF62" s="50">
        <f>HLOOKUP(CF$55,'Jadual2&amp;3-Industryindex'!$K$9:$MP$126,ROWS(CI$38:CI42)+72,0)</f>
        <v>117.979</v>
      </c>
      <c r="CG62" s="50">
        <f>HLOOKUP(CG$55,'Jadual2&amp;3-Industryindex'!$K$9:$MP$126,ROWS(CJ$38:CJ42)+72,0)</f>
        <v>106.744</v>
      </c>
      <c r="CH62" s="50">
        <f>HLOOKUP(CH$55,'Jadual2&amp;3-Industryindex'!$K$9:$MP$126,ROWS(CK$38:CK42)+72,0)</f>
        <v>115.91500000000001</v>
      </c>
      <c r="CI62" s="50">
        <f>HLOOKUP(CI$55,'Jadual2&amp;3-Industryindex'!$K$9:$MP$126,ROWS(CL$38:CL42)+72,0)</f>
        <v>130.44399999999999</v>
      </c>
      <c r="CJ62" s="50">
        <f>HLOOKUP(CJ$55,'Jadual2&amp;3-Industryindex'!$K$9:$MP$126,ROWS(CN$38:CN42)+72,0)</f>
        <v>87.415999999999997</v>
      </c>
      <c r="CK62" s="50">
        <f>HLOOKUP(CK$55,'Jadual2&amp;3-Industryindex'!$K$9:$MP$126,ROWS(CO$38:CO42)+72,0)</f>
        <v>112.402</v>
      </c>
      <c r="CL62" s="50">
        <f>HLOOKUP(CL$55,'Jadual2&amp;3-Industryindex'!$K$9:$MP$126,ROWS(CP$38:CP42)+72,0)</f>
        <v>111.232</v>
      </c>
      <c r="CM62" s="50">
        <f>HLOOKUP(CM$55,'Jadual2&amp;3-Industryindex'!$K$9:$MP$126,ROWS(CQ$38:CQ42)+72,0)</f>
        <v>103.462</v>
      </c>
      <c r="CN62" s="50">
        <f>HLOOKUP(CN$55,'Jadual2&amp;3-Industryindex'!$K$9:$MP$126,ROWS(CQ$38:CQ42)+72,0)</f>
        <v>108.15</v>
      </c>
      <c r="CO62" s="50">
        <f>HLOOKUP(CO$55,'Jadual2&amp;3-Industryindex'!$K$9:$MP$126,ROWS(CR$38:CR42)+72,0)</f>
        <v>98.953000000000003</v>
      </c>
      <c r="CP62" s="50">
        <f>HLOOKUP(CP$55,'Jadual2&amp;3-Industryindex'!$K$9:$MP$126,ROWS(CS$38:CS42)+72,0)</f>
        <v>97.641000000000005</v>
      </c>
      <c r="CQ62" s="50">
        <f>HLOOKUP(CQ$55,'Jadual2&amp;3-Industryindex'!$K$9:$MP$126,ROWS(CT$38:CT42)+72,0)</f>
        <v>114.649</v>
      </c>
      <c r="CR62" s="50">
        <f>HLOOKUP(CR$55,'Jadual2&amp;3-Industryindex'!$K$9:$MP$126,ROWS(CU$38:CU42)+72,0)</f>
        <v>94.662999999999997</v>
      </c>
      <c r="CS62" s="50">
        <f>HLOOKUP(CS$55,'Jadual2&amp;3-Industryindex'!$K$9:$MP$126,ROWS(CV$38:CV42)+72,0)</f>
        <v>112.059</v>
      </c>
      <c r="CT62" s="50">
        <f>HLOOKUP(CT$55,'Jadual2&amp;3-Industryindex'!$K$9:$MP$126,ROWS(CW$38:CW42)+72,0)</f>
        <v>93.429000000000002</v>
      </c>
      <c r="CU62" s="50">
        <f>HLOOKUP(CU$55,'Jadual2&amp;3-Industryindex'!$K$9:$MP$126,ROWS(CX$38:CX42)+72,0)</f>
        <v>109.64100000000001</v>
      </c>
      <c r="CV62" s="50">
        <f>HLOOKUP(CV$55,'Jadual2&amp;3-Industryindex'!$K$9:$MP$126,ROWS(CY$38:CY42)+72,0)</f>
        <v>111.69199999999999</v>
      </c>
      <c r="CW62" s="50">
        <f>HLOOKUP(CW$55,'Jadual2&amp;3-Industryindex'!$K$9:$MP$126,ROWS(CZ$38:CZ42)+72,0)</f>
        <v>112.86</v>
      </c>
      <c r="CX62" s="50">
        <f>HLOOKUP(CX$55,'Jadual2&amp;3-Industryindex'!$K$9:$MP$126,ROWS(DA$38:DA42)+72,0)</f>
        <v>109.81399999999999</v>
      </c>
      <c r="CY62" s="50">
        <f>HLOOKUP(CY$55,'Jadual2&amp;3-Industryindex'!$K$9:$MP$126,ROWS(DB$38:DB42)+72,0)</f>
        <v>119.965</v>
      </c>
      <c r="CZ62" s="50">
        <f>HLOOKUP(CZ$55,'Jadual2&amp;3-Industryindex'!$K$9:$MP$126,ROWS(DC$38:DC42)+72,0)</f>
        <v>126.676</v>
      </c>
      <c r="DA62" s="50">
        <f>HLOOKUP(DA$55,'Jadual2&amp;3-Industryindex'!$K$9:$MP$126,ROWS(DD$38:DD42)+72,0)</f>
        <v>109.157</v>
      </c>
      <c r="DB62" s="50">
        <f>HLOOKUP(DB$55,'Jadual2&amp;3-Industryindex'!$K$9:$MP$126,ROWS(DE$38:DE42)+72,0)</f>
        <v>116.05200000000001</v>
      </c>
      <c r="DC62" s="50">
        <f>HLOOKUP(DC$55,'Jadual2&amp;3-Industryindex'!$K$9:$MP$126,ROWS(DF$38:DF42)+72,0)</f>
        <v>94.26</v>
      </c>
      <c r="DD62" s="50">
        <f>HLOOKUP(DD$55,'Jadual2&amp;3-Industryindex'!$K$9:$MP$126,ROWS(DG$38:DG42)+72,0)</f>
        <v>107.002</v>
      </c>
      <c r="DE62" s="50">
        <f>HLOOKUP(DE$55,'Jadual2&amp;3-Industryindex'!$K$9:$MP$126,ROWS(DH$38:DH42)+72,0)</f>
        <v>92.302000000000007</v>
      </c>
      <c r="DF62" s="50">
        <f>HLOOKUP(DF$55,'Jadual2&amp;3-Industryindex'!$K$9:$MP$126,ROWS(DI$38:DI42)+72,0)</f>
        <v>126.893</v>
      </c>
      <c r="DG62" s="50">
        <f>HLOOKUP(DG$55,'Jadual2&amp;3-Industryindex'!$K$9:$MP$126,ROWS(DJ$38:DJ42)+72,0)</f>
        <v>130.625</v>
      </c>
      <c r="DH62" s="50">
        <f>HLOOKUP(DH$55,'Jadual2&amp;3-Industryindex'!$K$9:$MP$126,ROWS(DK$38:DK42)+72,0)</f>
        <v>127.327</v>
      </c>
      <c r="DI62" s="50">
        <f>HLOOKUP(DI$55,'Jadual2&amp;3-Industryindex'!$K$9:$MP$126,ROWS(DL$38:DL42)+72,0)</f>
        <v>78.447999999999993</v>
      </c>
      <c r="DJ62" s="50">
        <f>HLOOKUP(DJ$55,'Jadual2&amp;3-Industryindex'!$K$9:$MP$126,ROWS(DM$38:DM42)+72,0)</f>
        <v>110.20399999999999</v>
      </c>
      <c r="DK62" s="50">
        <f>HLOOKUP(DK$55,'Jadual2&amp;3-Industryindex'!$K$9:$MP$126,ROWS(DN$38:DN42)+72,0)</f>
        <v>108.348</v>
      </c>
      <c r="DL62" s="50">
        <f>HLOOKUP(DL$55,'Jadual2&amp;3-Industryindex'!$K$9:$MP$126,ROWS(DO$38:DO42)+72,0)</f>
        <v>108.176</v>
      </c>
      <c r="DM62" s="50">
        <f>HLOOKUP(DM$55,'Jadual2&amp;3-Industryindex'!$K$9:$MP$126,ROWS(DP$38:DP42)+72,0)</f>
        <v>95.334999999999994</v>
      </c>
      <c r="DN62" s="50">
        <f>HLOOKUP(DN$55,'Jadual2&amp;3-Industryindex'!$K$9:$MP$126,ROWS(DQ$38:DQ42)+72,0)</f>
        <v>110.71599999999999</v>
      </c>
      <c r="DO62" s="50">
        <f>HLOOKUP(DO$55,'Jadual2&amp;3-Industryindex'!$K$9:$MP$126,ROWS(DR$38:DR42)+72,0)</f>
        <v>107.402</v>
      </c>
      <c r="DP62" s="50">
        <f>HLOOKUP(DP$55,'Jadual2&amp;3-Industryindex'!$K$9:$MP$126,ROWS(DS$38:DS42)+72,0)</f>
        <v>98.266000000000005</v>
      </c>
      <c r="DQ62" s="50">
        <f>HLOOKUP(DQ$55,'Jadual2&amp;3-Industryindex'!$K$9:$MP$126,ROWS(DT$38:DT42)+72,0)</f>
        <v>186.47</v>
      </c>
      <c r="DR62" s="50">
        <f>HLOOKUP(DR$55,'Jadual2&amp;3-Industryindex'!$K$9:$MP$126,ROWS(DU$38:DU42)+72,0)</f>
        <v>98.736999999999995</v>
      </c>
      <c r="DS62" s="50">
        <f>HLOOKUP(DS$55,'Jadual2&amp;3-Industryindex'!$K$9:$MP$126,ROWS(DV$38:DV42)+72,0)</f>
        <v>98.069000000000003</v>
      </c>
      <c r="DT62" s="50">
        <f>HLOOKUP(DT$55,'Jadual2&amp;3-Industryindex'!$K$9:$MP$126,ROWS(DW$38:DW42)+72,0)</f>
        <v>87.290999999999997</v>
      </c>
      <c r="DU62" s="50">
        <f>HLOOKUP(DU$55,'Jadual2&amp;3-Industryindex'!$K$9:$MP$126,ROWS(DX$38:DX42)+72,0)</f>
        <v>85.718999999999994</v>
      </c>
      <c r="DV62" s="50">
        <f>HLOOKUP(DV$55,'Jadual2&amp;3-Industryindex'!$K$9:$MP$126,ROWS(DY$38:DY42)+72,0)</f>
        <v>75.361999999999995</v>
      </c>
      <c r="DW62" s="50">
        <f>HLOOKUP(DW$55,'Jadual2&amp;3-Industryindex'!$K$9:$MP$126,ROWS(DZ$38:DZ42)+72,0)</f>
        <v>98.784999999999997</v>
      </c>
      <c r="DX62" s="50">
        <f>HLOOKUP(DX$55,'Jadual2&amp;3-Industryindex'!$K$9:$MP$126,ROWS(EA$38:EA42)+72,0)</f>
        <v>106.76900000000001</v>
      </c>
      <c r="DY62" s="50">
        <f>HLOOKUP(DY$55,'Jadual2&amp;3-Industryindex'!$K$9:$MP$126,ROWS(EB$38:EB42)+72,0)</f>
        <v>73.962000000000003</v>
      </c>
      <c r="DZ62" s="50">
        <f>HLOOKUP(DZ$55,'Jadual2&amp;3-Industryindex'!$K$9:$MP$126,ROWS(EC$38:EC42)+72,0)</f>
        <v>118.39400000000001</v>
      </c>
      <c r="EA62" s="50">
        <f>HLOOKUP(EA$55,'Jadual2&amp;3-Industryindex'!$K$9:$MP$126,ROWS(ED$38:ED42)+72,0)</f>
        <v>82.043999999999997</v>
      </c>
      <c r="EB62" s="50">
        <f>HLOOKUP(EB$55,'Jadual2&amp;3-Industryindex'!$K$9:$MP$126,ROWS(EE$38:EE42)+72,0)</f>
        <v>121.251</v>
      </c>
      <c r="EC62" s="50">
        <f>HLOOKUP(EC$55,'Jadual2&amp;3-Industryindex'!$K$9:$MP$126,ROWS(EF$38:EF42)+72,0)</f>
        <v>90.370999999999995</v>
      </c>
      <c r="ED62" s="50">
        <f>HLOOKUP(ED$55,'Jadual2&amp;3-Industryindex'!$K$9:$MP$126,ROWS(EG$38:EG42)+72,0)</f>
        <v>119.36799999999999</v>
      </c>
      <c r="EE62" s="50">
        <f>HLOOKUP(EE$55,'Jadual2&amp;3-Industryindex'!$K$9:$MP$126,ROWS(EH$38:EH42)+72,0)</f>
        <v>112.426</v>
      </c>
      <c r="EF62" s="399">
        <v>114.47036893856944</v>
      </c>
      <c r="EG62" s="399">
        <v>134.24535253813562</v>
      </c>
      <c r="EH62" s="399">
        <v>124.87086279807511</v>
      </c>
      <c r="EI62" s="399">
        <v>130.06904578460188</v>
      </c>
      <c r="EJ62" s="399">
        <v>150.91870558469054</v>
      </c>
      <c r="EK62" s="399">
        <v>112.04368244692215</v>
      </c>
      <c r="EL62" s="399">
        <v>121.84700196336891</v>
      </c>
      <c r="EM62" s="399">
        <v>102.93650719103758</v>
      </c>
      <c r="EN62" s="399">
        <v>128.06821545244404</v>
      </c>
      <c r="EO62" s="399">
        <v>103.32747690481689</v>
      </c>
      <c r="EP62" s="399">
        <v>106.8466089601023</v>
      </c>
      <c r="EQ62" s="399">
        <v>115.03775262699702</v>
      </c>
      <c r="ER62" s="399">
        <v>138.64033934349811</v>
      </c>
      <c r="ES62" s="399">
        <v>100.64806410912284</v>
      </c>
      <c r="ET62" s="399">
        <v>112.12662966002193</v>
      </c>
      <c r="EU62" s="399">
        <v>123.86590262577735</v>
      </c>
      <c r="EV62" s="399">
        <v>107.49535657773912</v>
      </c>
      <c r="EW62" s="399">
        <v>115.64775532309662</v>
      </c>
      <c r="EX62" s="399">
        <v>105.05288316635864</v>
      </c>
      <c r="EY62" s="399">
        <v>110.5774072674961</v>
      </c>
      <c r="EZ62" s="399">
        <v>117.23850193920511</v>
      </c>
      <c r="FA62" s="399">
        <v>107.88916309651972</v>
      </c>
      <c r="FB62" s="399">
        <v>117.28361717590067</v>
      </c>
      <c r="FC62" s="399">
        <v>143.45213824719218</v>
      </c>
      <c r="FD62" s="399">
        <v>119.37838822199332</v>
      </c>
      <c r="FE62" s="399">
        <v>127.49425837445617</v>
      </c>
      <c r="FF62" s="399">
        <v>114.81083917590297</v>
      </c>
      <c r="FG62" s="399">
        <v>127.85779580332566</v>
      </c>
      <c r="FH62" s="399">
        <v>109.80092201691282</v>
      </c>
      <c r="FI62" s="399">
        <v>107.69350659160651</v>
      </c>
      <c r="FJ62" s="399">
        <v>124.54197755653459</v>
      </c>
      <c r="FK62" s="399">
        <v>108.118543460982</v>
      </c>
      <c r="FL62" s="399">
        <v>110.37451953874098</v>
      </c>
      <c r="FM62" s="399">
        <v>112.58198130511383</v>
      </c>
      <c r="FN62" s="399">
        <v>128.85089664794015</v>
      </c>
      <c r="FO62" s="399">
        <v>107.39231890462099</v>
      </c>
      <c r="FP62" s="399">
        <v>152.43207587453142</v>
      </c>
      <c r="FQ62" s="399">
        <v>183.52824641661257</v>
      </c>
      <c r="FR62" s="399">
        <v>182.36254180186958</v>
      </c>
      <c r="FS62" s="399">
        <v>132.20439347409223</v>
      </c>
      <c r="FT62" s="399">
        <v>183.26305890138431</v>
      </c>
      <c r="FU62" s="399">
        <v>111.40051059057571</v>
      </c>
      <c r="FV62" s="399">
        <v>95.713440769411434</v>
      </c>
      <c r="FW62" s="399">
        <v>86.566909201034321</v>
      </c>
      <c r="FX62" s="399">
        <v>104.35604524715167</v>
      </c>
      <c r="FY62" s="399">
        <v>80.876488792908944</v>
      </c>
      <c r="FZ62" s="399">
        <v>109.01771425879606</v>
      </c>
      <c r="GA62" s="399">
        <v>106.19813278008299</v>
      </c>
      <c r="GB62" s="399">
        <v>113.47018024960718</v>
      </c>
      <c r="GC62" s="399">
        <v>80.539254965860124</v>
      </c>
      <c r="GD62" s="399">
        <v>98.589062054408814</v>
      </c>
      <c r="GE62" s="399">
        <v>112.23112833612259</v>
      </c>
      <c r="GF62" s="399">
        <v>118.2340319776132</v>
      </c>
      <c r="GG62" s="399">
        <v>108.78882386984758</v>
      </c>
      <c r="GH62" s="399">
        <v>116.06712289972074</v>
      </c>
      <c r="GI62" s="399">
        <v>135.76657256960115</v>
      </c>
      <c r="GJ62" s="399">
        <v>112.66661729857819</v>
      </c>
      <c r="GK62" s="399">
        <v>120.27980763693985</v>
      </c>
      <c r="GL62" s="399">
        <v>109.84459814214563</v>
      </c>
      <c r="GM62" s="399">
        <v>119.4755446234703</v>
      </c>
      <c r="GN62" s="399">
        <v>114.51979479538754</v>
      </c>
      <c r="GO62" s="399">
        <v>116.41747338726044</v>
      </c>
      <c r="GP62" s="399">
        <v>128.89968036497905</v>
      </c>
      <c r="GQ62" s="399">
        <v>91.018619934282583</v>
      </c>
      <c r="GR62" s="399">
        <v>112.37193905749963</v>
      </c>
      <c r="GS62" s="399">
        <v>107.25865648858715</v>
      </c>
      <c r="GT62" s="399">
        <v>135.19706561300646</v>
      </c>
      <c r="GU62" s="399">
        <v>109.81906379877697</v>
      </c>
      <c r="GV62" s="399">
        <v>101.7844620578131</v>
      </c>
      <c r="GW62" s="399">
        <v>121.67832167832178</v>
      </c>
      <c r="GX62" s="399">
        <v>102.51437790089702</v>
      </c>
      <c r="GY62" s="399">
        <v>151.57969541143206</v>
      </c>
      <c r="GZ62" s="399">
        <v>81.221858002233375</v>
      </c>
      <c r="HA62" s="399">
        <v>132.99883858974499</v>
      </c>
      <c r="HB62" s="399">
        <v>113.4789390826173</v>
      </c>
      <c r="HC62" s="399">
        <v>115.52977985813841</v>
      </c>
      <c r="HD62" s="399">
        <v>134.58001937105828</v>
      </c>
      <c r="HE62" s="399">
        <v>107.17251566271545</v>
      </c>
      <c r="HF62" s="399">
        <v>124.38528902736168</v>
      </c>
      <c r="HG62" s="399">
        <v>126.71482993111451</v>
      </c>
      <c r="HH62" s="399">
        <v>109.77422766631858</v>
      </c>
      <c r="HI62" s="399">
        <v>101.38016322603936</v>
      </c>
      <c r="HJ62" s="399">
        <v>110.0980511490767</v>
      </c>
      <c r="HK62" s="399">
        <v>103.35462909749376</v>
      </c>
      <c r="HL62" s="399">
        <v>118.21366983362857</v>
      </c>
      <c r="HM62" s="399">
        <v>110.18778410457197</v>
      </c>
      <c r="HN62" s="399">
        <v>134.71804869736738</v>
      </c>
      <c r="HO62" s="399">
        <v>128.1242896640828</v>
      </c>
      <c r="HP62" s="399">
        <v>110.60577894300542</v>
      </c>
      <c r="HQ62" s="399">
        <v>69.68268850935489</v>
      </c>
      <c r="HR62" s="399">
        <v>61.701277953745929</v>
      </c>
      <c r="HS62" s="399">
        <v>111.05246781428464</v>
      </c>
      <c r="HT62" s="399">
        <v>130.04119763002004</v>
      </c>
      <c r="HU62" s="399">
        <v>130.98332638813375</v>
      </c>
      <c r="HV62" s="399">
        <v>100.80964801641707</v>
      </c>
      <c r="HW62" s="399">
        <v>133.61280500843239</v>
      </c>
      <c r="HX62" s="399">
        <v>95.333026143426608</v>
      </c>
      <c r="HY62" s="399">
        <v>102.22545356001136</v>
      </c>
      <c r="HZ62" s="399">
        <v>97.962126445263763</v>
      </c>
      <c r="IA62" s="399">
        <v>96.910137696580648</v>
      </c>
      <c r="IB62" s="399">
        <v>117.13785111783116</v>
      </c>
      <c r="IC62" s="399">
        <v>111.94838709677421</v>
      </c>
      <c r="ID62" s="399">
        <v>118.83822371885107</v>
      </c>
      <c r="IE62" s="399">
        <v>95.836356812434786</v>
      </c>
      <c r="IF62" s="399">
        <v>102.86844061049514</v>
      </c>
      <c r="IG62" s="399">
        <v>104.05895697612786</v>
      </c>
      <c r="IH62" s="399">
        <v>107.42411764991388</v>
      </c>
      <c r="II62" s="399">
        <v>128.03538108614632</v>
      </c>
      <c r="IJ62" s="399">
        <v>112.51445851579112</v>
      </c>
      <c r="IK62" s="399">
        <v>127.21676476483863</v>
      </c>
      <c r="IL62" s="399">
        <v>122.70990643790819</v>
      </c>
      <c r="IM62" s="399">
        <v>115.9991548879043</v>
      </c>
      <c r="IN62" s="399">
        <v>115.60360208966728</v>
      </c>
    </row>
    <row r="63" spans="1:248" x14ac:dyDescent="0.25">
      <c r="A63" s="382" t="s">
        <v>674</v>
      </c>
      <c r="B63" s="332" t="b">
        <f t="shared" si="5"/>
        <v>0</v>
      </c>
      <c r="C63" s="386">
        <f>'Jadual1-IPP'!E106</f>
        <v>116.875</v>
      </c>
      <c r="F63" s="50">
        <f>HLOOKUP(F$55,'Jadual2&amp;3-Industryindex'!$K$9:$MP$126,ROWS(I$38:I43)+72,0)</f>
        <v>88.594999999999999</v>
      </c>
      <c r="G63" s="50">
        <f>HLOOKUP(G$55,'Jadual2&amp;3-Industryindex'!$K$9:$MP$126,ROWS(J$38:J43)+72,0)</f>
        <v>121.575</v>
      </c>
      <c r="H63" s="50">
        <f>HLOOKUP(H$55,'Jadual2&amp;3-Industryindex'!$K$9:$MP$126,ROWS(K$38:K43)+72,0)</f>
        <v>84.284999999999997</v>
      </c>
      <c r="I63" s="50">
        <f>HLOOKUP(I$55,'Jadual2&amp;3-Industryindex'!$K$9:$MP$126,ROWS(L$38:L43)+72,0)</f>
        <v>109.627</v>
      </c>
      <c r="J63" s="50">
        <f>HLOOKUP(J$55,'Jadual2&amp;3-Industryindex'!$K$9:$MP$126,ROWS(M$38:M43)+72,0)</f>
        <v>107.358</v>
      </c>
      <c r="K63" s="50">
        <f>HLOOKUP(K$55,'Jadual2&amp;3-Industryindex'!$K$9:$MP$126,ROWS(N$38:N43)+72,0)</f>
        <v>102.929</v>
      </c>
      <c r="L63" s="50">
        <f>HLOOKUP(L$55,'Jadual2&amp;3-Industryindex'!$K$9:$MP$126,ROWS(O$38:O43)+72,0)</f>
        <v>105.61799999999999</v>
      </c>
      <c r="M63" s="50">
        <f>HLOOKUP(M$55,'Jadual2&amp;3-Industryindex'!$K$9:$MP$126,ROWS(P$38:P43)+72,0)</f>
        <v>119.821</v>
      </c>
      <c r="N63" s="50">
        <f>HLOOKUP(N$55,'Jadual2&amp;3-Industryindex'!$K$9:$MP$126,ROWS(Q$38:Q43)+72,0)</f>
        <v>107.71599999999999</v>
      </c>
      <c r="O63" s="50">
        <f>HLOOKUP(O$55,'Jadual2&amp;3-Industryindex'!$K$9:$MP$126,ROWS(R$38:R43)+72,0)</f>
        <v>136.892</v>
      </c>
      <c r="P63" s="50">
        <f>HLOOKUP(P$55,'Jadual2&amp;3-Industryindex'!$K$9:$MP$126,ROWS(S$38:S43)+72,0)</f>
        <v>117.26</v>
      </c>
      <c r="Q63" s="50">
        <f>HLOOKUP(Q$55,'Jadual2&amp;3-Industryindex'!$K$9:$MP$126,ROWS(T$38:T43)+72,0)</f>
        <v>105.655</v>
      </c>
      <c r="R63" s="50">
        <f>HLOOKUP(R$55,'Jadual2&amp;3-Industryindex'!$K$9:$MP$126,ROWS(U$38:U43)+72,0)</f>
        <v>114.08199999999999</v>
      </c>
      <c r="S63" s="50">
        <f>HLOOKUP(S$55,'Jadual2&amp;3-Industryindex'!$K$9:$MP$126,ROWS(V$38:V43)+72,0)</f>
        <v>105.541</v>
      </c>
      <c r="T63" s="50">
        <f>HLOOKUP(T$55,'Jadual2&amp;3-Industryindex'!$K$9:$MP$126,ROWS(W$38:W43)+72,0)</f>
        <v>105.855</v>
      </c>
      <c r="U63" s="50">
        <f>HLOOKUP(U$55,'Jadual2&amp;3-Industryindex'!$K$9:$MP$126,ROWS(X$38:X43)+72,0)</f>
        <v>119.83</v>
      </c>
      <c r="V63" s="50">
        <f>HLOOKUP(V$55,'Jadual2&amp;3-Industryindex'!$K$9:$MP$126,ROWS(Y$38:Y43)+72,0)</f>
        <v>121.916</v>
      </c>
      <c r="W63" s="50">
        <f>HLOOKUP(W$55,'Jadual2&amp;3-Industryindex'!$K$9:$MP$126,ROWS(Z$38:Z43)+72,0)</f>
        <v>137.29599999999999</v>
      </c>
      <c r="X63" s="50">
        <f>HLOOKUP(X$55,'Jadual2&amp;3-Industryindex'!$K$9:$MP$126,ROWS(AA$38:AA43)+72,0)</f>
        <v>109.708</v>
      </c>
      <c r="Y63" s="50">
        <f>HLOOKUP(Y$55,'Jadual2&amp;3-Industryindex'!$K$9:$MP$126,ROWS(AB$38:AB43)+72,0)</f>
        <v>112.312</v>
      </c>
      <c r="Z63" s="50">
        <f>HLOOKUP(Z$55,'Jadual2&amp;3-Industryindex'!$K$9:$MP$126,ROWS(AC$38:AC43)+72,0)</f>
        <v>126.46299999999999</v>
      </c>
      <c r="AA63" s="50">
        <f>HLOOKUP(AA$55,'Jadual2&amp;3-Industryindex'!$K$9:$MP$126,ROWS(AD$38:AD43)+72,0)</f>
        <v>98.325000000000003</v>
      </c>
      <c r="AB63" s="50">
        <f>HLOOKUP(AB$55,'Jadual2&amp;3-Industryindex'!$K$9:$MP$126,ROWS(AE$38:AE43)+72,0)</f>
        <v>127.875</v>
      </c>
      <c r="AC63" s="50">
        <f>HLOOKUP(AC$55,'Jadual2&amp;3-Industryindex'!$K$9:$MP$126,ROWS(AF$38:AF43)+72,0)</f>
        <v>122.893</v>
      </c>
      <c r="AD63" s="50">
        <f>HLOOKUP(AD$55,'Jadual2&amp;3-Industryindex'!$K$9:$MP$126,ROWS(AG$38:AG43)+72,0)</f>
        <v>119.378</v>
      </c>
      <c r="AE63" s="50">
        <f>HLOOKUP(AE$55,'Jadual2&amp;3-Industryindex'!$K$9:$MP$126,ROWS(AH$38:AH43)+72,0)</f>
        <v>96.947000000000003</v>
      </c>
      <c r="AF63" s="50">
        <f>HLOOKUP(AF$55,'Jadual2&amp;3-Industryindex'!$K$9:$MP$126,ROWS(AI$38:AI43)+72,0)</f>
        <v>93.165000000000006</v>
      </c>
      <c r="AG63" s="50">
        <f>HLOOKUP(AG$55,'Jadual2&amp;3-Industryindex'!$K$9:$MP$126,ROWS(AJ$38:AJ43)+72,0)</f>
        <v>99.968000000000004</v>
      </c>
      <c r="AH63" s="50">
        <f>HLOOKUP(AH$55,'Jadual2&amp;3-Industryindex'!$K$9:$MP$126,ROWS(AK$38:AK43)+72,0)</f>
        <v>107.991</v>
      </c>
      <c r="AI63" s="50">
        <f>HLOOKUP(AI$55,'Jadual2&amp;3-Industryindex'!$K$9:$MP$126,ROWS(AL$38:AL43)+72,0)</f>
        <v>126.788</v>
      </c>
      <c r="AJ63" s="50">
        <f>HLOOKUP(AJ$55,'Jadual2&amp;3-Industryindex'!$K$9:$MP$126,ROWS(AM$38:AM43)+72,0)</f>
        <v>133.446</v>
      </c>
      <c r="AK63" s="50">
        <f>HLOOKUP(AK$55,'Jadual2&amp;3-Industryindex'!$K$9:$MP$126,ROWS(AN$38:AN43)+72,0)</f>
        <v>112.55200000000001</v>
      </c>
      <c r="AL63" s="50">
        <f>HLOOKUP(AL$55,'Jadual2&amp;3-Industryindex'!$K$9:$MP$126,ROWS(AO$38:AO43)+72,0)</f>
        <v>104.184</v>
      </c>
      <c r="AM63" s="50">
        <f>HLOOKUP(AM$55,'Jadual2&amp;3-Industryindex'!$K$9:$MP$126,ROWS(AP$38:AP43)+72,0)</f>
        <v>118.54600000000001</v>
      </c>
      <c r="AN63" s="50">
        <f>HLOOKUP(AN$55,'Jadual2&amp;3-Industryindex'!$K$9:$MP$126,ROWS(AQ$38:AQ43)+72,0)</f>
        <v>90.704999999999998</v>
      </c>
      <c r="AO63" s="50">
        <f>HLOOKUP(AO$55,'Jadual2&amp;3-Industryindex'!$K$9:$MP$126,ROWS(AR$38:AR43)+72,0)</f>
        <v>135.18100000000001</v>
      </c>
      <c r="AP63" s="50">
        <f>HLOOKUP(AP$55,'Jadual2&amp;3-Industryindex'!$K$9:$MP$126,ROWS(AS$38:AS43)+72,0)</f>
        <v>108.979</v>
      </c>
      <c r="AQ63" s="50">
        <f>HLOOKUP(AQ$55,'Jadual2&amp;3-Industryindex'!$K$9:$MP$126,ROWS(AT$38:AT43)+72,0)</f>
        <v>178.941</v>
      </c>
      <c r="AR63" s="50">
        <f>HLOOKUP(AR$55,'Jadual2&amp;3-Industryindex'!$K$9:$MP$126,ROWS(AU$38:AU43)+72,0)</f>
        <v>106.58499999999999</v>
      </c>
      <c r="AS63" s="50">
        <f>HLOOKUP(AS$55,'Jadual2&amp;3-Industryindex'!$K$9:$MP$126,ROWS(AV$38:AV43)+72,0)</f>
        <v>109.73399999999999</v>
      </c>
      <c r="AT63" s="50">
        <f>HLOOKUP(AT$55,'Jadual2&amp;3-Industryindex'!$K$9:$MP$126,ROWS(AW$38:AW43)+72,0)</f>
        <v>82.192999999999998</v>
      </c>
      <c r="AU63" s="50">
        <f>HLOOKUP(AU$55,'Jadual2&amp;3-Industryindex'!$K$9:$MP$126,ROWS(AX$38:AX43)+72,0)</f>
        <v>130.536</v>
      </c>
      <c r="AV63" s="50">
        <f>HLOOKUP(AV$55,'Jadual2&amp;3-Industryindex'!$K$9:$MP$126,ROWS(AY$38:AY43)+72,0)</f>
        <v>103.039</v>
      </c>
      <c r="AW63" s="50">
        <f>HLOOKUP(AW$55,'Jadual2&amp;3-Industryindex'!$K$9:$MP$126,ROWS(AZ$38:AZ43)+72,0)</f>
        <v>123.99</v>
      </c>
      <c r="AX63" s="50">
        <f>HLOOKUP(AX$55,'Jadual2&amp;3-Industryindex'!$K$9:$MP$126,ROWS(BA$38:BA43)+72,0)</f>
        <v>117.057</v>
      </c>
      <c r="AY63" s="50">
        <f>HLOOKUP(AY$55,'Jadual2&amp;3-Industryindex'!$K$9:$MP$126,ROWS(BB$38:BB43)+72,0)</f>
        <v>108.919</v>
      </c>
      <c r="AZ63" s="50">
        <f>HLOOKUP(AZ$55,'Jadual2&amp;3-Industryindex'!$K$9:$MP$126,ROWS(BC$38:BC43)+72,0)</f>
        <v>97.816999999999993</v>
      </c>
      <c r="BA63" s="50">
        <f>HLOOKUP(BA$55,'Jadual2&amp;3-Industryindex'!$K$9:$MP$126,ROWS(BD$38:BD43)+72,0)</f>
        <v>116.33799999999999</v>
      </c>
      <c r="BB63" s="50">
        <f>HLOOKUP(BB$55,'Jadual2&amp;3-Industryindex'!$K$9:$MP$126,ROWS(BE$38:BE43)+72,0)</f>
        <v>103.46</v>
      </c>
      <c r="BC63" s="50">
        <f>HLOOKUP(BC$55,'Jadual2&amp;3-Industryindex'!$K$9:$MP$126,ROWS(BF$38:BF43)+72,0)</f>
        <v>91.180999999999997</v>
      </c>
      <c r="BD63" s="50">
        <f>HLOOKUP(BD$55,'Jadual2&amp;3-Industryindex'!$K$9:$MP$126,ROWS(BG$38:BG43)+72,0)</f>
        <v>97.707999999999998</v>
      </c>
      <c r="BE63" s="50">
        <f>HLOOKUP(BE$55,'Jadual2&amp;3-Industryindex'!$K$9:$MP$126,ROWS(BH$38:BH43)+72,0)</f>
        <v>95.509</v>
      </c>
      <c r="BF63" s="50">
        <f>HLOOKUP(BF$55,'Jadual2&amp;3-Industryindex'!$K$9:$MP$126,ROWS(BI$38:BI43)+72,0)</f>
        <v>96.603999999999999</v>
      </c>
      <c r="BG63" s="50">
        <f>HLOOKUP(BG$55,'Jadual2&amp;3-Industryindex'!$K$9:$MP$126,ROWS(BJ$38:BJ43)+72,0)</f>
        <v>108.92400000000001</v>
      </c>
      <c r="BH63" s="50">
        <f>HLOOKUP(BH$55,'Jadual2&amp;3-Industryindex'!$K$9:$MP$126,ROWS(BK$38:BK43)+72,0)</f>
        <v>88.3</v>
      </c>
      <c r="BI63" s="50">
        <f>HLOOKUP(BI$55,'Jadual2&amp;3-Industryindex'!$K$9:$MP$126,ROWS(BL$38:BL43)+72,0)</f>
        <v>99.528999999999996</v>
      </c>
      <c r="BJ63" s="50">
        <f>HLOOKUP(BJ$55,'Jadual2&amp;3-Industryindex'!$K$9:$MP$126,ROWS(BM$38:BM43)+72,0)</f>
        <v>98.453999999999994</v>
      </c>
      <c r="BK63" s="50">
        <f>HLOOKUP(BK$55,'Jadual2&amp;3-Industryindex'!$K$9:$MP$126,ROWS(BN$38:BN43)+72,0)</f>
        <v>105.399</v>
      </c>
      <c r="BL63" s="50">
        <f>HLOOKUP(BL$55,'Jadual2&amp;3-Industryindex'!$K$9:$MP$126,ROWS(BO$38:BO43)+72,0)</f>
        <v>107.245</v>
      </c>
      <c r="BM63" s="50">
        <f>HLOOKUP(BM$55,'Jadual2&amp;3-Industryindex'!$K$9:$MP$126,ROWS(BP$38:BP43)+72,0)</f>
        <v>104.15600000000001</v>
      </c>
      <c r="BN63" s="50">
        <f>HLOOKUP(BN$55,'Jadual2&amp;3-Industryindex'!$K$9:$MP$126,ROWS(BQ$38:BQ43)+72,0)</f>
        <v>98.29</v>
      </c>
      <c r="BO63" s="50">
        <f>HLOOKUP(BO$55,'Jadual2&amp;3-Industryindex'!$K$9:$MP$126,ROWS(BR$38:BR43)+72,0)</f>
        <v>115.178</v>
      </c>
      <c r="BP63" s="50">
        <f>HLOOKUP(BP$55,'Jadual2&amp;3-Industryindex'!$K$9:$MP$126,ROWS(BS$38:BS43)+72,0)</f>
        <v>95.046999999999997</v>
      </c>
      <c r="BQ63" s="50">
        <f>HLOOKUP(BQ$55,'Jadual2&amp;3-Industryindex'!$K$9:$MP$126,ROWS(BT$38:BT43)+72,0)</f>
        <v>101.151</v>
      </c>
      <c r="BR63" s="50">
        <f>HLOOKUP(BR$55,'Jadual2&amp;3-Industryindex'!$K$9:$MP$126,ROWS(BU$38:BU43)+72,0)</f>
        <v>107.688</v>
      </c>
      <c r="BS63" s="50">
        <f>HLOOKUP(BS$55,'Jadual2&amp;3-Industryindex'!$K$9:$MP$126,ROWS(BV$38:BV43)+72,0)</f>
        <v>101.67700000000001</v>
      </c>
      <c r="BT63" s="50">
        <f>HLOOKUP(BT$55,'Jadual2&amp;3-Industryindex'!$K$9:$MP$126,ROWS(BW$38:BW43)+72,0)</f>
        <v>96.831000000000003</v>
      </c>
      <c r="BU63" s="50">
        <f>HLOOKUP(BU$55,'Jadual2&amp;3-Industryindex'!$K$9:$MP$126,ROWS(BX$38:BX43)+72,0)</f>
        <v>109.905</v>
      </c>
      <c r="BV63" s="50">
        <f>HLOOKUP(BV$55,'Jadual2&amp;3-Industryindex'!$K$9:$MP$126,ROWS(BY$38:BY43)+72,0)</f>
        <v>88.406000000000006</v>
      </c>
      <c r="BW63" s="50">
        <f>HLOOKUP(BW$55,'Jadual2&amp;3-Industryindex'!$K$9:$MP$126,ROWS(BZ$38:BZ43)+72,0)</f>
        <v>114.023</v>
      </c>
      <c r="BX63" s="50">
        <f>HLOOKUP(BX$55,'Jadual2&amp;3-Industryindex'!$K$9:$MP$126,ROWS(CA$38:CA43)+72,0)</f>
        <v>129.429</v>
      </c>
      <c r="BY63" s="50">
        <f>HLOOKUP(BY$55,'Jadual2&amp;3-Industryindex'!$K$9:$MP$126,ROWS(CB$38:CB43)+72,0)</f>
        <v>120.669</v>
      </c>
      <c r="BZ63" s="50">
        <f>HLOOKUP(BZ$55,'Jadual2&amp;3-Industryindex'!$K$9:$MP$126,ROWS(CC$38:CC43)+72,0)</f>
        <v>95.504999999999995</v>
      </c>
      <c r="CA63" s="50">
        <f>HLOOKUP(CA$55,'Jadual2&amp;3-Industryindex'!$K$9:$MP$126,ROWS(CD$38:CD43)+72,0)</f>
        <v>103.986</v>
      </c>
      <c r="CB63" s="50">
        <f>HLOOKUP(CB$55,'Jadual2&amp;3-Industryindex'!$K$9:$MP$126,ROWS(CE$38:CE43)+72,0)</f>
        <v>112.541</v>
      </c>
      <c r="CC63" s="50">
        <f>HLOOKUP(CC$55,'Jadual2&amp;3-Industryindex'!$K$9:$MP$126,ROWS(CF$38:CF43)+72,0)</f>
        <v>124.07899999999999</v>
      </c>
      <c r="CD63" s="50">
        <f>HLOOKUP(CD$55,'Jadual2&amp;3-Industryindex'!$K$9:$MP$126,ROWS(CG$38:CG43)+72,0)</f>
        <v>110.76300000000001</v>
      </c>
      <c r="CE63" s="50">
        <f>HLOOKUP(CE$55,'Jadual2&amp;3-Industryindex'!$K$9:$MP$126,ROWS(CH$38:CH43)+72,0)</f>
        <v>101.26900000000001</v>
      </c>
      <c r="CF63" s="50">
        <f>HLOOKUP(CF$55,'Jadual2&amp;3-Industryindex'!$K$9:$MP$126,ROWS(CI$38:CI43)+72,0)</f>
        <v>116.846</v>
      </c>
      <c r="CG63" s="50">
        <f>HLOOKUP(CG$55,'Jadual2&amp;3-Industryindex'!$K$9:$MP$126,ROWS(CJ$38:CJ43)+72,0)</f>
        <v>105.39400000000001</v>
      </c>
      <c r="CH63" s="50">
        <f>HLOOKUP(CH$55,'Jadual2&amp;3-Industryindex'!$K$9:$MP$126,ROWS(CK$38:CK43)+72,0)</f>
        <v>114.351</v>
      </c>
      <c r="CI63" s="50">
        <f>HLOOKUP(CI$55,'Jadual2&amp;3-Industryindex'!$K$9:$MP$126,ROWS(CL$38:CL43)+72,0)</f>
        <v>128.149</v>
      </c>
      <c r="CJ63" s="50">
        <f>HLOOKUP(CJ$55,'Jadual2&amp;3-Industryindex'!$K$9:$MP$126,ROWS(CN$38:CN43)+72,0)</f>
        <v>85.534000000000006</v>
      </c>
      <c r="CK63" s="50">
        <f>HLOOKUP(CK$55,'Jadual2&amp;3-Industryindex'!$K$9:$MP$126,ROWS(CO$38:CO43)+72,0)</f>
        <v>97.331000000000003</v>
      </c>
      <c r="CL63" s="50">
        <f>HLOOKUP(CL$55,'Jadual2&amp;3-Industryindex'!$K$9:$MP$126,ROWS(CP$38:CP43)+72,0)</f>
        <v>111.544</v>
      </c>
      <c r="CM63" s="50">
        <f>HLOOKUP(CM$55,'Jadual2&amp;3-Industryindex'!$K$9:$MP$126,ROWS(CQ$38:CQ43)+72,0)</f>
        <v>100.946</v>
      </c>
      <c r="CN63" s="50">
        <f>HLOOKUP(CN$55,'Jadual2&amp;3-Industryindex'!$K$9:$MP$126,ROWS(CQ$38:CQ43)+72,0)</f>
        <v>99.715000000000003</v>
      </c>
      <c r="CO63" s="50">
        <f>HLOOKUP(CO$55,'Jadual2&amp;3-Industryindex'!$K$9:$MP$126,ROWS(CR$38:CR43)+72,0)</f>
        <v>101.931</v>
      </c>
      <c r="CP63" s="50">
        <f>HLOOKUP(CP$55,'Jadual2&amp;3-Industryindex'!$K$9:$MP$126,ROWS(CS$38:CS43)+72,0)</f>
        <v>129.49199999999999</v>
      </c>
      <c r="CQ63" s="50">
        <f>HLOOKUP(CQ$55,'Jadual2&amp;3-Industryindex'!$K$9:$MP$126,ROWS(CT$38:CT43)+72,0)</f>
        <v>113.93899999999999</v>
      </c>
      <c r="CR63" s="50">
        <f>HLOOKUP(CR$55,'Jadual2&amp;3-Industryindex'!$K$9:$MP$126,ROWS(CU$38:CU43)+72,0)</f>
        <v>99.444000000000003</v>
      </c>
      <c r="CS63" s="50">
        <f>HLOOKUP(CS$55,'Jadual2&amp;3-Industryindex'!$K$9:$MP$126,ROWS(CV$38:CV43)+72,0)</f>
        <v>106.054</v>
      </c>
      <c r="CT63" s="50">
        <f>HLOOKUP(CT$55,'Jadual2&amp;3-Industryindex'!$K$9:$MP$126,ROWS(CW$38:CW43)+72,0)</f>
        <v>82.064999999999998</v>
      </c>
      <c r="CU63" s="50">
        <f>HLOOKUP(CU$55,'Jadual2&amp;3-Industryindex'!$K$9:$MP$126,ROWS(CX$38:CX43)+72,0)</f>
        <v>113.276</v>
      </c>
      <c r="CV63" s="50">
        <f>HLOOKUP(CV$55,'Jadual2&amp;3-Industryindex'!$K$9:$MP$126,ROWS(CY$38:CY43)+72,0)</f>
        <v>105.601</v>
      </c>
      <c r="CW63" s="50">
        <f>HLOOKUP(CW$55,'Jadual2&amp;3-Industryindex'!$K$9:$MP$126,ROWS(CZ$38:CZ43)+72,0)</f>
        <v>114.919</v>
      </c>
      <c r="CX63" s="50">
        <f>HLOOKUP(CX$55,'Jadual2&amp;3-Industryindex'!$K$9:$MP$126,ROWS(DA$38:DA43)+72,0)</f>
        <v>127.895</v>
      </c>
      <c r="CY63" s="50">
        <f>HLOOKUP(CY$55,'Jadual2&amp;3-Industryindex'!$K$9:$MP$126,ROWS(DB$38:DB43)+72,0)</f>
        <v>126.268</v>
      </c>
      <c r="CZ63" s="50">
        <f>HLOOKUP(CZ$55,'Jadual2&amp;3-Industryindex'!$K$9:$MP$126,ROWS(DC$38:DC43)+72,0)</f>
        <v>137.429</v>
      </c>
      <c r="DA63" s="50">
        <f>HLOOKUP(DA$55,'Jadual2&amp;3-Industryindex'!$K$9:$MP$126,ROWS(DD$38:DD43)+72,0)</f>
        <v>108.03400000000001</v>
      </c>
      <c r="DB63" s="50">
        <f>HLOOKUP(DB$55,'Jadual2&amp;3-Industryindex'!$K$9:$MP$126,ROWS(DE$38:DE43)+72,0)</f>
        <v>158.17099999999999</v>
      </c>
      <c r="DC63" s="50">
        <f>HLOOKUP(DC$55,'Jadual2&amp;3-Industryindex'!$K$9:$MP$126,ROWS(DF$38:DF43)+72,0)</f>
        <v>86.058999999999997</v>
      </c>
      <c r="DD63" s="50">
        <f>HLOOKUP(DD$55,'Jadual2&amp;3-Industryindex'!$K$9:$MP$126,ROWS(DG$38:DG43)+72,0)</f>
        <v>104.08199999999999</v>
      </c>
      <c r="DE63" s="50">
        <f>HLOOKUP(DE$55,'Jadual2&amp;3-Industryindex'!$K$9:$MP$126,ROWS(DH$38:DH43)+72,0)</f>
        <v>107.80200000000001</v>
      </c>
      <c r="DF63" s="50">
        <f>HLOOKUP(DF$55,'Jadual2&amp;3-Industryindex'!$K$9:$MP$126,ROWS(DI$38:DI43)+72,0)</f>
        <v>97.918999999999997</v>
      </c>
      <c r="DG63" s="50">
        <f>HLOOKUP(DG$55,'Jadual2&amp;3-Industryindex'!$K$9:$MP$126,ROWS(DJ$38:DJ43)+72,0)</f>
        <v>118.273</v>
      </c>
      <c r="DH63" s="50">
        <f>HLOOKUP(DH$55,'Jadual2&amp;3-Industryindex'!$K$9:$MP$126,ROWS(DK$38:DK43)+72,0)</f>
        <v>104.727</v>
      </c>
      <c r="DI63" s="50">
        <f>HLOOKUP(DI$55,'Jadual2&amp;3-Industryindex'!$K$9:$MP$126,ROWS(DL$38:DL43)+72,0)</f>
        <v>92.013999999999996</v>
      </c>
      <c r="DJ63" s="50">
        <f>HLOOKUP(DJ$55,'Jadual2&amp;3-Industryindex'!$K$9:$MP$126,ROWS(DM$38:DM43)+72,0)</f>
        <v>86.701999999999998</v>
      </c>
      <c r="DK63" s="50">
        <f>HLOOKUP(DK$55,'Jadual2&amp;3-Industryindex'!$K$9:$MP$126,ROWS(DN$38:DN43)+72,0)</f>
        <v>97.98</v>
      </c>
      <c r="DL63" s="50">
        <f>HLOOKUP(DL$55,'Jadual2&amp;3-Industryindex'!$K$9:$MP$126,ROWS(DO$38:DO43)+72,0)</f>
        <v>111.873</v>
      </c>
      <c r="DM63" s="50">
        <f>HLOOKUP(DM$55,'Jadual2&amp;3-Industryindex'!$K$9:$MP$126,ROWS(DP$38:DP43)+72,0)</f>
        <v>108.09699999999999</v>
      </c>
      <c r="DN63" s="50">
        <f>HLOOKUP(DN$55,'Jadual2&amp;3-Industryindex'!$K$9:$MP$126,ROWS(DQ$38:DQ43)+72,0)</f>
        <v>107.80800000000001</v>
      </c>
      <c r="DO63" s="50">
        <f>HLOOKUP(DO$55,'Jadual2&amp;3-Industryindex'!$K$9:$MP$126,ROWS(DR$38:DR43)+72,0)</f>
        <v>112.527</v>
      </c>
      <c r="DP63" s="50">
        <f>HLOOKUP(DP$55,'Jadual2&amp;3-Industryindex'!$K$9:$MP$126,ROWS(DS$38:DS43)+72,0)</f>
        <v>122.254</v>
      </c>
      <c r="DQ63" s="50">
        <f>HLOOKUP(DQ$55,'Jadual2&amp;3-Industryindex'!$K$9:$MP$126,ROWS(DT$38:DT43)+72,0)</f>
        <v>132.52600000000001</v>
      </c>
      <c r="DR63" s="50">
        <f>HLOOKUP(DR$55,'Jadual2&amp;3-Industryindex'!$K$9:$MP$126,ROWS(DU$38:DU43)+72,0)</f>
        <v>102.77</v>
      </c>
      <c r="DS63" s="50">
        <f>HLOOKUP(DS$55,'Jadual2&amp;3-Industryindex'!$K$9:$MP$126,ROWS(DV$38:DV43)+72,0)</f>
        <v>97.847999999999999</v>
      </c>
      <c r="DT63" s="50">
        <f>HLOOKUP(DT$55,'Jadual2&amp;3-Industryindex'!$K$9:$MP$126,ROWS(DW$38:DW43)+72,0)</f>
        <v>107.01600000000001</v>
      </c>
      <c r="DU63" s="50">
        <f>HLOOKUP(DU$55,'Jadual2&amp;3-Industryindex'!$K$9:$MP$126,ROWS(DX$38:DX43)+72,0)</f>
        <v>84.397999999999996</v>
      </c>
      <c r="DV63" s="50">
        <f>HLOOKUP(DV$55,'Jadual2&amp;3-Industryindex'!$K$9:$MP$126,ROWS(DY$38:DY43)+72,0)</f>
        <v>88.864000000000004</v>
      </c>
      <c r="DW63" s="50">
        <f>HLOOKUP(DW$55,'Jadual2&amp;3-Industryindex'!$K$9:$MP$126,ROWS(DZ$38:DZ43)+72,0)</f>
        <v>103.105</v>
      </c>
      <c r="DX63" s="50">
        <f>HLOOKUP(DX$55,'Jadual2&amp;3-Industryindex'!$K$9:$MP$126,ROWS(EA$38:EA43)+72,0)</f>
        <v>110.887</v>
      </c>
      <c r="DY63" s="50">
        <f>HLOOKUP(DY$55,'Jadual2&amp;3-Industryindex'!$K$9:$MP$126,ROWS(EB$38:EB43)+72,0)</f>
        <v>82.105999999999995</v>
      </c>
      <c r="DZ63" s="50">
        <f>HLOOKUP(DZ$55,'Jadual2&amp;3-Industryindex'!$K$9:$MP$126,ROWS(EC$38:EC43)+72,0)</f>
        <v>118.53400000000001</v>
      </c>
      <c r="EA63" s="50">
        <f>HLOOKUP(EA$55,'Jadual2&amp;3-Industryindex'!$K$9:$MP$126,ROWS(ED$38:ED43)+72,0)</f>
        <v>105.13800000000001</v>
      </c>
      <c r="EB63" s="50">
        <f>HLOOKUP(EB$55,'Jadual2&amp;3-Industryindex'!$K$9:$MP$126,ROWS(EE$38:EE43)+72,0)</f>
        <v>113.102</v>
      </c>
      <c r="EC63" s="50">
        <f>HLOOKUP(EC$55,'Jadual2&amp;3-Industryindex'!$K$9:$MP$126,ROWS(EF$38:EF43)+72,0)</f>
        <v>85.379000000000005</v>
      </c>
      <c r="ED63" s="50">
        <f>HLOOKUP(ED$55,'Jadual2&amp;3-Industryindex'!$K$9:$MP$126,ROWS(EG$38:EG43)+72,0)</f>
        <v>125.408</v>
      </c>
      <c r="EE63" s="50">
        <f>HLOOKUP(EE$55,'Jadual2&amp;3-Industryindex'!$K$9:$MP$126,ROWS(EH$38:EH43)+72,0)</f>
        <v>107.438</v>
      </c>
      <c r="EF63" s="374"/>
      <c r="EG63" s="374"/>
      <c r="EH63" s="374"/>
      <c r="EI63" s="374"/>
      <c r="EJ63" s="374"/>
      <c r="EK63" s="374"/>
      <c r="EL63" s="374"/>
      <c r="EM63" s="374"/>
      <c r="EN63" s="374"/>
      <c r="EO63" s="374"/>
      <c r="EP63" s="374"/>
      <c r="EQ63" s="374"/>
      <c r="ER63" s="374"/>
      <c r="ES63" s="374"/>
      <c r="ET63" s="374"/>
      <c r="EU63" s="374"/>
      <c r="EV63" s="374"/>
      <c r="EW63" s="374"/>
      <c r="EX63" s="374"/>
      <c r="EY63" s="374"/>
      <c r="EZ63" s="374"/>
      <c r="FA63" s="374"/>
      <c r="FB63" s="374"/>
      <c r="FC63" s="374"/>
      <c r="FD63" s="374"/>
      <c r="FE63" s="374"/>
      <c r="FF63" s="374"/>
      <c r="FG63" s="374"/>
      <c r="FH63" s="374"/>
      <c r="FI63" s="374"/>
      <c r="FJ63" s="374"/>
      <c r="FK63" s="374"/>
      <c r="FL63" s="374"/>
      <c r="FM63" s="374"/>
      <c r="FN63" s="374"/>
      <c r="FO63" s="374"/>
      <c r="FP63" s="374"/>
      <c r="FQ63" s="374"/>
      <c r="FR63" s="374"/>
      <c r="FS63" s="374"/>
      <c r="FT63" s="374"/>
      <c r="FU63" s="374"/>
      <c r="FV63" s="374"/>
      <c r="FW63" s="374"/>
      <c r="FX63" s="374"/>
      <c r="FY63" s="374"/>
      <c r="FZ63" s="374"/>
      <c r="GA63" s="374"/>
      <c r="GB63" s="374"/>
      <c r="GC63" s="374"/>
      <c r="GD63" s="374"/>
      <c r="GE63" s="374"/>
      <c r="GF63" s="374"/>
      <c r="GG63" s="374"/>
      <c r="GH63" s="374"/>
      <c r="GI63" s="374"/>
      <c r="GJ63" s="374"/>
      <c r="GK63" s="374"/>
      <c r="GL63" s="374"/>
      <c r="GM63" s="374"/>
      <c r="GN63" s="374"/>
      <c r="GO63" s="374"/>
      <c r="GP63" s="374"/>
      <c r="GQ63" s="374"/>
      <c r="GR63" s="374"/>
      <c r="GS63" s="374"/>
      <c r="GT63" s="374"/>
      <c r="GU63" s="374"/>
      <c r="GV63" s="374"/>
      <c r="GW63" s="374"/>
      <c r="GX63" s="374"/>
      <c r="GY63" s="374"/>
      <c r="GZ63" s="374"/>
      <c r="HA63" s="374"/>
      <c r="HB63" s="374"/>
      <c r="HC63" s="374"/>
      <c r="HD63" s="374"/>
      <c r="HE63" s="374"/>
      <c r="HF63" s="374"/>
      <c r="HG63" s="374"/>
      <c r="HH63" s="374"/>
      <c r="HI63" s="374"/>
      <c r="HJ63" s="374"/>
      <c r="HK63" s="374"/>
      <c r="HL63" s="374"/>
      <c r="HM63" s="374"/>
      <c r="HN63" s="374"/>
      <c r="HO63" s="374"/>
      <c r="HP63" s="374"/>
      <c r="HQ63" s="374"/>
      <c r="HR63" s="374"/>
      <c r="HS63" s="374"/>
      <c r="HT63" s="374"/>
      <c r="HU63" s="374"/>
      <c r="HV63" s="374"/>
      <c r="HW63" s="374"/>
      <c r="HX63" s="374"/>
      <c r="HY63" s="374"/>
      <c r="HZ63" s="374"/>
      <c r="IA63" s="374"/>
      <c r="IB63" s="374"/>
      <c r="IC63" s="374"/>
      <c r="ID63" s="374"/>
      <c r="IE63" s="374"/>
      <c r="IF63" s="374"/>
      <c r="IG63" s="374"/>
      <c r="IH63" s="374"/>
      <c r="II63" s="374"/>
      <c r="IJ63" s="374"/>
      <c r="IK63" s="374"/>
      <c r="IL63" s="374"/>
      <c r="IM63" s="374"/>
      <c r="IN63" s="374"/>
    </row>
    <row r="64" spans="1:248" x14ac:dyDescent="0.25">
      <c r="A64" s="382" t="s">
        <v>675</v>
      </c>
      <c r="B64" s="332" t="b">
        <f t="shared" si="5"/>
        <v>0</v>
      </c>
      <c r="C64" s="386">
        <f>'Jadual1-IPP'!E107</f>
        <v>118.999</v>
      </c>
      <c r="F64" s="50">
        <f>HLOOKUP(F$55,'Jadual2&amp;3-Industryindex'!$K$9:$MP$126,ROWS(I$38:I44)+72,0)</f>
        <v>0</v>
      </c>
      <c r="G64" s="50">
        <f>HLOOKUP(G$55,'Jadual2&amp;3-Industryindex'!$K$9:$MP$126,ROWS(J$38:J44)+72,0)</f>
        <v>0</v>
      </c>
      <c r="H64" s="50">
        <f>HLOOKUP(H$55,'Jadual2&amp;3-Industryindex'!$K$9:$MP$126,ROWS(K$38:K44)+72,0)</f>
        <v>0</v>
      </c>
      <c r="I64" s="50">
        <f>HLOOKUP(I$55,'Jadual2&amp;3-Industryindex'!$K$9:$MP$126,ROWS(L$38:L44)+72,0)</f>
        <v>0</v>
      </c>
      <c r="J64" s="50">
        <f>HLOOKUP(J$55,'Jadual2&amp;3-Industryindex'!$K$9:$MP$126,ROWS(M$38:M44)+72,0)</f>
        <v>0</v>
      </c>
      <c r="K64" s="50">
        <f>HLOOKUP(K$55,'Jadual2&amp;3-Industryindex'!$K$9:$MP$126,ROWS(N$38:N44)+72,0)</f>
        <v>0</v>
      </c>
      <c r="L64" s="50">
        <f>HLOOKUP(L$55,'Jadual2&amp;3-Industryindex'!$K$9:$MP$126,ROWS(O$38:O44)+72,0)</f>
        <v>0</v>
      </c>
      <c r="M64" s="50">
        <f>HLOOKUP(M$55,'Jadual2&amp;3-Industryindex'!$K$9:$MP$126,ROWS(P$38:P44)+72,0)</f>
        <v>0</v>
      </c>
      <c r="N64" s="50">
        <f>HLOOKUP(N$55,'Jadual2&amp;3-Industryindex'!$K$9:$MP$126,ROWS(Q$38:Q44)+72,0)</f>
        <v>0</v>
      </c>
      <c r="O64" s="50">
        <f>HLOOKUP(O$55,'Jadual2&amp;3-Industryindex'!$K$9:$MP$126,ROWS(R$38:R44)+72,0)</f>
        <v>0</v>
      </c>
      <c r="P64" s="50">
        <f>HLOOKUP(P$55,'Jadual2&amp;3-Industryindex'!$K$9:$MP$126,ROWS(S$38:S44)+72,0)</f>
        <v>0</v>
      </c>
      <c r="Q64" s="50">
        <f>HLOOKUP(Q$55,'Jadual2&amp;3-Industryindex'!$K$9:$MP$126,ROWS(T$38:T44)+72,0)</f>
        <v>0</v>
      </c>
      <c r="R64" s="50">
        <f>HLOOKUP(R$55,'Jadual2&amp;3-Industryindex'!$K$9:$MP$126,ROWS(U$38:U44)+72,0)</f>
        <v>0</v>
      </c>
      <c r="S64" s="50">
        <f>HLOOKUP(S$55,'Jadual2&amp;3-Industryindex'!$K$9:$MP$126,ROWS(V$38:V44)+72,0)</f>
        <v>0</v>
      </c>
      <c r="T64" s="50">
        <f>HLOOKUP(T$55,'Jadual2&amp;3-Industryindex'!$K$9:$MP$126,ROWS(W$38:W44)+72,0)</f>
        <v>0</v>
      </c>
      <c r="U64" s="50">
        <f>HLOOKUP(U$55,'Jadual2&amp;3-Industryindex'!$K$9:$MP$126,ROWS(X$38:X44)+72,0)</f>
        <v>0</v>
      </c>
      <c r="V64" s="50">
        <f>HLOOKUP(V$55,'Jadual2&amp;3-Industryindex'!$K$9:$MP$126,ROWS(Y$38:Y44)+72,0)</f>
        <v>0</v>
      </c>
      <c r="W64" s="50">
        <f>HLOOKUP(W$55,'Jadual2&amp;3-Industryindex'!$K$9:$MP$126,ROWS(Z$38:Z44)+72,0)</f>
        <v>0</v>
      </c>
      <c r="X64" s="50">
        <f>HLOOKUP(X$55,'Jadual2&amp;3-Industryindex'!$K$9:$MP$126,ROWS(AA$38:AA44)+72,0)</f>
        <v>0</v>
      </c>
      <c r="Y64" s="50">
        <f>HLOOKUP(Y$55,'Jadual2&amp;3-Industryindex'!$K$9:$MP$126,ROWS(AB$38:AB44)+72,0)</f>
        <v>0</v>
      </c>
      <c r="Z64" s="50">
        <f>HLOOKUP(Z$55,'Jadual2&amp;3-Industryindex'!$K$9:$MP$126,ROWS(AC$38:AC44)+72,0)</f>
        <v>0</v>
      </c>
      <c r="AA64" s="50">
        <f>HLOOKUP(AA$55,'Jadual2&amp;3-Industryindex'!$K$9:$MP$126,ROWS(AD$38:AD44)+72,0)</f>
        <v>0</v>
      </c>
      <c r="AB64" s="50">
        <f>HLOOKUP(AB$55,'Jadual2&amp;3-Industryindex'!$K$9:$MP$126,ROWS(AE$38:AE44)+72,0)</f>
        <v>0</v>
      </c>
      <c r="AC64" s="50">
        <f>HLOOKUP(AC$55,'Jadual2&amp;3-Industryindex'!$K$9:$MP$126,ROWS(AF$38:AF44)+72,0)</f>
        <v>0</v>
      </c>
      <c r="AD64" s="50">
        <f>HLOOKUP(AD$55,'Jadual2&amp;3-Industryindex'!$K$9:$MP$126,ROWS(AG$38:AG44)+72,0)</f>
        <v>0</v>
      </c>
      <c r="AE64" s="50">
        <f>HLOOKUP(AE$55,'Jadual2&amp;3-Industryindex'!$K$9:$MP$126,ROWS(AH$38:AH44)+72,0)</f>
        <v>0</v>
      </c>
      <c r="AF64" s="50">
        <f>HLOOKUP(AF$55,'Jadual2&amp;3-Industryindex'!$K$9:$MP$126,ROWS(AI$38:AI44)+72,0)</f>
        <v>0</v>
      </c>
      <c r="AG64" s="50">
        <f>HLOOKUP(AG$55,'Jadual2&amp;3-Industryindex'!$K$9:$MP$126,ROWS(AJ$38:AJ44)+72,0)</f>
        <v>0</v>
      </c>
      <c r="AH64" s="50">
        <f>HLOOKUP(AH$55,'Jadual2&amp;3-Industryindex'!$K$9:$MP$126,ROWS(AK$38:AK44)+72,0)</f>
        <v>0</v>
      </c>
      <c r="AI64" s="50">
        <f>HLOOKUP(AI$55,'Jadual2&amp;3-Industryindex'!$K$9:$MP$126,ROWS(AL$38:AL44)+72,0)</f>
        <v>0</v>
      </c>
      <c r="AJ64" s="50">
        <f>HLOOKUP(AJ$55,'Jadual2&amp;3-Industryindex'!$K$9:$MP$126,ROWS(AM$38:AM44)+72,0)</f>
        <v>0</v>
      </c>
      <c r="AK64" s="50">
        <f>HLOOKUP(AK$55,'Jadual2&amp;3-Industryindex'!$K$9:$MP$126,ROWS(AN$38:AN44)+72,0)</f>
        <v>0</v>
      </c>
      <c r="AL64" s="50">
        <f>HLOOKUP(AL$55,'Jadual2&amp;3-Industryindex'!$K$9:$MP$126,ROWS(AO$38:AO44)+72,0)</f>
        <v>0</v>
      </c>
      <c r="AM64" s="50">
        <f>HLOOKUP(AM$55,'Jadual2&amp;3-Industryindex'!$K$9:$MP$126,ROWS(AP$38:AP44)+72,0)</f>
        <v>0</v>
      </c>
      <c r="AN64" s="50">
        <f>HLOOKUP(AN$55,'Jadual2&amp;3-Industryindex'!$K$9:$MP$126,ROWS(AQ$38:AQ44)+72,0)</f>
        <v>0</v>
      </c>
      <c r="AO64" s="50">
        <f>HLOOKUP(AO$55,'Jadual2&amp;3-Industryindex'!$K$9:$MP$126,ROWS(AR$38:AR44)+72,0)</f>
        <v>0</v>
      </c>
      <c r="AP64" s="50">
        <f>HLOOKUP(AP$55,'Jadual2&amp;3-Industryindex'!$K$9:$MP$126,ROWS(AS$38:AS44)+72,0)</f>
        <v>0</v>
      </c>
      <c r="AQ64" s="50">
        <f>HLOOKUP(AQ$55,'Jadual2&amp;3-Industryindex'!$K$9:$MP$126,ROWS(AT$38:AT44)+72,0)</f>
        <v>0</v>
      </c>
      <c r="AR64" s="50">
        <f>HLOOKUP(AR$55,'Jadual2&amp;3-Industryindex'!$K$9:$MP$126,ROWS(AU$38:AU44)+72,0)</f>
        <v>0</v>
      </c>
      <c r="AS64" s="50">
        <f>HLOOKUP(AS$55,'Jadual2&amp;3-Industryindex'!$K$9:$MP$126,ROWS(AV$38:AV44)+72,0)</f>
        <v>0</v>
      </c>
      <c r="AT64" s="50">
        <f>HLOOKUP(AT$55,'Jadual2&amp;3-Industryindex'!$K$9:$MP$126,ROWS(AW$38:AW44)+72,0)</f>
        <v>0</v>
      </c>
      <c r="AU64" s="50">
        <f>HLOOKUP(AU$55,'Jadual2&amp;3-Industryindex'!$K$9:$MP$126,ROWS(AX$38:AX44)+72,0)</f>
        <v>0</v>
      </c>
      <c r="AV64" s="50">
        <f>HLOOKUP(AV$55,'Jadual2&amp;3-Industryindex'!$K$9:$MP$126,ROWS(AY$38:AY44)+72,0)</f>
        <v>0</v>
      </c>
      <c r="AW64" s="50">
        <f>HLOOKUP(AW$55,'Jadual2&amp;3-Industryindex'!$K$9:$MP$126,ROWS(AZ$38:AZ44)+72,0)</f>
        <v>0</v>
      </c>
      <c r="AX64" s="50">
        <f>HLOOKUP(AX$55,'Jadual2&amp;3-Industryindex'!$K$9:$MP$126,ROWS(BA$38:BA44)+72,0)</f>
        <v>0</v>
      </c>
      <c r="AY64" s="50">
        <f>HLOOKUP(AY$55,'Jadual2&amp;3-Industryindex'!$K$9:$MP$126,ROWS(BB$38:BB44)+72,0)</f>
        <v>0</v>
      </c>
      <c r="AZ64" s="50">
        <f>HLOOKUP(AZ$55,'Jadual2&amp;3-Industryindex'!$K$9:$MP$126,ROWS(BC$38:BC44)+72,0)</f>
        <v>0</v>
      </c>
      <c r="BA64" s="50">
        <f>HLOOKUP(BA$55,'Jadual2&amp;3-Industryindex'!$K$9:$MP$126,ROWS(BD$38:BD44)+72,0)</f>
        <v>0</v>
      </c>
      <c r="BB64" s="50">
        <f>HLOOKUP(BB$55,'Jadual2&amp;3-Industryindex'!$K$9:$MP$126,ROWS(BE$38:BE44)+72,0)</f>
        <v>0</v>
      </c>
      <c r="BC64" s="50">
        <f>HLOOKUP(BC$55,'Jadual2&amp;3-Industryindex'!$K$9:$MP$126,ROWS(BF$38:BF44)+72,0)</f>
        <v>0</v>
      </c>
      <c r="BD64" s="50">
        <f>HLOOKUP(BD$55,'Jadual2&amp;3-Industryindex'!$K$9:$MP$126,ROWS(BG$38:BG44)+72,0)</f>
        <v>0</v>
      </c>
      <c r="BE64" s="50">
        <f>HLOOKUP(BE$55,'Jadual2&amp;3-Industryindex'!$K$9:$MP$126,ROWS(BH$38:BH44)+72,0)</f>
        <v>0</v>
      </c>
      <c r="BF64" s="50">
        <f>HLOOKUP(BF$55,'Jadual2&amp;3-Industryindex'!$K$9:$MP$126,ROWS(BI$38:BI44)+72,0)</f>
        <v>0</v>
      </c>
      <c r="BG64" s="50">
        <f>HLOOKUP(BG$55,'Jadual2&amp;3-Industryindex'!$K$9:$MP$126,ROWS(BJ$38:BJ44)+72,0)</f>
        <v>0</v>
      </c>
      <c r="BH64" s="50">
        <f>HLOOKUP(BH$55,'Jadual2&amp;3-Industryindex'!$K$9:$MP$126,ROWS(BK$38:BK44)+72,0)</f>
        <v>0</v>
      </c>
      <c r="BI64" s="50">
        <f>HLOOKUP(BI$55,'Jadual2&amp;3-Industryindex'!$K$9:$MP$126,ROWS(BL$38:BL44)+72,0)</f>
        <v>0</v>
      </c>
      <c r="BJ64" s="50">
        <f>HLOOKUP(BJ$55,'Jadual2&amp;3-Industryindex'!$K$9:$MP$126,ROWS(BM$38:BM44)+72,0)</f>
        <v>0</v>
      </c>
      <c r="BK64" s="50">
        <f>HLOOKUP(BK$55,'Jadual2&amp;3-Industryindex'!$K$9:$MP$126,ROWS(BN$38:BN44)+72,0)</f>
        <v>0</v>
      </c>
      <c r="BL64" s="50">
        <f>HLOOKUP(BL$55,'Jadual2&amp;3-Industryindex'!$K$9:$MP$126,ROWS(BO$38:BO44)+72,0)</f>
        <v>0</v>
      </c>
      <c r="BM64" s="50">
        <f>HLOOKUP(BM$55,'Jadual2&amp;3-Industryindex'!$K$9:$MP$126,ROWS(BP$38:BP44)+72,0)</f>
        <v>0</v>
      </c>
      <c r="BN64" s="50">
        <f>HLOOKUP(BN$55,'Jadual2&amp;3-Industryindex'!$K$9:$MP$126,ROWS(BQ$38:BQ44)+72,0)</f>
        <v>0</v>
      </c>
      <c r="BO64" s="50">
        <f>HLOOKUP(BO$55,'Jadual2&amp;3-Industryindex'!$K$9:$MP$126,ROWS(BR$38:BR44)+72,0)</f>
        <v>0</v>
      </c>
      <c r="BP64" s="50">
        <f>HLOOKUP(BP$55,'Jadual2&amp;3-Industryindex'!$K$9:$MP$126,ROWS(BS$38:BS44)+72,0)</f>
        <v>0</v>
      </c>
      <c r="BQ64" s="50">
        <f>HLOOKUP(BQ$55,'Jadual2&amp;3-Industryindex'!$K$9:$MP$126,ROWS(BT$38:BT44)+72,0)</f>
        <v>0</v>
      </c>
      <c r="BR64" s="50">
        <f>HLOOKUP(BR$55,'Jadual2&amp;3-Industryindex'!$K$9:$MP$126,ROWS(BU$38:BU44)+72,0)</f>
        <v>0</v>
      </c>
      <c r="BS64" s="50">
        <f>HLOOKUP(BS$55,'Jadual2&amp;3-Industryindex'!$K$9:$MP$126,ROWS(BV$38:BV44)+72,0)</f>
        <v>0</v>
      </c>
      <c r="BT64" s="50">
        <f>HLOOKUP(BT$55,'Jadual2&amp;3-Industryindex'!$K$9:$MP$126,ROWS(BW$38:BW44)+72,0)</f>
        <v>0</v>
      </c>
      <c r="BU64" s="50">
        <f>HLOOKUP(BU$55,'Jadual2&amp;3-Industryindex'!$K$9:$MP$126,ROWS(BX$38:BX44)+72,0)</f>
        <v>0</v>
      </c>
      <c r="BV64" s="50">
        <f>HLOOKUP(BV$55,'Jadual2&amp;3-Industryindex'!$K$9:$MP$126,ROWS(BY$38:BY44)+72,0)</f>
        <v>0</v>
      </c>
      <c r="BW64" s="50">
        <f>HLOOKUP(BW$55,'Jadual2&amp;3-Industryindex'!$K$9:$MP$126,ROWS(BZ$38:BZ44)+72,0)</f>
        <v>0</v>
      </c>
      <c r="BX64" s="50">
        <f>HLOOKUP(BX$55,'Jadual2&amp;3-Industryindex'!$K$9:$MP$126,ROWS(CA$38:CA44)+72,0)</f>
        <v>0</v>
      </c>
      <c r="BY64" s="50">
        <f>HLOOKUP(BY$55,'Jadual2&amp;3-Industryindex'!$K$9:$MP$126,ROWS(CB$38:CB44)+72,0)</f>
        <v>0</v>
      </c>
      <c r="BZ64" s="50">
        <f>HLOOKUP(BZ$55,'Jadual2&amp;3-Industryindex'!$K$9:$MP$126,ROWS(CC$38:CC44)+72,0)</f>
        <v>0</v>
      </c>
      <c r="CA64" s="50">
        <f>HLOOKUP(CA$55,'Jadual2&amp;3-Industryindex'!$K$9:$MP$126,ROWS(CD$38:CD44)+72,0)</f>
        <v>0</v>
      </c>
      <c r="CB64" s="50">
        <f>HLOOKUP(CB$55,'Jadual2&amp;3-Industryindex'!$K$9:$MP$126,ROWS(CE$38:CE44)+72,0)</f>
        <v>0</v>
      </c>
      <c r="CC64" s="50">
        <f>HLOOKUP(CC$55,'Jadual2&amp;3-Industryindex'!$K$9:$MP$126,ROWS(CF$38:CF44)+72,0)</f>
        <v>0</v>
      </c>
      <c r="CD64" s="50">
        <f>HLOOKUP(CD$55,'Jadual2&amp;3-Industryindex'!$K$9:$MP$126,ROWS(CG$38:CG44)+72,0)</f>
        <v>0</v>
      </c>
      <c r="CE64" s="50">
        <f>HLOOKUP(CE$55,'Jadual2&amp;3-Industryindex'!$K$9:$MP$126,ROWS(CH$38:CH44)+72,0)</f>
        <v>0</v>
      </c>
      <c r="CF64" s="50">
        <f>HLOOKUP(CF$55,'Jadual2&amp;3-Industryindex'!$K$9:$MP$126,ROWS(CI$38:CI44)+72,0)</f>
        <v>0</v>
      </c>
      <c r="CG64" s="50">
        <f>HLOOKUP(CG$55,'Jadual2&amp;3-Industryindex'!$K$9:$MP$126,ROWS(CJ$38:CJ44)+72,0)</f>
        <v>0</v>
      </c>
      <c r="CH64" s="50">
        <f>HLOOKUP(CH$55,'Jadual2&amp;3-Industryindex'!$K$9:$MP$126,ROWS(CK$38:CK44)+72,0)</f>
        <v>0</v>
      </c>
      <c r="CI64" s="50">
        <f>HLOOKUP(CI$55,'Jadual2&amp;3-Industryindex'!$K$9:$MP$126,ROWS(CL$38:CL44)+72,0)</f>
        <v>0</v>
      </c>
      <c r="CJ64" s="50">
        <f>HLOOKUP(CJ$55,'Jadual2&amp;3-Industryindex'!$K$9:$MP$126,ROWS(CN$38:CN44)+72,0)</f>
        <v>0</v>
      </c>
      <c r="CK64" s="50">
        <f>HLOOKUP(CK$55,'Jadual2&amp;3-Industryindex'!$K$9:$MP$126,ROWS(CO$38:CO44)+72,0)</f>
        <v>0</v>
      </c>
      <c r="CL64" s="50">
        <f>HLOOKUP(CL$55,'Jadual2&amp;3-Industryindex'!$K$9:$MP$126,ROWS(CP$38:CP44)+72,0)</f>
        <v>0</v>
      </c>
      <c r="CM64" s="50">
        <f>HLOOKUP(CM$55,'Jadual2&amp;3-Industryindex'!$K$9:$MP$126,ROWS(CQ$38:CQ44)+72,0)</f>
        <v>0</v>
      </c>
      <c r="CN64" s="50">
        <f>HLOOKUP(CN$55,'Jadual2&amp;3-Industryindex'!$K$9:$MP$126,ROWS(CQ$38:CQ44)+72,0)</f>
        <v>0</v>
      </c>
      <c r="CO64" s="50">
        <f>HLOOKUP(CO$55,'Jadual2&amp;3-Industryindex'!$K$9:$MP$126,ROWS(CR$38:CR44)+72,0)</f>
        <v>0</v>
      </c>
      <c r="CP64" s="50">
        <f>HLOOKUP(CP$55,'Jadual2&amp;3-Industryindex'!$K$9:$MP$126,ROWS(CS$38:CS44)+72,0)</f>
        <v>0</v>
      </c>
      <c r="CQ64" s="50">
        <f>HLOOKUP(CQ$55,'Jadual2&amp;3-Industryindex'!$K$9:$MP$126,ROWS(CT$38:CT44)+72,0)</f>
        <v>0</v>
      </c>
      <c r="CR64" s="50">
        <f>HLOOKUP(CR$55,'Jadual2&amp;3-Industryindex'!$K$9:$MP$126,ROWS(CU$38:CU44)+72,0)</f>
        <v>0</v>
      </c>
      <c r="CS64" s="50">
        <f>HLOOKUP(CS$55,'Jadual2&amp;3-Industryindex'!$K$9:$MP$126,ROWS(CV$38:CV44)+72,0)</f>
        <v>0</v>
      </c>
      <c r="CT64" s="50">
        <f>HLOOKUP(CT$55,'Jadual2&amp;3-Industryindex'!$K$9:$MP$126,ROWS(CW$38:CW44)+72,0)</f>
        <v>0</v>
      </c>
      <c r="CU64" s="50">
        <f>HLOOKUP(CU$55,'Jadual2&amp;3-Industryindex'!$K$9:$MP$126,ROWS(CX$38:CX44)+72,0)</f>
        <v>0</v>
      </c>
      <c r="CV64" s="50">
        <f>HLOOKUP(CV$55,'Jadual2&amp;3-Industryindex'!$K$9:$MP$126,ROWS(CY$38:CY44)+72,0)</f>
        <v>0</v>
      </c>
      <c r="CW64" s="50">
        <f>HLOOKUP(CW$55,'Jadual2&amp;3-Industryindex'!$K$9:$MP$126,ROWS(CZ$38:CZ44)+72,0)</f>
        <v>0</v>
      </c>
      <c r="CX64" s="50">
        <f>HLOOKUP(CX$55,'Jadual2&amp;3-Industryindex'!$K$9:$MP$126,ROWS(DA$38:DA44)+72,0)</f>
        <v>0</v>
      </c>
      <c r="CY64" s="50">
        <f>HLOOKUP(CY$55,'Jadual2&amp;3-Industryindex'!$K$9:$MP$126,ROWS(DB$38:DB44)+72,0)</f>
        <v>0</v>
      </c>
      <c r="CZ64" s="50">
        <f>HLOOKUP(CZ$55,'Jadual2&amp;3-Industryindex'!$K$9:$MP$126,ROWS(DC$38:DC44)+72,0)</f>
        <v>0</v>
      </c>
      <c r="DA64" s="50">
        <f>HLOOKUP(DA$55,'Jadual2&amp;3-Industryindex'!$K$9:$MP$126,ROWS(DD$38:DD44)+72,0)</f>
        <v>0</v>
      </c>
      <c r="DB64" s="50">
        <f>HLOOKUP(DB$55,'Jadual2&amp;3-Industryindex'!$K$9:$MP$126,ROWS(DE$38:DE44)+72,0)</f>
        <v>0</v>
      </c>
      <c r="DC64" s="50">
        <f>HLOOKUP(DC$55,'Jadual2&amp;3-Industryindex'!$K$9:$MP$126,ROWS(DF$38:DF44)+72,0)</f>
        <v>0</v>
      </c>
      <c r="DD64" s="50">
        <f>HLOOKUP(DD$55,'Jadual2&amp;3-Industryindex'!$K$9:$MP$126,ROWS(DG$38:DG44)+72,0)</f>
        <v>0</v>
      </c>
      <c r="DE64" s="50">
        <f>HLOOKUP(DE$55,'Jadual2&amp;3-Industryindex'!$K$9:$MP$126,ROWS(DH$38:DH44)+72,0)</f>
        <v>0</v>
      </c>
      <c r="DF64" s="50">
        <f>HLOOKUP(DF$55,'Jadual2&amp;3-Industryindex'!$K$9:$MP$126,ROWS(DI$38:DI44)+72,0)</f>
        <v>0</v>
      </c>
      <c r="DG64" s="50">
        <f>HLOOKUP(DG$55,'Jadual2&amp;3-Industryindex'!$K$9:$MP$126,ROWS(DJ$38:DJ44)+72,0)</f>
        <v>0</v>
      </c>
      <c r="DH64" s="50">
        <f>HLOOKUP(DH$55,'Jadual2&amp;3-Industryindex'!$K$9:$MP$126,ROWS(DK$38:DK44)+72,0)</f>
        <v>0</v>
      </c>
      <c r="DI64" s="50">
        <f>HLOOKUP(DI$55,'Jadual2&amp;3-Industryindex'!$K$9:$MP$126,ROWS(DL$38:DL44)+72,0)</f>
        <v>0</v>
      </c>
      <c r="DJ64" s="50">
        <f>HLOOKUP(DJ$55,'Jadual2&amp;3-Industryindex'!$K$9:$MP$126,ROWS(DM$38:DM44)+72,0)</f>
        <v>0</v>
      </c>
      <c r="DK64" s="50">
        <f>HLOOKUP(DK$55,'Jadual2&amp;3-Industryindex'!$K$9:$MP$126,ROWS(DN$38:DN44)+72,0)</f>
        <v>0</v>
      </c>
      <c r="DL64" s="50">
        <f>HLOOKUP(DL$55,'Jadual2&amp;3-Industryindex'!$K$9:$MP$126,ROWS(DO$38:DO44)+72,0)</f>
        <v>0</v>
      </c>
      <c r="DM64" s="50">
        <f>HLOOKUP(DM$55,'Jadual2&amp;3-Industryindex'!$K$9:$MP$126,ROWS(DP$38:DP44)+72,0)</f>
        <v>0</v>
      </c>
      <c r="DN64" s="50">
        <f>HLOOKUP(DN$55,'Jadual2&amp;3-Industryindex'!$K$9:$MP$126,ROWS(DQ$38:DQ44)+72,0)</f>
        <v>0</v>
      </c>
      <c r="DO64" s="50">
        <f>HLOOKUP(DO$55,'Jadual2&amp;3-Industryindex'!$K$9:$MP$126,ROWS(DR$38:DR44)+72,0)</f>
        <v>0</v>
      </c>
      <c r="DP64" s="50">
        <f>HLOOKUP(DP$55,'Jadual2&amp;3-Industryindex'!$K$9:$MP$126,ROWS(DS$38:DS44)+72,0)</f>
        <v>0</v>
      </c>
      <c r="DQ64" s="50">
        <f>HLOOKUP(DQ$55,'Jadual2&amp;3-Industryindex'!$K$9:$MP$126,ROWS(DT$38:DT44)+72,0)</f>
        <v>0</v>
      </c>
      <c r="DR64" s="50">
        <f>HLOOKUP(DR$55,'Jadual2&amp;3-Industryindex'!$K$9:$MP$126,ROWS(DU$38:DU44)+72,0)</f>
        <v>0</v>
      </c>
      <c r="DS64" s="50">
        <f>HLOOKUP(DS$55,'Jadual2&amp;3-Industryindex'!$K$9:$MP$126,ROWS(DV$38:DV44)+72,0)</f>
        <v>0</v>
      </c>
      <c r="DT64" s="50">
        <f>HLOOKUP(DT$55,'Jadual2&amp;3-Industryindex'!$K$9:$MP$126,ROWS(DW$38:DW44)+72,0)</f>
        <v>0</v>
      </c>
      <c r="DU64" s="50">
        <f>HLOOKUP(DU$55,'Jadual2&amp;3-Industryindex'!$K$9:$MP$126,ROWS(DX$38:DX44)+72,0)</f>
        <v>0</v>
      </c>
      <c r="DV64" s="50">
        <f>HLOOKUP(DV$55,'Jadual2&amp;3-Industryindex'!$K$9:$MP$126,ROWS(DY$38:DY44)+72,0)</f>
        <v>0</v>
      </c>
      <c r="DW64" s="50">
        <f>HLOOKUP(DW$55,'Jadual2&amp;3-Industryindex'!$K$9:$MP$126,ROWS(DZ$38:DZ44)+72,0)</f>
        <v>0</v>
      </c>
      <c r="DX64" s="50">
        <f>HLOOKUP(DX$55,'Jadual2&amp;3-Industryindex'!$K$9:$MP$126,ROWS(EA$38:EA44)+72,0)</f>
        <v>0</v>
      </c>
      <c r="DY64" s="50">
        <f>HLOOKUP(DY$55,'Jadual2&amp;3-Industryindex'!$K$9:$MP$126,ROWS(EB$38:EB44)+72,0)</f>
        <v>0</v>
      </c>
      <c r="DZ64" s="50">
        <f>HLOOKUP(DZ$55,'Jadual2&amp;3-Industryindex'!$K$9:$MP$126,ROWS(EC$38:EC44)+72,0)</f>
        <v>0</v>
      </c>
      <c r="EA64" s="50">
        <f>HLOOKUP(EA$55,'Jadual2&amp;3-Industryindex'!$K$9:$MP$126,ROWS(ED$38:ED44)+72,0)</f>
        <v>0</v>
      </c>
      <c r="EB64" s="50">
        <f>HLOOKUP(EB$55,'Jadual2&amp;3-Industryindex'!$K$9:$MP$126,ROWS(EE$38:EE44)+72,0)</f>
        <v>0</v>
      </c>
      <c r="EC64" s="50">
        <f>HLOOKUP(EC$55,'Jadual2&amp;3-Industryindex'!$K$9:$MP$126,ROWS(EF$38:EF44)+72,0)</f>
        <v>0</v>
      </c>
      <c r="ED64" s="50">
        <f>HLOOKUP(ED$55,'Jadual2&amp;3-Industryindex'!$K$9:$MP$126,ROWS(EG$38:EG44)+72,0)</f>
        <v>0</v>
      </c>
      <c r="EE64" s="50">
        <f>HLOOKUP(EE$55,'Jadual2&amp;3-Industryindex'!$K$9:$MP$126,ROWS(EH$38:EH44)+72,0)</f>
        <v>0</v>
      </c>
      <c r="EF64" s="374"/>
      <c r="EG64" s="374"/>
      <c r="EH64" s="374"/>
      <c r="EI64" s="374"/>
      <c r="EJ64" s="374"/>
      <c r="EK64" s="374"/>
      <c r="EL64" s="374"/>
      <c r="EM64" s="374"/>
      <c r="EN64" s="374"/>
      <c r="EO64" s="374"/>
      <c r="EP64" s="374"/>
      <c r="EQ64" s="374"/>
      <c r="ER64" s="374"/>
      <c r="ES64" s="374"/>
      <c r="ET64" s="374"/>
      <c r="EU64" s="374"/>
      <c r="EV64" s="374"/>
      <c r="EW64" s="374"/>
      <c r="EX64" s="374"/>
      <c r="EY64" s="374"/>
      <c r="EZ64" s="374"/>
      <c r="FA64" s="374"/>
      <c r="FB64" s="374"/>
      <c r="FC64" s="374"/>
      <c r="FD64" s="374"/>
      <c r="FE64" s="374"/>
      <c r="FF64" s="374"/>
      <c r="FG64" s="374"/>
      <c r="FH64" s="374"/>
      <c r="FI64" s="374"/>
      <c r="FJ64" s="374"/>
      <c r="FK64" s="374"/>
      <c r="FL64" s="374"/>
      <c r="FM64" s="374"/>
      <c r="FN64" s="374"/>
      <c r="FO64" s="374"/>
      <c r="FP64" s="374"/>
      <c r="FQ64" s="374"/>
      <c r="FR64" s="374"/>
      <c r="FS64" s="374"/>
      <c r="FT64" s="374"/>
      <c r="FU64" s="374"/>
      <c r="FV64" s="374"/>
      <c r="FW64" s="374"/>
      <c r="FX64" s="374"/>
      <c r="FY64" s="374"/>
      <c r="FZ64" s="374"/>
      <c r="GA64" s="374"/>
      <c r="GB64" s="374"/>
      <c r="GC64" s="374"/>
      <c r="GD64" s="374"/>
      <c r="GE64" s="374"/>
      <c r="GF64" s="374"/>
      <c r="GG64" s="374"/>
      <c r="GH64" s="374"/>
      <c r="GI64" s="374"/>
      <c r="GJ64" s="374"/>
      <c r="GK64" s="374"/>
      <c r="GL64" s="374"/>
      <c r="GM64" s="374"/>
      <c r="GN64" s="374"/>
      <c r="GO64" s="374"/>
      <c r="GP64" s="374"/>
      <c r="GQ64" s="374"/>
      <c r="GR64" s="374"/>
      <c r="GS64" s="374"/>
      <c r="GT64" s="374"/>
      <c r="GU64" s="374"/>
      <c r="GV64" s="374"/>
      <c r="GW64" s="374"/>
      <c r="GX64" s="374"/>
      <c r="GY64" s="374"/>
      <c r="GZ64" s="374"/>
      <c r="HA64" s="374"/>
      <c r="HB64" s="374"/>
      <c r="HC64" s="374"/>
      <c r="HD64" s="374"/>
      <c r="HE64" s="374"/>
      <c r="HF64" s="374"/>
      <c r="HG64" s="374"/>
      <c r="HH64" s="374"/>
      <c r="HI64" s="374"/>
      <c r="HJ64" s="374"/>
      <c r="HK64" s="374"/>
      <c r="HL64" s="374"/>
      <c r="HM64" s="374"/>
      <c r="HN64" s="374"/>
      <c r="HO64" s="374"/>
      <c r="HP64" s="374"/>
      <c r="HQ64" s="374"/>
      <c r="HR64" s="374"/>
      <c r="HS64" s="374"/>
      <c r="HT64" s="374"/>
      <c r="HU64" s="374"/>
      <c r="HV64" s="374"/>
      <c r="HW64" s="374"/>
      <c r="HX64" s="374"/>
      <c r="HY64" s="374"/>
      <c r="HZ64" s="374"/>
      <c r="IA64" s="374"/>
      <c r="IB64" s="374"/>
      <c r="IC64" s="374"/>
      <c r="ID64" s="374"/>
      <c r="IE64" s="374"/>
      <c r="IF64" s="374"/>
      <c r="IG64" s="374"/>
      <c r="IH64" s="374"/>
      <c r="II64" s="374"/>
      <c r="IJ64" s="374"/>
      <c r="IK64" s="374"/>
      <c r="IL64" s="374"/>
      <c r="IM64" s="374"/>
      <c r="IN64" s="374"/>
    </row>
    <row r="65" spans="1:248" x14ac:dyDescent="0.25">
      <c r="A65" s="382" t="s">
        <v>676</v>
      </c>
      <c r="B65" s="332" t="b">
        <f t="shared" si="5"/>
        <v>0</v>
      </c>
      <c r="C65" s="386">
        <f>'Jadual1-IPP'!E108</f>
        <v>117.79</v>
      </c>
      <c r="F65" s="50">
        <f>HLOOKUP(F$55,'Jadual2&amp;3-Industryindex'!$K$9:$MP$126,ROWS(I$38:I45)+72,0)</f>
        <v>76.760000000000005</v>
      </c>
      <c r="G65" s="50">
        <f>HLOOKUP(G$55,'Jadual2&amp;3-Industryindex'!$K$9:$MP$126,ROWS(J$38:J45)+72,0)</f>
        <v>95.626000000000005</v>
      </c>
      <c r="H65" s="50">
        <f>HLOOKUP(H$55,'Jadual2&amp;3-Industryindex'!$K$9:$MP$126,ROWS(K$38:K45)+72,0)</f>
        <v>76.242000000000004</v>
      </c>
      <c r="I65" s="50">
        <f>HLOOKUP(I$55,'Jadual2&amp;3-Industryindex'!$K$9:$MP$126,ROWS(L$38:L45)+72,0)</f>
        <v>113.43</v>
      </c>
      <c r="J65" s="50">
        <f>HLOOKUP(J$55,'Jadual2&amp;3-Industryindex'!$K$9:$MP$126,ROWS(M$38:M45)+72,0)</f>
        <v>117.636</v>
      </c>
      <c r="K65" s="50">
        <f>HLOOKUP(K$55,'Jadual2&amp;3-Industryindex'!$K$9:$MP$126,ROWS(N$38:N45)+72,0)</f>
        <v>98.93</v>
      </c>
      <c r="L65" s="50">
        <f>HLOOKUP(L$55,'Jadual2&amp;3-Industryindex'!$K$9:$MP$126,ROWS(O$38:O45)+72,0)</f>
        <v>92.540999999999997</v>
      </c>
      <c r="M65" s="50">
        <f>HLOOKUP(M$55,'Jadual2&amp;3-Industryindex'!$K$9:$MP$126,ROWS(P$38:P45)+72,0)</f>
        <v>131.33699999999999</v>
      </c>
      <c r="N65" s="50">
        <f>HLOOKUP(N$55,'Jadual2&amp;3-Industryindex'!$K$9:$MP$126,ROWS(Q$38:Q45)+72,0)</f>
        <v>102.893</v>
      </c>
      <c r="O65" s="50">
        <f>HLOOKUP(O$55,'Jadual2&amp;3-Industryindex'!$K$9:$MP$126,ROWS(R$38:R45)+72,0)</f>
        <v>127.121</v>
      </c>
      <c r="P65" s="50">
        <f>HLOOKUP(P$55,'Jadual2&amp;3-Industryindex'!$K$9:$MP$126,ROWS(S$38:S45)+72,0)</f>
        <v>122.194</v>
      </c>
      <c r="Q65" s="50">
        <f>HLOOKUP(Q$55,'Jadual2&amp;3-Industryindex'!$K$9:$MP$126,ROWS(T$38:T45)+72,0)</f>
        <v>123.88</v>
      </c>
      <c r="R65" s="50">
        <f>HLOOKUP(R$55,'Jadual2&amp;3-Industryindex'!$K$9:$MP$126,ROWS(U$38:U45)+72,0)</f>
        <v>111.652</v>
      </c>
      <c r="S65" s="50">
        <f>HLOOKUP(S$55,'Jadual2&amp;3-Industryindex'!$K$9:$MP$126,ROWS(V$38:V45)+72,0)</f>
        <v>97.778000000000006</v>
      </c>
      <c r="T65" s="50">
        <f>HLOOKUP(T$55,'Jadual2&amp;3-Industryindex'!$K$9:$MP$126,ROWS(W$38:W45)+72,0)</f>
        <v>106.827</v>
      </c>
      <c r="U65" s="50">
        <f>HLOOKUP(U$55,'Jadual2&amp;3-Industryindex'!$K$9:$MP$126,ROWS(X$38:X45)+72,0)</f>
        <v>98.926000000000002</v>
      </c>
      <c r="V65" s="50">
        <f>HLOOKUP(V$55,'Jadual2&amp;3-Industryindex'!$K$9:$MP$126,ROWS(Y$38:Y45)+72,0)</f>
        <v>119.898</v>
      </c>
      <c r="W65" s="50">
        <f>HLOOKUP(W$55,'Jadual2&amp;3-Industryindex'!$K$9:$MP$126,ROWS(Z$38:Z45)+72,0)</f>
        <v>128.50200000000001</v>
      </c>
      <c r="X65" s="50">
        <f>HLOOKUP(X$55,'Jadual2&amp;3-Industryindex'!$K$9:$MP$126,ROWS(AA$38:AA45)+72,0)</f>
        <v>109.682</v>
      </c>
      <c r="Y65" s="50">
        <f>HLOOKUP(Y$55,'Jadual2&amp;3-Industryindex'!$K$9:$MP$126,ROWS(AB$38:AB45)+72,0)</f>
        <v>102.084</v>
      </c>
      <c r="Z65" s="50">
        <f>HLOOKUP(Z$55,'Jadual2&amp;3-Industryindex'!$K$9:$MP$126,ROWS(AC$38:AC45)+72,0)</f>
        <v>136.58799999999999</v>
      </c>
      <c r="AA65" s="50">
        <f>HLOOKUP(AA$55,'Jadual2&amp;3-Industryindex'!$K$9:$MP$126,ROWS(AD$38:AD45)+72,0)</f>
        <v>116.023</v>
      </c>
      <c r="AB65" s="50">
        <f>HLOOKUP(AB$55,'Jadual2&amp;3-Industryindex'!$K$9:$MP$126,ROWS(AE$38:AE45)+72,0)</f>
        <v>117.04900000000001</v>
      </c>
      <c r="AC65" s="50">
        <f>HLOOKUP(AC$55,'Jadual2&amp;3-Industryindex'!$K$9:$MP$126,ROWS(AF$38:AF45)+72,0)</f>
        <v>115.21599999999999</v>
      </c>
      <c r="AD65" s="50">
        <f>HLOOKUP(AD$55,'Jadual2&amp;3-Industryindex'!$K$9:$MP$126,ROWS(AG$38:AG45)+72,0)</f>
        <v>116.556</v>
      </c>
      <c r="AE65" s="50">
        <f>HLOOKUP(AE$55,'Jadual2&amp;3-Industryindex'!$K$9:$MP$126,ROWS(AH$38:AH45)+72,0)</f>
        <v>109.702</v>
      </c>
      <c r="AF65" s="50">
        <f>HLOOKUP(AF$55,'Jadual2&amp;3-Industryindex'!$K$9:$MP$126,ROWS(AI$38:AI45)+72,0)</f>
        <v>79.98</v>
      </c>
      <c r="AG65" s="50">
        <f>HLOOKUP(AG$55,'Jadual2&amp;3-Industryindex'!$K$9:$MP$126,ROWS(AJ$38:AJ45)+72,0)</f>
        <v>104.95699999999999</v>
      </c>
      <c r="AH65" s="50">
        <f>HLOOKUP(AH$55,'Jadual2&amp;3-Industryindex'!$K$9:$MP$126,ROWS(AK$38:AK45)+72,0)</f>
        <v>93.602000000000004</v>
      </c>
      <c r="AI65" s="50">
        <f>HLOOKUP(AI$55,'Jadual2&amp;3-Industryindex'!$K$9:$MP$126,ROWS(AL$38:AL45)+72,0)</f>
        <v>107.803</v>
      </c>
      <c r="AJ65" s="50">
        <f>HLOOKUP(AJ$55,'Jadual2&amp;3-Industryindex'!$K$9:$MP$126,ROWS(AM$38:AM45)+72,0)</f>
        <v>133.23099999999999</v>
      </c>
      <c r="AK65" s="50">
        <f>HLOOKUP(AK$55,'Jadual2&amp;3-Industryindex'!$K$9:$MP$126,ROWS(AN$38:AN45)+72,0)</f>
        <v>139.417</v>
      </c>
      <c r="AL65" s="50">
        <f>HLOOKUP(AL$55,'Jadual2&amp;3-Industryindex'!$K$9:$MP$126,ROWS(AO$38:AO45)+72,0)</f>
        <v>112.31</v>
      </c>
      <c r="AM65" s="50">
        <f>HLOOKUP(AM$55,'Jadual2&amp;3-Industryindex'!$K$9:$MP$126,ROWS(AP$38:AP45)+72,0)</f>
        <v>136.327</v>
      </c>
      <c r="AN65" s="50">
        <f>HLOOKUP(AN$55,'Jadual2&amp;3-Industryindex'!$K$9:$MP$126,ROWS(AQ$38:AQ45)+72,0)</f>
        <v>80.542000000000002</v>
      </c>
      <c r="AO65" s="50">
        <f>HLOOKUP(AO$55,'Jadual2&amp;3-Industryindex'!$K$9:$MP$126,ROWS(AR$38:AR45)+72,0)</f>
        <v>108.145</v>
      </c>
      <c r="AP65" s="50">
        <f>HLOOKUP(AP$55,'Jadual2&amp;3-Industryindex'!$K$9:$MP$126,ROWS(AS$38:AS45)+72,0)</f>
        <v>81.292000000000002</v>
      </c>
      <c r="AQ65" s="50">
        <f>HLOOKUP(AQ$55,'Jadual2&amp;3-Industryindex'!$K$9:$MP$126,ROWS(AT$38:AT45)+72,0)</f>
        <v>184.31700000000001</v>
      </c>
      <c r="AR65" s="50">
        <f>HLOOKUP(AR$55,'Jadual2&amp;3-Industryindex'!$K$9:$MP$126,ROWS(AU$38:AU45)+72,0)</f>
        <v>117.714</v>
      </c>
      <c r="AS65" s="50">
        <f>HLOOKUP(AS$55,'Jadual2&amp;3-Industryindex'!$K$9:$MP$126,ROWS(AV$38:AV45)+72,0)</f>
        <v>105.5</v>
      </c>
      <c r="AT65" s="50">
        <f>HLOOKUP(AT$55,'Jadual2&amp;3-Industryindex'!$K$9:$MP$126,ROWS(AW$38:AW45)+72,0)</f>
        <v>88.707999999999998</v>
      </c>
      <c r="AU65" s="50">
        <f>HLOOKUP(AU$55,'Jadual2&amp;3-Industryindex'!$K$9:$MP$126,ROWS(AX$38:AX45)+72,0)</f>
        <v>122.533</v>
      </c>
      <c r="AV65" s="50">
        <f>HLOOKUP(AV$55,'Jadual2&amp;3-Industryindex'!$K$9:$MP$126,ROWS(AY$38:AY45)+72,0)</f>
        <v>108.413</v>
      </c>
      <c r="AW65" s="50">
        <f>HLOOKUP(AW$55,'Jadual2&amp;3-Industryindex'!$K$9:$MP$126,ROWS(AZ$38:AZ45)+72,0)</f>
        <v>107.369</v>
      </c>
      <c r="AX65" s="50">
        <f>HLOOKUP(AX$55,'Jadual2&amp;3-Industryindex'!$K$9:$MP$126,ROWS(BA$38:BA45)+72,0)</f>
        <v>121.33799999999999</v>
      </c>
      <c r="AY65" s="50">
        <f>HLOOKUP(AY$55,'Jadual2&amp;3-Industryindex'!$K$9:$MP$126,ROWS(BB$38:BB45)+72,0)</f>
        <v>109.066</v>
      </c>
      <c r="AZ65" s="50">
        <f>HLOOKUP(AZ$55,'Jadual2&amp;3-Industryindex'!$K$9:$MP$126,ROWS(BC$38:BC45)+72,0)</f>
        <v>87.629000000000005</v>
      </c>
      <c r="BA65" s="50">
        <f>HLOOKUP(BA$55,'Jadual2&amp;3-Industryindex'!$K$9:$MP$126,ROWS(BD$38:BD45)+72,0)</f>
        <v>105.395</v>
      </c>
      <c r="BB65" s="50">
        <f>HLOOKUP(BB$55,'Jadual2&amp;3-Industryindex'!$K$9:$MP$126,ROWS(BE$38:BE45)+72,0)</f>
        <v>93.186999999999998</v>
      </c>
      <c r="BC65" s="50">
        <f>HLOOKUP(BC$55,'Jadual2&amp;3-Industryindex'!$K$9:$MP$126,ROWS(BF$38:BF45)+72,0)</f>
        <v>93.156999999999996</v>
      </c>
      <c r="BD65" s="50">
        <f>HLOOKUP(BD$55,'Jadual2&amp;3-Industryindex'!$K$9:$MP$126,ROWS(BG$38:BG45)+72,0)</f>
        <v>109.715</v>
      </c>
      <c r="BE65" s="50">
        <f>HLOOKUP(BE$55,'Jadual2&amp;3-Industryindex'!$K$9:$MP$126,ROWS(BH$38:BH45)+72,0)</f>
        <v>107.946</v>
      </c>
      <c r="BF65" s="50">
        <f>HLOOKUP(BF$55,'Jadual2&amp;3-Industryindex'!$K$9:$MP$126,ROWS(BI$38:BI45)+72,0)</f>
        <v>107.35599999999999</v>
      </c>
      <c r="BG65" s="50">
        <f>HLOOKUP(BG$55,'Jadual2&amp;3-Industryindex'!$K$9:$MP$126,ROWS(BJ$38:BJ45)+72,0)</f>
        <v>112.581</v>
      </c>
      <c r="BH65" s="50">
        <f>HLOOKUP(BH$55,'Jadual2&amp;3-Industryindex'!$K$9:$MP$126,ROWS(BK$38:BK45)+72,0)</f>
        <v>124.181</v>
      </c>
      <c r="BI65" s="50">
        <f>HLOOKUP(BI$55,'Jadual2&amp;3-Industryindex'!$K$9:$MP$126,ROWS(BL$38:BL45)+72,0)</f>
        <v>108.54300000000001</v>
      </c>
      <c r="BJ65" s="50">
        <f>HLOOKUP(BJ$55,'Jadual2&amp;3-Industryindex'!$K$9:$MP$126,ROWS(BM$38:BM45)+72,0)</f>
        <v>95.745000000000005</v>
      </c>
      <c r="BK65" s="50">
        <f>HLOOKUP(BK$55,'Jadual2&amp;3-Industryindex'!$K$9:$MP$126,ROWS(BN$38:BN45)+72,0)</f>
        <v>92.686999999999998</v>
      </c>
      <c r="BL65" s="50">
        <f>HLOOKUP(BL$55,'Jadual2&amp;3-Industryindex'!$K$9:$MP$126,ROWS(BO$38:BO45)+72,0)</f>
        <v>82.44</v>
      </c>
      <c r="BM65" s="50">
        <f>HLOOKUP(BM$55,'Jadual2&amp;3-Industryindex'!$K$9:$MP$126,ROWS(BP$38:BP45)+72,0)</f>
        <v>97.352000000000004</v>
      </c>
      <c r="BN65" s="50">
        <f>HLOOKUP(BN$55,'Jadual2&amp;3-Industryindex'!$K$9:$MP$126,ROWS(BQ$38:BQ45)+72,0)</f>
        <v>100.401</v>
      </c>
      <c r="BO65" s="50">
        <f>HLOOKUP(BO$55,'Jadual2&amp;3-Industryindex'!$K$9:$MP$126,ROWS(BR$38:BR45)+72,0)</f>
        <v>111.134</v>
      </c>
      <c r="BP65" s="50">
        <f>HLOOKUP(BP$55,'Jadual2&amp;3-Industryindex'!$K$9:$MP$126,ROWS(BS$38:BS45)+72,0)</f>
        <v>95.561999999999998</v>
      </c>
      <c r="BQ65" s="50">
        <f>HLOOKUP(BQ$55,'Jadual2&amp;3-Industryindex'!$K$9:$MP$126,ROWS(BT$38:BT45)+72,0)</f>
        <v>106.251</v>
      </c>
      <c r="BR65" s="50">
        <f>HLOOKUP(BR$55,'Jadual2&amp;3-Industryindex'!$K$9:$MP$126,ROWS(BU$38:BU45)+72,0)</f>
        <v>103.752</v>
      </c>
      <c r="BS65" s="50">
        <f>HLOOKUP(BS$55,'Jadual2&amp;3-Industryindex'!$K$9:$MP$126,ROWS(BV$38:BV45)+72,0)</f>
        <v>103.881</v>
      </c>
      <c r="BT65" s="50">
        <f>HLOOKUP(BT$55,'Jadual2&amp;3-Industryindex'!$K$9:$MP$126,ROWS(BW$38:BW45)+72,0)</f>
        <v>109.346</v>
      </c>
      <c r="BU65" s="50">
        <f>HLOOKUP(BU$55,'Jadual2&amp;3-Industryindex'!$K$9:$MP$126,ROWS(BX$38:BX45)+72,0)</f>
        <v>104.026</v>
      </c>
      <c r="BV65" s="50">
        <f>HLOOKUP(BV$55,'Jadual2&amp;3-Industryindex'!$K$9:$MP$126,ROWS(BY$38:BY45)+72,0)</f>
        <v>92.153999999999996</v>
      </c>
      <c r="BW65" s="50">
        <f>HLOOKUP(BW$55,'Jadual2&amp;3-Industryindex'!$K$9:$MP$126,ROWS(BZ$38:BZ45)+72,0)</f>
        <v>94.32</v>
      </c>
      <c r="BX65" s="50">
        <f>HLOOKUP(BX$55,'Jadual2&amp;3-Industryindex'!$K$9:$MP$126,ROWS(CA$38:CA45)+72,0)</f>
        <v>108.45399999999999</v>
      </c>
      <c r="BY65" s="50">
        <f>HLOOKUP(BY$55,'Jadual2&amp;3-Industryindex'!$K$9:$MP$126,ROWS(CB$38:CB45)+72,0)</f>
        <v>109.646</v>
      </c>
      <c r="BZ65" s="50">
        <f>HLOOKUP(BZ$55,'Jadual2&amp;3-Industryindex'!$K$9:$MP$126,ROWS(CC$38:CC45)+72,0)</f>
        <v>124.568</v>
      </c>
      <c r="CA65" s="50">
        <f>HLOOKUP(CA$55,'Jadual2&amp;3-Industryindex'!$K$9:$MP$126,ROWS(CD$38:CD45)+72,0)</f>
        <v>103.61199999999999</v>
      </c>
      <c r="CB65" s="50">
        <f>HLOOKUP(CB$55,'Jadual2&amp;3-Industryindex'!$K$9:$MP$126,ROWS(CE$38:CE45)+72,0)</f>
        <v>98.632000000000005</v>
      </c>
      <c r="CC65" s="50">
        <f>HLOOKUP(CC$55,'Jadual2&amp;3-Industryindex'!$K$9:$MP$126,ROWS(CF$38:CF45)+72,0)</f>
        <v>98.545000000000002</v>
      </c>
      <c r="CD65" s="50">
        <f>HLOOKUP(CD$55,'Jadual2&amp;3-Industryindex'!$K$9:$MP$126,ROWS(CG$38:CG45)+72,0)</f>
        <v>106.95</v>
      </c>
      <c r="CE65" s="50">
        <f>HLOOKUP(CE$55,'Jadual2&amp;3-Industryindex'!$K$9:$MP$126,ROWS(CH$38:CH45)+72,0)</f>
        <v>96.528000000000006</v>
      </c>
      <c r="CF65" s="50">
        <f>HLOOKUP(CF$55,'Jadual2&amp;3-Industryindex'!$K$9:$MP$126,ROWS(CI$38:CI45)+72,0)</f>
        <v>88.153999999999996</v>
      </c>
      <c r="CG65" s="50">
        <f>HLOOKUP(CG$55,'Jadual2&amp;3-Industryindex'!$K$9:$MP$126,ROWS(CJ$38:CJ45)+72,0)</f>
        <v>124.571</v>
      </c>
      <c r="CH65" s="50">
        <f>HLOOKUP(CH$55,'Jadual2&amp;3-Industryindex'!$K$9:$MP$126,ROWS(CK$38:CK45)+72,0)</f>
        <v>93.319000000000003</v>
      </c>
      <c r="CI65" s="50">
        <f>HLOOKUP(CI$55,'Jadual2&amp;3-Industryindex'!$K$9:$MP$126,ROWS(CL$38:CL45)+72,0)</f>
        <v>105.10899999999999</v>
      </c>
      <c r="CJ65" s="50">
        <f>HLOOKUP(CJ$55,'Jadual2&amp;3-Industryindex'!$K$9:$MP$126,ROWS(CN$38:CN45)+72,0)</f>
        <v>98.652000000000001</v>
      </c>
      <c r="CK65" s="50">
        <f>HLOOKUP(CK$55,'Jadual2&amp;3-Industryindex'!$K$9:$MP$126,ROWS(CO$38:CO45)+72,0)</f>
        <v>90.153999999999996</v>
      </c>
      <c r="CL65" s="50">
        <f>HLOOKUP(CL$55,'Jadual2&amp;3-Industryindex'!$K$9:$MP$126,ROWS(CP$38:CP45)+72,0)</f>
        <v>104.11799999999999</v>
      </c>
      <c r="CM65" s="50">
        <f>HLOOKUP(CM$55,'Jadual2&amp;3-Industryindex'!$K$9:$MP$126,ROWS(CQ$38:CQ45)+72,0)</f>
        <v>94.058999999999997</v>
      </c>
      <c r="CN65" s="50">
        <f>HLOOKUP(CN$55,'Jadual2&amp;3-Industryindex'!$K$9:$MP$126,ROWS(CQ$38:CQ45)+72,0)</f>
        <v>95.376999999999995</v>
      </c>
      <c r="CO65" s="50">
        <f>HLOOKUP(CO$55,'Jadual2&amp;3-Industryindex'!$K$9:$MP$126,ROWS(CR$38:CR45)+72,0)</f>
        <v>94.49</v>
      </c>
      <c r="CP65" s="50">
        <f>HLOOKUP(CP$55,'Jadual2&amp;3-Industryindex'!$K$9:$MP$126,ROWS(CS$38:CS45)+72,0)</f>
        <v>88.134</v>
      </c>
      <c r="CQ65" s="50">
        <f>HLOOKUP(CQ$55,'Jadual2&amp;3-Industryindex'!$K$9:$MP$126,ROWS(CT$38:CT45)+72,0)</f>
        <v>88.753</v>
      </c>
      <c r="CR65" s="50">
        <f>HLOOKUP(CR$55,'Jadual2&amp;3-Industryindex'!$K$9:$MP$126,ROWS(CU$38:CU45)+72,0)</f>
        <v>115.283</v>
      </c>
      <c r="CS65" s="50">
        <f>HLOOKUP(CS$55,'Jadual2&amp;3-Industryindex'!$K$9:$MP$126,ROWS(CV$38:CV45)+72,0)</f>
        <v>107.14</v>
      </c>
      <c r="CT65" s="50">
        <f>HLOOKUP(CT$55,'Jadual2&amp;3-Industryindex'!$K$9:$MP$126,ROWS(CW$38:CW45)+72,0)</f>
        <v>273.61500000000001</v>
      </c>
      <c r="CU65" s="50">
        <f>HLOOKUP(CU$55,'Jadual2&amp;3-Industryindex'!$K$9:$MP$126,ROWS(CX$38:CX45)+72,0)</f>
        <v>122.833</v>
      </c>
      <c r="CV65" s="50">
        <f>HLOOKUP(CV$55,'Jadual2&amp;3-Industryindex'!$K$9:$MP$126,ROWS(CY$38:CY45)+72,0)</f>
        <v>108.566</v>
      </c>
      <c r="CW65" s="50">
        <f>HLOOKUP(CW$55,'Jadual2&amp;3-Industryindex'!$K$9:$MP$126,ROWS(CZ$38:CZ45)+72,0)</f>
        <v>109.128</v>
      </c>
      <c r="CX65" s="50">
        <f>HLOOKUP(CX$55,'Jadual2&amp;3-Industryindex'!$K$9:$MP$126,ROWS(DA$38:DA45)+72,0)</f>
        <v>132.233</v>
      </c>
      <c r="CY65" s="50">
        <f>HLOOKUP(CY$55,'Jadual2&amp;3-Industryindex'!$K$9:$MP$126,ROWS(DB$38:DB45)+72,0)</f>
        <v>87.738</v>
      </c>
      <c r="CZ65" s="50">
        <f>HLOOKUP(CZ$55,'Jadual2&amp;3-Industryindex'!$K$9:$MP$126,ROWS(DC$38:DC45)+72,0)</f>
        <v>115.077</v>
      </c>
      <c r="DA65" s="50">
        <f>HLOOKUP(DA$55,'Jadual2&amp;3-Industryindex'!$K$9:$MP$126,ROWS(DD$38:DD45)+72,0)</f>
        <v>78.2</v>
      </c>
      <c r="DB65" s="50">
        <f>HLOOKUP(DB$55,'Jadual2&amp;3-Industryindex'!$K$9:$MP$126,ROWS(DE$38:DE45)+72,0)</f>
        <v>119.605</v>
      </c>
      <c r="DC65" s="50">
        <f>HLOOKUP(DC$55,'Jadual2&amp;3-Industryindex'!$K$9:$MP$126,ROWS(DF$38:DF45)+72,0)</f>
        <v>107.994</v>
      </c>
      <c r="DD65" s="50">
        <f>HLOOKUP(DD$55,'Jadual2&amp;3-Industryindex'!$K$9:$MP$126,ROWS(DG$38:DG45)+72,0)</f>
        <v>88.573999999999998</v>
      </c>
      <c r="DE65" s="50">
        <f>HLOOKUP(DE$55,'Jadual2&amp;3-Industryindex'!$K$9:$MP$126,ROWS(DH$38:DH45)+72,0)</f>
        <v>93.155000000000001</v>
      </c>
      <c r="DF65" s="50">
        <f>HLOOKUP(DF$55,'Jadual2&amp;3-Industryindex'!$K$9:$MP$126,ROWS(DI$38:DI45)+72,0)</f>
        <v>144.65700000000001</v>
      </c>
      <c r="DG65" s="50">
        <f>HLOOKUP(DG$55,'Jadual2&amp;3-Industryindex'!$K$9:$MP$126,ROWS(DJ$38:DJ45)+72,0)</f>
        <v>84.025000000000006</v>
      </c>
      <c r="DH65" s="50">
        <f>HLOOKUP(DH$55,'Jadual2&amp;3-Industryindex'!$K$9:$MP$126,ROWS(DK$38:DK45)+72,0)</f>
        <v>92.867999999999995</v>
      </c>
      <c r="DI65" s="50">
        <f>HLOOKUP(DI$55,'Jadual2&amp;3-Industryindex'!$K$9:$MP$126,ROWS(DL$38:DL45)+72,0)</f>
        <v>101.55</v>
      </c>
      <c r="DJ65" s="50">
        <f>HLOOKUP(DJ$55,'Jadual2&amp;3-Industryindex'!$K$9:$MP$126,ROWS(DM$38:DM45)+72,0)</f>
        <v>94.296999999999997</v>
      </c>
      <c r="DK65" s="50">
        <f>HLOOKUP(DK$55,'Jadual2&amp;3-Industryindex'!$K$9:$MP$126,ROWS(DN$38:DN45)+72,0)</f>
        <v>91.724999999999994</v>
      </c>
      <c r="DL65" s="50">
        <f>HLOOKUP(DL$55,'Jadual2&amp;3-Industryindex'!$K$9:$MP$126,ROWS(DO$38:DO45)+72,0)</f>
        <v>110.756</v>
      </c>
      <c r="DM65" s="50">
        <f>HLOOKUP(DM$55,'Jadual2&amp;3-Industryindex'!$K$9:$MP$126,ROWS(DP$38:DP45)+72,0)</f>
        <v>98.733000000000004</v>
      </c>
      <c r="DN65" s="50">
        <f>HLOOKUP(DN$55,'Jadual2&amp;3-Industryindex'!$K$9:$MP$126,ROWS(DQ$38:DQ45)+72,0)</f>
        <v>84.59</v>
      </c>
      <c r="DO65" s="50">
        <f>HLOOKUP(DO$55,'Jadual2&amp;3-Industryindex'!$K$9:$MP$126,ROWS(DR$38:DR45)+72,0)</f>
        <v>111.634</v>
      </c>
      <c r="DP65" s="50">
        <f>HLOOKUP(DP$55,'Jadual2&amp;3-Industryindex'!$K$9:$MP$126,ROWS(DS$38:DS45)+72,0)</f>
        <v>116.977</v>
      </c>
      <c r="DQ65" s="50">
        <f>HLOOKUP(DQ$55,'Jadual2&amp;3-Industryindex'!$K$9:$MP$126,ROWS(DT$38:DT45)+72,0)</f>
        <v>140.82499999999999</v>
      </c>
      <c r="DR65" s="50">
        <f>HLOOKUP(DR$55,'Jadual2&amp;3-Industryindex'!$K$9:$MP$126,ROWS(DU$38:DU45)+72,0)</f>
        <v>121.65900000000001</v>
      </c>
      <c r="DS65" s="50">
        <f>HLOOKUP(DS$55,'Jadual2&amp;3-Industryindex'!$K$9:$MP$126,ROWS(DV$38:DV45)+72,0)</f>
        <v>105.958</v>
      </c>
      <c r="DT65" s="50">
        <f>HLOOKUP(DT$55,'Jadual2&amp;3-Industryindex'!$K$9:$MP$126,ROWS(DW$38:DW45)+72,0)</f>
        <v>91.227999999999994</v>
      </c>
      <c r="DU65" s="50">
        <f>HLOOKUP(DU$55,'Jadual2&amp;3-Industryindex'!$K$9:$MP$126,ROWS(DX$38:DX45)+72,0)</f>
        <v>122.34099999999999</v>
      </c>
      <c r="DV65" s="50">
        <f>HLOOKUP(DV$55,'Jadual2&amp;3-Industryindex'!$K$9:$MP$126,ROWS(DY$38:DY45)+72,0)</f>
        <v>114.866</v>
      </c>
      <c r="DW65" s="50">
        <f>HLOOKUP(DW$55,'Jadual2&amp;3-Industryindex'!$K$9:$MP$126,ROWS(DZ$38:DZ45)+72,0)</f>
        <v>109.349</v>
      </c>
      <c r="DX65" s="50">
        <f>HLOOKUP(DX$55,'Jadual2&amp;3-Industryindex'!$K$9:$MP$126,ROWS(EA$38:EA45)+72,0)</f>
        <v>79.649000000000001</v>
      </c>
      <c r="DY65" s="50">
        <f>HLOOKUP(DY$55,'Jadual2&amp;3-Industryindex'!$K$9:$MP$126,ROWS(EB$38:EB45)+72,0)</f>
        <v>87.581000000000003</v>
      </c>
      <c r="DZ65" s="50">
        <f>HLOOKUP(DZ$55,'Jadual2&amp;3-Industryindex'!$K$9:$MP$126,ROWS(EC$38:EC45)+72,0)</f>
        <v>159.97800000000001</v>
      </c>
      <c r="EA65" s="50">
        <f>HLOOKUP(EA$55,'Jadual2&amp;3-Industryindex'!$K$9:$MP$126,ROWS(ED$38:ED45)+72,0)</f>
        <v>85.899000000000001</v>
      </c>
      <c r="EB65" s="50">
        <f>HLOOKUP(EB$55,'Jadual2&amp;3-Industryindex'!$K$9:$MP$126,ROWS(EE$38:EE45)+72,0)</f>
        <v>108.083</v>
      </c>
      <c r="EC65" s="50">
        <f>HLOOKUP(EC$55,'Jadual2&amp;3-Industryindex'!$K$9:$MP$126,ROWS(EF$38:EF45)+72,0)</f>
        <v>83.793000000000006</v>
      </c>
      <c r="ED65" s="50">
        <f>HLOOKUP(ED$55,'Jadual2&amp;3-Industryindex'!$K$9:$MP$126,ROWS(EG$38:EG45)+72,0)</f>
        <v>126.33799999999999</v>
      </c>
      <c r="EE65" s="50">
        <f>HLOOKUP(EE$55,'Jadual2&amp;3-Industryindex'!$K$9:$MP$126,ROWS(EH$38:EH45)+72,0)</f>
        <v>116.471</v>
      </c>
      <c r="EF65" s="374"/>
      <c r="EG65" s="374"/>
      <c r="EH65" s="374"/>
      <c r="EI65" s="374"/>
      <c r="EJ65" s="374"/>
      <c r="EK65" s="374"/>
      <c r="EL65" s="374"/>
      <c r="EM65" s="374"/>
      <c r="EN65" s="374"/>
      <c r="EO65" s="374"/>
      <c r="EP65" s="374"/>
      <c r="EQ65" s="374"/>
      <c r="ER65" s="374"/>
      <c r="ES65" s="374"/>
      <c r="ET65" s="374"/>
      <c r="EU65" s="374"/>
      <c r="EV65" s="374"/>
      <c r="EW65" s="374"/>
      <c r="EX65" s="374"/>
      <c r="EY65" s="374"/>
      <c r="EZ65" s="374"/>
      <c r="FA65" s="374"/>
      <c r="FB65" s="374"/>
      <c r="FC65" s="374"/>
      <c r="FD65" s="374"/>
      <c r="FE65" s="374"/>
      <c r="FF65" s="374"/>
      <c r="FG65" s="374"/>
      <c r="FH65" s="374"/>
      <c r="FI65" s="374"/>
      <c r="FJ65" s="374"/>
      <c r="FK65" s="374"/>
      <c r="FL65" s="374"/>
      <c r="FM65" s="374"/>
      <c r="FN65" s="374"/>
      <c r="FO65" s="374"/>
      <c r="FP65" s="374"/>
      <c r="FQ65" s="374"/>
      <c r="FR65" s="374"/>
      <c r="FS65" s="374"/>
      <c r="FT65" s="374"/>
      <c r="FU65" s="374"/>
      <c r="FV65" s="374"/>
      <c r="FW65" s="374"/>
      <c r="FX65" s="374"/>
      <c r="FY65" s="374"/>
      <c r="FZ65" s="374"/>
      <c r="GA65" s="374"/>
      <c r="GB65" s="374"/>
      <c r="GC65" s="374"/>
      <c r="GD65" s="374"/>
      <c r="GE65" s="374"/>
      <c r="GF65" s="374"/>
      <c r="GG65" s="374"/>
      <c r="GH65" s="374"/>
      <c r="GI65" s="374"/>
      <c r="GJ65" s="374"/>
      <c r="GK65" s="374"/>
      <c r="GL65" s="374"/>
      <c r="GM65" s="374"/>
      <c r="GN65" s="374"/>
      <c r="GO65" s="374"/>
      <c r="GP65" s="374"/>
      <c r="GQ65" s="374"/>
      <c r="GR65" s="374"/>
      <c r="GS65" s="374"/>
      <c r="GT65" s="374"/>
      <c r="GU65" s="374"/>
      <c r="GV65" s="374"/>
      <c r="GW65" s="374"/>
      <c r="GX65" s="374"/>
      <c r="GY65" s="374"/>
      <c r="GZ65" s="374"/>
      <c r="HA65" s="374"/>
      <c r="HB65" s="374"/>
      <c r="HC65" s="374"/>
      <c r="HD65" s="374"/>
      <c r="HE65" s="374"/>
      <c r="HF65" s="374"/>
      <c r="HG65" s="374"/>
      <c r="HH65" s="374"/>
      <c r="HI65" s="374"/>
      <c r="HJ65" s="374"/>
      <c r="HK65" s="374"/>
      <c r="HL65" s="374"/>
      <c r="HM65" s="374"/>
      <c r="HN65" s="374"/>
      <c r="HO65" s="374"/>
      <c r="HP65" s="374"/>
      <c r="HQ65" s="374"/>
      <c r="HR65" s="374"/>
      <c r="HS65" s="374"/>
      <c r="HT65" s="374"/>
      <c r="HU65" s="374"/>
      <c r="HV65" s="374"/>
      <c r="HW65" s="374"/>
      <c r="HX65" s="374"/>
      <c r="HY65" s="374"/>
      <c r="HZ65" s="374"/>
      <c r="IA65" s="374"/>
      <c r="IB65" s="374"/>
      <c r="IC65" s="374"/>
      <c r="ID65" s="374"/>
      <c r="IE65" s="374"/>
      <c r="IF65" s="374"/>
      <c r="IG65" s="374"/>
      <c r="IH65" s="374"/>
      <c r="II65" s="374"/>
      <c r="IJ65" s="374"/>
      <c r="IK65" s="374"/>
      <c r="IL65" s="374"/>
      <c r="IM65" s="374"/>
      <c r="IN65" s="374"/>
    </row>
    <row r="66" spans="1:248" x14ac:dyDescent="0.25">
      <c r="A66" s="382" t="s">
        <v>677</v>
      </c>
      <c r="B66" s="332" t="b">
        <f t="shared" si="5"/>
        <v>0</v>
      </c>
      <c r="C66" s="386">
        <f>'Jadual1-IPP'!E109</f>
        <v>119.123</v>
      </c>
      <c r="F66" s="50">
        <f>HLOOKUP(F$55,'Jadual2&amp;3-Industryindex'!$K$9:$MP$126,ROWS(I$38:I46)+72,0)</f>
        <v>75.659000000000006</v>
      </c>
      <c r="G66" s="50">
        <f>HLOOKUP(G$55,'Jadual2&amp;3-Industryindex'!$K$9:$MP$126,ROWS(J$38:J46)+72,0)</f>
        <v>95.543999999999997</v>
      </c>
      <c r="H66" s="50">
        <f>HLOOKUP(H$55,'Jadual2&amp;3-Industryindex'!$K$9:$MP$126,ROWS(K$38:K46)+72,0)</f>
        <v>77.941000000000003</v>
      </c>
      <c r="I66" s="50">
        <f>HLOOKUP(I$55,'Jadual2&amp;3-Industryindex'!$K$9:$MP$126,ROWS(L$38:L46)+72,0)</f>
        <v>102.679</v>
      </c>
      <c r="J66" s="50">
        <f>HLOOKUP(J$55,'Jadual2&amp;3-Industryindex'!$K$9:$MP$126,ROWS(M$38:M46)+72,0)</f>
        <v>108.205</v>
      </c>
      <c r="K66" s="50">
        <f>HLOOKUP(K$55,'Jadual2&amp;3-Industryindex'!$K$9:$MP$126,ROWS(N$38:N46)+72,0)</f>
        <v>114.032</v>
      </c>
      <c r="L66" s="50">
        <f>HLOOKUP(L$55,'Jadual2&amp;3-Industryindex'!$K$9:$MP$126,ROWS(O$38:O46)+72,0)</f>
        <v>97.814999999999998</v>
      </c>
      <c r="M66" s="50">
        <f>HLOOKUP(M$55,'Jadual2&amp;3-Industryindex'!$K$9:$MP$126,ROWS(P$38:P46)+72,0)</f>
        <v>119.55800000000001</v>
      </c>
      <c r="N66" s="50">
        <f>HLOOKUP(N$55,'Jadual2&amp;3-Industryindex'!$K$9:$MP$126,ROWS(Q$38:Q46)+72,0)</f>
        <v>92.24</v>
      </c>
      <c r="O66" s="50">
        <f>HLOOKUP(O$55,'Jadual2&amp;3-Industryindex'!$K$9:$MP$126,ROWS(R$38:R46)+72,0)</f>
        <v>104.349</v>
      </c>
      <c r="P66" s="50">
        <f>HLOOKUP(P$55,'Jadual2&amp;3-Industryindex'!$K$9:$MP$126,ROWS(S$38:S46)+72,0)</f>
        <v>109.532</v>
      </c>
      <c r="Q66" s="50">
        <f>HLOOKUP(Q$55,'Jadual2&amp;3-Industryindex'!$K$9:$MP$126,ROWS(T$38:T46)+72,0)</f>
        <v>114.869</v>
      </c>
      <c r="R66" s="50">
        <f>HLOOKUP(R$55,'Jadual2&amp;3-Industryindex'!$K$9:$MP$126,ROWS(U$38:U46)+72,0)</f>
        <v>105.027</v>
      </c>
      <c r="S66" s="50">
        <f>HLOOKUP(S$55,'Jadual2&amp;3-Industryindex'!$K$9:$MP$126,ROWS(V$38:V46)+72,0)</f>
        <v>99.491</v>
      </c>
      <c r="T66" s="50">
        <f>HLOOKUP(T$55,'Jadual2&amp;3-Industryindex'!$K$9:$MP$126,ROWS(W$38:W46)+72,0)</f>
        <v>99.664000000000001</v>
      </c>
      <c r="U66" s="50">
        <f>HLOOKUP(U$55,'Jadual2&amp;3-Industryindex'!$K$9:$MP$126,ROWS(X$38:X46)+72,0)</f>
        <v>105.749</v>
      </c>
      <c r="V66" s="50">
        <f>HLOOKUP(V$55,'Jadual2&amp;3-Industryindex'!$K$9:$MP$126,ROWS(Y$38:Y46)+72,0)</f>
        <v>114.53100000000001</v>
      </c>
      <c r="W66" s="50">
        <f>HLOOKUP(W$55,'Jadual2&amp;3-Industryindex'!$K$9:$MP$126,ROWS(Z$38:Z46)+72,0)</f>
        <v>104.21299999999999</v>
      </c>
      <c r="X66" s="50">
        <f>HLOOKUP(X$55,'Jadual2&amp;3-Industryindex'!$K$9:$MP$126,ROWS(AA$38:AA46)+72,0)</f>
        <v>98.795000000000002</v>
      </c>
      <c r="Y66" s="50">
        <f>HLOOKUP(Y$55,'Jadual2&amp;3-Industryindex'!$K$9:$MP$126,ROWS(AB$38:AB46)+72,0)</f>
        <v>104.28400000000001</v>
      </c>
      <c r="Z66" s="50">
        <f>HLOOKUP(Z$55,'Jadual2&amp;3-Industryindex'!$K$9:$MP$126,ROWS(AC$38:AC46)+72,0)</f>
        <v>102.77500000000001</v>
      </c>
      <c r="AA66" s="50">
        <f>HLOOKUP(AA$55,'Jadual2&amp;3-Industryindex'!$K$9:$MP$126,ROWS(AD$38:AD46)+72,0)</f>
        <v>97.328999999999994</v>
      </c>
      <c r="AB66" s="50">
        <f>HLOOKUP(AB$55,'Jadual2&amp;3-Industryindex'!$K$9:$MP$126,ROWS(AE$38:AE46)+72,0)</f>
        <v>97.355000000000004</v>
      </c>
      <c r="AC66" s="50">
        <f>HLOOKUP(AC$55,'Jadual2&amp;3-Industryindex'!$K$9:$MP$126,ROWS(AF$38:AF46)+72,0)</f>
        <v>103.57</v>
      </c>
      <c r="AD66" s="50">
        <f>HLOOKUP(AD$55,'Jadual2&amp;3-Industryindex'!$K$9:$MP$126,ROWS(AG$38:AG46)+72,0)</f>
        <v>92.228999999999999</v>
      </c>
      <c r="AE66" s="50">
        <f>HLOOKUP(AE$55,'Jadual2&amp;3-Industryindex'!$K$9:$MP$126,ROWS(AH$38:AH46)+72,0)</f>
        <v>109.32</v>
      </c>
      <c r="AF66" s="50">
        <f>HLOOKUP(AF$55,'Jadual2&amp;3-Industryindex'!$K$9:$MP$126,ROWS(AI$38:AI46)+72,0)</f>
        <v>93.953000000000003</v>
      </c>
      <c r="AG66" s="50">
        <f>HLOOKUP(AG$55,'Jadual2&amp;3-Industryindex'!$K$9:$MP$126,ROWS(AJ$38:AJ46)+72,0)</f>
        <v>104.44</v>
      </c>
      <c r="AH66" s="50">
        <f>HLOOKUP(AH$55,'Jadual2&amp;3-Industryindex'!$K$9:$MP$126,ROWS(AK$38:AK46)+72,0)</f>
        <v>100.35</v>
      </c>
      <c r="AI66" s="50">
        <f>HLOOKUP(AI$55,'Jadual2&amp;3-Industryindex'!$K$9:$MP$126,ROWS(AL$38:AL46)+72,0)</f>
        <v>104.03700000000001</v>
      </c>
      <c r="AJ66" s="50">
        <f>HLOOKUP(AJ$55,'Jadual2&amp;3-Industryindex'!$K$9:$MP$126,ROWS(AM$38:AM46)+72,0)</f>
        <v>117.73399999999999</v>
      </c>
      <c r="AK66" s="50">
        <f>HLOOKUP(AK$55,'Jadual2&amp;3-Industryindex'!$K$9:$MP$126,ROWS(AN$38:AN46)+72,0)</f>
        <v>105.27200000000001</v>
      </c>
      <c r="AL66" s="50">
        <f>HLOOKUP(AL$55,'Jadual2&amp;3-Industryindex'!$K$9:$MP$126,ROWS(AO$38:AO46)+72,0)</f>
        <v>118.26</v>
      </c>
      <c r="AM66" s="50">
        <f>HLOOKUP(AM$55,'Jadual2&amp;3-Industryindex'!$K$9:$MP$126,ROWS(AP$38:AP46)+72,0)</f>
        <v>129.12</v>
      </c>
      <c r="AN66" s="50">
        <f>HLOOKUP(AN$55,'Jadual2&amp;3-Industryindex'!$K$9:$MP$126,ROWS(AQ$38:AQ46)+72,0)</f>
        <v>82.373999999999995</v>
      </c>
      <c r="AO66" s="50">
        <f>HLOOKUP(AO$55,'Jadual2&amp;3-Industryindex'!$K$9:$MP$126,ROWS(AR$38:AR46)+72,0)</f>
        <v>110.56699999999999</v>
      </c>
      <c r="AP66" s="50">
        <f>HLOOKUP(AP$55,'Jadual2&amp;3-Industryindex'!$K$9:$MP$126,ROWS(AS$38:AS46)+72,0)</f>
        <v>75.703000000000003</v>
      </c>
      <c r="AQ66" s="50">
        <f>HLOOKUP(AQ$55,'Jadual2&amp;3-Industryindex'!$K$9:$MP$126,ROWS(AT$38:AT46)+72,0)</f>
        <v>186.375</v>
      </c>
      <c r="AR66" s="50">
        <f>HLOOKUP(AR$55,'Jadual2&amp;3-Industryindex'!$K$9:$MP$126,ROWS(AU$38:AU46)+72,0)</f>
        <v>111.117</v>
      </c>
      <c r="AS66" s="50">
        <f>HLOOKUP(AS$55,'Jadual2&amp;3-Industryindex'!$K$9:$MP$126,ROWS(AV$38:AV46)+72,0)</f>
        <v>113.485</v>
      </c>
      <c r="AT66" s="50">
        <f>HLOOKUP(AT$55,'Jadual2&amp;3-Industryindex'!$K$9:$MP$126,ROWS(AW$38:AW46)+72,0)</f>
        <v>89.994</v>
      </c>
      <c r="AU66" s="50">
        <f>HLOOKUP(AU$55,'Jadual2&amp;3-Industryindex'!$K$9:$MP$126,ROWS(AX$38:AX46)+72,0)</f>
        <v>106.42700000000001</v>
      </c>
      <c r="AV66" s="50">
        <f>HLOOKUP(AV$55,'Jadual2&amp;3-Industryindex'!$K$9:$MP$126,ROWS(AY$38:AY46)+72,0)</f>
        <v>98.954999999999998</v>
      </c>
      <c r="AW66" s="50">
        <f>HLOOKUP(AW$55,'Jadual2&amp;3-Industryindex'!$K$9:$MP$126,ROWS(AZ$38:AZ46)+72,0)</f>
        <v>100.562</v>
      </c>
      <c r="AX66" s="50">
        <f>HLOOKUP(AX$55,'Jadual2&amp;3-Industryindex'!$K$9:$MP$126,ROWS(BA$38:BA46)+72,0)</f>
        <v>108.77</v>
      </c>
      <c r="AY66" s="50">
        <f>HLOOKUP(AY$55,'Jadual2&amp;3-Industryindex'!$K$9:$MP$126,ROWS(BB$38:BB46)+72,0)</f>
        <v>104.084</v>
      </c>
      <c r="AZ66" s="50">
        <f>HLOOKUP(AZ$55,'Jadual2&amp;3-Industryindex'!$K$9:$MP$126,ROWS(BC$38:BC46)+72,0)</f>
        <v>103.218</v>
      </c>
      <c r="BA66" s="50">
        <f>HLOOKUP(BA$55,'Jadual2&amp;3-Industryindex'!$K$9:$MP$126,ROWS(BD$38:BD46)+72,0)</f>
        <v>98.616</v>
      </c>
      <c r="BB66" s="50">
        <f>HLOOKUP(BB$55,'Jadual2&amp;3-Industryindex'!$K$9:$MP$126,ROWS(BE$38:BE46)+72,0)</f>
        <v>95.064999999999998</v>
      </c>
      <c r="BC66" s="50">
        <f>HLOOKUP(BC$55,'Jadual2&amp;3-Industryindex'!$K$9:$MP$126,ROWS(BF$38:BF46)+72,0)</f>
        <v>91.513000000000005</v>
      </c>
      <c r="BD66" s="50">
        <f>HLOOKUP(BD$55,'Jadual2&amp;3-Industryindex'!$K$9:$MP$126,ROWS(BG$38:BG46)+72,0)</f>
        <v>105.30200000000001</v>
      </c>
      <c r="BE66" s="50">
        <f>HLOOKUP(BE$55,'Jadual2&amp;3-Industryindex'!$K$9:$MP$126,ROWS(BH$38:BH46)+72,0)</f>
        <v>111.801</v>
      </c>
      <c r="BF66" s="50">
        <f>HLOOKUP(BF$55,'Jadual2&amp;3-Industryindex'!$K$9:$MP$126,ROWS(BI$38:BI46)+72,0)</f>
        <v>100.09399999999999</v>
      </c>
      <c r="BG66" s="50">
        <f>HLOOKUP(BG$55,'Jadual2&amp;3-Industryindex'!$K$9:$MP$126,ROWS(BJ$38:BJ46)+72,0)</f>
        <v>105.26</v>
      </c>
      <c r="BH66" s="50">
        <f>HLOOKUP(BH$55,'Jadual2&amp;3-Industryindex'!$K$9:$MP$126,ROWS(BK$38:BK46)+72,0)</f>
        <v>112.22499999999999</v>
      </c>
      <c r="BI66" s="50">
        <f>HLOOKUP(BI$55,'Jadual2&amp;3-Industryindex'!$K$9:$MP$126,ROWS(BL$38:BL46)+72,0)</f>
        <v>107.49</v>
      </c>
      <c r="BJ66" s="50">
        <f>HLOOKUP(BJ$55,'Jadual2&amp;3-Industryindex'!$K$9:$MP$126,ROWS(BM$38:BM46)+72,0)</f>
        <v>113.172</v>
      </c>
      <c r="BK66" s="50">
        <f>HLOOKUP(BK$55,'Jadual2&amp;3-Industryindex'!$K$9:$MP$126,ROWS(BN$38:BN46)+72,0)</f>
        <v>100.072</v>
      </c>
      <c r="BL66" s="50">
        <f>HLOOKUP(BL$55,'Jadual2&amp;3-Industryindex'!$K$9:$MP$126,ROWS(BO$38:BO46)+72,0)</f>
        <v>94.019000000000005</v>
      </c>
      <c r="BM66" s="50">
        <f>HLOOKUP(BM$55,'Jadual2&amp;3-Industryindex'!$K$9:$MP$126,ROWS(BP$38:BP46)+72,0)</f>
        <v>79.492000000000004</v>
      </c>
      <c r="BN66" s="50">
        <f>HLOOKUP(BN$55,'Jadual2&amp;3-Industryindex'!$K$9:$MP$126,ROWS(BQ$38:BQ46)+72,0)</f>
        <v>91.991</v>
      </c>
      <c r="BO66" s="50">
        <f>HLOOKUP(BO$55,'Jadual2&amp;3-Industryindex'!$K$9:$MP$126,ROWS(BR$38:BR46)+72,0)</f>
        <v>104.76900000000001</v>
      </c>
      <c r="BP66" s="50">
        <f>HLOOKUP(BP$55,'Jadual2&amp;3-Industryindex'!$K$9:$MP$126,ROWS(BS$38:BS46)+72,0)</f>
        <v>107.554</v>
      </c>
      <c r="BQ66" s="50">
        <f>HLOOKUP(BQ$55,'Jadual2&amp;3-Industryindex'!$K$9:$MP$126,ROWS(BT$38:BT46)+72,0)</f>
        <v>102.324</v>
      </c>
      <c r="BR66" s="50">
        <f>HLOOKUP(BR$55,'Jadual2&amp;3-Industryindex'!$K$9:$MP$126,ROWS(BU$38:BU46)+72,0)</f>
        <v>102.426</v>
      </c>
      <c r="BS66" s="50">
        <f>HLOOKUP(BS$55,'Jadual2&amp;3-Industryindex'!$K$9:$MP$126,ROWS(BV$38:BV46)+72,0)</f>
        <v>110.61199999999999</v>
      </c>
      <c r="BT66" s="50">
        <f>HLOOKUP(BT$55,'Jadual2&amp;3-Industryindex'!$K$9:$MP$126,ROWS(BW$38:BW46)+72,0)</f>
        <v>102.607</v>
      </c>
      <c r="BU66" s="50">
        <f>HLOOKUP(BU$55,'Jadual2&amp;3-Industryindex'!$K$9:$MP$126,ROWS(BX$38:BX46)+72,0)</f>
        <v>100.32299999999999</v>
      </c>
      <c r="BV66" s="50">
        <f>HLOOKUP(BV$55,'Jadual2&amp;3-Industryindex'!$K$9:$MP$126,ROWS(BY$38:BY46)+72,0)</f>
        <v>84.203999999999994</v>
      </c>
      <c r="BW66" s="50">
        <f>HLOOKUP(BW$55,'Jadual2&amp;3-Industryindex'!$K$9:$MP$126,ROWS(BZ$38:BZ46)+72,0)</f>
        <v>99.375</v>
      </c>
      <c r="BX66" s="50">
        <f>HLOOKUP(BX$55,'Jadual2&amp;3-Industryindex'!$K$9:$MP$126,ROWS(CA$38:CA46)+72,0)</f>
        <v>107.592</v>
      </c>
      <c r="BY66" s="50">
        <f>HLOOKUP(BY$55,'Jadual2&amp;3-Industryindex'!$K$9:$MP$126,ROWS(CB$38:CB46)+72,0)</f>
        <v>112.11199999999999</v>
      </c>
      <c r="BZ66" s="50">
        <f>HLOOKUP(BZ$55,'Jadual2&amp;3-Industryindex'!$K$9:$MP$126,ROWS(CC$38:CC46)+72,0)</f>
        <v>118.271</v>
      </c>
      <c r="CA66" s="50">
        <f>HLOOKUP(CA$55,'Jadual2&amp;3-Industryindex'!$K$9:$MP$126,ROWS(CD$38:CD46)+72,0)</f>
        <v>95.061999999999998</v>
      </c>
      <c r="CB66" s="50">
        <f>HLOOKUP(CB$55,'Jadual2&amp;3-Industryindex'!$K$9:$MP$126,ROWS(CE$38:CE46)+72,0)</f>
        <v>86.004999999999995</v>
      </c>
      <c r="CC66" s="50">
        <f>HLOOKUP(CC$55,'Jadual2&amp;3-Industryindex'!$K$9:$MP$126,ROWS(CF$38:CF46)+72,0)</f>
        <v>93.641000000000005</v>
      </c>
      <c r="CD66" s="50">
        <f>HLOOKUP(CD$55,'Jadual2&amp;3-Industryindex'!$K$9:$MP$126,ROWS(CG$38:CG46)+72,0)</f>
        <v>88.734999999999999</v>
      </c>
      <c r="CE66" s="50">
        <f>HLOOKUP(CE$55,'Jadual2&amp;3-Industryindex'!$K$9:$MP$126,ROWS(CH$38:CH46)+72,0)</f>
        <v>94.727000000000004</v>
      </c>
      <c r="CF66" s="50">
        <f>HLOOKUP(CF$55,'Jadual2&amp;3-Industryindex'!$K$9:$MP$126,ROWS(CI$38:CI46)+72,0)</f>
        <v>81.447000000000003</v>
      </c>
      <c r="CG66" s="50">
        <f>HLOOKUP(CG$55,'Jadual2&amp;3-Industryindex'!$K$9:$MP$126,ROWS(CJ$38:CJ46)+72,0)</f>
        <v>120.624</v>
      </c>
      <c r="CH66" s="50">
        <f>HLOOKUP(CH$55,'Jadual2&amp;3-Industryindex'!$K$9:$MP$126,ROWS(CK$38:CK46)+72,0)</f>
        <v>90.947000000000003</v>
      </c>
      <c r="CI66" s="50">
        <f>HLOOKUP(CI$55,'Jadual2&amp;3-Industryindex'!$K$9:$MP$126,ROWS(CL$38:CL46)+72,0)</f>
        <v>95.575999999999993</v>
      </c>
      <c r="CJ66" s="50">
        <f>HLOOKUP(CJ$55,'Jadual2&amp;3-Industryindex'!$K$9:$MP$126,ROWS(CN$38:CN46)+72,0)</f>
        <v>95.793999999999997</v>
      </c>
      <c r="CK66" s="50">
        <f>HLOOKUP(CK$55,'Jadual2&amp;3-Industryindex'!$K$9:$MP$126,ROWS(CO$38:CO46)+72,0)</f>
        <v>75.021000000000001</v>
      </c>
      <c r="CL66" s="50">
        <f>HLOOKUP(CL$55,'Jadual2&amp;3-Industryindex'!$K$9:$MP$126,ROWS(CP$38:CP46)+72,0)</f>
        <v>108.809</v>
      </c>
      <c r="CM66" s="50">
        <f>HLOOKUP(CM$55,'Jadual2&amp;3-Industryindex'!$K$9:$MP$126,ROWS(CQ$38:CQ46)+72,0)</f>
        <v>94.766999999999996</v>
      </c>
      <c r="CN66" s="50">
        <f>HLOOKUP(CN$55,'Jadual2&amp;3-Industryindex'!$K$9:$MP$126,ROWS(CQ$38:CQ46)+72,0)</f>
        <v>87.554000000000002</v>
      </c>
      <c r="CO66" s="50">
        <f>HLOOKUP(CO$55,'Jadual2&amp;3-Industryindex'!$K$9:$MP$126,ROWS(CR$38:CR46)+72,0)</f>
        <v>99.165999999999997</v>
      </c>
      <c r="CP66" s="50">
        <f>HLOOKUP(CP$55,'Jadual2&amp;3-Industryindex'!$K$9:$MP$126,ROWS(CS$38:CS46)+72,0)</f>
        <v>76.664000000000001</v>
      </c>
      <c r="CQ66" s="50">
        <f>HLOOKUP(CQ$55,'Jadual2&amp;3-Industryindex'!$K$9:$MP$126,ROWS(CT$38:CT46)+72,0)</f>
        <v>105.066</v>
      </c>
      <c r="CR66" s="50">
        <f>HLOOKUP(CR$55,'Jadual2&amp;3-Industryindex'!$K$9:$MP$126,ROWS(CU$38:CU46)+72,0)</f>
        <v>113.32299999999999</v>
      </c>
      <c r="CS66" s="50">
        <f>HLOOKUP(CS$55,'Jadual2&amp;3-Industryindex'!$K$9:$MP$126,ROWS(CV$38:CV46)+72,0)</f>
        <v>98.126999999999995</v>
      </c>
      <c r="CT66" s="50">
        <f>HLOOKUP(CT$55,'Jadual2&amp;3-Industryindex'!$K$9:$MP$126,ROWS(CW$38:CW46)+72,0)</f>
        <v>99.009</v>
      </c>
      <c r="CU66" s="50">
        <f>HLOOKUP(CU$55,'Jadual2&amp;3-Industryindex'!$K$9:$MP$126,ROWS(CX$38:CX46)+72,0)</f>
        <v>89.224999999999994</v>
      </c>
      <c r="CV66" s="50">
        <f>HLOOKUP(CV$55,'Jadual2&amp;3-Industryindex'!$K$9:$MP$126,ROWS(CY$38:CY46)+72,0)</f>
        <v>90.971999999999994</v>
      </c>
      <c r="CW66" s="50">
        <f>HLOOKUP(CW$55,'Jadual2&amp;3-Industryindex'!$K$9:$MP$126,ROWS(CZ$38:CZ46)+72,0)</f>
        <v>103.71</v>
      </c>
      <c r="CX66" s="50">
        <f>HLOOKUP(CX$55,'Jadual2&amp;3-Industryindex'!$K$9:$MP$126,ROWS(DA$38:DA46)+72,0)</f>
        <v>80.739000000000004</v>
      </c>
      <c r="CY66" s="50">
        <f>HLOOKUP(CY$55,'Jadual2&amp;3-Industryindex'!$K$9:$MP$126,ROWS(DB$38:DB46)+72,0)</f>
        <v>83.96</v>
      </c>
      <c r="CZ66" s="50">
        <f>HLOOKUP(CZ$55,'Jadual2&amp;3-Industryindex'!$K$9:$MP$126,ROWS(DC$38:DC46)+72,0)</f>
        <v>99.715000000000003</v>
      </c>
      <c r="DA66" s="50">
        <f>HLOOKUP(DA$55,'Jadual2&amp;3-Industryindex'!$K$9:$MP$126,ROWS(DD$38:DD46)+72,0)</f>
        <v>118.432</v>
      </c>
      <c r="DB66" s="50">
        <f>HLOOKUP(DB$55,'Jadual2&amp;3-Industryindex'!$K$9:$MP$126,ROWS(DE$38:DE46)+72,0)</f>
        <v>116.691</v>
      </c>
      <c r="DC66" s="50">
        <f>HLOOKUP(DC$55,'Jadual2&amp;3-Industryindex'!$K$9:$MP$126,ROWS(DF$38:DF46)+72,0)</f>
        <v>103.785</v>
      </c>
      <c r="DD66" s="50">
        <f>HLOOKUP(DD$55,'Jadual2&amp;3-Industryindex'!$K$9:$MP$126,ROWS(DG$38:DG46)+72,0)</f>
        <v>94.117000000000004</v>
      </c>
      <c r="DE66" s="50">
        <f>HLOOKUP(DE$55,'Jadual2&amp;3-Industryindex'!$K$9:$MP$126,ROWS(DH$38:DH46)+72,0)</f>
        <v>79.441999999999993</v>
      </c>
      <c r="DF66" s="50">
        <f>HLOOKUP(DF$55,'Jadual2&amp;3-Industryindex'!$K$9:$MP$126,ROWS(DI$38:DI46)+72,0)</f>
        <v>68.326999999999998</v>
      </c>
      <c r="DG66" s="50">
        <f>HLOOKUP(DG$55,'Jadual2&amp;3-Industryindex'!$K$9:$MP$126,ROWS(DJ$38:DJ46)+72,0)</f>
        <v>83.894000000000005</v>
      </c>
      <c r="DH66" s="50">
        <f>HLOOKUP(DH$55,'Jadual2&amp;3-Industryindex'!$K$9:$MP$126,ROWS(DK$38:DK46)+72,0)</f>
        <v>169.78100000000001</v>
      </c>
      <c r="DI66" s="50">
        <f>HLOOKUP(DI$55,'Jadual2&amp;3-Industryindex'!$K$9:$MP$126,ROWS(DL$38:DL46)+72,0)</f>
        <v>129.946</v>
      </c>
      <c r="DJ66" s="50">
        <f>HLOOKUP(DJ$55,'Jadual2&amp;3-Industryindex'!$K$9:$MP$126,ROWS(DM$38:DM46)+72,0)</f>
        <v>97.024000000000001</v>
      </c>
      <c r="DK66" s="50">
        <f>HLOOKUP(DK$55,'Jadual2&amp;3-Industryindex'!$K$9:$MP$126,ROWS(DN$38:DN46)+72,0)</f>
        <v>95.537999999999997</v>
      </c>
      <c r="DL66" s="50">
        <f>HLOOKUP(DL$55,'Jadual2&amp;3-Industryindex'!$K$9:$MP$126,ROWS(DO$38:DO46)+72,0)</f>
        <v>120.741</v>
      </c>
      <c r="DM66" s="50">
        <f>HLOOKUP(DM$55,'Jadual2&amp;3-Industryindex'!$K$9:$MP$126,ROWS(DP$38:DP46)+72,0)</f>
        <v>98.015000000000001</v>
      </c>
      <c r="DN66" s="50">
        <f>HLOOKUP(DN$55,'Jadual2&amp;3-Industryindex'!$K$9:$MP$126,ROWS(DQ$38:DQ46)+72,0)</f>
        <v>78.67</v>
      </c>
      <c r="DO66" s="50">
        <f>HLOOKUP(DO$55,'Jadual2&amp;3-Industryindex'!$K$9:$MP$126,ROWS(DR$38:DR46)+72,0)</f>
        <v>110.00700000000001</v>
      </c>
      <c r="DP66" s="50">
        <f>HLOOKUP(DP$55,'Jadual2&amp;3-Industryindex'!$K$9:$MP$126,ROWS(DS$38:DS46)+72,0)</f>
        <v>76.287000000000006</v>
      </c>
      <c r="DQ66" s="50">
        <f>HLOOKUP(DQ$55,'Jadual2&amp;3-Industryindex'!$K$9:$MP$126,ROWS(DT$38:DT46)+72,0)</f>
        <v>86.251999999999995</v>
      </c>
      <c r="DR66" s="50">
        <f>HLOOKUP(DR$55,'Jadual2&amp;3-Industryindex'!$K$9:$MP$126,ROWS(DU$38:DU46)+72,0)</f>
        <v>114.014</v>
      </c>
      <c r="DS66" s="50">
        <f>HLOOKUP(DS$55,'Jadual2&amp;3-Industryindex'!$K$9:$MP$126,ROWS(DV$38:DV46)+72,0)</f>
        <v>111.59399999999999</v>
      </c>
      <c r="DT66" s="50">
        <f>HLOOKUP(DT$55,'Jadual2&amp;3-Industryindex'!$K$9:$MP$126,ROWS(DW$38:DW46)+72,0)</f>
        <v>140.21799999999999</v>
      </c>
      <c r="DU66" s="50">
        <f>HLOOKUP(DU$55,'Jadual2&amp;3-Industryindex'!$K$9:$MP$126,ROWS(DX$38:DX46)+72,0)</f>
        <v>115.431</v>
      </c>
      <c r="DV66" s="50">
        <f>HLOOKUP(DV$55,'Jadual2&amp;3-Industryindex'!$K$9:$MP$126,ROWS(DY$38:DY46)+72,0)</f>
        <v>93.903999999999996</v>
      </c>
      <c r="DW66" s="50">
        <f>HLOOKUP(DW$55,'Jadual2&amp;3-Industryindex'!$K$9:$MP$126,ROWS(DZ$38:DZ46)+72,0)</f>
        <v>83.649000000000001</v>
      </c>
      <c r="DX66" s="50">
        <f>HLOOKUP(DX$55,'Jadual2&amp;3-Industryindex'!$K$9:$MP$126,ROWS(EA$38:EA46)+72,0)</f>
        <v>139.93700000000001</v>
      </c>
      <c r="DY66" s="50">
        <f>HLOOKUP(DY$55,'Jadual2&amp;3-Industryindex'!$K$9:$MP$126,ROWS(EB$38:EB46)+72,0)</f>
        <v>91.421999999999997</v>
      </c>
      <c r="DZ66" s="50">
        <f>HLOOKUP(DZ$55,'Jadual2&amp;3-Industryindex'!$K$9:$MP$126,ROWS(EC$38:EC46)+72,0)</f>
        <v>135.506</v>
      </c>
      <c r="EA66" s="50">
        <f>HLOOKUP(EA$55,'Jadual2&amp;3-Industryindex'!$K$9:$MP$126,ROWS(ED$38:ED46)+72,0)</f>
        <v>80.912000000000006</v>
      </c>
      <c r="EB66" s="50">
        <f>HLOOKUP(EB$55,'Jadual2&amp;3-Industryindex'!$K$9:$MP$126,ROWS(EE$38:EE46)+72,0)</f>
        <v>91.025000000000006</v>
      </c>
      <c r="EC66" s="50">
        <f>HLOOKUP(EC$55,'Jadual2&amp;3-Industryindex'!$K$9:$MP$126,ROWS(EF$38:EF46)+72,0)</f>
        <v>81.614000000000004</v>
      </c>
      <c r="ED66" s="50">
        <f>HLOOKUP(ED$55,'Jadual2&amp;3-Industryindex'!$K$9:$MP$126,ROWS(EG$38:EG46)+72,0)</f>
        <v>118.696</v>
      </c>
      <c r="EE66" s="50">
        <f>HLOOKUP(EE$55,'Jadual2&amp;3-Industryindex'!$K$9:$MP$126,ROWS(EH$38:EH46)+72,0)</f>
        <v>112.057</v>
      </c>
      <c r="EF66" s="374"/>
      <c r="EG66" s="374"/>
      <c r="EH66" s="374"/>
      <c r="EI66" s="374"/>
      <c r="EJ66" s="374"/>
      <c r="EK66" s="374"/>
      <c r="EL66" s="374"/>
      <c r="EM66" s="374"/>
      <c r="EN66" s="374"/>
      <c r="EO66" s="374"/>
      <c r="EP66" s="374"/>
      <c r="EQ66" s="374"/>
      <c r="ER66" s="374"/>
      <c r="ES66" s="374"/>
      <c r="ET66" s="374"/>
      <c r="EU66" s="374"/>
      <c r="EV66" s="374"/>
      <c r="EW66" s="374"/>
      <c r="EX66" s="374"/>
      <c r="EY66" s="374"/>
      <c r="EZ66" s="374"/>
      <c r="FA66" s="374"/>
      <c r="FB66" s="374"/>
      <c r="FC66" s="374"/>
      <c r="FD66" s="374"/>
      <c r="FE66" s="374"/>
      <c r="FF66" s="374"/>
      <c r="FG66" s="374"/>
      <c r="FH66" s="374"/>
      <c r="FI66" s="374"/>
      <c r="FJ66" s="374"/>
      <c r="FK66" s="374"/>
      <c r="FL66" s="374"/>
      <c r="FM66" s="374"/>
      <c r="FN66" s="374"/>
      <c r="FO66" s="374"/>
      <c r="FP66" s="374"/>
      <c r="FQ66" s="374"/>
      <c r="FR66" s="374"/>
      <c r="FS66" s="374"/>
      <c r="FT66" s="374"/>
      <c r="FU66" s="374"/>
      <c r="FV66" s="374"/>
      <c r="FW66" s="374"/>
      <c r="FX66" s="374"/>
      <c r="FY66" s="374"/>
      <c r="FZ66" s="374"/>
      <c r="GA66" s="374"/>
      <c r="GB66" s="374"/>
      <c r="GC66" s="374"/>
      <c r="GD66" s="374"/>
      <c r="GE66" s="374"/>
      <c r="GF66" s="374"/>
      <c r="GG66" s="374"/>
      <c r="GH66" s="374"/>
      <c r="GI66" s="374"/>
      <c r="GJ66" s="374"/>
      <c r="GK66" s="374"/>
      <c r="GL66" s="374"/>
      <c r="GM66" s="374"/>
      <c r="GN66" s="374"/>
      <c r="GO66" s="374"/>
      <c r="GP66" s="374"/>
      <c r="GQ66" s="374"/>
      <c r="GR66" s="374"/>
      <c r="GS66" s="374"/>
      <c r="GT66" s="374"/>
      <c r="GU66" s="374"/>
      <c r="GV66" s="374"/>
      <c r="GW66" s="374"/>
      <c r="GX66" s="374"/>
      <c r="GY66" s="374"/>
      <c r="GZ66" s="374"/>
      <c r="HA66" s="374"/>
      <c r="HB66" s="374"/>
      <c r="HC66" s="374"/>
      <c r="HD66" s="374"/>
      <c r="HE66" s="374"/>
      <c r="HF66" s="374"/>
      <c r="HG66" s="374"/>
      <c r="HH66" s="374"/>
      <c r="HI66" s="374"/>
      <c r="HJ66" s="374"/>
      <c r="HK66" s="374"/>
      <c r="HL66" s="374"/>
      <c r="HM66" s="374"/>
      <c r="HN66" s="374"/>
      <c r="HO66" s="374"/>
      <c r="HP66" s="374"/>
      <c r="HQ66" s="374"/>
      <c r="HR66" s="374"/>
      <c r="HS66" s="374"/>
      <c r="HT66" s="374"/>
      <c r="HU66" s="374"/>
      <c r="HV66" s="374"/>
      <c r="HW66" s="374"/>
      <c r="HX66" s="374"/>
      <c r="HY66" s="374"/>
      <c r="HZ66" s="374"/>
      <c r="IA66" s="374"/>
      <c r="IB66" s="374"/>
      <c r="IC66" s="374"/>
      <c r="ID66" s="374"/>
      <c r="IE66" s="374"/>
      <c r="IF66" s="374"/>
      <c r="IG66" s="374"/>
      <c r="IH66" s="374"/>
      <c r="II66" s="374"/>
      <c r="IJ66" s="374"/>
      <c r="IK66" s="374"/>
      <c r="IL66" s="374"/>
      <c r="IM66" s="374"/>
      <c r="IN66" s="374"/>
    </row>
    <row r="67" spans="1:248" x14ac:dyDescent="0.25">
      <c r="A67" s="382" t="s">
        <v>678</v>
      </c>
      <c r="B67" s="332" t="e">
        <f t="shared" si="5"/>
        <v>#REF!</v>
      </c>
      <c r="C67" s="386">
        <f>'Jadual1-IPP'!E110</f>
        <v>121.67400000000001</v>
      </c>
      <c r="F67" s="50">
        <f>HLOOKUP(F$55,'Jadual2&amp;3-Industryindex'!$K$9:$MP$126,ROWS(I$38:I47)+72,0)</f>
        <v>88.012</v>
      </c>
      <c r="G67" s="50">
        <f>HLOOKUP(G$55,'Jadual2&amp;3-Industryindex'!$K$9:$MP$126,ROWS(J$38:J47)+72,0)</f>
        <v>110.89</v>
      </c>
      <c r="H67" s="50">
        <f>HLOOKUP(H$55,'Jadual2&amp;3-Industryindex'!$K$9:$MP$126,ROWS(K$38:K47)+72,0)</f>
        <v>89.832999999999998</v>
      </c>
      <c r="I67" s="50">
        <f>HLOOKUP(I$55,'Jadual2&amp;3-Industryindex'!$K$9:$MP$126,ROWS(L$38:L47)+72,0)</f>
        <v>107.06699999999999</v>
      </c>
      <c r="J67" s="50">
        <f>HLOOKUP(J$55,'Jadual2&amp;3-Industryindex'!$K$9:$MP$126,ROWS(M$38:M47)+72,0)</f>
        <v>107.435</v>
      </c>
      <c r="K67" s="50">
        <f>HLOOKUP(K$55,'Jadual2&amp;3-Industryindex'!$K$9:$MP$126,ROWS(N$38:N47)+72,0)</f>
        <v>121.327</v>
      </c>
      <c r="L67" s="50">
        <f>HLOOKUP(L$55,'Jadual2&amp;3-Industryindex'!$K$9:$MP$126,ROWS(O$38:O47)+72,0)</f>
        <v>109.27500000000001</v>
      </c>
      <c r="M67" s="50">
        <f>HLOOKUP(M$55,'Jadual2&amp;3-Industryindex'!$K$9:$MP$126,ROWS(P$38:P47)+72,0)</f>
        <v>118.94799999999999</v>
      </c>
      <c r="N67" s="50">
        <f>HLOOKUP(N$55,'Jadual2&amp;3-Industryindex'!$K$9:$MP$126,ROWS(Q$38:Q47)+72,0)</f>
        <v>107.45099999999999</v>
      </c>
      <c r="O67" s="50">
        <f>HLOOKUP(O$55,'Jadual2&amp;3-Industryindex'!$K$9:$MP$126,ROWS(R$38:R47)+72,0)</f>
        <v>124.75700000000001</v>
      </c>
      <c r="P67" s="50">
        <f>HLOOKUP(P$55,'Jadual2&amp;3-Industryindex'!$K$9:$MP$126,ROWS(S$38:S47)+72,0)</f>
        <v>125.76300000000001</v>
      </c>
      <c r="Q67" s="50">
        <f>HLOOKUP(Q$55,'Jadual2&amp;3-Industryindex'!$K$9:$MP$126,ROWS(T$38:T47)+72,0)</f>
        <v>96.900999999999996</v>
      </c>
      <c r="R67" s="50">
        <f>HLOOKUP(R$55,'Jadual2&amp;3-Industryindex'!$K$9:$MP$126,ROWS(U$38:U47)+72,0)</f>
        <v>106.831</v>
      </c>
      <c r="S67" s="50">
        <f>HLOOKUP(S$55,'Jadual2&amp;3-Industryindex'!$K$9:$MP$126,ROWS(V$38:V47)+72,0)</f>
        <v>106.95</v>
      </c>
      <c r="T67" s="50">
        <f>HLOOKUP(T$55,'Jadual2&amp;3-Industryindex'!$K$9:$MP$126,ROWS(W$38:W47)+72,0)</f>
        <v>97.501999999999995</v>
      </c>
      <c r="U67" s="50">
        <f>HLOOKUP(U$55,'Jadual2&amp;3-Industryindex'!$K$9:$MP$126,ROWS(X$38:X47)+72,0)</f>
        <v>119.267</v>
      </c>
      <c r="V67" s="50">
        <f>HLOOKUP(V$55,'Jadual2&amp;3-Industryindex'!$K$9:$MP$126,ROWS(Y$38:Y47)+72,0)</f>
        <v>113.845</v>
      </c>
      <c r="W67" s="50">
        <f>HLOOKUP(W$55,'Jadual2&amp;3-Industryindex'!$K$9:$MP$126,ROWS(Z$38:Z47)+72,0)</f>
        <v>118.72499999999999</v>
      </c>
      <c r="X67" s="50">
        <f>HLOOKUP(X$55,'Jadual2&amp;3-Industryindex'!$K$9:$MP$126,ROWS(AA$38:AA47)+72,0)</f>
        <v>96.786000000000001</v>
      </c>
      <c r="Y67" s="50">
        <f>HLOOKUP(Y$55,'Jadual2&amp;3-Industryindex'!$K$9:$MP$126,ROWS(AB$38:AB47)+72,0)</f>
        <v>114.042</v>
      </c>
      <c r="Z67" s="50">
        <f>HLOOKUP(Z$55,'Jadual2&amp;3-Industryindex'!$K$9:$MP$126,ROWS(AC$38:AC47)+72,0)</f>
        <v>118.461</v>
      </c>
      <c r="AA67" s="50">
        <f>HLOOKUP(AA$55,'Jadual2&amp;3-Industryindex'!$K$9:$MP$126,ROWS(AD$38:AD47)+72,0)</f>
        <v>122.747</v>
      </c>
      <c r="AB67" s="50">
        <f>HLOOKUP(AB$55,'Jadual2&amp;3-Industryindex'!$K$9:$MP$126,ROWS(AE$38:AE47)+72,0)</f>
        <v>124.056</v>
      </c>
      <c r="AC67" s="50">
        <f>HLOOKUP(AC$55,'Jadual2&amp;3-Industryindex'!$K$9:$MP$126,ROWS(AF$38:AF47)+72,0)</f>
        <v>104.831</v>
      </c>
      <c r="AD67" s="50">
        <f>HLOOKUP(AD$55,'Jadual2&amp;3-Industryindex'!$K$9:$MP$126,ROWS(AG$38:AG47)+72,0)</f>
        <v>122.54600000000001</v>
      </c>
      <c r="AE67" s="50">
        <f>HLOOKUP(AE$55,'Jadual2&amp;3-Industryindex'!$K$9:$MP$126,ROWS(AH$38:AH47)+72,0)</f>
        <v>111.64400000000001</v>
      </c>
      <c r="AF67" s="50">
        <f>HLOOKUP(AF$55,'Jadual2&amp;3-Industryindex'!$K$9:$MP$126,ROWS(AI$38:AI47)+72,0)</f>
        <v>127.935</v>
      </c>
      <c r="AG67" s="50">
        <f>HLOOKUP(AG$55,'Jadual2&amp;3-Industryindex'!$K$9:$MP$126,ROWS(AJ$38:AJ47)+72,0)</f>
        <v>107.5</v>
      </c>
      <c r="AH67" s="50">
        <f>HLOOKUP(AH$55,'Jadual2&amp;3-Industryindex'!$K$9:$MP$126,ROWS(AK$38:AK47)+72,0)</f>
        <v>108.706</v>
      </c>
      <c r="AI67" s="50">
        <f>HLOOKUP(AI$55,'Jadual2&amp;3-Industryindex'!$K$9:$MP$126,ROWS(AL$38:AL47)+72,0)</f>
        <v>117.613</v>
      </c>
      <c r="AJ67" s="50">
        <f>HLOOKUP(AJ$55,'Jadual2&amp;3-Industryindex'!$K$9:$MP$126,ROWS(AM$38:AM47)+72,0)</f>
        <v>138.66900000000001</v>
      </c>
      <c r="AK67" s="50">
        <f>HLOOKUP(AK$55,'Jadual2&amp;3-Industryindex'!$K$9:$MP$126,ROWS(AN$38:AN47)+72,0)</f>
        <v>90.768000000000001</v>
      </c>
      <c r="AL67" s="50">
        <f>HLOOKUP(AL$55,'Jadual2&amp;3-Industryindex'!$K$9:$MP$126,ROWS(AO$38:AO47)+72,0)</f>
        <v>103.256</v>
      </c>
      <c r="AM67" s="50">
        <f>HLOOKUP(AM$55,'Jadual2&amp;3-Industryindex'!$K$9:$MP$126,ROWS(AP$38:AP47)+72,0)</f>
        <v>134.33500000000001</v>
      </c>
      <c r="AN67" s="50">
        <f>HLOOKUP(AN$55,'Jadual2&amp;3-Industryindex'!$K$9:$MP$126,ROWS(AQ$38:AQ47)+72,0)</f>
        <v>93.42</v>
      </c>
      <c r="AO67" s="50">
        <f>HLOOKUP(AO$55,'Jadual2&amp;3-Industryindex'!$K$9:$MP$126,ROWS(AR$38:AR47)+72,0)</f>
        <v>115.509</v>
      </c>
      <c r="AP67" s="50">
        <f>HLOOKUP(AP$55,'Jadual2&amp;3-Industryindex'!$K$9:$MP$126,ROWS(AS$38:AS47)+72,0)</f>
        <v>82.441999999999993</v>
      </c>
      <c r="AQ67" s="50">
        <f>HLOOKUP(AQ$55,'Jadual2&amp;3-Industryindex'!$K$9:$MP$126,ROWS(AT$38:AT47)+72,0)</f>
        <v>184.55699999999999</v>
      </c>
      <c r="AR67" s="50">
        <f>HLOOKUP(AR$55,'Jadual2&amp;3-Industryindex'!$K$9:$MP$126,ROWS(AU$38:AU47)+72,0)</f>
        <v>118.56699999999999</v>
      </c>
      <c r="AS67" s="50">
        <f>HLOOKUP(AS$55,'Jadual2&amp;3-Industryindex'!$K$9:$MP$126,ROWS(AV$38:AV47)+72,0)</f>
        <v>107.794</v>
      </c>
      <c r="AT67" s="50">
        <f>HLOOKUP(AT$55,'Jadual2&amp;3-Industryindex'!$K$9:$MP$126,ROWS(AW$38:AW47)+72,0)</f>
        <v>86.004000000000005</v>
      </c>
      <c r="AU67" s="50">
        <f>HLOOKUP(AU$55,'Jadual2&amp;3-Industryindex'!$K$9:$MP$126,ROWS(AX$38:AX47)+72,0)</f>
        <v>113.944</v>
      </c>
      <c r="AV67" s="50">
        <f>HLOOKUP(AV$55,'Jadual2&amp;3-Industryindex'!$K$9:$MP$126,ROWS(AY$38:AY47)+72,0)</f>
        <v>108.15900000000001</v>
      </c>
      <c r="AW67" s="50">
        <f>HLOOKUP(AW$55,'Jadual2&amp;3-Industryindex'!$K$9:$MP$126,ROWS(AZ$38:AZ47)+72,0)</f>
        <v>93.507999999999996</v>
      </c>
      <c r="AX67" s="50">
        <f>HLOOKUP(AX$55,'Jadual2&amp;3-Industryindex'!$K$9:$MP$126,ROWS(BA$38:BA47)+72,0)</f>
        <v>109.52</v>
      </c>
      <c r="AY67" s="50">
        <f>HLOOKUP(AY$55,'Jadual2&amp;3-Industryindex'!$K$9:$MP$126,ROWS(BB$38:BB47)+72,0)</f>
        <v>113.139</v>
      </c>
      <c r="AZ67" s="50">
        <f>HLOOKUP(AZ$55,'Jadual2&amp;3-Industryindex'!$K$9:$MP$126,ROWS(BC$38:BC47)+72,0)</f>
        <v>103.90600000000001</v>
      </c>
      <c r="BA67" s="50">
        <f>HLOOKUP(BA$55,'Jadual2&amp;3-Industryindex'!$K$9:$MP$126,ROWS(BD$38:BD47)+72,0)</f>
        <v>112.961</v>
      </c>
      <c r="BB67" s="50">
        <f>HLOOKUP(BB$55,'Jadual2&amp;3-Industryindex'!$K$9:$MP$126,ROWS(BE$38:BE47)+72,0)</f>
        <v>104.05200000000001</v>
      </c>
      <c r="BC67" s="50">
        <f>HLOOKUP(BC$55,'Jadual2&amp;3-Industryindex'!$K$9:$MP$126,ROWS(BF$38:BF47)+72,0)</f>
        <v>103.18899999999999</v>
      </c>
      <c r="BD67" s="50">
        <f>HLOOKUP(BD$55,'Jadual2&amp;3-Industryindex'!$K$9:$MP$126,ROWS(BG$38:BG47)+72,0)</f>
        <v>115.276</v>
      </c>
      <c r="BE67" s="50">
        <f>HLOOKUP(BE$55,'Jadual2&amp;3-Industryindex'!$K$9:$MP$126,ROWS(BH$38:BH47)+72,0)</f>
        <v>113.203</v>
      </c>
      <c r="BF67" s="50">
        <f>HLOOKUP(BF$55,'Jadual2&amp;3-Industryindex'!$K$9:$MP$126,ROWS(BI$38:BI47)+72,0)</f>
        <v>113.90600000000001</v>
      </c>
      <c r="BG67" s="50">
        <f>HLOOKUP(BG$55,'Jadual2&amp;3-Industryindex'!$K$9:$MP$126,ROWS(BJ$38:BJ47)+72,0)</f>
        <v>115.316</v>
      </c>
      <c r="BH67" s="50">
        <f>HLOOKUP(BH$55,'Jadual2&amp;3-Industryindex'!$K$9:$MP$126,ROWS(BK$38:BK47)+72,0)</f>
        <v>98.394999999999996</v>
      </c>
      <c r="BI67" s="50">
        <f>HLOOKUP(BI$55,'Jadual2&amp;3-Industryindex'!$K$9:$MP$126,ROWS(BL$38:BL47)+72,0)</f>
        <v>96.478999999999999</v>
      </c>
      <c r="BJ67" s="50">
        <f>HLOOKUP(BJ$55,'Jadual2&amp;3-Industryindex'!$K$9:$MP$126,ROWS(BM$38:BM47)+72,0)</f>
        <v>99.522999999999996</v>
      </c>
      <c r="BK67" s="50">
        <f>HLOOKUP(BK$55,'Jadual2&amp;3-Industryindex'!$K$9:$MP$126,ROWS(BN$38:BN47)+72,0)</f>
        <v>121.42100000000001</v>
      </c>
      <c r="BL67" s="50">
        <f>HLOOKUP(BL$55,'Jadual2&amp;3-Industryindex'!$K$9:$MP$126,ROWS(BO$38:BO47)+72,0)</f>
        <v>104.14100000000001</v>
      </c>
      <c r="BM67" s="50">
        <f>HLOOKUP(BM$55,'Jadual2&amp;3-Industryindex'!$K$9:$MP$126,ROWS(BP$38:BP47)+72,0)</f>
        <v>95.391000000000005</v>
      </c>
      <c r="BN67" s="50">
        <f>HLOOKUP(BN$55,'Jadual2&amp;3-Industryindex'!$K$9:$MP$126,ROWS(BQ$38:BQ47)+72,0)</f>
        <v>96.763999999999996</v>
      </c>
      <c r="BO67" s="50">
        <f>HLOOKUP(BO$55,'Jadual2&amp;3-Industryindex'!$K$9:$MP$126,ROWS(BR$38:BR47)+72,0)</f>
        <v>120.229</v>
      </c>
      <c r="BP67" s="50">
        <f>HLOOKUP(BP$55,'Jadual2&amp;3-Industryindex'!$K$9:$MP$126,ROWS(BS$38:BS47)+72,0)</f>
        <v>110.654</v>
      </c>
      <c r="BQ67" s="50">
        <f>HLOOKUP(BQ$55,'Jadual2&amp;3-Industryindex'!$K$9:$MP$126,ROWS(BT$38:BT47)+72,0)</f>
        <v>106.047</v>
      </c>
      <c r="BR67" s="50">
        <f>HLOOKUP(BR$55,'Jadual2&amp;3-Industryindex'!$K$9:$MP$126,ROWS(BU$38:BU47)+72,0)</f>
        <v>80.772000000000006</v>
      </c>
      <c r="BS67" s="50">
        <f>HLOOKUP(BS$55,'Jadual2&amp;3-Industryindex'!$K$9:$MP$126,ROWS(BV$38:BV47)+72,0)</f>
        <v>90.962999999999994</v>
      </c>
      <c r="BT67" s="50">
        <f>HLOOKUP(BT$55,'Jadual2&amp;3-Industryindex'!$K$9:$MP$126,ROWS(BW$38:BW47)+72,0)</f>
        <v>108.91500000000001</v>
      </c>
      <c r="BU67" s="50">
        <f>HLOOKUP(BU$55,'Jadual2&amp;3-Industryindex'!$K$9:$MP$126,ROWS(BX$38:BX47)+72,0)</f>
        <v>98.260999999999996</v>
      </c>
      <c r="BV67" s="50">
        <f>HLOOKUP(BV$55,'Jadual2&amp;3-Industryindex'!$K$9:$MP$126,ROWS(BY$38:BY47)+72,0)</f>
        <v>98.066000000000003</v>
      </c>
      <c r="BW67" s="50">
        <f>HLOOKUP(BW$55,'Jadual2&amp;3-Industryindex'!$K$9:$MP$126,ROWS(BZ$38:BZ47)+72,0)</f>
        <v>99.585999999999999</v>
      </c>
      <c r="BX67" s="50">
        <f>HLOOKUP(BX$55,'Jadual2&amp;3-Industryindex'!$K$9:$MP$126,ROWS(CA$38:CA47)+72,0)</f>
        <v>112.553</v>
      </c>
      <c r="BY67" s="50">
        <f>HLOOKUP(BY$55,'Jadual2&amp;3-Industryindex'!$K$9:$MP$126,ROWS(CB$38:CB47)+72,0)</f>
        <v>121.575</v>
      </c>
      <c r="BZ67" s="50">
        <f>HLOOKUP(BZ$55,'Jadual2&amp;3-Industryindex'!$K$9:$MP$126,ROWS(CC$38:CC47)+72,0)</f>
        <v>129.392</v>
      </c>
      <c r="CA67" s="50">
        <f>HLOOKUP(CA$55,'Jadual2&amp;3-Industryindex'!$K$9:$MP$126,ROWS(CD$38:CD47)+72,0)</f>
        <v>104.967</v>
      </c>
      <c r="CB67" s="50">
        <f>HLOOKUP(CB$55,'Jadual2&amp;3-Industryindex'!$K$9:$MP$126,ROWS(CE$38:CE47)+72,0)</f>
        <v>110.369</v>
      </c>
      <c r="CC67" s="50">
        <f>HLOOKUP(CC$55,'Jadual2&amp;3-Industryindex'!$K$9:$MP$126,ROWS(CF$38:CF47)+72,0)</f>
        <v>106.355</v>
      </c>
      <c r="CD67" s="50">
        <f>HLOOKUP(CD$55,'Jadual2&amp;3-Industryindex'!$K$9:$MP$126,ROWS(CG$38:CG47)+72,0)</f>
        <v>98.850999999999999</v>
      </c>
      <c r="CE67" s="50">
        <f>HLOOKUP(CE$55,'Jadual2&amp;3-Industryindex'!$K$9:$MP$126,ROWS(CH$38:CH47)+72,0)</f>
        <v>94.290999999999997</v>
      </c>
      <c r="CF67" s="50">
        <f>HLOOKUP(CF$55,'Jadual2&amp;3-Industryindex'!$K$9:$MP$126,ROWS(CI$38:CI47)+72,0)</f>
        <v>113.98399999999999</v>
      </c>
      <c r="CG67" s="50">
        <f>HLOOKUP(CG$55,'Jadual2&amp;3-Industryindex'!$K$9:$MP$126,ROWS(CJ$38:CJ47)+72,0)</f>
        <v>117.111</v>
      </c>
      <c r="CH67" s="50">
        <f>HLOOKUP(CH$55,'Jadual2&amp;3-Industryindex'!$K$9:$MP$126,ROWS(CK$38:CK47)+72,0)</f>
        <v>100.652</v>
      </c>
      <c r="CI67" s="50">
        <f>HLOOKUP(CI$55,'Jadual2&amp;3-Industryindex'!$K$9:$MP$126,ROWS(CL$38:CL47)+72,0)</f>
        <v>96.966999999999999</v>
      </c>
      <c r="CJ67" s="50">
        <f>HLOOKUP(CJ$55,'Jadual2&amp;3-Industryindex'!$K$9:$MP$126,ROWS(CN$38:CN47)+72,0)</f>
        <v>120.736</v>
      </c>
      <c r="CK67" s="50">
        <f>HLOOKUP(CK$55,'Jadual2&amp;3-Industryindex'!$K$9:$MP$126,ROWS(CO$38:CO47)+72,0)</f>
        <v>102.01600000000001</v>
      </c>
      <c r="CL67" s="50">
        <f>HLOOKUP(CL$55,'Jadual2&amp;3-Industryindex'!$K$9:$MP$126,ROWS(CP$38:CP47)+72,0)</f>
        <v>126.011</v>
      </c>
      <c r="CM67" s="50">
        <f>HLOOKUP(CM$55,'Jadual2&amp;3-Industryindex'!$K$9:$MP$126,ROWS(CQ$38:CQ47)+72,0)</f>
        <v>89.26</v>
      </c>
      <c r="CN67" s="50">
        <f>HLOOKUP(CN$55,'Jadual2&amp;3-Industryindex'!$K$9:$MP$126,ROWS(CQ$38:CQ47)+72,0)</f>
        <v>91.784000000000006</v>
      </c>
      <c r="CO67" s="50">
        <f>HLOOKUP(CO$55,'Jadual2&amp;3-Industryindex'!$K$9:$MP$126,ROWS(CR$38:CR47)+72,0)</f>
        <v>121.99</v>
      </c>
      <c r="CP67" s="50">
        <f>HLOOKUP(CP$55,'Jadual2&amp;3-Industryindex'!$K$9:$MP$126,ROWS(CS$38:CS47)+72,0)</f>
        <v>76.021000000000001</v>
      </c>
      <c r="CQ67" s="50">
        <f>HLOOKUP(CQ$55,'Jadual2&amp;3-Industryindex'!$K$9:$MP$126,ROWS(CT$38:CT47)+72,0)</f>
        <v>100.369</v>
      </c>
      <c r="CR67" s="50">
        <f>HLOOKUP(CR$55,'Jadual2&amp;3-Industryindex'!$K$9:$MP$126,ROWS(CU$38:CU47)+72,0)</f>
        <v>118.289</v>
      </c>
      <c r="CS67" s="50">
        <f>HLOOKUP(CS$55,'Jadual2&amp;3-Industryindex'!$K$9:$MP$126,ROWS(CV$38:CV47)+72,0)</f>
        <v>113.626</v>
      </c>
      <c r="CT67" s="50">
        <f>HLOOKUP(CT$55,'Jadual2&amp;3-Industryindex'!$K$9:$MP$126,ROWS(CW$38:CW47)+72,0)</f>
        <v>104.858</v>
      </c>
      <c r="CU67" s="50">
        <f>HLOOKUP(CU$55,'Jadual2&amp;3-Industryindex'!$K$9:$MP$126,ROWS(CX$38:CX47)+72,0)</f>
        <v>106.063</v>
      </c>
      <c r="CV67" s="50">
        <f>HLOOKUP(CV$55,'Jadual2&amp;3-Industryindex'!$K$9:$MP$126,ROWS(CY$38:CY47)+72,0)</f>
        <v>119.003</v>
      </c>
      <c r="CW67" s="50">
        <f>HLOOKUP(CW$55,'Jadual2&amp;3-Industryindex'!$K$9:$MP$126,ROWS(CZ$38:CZ47)+72,0)</f>
        <v>111.813</v>
      </c>
      <c r="CX67" s="50">
        <f>HLOOKUP(CX$55,'Jadual2&amp;3-Industryindex'!$K$9:$MP$126,ROWS(DA$38:DA47)+72,0)</f>
        <v>129.91399999999999</v>
      </c>
      <c r="CY67" s="50">
        <f>HLOOKUP(CY$55,'Jadual2&amp;3-Industryindex'!$K$9:$MP$126,ROWS(DB$38:DB47)+72,0)</f>
        <v>126.134</v>
      </c>
      <c r="CZ67" s="50">
        <f>HLOOKUP(CZ$55,'Jadual2&amp;3-Industryindex'!$K$9:$MP$126,ROWS(DC$38:DC47)+72,0)</f>
        <v>121.182</v>
      </c>
      <c r="DA67" s="50">
        <f>HLOOKUP(DA$55,'Jadual2&amp;3-Industryindex'!$K$9:$MP$126,ROWS(DD$38:DD47)+72,0)</f>
        <v>174.34100000000001</v>
      </c>
      <c r="DB67" s="50">
        <f>HLOOKUP(DB$55,'Jadual2&amp;3-Industryindex'!$K$9:$MP$126,ROWS(DE$38:DE47)+72,0)</f>
        <v>110.017</v>
      </c>
      <c r="DC67" s="50">
        <f>HLOOKUP(DC$55,'Jadual2&amp;3-Industryindex'!$K$9:$MP$126,ROWS(DF$38:DF47)+72,0)</f>
        <v>114.387</v>
      </c>
      <c r="DD67" s="50">
        <f>HLOOKUP(DD$55,'Jadual2&amp;3-Industryindex'!$K$9:$MP$126,ROWS(DG$38:DG47)+72,0)</f>
        <v>91.281999999999996</v>
      </c>
      <c r="DE67" s="50">
        <f>HLOOKUP(DE$55,'Jadual2&amp;3-Industryindex'!$K$9:$MP$126,ROWS(DH$38:DH47)+72,0)</f>
        <v>111.069</v>
      </c>
      <c r="DF67" s="50">
        <f>HLOOKUP(DF$55,'Jadual2&amp;3-Industryindex'!$K$9:$MP$126,ROWS(DI$38:DI47)+72,0)</f>
        <v>67.974000000000004</v>
      </c>
      <c r="DG67" s="50">
        <f>HLOOKUP(DG$55,'Jadual2&amp;3-Industryindex'!$K$9:$MP$126,ROWS(DJ$38:DJ47)+72,0)</f>
        <v>127.511</v>
      </c>
      <c r="DH67" s="50">
        <f>HLOOKUP(DH$55,'Jadual2&amp;3-Industryindex'!$K$9:$MP$126,ROWS(DK$38:DK47)+72,0)</f>
        <v>105.014</v>
      </c>
      <c r="DI67" s="50">
        <f>HLOOKUP(DI$55,'Jadual2&amp;3-Industryindex'!$K$9:$MP$126,ROWS(DL$38:DL47)+72,0)</f>
        <v>155.273</v>
      </c>
      <c r="DJ67" s="50">
        <f>HLOOKUP(DJ$55,'Jadual2&amp;3-Industryindex'!$K$9:$MP$126,ROWS(DM$38:DM47)+72,0)</f>
        <v>93.941999999999993</v>
      </c>
      <c r="DK67" s="50">
        <f>HLOOKUP(DK$55,'Jadual2&amp;3-Industryindex'!$K$9:$MP$126,ROWS(DN$38:DN47)+72,0)</f>
        <v>91.290999999999997</v>
      </c>
      <c r="DL67" s="50">
        <f>HLOOKUP(DL$55,'Jadual2&amp;3-Industryindex'!$K$9:$MP$126,ROWS(DO$38:DO47)+72,0)</f>
        <v>125.742</v>
      </c>
      <c r="DM67" s="50">
        <f>HLOOKUP(DM$55,'Jadual2&amp;3-Industryindex'!$K$9:$MP$126,ROWS(DP$38:DP47)+72,0)</f>
        <v>110.974</v>
      </c>
      <c r="DN67" s="50">
        <f>HLOOKUP(DN$55,'Jadual2&amp;3-Industryindex'!$K$9:$MP$126,ROWS(DQ$38:DQ47)+72,0)</f>
        <v>116.342</v>
      </c>
      <c r="DO67" s="50">
        <f>HLOOKUP(DO$55,'Jadual2&amp;3-Industryindex'!$K$9:$MP$126,ROWS(DR$38:DR47)+72,0)</f>
        <v>121.937</v>
      </c>
      <c r="DP67" s="50">
        <f>HLOOKUP(DP$55,'Jadual2&amp;3-Industryindex'!$K$9:$MP$126,ROWS(DS$38:DS47)+72,0)</f>
        <v>98.563999999999993</v>
      </c>
      <c r="DQ67" s="50">
        <f>HLOOKUP(DQ$55,'Jadual2&amp;3-Industryindex'!$K$9:$MP$126,ROWS(DT$38:DT47)+72,0)</f>
        <v>96.456000000000003</v>
      </c>
      <c r="DR67" s="50">
        <f>HLOOKUP(DR$55,'Jadual2&amp;3-Industryindex'!$K$9:$MP$126,ROWS(DU$38:DU47)+72,0)</f>
        <v>135.21899999999999</v>
      </c>
      <c r="DS67" s="50">
        <f>HLOOKUP(DS$55,'Jadual2&amp;3-Industryindex'!$K$9:$MP$126,ROWS(DV$38:DV47)+72,0)</f>
        <v>124.23099999999999</v>
      </c>
      <c r="DT67" s="50">
        <f>HLOOKUP(DT$55,'Jadual2&amp;3-Industryindex'!$K$9:$MP$126,ROWS(DW$38:DW47)+72,0)</f>
        <v>133.13300000000001</v>
      </c>
      <c r="DU67" s="50">
        <f>HLOOKUP(DU$55,'Jadual2&amp;3-Industryindex'!$K$9:$MP$126,ROWS(DX$38:DX47)+72,0)</f>
        <v>129.97999999999999</v>
      </c>
      <c r="DV67" s="50">
        <f>HLOOKUP(DV$55,'Jadual2&amp;3-Industryindex'!$K$9:$MP$126,ROWS(DY$38:DY47)+72,0)</f>
        <v>129.55600000000001</v>
      </c>
      <c r="DW67" s="50">
        <f>HLOOKUP(DW$55,'Jadual2&amp;3-Industryindex'!$K$9:$MP$126,ROWS(DZ$38:DZ47)+72,0)</f>
        <v>110.229</v>
      </c>
      <c r="DX67" s="50">
        <f>HLOOKUP(DX$55,'Jadual2&amp;3-Industryindex'!$K$9:$MP$126,ROWS(EA$38:EA47)+72,0)</f>
        <v>97.010999999999996</v>
      </c>
      <c r="DY67" s="50">
        <f>HLOOKUP(DY$55,'Jadual2&amp;3-Industryindex'!$K$9:$MP$126,ROWS(EB$38:EB47)+72,0)</f>
        <v>87.79</v>
      </c>
      <c r="DZ67" s="50">
        <f>HLOOKUP(DZ$55,'Jadual2&amp;3-Industryindex'!$K$9:$MP$126,ROWS(EC$38:EC47)+72,0)</f>
        <v>133.69200000000001</v>
      </c>
      <c r="EA67" s="50">
        <f>HLOOKUP(EA$55,'Jadual2&amp;3-Industryindex'!$K$9:$MP$126,ROWS(ED$38:ED47)+72,0)</f>
        <v>126.339</v>
      </c>
      <c r="EB67" s="50">
        <f>HLOOKUP(EB$55,'Jadual2&amp;3-Industryindex'!$K$9:$MP$126,ROWS(EE$38:EE47)+72,0)</f>
        <v>115.623</v>
      </c>
      <c r="EC67" s="50">
        <f>HLOOKUP(EC$55,'Jadual2&amp;3-Industryindex'!$K$9:$MP$126,ROWS(EF$38:EF47)+72,0)</f>
        <v>77.263999999999996</v>
      </c>
      <c r="ED67" s="50">
        <f>HLOOKUP(ED$55,'Jadual2&amp;3-Industryindex'!$K$9:$MP$126,ROWS(EG$38:EG47)+72,0)</f>
        <v>115.91800000000001</v>
      </c>
      <c r="EE67" s="50">
        <f>HLOOKUP(EE$55,'Jadual2&amp;3-Industryindex'!$K$9:$MP$126,ROWS(EH$38:EH47)+72,0)</f>
        <v>139.77799999999999</v>
      </c>
      <c r="EF67" s="374"/>
      <c r="EG67" s="374"/>
      <c r="EH67" s="374"/>
      <c r="EI67" s="374"/>
      <c r="EJ67" s="374"/>
      <c r="EK67" s="374"/>
      <c r="EL67" s="374"/>
      <c r="EM67" s="374"/>
      <c r="EN67" s="374"/>
      <c r="EO67" s="374"/>
      <c r="EP67" s="374"/>
      <c r="EQ67" s="374"/>
      <c r="ER67" s="374"/>
      <c r="ES67" s="374"/>
      <c r="ET67" s="374"/>
      <c r="EU67" s="374"/>
      <c r="EV67" s="374"/>
      <c r="EW67" s="374"/>
      <c r="EX67" s="374"/>
      <c r="EY67" s="374"/>
      <c r="EZ67" s="374"/>
      <c r="FA67" s="374"/>
      <c r="FB67" s="374"/>
      <c r="FC67" s="374"/>
      <c r="FD67" s="374"/>
      <c r="FE67" s="374"/>
      <c r="FF67" s="374"/>
      <c r="FG67" s="374"/>
      <c r="FH67" s="374"/>
      <c r="FI67" s="374"/>
      <c r="FJ67" s="374"/>
      <c r="FK67" s="374"/>
      <c r="FL67" s="374"/>
      <c r="FM67" s="374"/>
      <c r="FN67" s="374"/>
      <c r="FO67" s="374"/>
      <c r="FP67" s="374"/>
      <c r="FQ67" s="374"/>
      <c r="FR67" s="374"/>
      <c r="FS67" s="374"/>
      <c r="FT67" s="374"/>
      <c r="FU67" s="374"/>
      <c r="FV67" s="374"/>
      <c r="FW67" s="374"/>
      <c r="FX67" s="374"/>
      <c r="FY67" s="374"/>
      <c r="FZ67" s="374"/>
      <c r="GA67" s="374"/>
      <c r="GB67" s="374"/>
      <c r="GC67" s="374"/>
      <c r="GD67" s="374"/>
      <c r="GE67" s="374"/>
      <c r="GF67" s="374"/>
      <c r="GG67" s="374"/>
      <c r="GH67" s="374"/>
      <c r="GI67" s="374"/>
      <c r="GJ67" s="374"/>
      <c r="GK67" s="374"/>
      <c r="GL67" s="374"/>
      <c r="GM67" s="374"/>
      <c r="GN67" s="374"/>
      <c r="GO67" s="374"/>
      <c r="GP67" s="374"/>
      <c r="GQ67" s="374"/>
      <c r="GR67" s="374"/>
      <c r="GS67" s="374"/>
      <c r="GT67" s="374"/>
      <c r="GU67" s="374"/>
      <c r="GV67" s="374"/>
      <c r="GW67" s="374"/>
      <c r="GX67" s="374"/>
      <c r="GY67" s="374"/>
      <c r="GZ67" s="374"/>
      <c r="HA67" s="374"/>
      <c r="HB67" s="374"/>
      <c r="HC67" s="374"/>
      <c r="HD67" s="374"/>
      <c r="HE67" s="374"/>
      <c r="HF67" s="374"/>
      <c r="HG67" s="374"/>
      <c r="HH67" s="374"/>
      <c r="HI67" s="374"/>
      <c r="HJ67" s="374"/>
      <c r="HK67" s="374"/>
      <c r="HL67" s="374"/>
      <c r="HM67" s="374"/>
      <c r="HN67" s="374"/>
      <c r="HO67" s="374"/>
      <c r="HP67" s="374"/>
      <c r="HQ67" s="374"/>
      <c r="HR67" s="374"/>
      <c r="HS67" s="374"/>
      <c r="HT67" s="374"/>
      <c r="HU67" s="374"/>
      <c r="HV67" s="374"/>
      <c r="HW67" s="374"/>
      <c r="HX67" s="374"/>
      <c r="HY67" s="374"/>
      <c r="HZ67" s="374"/>
      <c r="IA67" s="374"/>
      <c r="IB67" s="374"/>
      <c r="IC67" s="374"/>
      <c r="ID67" s="374"/>
      <c r="IE67" s="374"/>
      <c r="IF67" s="374"/>
      <c r="IG67" s="374"/>
      <c r="IH67" s="374"/>
      <c r="II67" s="374"/>
      <c r="IJ67" s="374"/>
      <c r="IK67" s="374"/>
      <c r="IL67" s="374"/>
      <c r="IM67" s="374"/>
      <c r="IN67" s="374"/>
    </row>
    <row r="68" spans="1:248" x14ac:dyDescent="0.25">
      <c r="A68" s="382" t="s">
        <v>679</v>
      </c>
      <c r="B68" s="332" t="b">
        <f t="shared" si="5"/>
        <v>0</v>
      </c>
      <c r="C68" s="386">
        <f>'Jadual1-IPP'!E111</f>
        <v>118.075</v>
      </c>
      <c r="F68" s="50">
        <f>HLOOKUP(F$55,'Jadual2&amp;3-Industryindex'!$K$9:$MP$126,ROWS(I$38:I48)+72,0)</f>
        <v>93.063999999999993</v>
      </c>
      <c r="G68" s="50">
        <f>HLOOKUP(G$55,'Jadual2&amp;3-Industryindex'!$K$9:$MP$126,ROWS(J$38:J48)+72,0)</f>
        <v>128.37100000000001</v>
      </c>
      <c r="H68" s="50">
        <f>HLOOKUP(H$55,'Jadual2&amp;3-Industryindex'!$K$9:$MP$126,ROWS(K$38:K48)+72,0)</f>
        <v>89.643000000000001</v>
      </c>
      <c r="I68" s="50">
        <f>HLOOKUP(I$55,'Jadual2&amp;3-Industryindex'!$K$9:$MP$126,ROWS(L$38:L48)+72,0)</f>
        <v>110.20399999999999</v>
      </c>
      <c r="J68" s="50">
        <f>HLOOKUP(J$55,'Jadual2&amp;3-Industryindex'!$K$9:$MP$126,ROWS(M$38:M48)+72,0)</f>
        <v>108.18899999999999</v>
      </c>
      <c r="K68" s="50">
        <f>HLOOKUP(K$55,'Jadual2&amp;3-Industryindex'!$K$9:$MP$126,ROWS(N$38:N48)+72,0)</f>
        <v>115.34399999999999</v>
      </c>
      <c r="L68" s="50">
        <f>HLOOKUP(L$55,'Jadual2&amp;3-Industryindex'!$K$9:$MP$126,ROWS(O$38:O48)+72,0)</f>
        <v>109.387</v>
      </c>
      <c r="M68" s="50">
        <f>HLOOKUP(M$55,'Jadual2&amp;3-Industryindex'!$K$9:$MP$126,ROWS(P$38:P48)+72,0)</f>
        <v>123.34699999999999</v>
      </c>
      <c r="N68" s="50">
        <f>HLOOKUP(N$55,'Jadual2&amp;3-Industryindex'!$K$9:$MP$126,ROWS(Q$38:Q48)+72,0)</f>
        <v>114.044</v>
      </c>
      <c r="O68" s="50">
        <f>HLOOKUP(O$55,'Jadual2&amp;3-Industryindex'!$K$9:$MP$126,ROWS(R$38:R48)+72,0)</f>
        <v>129.65799999999999</v>
      </c>
      <c r="P68" s="50">
        <f>HLOOKUP(P$55,'Jadual2&amp;3-Industryindex'!$K$9:$MP$126,ROWS(S$38:S48)+72,0)</f>
        <v>132.298</v>
      </c>
      <c r="Q68" s="50">
        <f>HLOOKUP(Q$55,'Jadual2&amp;3-Industryindex'!$K$9:$MP$126,ROWS(T$38:T48)+72,0)</f>
        <v>89.466999999999999</v>
      </c>
      <c r="R68" s="50">
        <f>HLOOKUP(R$55,'Jadual2&amp;3-Industryindex'!$K$9:$MP$126,ROWS(U$38:U48)+72,0)</f>
        <v>109.538</v>
      </c>
      <c r="S68" s="50">
        <f>HLOOKUP(S$55,'Jadual2&amp;3-Industryindex'!$K$9:$MP$126,ROWS(V$38:V48)+72,0)</f>
        <v>113.663</v>
      </c>
      <c r="T68" s="50">
        <f>HLOOKUP(T$55,'Jadual2&amp;3-Industryindex'!$K$9:$MP$126,ROWS(W$38:W48)+72,0)</f>
        <v>103.27200000000001</v>
      </c>
      <c r="U68" s="50">
        <f>HLOOKUP(U$55,'Jadual2&amp;3-Industryindex'!$K$9:$MP$126,ROWS(X$38:X48)+72,0)</f>
        <v>109.639</v>
      </c>
      <c r="V68" s="50">
        <f>HLOOKUP(V$55,'Jadual2&amp;3-Industryindex'!$K$9:$MP$126,ROWS(Y$38:Y48)+72,0)</f>
        <v>108.17</v>
      </c>
      <c r="W68" s="50">
        <f>HLOOKUP(W$55,'Jadual2&amp;3-Industryindex'!$K$9:$MP$126,ROWS(Z$38:Z48)+72,0)</f>
        <v>94.682000000000002</v>
      </c>
      <c r="X68" s="50">
        <f>HLOOKUP(X$55,'Jadual2&amp;3-Industryindex'!$K$9:$MP$126,ROWS(AA$38:AA48)+72,0)</f>
        <v>92.058999999999997</v>
      </c>
      <c r="Y68" s="50">
        <f>HLOOKUP(Y$55,'Jadual2&amp;3-Industryindex'!$K$9:$MP$126,ROWS(AB$38:AB48)+72,0)</f>
        <v>104.78100000000001</v>
      </c>
      <c r="Z68" s="50">
        <f>HLOOKUP(Z$55,'Jadual2&amp;3-Industryindex'!$K$9:$MP$126,ROWS(AC$38:AC48)+72,0)</f>
        <v>126.312</v>
      </c>
      <c r="AA68" s="50">
        <f>HLOOKUP(AA$55,'Jadual2&amp;3-Industryindex'!$K$9:$MP$126,ROWS(AD$38:AD48)+72,0)</f>
        <v>127.67100000000001</v>
      </c>
      <c r="AB68" s="50">
        <f>HLOOKUP(AB$55,'Jadual2&amp;3-Industryindex'!$K$9:$MP$126,ROWS(AE$38:AE48)+72,0)</f>
        <v>119.77200000000001</v>
      </c>
      <c r="AC68" s="50">
        <f>HLOOKUP(AC$55,'Jadual2&amp;3-Industryindex'!$K$9:$MP$126,ROWS(AF$38:AF48)+72,0)</f>
        <v>108.105</v>
      </c>
      <c r="AD68" s="50">
        <f>HLOOKUP(AD$55,'Jadual2&amp;3-Industryindex'!$K$9:$MP$126,ROWS(AG$38:AG48)+72,0)</f>
        <v>116.746</v>
      </c>
      <c r="AE68" s="50">
        <f>HLOOKUP(AE$55,'Jadual2&amp;3-Industryindex'!$K$9:$MP$126,ROWS(AH$38:AH48)+72,0)</f>
        <v>105.249</v>
      </c>
      <c r="AF68" s="50">
        <f>HLOOKUP(AF$55,'Jadual2&amp;3-Industryindex'!$K$9:$MP$126,ROWS(AI$38:AI48)+72,0)</f>
        <v>126.33799999999999</v>
      </c>
      <c r="AG68" s="50">
        <f>HLOOKUP(AG$55,'Jadual2&amp;3-Industryindex'!$K$9:$MP$126,ROWS(AJ$38:AJ48)+72,0)</f>
        <v>100.74299999999999</v>
      </c>
      <c r="AH68" s="50">
        <f>HLOOKUP(AH$55,'Jadual2&amp;3-Industryindex'!$K$9:$MP$126,ROWS(AK$38:AK48)+72,0)</f>
        <v>116.98</v>
      </c>
      <c r="AI68" s="50">
        <f>HLOOKUP(AI$55,'Jadual2&amp;3-Industryindex'!$K$9:$MP$126,ROWS(AL$38:AL48)+72,0)</f>
        <v>115.71299999999999</v>
      </c>
      <c r="AJ68" s="50">
        <f>HLOOKUP(AJ$55,'Jadual2&amp;3-Industryindex'!$K$9:$MP$126,ROWS(AM$38:AM48)+72,0)</f>
        <v>127.944</v>
      </c>
      <c r="AK68" s="50">
        <f>HLOOKUP(AK$55,'Jadual2&amp;3-Industryindex'!$K$9:$MP$126,ROWS(AN$38:AN48)+72,0)</f>
        <v>99.405000000000001</v>
      </c>
      <c r="AL68" s="50">
        <f>HLOOKUP(AL$55,'Jadual2&amp;3-Industryindex'!$K$9:$MP$126,ROWS(AO$38:AO48)+72,0)</f>
        <v>120.43600000000001</v>
      </c>
      <c r="AM68" s="50">
        <f>HLOOKUP(AM$55,'Jadual2&amp;3-Industryindex'!$K$9:$MP$126,ROWS(AP$38:AP48)+72,0)</f>
        <v>125.55500000000001</v>
      </c>
      <c r="AN68" s="50">
        <f>HLOOKUP(AN$55,'Jadual2&amp;3-Industryindex'!$K$9:$MP$126,ROWS(AQ$38:AQ48)+72,0)</f>
        <v>91.215000000000003</v>
      </c>
      <c r="AO68" s="50">
        <f>HLOOKUP(AO$55,'Jadual2&amp;3-Industryindex'!$K$9:$MP$126,ROWS(AR$38:AR48)+72,0)</f>
        <v>124.887</v>
      </c>
      <c r="AP68" s="50">
        <f>HLOOKUP(AP$55,'Jadual2&amp;3-Industryindex'!$K$9:$MP$126,ROWS(AS$38:AS48)+72,0)</f>
        <v>91.483000000000004</v>
      </c>
      <c r="AQ68" s="50">
        <f>HLOOKUP(AQ$55,'Jadual2&amp;3-Industryindex'!$K$9:$MP$126,ROWS(AT$38:AT48)+72,0)</f>
        <v>186.542</v>
      </c>
      <c r="AR68" s="50">
        <f>HLOOKUP(AR$55,'Jadual2&amp;3-Industryindex'!$K$9:$MP$126,ROWS(AU$38:AU48)+72,0)</f>
        <v>111.337</v>
      </c>
      <c r="AS68" s="50">
        <f>HLOOKUP(AS$55,'Jadual2&amp;3-Industryindex'!$K$9:$MP$126,ROWS(AV$38:AV48)+72,0)</f>
        <v>114.298</v>
      </c>
      <c r="AT68" s="50">
        <f>HLOOKUP(AT$55,'Jadual2&amp;3-Industryindex'!$K$9:$MP$126,ROWS(AW$38:AW48)+72,0)</f>
        <v>95.575000000000003</v>
      </c>
      <c r="AU68" s="50">
        <f>HLOOKUP(AU$55,'Jadual2&amp;3-Industryindex'!$K$9:$MP$126,ROWS(AX$38:AX48)+72,0)</f>
        <v>125.17700000000001</v>
      </c>
      <c r="AV68" s="50">
        <f>HLOOKUP(AV$55,'Jadual2&amp;3-Industryindex'!$K$9:$MP$126,ROWS(AY$38:AY48)+72,0)</f>
        <v>111.648</v>
      </c>
      <c r="AW68" s="50">
        <f>HLOOKUP(AW$55,'Jadual2&amp;3-Industryindex'!$K$9:$MP$126,ROWS(AZ$38:AZ48)+72,0)</f>
        <v>104.845</v>
      </c>
      <c r="AX68" s="50">
        <f>HLOOKUP(AX$55,'Jadual2&amp;3-Industryindex'!$K$9:$MP$126,ROWS(BA$38:BA48)+72,0)</f>
        <v>116.697</v>
      </c>
      <c r="AY68" s="50">
        <f>HLOOKUP(AY$55,'Jadual2&amp;3-Industryindex'!$K$9:$MP$126,ROWS(BB$38:BB48)+72,0)</f>
        <v>97.284000000000006</v>
      </c>
      <c r="AZ68" s="50">
        <f>HLOOKUP(AZ$55,'Jadual2&amp;3-Industryindex'!$K$9:$MP$126,ROWS(BC$38:BC48)+72,0)</f>
        <v>121.35</v>
      </c>
      <c r="BA68" s="50">
        <f>HLOOKUP(BA$55,'Jadual2&amp;3-Industryindex'!$K$9:$MP$126,ROWS(BD$38:BD48)+72,0)</f>
        <v>100.476</v>
      </c>
      <c r="BB68" s="50">
        <f>HLOOKUP(BB$55,'Jadual2&amp;3-Industryindex'!$K$9:$MP$126,ROWS(BE$38:BE48)+72,0)</f>
        <v>107.21599999999999</v>
      </c>
      <c r="BC68" s="50">
        <f>HLOOKUP(BC$55,'Jadual2&amp;3-Industryindex'!$K$9:$MP$126,ROWS(BF$38:BF48)+72,0)</f>
        <v>122.65600000000001</v>
      </c>
      <c r="BD68" s="50">
        <f>HLOOKUP(BD$55,'Jadual2&amp;3-Industryindex'!$K$9:$MP$126,ROWS(BG$38:BG48)+72,0)</f>
        <v>111.14</v>
      </c>
      <c r="BE68" s="50">
        <f>HLOOKUP(BE$55,'Jadual2&amp;3-Industryindex'!$K$9:$MP$126,ROWS(BH$38:BH48)+72,0)</f>
        <v>106.476</v>
      </c>
      <c r="BF68" s="50">
        <f>HLOOKUP(BF$55,'Jadual2&amp;3-Industryindex'!$K$9:$MP$126,ROWS(BI$38:BI48)+72,0)</f>
        <v>111.485</v>
      </c>
      <c r="BG68" s="50">
        <f>HLOOKUP(BG$55,'Jadual2&amp;3-Industryindex'!$K$9:$MP$126,ROWS(BJ$38:BJ48)+72,0)</f>
        <v>100.858</v>
      </c>
      <c r="BH68" s="50">
        <f>HLOOKUP(BH$55,'Jadual2&amp;3-Industryindex'!$K$9:$MP$126,ROWS(BK$38:BK48)+72,0)</f>
        <v>88.436000000000007</v>
      </c>
      <c r="BI68" s="50">
        <f>HLOOKUP(BI$55,'Jadual2&amp;3-Industryindex'!$K$9:$MP$126,ROWS(BL$38:BL48)+72,0)</f>
        <v>99.929000000000002</v>
      </c>
      <c r="BJ68" s="50">
        <f>HLOOKUP(BJ$55,'Jadual2&amp;3-Industryindex'!$K$9:$MP$126,ROWS(BM$38:BM48)+72,0)</f>
        <v>85.043999999999997</v>
      </c>
      <c r="BK68" s="50">
        <f>HLOOKUP(BK$55,'Jadual2&amp;3-Industryindex'!$K$9:$MP$126,ROWS(BN$38:BN48)+72,0)</f>
        <v>103.033</v>
      </c>
      <c r="BL68" s="50">
        <f>HLOOKUP(BL$55,'Jadual2&amp;3-Industryindex'!$K$9:$MP$126,ROWS(BO$38:BO48)+72,0)</f>
        <v>114.063</v>
      </c>
      <c r="BM68" s="50">
        <f>HLOOKUP(BM$55,'Jadual2&amp;3-Industryindex'!$K$9:$MP$126,ROWS(BP$38:BP48)+72,0)</f>
        <v>101.242</v>
      </c>
      <c r="BN68" s="50">
        <f>HLOOKUP(BN$55,'Jadual2&amp;3-Industryindex'!$K$9:$MP$126,ROWS(BQ$38:BQ48)+72,0)</f>
        <v>95.31</v>
      </c>
      <c r="BO68" s="50">
        <f>HLOOKUP(BO$55,'Jadual2&amp;3-Industryindex'!$K$9:$MP$126,ROWS(BR$38:BR48)+72,0)</f>
        <v>121.074</v>
      </c>
      <c r="BP68" s="50">
        <f>HLOOKUP(BP$55,'Jadual2&amp;3-Industryindex'!$K$9:$MP$126,ROWS(BS$38:BS48)+72,0)</f>
        <v>105.08199999999999</v>
      </c>
      <c r="BQ68" s="50">
        <f>HLOOKUP(BQ$55,'Jadual2&amp;3-Industryindex'!$K$9:$MP$126,ROWS(BT$38:BT48)+72,0)</f>
        <v>111.3</v>
      </c>
      <c r="BR68" s="50">
        <f>HLOOKUP(BR$55,'Jadual2&amp;3-Industryindex'!$K$9:$MP$126,ROWS(BU$38:BU48)+72,0)</f>
        <v>81.734999999999999</v>
      </c>
      <c r="BS68" s="50">
        <f>HLOOKUP(BS$55,'Jadual2&amp;3-Industryindex'!$K$9:$MP$126,ROWS(BV$38:BV48)+72,0)</f>
        <v>85.061999999999998</v>
      </c>
      <c r="BT68" s="50">
        <f>HLOOKUP(BT$55,'Jadual2&amp;3-Industryindex'!$K$9:$MP$126,ROWS(BW$38:BW48)+72,0)</f>
        <v>101.297</v>
      </c>
      <c r="BU68" s="50">
        <f>HLOOKUP(BU$55,'Jadual2&amp;3-Industryindex'!$K$9:$MP$126,ROWS(BX$38:BX48)+72,0)</f>
        <v>101.816</v>
      </c>
      <c r="BV68" s="50">
        <f>HLOOKUP(BV$55,'Jadual2&amp;3-Industryindex'!$K$9:$MP$126,ROWS(BY$38:BY48)+72,0)</f>
        <v>91.596000000000004</v>
      </c>
      <c r="BW68" s="50">
        <f>HLOOKUP(BW$55,'Jadual2&amp;3-Industryindex'!$K$9:$MP$126,ROWS(BZ$38:BZ48)+72,0)</f>
        <v>93.837000000000003</v>
      </c>
      <c r="BX68" s="50">
        <f>HLOOKUP(BX$55,'Jadual2&amp;3-Industryindex'!$K$9:$MP$126,ROWS(CA$38:CA48)+72,0)</f>
        <v>109.68300000000001</v>
      </c>
      <c r="BY68" s="50">
        <f>HLOOKUP(BY$55,'Jadual2&amp;3-Industryindex'!$K$9:$MP$126,ROWS(CB$38:CB48)+72,0)</f>
        <v>123.301</v>
      </c>
      <c r="BZ68" s="50">
        <f>HLOOKUP(BZ$55,'Jadual2&amp;3-Industryindex'!$K$9:$MP$126,ROWS(CC$38:CC48)+72,0)</f>
        <v>101.423</v>
      </c>
      <c r="CA68" s="50">
        <f>HLOOKUP(CA$55,'Jadual2&amp;3-Industryindex'!$K$9:$MP$126,ROWS(CD$38:CD48)+72,0)</f>
        <v>116.274</v>
      </c>
      <c r="CB68" s="50">
        <f>HLOOKUP(CB$55,'Jadual2&amp;3-Industryindex'!$K$9:$MP$126,ROWS(CE$38:CE48)+72,0)</f>
        <v>96.706999999999994</v>
      </c>
      <c r="CC68" s="50">
        <f>HLOOKUP(CC$55,'Jadual2&amp;3-Industryindex'!$K$9:$MP$126,ROWS(CF$38:CF48)+72,0)</f>
        <v>99.954999999999998</v>
      </c>
      <c r="CD68" s="50">
        <f>HLOOKUP(CD$55,'Jadual2&amp;3-Industryindex'!$K$9:$MP$126,ROWS(CG$38:CG48)+72,0)</f>
        <v>109.72</v>
      </c>
      <c r="CE68" s="50">
        <f>HLOOKUP(CE$55,'Jadual2&amp;3-Industryindex'!$K$9:$MP$126,ROWS(CH$38:CH48)+72,0)</f>
        <v>94.37</v>
      </c>
      <c r="CF68" s="50">
        <f>HLOOKUP(CF$55,'Jadual2&amp;3-Industryindex'!$K$9:$MP$126,ROWS(CI$38:CI48)+72,0)</f>
        <v>119.242</v>
      </c>
      <c r="CG68" s="50">
        <f>HLOOKUP(CG$55,'Jadual2&amp;3-Industryindex'!$K$9:$MP$126,ROWS(CJ$38:CJ48)+72,0)</f>
        <v>129.02099999999999</v>
      </c>
      <c r="CH68" s="50">
        <f>HLOOKUP(CH$55,'Jadual2&amp;3-Industryindex'!$K$9:$MP$126,ROWS(CK$38:CK48)+72,0)</f>
        <v>100.654</v>
      </c>
      <c r="CI68" s="50">
        <f>HLOOKUP(CI$55,'Jadual2&amp;3-Industryindex'!$K$9:$MP$126,ROWS(CL$38:CL48)+72,0)</f>
        <v>92.123999999999995</v>
      </c>
      <c r="CJ68" s="50">
        <f>HLOOKUP(CJ$55,'Jadual2&amp;3-Industryindex'!$K$9:$MP$126,ROWS(CN$38:CN48)+72,0)</f>
        <v>124.089</v>
      </c>
      <c r="CK68" s="50">
        <f>HLOOKUP(CK$55,'Jadual2&amp;3-Industryindex'!$K$9:$MP$126,ROWS(CO$38:CO48)+72,0)</f>
        <v>109.005</v>
      </c>
      <c r="CL68" s="50">
        <f>HLOOKUP(CL$55,'Jadual2&amp;3-Industryindex'!$K$9:$MP$126,ROWS(CP$38:CP48)+72,0)</f>
        <v>79.846999999999994</v>
      </c>
      <c r="CM68" s="50">
        <f>HLOOKUP(CM$55,'Jadual2&amp;3-Industryindex'!$K$9:$MP$126,ROWS(CQ$38:CQ48)+72,0)</f>
        <v>109.01</v>
      </c>
      <c r="CN68" s="50">
        <f>HLOOKUP(CN$55,'Jadual2&amp;3-Industryindex'!$K$9:$MP$126,ROWS(CQ$38:CQ48)+72,0)</f>
        <v>98.061000000000007</v>
      </c>
      <c r="CO68" s="50">
        <f>HLOOKUP(CO$55,'Jadual2&amp;3-Industryindex'!$K$9:$MP$126,ROWS(CR$38:CR48)+72,0)</f>
        <v>109.64</v>
      </c>
      <c r="CP68" s="50">
        <f>HLOOKUP(CP$55,'Jadual2&amp;3-Industryindex'!$K$9:$MP$126,ROWS(CS$38:CS48)+72,0)</f>
        <v>107.545</v>
      </c>
      <c r="CQ68" s="50">
        <f>HLOOKUP(CQ$55,'Jadual2&amp;3-Industryindex'!$K$9:$MP$126,ROWS(CT$38:CT48)+72,0)</f>
        <v>96.120999999999995</v>
      </c>
      <c r="CR68" s="50">
        <f>HLOOKUP(CR$55,'Jadual2&amp;3-Industryindex'!$K$9:$MP$126,ROWS(CU$38:CU48)+72,0)</f>
        <v>134.19999999999999</v>
      </c>
      <c r="CS68" s="50">
        <f>HLOOKUP(CS$55,'Jadual2&amp;3-Industryindex'!$K$9:$MP$126,ROWS(CV$38:CV48)+72,0)</f>
        <v>115.197</v>
      </c>
      <c r="CT68" s="50">
        <f>HLOOKUP(CT$55,'Jadual2&amp;3-Industryindex'!$K$9:$MP$126,ROWS(CW$38:CW48)+72,0)</f>
        <v>102.788</v>
      </c>
      <c r="CU68" s="50">
        <f>HLOOKUP(CU$55,'Jadual2&amp;3-Industryindex'!$K$9:$MP$126,ROWS(CX$38:CX48)+72,0)</f>
        <v>104.152</v>
      </c>
      <c r="CV68" s="50">
        <f>HLOOKUP(CV$55,'Jadual2&amp;3-Industryindex'!$K$9:$MP$126,ROWS(CY$38:CY48)+72,0)</f>
        <v>119.15900000000001</v>
      </c>
      <c r="CW68" s="50">
        <f>HLOOKUP(CW$55,'Jadual2&amp;3-Industryindex'!$K$9:$MP$126,ROWS(CZ$38:CZ48)+72,0)</f>
        <v>113.023</v>
      </c>
      <c r="CX68" s="50">
        <f>HLOOKUP(CX$55,'Jadual2&amp;3-Industryindex'!$K$9:$MP$126,ROWS(DA$38:DA48)+72,0)</f>
        <v>129.649</v>
      </c>
      <c r="CY68" s="50">
        <f>HLOOKUP(CY$55,'Jadual2&amp;3-Industryindex'!$K$9:$MP$126,ROWS(DB$38:DB48)+72,0)</f>
        <v>116.901</v>
      </c>
      <c r="CZ68" s="50">
        <f>HLOOKUP(CZ$55,'Jadual2&amp;3-Industryindex'!$K$9:$MP$126,ROWS(DC$38:DC48)+72,0)</f>
        <v>122.414</v>
      </c>
      <c r="DA68" s="50">
        <f>HLOOKUP(DA$55,'Jadual2&amp;3-Industryindex'!$K$9:$MP$126,ROWS(DD$38:DD48)+72,0)</f>
        <v>90.406000000000006</v>
      </c>
      <c r="DB68" s="50">
        <f>HLOOKUP(DB$55,'Jadual2&amp;3-Industryindex'!$K$9:$MP$126,ROWS(DE$38:DE48)+72,0)</f>
        <v>109.40600000000001</v>
      </c>
      <c r="DC68" s="50">
        <f>HLOOKUP(DC$55,'Jadual2&amp;3-Industryindex'!$K$9:$MP$126,ROWS(DF$38:DF48)+72,0)</f>
        <v>117.881</v>
      </c>
      <c r="DD68" s="50">
        <f>HLOOKUP(DD$55,'Jadual2&amp;3-Industryindex'!$K$9:$MP$126,ROWS(DG$38:DG48)+72,0)</f>
        <v>87.944000000000003</v>
      </c>
      <c r="DE68" s="50">
        <f>HLOOKUP(DE$55,'Jadual2&amp;3-Industryindex'!$K$9:$MP$126,ROWS(DH$38:DH48)+72,0)</f>
        <v>102.224</v>
      </c>
      <c r="DF68" s="50">
        <f>HLOOKUP(DF$55,'Jadual2&amp;3-Industryindex'!$K$9:$MP$126,ROWS(DI$38:DI48)+72,0)</f>
        <v>71.846999999999994</v>
      </c>
      <c r="DG68" s="50">
        <f>HLOOKUP(DG$55,'Jadual2&amp;3-Industryindex'!$K$9:$MP$126,ROWS(DJ$38:DJ48)+72,0)</f>
        <v>105.959</v>
      </c>
      <c r="DH68" s="50">
        <f>HLOOKUP(DH$55,'Jadual2&amp;3-Industryindex'!$K$9:$MP$126,ROWS(DK$38:DK48)+72,0)</f>
        <v>77.521000000000001</v>
      </c>
      <c r="DI68" s="50">
        <f>HLOOKUP(DI$55,'Jadual2&amp;3-Industryindex'!$K$9:$MP$126,ROWS(DL$38:DL48)+72,0)</f>
        <v>90.867000000000004</v>
      </c>
      <c r="DJ68" s="50">
        <f>HLOOKUP(DJ$55,'Jadual2&amp;3-Industryindex'!$K$9:$MP$126,ROWS(DM$38:DM48)+72,0)</f>
        <v>100.75700000000001</v>
      </c>
      <c r="DK68" s="50">
        <f>HLOOKUP(DK$55,'Jadual2&amp;3-Industryindex'!$K$9:$MP$126,ROWS(DN$38:DN48)+72,0)</f>
        <v>95.879000000000005</v>
      </c>
      <c r="DL68" s="50">
        <f>HLOOKUP(DL$55,'Jadual2&amp;3-Industryindex'!$K$9:$MP$126,ROWS(DO$38:DO48)+72,0)</f>
        <v>137.03200000000001</v>
      </c>
      <c r="DM68" s="50">
        <f>HLOOKUP(DM$55,'Jadual2&amp;3-Industryindex'!$K$9:$MP$126,ROWS(DP$38:DP48)+72,0)</f>
        <v>110.58199999999999</v>
      </c>
      <c r="DN68" s="50">
        <f>HLOOKUP(DN$55,'Jadual2&amp;3-Industryindex'!$K$9:$MP$126,ROWS(DQ$38:DQ48)+72,0)</f>
        <v>119.708</v>
      </c>
      <c r="DO68" s="50">
        <f>HLOOKUP(DO$55,'Jadual2&amp;3-Industryindex'!$K$9:$MP$126,ROWS(DR$38:DR48)+72,0)</f>
        <v>122.69199999999999</v>
      </c>
      <c r="DP68" s="50">
        <f>HLOOKUP(DP$55,'Jadual2&amp;3-Industryindex'!$K$9:$MP$126,ROWS(DS$38:DS48)+72,0)</f>
        <v>89.808000000000007</v>
      </c>
      <c r="DQ68" s="50">
        <f>HLOOKUP(DQ$55,'Jadual2&amp;3-Industryindex'!$K$9:$MP$126,ROWS(DT$38:DT48)+72,0)</f>
        <v>91.816999999999993</v>
      </c>
      <c r="DR68" s="50">
        <f>HLOOKUP(DR$55,'Jadual2&amp;3-Industryindex'!$K$9:$MP$126,ROWS(DU$38:DU48)+72,0)</f>
        <v>135.328</v>
      </c>
      <c r="DS68" s="50">
        <f>HLOOKUP(DS$55,'Jadual2&amp;3-Industryindex'!$K$9:$MP$126,ROWS(DV$38:DV48)+72,0)</f>
        <v>113.508</v>
      </c>
      <c r="DT68" s="50">
        <f>HLOOKUP(DT$55,'Jadual2&amp;3-Industryindex'!$K$9:$MP$126,ROWS(DW$38:DW48)+72,0)</f>
        <v>116.027</v>
      </c>
      <c r="DU68" s="50">
        <f>HLOOKUP(DU$55,'Jadual2&amp;3-Industryindex'!$K$9:$MP$126,ROWS(DX$38:DX48)+72,0)</f>
        <v>115.08</v>
      </c>
      <c r="DV68" s="50">
        <f>HLOOKUP(DV$55,'Jadual2&amp;3-Industryindex'!$K$9:$MP$126,ROWS(DY$38:DY48)+72,0)</f>
        <v>148.93700000000001</v>
      </c>
      <c r="DW68" s="50">
        <f>HLOOKUP(DW$55,'Jadual2&amp;3-Industryindex'!$K$9:$MP$126,ROWS(DZ$38:DZ48)+72,0)</f>
        <v>115.072</v>
      </c>
      <c r="DX68" s="50">
        <f>HLOOKUP(DX$55,'Jadual2&amp;3-Industryindex'!$K$9:$MP$126,ROWS(EA$38:EA48)+72,0)</f>
        <v>83.644999999999996</v>
      </c>
      <c r="DY68" s="50">
        <f>HLOOKUP(DY$55,'Jadual2&amp;3-Industryindex'!$K$9:$MP$126,ROWS(EB$38:EB48)+72,0)</f>
        <v>74.796000000000006</v>
      </c>
      <c r="DZ68" s="50">
        <f>HLOOKUP(DZ$55,'Jadual2&amp;3-Industryindex'!$K$9:$MP$126,ROWS(EC$38:EC48)+72,0)</f>
        <v>128.786</v>
      </c>
      <c r="EA68" s="50">
        <f>HLOOKUP(EA$55,'Jadual2&amp;3-Industryindex'!$K$9:$MP$126,ROWS(ED$38:ED48)+72,0)</f>
        <v>76.256</v>
      </c>
      <c r="EB68" s="50">
        <f>HLOOKUP(EB$55,'Jadual2&amp;3-Industryindex'!$K$9:$MP$126,ROWS(EE$38:EE48)+72,0)</f>
        <v>110.703</v>
      </c>
      <c r="EC68" s="50">
        <f>HLOOKUP(EC$55,'Jadual2&amp;3-Industryindex'!$K$9:$MP$126,ROWS(EF$38:EF48)+72,0)</f>
        <v>91.414000000000001</v>
      </c>
      <c r="ED68" s="50">
        <f>HLOOKUP(ED$55,'Jadual2&amp;3-Industryindex'!$K$9:$MP$126,ROWS(EG$38:EG48)+72,0)</f>
        <v>109.31699999999999</v>
      </c>
      <c r="EE68" s="50">
        <f>HLOOKUP(EE$55,'Jadual2&amp;3-Industryindex'!$K$9:$MP$126,ROWS(EH$38:EH48)+72,0)</f>
        <v>96.72</v>
      </c>
      <c r="EF68" s="374"/>
      <c r="EG68" s="374"/>
      <c r="EH68" s="374"/>
      <c r="EI68" s="374"/>
      <c r="EJ68" s="374"/>
      <c r="EK68" s="374"/>
      <c r="EL68" s="374"/>
      <c r="EM68" s="374"/>
      <c r="EN68" s="374"/>
      <c r="EO68" s="374"/>
      <c r="EP68" s="374"/>
      <c r="EQ68" s="374"/>
      <c r="ER68" s="374"/>
      <c r="ES68" s="374"/>
      <c r="ET68" s="374"/>
      <c r="EU68" s="374"/>
      <c r="EV68" s="374"/>
      <c r="EW68" s="374"/>
      <c r="EX68" s="374"/>
      <c r="EY68" s="374"/>
      <c r="EZ68" s="374"/>
      <c r="FA68" s="374"/>
      <c r="FB68" s="374"/>
      <c r="FC68" s="374"/>
      <c r="FD68" s="374"/>
      <c r="FE68" s="374"/>
      <c r="FF68" s="374"/>
      <c r="FG68" s="374"/>
      <c r="FH68" s="374"/>
      <c r="FI68" s="374"/>
      <c r="FJ68" s="374"/>
      <c r="FK68" s="374"/>
      <c r="FL68" s="374"/>
      <c r="FM68" s="374"/>
      <c r="FN68" s="374"/>
      <c r="FO68" s="374"/>
      <c r="FP68" s="374"/>
      <c r="FQ68" s="374"/>
      <c r="FR68" s="374"/>
      <c r="FS68" s="374"/>
      <c r="FT68" s="374"/>
      <c r="FU68" s="374"/>
      <c r="FV68" s="374"/>
      <c r="FW68" s="374"/>
      <c r="FX68" s="374"/>
      <c r="FY68" s="374"/>
      <c r="FZ68" s="374"/>
      <c r="GA68" s="374"/>
      <c r="GB68" s="374"/>
      <c r="GC68" s="374"/>
      <c r="GD68" s="374"/>
      <c r="GE68" s="374"/>
      <c r="GF68" s="374"/>
      <c r="GG68" s="374"/>
      <c r="GH68" s="374"/>
      <c r="GI68" s="374"/>
      <c r="GJ68" s="374"/>
      <c r="GK68" s="374"/>
      <c r="GL68" s="374"/>
      <c r="GM68" s="374"/>
      <c r="GN68" s="374"/>
      <c r="GO68" s="374"/>
      <c r="GP68" s="374"/>
      <c r="GQ68" s="374"/>
      <c r="GR68" s="374"/>
      <c r="GS68" s="374"/>
      <c r="GT68" s="374"/>
      <c r="GU68" s="374"/>
      <c r="GV68" s="374"/>
      <c r="GW68" s="374"/>
      <c r="GX68" s="374"/>
      <c r="GY68" s="374"/>
      <c r="GZ68" s="374"/>
      <c r="HA68" s="374"/>
      <c r="HB68" s="374"/>
      <c r="HC68" s="374"/>
      <c r="HD68" s="374"/>
      <c r="HE68" s="374"/>
      <c r="HF68" s="374"/>
      <c r="HG68" s="374"/>
      <c r="HH68" s="374"/>
      <c r="HI68" s="374"/>
      <c r="HJ68" s="374"/>
      <c r="HK68" s="374"/>
      <c r="HL68" s="374"/>
      <c r="HM68" s="374"/>
      <c r="HN68" s="374"/>
      <c r="HO68" s="374"/>
      <c r="HP68" s="374"/>
      <c r="HQ68" s="374"/>
      <c r="HR68" s="374"/>
      <c r="HS68" s="374"/>
      <c r="HT68" s="374"/>
      <c r="HU68" s="374"/>
      <c r="HV68" s="374"/>
      <c r="HW68" s="374"/>
      <c r="HX68" s="374"/>
      <c r="HY68" s="374"/>
      <c r="HZ68" s="374"/>
      <c r="IA68" s="374"/>
      <c r="IB68" s="374"/>
      <c r="IC68" s="374"/>
      <c r="ID68" s="374"/>
      <c r="IE68" s="374"/>
      <c r="IF68" s="374"/>
      <c r="IG68" s="374"/>
      <c r="IH68" s="374"/>
      <c r="II68" s="374"/>
      <c r="IJ68" s="374"/>
      <c r="IK68" s="374"/>
      <c r="IL68" s="374"/>
      <c r="IM68" s="374"/>
      <c r="IN68" s="374"/>
    </row>
    <row r="69" spans="1:248" x14ac:dyDescent="0.25">
      <c r="A69" s="382" t="s">
        <v>680</v>
      </c>
      <c r="B69" s="332" t="b">
        <f t="shared" si="5"/>
        <v>0</v>
      </c>
      <c r="C69" s="386">
        <f>'Jadual1-IPP'!E112</f>
        <v>118.676</v>
      </c>
      <c r="F69" s="50">
        <f>HLOOKUP(F$55,'Jadual2&amp;3-Industryindex'!$K$9:$MP$126,ROWS(I$38:I49)+72,0)</f>
        <v>99.462999999999994</v>
      </c>
      <c r="G69" s="50">
        <f>HLOOKUP(G$55,'Jadual2&amp;3-Industryindex'!$K$9:$MP$126,ROWS(J$38:J49)+72,0)</f>
        <v>112.596</v>
      </c>
      <c r="H69" s="50">
        <f>HLOOKUP(H$55,'Jadual2&amp;3-Industryindex'!$K$9:$MP$126,ROWS(K$38:K49)+72,0)</f>
        <v>102.392</v>
      </c>
      <c r="I69" s="50">
        <f>HLOOKUP(I$55,'Jadual2&amp;3-Industryindex'!$K$9:$MP$126,ROWS(L$38:L49)+72,0)</f>
        <v>109.901</v>
      </c>
      <c r="J69" s="50">
        <f>HLOOKUP(J$55,'Jadual2&amp;3-Industryindex'!$K$9:$MP$126,ROWS(M$38:M49)+72,0)</f>
        <v>124.949</v>
      </c>
      <c r="K69" s="50">
        <f>HLOOKUP(K$55,'Jadual2&amp;3-Industryindex'!$K$9:$MP$126,ROWS(N$38:N49)+72,0)</f>
        <v>113.377</v>
      </c>
      <c r="L69" s="50">
        <f>HLOOKUP(L$55,'Jadual2&amp;3-Industryindex'!$K$9:$MP$126,ROWS(O$38:O49)+72,0)</f>
        <v>114.426</v>
      </c>
      <c r="M69" s="50">
        <f>HLOOKUP(M$55,'Jadual2&amp;3-Industryindex'!$K$9:$MP$126,ROWS(P$38:P49)+72,0)</f>
        <v>105.31399999999999</v>
      </c>
      <c r="N69" s="50">
        <f>HLOOKUP(N$55,'Jadual2&amp;3-Industryindex'!$K$9:$MP$126,ROWS(Q$38:Q49)+72,0)</f>
        <v>106.626</v>
      </c>
      <c r="O69" s="50">
        <f>HLOOKUP(O$55,'Jadual2&amp;3-Industryindex'!$K$9:$MP$126,ROWS(R$38:R49)+72,0)</f>
        <v>144.346</v>
      </c>
      <c r="P69" s="50">
        <f>HLOOKUP(P$55,'Jadual2&amp;3-Industryindex'!$K$9:$MP$126,ROWS(S$38:S49)+72,0)</f>
        <v>138.71899999999999</v>
      </c>
      <c r="Q69" s="50">
        <f>HLOOKUP(Q$55,'Jadual2&amp;3-Industryindex'!$K$9:$MP$126,ROWS(T$38:T49)+72,0)</f>
        <v>95.596999999999994</v>
      </c>
      <c r="R69" s="50">
        <f>HLOOKUP(R$55,'Jadual2&amp;3-Industryindex'!$K$9:$MP$126,ROWS(U$38:U49)+72,0)</f>
        <v>95.906000000000006</v>
      </c>
      <c r="S69" s="50">
        <f>HLOOKUP(S$55,'Jadual2&amp;3-Industryindex'!$K$9:$MP$126,ROWS(V$38:V49)+72,0)</f>
        <v>109.65</v>
      </c>
      <c r="T69" s="50">
        <f>HLOOKUP(T$55,'Jadual2&amp;3-Industryindex'!$K$9:$MP$126,ROWS(W$38:W49)+72,0)</f>
        <v>96.957999999999998</v>
      </c>
      <c r="U69" s="50">
        <f>HLOOKUP(U$55,'Jadual2&amp;3-Industryindex'!$K$9:$MP$126,ROWS(X$38:X49)+72,0)</f>
        <v>126.444</v>
      </c>
      <c r="V69" s="50">
        <f>HLOOKUP(V$55,'Jadual2&amp;3-Industryindex'!$K$9:$MP$126,ROWS(Y$38:Y49)+72,0)</f>
        <v>126.753</v>
      </c>
      <c r="W69" s="50">
        <f>HLOOKUP(W$55,'Jadual2&amp;3-Industryindex'!$K$9:$MP$126,ROWS(Z$38:Z49)+72,0)</f>
        <v>87.41</v>
      </c>
      <c r="X69" s="50">
        <f>HLOOKUP(X$55,'Jadual2&amp;3-Industryindex'!$K$9:$MP$126,ROWS(AA$38:AA49)+72,0)</f>
        <v>96.856999999999999</v>
      </c>
      <c r="Y69" s="50">
        <f>HLOOKUP(Y$55,'Jadual2&amp;3-Industryindex'!$K$9:$MP$126,ROWS(AB$38:AB49)+72,0)</f>
        <v>127.517</v>
      </c>
      <c r="Z69" s="50">
        <f>HLOOKUP(Z$55,'Jadual2&amp;3-Industryindex'!$K$9:$MP$126,ROWS(AC$38:AC49)+72,0)</f>
        <v>122.586</v>
      </c>
      <c r="AA69" s="50">
        <f>HLOOKUP(AA$55,'Jadual2&amp;3-Industryindex'!$K$9:$MP$126,ROWS(AD$38:AD49)+72,0)</f>
        <v>129.69900000000001</v>
      </c>
      <c r="AB69" s="50">
        <f>HLOOKUP(AB$55,'Jadual2&amp;3-Industryindex'!$K$9:$MP$126,ROWS(AE$38:AE49)+72,0)</f>
        <v>119.95099999999999</v>
      </c>
      <c r="AC69" s="50">
        <f>HLOOKUP(AC$55,'Jadual2&amp;3-Industryindex'!$K$9:$MP$126,ROWS(AF$38:AF49)+72,0)</f>
        <v>125.026</v>
      </c>
      <c r="AD69" s="50">
        <f>HLOOKUP(AD$55,'Jadual2&amp;3-Industryindex'!$K$9:$MP$126,ROWS(AG$38:AG49)+72,0)</f>
        <v>122.102</v>
      </c>
      <c r="AE69" s="50">
        <f>HLOOKUP(AE$55,'Jadual2&amp;3-Industryindex'!$K$9:$MP$126,ROWS(AH$38:AH49)+72,0)</f>
        <v>107.72799999999999</v>
      </c>
      <c r="AF69" s="50">
        <f>HLOOKUP(AF$55,'Jadual2&amp;3-Industryindex'!$K$9:$MP$126,ROWS(AI$38:AI49)+72,0)</f>
        <v>115.255</v>
      </c>
      <c r="AG69" s="50">
        <f>HLOOKUP(AG$55,'Jadual2&amp;3-Industryindex'!$K$9:$MP$126,ROWS(AJ$38:AJ49)+72,0)</f>
        <v>115.101</v>
      </c>
      <c r="AH69" s="50">
        <f>HLOOKUP(AH$55,'Jadual2&amp;3-Industryindex'!$K$9:$MP$126,ROWS(AK$38:AK49)+72,0)</f>
        <v>117.361</v>
      </c>
      <c r="AI69" s="50">
        <f>HLOOKUP(AI$55,'Jadual2&amp;3-Industryindex'!$K$9:$MP$126,ROWS(AL$38:AL49)+72,0)</f>
        <v>139.28299999999999</v>
      </c>
      <c r="AJ69" s="50">
        <f>HLOOKUP(AJ$55,'Jadual2&amp;3-Industryindex'!$K$9:$MP$126,ROWS(AM$38:AM49)+72,0)</f>
        <v>122.477</v>
      </c>
      <c r="AK69" s="50">
        <f>HLOOKUP(AK$55,'Jadual2&amp;3-Industryindex'!$K$9:$MP$126,ROWS(AN$38:AN49)+72,0)</f>
        <v>124.645</v>
      </c>
      <c r="AL69" s="50">
        <f>HLOOKUP(AL$55,'Jadual2&amp;3-Industryindex'!$K$9:$MP$126,ROWS(AO$38:AO49)+72,0)</f>
        <v>135.226</v>
      </c>
      <c r="AM69" s="50">
        <f>HLOOKUP(AM$55,'Jadual2&amp;3-Industryindex'!$K$9:$MP$126,ROWS(AP$38:AP49)+72,0)</f>
        <v>116.29600000000001</v>
      </c>
      <c r="AN69" s="50">
        <f>HLOOKUP(AN$55,'Jadual2&amp;3-Industryindex'!$K$9:$MP$126,ROWS(AQ$38:AQ49)+72,0)</f>
        <v>90</v>
      </c>
      <c r="AO69" s="50">
        <f>HLOOKUP(AO$55,'Jadual2&amp;3-Industryindex'!$K$9:$MP$126,ROWS(AR$38:AR49)+72,0)</f>
        <v>119.84099999999999</v>
      </c>
      <c r="AP69" s="50">
        <f>HLOOKUP(AP$55,'Jadual2&amp;3-Industryindex'!$K$9:$MP$126,ROWS(AS$38:AS49)+72,0)</f>
        <v>96.798000000000002</v>
      </c>
      <c r="AQ69" s="50">
        <f>HLOOKUP(AQ$55,'Jadual2&amp;3-Industryindex'!$K$9:$MP$126,ROWS(AT$38:AT49)+72,0)</f>
        <v>176.29499999999999</v>
      </c>
      <c r="AR69" s="50">
        <f>HLOOKUP(AR$55,'Jadual2&amp;3-Industryindex'!$K$9:$MP$126,ROWS(AU$38:AU49)+72,0)</f>
        <v>119.435</v>
      </c>
      <c r="AS69" s="50">
        <f>HLOOKUP(AS$55,'Jadual2&amp;3-Industryindex'!$K$9:$MP$126,ROWS(AV$38:AV49)+72,0)</f>
        <v>108.283</v>
      </c>
      <c r="AT69" s="50">
        <f>HLOOKUP(AT$55,'Jadual2&amp;3-Industryindex'!$K$9:$MP$126,ROWS(AW$38:AW49)+72,0)</f>
        <v>106.499</v>
      </c>
      <c r="AU69" s="50">
        <f>HLOOKUP(AU$55,'Jadual2&amp;3-Industryindex'!$K$9:$MP$126,ROWS(AX$38:AX49)+72,0)</f>
        <v>102.604</v>
      </c>
      <c r="AV69" s="50">
        <f>HLOOKUP(AV$55,'Jadual2&amp;3-Industryindex'!$K$9:$MP$126,ROWS(AY$38:AY49)+72,0)</f>
        <v>109.596</v>
      </c>
      <c r="AW69" s="50">
        <f>HLOOKUP(AW$55,'Jadual2&amp;3-Industryindex'!$K$9:$MP$126,ROWS(AZ$38:AZ49)+72,0)</f>
        <v>102.137</v>
      </c>
      <c r="AX69" s="50">
        <f>HLOOKUP(AX$55,'Jadual2&amp;3-Industryindex'!$K$9:$MP$126,ROWS(BA$38:BA49)+72,0)</f>
        <v>117.31</v>
      </c>
      <c r="AY69" s="50">
        <f>HLOOKUP(AY$55,'Jadual2&amp;3-Industryindex'!$K$9:$MP$126,ROWS(BB$38:BB49)+72,0)</f>
        <v>107.742</v>
      </c>
      <c r="AZ69" s="50">
        <f>HLOOKUP(AZ$55,'Jadual2&amp;3-Industryindex'!$K$9:$MP$126,ROWS(BC$38:BC49)+72,0)</f>
        <v>115.65300000000001</v>
      </c>
      <c r="BA69" s="50">
        <f>HLOOKUP(BA$55,'Jadual2&amp;3-Industryindex'!$K$9:$MP$126,ROWS(BD$38:BD49)+72,0)</f>
        <v>109.825</v>
      </c>
      <c r="BB69" s="50">
        <f>HLOOKUP(BB$55,'Jadual2&amp;3-Industryindex'!$K$9:$MP$126,ROWS(BE$38:BE49)+72,0)</f>
        <v>110.07899999999999</v>
      </c>
      <c r="BC69" s="50">
        <f>HLOOKUP(BC$55,'Jadual2&amp;3-Industryindex'!$K$9:$MP$126,ROWS(BF$38:BF49)+72,0)</f>
        <v>108.01300000000001</v>
      </c>
      <c r="BD69" s="50">
        <f>HLOOKUP(BD$55,'Jadual2&amp;3-Industryindex'!$K$9:$MP$126,ROWS(BG$38:BG49)+72,0)</f>
        <v>113.94</v>
      </c>
      <c r="BE69" s="50">
        <f>HLOOKUP(BE$55,'Jadual2&amp;3-Industryindex'!$K$9:$MP$126,ROWS(BH$38:BH49)+72,0)</f>
        <v>102.456</v>
      </c>
      <c r="BF69" s="50">
        <f>HLOOKUP(BF$55,'Jadual2&amp;3-Industryindex'!$K$9:$MP$126,ROWS(BI$38:BI49)+72,0)</f>
        <v>119.73399999999999</v>
      </c>
      <c r="BG69" s="50">
        <f>HLOOKUP(BG$55,'Jadual2&amp;3-Industryindex'!$K$9:$MP$126,ROWS(BJ$38:BJ49)+72,0)</f>
        <v>102.089</v>
      </c>
      <c r="BH69" s="50">
        <f>HLOOKUP(BH$55,'Jadual2&amp;3-Industryindex'!$K$9:$MP$126,ROWS(BK$38:BK49)+72,0)</f>
        <v>106.05</v>
      </c>
      <c r="BI69" s="50">
        <f>HLOOKUP(BI$55,'Jadual2&amp;3-Industryindex'!$K$9:$MP$126,ROWS(BL$38:BL49)+72,0)</f>
        <v>118.015</v>
      </c>
      <c r="BJ69" s="50">
        <f>HLOOKUP(BJ$55,'Jadual2&amp;3-Industryindex'!$K$9:$MP$126,ROWS(BM$38:BM49)+72,0)</f>
        <v>80.186999999999998</v>
      </c>
      <c r="BK69" s="50">
        <f>HLOOKUP(BK$55,'Jadual2&amp;3-Industryindex'!$K$9:$MP$126,ROWS(BN$38:BN49)+72,0)</f>
        <v>106.17100000000001</v>
      </c>
      <c r="BL69" s="50">
        <f>HLOOKUP(BL$55,'Jadual2&amp;3-Industryindex'!$K$9:$MP$126,ROWS(BO$38:BO49)+72,0)</f>
        <v>131.84200000000001</v>
      </c>
      <c r="BM69" s="50">
        <f>HLOOKUP(BM$55,'Jadual2&amp;3-Industryindex'!$K$9:$MP$126,ROWS(BP$38:BP49)+72,0)</f>
        <v>105.152</v>
      </c>
      <c r="BN69" s="50">
        <f>HLOOKUP(BN$55,'Jadual2&amp;3-Industryindex'!$K$9:$MP$126,ROWS(BQ$38:BQ49)+72,0)</f>
        <v>92.475999999999999</v>
      </c>
      <c r="BO69" s="50">
        <f>HLOOKUP(BO$55,'Jadual2&amp;3-Industryindex'!$K$9:$MP$126,ROWS(BR$38:BR49)+72,0)</f>
        <v>108.929</v>
      </c>
      <c r="BP69" s="50">
        <f>HLOOKUP(BP$55,'Jadual2&amp;3-Industryindex'!$K$9:$MP$126,ROWS(BS$38:BS49)+72,0)</f>
        <v>112.914</v>
      </c>
      <c r="BQ69" s="50">
        <f>HLOOKUP(BQ$55,'Jadual2&amp;3-Industryindex'!$K$9:$MP$126,ROWS(BT$38:BT49)+72,0)</f>
        <v>112.624</v>
      </c>
      <c r="BR69" s="50">
        <f>HLOOKUP(BR$55,'Jadual2&amp;3-Industryindex'!$K$9:$MP$126,ROWS(BU$38:BU49)+72,0)</f>
        <v>110.848</v>
      </c>
      <c r="BS69" s="50">
        <f>HLOOKUP(BS$55,'Jadual2&amp;3-Industryindex'!$K$9:$MP$126,ROWS(BV$38:BV49)+72,0)</f>
        <v>110.89400000000001</v>
      </c>
      <c r="BT69" s="50">
        <f>HLOOKUP(BT$55,'Jadual2&amp;3-Industryindex'!$K$9:$MP$126,ROWS(BW$38:BW49)+72,0)</f>
        <v>108.568</v>
      </c>
      <c r="BU69" s="50">
        <f>HLOOKUP(BU$55,'Jadual2&amp;3-Industryindex'!$K$9:$MP$126,ROWS(BX$38:BX49)+72,0)</f>
        <v>110.66</v>
      </c>
      <c r="BV69" s="50">
        <f>HLOOKUP(BV$55,'Jadual2&amp;3-Industryindex'!$K$9:$MP$126,ROWS(BY$38:BY49)+72,0)</f>
        <v>157.03100000000001</v>
      </c>
      <c r="BW69" s="50">
        <f>HLOOKUP(BW$55,'Jadual2&amp;3-Industryindex'!$K$9:$MP$126,ROWS(BZ$38:BZ49)+72,0)</f>
        <v>98.988</v>
      </c>
      <c r="BX69" s="50">
        <f>HLOOKUP(BX$55,'Jadual2&amp;3-Industryindex'!$K$9:$MP$126,ROWS(CA$38:CA49)+72,0)</f>
        <v>127.663</v>
      </c>
      <c r="BY69" s="50">
        <f>HLOOKUP(BY$55,'Jadual2&amp;3-Industryindex'!$K$9:$MP$126,ROWS(CB$38:CB49)+72,0)</f>
        <v>120.238</v>
      </c>
      <c r="BZ69" s="50">
        <f>HLOOKUP(BZ$55,'Jadual2&amp;3-Industryindex'!$K$9:$MP$126,ROWS(CC$38:CC49)+72,0)</f>
        <v>101.855</v>
      </c>
      <c r="CA69" s="50">
        <f>HLOOKUP(CA$55,'Jadual2&amp;3-Industryindex'!$K$9:$MP$126,ROWS(CD$38:CD49)+72,0)</f>
        <v>109.139</v>
      </c>
      <c r="CB69" s="50">
        <f>HLOOKUP(CB$55,'Jadual2&amp;3-Industryindex'!$K$9:$MP$126,ROWS(CE$38:CE49)+72,0)</f>
        <v>103.251</v>
      </c>
      <c r="CC69" s="50">
        <f>HLOOKUP(CC$55,'Jadual2&amp;3-Industryindex'!$K$9:$MP$126,ROWS(CF$38:CF49)+72,0)</f>
        <v>99.225999999999999</v>
      </c>
      <c r="CD69" s="50">
        <f>HLOOKUP(CD$55,'Jadual2&amp;3-Industryindex'!$K$9:$MP$126,ROWS(CG$38:CG49)+72,0)</f>
        <v>105.38</v>
      </c>
      <c r="CE69" s="50">
        <f>HLOOKUP(CE$55,'Jadual2&amp;3-Industryindex'!$K$9:$MP$126,ROWS(CH$38:CH49)+72,0)</f>
        <v>100.48099999999999</v>
      </c>
      <c r="CF69" s="50">
        <f>HLOOKUP(CF$55,'Jadual2&amp;3-Industryindex'!$K$9:$MP$126,ROWS(CI$38:CI49)+72,0)</f>
        <v>94.766000000000005</v>
      </c>
      <c r="CG69" s="50">
        <f>HLOOKUP(CG$55,'Jadual2&amp;3-Industryindex'!$K$9:$MP$126,ROWS(CJ$38:CJ49)+72,0)</f>
        <v>121.672</v>
      </c>
      <c r="CH69" s="50">
        <f>HLOOKUP(CH$55,'Jadual2&amp;3-Industryindex'!$K$9:$MP$126,ROWS(CK$38:CK49)+72,0)</f>
        <v>119.996</v>
      </c>
      <c r="CI69" s="50">
        <f>HLOOKUP(CI$55,'Jadual2&amp;3-Industryindex'!$K$9:$MP$126,ROWS(CL$38:CL49)+72,0)</f>
        <v>100.889</v>
      </c>
      <c r="CJ69" s="50">
        <f>HLOOKUP(CJ$55,'Jadual2&amp;3-Industryindex'!$K$9:$MP$126,ROWS(CN$38:CN49)+72,0)</f>
        <v>122.613</v>
      </c>
      <c r="CK69" s="50">
        <f>HLOOKUP(CK$55,'Jadual2&amp;3-Industryindex'!$K$9:$MP$126,ROWS(CO$38:CO49)+72,0)</f>
        <v>122.94</v>
      </c>
      <c r="CL69" s="50">
        <f>HLOOKUP(CL$55,'Jadual2&amp;3-Industryindex'!$K$9:$MP$126,ROWS(CP$38:CP49)+72,0)</f>
        <v>75.147000000000006</v>
      </c>
      <c r="CM69" s="50">
        <f>HLOOKUP(CM$55,'Jadual2&amp;3-Industryindex'!$K$9:$MP$126,ROWS(CQ$38:CQ49)+72,0)</f>
        <v>104.986</v>
      </c>
      <c r="CN69" s="50">
        <f>HLOOKUP(CN$55,'Jadual2&amp;3-Industryindex'!$K$9:$MP$126,ROWS(CQ$38:CQ49)+72,0)</f>
        <v>103.923</v>
      </c>
      <c r="CO69" s="50">
        <f>HLOOKUP(CO$55,'Jadual2&amp;3-Industryindex'!$K$9:$MP$126,ROWS(CR$38:CR49)+72,0)</f>
        <v>115.60899999999999</v>
      </c>
      <c r="CP69" s="50">
        <f>HLOOKUP(CP$55,'Jadual2&amp;3-Industryindex'!$K$9:$MP$126,ROWS(CS$38:CS49)+72,0)</f>
        <v>105.67100000000001</v>
      </c>
      <c r="CQ69" s="50">
        <f>HLOOKUP(CQ$55,'Jadual2&amp;3-Industryindex'!$K$9:$MP$126,ROWS(CT$38:CT49)+72,0)</f>
        <v>104.56699999999999</v>
      </c>
      <c r="CR69" s="50">
        <f>HLOOKUP(CR$55,'Jadual2&amp;3-Industryindex'!$K$9:$MP$126,ROWS(CU$38:CU49)+72,0)</f>
        <v>131.851</v>
      </c>
      <c r="CS69" s="50">
        <f>HLOOKUP(CS$55,'Jadual2&amp;3-Industryindex'!$K$9:$MP$126,ROWS(CV$38:CV49)+72,0)</f>
        <v>111.07899999999999</v>
      </c>
      <c r="CT69" s="50">
        <f>HLOOKUP(CT$55,'Jadual2&amp;3-Industryindex'!$K$9:$MP$126,ROWS(CW$38:CW49)+72,0)</f>
        <v>100.184</v>
      </c>
      <c r="CU69" s="50">
        <f>HLOOKUP(CU$55,'Jadual2&amp;3-Industryindex'!$K$9:$MP$126,ROWS(CX$38:CX49)+72,0)</f>
        <v>107.342</v>
      </c>
      <c r="CV69" s="50">
        <f>HLOOKUP(CV$55,'Jadual2&amp;3-Industryindex'!$K$9:$MP$126,ROWS(CY$38:CY49)+72,0)</f>
        <v>120.617</v>
      </c>
      <c r="CW69" s="50">
        <f>HLOOKUP(CW$55,'Jadual2&amp;3-Industryindex'!$K$9:$MP$126,ROWS(CZ$38:CZ49)+72,0)</f>
        <v>121.57299999999999</v>
      </c>
      <c r="CX69" s="50">
        <f>HLOOKUP(CX$55,'Jadual2&amp;3-Industryindex'!$K$9:$MP$126,ROWS(DA$38:DA49)+72,0)</f>
        <v>134.44800000000001</v>
      </c>
      <c r="CY69" s="50">
        <f>HLOOKUP(CY$55,'Jadual2&amp;3-Industryindex'!$K$9:$MP$126,ROWS(DB$38:DB49)+72,0)</f>
        <v>125.014</v>
      </c>
      <c r="CZ69" s="50">
        <f>HLOOKUP(CZ$55,'Jadual2&amp;3-Industryindex'!$K$9:$MP$126,ROWS(DC$38:DC49)+72,0)</f>
        <v>129.06399999999999</v>
      </c>
      <c r="DA69" s="50">
        <f>HLOOKUP(DA$55,'Jadual2&amp;3-Industryindex'!$K$9:$MP$126,ROWS(DD$38:DD49)+72,0)</f>
        <v>72.424999999999997</v>
      </c>
      <c r="DB69" s="50">
        <f>HLOOKUP(DB$55,'Jadual2&amp;3-Industryindex'!$K$9:$MP$126,ROWS(DE$38:DE49)+72,0)</f>
        <v>110.327</v>
      </c>
      <c r="DC69" s="50">
        <f>HLOOKUP(DC$55,'Jadual2&amp;3-Industryindex'!$K$9:$MP$126,ROWS(DF$38:DF49)+72,0)</f>
        <v>83.537000000000006</v>
      </c>
      <c r="DD69" s="50">
        <f>HLOOKUP(DD$55,'Jadual2&amp;3-Industryindex'!$K$9:$MP$126,ROWS(DG$38:DG49)+72,0)</f>
        <v>97.632000000000005</v>
      </c>
      <c r="DE69" s="50">
        <f>HLOOKUP(DE$55,'Jadual2&amp;3-Industryindex'!$K$9:$MP$126,ROWS(DH$38:DH49)+72,0)</f>
        <v>87.86</v>
      </c>
      <c r="DF69" s="50">
        <f>HLOOKUP(DF$55,'Jadual2&amp;3-Industryindex'!$K$9:$MP$126,ROWS(DI$38:DI49)+72,0)</f>
        <v>103.94199999999999</v>
      </c>
      <c r="DG69" s="50">
        <f>HLOOKUP(DG$55,'Jadual2&amp;3-Industryindex'!$K$9:$MP$126,ROWS(DJ$38:DJ49)+72,0)</f>
        <v>119.55</v>
      </c>
      <c r="DH69" s="50">
        <f>HLOOKUP(DH$55,'Jadual2&amp;3-Industryindex'!$K$9:$MP$126,ROWS(DK$38:DK49)+72,0)</f>
        <v>97.736999999999995</v>
      </c>
      <c r="DI69" s="50">
        <f>HLOOKUP(DI$55,'Jadual2&amp;3-Industryindex'!$K$9:$MP$126,ROWS(DL$38:DL49)+72,0)</f>
        <v>102.49</v>
      </c>
      <c r="DJ69" s="50">
        <f>HLOOKUP(DJ$55,'Jadual2&amp;3-Industryindex'!$K$9:$MP$126,ROWS(DM$38:DM49)+72,0)</f>
        <v>102.876</v>
      </c>
      <c r="DK69" s="50">
        <f>HLOOKUP(DK$55,'Jadual2&amp;3-Industryindex'!$K$9:$MP$126,ROWS(DN$38:DN49)+72,0)</f>
        <v>99.078000000000003</v>
      </c>
      <c r="DL69" s="50">
        <f>HLOOKUP(DL$55,'Jadual2&amp;3-Industryindex'!$K$9:$MP$126,ROWS(DO$38:DO49)+72,0)</f>
        <v>129.58000000000001</v>
      </c>
      <c r="DM69" s="50">
        <f>HLOOKUP(DM$55,'Jadual2&amp;3-Industryindex'!$K$9:$MP$126,ROWS(DP$38:DP49)+72,0)</f>
        <v>108.325</v>
      </c>
      <c r="DN69" s="50">
        <f>HLOOKUP(DN$55,'Jadual2&amp;3-Industryindex'!$K$9:$MP$126,ROWS(DQ$38:DQ49)+72,0)</f>
        <v>122.746</v>
      </c>
      <c r="DO69" s="50">
        <f>HLOOKUP(DO$55,'Jadual2&amp;3-Industryindex'!$K$9:$MP$126,ROWS(DR$38:DR49)+72,0)</f>
        <v>123.995</v>
      </c>
      <c r="DP69" s="50">
        <f>HLOOKUP(DP$55,'Jadual2&amp;3-Industryindex'!$K$9:$MP$126,ROWS(DS$38:DS49)+72,0)</f>
        <v>122.636</v>
      </c>
      <c r="DQ69" s="50">
        <f>HLOOKUP(DQ$55,'Jadual2&amp;3-Industryindex'!$K$9:$MP$126,ROWS(DT$38:DT49)+72,0)</f>
        <v>99.599000000000004</v>
      </c>
      <c r="DR69" s="50">
        <f>HLOOKUP(DR$55,'Jadual2&amp;3-Industryindex'!$K$9:$MP$126,ROWS(DU$38:DU49)+72,0)</f>
        <v>102.026</v>
      </c>
      <c r="DS69" s="50">
        <f>HLOOKUP(DS$55,'Jadual2&amp;3-Industryindex'!$K$9:$MP$126,ROWS(DV$38:DV49)+72,0)</f>
        <v>112.33</v>
      </c>
      <c r="DT69" s="50">
        <f>HLOOKUP(DT$55,'Jadual2&amp;3-Industryindex'!$K$9:$MP$126,ROWS(DW$38:DW49)+72,0)</f>
        <v>128.19200000000001</v>
      </c>
      <c r="DU69" s="50">
        <f>HLOOKUP(DU$55,'Jadual2&amp;3-Industryindex'!$K$9:$MP$126,ROWS(DX$38:DX49)+72,0)</f>
        <v>108.794</v>
      </c>
      <c r="DV69" s="50">
        <f>HLOOKUP(DV$55,'Jadual2&amp;3-Industryindex'!$K$9:$MP$126,ROWS(DY$38:DY49)+72,0)</f>
        <v>144.07</v>
      </c>
      <c r="DW69" s="50">
        <f>HLOOKUP(DW$55,'Jadual2&amp;3-Industryindex'!$K$9:$MP$126,ROWS(DZ$38:DZ49)+72,0)</f>
        <v>109.251</v>
      </c>
      <c r="DX69" s="50">
        <f>HLOOKUP(DX$55,'Jadual2&amp;3-Industryindex'!$K$9:$MP$126,ROWS(EA$38:EA49)+72,0)</f>
        <v>93.070999999999998</v>
      </c>
      <c r="DY69" s="50">
        <f>HLOOKUP(DY$55,'Jadual2&amp;3-Industryindex'!$K$9:$MP$126,ROWS(EB$38:EB49)+72,0)</f>
        <v>70.069999999999993</v>
      </c>
      <c r="DZ69" s="50">
        <f>HLOOKUP(DZ$55,'Jadual2&amp;3-Industryindex'!$K$9:$MP$126,ROWS(EC$38:EC49)+72,0)</f>
        <v>122.869</v>
      </c>
      <c r="EA69" s="50">
        <f>HLOOKUP(EA$55,'Jadual2&amp;3-Industryindex'!$K$9:$MP$126,ROWS(ED$38:ED49)+72,0)</f>
        <v>98.555000000000007</v>
      </c>
      <c r="EB69" s="50">
        <f>HLOOKUP(EB$55,'Jadual2&amp;3-Industryindex'!$K$9:$MP$126,ROWS(EE$38:EE49)+72,0)</f>
        <v>91.488</v>
      </c>
      <c r="EC69" s="50">
        <f>HLOOKUP(EC$55,'Jadual2&amp;3-Industryindex'!$K$9:$MP$126,ROWS(EF$38:EF49)+72,0)</f>
        <v>95.317999999999998</v>
      </c>
      <c r="ED69" s="50">
        <f>HLOOKUP(ED$55,'Jadual2&amp;3-Industryindex'!$K$9:$MP$126,ROWS(EG$38:EG49)+72,0)</f>
        <v>112.322</v>
      </c>
      <c r="EE69" s="50">
        <f>HLOOKUP(EE$55,'Jadual2&amp;3-Industryindex'!$K$9:$MP$126,ROWS(EH$38:EH49)+72,0)</f>
        <v>85.355000000000004</v>
      </c>
      <c r="EF69" s="374"/>
      <c r="EG69" s="374"/>
      <c r="EH69" s="374"/>
      <c r="EI69" s="374"/>
      <c r="EJ69" s="374"/>
      <c r="EK69" s="374"/>
      <c r="EL69" s="374"/>
      <c r="EM69" s="374"/>
      <c r="EN69" s="374"/>
      <c r="EO69" s="374"/>
      <c r="EP69" s="374"/>
      <c r="EQ69" s="374"/>
      <c r="ER69" s="374"/>
      <c r="ES69" s="374"/>
      <c r="ET69" s="374"/>
      <c r="EU69" s="374"/>
      <c r="EV69" s="374"/>
      <c r="EW69" s="374"/>
      <c r="EX69" s="374"/>
      <c r="EY69" s="374"/>
      <c r="EZ69" s="374"/>
      <c r="FA69" s="374"/>
      <c r="FB69" s="374"/>
      <c r="FC69" s="374"/>
      <c r="FD69" s="374"/>
      <c r="FE69" s="374"/>
      <c r="FF69" s="374"/>
      <c r="FG69" s="374"/>
      <c r="FH69" s="374"/>
      <c r="FI69" s="374"/>
      <c r="FJ69" s="374"/>
      <c r="FK69" s="374"/>
      <c r="FL69" s="374"/>
      <c r="FM69" s="374"/>
      <c r="FN69" s="374"/>
      <c r="FO69" s="374"/>
      <c r="FP69" s="374"/>
      <c r="FQ69" s="374"/>
      <c r="FR69" s="374"/>
      <c r="FS69" s="374"/>
      <c r="FT69" s="374"/>
      <c r="FU69" s="374"/>
      <c r="FV69" s="374"/>
      <c r="FW69" s="374"/>
      <c r="FX69" s="374"/>
      <c r="FY69" s="374"/>
      <c r="FZ69" s="374"/>
      <c r="GA69" s="374"/>
      <c r="GB69" s="374"/>
      <c r="GC69" s="374"/>
      <c r="GD69" s="374"/>
      <c r="GE69" s="374"/>
      <c r="GF69" s="374"/>
      <c r="GG69" s="374"/>
      <c r="GH69" s="374"/>
      <c r="GI69" s="374"/>
      <c r="GJ69" s="374"/>
      <c r="GK69" s="374"/>
      <c r="GL69" s="374"/>
      <c r="GM69" s="374"/>
      <c r="GN69" s="374"/>
      <c r="GO69" s="374"/>
      <c r="GP69" s="374"/>
      <c r="GQ69" s="374"/>
      <c r="GR69" s="374"/>
      <c r="GS69" s="374"/>
      <c r="GT69" s="374"/>
      <c r="GU69" s="374"/>
      <c r="GV69" s="374"/>
      <c r="GW69" s="374"/>
      <c r="GX69" s="374"/>
      <c r="GY69" s="374"/>
      <c r="GZ69" s="374"/>
      <c r="HA69" s="374"/>
      <c r="HB69" s="374"/>
      <c r="HC69" s="374"/>
      <c r="HD69" s="374"/>
      <c r="HE69" s="374"/>
      <c r="HF69" s="374"/>
      <c r="HG69" s="374"/>
      <c r="HH69" s="374"/>
      <c r="HI69" s="374"/>
      <c r="HJ69" s="374"/>
      <c r="HK69" s="374"/>
      <c r="HL69" s="374"/>
      <c r="HM69" s="374"/>
      <c r="HN69" s="374"/>
      <c r="HO69" s="374"/>
      <c r="HP69" s="374"/>
      <c r="HQ69" s="374"/>
      <c r="HR69" s="374"/>
      <c r="HS69" s="374"/>
      <c r="HT69" s="374"/>
      <c r="HU69" s="374"/>
      <c r="HV69" s="374"/>
      <c r="HW69" s="374"/>
      <c r="HX69" s="374"/>
      <c r="HY69" s="374"/>
      <c r="HZ69" s="374"/>
      <c r="IA69" s="374"/>
      <c r="IB69" s="374"/>
      <c r="IC69" s="374"/>
      <c r="ID69" s="374"/>
      <c r="IE69" s="374"/>
      <c r="IF69" s="374"/>
      <c r="IG69" s="374"/>
      <c r="IH69" s="374"/>
      <c r="II69" s="374"/>
      <c r="IJ69" s="374"/>
      <c r="IK69" s="374"/>
      <c r="IL69" s="374"/>
      <c r="IM69" s="374"/>
      <c r="IN69" s="374"/>
    </row>
    <row r="70" spans="1:248" x14ac:dyDescent="0.25">
      <c r="H70" s="374"/>
    </row>
    <row r="71" spans="1:248" x14ac:dyDescent="0.25">
      <c r="C71" s="631" t="s">
        <v>593</v>
      </c>
      <c r="D71" s="631"/>
      <c r="E71" s="411"/>
      <c r="F71" s="375">
        <v>10401</v>
      </c>
      <c r="G71" s="375">
        <v>10402</v>
      </c>
      <c r="H71" s="375">
        <v>10403</v>
      </c>
      <c r="I71" s="332">
        <v>10404</v>
      </c>
      <c r="J71" s="332">
        <v>10406</v>
      </c>
      <c r="K71" s="332">
        <v>10501</v>
      </c>
      <c r="L71" s="332">
        <v>10502</v>
      </c>
      <c r="M71" s="332">
        <v>10611</v>
      </c>
      <c r="N71" s="332">
        <v>10613</v>
      </c>
      <c r="O71" s="332">
        <v>10711</v>
      </c>
      <c r="P71" s="332">
        <v>10712</v>
      </c>
      <c r="Q71" s="332">
        <v>10713</v>
      </c>
      <c r="R71" s="332">
        <v>10721</v>
      </c>
      <c r="S71" s="332">
        <v>10731</v>
      </c>
      <c r="T71" s="332">
        <v>10732</v>
      </c>
      <c r="U71" s="332">
        <v>10733</v>
      </c>
      <c r="V71" s="332">
        <v>10741</v>
      </c>
      <c r="W71" s="332">
        <v>10750</v>
      </c>
      <c r="X71" s="332">
        <v>10791</v>
      </c>
      <c r="Y71" s="332">
        <v>10793</v>
      </c>
      <c r="Z71" s="332">
        <v>10794</v>
      </c>
      <c r="AA71" s="332">
        <v>10799</v>
      </c>
      <c r="AB71" s="332">
        <v>11030</v>
      </c>
      <c r="AC71" s="332">
        <v>11041</v>
      </c>
      <c r="AD71" s="332">
        <v>11042</v>
      </c>
      <c r="AE71" s="332">
        <v>12000</v>
      </c>
      <c r="AF71" s="332">
        <v>13110</v>
      </c>
      <c r="AG71" s="332">
        <v>13120</v>
      </c>
      <c r="AH71" s="332">
        <v>13132</v>
      </c>
      <c r="AI71" s="332">
        <v>14102</v>
      </c>
      <c r="AJ71" s="332">
        <v>15120</v>
      </c>
      <c r="AK71" s="332">
        <v>15201</v>
      </c>
      <c r="AL71" s="332">
        <v>15203</v>
      </c>
      <c r="AM71" s="332">
        <v>16100</v>
      </c>
      <c r="AN71" s="332">
        <v>16211</v>
      </c>
      <c r="AO71" s="332">
        <v>16212</v>
      </c>
      <c r="AP71" s="332">
        <v>16221</v>
      </c>
      <c r="AQ71" s="332">
        <v>16230</v>
      </c>
      <c r="AR71" s="332">
        <v>17010</v>
      </c>
      <c r="AS71" s="332">
        <v>17020</v>
      </c>
      <c r="AT71" s="332">
        <v>17091</v>
      </c>
      <c r="AU71" s="332">
        <v>17092</v>
      </c>
      <c r="AV71" s="332">
        <v>17093</v>
      </c>
      <c r="AW71" s="332">
        <v>18110</v>
      </c>
      <c r="AX71" s="332">
        <v>18120</v>
      </c>
      <c r="AY71" s="332">
        <v>19201</v>
      </c>
      <c r="AZ71" s="332">
        <v>20111</v>
      </c>
      <c r="BA71" s="332">
        <v>20112</v>
      </c>
      <c r="BB71" s="332">
        <v>20113</v>
      </c>
      <c r="BC71" s="332">
        <v>20121</v>
      </c>
      <c r="BD71" s="332">
        <v>20131</v>
      </c>
      <c r="BE71" s="332">
        <v>20210</v>
      </c>
      <c r="BF71" s="332">
        <v>20221</v>
      </c>
      <c r="BG71" s="332">
        <v>20222</v>
      </c>
      <c r="BH71" s="332">
        <v>20231</v>
      </c>
      <c r="BI71" s="332">
        <v>20232</v>
      </c>
      <c r="BJ71" s="332">
        <v>20291</v>
      </c>
      <c r="BK71" s="332">
        <v>20299</v>
      </c>
      <c r="BL71" s="332">
        <v>21001</v>
      </c>
      <c r="BM71" s="332">
        <v>22111</v>
      </c>
      <c r="BN71" s="332">
        <v>22112</v>
      </c>
      <c r="BO71" s="332">
        <v>22192</v>
      </c>
      <c r="BP71" s="332">
        <v>22193</v>
      </c>
      <c r="BQ71" s="332">
        <v>22199</v>
      </c>
      <c r="BR71" s="332">
        <v>22201</v>
      </c>
      <c r="BS71" s="332">
        <v>22202</v>
      </c>
      <c r="BT71" s="332">
        <v>22203</v>
      </c>
      <c r="BU71" s="332">
        <v>22204</v>
      </c>
      <c r="BV71" s="332">
        <v>22205</v>
      </c>
      <c r="BW71" s="332">
        <v>22209</v>
      </c>
      <c r="BX71" s="332">
        <v>23101</v>
      </c>
      <c r="BY71" s="332">
        <v>23109</v>
      </c>
      <c r="BZ71" s="332">
        <v>23921</v>
      </c>
      <c r="CA71" s="332">
        <v>23930</v>
      </c>
      <c r="CB71" s="332">
        <v>23941</v>
      </c>
      <c r="CC71" s="332">
        <v>23942</v>
      </c>
      <c r="CD71" s="332">
        <v>23951</v>
      </c>
      <c r="CE71" s="332">
        <v>23952</v>
      </c>
      <c r="CF71" s="332">
        <v>23953</v>
      </c>
      <c r="CG71" s="332">
        <v>23959</v>
      </c>
      <c r="CH71" s="332">
        <v>23990</v>
      </c>
      <c r="CI71" s="332">
        <v>24101</v>
      </c>
      <c r="CJ71" s="332">
        <v>24102</v>
      </c>
      <c r="CK71" s="332">
        <v>24103</v>
      </c>
      <c r="CL71" s="332">
        <v>24109</v>
      </c>
      <c r="CM71" s="332" t="s">
        <v>431</v>
      </c>
      <c r="CN71" s="332">
        <v>25113</v>
      </c>
      <c r="CO71" s="332">
        <v>25119</v>
      </c>
      <c r="CP71" s="332">
        <v>25120</v>
      </c>
      <c r="CQ71" s="332">
        <v>25910</v>
      </c>
      <c r="CR71" s="332">
        <v>25920</v>
      </c>
      <c r="CS71" s="332">
        <v>25991</v>
      </c>
      <c r="CT71" s="332">
        <v>25992</v>
      </c>
      <c r="CU71" s="332">
        <v>25993</v>
      </c>
      <c r="CV71" s="332">
        <v>25999</v>
      </c>
      <c r="CW71" s="332">
        <v>26101</v>
      </c>
      <c r="CX71" s="332">
        <v>26102</v>
      </c>
      <c r="CY71" s="332">
        <v>26103</v>
      </c>
      <c r="CZ71" s="332">
        <v>26104</v>
      </c>
      <c r="DA71" s="332">
        <v>26105</v>
      </c>
      <c r="DB71" s="332">
        <v>26109</v>
      </c>
      <c r="DC71" s="332">
        <v>26201</v>
      </c>
      <c r="DD71" s="332">
        <v>26202</v>
      </c>
      <c r="DE71" s="332">
        <v>26300</v>
      </c>
      <c r="DF71" s="332">
        <v>26400</v>
      </c>
      <c r="DG71" s="332">
        <v>26511</v>
      </c>
      <c r="DH71" s="332">
        <v>26520</v>
      </c>
      <c r="DI71" s="332">
        <v>26600</v>
      </c>
      <c r="DJ71" s="332">
        <v>26701</v>
      </c>
      <c r="DK71" s="332">
        <v>26702</v>
      </c>
      <c r="DL71" s="332">
        <v>27101</v>
      </c>
      <c r="DM71" s="332">
        <v>27102</v>
      </c>
      <c r="DN71" s="332">
        <v>27310</v>
      </c>
      <c r="DO71" s="332">
        <v>27320</v>
      </c>
      <c r="DP71" s="332">
        <v>27500</v>
      </c>
      <c r="DQ71" s="332">
        <v>28120</v>
      </c>
      <c r="DR71" s="332">
        <v>28130</v>
      </c>
      <c r="DS71" s="332">
        <v>28140</v>
      </c>
      <c r="DT71" s="332">
        <v>28160</v>
      </c>
      <c r="DU71" s="332">
        <v>28180</v>
      </c>
      <c r="DV71" s="332">
        <v>28192</v>
      </c>
      <c r="DW71" s="332">
        <v>28220</v>
      </c>
      <c r="DX71" s="332">
        <v>28290</v>
      </c>
      <c r="DY71" s="332">
        <v>29101</v>
      </c>
      <c r="DZ71" s="332">
        <v>29300</v>
      </c>
      <c r="EA71" s="332">
        <v>30110</v>
      </c>
      <c r="EB71" s="332">
        <v>30300</v>
      </c>
      <c r="EC71" s="332">
        <v>30910</v>
      </c>
      <c r="ED71" s="332">
        <v>31001</v>
      </c>
      <c r="EE71" s="332">
        <v>33150</v>
      </c>
      <c r="EF71" s="395">
        <v>10101</v>
      </c>
      <c r="EG71" s="395">
        <v>10102</v>
      </c>
      <c r="EH71" s="395">
        <v>10103</v>
      </c>
      <c r="EI71" s="395">
        <v>10104</v>
      </c>
      <c r="EJ71" s="395">
        <v>10201</v>
      </c>
      <c r="EK71" s="395">
        <v>10202</v>
      </c>
      <c r="EL71" s="395">
        <v>10203</v>
      </c>
      <c r="EM71" s="395">
        <v>10204</v>
      </c>
      <c r="EN71" s="395">
        <v>10205</v>
      </c>
      <c r="EO71" s="395">
        <v>10301</v>
      </c>
      <c r="EP71" s="395">
        <v>10302</v>
      </c>
      <c r="EQ71" s="395">
        <v>10303</v>
      </c>
      <c r="ER71" s="395">
        <v>10304</v>
      </c>
      <c r="ES71" s="395">
        <v>10305</v>
      </c>
      <c r="ET71" s="395">
        <v>10306</v>
      </c>
      <c r="EU71" s="395">
        <v>10405</v>
      </c>
      <c r="EV71" s="395">
        <v>10509</v>
      </c>
      <c r="EW71" s="395">
        <v>10619</v>
      </c>
      <c r="EX71" s="395">
        <v>10621</v>
      </c>
      <c r="EY71" s="395">
        <v>10622</v>
      </c>
      <c r="EZ71" s="395">
        <v>10623</v>
      </c>
      <c r="FA71" s="395">
        <v>10714</v>
      </c>
      <c r="FB71" s="395">
        <v>10722</v>
      </c>
      <c r="FC71" s="395">
        <v>10792</v>
      </c>
      <c r="FD71" s="395">
        <v>10795</v>
      </c>
      <c r="FE71" s="395">
        <v>10800</v>
      </c>
      <c r="FF71" s="395">
        <v>11010</v>
      </c>
      <c r="FG71" s="395">
        <v>11020</v>
      </c>
      <c r="FH71" s="395">
        <v>13131</v>
      </c>
      <c r="FI71" s="395">
        <v>13910</v>
      </c>
      <c r="FJ71" s="395">
        <v>13921</v>
      </c>
      <c r="FK71" s="395">
        <v>13922</v>
      </c>
      <c r="FL71" s="395">
        <v>13930</v>
      </c>
      <c r="FM71" s="395">
        <v>13940</v>
      </c>
      <c r="FN71" s="395">
        <v>13990</v>
      </c>
      <c r="FO71" s="395">
        <v>14101</v>
      </c>
      <c r="FP71" s="395">
        <v>14103</v>
      </c>
      <c r="FQ71" s="395">
        <v>14109</v>
      </c>
      <c r="FR71" s="395">
        <v>14200</v>
      </c>
      <c r="FS71" s="395">
        <v>14300</v>
      </c>
      <c r="FT71" s="395">
        <v>15110</v>
      </c>
      <c r="FU71" s="395">
        <v>15202</v>
      </c>
      <c r="FV71" s="395">
        <v>15209</v>
      </c>
      <c r="FW71" s="395">
        <v>16222</v>
      </c>
      <c r="FX71" s="395">
        <v>16291</v>
      </c>
      <c r="FY71" s="395">
        <v>16292</v>
      </c>
      <c r="FZ71" s="395">
        <v>17094</v>
      </c>
      <c r="GA71" s="395">
        <v>17099</v>
      </c>
      <c r="GB71" s="395">
        <v>18200</v>
      </c>
      <c r="GC71" s="395">
        <v>19202</v>
      </c>
      <c r="GD71" s="395">
        <v>20119</v>
      </c>
      <c r="GE71" s="395">
        <v>20129</v>
      </c>
      <c r="GF71" s="395">
        <v>20132</v>
      </c>
      <c r="GG71" s="395">
        <v>20292</v>
      </c>
      <c r="GH71" s="395">
        <v>20300</v>
      </c>
      <c r="GI71" s="395">
        <v>21003</v>
      </c>
      <c r="GJ71" s="395">
        <v>21007</v>
      </c>
      <c r="GK71" s="395">
        <v>21009</v>
      </c>
      <c r="GL71" s="395">
        <v>22191</v>
      </c>
      <c r="GM71" s="395">
        <v>23911</v>
      </c>
      <c r="GN71" s="395">
        <v>23912</v>
      </c>
      <c r="GO71" s="395">
        <v>23929</v>
      </c>
      <c r="GP71" s="395">
        <v>23960</v>
      </c>
      <c r="GQ71" s="395">
        <v>24104</v>
      </c>
      <c r="GR71" s="395">
        <v>24311</v>
      </c>
      <c r="GS71" s="395">
        <v>24312</v>
      </c>
      <c r="GT71" s="395">
        <v>24320</v>
      </c>
      <c r="GU71" s="395">
        <v>25111</v>
      </c>
      <c r="GV71" s="395">
        <v>25112</v>
      </c>
      <c r="GW71" s="395">
        <v>25130</v>
      </c>
      <c r="GX71" s="395">
        <v>25200</v>
      </c>
      <c r="GY71" s="395">
        <v>25930</v>
      </c>
      <c r="GZ71" s="395">
        <v>25994</v>
      </c>
      <c r="HA71" s="395">
        <v>26512</v>
      </c>
      <c r="HB71" s="395">
        <v>26800</v>
      </c>
      <c r="HC71" s="395">
        <v>27200</v>
      </c>
      <c r="HD71" s="395">
        <v>27330</v>
      </c>
      <c r="HE71" s="395">
        <v>27400</v>
      </c>
      <c r="HF71" s="395">
        <v>27900</v>
      </c>
      <c r="HG71" s="395">
        <v>28110</v>
      </c>
      <c r="HH71" s="395">
        <v>28150</v>
      </c>
      <c r="HI71" s="395">
        <v>28170</v>
      </c>
      <c r="HJ71" s="395">
        <v>28191</v>
      </c>
      <c r="HK71" s="395">
        <v>28199</v>
      </c>
      <c r="HL71" s="395">
        <v>28210</v>
      </c>
      <c r="HM71" s="395">
        <v>28230</v>
      </c>
      <c r="HN71" s="395">
        <v>28240</v>
      </c>
      <c r="HO71" s="395">
        <v>28250</v>
      </c>
      <c r="HP71" s="395">
        <v>28260</v>
      </c>
      <c r="HQ71" s="395">
        <v>29102</v>
      </c>
      <c r="HR71" s="395">
        <v>29200</v>
      </c>
      <c r="HS71" s="395">
        <v>30120</v>
      </c>
      <c r="HT71" s="395">
        <v>30200</v>
      </c>
      <c r="HU71" s="395">
        <v>30400</v>
      </c>
      <c r="HV71" s="395">
        <v>30920</v>
      </c>
      <c r="HW71" s="395">
        <v>30990</v>
      </c>
      <c r="HX71" s="395">
        <v>31002</v>
      </c>
      <c r="HY71" s="395">
        <v>31003</v>
      </c>
      <c r="HZ71" s="395">
        <v>31009</v>
      </c>
      <c r="IA71" s="395">
        <v>32110</v>
      </c>
      <c r="IB71" s="395">
        <v>32120</v>
      </c>
      <c r="IC71" s="395">
        <v>32200</v>
      </c>
      <c r="ID71" s="395">
        <v>32300</v>
      </c>
      <c r="IE71" s="395">
        <v>32400</v>
      </c>
      <c r="IF71" s="395">
        <v>32500</v>
      </c>
      <c r="IG71" s="395">
        <v>32901</v>
      </c>
      <c r="IH71" s="395">
        <v>32909</v>
      </c>
      <c r="II71" s="395">
        <v>33110</v>
      </c>
      <c r="IJ71" s="395">
        <v>33120</v>
      </c>
      <c r="IK71" s="395">
        <v>33131</v>
      </c>
      <c r="IL71" s="395">
        <v>33140</v>
      </c>
      <c r="IM71" s="395">
        <v>33190</v>
      </c>
      <c r="IN71" s="395">
        <v>33200</v>
      </c>
    </row>
    <row r="72" spans="1:248" ht="30" x14ac:dyDescent="0.25">
      <c r="A72" s="376" t="s">
        <v>666</v>
      </c>
      <c r="B72" s="376" t="s">
        <v>673</v>
      </c>
      <c r="C72" s="386" t="s">
        <v>669</v>
      </c>
      <c r="D72" s="385" t="s">
        <v>668</v>
      </c>
      <c r="E72" s="385" t="s">
        <v>688</v>
      </c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50"/>
      <c r="BX72" s="50"/>
      <c r="BY72" s="50"/>
      <c r="BZ72" s="50"/>
      <c r="CA72" s="50"/>
      <c r="CB72" s="50"/>
      <c r="CC72" s="50"/>
      <c r="CD72" s="50"/>
      <c r="CE72" s="50"/>
      <c r="CF72" s="50"/>
      <c r="CG72" s="50"/>
      <c r="CH72" s="50"/>
      <c r="CI72" s="50"/>
      <c r="CJ72" s="50"/>
      <c r="CK72" s="50"/>
      <c r="CL72" s="50"/>
      <c r="CM72" s="50"/>
      <c r="CN72" s="50"/>
      <c r="CO72" s="50"/>
      <c r="CP72" s="50"/>
      <c r="CQ72" s="50"/>
      <c r="CR72" s="50"/>
      <c r="CS72" s="50"/>
      <c r="CT72" s="50"/>
      <c r="CU72" s="50"/>
      <c r="CV72" s="50"/>
      <c r="CW72" s="50"/>
      <c r="CX72" s="50"/>
      <c r="CY72" s="50"/>
      <c r="CZ72" s="50"/>
      <c r="DA72" s="50"/>
      <c r="DB72" s="50"/>
      <c r="DC72" s="50"/>
      <c r="DD72" s="50"/>
      <c r="DE72" s="50"/>
      <c r="DF72" s="50"/>
      <c r="DG72" s="50"/>
      <c r="DH72" s="50"/>
      <c r="DI72" s="50"/>
      <c r="DJ72" s="50"/>
      <c r="DK72" s="50"/>
      <c r="DL72" s="50"/>
      <c r="DM72" s="50"/>
      <c r="DN72" s="50"/>
      <c r="DO72" s="50"/>
      <c r="DP72" s="50"/>
      <c r="DQ72" s="50"/>
      <c r="DR72" s="50"/>
      <c r="DS72" s="50"/>
      <c r="DT72" s="50"/>
      <c r="DU72" s="50"/>
      <c r="DV72" s="50"/>
      <c r="DW72" s="50"/>
      <c r="DX72" s="50"/>
      <c r="DY72" s="50"/>
      <c r="DZ72" s="50"/>
      <c r="EA72" s="50"/>
      <c r="EB72" s="50"/>
      <c r="EC72" s="50"/>
      <c r="ED72" s="50"/>
      <c r="EE72" s="50"/>
    </row>
    <row r="73" spans="1:248" x14ac:dyDescent="0.25">
      <c r="A73" s="376"/>
      <c r="B73" s="376"/>
      <c r="C73" s="332"/>
      <c r="D73" s="385"/>
      <c r="E73" s="385"/>
      <c r="F73" s="332"/>
      <c r="G73" s="332"/>
      <c r="H73"/>
      <c r="I73"/>
    </row>
    <row r="74" spans="1:248" x14ac:dyDescent="0.25">
      <c r="A74" s="382" t="s">
        <v>672</v>
      </c>
      <c r="B74" s="332" t="b">
        <f t="shared" ref="B74:B85" si="6">D74=D55</f>
        <v>0</v>
      </c>
      <c r="C74" s="394">
        <f>C58</f>
        <v>115.72</v>
      </c>
      <c r="D74" s="401">
        <f>E74/$E$56</f>
        <v>105.28041607244934</v>
      </c>
      <c r="E74" s="381">
        <f t="shared" ref="E74:E85" si="7">SUM(F74:IN74)</f>
        <v>7185.5047604000993</v>
      </c>
      <c r="F74" s="50">
        <f t="shared" ref="F74:AK74" si="8">+F58*F$56</f>
        <v>184.89245817684483</v>
      </c>
      <c r="G74" s="50">
        <f t="shared" si="8"/>
        <v>155.06465652610129</v>
      </c>
      <c r="H74" s="50">
        <f t="shared" si="8"/>
        <v>14.484619707065486</v>
      </c>
      <c r="I74" s="50">
        <f t="shared" si="8"/>
        <v>4.1783519008325083</v>
      </c>
      <c r="J74" s="50">
        <f t="shared" si="8"/>
        <v>17.041477238048625</v>
      </c>
      <c r="K74" s="50">
        <f t="shared" si="8"/>
        <v>2.6254068327417777</v>
      </c>
      <c r="L74" s="50">
        <f t="shared" si="8"/>
        <v>44.51768382213131</v>
      </c>
      <c r="M74" s="50">
        <f t="shared" si="8"/>
        <v>8.5056042386218849</v>
      </c>
      <c r="N74" s="50">
        <f t="shared" si="8"/>
        <v>11.34508817598671</v>
      </c>
      <c r="O74" s="50">
        <f t="shared" si="8"/>
        <v>13.937558071227505</v>
      </c>
      <c r="P74" s="50">
        <f t="shared" si="8"/>
        <v>39.489659668537847</v>
      </c>
      <c r="Q74" s="50">
        <f t="shared" si="8"/>
        <v>8.0771846319881817</v>
      </c>
      <c r="R74" s="50">
        <f t="shared" si="8"/>
        <v>10.954831053393857</v>
      </c>
      <c r="S74" s="50">
        <f t="shared" si="8"/>
        <v>17.656441033589935</v>
      </c>
      <c r="T74" s="50">
        <f t="shared" si="8"/>
        <v>10.842837902567144</v>
      </c>
      <c r="U74" s="50">
        <f t="shared" si="8"/>
        <v>6.0043227846759422</v>
      </c>
      <c r="V74" s="50">
        <f t="shared" si="8"/>
        <v>10.151478548348045</v>
      </c>
      <c r="W74" s="50">
        <f t="shared" si="8"/>
        <v>20.363120077894422</v>
      </c>
      <c r="X74" s="50">
        <f t="shared" si="8"/>
        <v>12.22727604884051</v>
      </c>
      <c r="Y74" s="50">
        <f t="shared" si="8"/>
        <v>14.45108106567325</v>
      </c>
      <c r="Z74" s="50">
        <f t="shared" si="8"/>
        <v>7.1376282616073752</v>
      </c>
      <c r="AA74" s="50">
        <f t="shared" si="8"/>
        <v>14.115017235478298</v>
      </c>
      <c r="AB74" s="50">
        <f t="shared" si="8"/>
        <v>17.811304731317531</v>
      </c>
      <c r="AC74" s="50">
        <f t="shared" si="8"/>
        <v>44.555081732604521</v>
      </c>
      <c r="AD74" s="50">
        <f t="shared" si="8"/>
        <v>6.3854164971363883</v>
      </c>
      <c r="AE74" s="50">
        <f t="shared" si="8"/>
        <v>52.653682362561561</v>
      </c>
      <c r="AF74" s="50">
        <f t="shared" si="8"/>
        <v>7.7799129244382774</v>
      </c>
      <c r="AG74" s="50">
        <f t="shared" si="8"/>
        <v>23.358006691445439</v>
      </c>
      <c r="AH74" s="50">
        <f t="shared" si="8"/>
        <v>10.475057664907432</v>
      </c>
      <c r="AI74" s="50">
        <f t="shared" si="8"/>
        <v>42.657863774605964</v>
      </c>
      <c r="AJ74" s="50">
        <f t="shared" si="8"/>
        <v>5.2546468253840528</v>
      </c>
      <c r="AK74" s="50">
        <f t="shared" si="8"/>
        <v>1.7179107801254001</v>
      </c>
      <c r="AL74" s="50">
        <f t="shared" ref="AL74:BS74" si="9">+AL58*AL$56</f>
        <v>4.4536296169475333</v>
      </c>
      <c r="AM74" s="50">
        <f t="shared" si="9"/>
        <v>35.816690402043783</v>
      </c>
      <c r="AN74" s="50">
        <f t="shared" si="9"/>
        <v>48.818087095544037</v>
      </c>
      <c r="AO74" s="50">
        <f t="shared" si="9"/>
        <v>30.232026681335661</v>
      </c>
      <c r="AP74" s="50">
        <f t="shared" si="9"/>
        <v>16.846192550734237</v>
      </c>
      <c r="AQ74" s="50">
        <f t="shared" si="9"/>
        <v>6.1183666476810759</v>
      </c>
      <c r="AR74" s="50">
        <f t="shared" si="9"/>
        <v>24.701549396667815</v>
      </c>
      <c r="AS74" s="50">
        <f t="shared" si="9"/>
        <v>46.012499684586828</v>
      </c>
      <c r="AT74" s="50">
        <f t="shared" si="9"/>
        <v>3.7264890828190165</v>
      </c>
      <c r="AU74" s="50">
        <f t="shared" si="9"/>
        <v>18.432987013863819</v>
      </c>
      <c r="AV74" s="50">
        <f t="shared" si="9"/>
        <v>11.178703355928036</v>
      </c>
      <c r="AW74" s="50">
        <f t="shared" si="9"/>
        <v>79.227605121070383</v>
      </c>
      <c r="AX74" s="50">
        <f t="shared" si="9"/>
        <v>24.2892497037993</v>
      </c>
      <c r="AY74" s="50">
        <f t="shared" si="9"/>
        <v>949.61083402023132</v>
      </c>
      <c r="AZ74" s="50">
        <f t="shared" si="9"/>
        <v>109.02949116637933</v>
      </c>
      <c r="BA74" s="50">
        <f t="shared" si="9"/>
        <v>223.70153093143119</v>
      </c>
      <c r="BB74" s="50">
        <f t="shared" si="9"/>
        <v>30.458024158520331</v>
      </c>
      <c r="BC74" s="50">
        <f t="shared" si="9"/>
        <v>43.537634367560536</v>
      </c>
      <c r="BD74" s="50">
        <f t="shared" si="9"/>
        <v>116.18071970149721</v>
      </c>
      <c r="BE74" s="50">
        <f t="shared" si="9"/>
        <v>13.31616387021923</v>
      </c>
      <c r="BF74" s="50">
        <f t="shared" si="9"/>
        <v>34.017954967564592</v>
      </c>
      <c r="BG74" s="50">
        <f t="shared" si="9"/>
        <v>10.049182546998065</v>
      </c>
      <c r="BH74" s="50">
        <f t="shared" si="9"/>
        <v>24.128856485287329</v>
      </c>
      <c r="BI74" s="50">
        <f t="shared" si="9"/>
        <v>15.603987674045003</v>
      </c>
      <c r="BJ74" s="50">
        <f t="shared" si="9"/>
        <v>0.62843201649318703</v>
      </c>
      <c r="BK74" s="50">
        <f t="shared" si="9"/>
        <v>43.477981200871511</v>
      </c>
      <c r="BL74" s="50">
        <f t="shared" si="9"/>
        <v>33.295767706820946</v>
      </c>
      <c r="BM74" s="50">
        <f t="shared" si="9"/>
        <v>17.306625687148227</v>
      </c>
      <c r="BN74" s="50">
        <f t="shared" si="9"/>
        <v>3.779885997620593</v>
      </c>
      <c r="BO74" s="50">
        <f t="shared" si="9"/>
        <v>126.96952912984182</v>
      </c>
      <c r="BP74" s="50">
        <f t="shared" si="9"/>
        <v>24.642131600217734</v>
      </c>
      <c r="BQ74" s="50">
        <f t="shared" si="9"/>
        <v>39.217225010889294</v>
      </c>
      <c r="BR74" s="50">
        <f t="shared" si="9"/>
        <v>38.393517735187942</v>
      </c>
      <c r="BS74" s="50">
        <f t="shared" si="9"/>
        <v>17.27707878440296</v>
      </c>
      <c r="BT74" s="50">
        <f t="shared" ref="BT74:EE77" si="10">+BT58*BT$56</f>
        <v>65.070708529164207</v>
      </c>
      <c r="BU74" s="50">
        <f t="shared" si="10"/>
        <v>7.2065355662045683</v>
      </c>
      <c r="BV74" s="50">
        <f t="shared" si="10"/>
        <v>17.042344592351252</v>
      </c>
      <c r="BW74" s="50">
        <f t="shared" si="10"/>
        <v>90.717789217653802</v>
      </c>
      <c r="BX74" s="50">
        <f t="shared" si="10"/>
        <v>17.72575045802175</v>
      </c>
      <c r="BY74" s="50">
        <f t="shared" si="10"/>
        <v>27.997860595473142</v>
      </c>
      <c r="BZ74" s="50">
        <f t="shared" si="10"/>
        <v>24.133756800911694</v>
      </c>
      <c r="CA74" s="50">
        <f t="shared" si="10"/>
        <v>8.0618436233062951</v>
      </c>
      <c r="CB74" s="50">
        <f t="shared" si="10"/>
        <v>77.005147389278576</v>
      </c>
      <c r="CC74" s="50">
        <f t="shared" si="10"/>
        <v>8.5562887380730306</v>
      </c>
      <c r="CD74" s="50">
        <f t="shared" si="10"/>
        <v>36.34416454998567</v>
      </c>
      <c r="CE74" s="50">
        <f t="shared" si="10"/>
        <v>36.608753759667856</v>
      </c>
      <c r="CF74" s="50">
        <f t="shared" si="10"/>
        <v>18.253788631109934</v>
      </c>
      <c r="CG74" s="50">
        <f t="shared" si="10"/>
        <v>17.764902248865344</v>
      </c>
      <c r="CH74" s="50">
        <f t="shared" si="10"/>
        <v>20.206835476812579</v>
      </c>
      <c r="CI74" s="50">
        <f t="shared" si="10"/>
        <v>26.379159039904284</v>
      </c>
      <c r="CJ74" s="50">
        <f t="shared" si="10"/>
        <v>83.534235127873089</v>
      </c>
      <c r="CK74" s="50">
        <f t="shared" si="10"/>
        <v>11.678078970648322</v>
      </c>
      <c r="CL74" s="50">
        <f t="shared" si="10"/>
        <v>34.972061103161742</v>
      </c>
      <c r="CM74" s="50">
        <f>+CM58*CM$56</f>
        <v>80.640058761716702</v>
      </c>
      <c r="CN74" s="50">
        <f t="shared" si="10"/>
        <v>32.601556826274226</v>
      </c>
      <c r="CO74" s="50">
        <f t="shared" si="10"/>
        <v>58.338113341040589</v>
      </c>
      <c r="CP74" s="50">
        <f t="shared" si="10"/>
        <v>36.425212184962639</v>
      </c>
      <c r="CQ74" s="50">
        <f t="shared" si="10"/>
        <v>35.049257531829561</v>
      </c>
      <c r="CR74" s="50">
        <f t="shared" si="10"/>
        <v>24.241927475395521</v>
      </c>
      <c r="CS74" s="50">
        <f t="shared" si="10"/>
        <v>42.32378228755163</v>
      </c>
      <c r="CT74" s="50">
        <f t="shared" si="10"/>
        <v>30.154661204423324</v>
      </c>
      <c r="CU74" s="50">
        <f t="shared" si="10"/>
        <v>34.663539089292897</v>
      </c>
      <c r="CV74" s="50">
        <f t="shared" si="10"/>
        <v>46.892386030153794</v>
      </c>
      <c r="CW74" s="50">
        <f t="shared" si="10"/>
        <v>344.85849200064689</v>
      </c>
      <c r="CX74" s="50">
        <f t="shared" si="10"/>
        <v>215.12306208166862</v>
      </c>
      <c r="CY74" s="50">
        <f t="shared" si="10"/>
        <v>35.900335079817083</v>
      </c>
      <c r="CZ74" s="50">
        <f t="shared" si="10"/>
        <v>248.0876379063092</v>
      </c>
      <c r="DA74" s="50">
        <f t="shared" si="10"/>
        <v>0.58596556146666623</v>
      </c>
      <c r="DB74" s="50">
        <f t="shared" si="10"/>
        <v>19.27306160562873</v>
      </c>
      <c r="DC74" s="50">
        <f t="shared" si="10"/>
        <v>77.167871580580524</v>
      </c>
      <c r="DD74" s="50">
        <f t="shared" si="10"/>
        <v>122.92090420165256</v>
      </c>
      <c r="DE74" s="50">
        <f t="shared" si="10"/>
        <v>95.471948602380266</v>
      </c>
      <c r="DF74" s="50">
        <f t="shared" si="10"/>
        <v>242.57785268191435</v>
      </c>
      <c r="DG74" s="50">
        <f t="shared" si="10"/>
        <v>45.140999820249057</v>
      </c>
      <c r="DH74" s="50">
        <f t="shared" si="10"/>
        <v>12.81801312994113</v>
      </c>
      <c r="DI74" s="50">
        <f t="shared" si="10"/>
        <v>48.743884326958316</v>
      </c>
      <c r="DJ74" s="50">
        <f t="shared" si="10"/>
        <v>3.9334360613758066</v>
      </c>
      <c r="DK74" s="50">
        <f t="shared" si="10"/>
        <v>4.8656633687226698</v>
      </c>
      <c r="DL74" s="50">
        <f t="shared" si="10"/>
        <v>22.183620430585723</v>
      </c>
      <c r="DM74" s="50">
        <f t="shared" si="10"/>
        <v>42.062729787564734</v>
      </c>
      <c r="DN74" s="50">
        <f t="shared" si="10"/>
        <v>2.7703220051268422</v>
      </c>
      <c r="DO74" s="50">
        <f t="shared" si="10"/>
        <v>48.102461123392558</v>
      </c>
      <c r="DP74" s="50">
        <f t="shared" si="10"/>
        <v>49.879330215657681</v>
      </c>
      <c r="DQ74" s="50">
        <f t="shared" si="10"/>
        <v>0.15962910440621297</v>
      </c>
      <c r="DR74" s="50">
        <f t="shared" si="10"/>
        <v>11.019979571546882</v>
      </c>
      <c r="DS74" s="50">
        <f t="shared" si="10"/>
        <v>4.5632282359096248</v>
      </c>
      <c r="DT74" s="50">
        <f t="shared" si="10"/>
        <v>7.6268607822001409</v>
      </c>
      <c r="DU74" s="50">
        <f t="shared" si="10"/>
        <v>6.326593148698576</v>
      </c>
      <c r="DV74" s="50">
        <f t="shared" si="10"/>
        <v>59.423488086663497</v>
      </c>
      <c r="DW74" s="50">
        <f t="shared" si="10"/>
        <v>37.873809953823638</v>
      </c>
      <c r="DX74" s="50">
        <f t="shared" si="10"/>
        <v>50.479118832756932</v>
      </c>
      <c r="DY74" s="50">
        <f t="shared" si="10"/>
        <v>106.61131913484404</v>
      </c>
      <c r="DZ74" s="50">
        <f t="shared" si="10"/>
        <v>146.33319904944847</v>
      </c>
      <c r="EA74" s="50">
        <f t="shared" si="10"/>
        <v>29.116663974970653</v>
      </c>
      <c r="EB74" s="50">
        <f t="shared" si="10"/>
        <v>23.02736069619159</v>
      </c>
      <c r="EC74" s="50">
        <f t="shared" si="10"/>
        <v>23.488544909621211</v>
      </c>
      <c r="ED74" s="50">
        <f t="shared" si="10"/>
        <v>77.373931629792907</v>
      </c>
      <c r="EE74" s="50">
        <f t="shared" si="10"/>
        <v>30.185062142829548</v>
      </c>
      <c r="EF74" s="50">
        <f t="shared" ref="EF74:GQ77" si="11">+EF58*EF$56</f>
        <v>6.2850842712303905</v>
      </c>
      <c r="EG74" s="50">
        <f t="shared" si="11"/>
        <v>41.774505504581555</v>
      </c>
      <c r="EH74" s="50">
        <f t="shared" si="11"/>
        <v>7.3642823118031622E-2</v>
      </c>
      <c r="EI74" s="50">
        <f t="shared" si="11"/>
        <v>1.3167997036665848</v>
      </c>
      <c r="EJ74" s="50">
        <f t="shared" si="11"/>
        <v>7.3172711084102851</v>
      </c>
      <c r="EK74" s="50">
        <f t="shared" si="11"/>
        <v>11.91395593563518</v>
      </c>
      <c r="EL74" s="50">
        <f t="shared" si="11"/>
        <v>1.2441312358762078</v>
      </c>
      <c r="EM74" s="50">
        <f t="shared" si="11"/>
        <v>1.0349464713889525</v>
      </c>
      <c r="EN74" s="50">
        <f t="shared" si="11"/>
        <v>0.24016037318072506</v>
      </c>
      <c r="EO74" s="50">
        <f t="shared" si="11"/>
        <v>3.477095334899059</v>
      </c>
      <c r="EP74" s="50">
        <f t="shared" si="11"/>
        <v>1.9091852419150401</v>
      </c>
      <c r="EQ74" s="50">
        <f t="shared" si="11"/>
        <v>0.29772571369399825</v>
      </c>
      <c r="ER74" s="50">
        <f t="shared" si="11"/>
        <v>0.89764143722756351</v>
      </c>
      <c r="ES74" s="50">
        <f t="shared" si="11"/>
        <v>2.1325970034860191</v>
      </c>
      <c r="ET74" s="50">
        <f t="shared" si="11"/>
        <v>4.1418531922940636</v>
      </c>
      <c r="EU74" s="50">
        <f t="shared" si="11"/>
        <v>1.553195842782608</v>
      </c>
      <c r="EV74" s="50">
        <f t="shared" si="11"/>
        <v>1.5084799666128741</v>
      </c>
      <c r="EW74" s="50">
        <f t="shared" si="11"/>
        <v>0.46297098545053528</v>
      </c>
      <c r="EX74" s="50">
        <f t="shared" si="11"/>
        <v>2.0740089727570889E-2</v>
      </c>
      <c r="EY74" s="50">
        <f t="shared" si="11"/>
        <v>0.33340119573692334</v>
      </c>
      <c r="EZ74" s="50">
        <f t="shared" si="11"/>
        <v>0.59015887326430261</v>
      </c>
      <c r="FA74" s="50">
        <f t="shared" si="11"/>
        <v>1.6491517752798401</v>
      </c>
      <c r="FB74" s="50">
        <f t="shared" si="11"/>
        <v>6.4942010116966529</v>
      </c>
      <c r="FC74" s="50">
        <f t="shared" si="11"/>
        <v>2.0890717700710342</v>
      </c>
      <c r="FD74" s="50">
        <f t="shared" si="11"/>
        <v>0.62976889870022523</v>
      </c>
      <c r="FE74" s="50">
        <f t="shared" si="11"/>
        <v>57.563637240652589</v>
      </c>
      <c r="FF74" s="50">
        <f t="shared" si="11"/>
        <v>2.5628752658452489</v>
      </c>
      <c r="FG74" s="50">
        <f t="shared" si="11"/>
        <v>1.5319970448113303</v>
      </c>
      <c r="FH74" s="50">
        <f t="shared" si="11"/>
        <v>0.94059132431564041</v>
      </c>
      <c r="FI74" s="50">
        <f t="shared" si="11"/>
        <v>6.7151312398244105</v>
      </c>
      <c r="FJ74" s="50">
        <f t="shared" si="11"/>
        <v>1.6512603275226323</v>
      </c>
      <c r="FK74" s="50">
        <f t="shared" si="11"/>
        <v>4.4232535779341955</v>
      </c>
      <c r="FL74" s="50">
        <f t="shared" si="11"/>
        <v>2.0564401850029403</v>
      </c>
      <c r="FM74" s="50">
        <f t="shared" si="11"/>
        <v>1.2909734281607816</v>
      </c>
      <c r="FN74" s="50">
        <f t="shared" si="11"/>
        <v>3.2963074282405849</v>
      </c>
      <c r="FO74" s="50">
        <f t="shared" si="11"/>
        <v>3.498312509519371</v>
      </c>
      <c r="FP74" s="50">
        <f t="shared" si="11"/>
        <v>10.337727224758552</v>
      </c>
      <c r="FQ74" s="50">
        <f t="shared" si="11"/>
        <v>1.6253306714901554</v>
      </c>
      <c r="FR74" s="50">
        <f t="shared" si="11"/>
        <v>0.56493360059680775</v>
      </c>
      <c r="FS74" s="50">
        <f t="shared" si="11"/>
        <v>2.0048975973762828</v>
      </c>
      <c r="FT74" s="50">
        <f t="shared" si="11"/>
        <v>1.7741146387843478</v>
      </c>
      <c r="FU74" s="50">
        <f t="shared" si="11"/>
        <v>1.3641001963108332</v>
      </c>
      <c r="FV74" s="50">
        <f t="shared" si="11"/>
        <v>1.6700695195185524</v>
      </c>
      <c r="FW74" s="50">
        <f t="shared" si="11"/>
        <v>1.1666793531169679</v>
      </c>
      <c r="FX74" s="50">
        <f t="shared" si="11"/>
        <v>1.8774223928955867</v>
      </c>
      <c r="FY74" s="50">
        <f t="shared" si="11"/>
        <v>5.3533214408010794</v>
      </c>
      <c r="FZ74" s="50">
        <f t="shared" si="11"/>
        <v>1.433706022804581</v>
      </c>
      <c r="GA74" s="50">
        <f t="shared" si="11"/>
        <v>9.8363065499209181</v>
      </c>
      <c r="GB74" s="50">
        <f t="shared" si="11"/>
        <v>0.43595502299720867</v>
      </c>
      <c r="GC74" s="50">
        <f t="shared" si="11"/>
        <v>9.6674213849388604</v>
      </c>
      <c r="GD74" s="50">
        <f t="shared" si="11"/>
        <v>6.9278955451372317</v>
      </c>
      <c r="GE74" s="50">
        <f t="shared" si="11"/>
        <v>1.0766817621133662</v>
      </c>
      <c r="GF74" s="50">
        <f t="shared" si="11"/>
        <v>8.0794607201209843</v>
      </c>
      <c r="GG74" s="50">
        <f t="shared" si="11"/>
        <v>2.0807949694474259E-2</v>
      </c>
      <c r="GH74" s="50">
        <f t="shared" si="11"/>
        <v>3.0091793670325861</v>
      </c>
      <c r="GI74" s="50">
        <f t="shared" si="11"/>
        <v>2.3799494828435681</v>
      </c>
      <c r="GJ74" s="50">
        <f t="shared" si="11"/>
        <v>1.4473725856546096</v>
      </c>
      <c r="GK74" s="50">
        <f t="shared" si="11"/>
        <v>5.9358524346596218</v>
      </c>
      <c r="GL74" s="50">
        <f t="shared" si="11"/>
        <v>27.110578725884629</v>
      </c>
      <c r="GM74" s="50">
        <f t="shared" si="11"/>
        <v>1.3407211577742588</v>
      </c>
      <c r="GN74" s="50">
        <f t="shared" si="11"/>
        <v>9.1832886017556277</v>
      </c>
      <c r="GO74" s="50">
        <f t="shared" si="11"/>
        <v>2.2713902688136072</v>
      </c>
      <c r="GP74" s="50">
        <f t="shared" si="11"/>
        <v>3.896243109836437</v>
      </c>
      <c r="GQ74" s="50">
        <f t="shared" si="11"/>
        <v>1.2813942525849764</v>
      </c>
      <c r="GR74" s="50">
        <f t="shared" ref="GR74:IN78" si="12">+GR58*GR$56</f>
        <v>8.3447859414683414</v>
      </c>
      <c r="GS74" s="50">
        <f t="shared" si="12"/>
        <v>3.5720911500334021</v>
      </c>
      <c r="GT74" s="50">
        <f t="shared" si="12"/>
        <v>6.2686335610683175</v>
      </c>
      <c r="GU74" s="50">
        <f t="shared" si="12"/>
        <v>10.958349216145749</v>
      </c>
      <c r="GV74" s="50">
        <f t="shared" si="12"/>
        <v>1.7908513236582719</v>
      </c>
      <c r="GW74" s="50">
        <f t="shared" si="12"/>
        <v>6.6034996314171135</v>
      </c>
      <c r="GX74" s="50">
        <f t="shared" si="12"/>
        <v>1.0089418911645232</v>
      </c>
      <c r="GY74" s="50">
        <f t="shared" si="12"/>
        <v>30.353222042703415</v>
      </c>
      <c r="GZ74" s="50">
        <f t="shared" si="12"/>
        <v>7.6990713328063904</v>
      </c>
      <c r="HA74" s="50">
        <f t="shared" si="12"/>
        <v>3.6910746516658168</v>
      </c>
      <c r="HB74" s="50">
        <f t="shared" si="12"/>
        <v>0.9098860207823678</v>
      </c>
      <c r="HC74" s="50">
        <f t="shared" si="12"/>
        <v>18.614269282267134</v>
      </c>
      <c r="HD74" s="50">
        <f t="shared" si="12"/>
        <v>1.9742104719784508</v>
      </c>
      <c r="HE74" s="50">
        <f t="shared" si="12"/>
        <v>8.1335199457319707</v>
      </c>
      <c r="HF74" s="50">
        <f t="shared" si="12"/>
        <v>38.773611973785613</v>
      </c>
      <c r="HG74" s="50">
        <f t="shared" si="12"/>
        <v>1.9146532048256024</v>
      </c>
      <c r="HH74" s="50">
        <f t="shared" si="12"/>
        <v>8.2040120452220699E-2</v>
      </c>
      <c r="HI74" s="50">
        <f t="shared" si="12"/>
        <v>1.6396226326181069</v>
      </c>
      <c r="HJ74" s="50">
        <f t="shared" si="12"/>
        <v>4.2490765656892604</v>
      </c>
      <c r="HK74" s="50">
        <f t="shared" si="12"/>
        <v>19.205113901810357</v>
      </c>
      <c r="HL74" s="50">
        <f t="shared" si="12"/>
        <v>7.6492550379550313</v>
      </c>
      <c r="HM74" s="50">
        <f t="shared" si="12"/>
        <v>1.0310480465229077</v>
      </c>
      <c r="HN74" s="50">
        <f t="shared" si="12"/>
        <v>15.259141309839533</v>
      </c>
      <c r="HO74" s="50">
        <f t="shared" si="12"/>
        <v>2.4931844695140497</v>
      </c>
      <c r="HP74" s="50">
        <f t="shared" si="12"/>
        <v>1.0426606297080623</v>
      </c>
      <c r="HQ74" s="50">
        <f t="shared" si="12"/>
        <v>6.6645148257369753</v>
      </c>
      <c r="HR74" s="50">
        <f t="shared" si="12"/>
        <v>7.6598857580777873</v>
      </c>
      <c r="HS74" s="50">
        <f t="shared" si="12"/>
        <v>0.99867088710698726</v>
      </c>
      <c r="HT74" s="50">
        <f t="shared" si="12"/>
        <v>4.9571307633448223</v>
      </c>
      <c r="HU74" s="50">
        <f t="shared" si="12"/>
        <v>12.637087803246848</v>
      </c>
      <c r="HV74" s="50">
        <f t="shared" si="12"/>
        <v>7.8965930079915356</v>
      </c>
      <c r="HW74" s="50">
        <f t="shared" si="12"/>
        <v>1.4095312039180725</v>
      </c>
      <c r="HX74" s="50">
        <f t="shared" si="12"/>
        <v>18.240591076526634</v>
      </c>
      <c r="HY74" s="50">
        <f t="shared" si="12"/>
        <v>7.0496450692950265</v>
      </c>
      <c r="HZ74" s="50">
        <f t="shared" si="12"/>
        <v>14.719938288286183</v>
      </c>
      <c r="IA74" s="50">
        <f t="shared" si="12"/>
        <v>23.10697873780158</v>
      </c>
      <c r="IB74" s="50">
        <f t="shared" si="12"/>
        <v>0.2557039304721862</v>
      </c>
      <c r="IC74" s="50">
        <f t="shared" si="12"/>
        <v>1.5311675192163946E-2</v>
      </c>
      <c r="ID74" s="50">
        <f t="shared" si="12"/>
        <v>2.1673806191355327</v>
      </c>
      <c r="IE74" s="50">
        <f t="shared" si="12"/>
        <v>7.7259916694092308</v>
      </c>
      <c r="IF74" s="50">
        <f t="shared" si="12"/>
        <v>14.436569916888212</v>
      </c>
      <c r="IG74" s="50">
        <f t="shared" si="12"/>
        <v>13.751781569375879</v>
      </c>
      <c r="IH74" s="50">
        <f t="shared" si="12"/>
        <v>23.337303166298831</v>
      </c>
      <c r="II74" s="50">
        <f t="shared" si="12"/>
        <v>1.8234633354557337</v>
      </c>
      <c r="IJ74" s="50">
        <f t="shared" si="12"/>
        <v>35.467019760408689</v>
      </c>
      <c r="IK74" s="50">
        <f t="shared" si="12"/>
        <v>3.2549623777054975</v>
      </c>
      <c r="IL74" s="50">
        <f t="shared" si="12"/>
        <v>3.4690562534141018</v>
      </c>
      <c r="IM74" s="50">
        <f t="shared" si="12"/>
        <v>3.5428128528548575</v>
      </c>
      <c r="IN74" s="50">
        <f t="shared" si="12"/>
        <v>7.8075265091511703</v>
      </c>
    </row>
    <row r="75" spans="1:248" x14ac:dyDescent="0.25">
      <c r="A75" s="382" t="s">
        <v>670</v>
      </c>
      <c r="B75" s="332" t="b">
        <f t="shared" si="6"/>
        <v>0</v>
      </c>
      <c r="C75" s="394">
        <f t="shared" ref="C75:C85" si="13">C59</f>
        <v>104.429</v>
      </c>
      <c r="D75" s="401">
        <f>E75/$E$56</f>
        <v>105.51190349222526</v>
      </c>
      <c r="E75" s="381">
        <f t="shared" si="7"/>
        <v>7201.3040326562796</v>
      </c>
      <c r="F75" s="50">
        <f>+F59*F$56</f>
        <v>198.47819133753191</v>
      </c>
      <c r="G75" s="50">
        <f t="shared" ref="G75:BQ76" si="14">+G59*G$56</f>
        <v>180.48659266465393</v>
      </c>
      <c r="H75" s="50">
        <f t="shared" si="14"/>
        <v>16.951965064336928</v>
      </c>
      <c r="I75" s="50">
        <f t="shared" si="14"/>
        <v>4.637992653010973</v>
      </c>
      <c r="J75" s="50">
        <f t="shared" si="14"/>
        <v>19.736533677845717</v>
      </c>
      <c r="K75" s="50">
        <f t="shared" si="14"/>
        <v>2.7844432689437459</v>
      </c>
      <c r="L75" s="50">
        <f t="shared" si="14"/>
        <v>49.410544771580298</v>
      </c>
      <c r="M75" s="50">
        <f t="shared" si="14"/>
        <v>10.671397496118361</v>
      </c>
      <c r="N75" s="50">
        <f t="shared" si="14"/>
        <v>12.722078540475815</v>
      </c>
      <c r="O75" s="50">
        <f t="shared" si="14"/>
        <v>15.033870711013243</v>
      </c>
      <c r="P75" s="50">
        <f t="shared" si="14"/>
        <v>40.521293446497658</v>
      </c>
      <c r="Q75" s="50">
        <f t="shared" si="14"/>
        <v>8.6826931919011514</v>
      </c>
      <c r="R75" s="50">
        <f t="shared" si="14"/>
        <v>12.763757308508948</v>
      </c>
      <c r="S75" s="50">
        <f t="shared" si="14"/>
        <v>19.221089178200316</v>
      </c>
      <c r="T75" s="50">
        <f t="shared" si="14"/>
        <v>11.094311083108405</v>
      </c>
      <c r="U75" s="50">
        <f t="shared" si="14"/>
        <v>6.2390737323443766</v>
      </c>
      <c r="V75" s="50">
        <f t="shared" si="14"/>
        <v>10.277513189259997</v>
      </c>
      <c r="W75" s="50">
        <f t="shared" si="14"/>
        <v>19.045039936216494</v>
      </c>
      <c r="X75" s="50">
        <f t="shared" si="14"/>
        <v>13.233546488993518</v>
      </c>
      <c r="Y75" s="50">
        <f t="shared" si="14"/>
        <v>13.473410857323772</v>
      </c>
      <c r="Z75" s="50">
        <f t="shared" si="14"/>
        <v>7.0532611764361777</v>
      </c>
      <c r="AA75" s="50">
        <f t="shared" si="14"/>
        <v>14.972408185412828</v>
      </c>
      <c r="AB75" s="50">
        <f t="shared" si="14"/>
        <v>19.118783759923048</v>
      </c>
      <c r="AC75" s="50">
        <f t="shared" si="14"/>
        <v>41.00030782604329</v>
      </c>
      <c r="AD75" s="50">
        <f t="shared" si="14"/>
        <v>7.4396074583517633</v>
      </c>
      <c r="AE75" s="50">
        <f t="shared" si="14"/>
        <v>56.777732806823742</v>
      </c>
      <c r="AF75" s="50">
        <f t="shared" si="14"/>
        <v>7.8989280764828376</v>
      </c>
      <c r="AG75" s="50">
        <f t="shared" si="14"/>
        <v>21.80351569357412</v>
      </c>
      <c r="AH75" s="50">
        <f t="shared" si="14"/>
        <v>10.972466237785795</v>
      </c>
      <c r="AI75" s="50">
        <f t="shared" si="14"/>
        <v>43.682732081776301</v>
      </c>
      <c r="AJ75" s="50">
        <f t="shared" si="14"/>
        <v>5.5583912367407713</v>
      </c>
      <c r="AK75" s="50">
        <f t="shared" si="14"/>
        <v>2.0352906449820796</v>
      </c>
      <c r="AL75" s="50">
        <f t="shared" si="14"/>
        <v>4.0516381224345732</v>
      </c>
      <c r="AM75" s="50">
        <f t="shared" si="14"/>
        <v>39.700331500028184</v>
      </c>
      <c r="AN75" s="50">
        <f t="shared" si="14"/>
        <v>48.797732797738313</v>
      </c>
      <c r="AO75" s="50">
        <f t="shared" si="14"/>
        <v>30.230754675096755</v>
      </c>
      <c r="AP75" s="50">
        <f t="shared" si="14"/>
        <v>13.381308369996342</v>
      </c>
      <c r="AQ75" s="50">
        <f t="shared" si="14"/>
        <v>6.911627657215857</v>
      </c>
      <c r="AR75" s="50">
        <f t="shared" si="14"/>
        <v>24.345092529014689</v>
      </c>
      <c r="AS75" s="50">
        <f t="shared" si="14"/>
        <v>46.918321937677682</v>
      </c>
      <c r="AT75" s="50">
        <f t="shared" si="14"/>
        <v>3.9031880008505286</v>
      </c>
      <c r="AU75" s="50">
        <f t="shared" si="14"/>
        <v>18.3090966927438</v>
      </c>
      <c r="AV75" s="50">
        <f t="shared" si="14"/>
        <v>11.728395372882551</v>
      </c>
      <c r="AW75" s="50">
        <f t="shared" si="14"/>
        <v>76.497961800687861</v>
      </c>
      <c r="AX75" s="50">
        <f t="shared" si="14"/>
        <v>23.127574023482619</v>
      </c>
      <c r="AY75" s="50">
        <f t="shared" si="14"/>
        <v>837.49801793714528</v>
      </c>
      <c r="AZ75" s="50">
        <f t="shared" si="14"/>
        <v>113.88208194664253</v>
      </c>
      <c r="BA75" s="50">
        <f t="shared" si="14"/>
        <v>234.60153206680457</v>
      </c>
      <c r="BB75" s="50">
        <f t="shared" si="14"/>
        <v>33.812745499112083</v>
      </c>
      <c r="BC75" s="50">
        <f t="shared" si="14"/>
        <v>46.60836509272346</v>
      </c>
      <c r="BD75" s="50">
        <f t="shared" si="14"/>
        <v>120.49915710826599</v>
      </c>
      <c r="BE75" s="50">
        <f t="shared" si="14"/>
        <v>13.569447572347123</v>
      </c>
      <c r="BF75" s="50">
        <f t="shared" si="14"/>
        <v>30.388960508871271</v>
      </c>
      <c r="BG75" s="50">
        <f t="shared" si="14"/>
        <v>9.143645553530968</v>
      </c>
      <c r="BH75" s="50">
        <f t="shared" si="14"/>
        <v>24.044078103674074</v>
      </c>
      <c r="BI75" s="50">
        <f t="shared" si="14"/>
        <v>16.786839175298223</v>
      </c>
      <c r="BJ75" s="50">
        <f t="shared" si="14"/>
        <v>0.62912640203449</v>
      </c>
      <c r="BK75" s="50">
        <f t="shared" si="14"/>
        <v>44.676169812165732</v>
      </c>
      <c r="BL75" s="50">
        <f t="shared" si="14"/>
        <v>31.824272047675624</v>
      </c>
      <c r="BM75" s="50">
        <f t="shared" si="14"/>
        <v>19.490748192679352</v>
      </c>
      <c r="BN75" s="50">
        <f t="shared" si="14"/>
        <v>3.9399923736239781</v>
      </c>
      <c r="BO75" s="50">
        <f t="shared" si="14"/>
        <v>119.22779611924611</v>
      </c>
      <c r="BP75" s="50">
        <f t="shared" si="14"/>
        <v>26.792910599532142</v>
      </c>
      <c r="BQ75" s="50">
        <f t="shared" si="14"/>
        <v>43.035892214529639</v>
      </c>
      <c r="BR75" s="50">
        <f t="shared" ref="BR75:BS85" si="15">+BR59*BR$56</f>
        <v>39.597919457893376</v>
      </c>
      <c r="BS75" s="50">
        <f t="shared" si="15"/>
        <v>20.178381013332093</v>
      </c>
      <c r="BT75" s="50">
        <f t="shared" si="10"/>
        <v>68.86047097648175</v>
      </c>
      <c r="BU75" s="50">
        <f t="shared" si="10"/>
        <v>8.0199087237235442</v>
      </c>
      <c r="BV75" s="50">
        <f t="shared" si="10"/>
        <v>14.977452944955314</v>
      </c>
      <c r="BW75" s="50">
        <f t="shared" si="10"/>
        <v>91.581423742035739</v>
      </c>
      <c r="BX75" s="50">
        <f t="shared" si="10"/>
        <v>16.537651861342916</v>
      </c>
      <c r="BY75" s="50">
        <f t="shared" si="10"/>
        <v>26.406193555323199</v>
      </c>
      <c r="BZ75" s="50">
        <f t="shared" si="10"/>
        <v>22.665381578313081</v>
      </c>
      <c r="CA75" s="50">
        <f t="shared" si="10"/>
        <v>7.9748482107946845</v>
      </c>
      <c r="CB75" s="50">
        <f t="shared" si="10"/>
        <v>80.541060110863924</v>
      </c>
      <c r="CC75" s="50">
        <f t="shared" si="10"/>
        <v>9.4003709463876248</v>
      </c>
      <c r="CD75" s="50">
        <f t="shared" si="10"/>
        <v>39.960860475949112</v>
      </c>
      <c r="CE75" s="50">
        <f t="shared" si="10"/>
        <v>39.211078949588568</v>
      </c>
      <c r="CF75" s="50">
        <f t="shared" si="10"/>
        <v>20.553994540634285</v>
      </c>
      <c r="CG75" s="50">
        <f t="shared" si="10"/>
        <v>17.727178490331706</v>
      </c>
      <c r="CH75" s="50">
        <f t="shared" si="10"/>
        <v>19.92686125032662</v>
      </c>
      <c r="CI75" s="50">
        <f t="shared" si="10"/>
        <v>21.31628886008447</v>
      </c>
      <c r="CJ75" s="50">
        <f t="shared" si="10"/>
        <v>74.663064116612532</v>
      </c>
      <c r="CK75" s="50">
        <f t="shared" si="10"/>
        <v>12.089912947452527</v>
      </c>
      <c r="CL75" s="50">
        <f t="shared" si="10"/>
        <v>31.527062799882305</v>
      </c>
      <c r="CM75" s="50">
        <f t="shared" si="10"/>
        <v>84.722596590872755</v>
      </c>
      <c r="CN75" s="50">
        <f t="shared" si="10"/>
        <v>32.608213439724416</v>
      </c>
      <c r="CO75" s="50">
        <f t="shared" si="10"/>
        <v>53.566142120442976</v>
      </c>
      <c r="CP75" s="50">
        <f t="shared" si="10"/>
        <v>29.830669227808681</v>
      </c>
      <c r="CQ75" s="50">
        <f t="shared" si="10"/>
        <v>37.203702372364084</v>
      </c>
      <c r="CR75" s="50">
        <f t="shared" si="10"/>
        <v>24.133508092510905</v>
      </c>
      <c r="CS75" s="50">
        <f t="shared" si="10"/>
        <v>42.719164926405483</v>
      </c>
      <c r="CT75" s="50">
        <f t="shared" si="10"/>
        <v>32.620162897307729</v>
      </c>
      <c r="CU75" s="50">
        <f t="shared" si="10"/>
        <v>29.921310933283745</v>
      </c>
      <c r="CV75" s="50">
        <f t="shared" si="10"/>
        <v>46.062416205587205</v>
      </c>
      <c r="CW75" s="50">
        <f t="shared" si="10"/>
        <v>353.51849015425682</v>
      </c>
      <c r="CX75" s="50">
        <f t="shared" si="10"/>
        <v>201.27135217355794</v>
      </c>
      <c r="CY75" s="50">
        <f t="shared" si="10"/>
        <v>38.756740229722737</v>
      </c>
      <c r="CZ75" s="50">
        <f t="shared" si="10"/>
        <v>254.80547119957342</v>
      </c>
      <c r="DA75" s="50">
        <f t="shared" si="10"/>
        <v>0.67704238966864771</v>
      </c>
      <c r="DB75" s="50">
        <f t="shared" si="10"/>
        <v>18.493400659660175</v>
      </c>
      <c r="DC75" s="50">
        <f t="shared" si="10"/>
        <v>49.64569648992159</v>
      </c>
      <c r="DD75" s="50">
        <f t="shared" si="10"/>
        <v>135.4867086574308</v>
      </c>
      <c r="DE75" s="50">
        <f t="shared" si="10"/>
        <v>93.594425702093588</v>
      </c>
      <c r="DF75" s="50">
        <f t="shared" si="10"/>
        <v>280.36015667628544</v>
      </c>
      <c r="DG75" s="50">
        <f t="shared" si="10"/>
        <v>35.150733571348908</v>
      </c>
      <c r="DH75" s="50">
        <f t="shared" si="10"/>
        <v>10.08088410097492</v>
      </c>
      <c r="DI75" s="50">
        <f t="shared" si="10"/>
        <v>62.104919717463048</v>
      </c>
      <c r="DJ75" s="50">
        <f t="shared" si="10"/>
        <v>4.6529557096506</v>
      </c>
      <c r="DK75" s="50">
        <f t="shared" si="10"/>
        <v>5.9712576729979396</v>
      </c>
      <c r="DL75" s="50">
        <f t="shared" si="10"/>
        <v>23.290474637558496</v>
      </c>
      <c r="DM75" s="50">
        <f t="shared" si="10"/>
        <v>41.986618734403507</v>
      </c>
      <c r="DN75" s="50">
        <f t="shared" si="10"/>
        <v>3.0539659320233183</v>
      </c>
      <c r="DO75" s="50">
        <f t="shared" si="10"/>
        <v>52.715032180186263</v>
      </c>
      <c r="DP75" s="50">
        <f t="shared" si="10"/>
        <v>49.744698681014285</v>
      </c>
      <c r="DQ75" s="50">
        <f t="shared" si="10"/>
        <v>0.14435132421599456</v>
      </c>
      <c r="DR75" s="50">
        <f t="shared" si="10"/>
        <v>13.46683364282945</v>
      </c>
      <c r="DS75" s="50">
        <f t="shared" si="10"/>
        <v>4.8180550117038639</v>
      </c>
      <c r="DT75" s="50">
        <f t="shared" si="10"/>
        <v>9.2166301549821945</v>
      </c>
      <c r="DU75" s="50">
        <f t="shared" si="10"/>
        <v>6.7766846668063234</v>
      </c>
      <c r="DV75" s="50">
        <f t="shared" si="10"/>
        <v>74.009000023081441</v>
      </c>
      <c r="DW75" s="50">
        <f t="shared" si="10"/>
        <v>41.302234358387778</v>
      </c>
      <c r="DX75" s="50">
        <f t="shared" si="10"/>
        <v>35.53611708849197</v>
      </c>
      <c r="DY75" s="50">
        <f t="shared" si="10"/>
        <v>114.84236917800399</v>
      </c>
      <c r="DZ75" s="50">
        <f t="shared" si="10"/>
        <v>168.45793752034083</v>
      </c>
      <c r="EA75" s="50">
        <f t="shared" si="10"/>
        <v>60.988740171279311</v>
      </c>
      <c r="EB75" s="50">
        <f t="shared" si="10"/>
        <v>25.946999375174322</v>
      </c>
      <c r="EC75" s="50">
        <f t="shared" si="10"/>
        <v>25.475663014440606</v>
      </c>
      <c r="ED75" s="50">
        <f t="shared" si="10"/>
        <v>80.37144801647797</v>
      </c>
      <c r="EE75" s="50">
        <f t="shared" si="10"/>
        <v>21.727100624810568</v>
      </c>
      <c r="EF75" s="50">
        <f t="shared" si="11"/>
        <v>5.9937018032945888</v>
      </c>
      <c r="EG75" s="50">
        <f t="shared" si="11"/>
        <v>36.665973135759728</v>
      </c>
      <c r="EH75" s="50">
        <f t="shared" si="11"/>
        <v>6.0833896943606081E-2</v>
      </c>
      <c r="EI75" s="50">
        <f t="shared" si="11"/>
        <v>1.2488105684434463</v>
      </c>
      <c r="EJ75" s="50">
        <f t="shared" si="11"/>
        <v>7.7465353298619579</v>
      </c>
      <c r="EK75" s="50">
        <f t="shared" si="11"/>
        <v>11.392398365595643</v>
      </c>
      <c r="EL75" s="50">
        <f t="shared" si="11"/>
        <v>1.2468516241594101</v>
      </c>
      <c r="EM75" s="50">
        <f t="shared" si="11"/>
        <v>1.1208117936093887</v>
      </c>
      <c r="EN75" s="50">
        <f t="shared" si="11"/>
        <v>0.19459918956426187</v>
      </c>
      <c r="EO75" s="50">
        <f t="shared" si="11"/>
        <v>3.7441916589344855</v>
      </c>
      <c r="EP75" s="50">
        <f t="shared" si="11"/>
        <v>1.9170481392301428</v>
      </c>
      <c r="EQ75" s="50">
        <f t="shared" si="11"/>
        <v>0.30974469499451091</v>
      </c>
      <c r="ER75" s="50">
        <f t="shared" si="11"/>
        <v>0.84532948644902106</v>
      </c>
      <c r="ES75" s="50">
        <f t="shared" si="11"/>
        <v>1.6032045790257738</v>
      </c>
      <c r="ET75" s="50">
        <f t="shared" si="11"/>
        <v>3.888822607879832</v>
      </c>
      <c r="EU75" s="50">
        <f t="shared" si="11"/>
        <v>1.7299577767470093</v>
      </c>
      <c r="EV75" s="50">
        <f t="shared" si="11"/>
        <v>1.4605170397981786</v>
      </c>
      <c r="EW75" s="50">
        <f t="shared" si="11"/>
        <v>0.43828816215557292</v>
      </c>
      <c r="EX75" s="50">
        <f t="shared" si="11"/>
        <v>2.297396218111921E-2</v>
      </c>
      <c r="EY75" s="50">
        <f t="shared" si="11"/>
        <v>0.31870026854704975</v>
      </c>
      <c r="EZ75" s="50">
        <f t="shared" si="11"/>
        <v>0.46398111416939752</v>
      </c>
      <c r="FA75" s="50">
        <f t="shared" si="11"/>
        <v>1.6490874852180357</v>
      </c>
      <c r="FB75" s="50">
        <f t="shared" si="11"/>
        <v>6.3740753916998161</v>
      </c>
      <c r="FC75" s="50">
        <f t="shared" si="11"/>
        <v>1.9619838711779063</v>
      </c>
      <c r="FD75" s="50">
        <f t="shared" si="11"/>
        <v>0.53113254837760371</v>
      </c>
      <c r="FE75" s="50">
        <f t="shared" si="11"/>
        <v>53.152835362451164</v>
      </c>
      <c r="FF75" s="50">
        <f t="shared" si="11"/>
        <v>2.3558360175705175</v>
      </c>
      <c r="FG75" s="50">
        <f t="shared" si="11"/>
        <v>1.496138112333216</v>
      </c>
      <c r="FH75" s="50">
        <f t="shared" si="11"/>
        <v>1.0036528935883757</v>
      </c>
      <c r="FI75" s="50">
        <f t="shared" si="11"/>
        <v>6.6951769269335033</v>
      </c>
      <c r="FJ75" s="50">
        <f t="shared" si="11"/>
        <v>1.4473716073106195</v>
      </c>
      <c r="FK75" s="50">
        <f t="shared" si="11"/>
        <v>4.4653025198447311</v>
      </c>
      <c r="FL75" s="50">
        <f t="shared" si="11"/>
        <v>1.9427259703713875</v>
      </c>
      <c r="FM75" s="50">
        <f t="shared" si="11"/>
        <v>1.2830347288854069</v>
      </c>
      <c r="FN75" s="50">
        <f t="shared" si="11"/>
        <v>2.9579545838898622</v>
      </c>
      <c r="FO75" s="50">
        <f t="shared" si="11"/>
        <v>3.4973656009060923</v>
      </c>
      <c r="FP75" s="50">
        <f t="shared" si="11"/>
        <v>10.060934663115184</v>
      </c>
      <c r="FQ75" s="50">
        <f t="shared" si="11"/>
        <v>1.8447673667124551</v>
      </c>
      <c r="FR75" s="50">
        <f t="shared" si="11"/>
        <v>0.53274207272706098</v>
      </c>
      <c r="FS75" s="50">
        <f t="shared" si="11"/>
        <v>1.8599015979575886</v>
      </c>
      <c r="FT75" s="50">
        <f t="shared" si="11"/>
        <v>1.0791864915862162</v>
      </c>
      <c r="FU75" s="50">
        <f t="shared" si="11"/>
        <v>1.2665565907685257</v>
      </c>
      <c r="FV75" s="50">
        <f t="shared" si="11"/>
        <v>1.7674845665244225</v>
      </c>
      <c r="FW75" s="50">
        <f t="shared" si="11"/>
        <v>1.2547225701263625</v>
      </c>
      <c r="FX75" s="50">
        <f t="shared" si="11"/>
        <v>1.9044251453360679</v>
      </c>
      <c r="FY75" s="50">
        <f t="shared" si="11"/>
        <v>5.3817990918227219</v>
      </c>
      <c r="FZ75" s="50">
        <f t="shared" si="11"/>
        <v>1.3641715739095706</v>
      </c>
      <c r="GA75" s="50">
        <f t="shared" si="11"/>
        <v>8.749055549284817</v>
      </c>
      <c r="GB75" s="50">
        <f t="shared" si="11"/>
        <v>0.40749172450553794</v>
      </c>
      <c r="GC75" s="50">
        <f t="shared" si="11"/>
        <v>11.859511047305022</v>
      </c>
      <c r="GD75" s="50">
        <f t="shared" si="11"/>
        <v>7.1651846015915286</v>
      </c>
      <c r="GE75" s="50">
        <f t="shared" si="11"/>
        <v>1.0888311063065534</v>
      </c>
      <c r="GF75" s="50">
        <f t="shared" si="11"/>
        <v>7.3252558636972775</v>
      </c>
      <c r="GG75" s="50">
        <f t="shared" si="11"/>
        <v>2.0183531503292152E-2</v>
      </c>
      <c r="GH75" s="50">
        <f t="shared" si="11"/>
        <v>2.8550938709082829</v>
      </c>
      <c r="GI75" s="50">
        <f t="shared" si="11"/>
        <v>2.5350752859771064</v>
      </c>
      <c r="GJ75" s="50">
        <f t="shared" si="11"/>
        <v>1.1954715353999015</v>
      </c>
      <c r="GK75" s="50">
        <f t="shared" si="11"/>
        <v>5.518253178722512</v>
      </c>
      <c r="GL75" s="50">
        <f t="shared" si="11"/>
        <v>23.011079648783614</v>
      </c>
      <c r="GM75" s="50">
        <f t="shared" si="11"/>
        <v>1.3335408637921169</v>
      </c>
      <c r="GN75" s="50">
        <f t="shared" si="11"/>
        <v>9.4122140828507188</v>
      </c>
      <c r="GO75" s="50">
        <f t="shared" si="11"/>
        <v>2.3267316839596108</v>
      </c>
      <c r="GP75" s="50">
        <f t="shared" si="11"/>
        <v>3.4509978420928942</v>
      </c>
      <c r="GQ75" s="50">
        <f t="shared" si="11"/>
        <v>1.5072635004239818</v>
      </c>
      <c r="GR75" s="50">
        <f t="shared" si="12"/>
        <v>8.1995488387988242</v>
      </c>
      <c r="GS75" s="50">
        <f t="shared" si="12"/>
        <v>3.9202866626228685</v>
      </c>
      <c r="GT75" s="50">
        <f t="shared" si="12"/>
        <v>5.8659641454753526</v>
      </c>
      <c r="GU75" s="50">
        <f t="shared" si="12"/>
        <v>10.400060447102712</v>
      </c>
      <c r="GV75" s="50">
        <f t="shared" si="12"/>
        <v>2.114696923040416</v>
      </c>
      <c r="GW75" s="50">
        <f t="shared" si="12"/>
        <v>8.6956765152304865</v>
      </c>
      <c r="GX75" s="50">
        <f t="shared" si="12"/>
        <v>1.3263553375317905</v>
      </c>
      <c r="GY75" s="50">
        <f t="shared" si="12"/>
        <v>26.742309781468251</v>
      </c>
      <c r="GZ75" s="50">
        <f t="shared" si="12"/>
        <v>7.3470552876884119</v>
      </c>
      <c r="HA75" s="50">
        <f t="shared" si="12"/>
        <v>3.2358581180285002</v>
      </c>
      <c r="HB75" s="50">
        <f t="shared" si="12"/>
        <v>0.64749130358310858</v>
      </c>
      <c r="HC75" s="50">
        <f t="shared" si="12"/>
        <v>17.824909102927993</v>
      </c>
      <c r="HD75" s="50">
        <f t="shared" si="12"/>
        <v>2.0619962587639593</v>
      </c>
      <c r="HE75" s="50">
        <f t="shared" si="12"/>
        <v>7.2488268559314477</v>
      </c>
      <c r="HF75" s="50">
        <f t="shared" si="12"/>
        <v>30.680378298623257</v>
      </c>
      <c r="HG75" s="50">
        <f t="shared" si="12"/>
        <v>2.8694193686563536</v>
      </c>
      <c r="HH75" s="50">
        <f t="shared" si="12"/>
        <v>7.9825928582371586E-2</v>
      </c>
      <c r="HI75" s="50">
        <f t="shared" si="12"/>
        <v>1.6464192750782889</v>
      </c>
      <c r="HJ75" s="50">
        <f t="shared" si="12"/>
        <v>5.2330758130392914</v>
      </c>
      <c r="HK75" s="50">
        <f t="shared" si="12"/>
        <v>21.016474002818264</v>
      </c>
      <c r="HL75" s="50">
        <f t="shared" si="12"/>
        <v>5.9774912182091704</v>
      </c>
      <c r="HM75" s="50">
        <f t="shared" si="12"/>
        <v>0.92762236561946754</v>
      </c>
      <c r="HN75" s="50">
        <f t="shared" si="12"/>
        <v>14.405415666354649</v>
      </c>
      <c r="HO75" s="50">
        <f t="shared" si="12"/>
        <v>2.5578968252102099</v>
      </c>
      <c r="HP75" s="50">
        <f t="shared" si="12"/>
        <v>0.81793465214662453</v>
      </c>
      <c r="HQ75" s="50">
        <f t="shared" si="12"/>
        <v>5.8543302652302938</v>
      </c>
      <c r="HR75" s="50">
        <f t="shared" si="12"/>
        <v>7.5848725448238961</v>
      </c>
      <c r="HS75" s="50">
        <f t="shared" si="12"/>
        <v>0.70590918505706179</v>
      </c>
      <c r="HT75" s="50">
        <f t="shared" si="12"/>
        <v>3.9621072016820484</v>
      </c>
      <c r="HU75" s="50">
        <f t="shared" si="12"/>
        <v>8.784287654385265</v>
      </c>
      <c r="HV75" s="50">
        <f t="shared" si="12"/>
        <v>6.2441178724344786</v>
      </c>
      <c r="HW75" s="50">
        <f t="shared" si="12"/>
        <v>1.0094664835169778</v>
      </c>
      <c r="HX75" s="50">
        <f t="shared" si="12"/>
        <v>17.772367130133304</v>
      </c>
      <c r="HY75" s="50">
        <f t="shared" si="12"/>
        <v>6.9936631989213467</v>
      </c>
      <c r="HZ75" s="50">
        <f t="shared" si="12"/>
        <v>14.488825135864817</v>
      </c>
      <c r="IA75" s="50">
        <f t="shared" si="12"/>
        <v>22.326576155897623</v>
      </c>
      <c r="IB75" s="50">
        <f t="shared" si="12"/>
        <v>0.23451361381328947</v>
      </c>
      <c r="IC75" s="50">
        <f t="shared" si="12"/>
        <v>1.5309940905678134E-2</v>
      </c>
      <c r="ID75" s="50">
        <f t="shared" si="12"/>
        <v>1.8327021351610553</v>
      </c>
      <c r="IE75" s="50">
        <f t="shared" si="12"/>
        <v>7.2529743823659789</v>
      </c>
      <c r="IF75" s="50">
        <f t="shared" si="12"/>
        <v>14.11135642685637</v>
      </c>
      <c r="IG75" s="50">
        <f t="shared" si="12"/>
        <v>12.397652002114862</v>
      </c>
      <c r="IH75" s="50">
        <f t="shared" si="12"/>
        <v>18.907433172341563</v>
      </c>
      <c r="II75" s="50">
        <f t="shared" si="12"/>
        <v>1.9884997350368754</v>
      </c>
      <c r="IJ75" s="50">
        <f t="shared" si="12"/>
        <v>29.819936649430105</v>
      </c>
      <c r="IK75" s="50">
        <f t="shared" si="12"/>
        <v>3.4870692440262721</v>
      </c>
      <c r="IL75" s="50">
        <f t="shared" si="12"/>
        <v>2.8535181511053334</v>
      </c>
      <c r="IM75" s="50">
        <f t="shared" si="12"/>
        <v>3.9986412785871224</v>
      </c>
      <c r="IN75" s="50">
        <f t="shared" si="12"/>
        <v>7.850031251072024</v>
      </c>
    </row>
    <row r="76" spans="1:248" x14ac:dyDescent="0.25">
      <c r="A76" s="382" t="s">
        <v>671</v>
      </c>
      <c r="B76" s="332" t="b">
        <f t="shared" si="6"/>
        <v>0</v>
      </c>
      <c r="C76" s="421">
        <f t="shared" si="13"/>
        <v>114.009</v>
      </c>
      <c r="D76" s="422">
        <f>E76/$E$56</f>
        <v>108.49542999055163</v>
      </c>
      <c r="E76" s="398">
        <f>SUM(F76:IN76)</f>
        <v>7404.9330137742036</v>
      </c>
      <c r="F76" s="50">
        <f>+F60*F$56</f>
        <v>200.02824142969087</v>
      </c>
      <c r="G76" s="50">
        <f>+G60*G$56</f>
        <v>159.0431956799394</v>
      </c>
      <c r="H76" s="50">
        <f t="shared" si="14"/>
        <v>15.810064175349956</v>
      </c>
      <c r="I76" s="50">
        <f t="shared" si="14"/>
        <v>4.2520690702541026</v>
      </c>
      <c r="J76" s="50">
        <f t="shared" si="14"/>
        <v>18.443646111841041</v>
      </c>
      <c r="K76" s="50">
        <f t="shared" si="14"/>
        <v>2.4688059087456176</v>
      </c>
      <c r="L76" s="50">
        <f t="shared" si="14"/>
        <v>47.85730391012752</v>
      </c>
      <c r="M76" s="50">
        <f t="shared" si="14"/>
        <v>11.766025134714345</v>
      </c>
      <c r="N76" s="50">
        <f t="shared" si="14"/>
        <v>12.772220676154273</v>
      </c>
      <c r="O76" s="50">
        <f t="shared" si="14"/>
        <v>15.782364099607239</v>
      </c>
      <c r="P76" s="50">
        <f t="shared" si="14"/>
        <v>42.093861520169632</v>
      </c>
      <c r="Q76" s="50">
        <f t="shared" si="14"/>
        <v>7.8811585713654102</v>
      </c>
      <c r="R76" s="50">
        <f t="shared" si="14"/>
        <v>12.599908275842628</v>
      </c>
      <c r="S76" s="50">
        <f t="shared" si="14"/>
        <v>16.390714211610646</v>
      </c>
      <c r="T76" s="50">
        <f t="shared" si="14"/>
        <v>10.244710752575271</v>
      </c>
      <c r="U76" s="50">
        <f t="shared" si="14"/>
        <v>5.796631452232762</v>
      </c>
      <c r="V76" s="50">
        <f t="shared" si="14"/>
        <v>9.4527691948606076</v>
      </c>
      <c r="W76" s="50">
        <f t="shared" si="14"/>
        <v>22.224561746428492</v>
      </c>
      <c r="X76" s="50">
        <f t="shared" si="14"/>
        <v>11.973393628499148</v>
      </c>
      <c r="Y76" s="50">
        <f t="shared" si="14"/>
        <v>13.687888761005148</v>
      </c>
      <c r="Z76" s="50">
        <f t="shared" si="14"/>
        <v>7.5090029958597864</v>
      </c>
      <c r="AA76" s="50">
        <f t="shared" si="14"/>
        <v>15.077103202768779</v>
      </c>
      <c r="AB76" s="50">
        <f t="shared" si="14"/>
        <v>20.327688638700025</v>
      </c>
      <c r="AC76" s="50">
        <f t="shared" si="14"/>
        <v>42.570714165281338</v>
      </c>
      <c r="AD76" s="50">
        <f t="shared" si="14"/>
        <v>6.9288859310636282</v>
      </c>
      <c r="AE76" s="50">
        <f t="shared" si="14"/>
        <v>53.608008085200737</v>
      </c>
      <c r="AF76" s="50">
        <f t="shared" si="14"/>
        <v>7.9654794064016334</v>
      </c>
      <c r="AG76" s="50">
        <f t="shared" si="14"/>
        <v>23.140079180155396</v>
      </c>
      <c r="AH76" s="50">
        <f t="shared" si="14"/>
        <v>11.127276836038282</v>
      </c>
      <c r="AI76" s="50">
        <f t="shared" si="14"/>
        <v>50.136484642409442</v>
      </c>
      <c r="AJ76" s="50">
        <f t="shared" si="14"/>
        <v>5.7946544221631733</v>
      </c>
      <c r="AK76" s="50">
        <f t="shared" si="14"/>
        <v>1.6866879969662896</v>
      </c>
      <c r="AL76" s="50">
        <f t="shared" si="14"/>
        <v>3.7281933795106847</v>
      </c>
      <c r="AM76" s="50">
        <f t="shared" si="14"/>
        <v>43.549179181976179</v>
      </c>
      <c r="AN76" s="50">
        <f t="shared" si="14"/>
        <v>43.433809928768888</v>
      </c>
      <c r="AO76" s="50">
        <f t="shared" si="14"/>
        <v>29.304988534420691</v>
      </c>
      <c r="AP76" s="50">
        <f t="shared" si="14"/>
        <v>13.695309197023084</v>
      </c>
      <c r="AQ76" s="50">
        <f t="shared" si="14"/>
        <v>7.1635382604112232</v>
      </c>
      <c r="AR76" s="50">
        <f t="shared" si="14"/>
        <v>24.565539272872851</v>
      </c>
      <c r="AS76" s="50">
        <f t="shared" si="14"/>
        <v>48.440139664786187</v>
      </c>
      <c r="AT76" s="50">
        <f t="shared" si="14"/>
        <v>3.9015426100625898</v>
      </c>
      <c r="AU76" s="50">
        <f t="shared" si="14"/>
        <v>35.71525663538025</v>
      </c>
      <c r="AV76" s="50">
        <f t="shared" si="14"/>
        <v>12.05694180617871</v>
      </c>
      <c r="AW76" s="50">
        <f t="shared" si="14"/>
        <v>74.703528183220129</v>
      </c>
      <c r="AX76" s="50">
        <f t="shared" si="14"/>
        <v>23.784206819735243</v>
      </c>
      <c r="AY76" s="50">
        <f t="shared" si="14"/>
        <v>908.15548789979402</v>
      </c>
      <c r="AZ76" s="50">
        <f t="shared" si="14"/>
        <v>96.736888950486204</v>
      </c>
      <c r="BA76" s="50">
        <f t="shared" si="14"/>
        <v>226.00818680692572</v>
      </c>
      <c r="BB76" s="50">
        <f t="shared" si="14"/>
        <v>32.052680510924837</v>
      </c>
      <c r="BC76" s="50">
        <f t="shared" si="14"/>
        <v>45.960509382268839</v>
      </c>
      <c r="BD76" s="50">
        <f t="shared" si="14"/>
        <v>122.55354860000394</v>
      </c>
      <c r="BE76" s="50">
        <f t="shared" si="14"/>
        <v>16.626295779020136</v>
      </c>
      <c r="BF76" s="50">
        <f t="shared" si="14"/>
        <v>29.96355284680741</v>
      </c>
      <c r="BG76" s="50">
        <f t="shared" si="14"/>
        <v>10.046433139514106</v>
      </c>
      <c r="BH76" s="50">
        <f t="shared" si="14"/>
        <v>31.230729899552855</v>
      </c>
      <c r="BI76" s="50">
        <f t="shared" si="14"/>
        <v>16.980191388789333</v>
      </c>
      <c r="BJ76" s="50">
        <f t="shared" si="14"/>
        <v>1.1527848114748476</v>
      </c>
      <c r="BK76" s="50">
        <f t="shared" si="14"/>
        <v>44.807740629823833</v>
      </c>
      <c r="BL76" s="50">
        <f t="shared" si="14"/>
        <v>37.427562389503457</v>
      </c>
      <c r="BM76" s="50">
        <f t="shared" si="14"/>
        <v>19.518736307438679</v>
      </c>
      <c r="BN76" s="50">
        <f t="shared" si="14"/>
        <v>3.8030547388565044</v>
      </c>
      <c r="BO76" s="50">
        <f t="shared" si="14"/>
        <v>120.92264245234999</v>
      </c>
      <c r="BP76" s="50">
        <f t="shared" si="14"/>
        <v>27.728786805373669</v>
      </c>
      <c r="BQ76" s="50">
        <f t="shared" si="14"/>
        <v>44.127528874412299</v>
      </c>
      <c r="BR76" s="50">
        <f t="shared" si="15"/>
        <v>39.295280491803283</v>
      </c>
      <c r="BS76" s="50">
        <f t="shared" si="15"/>
        <v>18.939350013037608</v>
      </c>
      <c r="BT76" s="50">
        <f t="shared" si="10"/>
        <v>67.22048969982356</v>
      </c>
      <c r="BU76" s="50">
        <f t="shared" si="10"/>
        <v>8.3085443174810845</v>
      </c>
      <c r="BV76" s="50">
        <f t="shared" si="10"/>
        <v>16.978353495791925</v>
      </c>
      <c r="BW76" s="50">
        <f t="shared" si="10"/>
        <v>91.923261136033375</v>
      </c>
      <c r="BX76" s="50">
        <f t="shared" si="10"/>
        <v>18.488619245627739</v>
      </c>
      <c r="BY76" s="50">
        <f t="shared" si="10"/>
        <v>26.193467518738633</v>
      </c>
      <c r="BZ76" s="50">
        <f t="shared" si="10"/>
        <v>22.045783396784739</v>
      </c>
      <c r="CA76" s="50">
        <f t="shared" si="10"/>
        <v>7.1976061301833765</v>
      </c>
      <c r="CB76" s="50">
        <f t="shared" si="10"/>
        <v>77.13819939204582</v>
      </c>
      <c r="CC76" s="50">
        <f t="shared" si="10"/>
        <v>10.976531796398522</v>
      </c>
      <c r="CD76" s="50">
        <f t="shared" si="10"/>
        <v>36.99284977952437</v>
      </c>
      <c r="CE76" s="50">
        <f t="shared" si="10"/>
        <v>38.49514201505513</v>
      </c>
      <c r="CF76" s="50">
        <f t="shared" si="10"/>
        <v>20.912141036506579</v>
      </c>
      <c r="CG76" s="50">
        <f t="shared" si="10"/>
        <v>17.322675218134385</v>
      </c>
      <c r="CH76" s="50">
        <f t="shared" si="10"/>
        <v>22.551851731963197</v>
      </c>
      <c r="CI76" s="50">
        <f t="shared" si="10"/>
        <v>21.36285958975925</v>
      </c>
      <c r="CJ76" s="50">
        <f t="shared" si="10"/>
        <v>81.183343307151077</v>
      </c>
      <c r="CK76" s="50">
        <f t="shared" si="10"/>
        <v>11.345865491107419</v>
      </c>
      <c r="CL76" s="50">
        <f t="shared" si="10"/>
        <v>35.018989469037464</v>
      </c>
      <c r="CM76" s="50">
        <f t="shared" si="10"/>
        <v>79.889132992723816</v>
      </c>
      <c r="CN76" s="50">
        <f t="shared" si="10"/>
        <v>33.757905677049614</v>
      </c>
      <c r="CO76" s="50">
        <f t="shared" si="10"/>
        <v>57.636305488523305</v>
      </c>
      <c r="CP76" s="50">
        <f t="shared" si="10"/>
        <v>32.792832600041073</v>
      </c>
      <c r="CQ76" s="50">
        <f t="shared" si="10"/>
        <v>37.741424384942334</v>
      </c>
      <c r="CR76" s="50">
        <f t="shared" si="10"/>
        <v>23.07517576783907</v>
      </c>
      <c r="CS76" s="50">
        <f t="shared" si="10"/>
        <v>45.507587503254101</v>
      </c>
      <c r="CT76" s="50">
        <f t="shared" si="10"/>
        <v>31.296116495162018</v>
      </c>
      <c r="CU76" s="50">
        <f t="shared" si="10"/>
        <v>32.146979515843533</v>
      </c>
      <c r="CV76" s="50">
        <f t="shared" si="10"/>
        <v>46.102869280278576</v>
      </c>
      <c r="CW76" s="50">
        <f t="shared" si="10"/>
        <v>342.96584501401486</v>
      </c>
      <c r="CX76" s="50">
        <f t="shared" si="10"/>
        <v>239.81233858032493</v>
      </c>
      <c r="CY76" s="50">
        <f t="shared" si="10"/>
        <v>38.314323128287548</v>
      </c>
      <c r="CZ76" s="50">
        <f t="shared" si="10"/>
        <v>272.79693491697151</v>
      </c>
      <c r="DA76" s="50">
        <f t="shared" si="10"/>
        <v>0.65418307177815516</v>
      </c>
      <c r="DB76" s="50">
        <f t="shared" si="10"/>
        <v>21.01645972761834</v>
      </c>
      <c r="DC76" s="50">
        <f t="shared" si="10"/>
        <v>60.519780642118938</v>
      </c>
      <c r="DD76" s="50">
        <f t="shared" si="10"/>
        <v>128.73022666017317</v>
      </c>
      <c r="DE76" s="50">
        <f t="shared" si="10"/>
        <v>108.02663343658186</v>
      </c>
      <c r="DF76" s="50">
        <f t="shared" si="10"/>
        <v>323.33017375288455</v>
      </c>
      <c r="DG76" s="50">
        <f t="shared" si="10"/>
        <v>52.271641032781545</v>
      </c>
      <c r="DH76" s="50">
        <f t="shared" si="10"/>
        <v>11.359547669137275</v>
      </c>
      <c r="DI76" s="50">
        <f t="shared" si="10"/>
        <v>34.401352979303184</v>
      </c>
      <c r="DJ76" s="50">
        <f t="shared" si="10"/>
        <v>4.799354500951436</v>
      </c>
      <c r="DK76" s="50">
        <f t="shared" si="10"/>
        <v>6.0843882529702924</v>
      </c>
      <c r="DL76" s="50">
        <f t="shared" si="10"/>
        <v>23.562805847984492</v>
      </c>
      <c r="DM76" s="50">
        <f t="shared" si="10"/>
        <v>48.071566208689475</v>
      </c>
      <c r="DN76" s="50">
        <f t="shared" si="10"/>
        <v>2.4532590163951502</v>
      </c>
      <c r="DO76" s="50">
        <f t="shared" si="10"/>
        <v>55.17954042381416</v>
      </c>
      <c r="DP76" s="50">
        <f t="shared" si="10"/>
        <v>50.098519801884137</v>
      </c>
      <c r="DQ76" s="50">
        <f t="shared" si="10"/>
        <v>0.15412876295931657</v>
      </c>
      <c r="DR76" s="50">
        <f t="shared" si="10"/>
        <v>15.333120505752712</v>
      </c>
      <c r="DS76" s="50">
        <f t="shared" si="10"/>
        <v>4.7705432030654036</v>
      </c>
      <c r="DT76" s="50">
        <f t="shared" si="10"/>
        <v>7.525718180164394</v>
      </c>
      <c r="DU76" s="50">
        <f t="shared" si="10"/>
        <v>5.5830562274891387</v>
      </c>
      <c r="DV76" s="50">
        <f t="shared" si="10"/>
        <v>59.623853106896313</v>
      </c>
      <c r="DW76" s="50">
        <f t="shared" si="10"/>
        <v>36.771641292159963</v>
      </c>
      <c r="DX76" s="50">
        <f t="shared" si="10"/>
        <v>29.971405501434962</v>
      </c>
      <c r="DY76" s="50">
        <f t="shared" si="10"/>
        <v>114.71106470873967</v>
      </c>
      <c r="DZ76" s="50">
        <f t="shared" si="10"/>
        <v>157.65596784293513</v>
      </c>
      <c r="EA76" s="50">
        <f t="shared" si="10"/>
        <v>56.059643133522478</v>
      </c>
      <c r="EB76" s="50">
        <f t="shared" si="10"/>
        <v>31.4390118336017</v>
      </c>
      <c r="EC76" s="50">
        <f t="shared" si="10"/>
        <v>21.407318244828993</v>
      </c>
      <c r="ED76" s="50">
        <f t="shared" si="10"/>
        <v>78.712879871683938</v>
      </c>
      <c r="EE76" s="50">
        <f t="shared" si="10"/>
        <v>22.830004107913293</v>
      </c>
      <c r="EF76" s="50">
        <f t="shared" si="11"/>
        <v>5.9631961948118875</v>
      </c>
      <c r="EG76" s="50">
        <f t="shared" si="11"/>
        <v>36.55086605890564</v>
      </c>
      <c r="EH76" s="50">
        <f t="shared" si="11"/>
        <v>5.875409415472415E-2</v>
      </c>
      <c r="EI76" s="50">
        <f t="shared" si="11"/>
        <v>1.27395826220199</v>
      </c>
      <c r="EJ76" s="50">
        <f t="shared" si="11"/>
        <v>7.81922342804158</v>
      </c>
      <c r="EK76" s="50">
        <f t="shared" si="11"/>
        <v>11.462270161172064</v>
      </c>
      <c r="EL76" s="50">
        <f t="shared" si="11"/>
        <v>1.2646913528422581</v>
      </c>
      <c r="EM76" s="50">
        <f t="shared" si="11"/>
        <v>1.0555578932692431</v>
      </c>
      <c r="EN76" s="50">
        <f t="shared" si="11"/>
        <v>0.19811604238771235</v>
      </c>
      <c r="EO76" s="50">
        <f t="shared" si="11"/>
        <v>3.1745939144217146</v>
      </c>
      <c r="EP76" s="50">
        <f t="shared" si="11"/>
        <v>1.7219149859313481</v>
      </c>
      <c r="EQ76" s="50">
        <f t="shared" si="11"/>
        <v>0.18217760935973357</v>
      </c>
      <c r="ER76" s="50">
        <f t="shared" si="11"/>
        <v>0.98043933586184173</v>
      </c>
      <c r="ES76" s="50">
        <f t="shared" si="11"/>
        <v>1.3357269868705952</v>
      </c>
      <c r="ET76" s="50">
        <f t="shared" si="11"/>
        <v>3.6590946995520435</v>
      </c>
      <c r="EU76" s="50">
        <f t="shared" si="11"/>
        <v>1.39677768601423</v>
      </c>
      <c r="EV76" s="50">
        <f t="shared" si="11"/>
        <v>1.4433619456702411</v>
      </c>
      <c r="EW76" s="50">
        <f t="shared" si="11"/>
        <v>0.46297098545053528</v>
      </c>
      <c r="EX76" s="50">
        <f t="shared" si="11"/>
        <v>2.0740089727570889E-2</v>
      </c>
      <c r="EY76" s="50">
        <f t="shared" si="11"/>
        <v>0.30700959419743062</v>
      </c>
      <c r="EZ76" s="50">
        <f t="shared" si="11"/>
        <v>0.52611347982212331</v>
      </c>
      <c r="FA76" s="50">
        <f t="shared" si="11"/>
        <v>1.6491517752798401</v>
      </c>
      <c r="FB76" s="50">
        <f t="shared" si="11"/>
        <v>6.1652202323493013</v>
      </c>
      <c r="FC76" s="50">
        <f t="shared" si="11"/>
        <v>2.2370727838994489</v>
      </c>
      <c r="FD76" s="50">
        <f t="shared" si="11"/>
        <v>0.70344234598410182</v>
      </c>
      <c r="FE76" s="50">
        <f t="shared" si="11"/>
        <v>57.716951367232554</v>
      </c>
      <c r="FF76" s="50">
        <f t="shared" si="11"/>
        <v>2.3237590144160709</v>
      </c>
      <c r="FG76" s="50">
        <f t="shared" si="11"/>
        <v>1.4710103545049378</v>
      </c>
      <c r="FH76" s="50">
        <f t="shared" si="11"/>
        <v>1.0190840724839314</v>
      </c>
      <c r="FI76" s="50">
        <f t="shared" si="11"/>
        <v>7.0125089061784172</v>
      </c>
      <c r="FJ76" s="50">
        <f t="shared" si="11"/>
        <v>1.4037194329715728</v>
      </c>
      <c r="FK76" s="50">
        <f t="shared" si="11"/>
        <v>4.4232535779341955</v>
      </c>
      <c r="FL76" s="50">
        <f t="shared" si="11"/>
        <v>2.2538161750431813</v>
      </c>
      <c r="FM76" s="50">
        <f t="shared" si="11"/>
        <v>1.2909734281607816</v>
      </c>
      <c r="FN76" s="50">
        <f t="shared" si="11"/>
        <v>3.2533725637490276</v>
      </c>
      <c r="FO76" s="50">
        <f t="shared" si="11"/>
        <v>3.4239319382083897</v>
      </c>
      <c r="FP76" s="50">
        <f t="shared" si="11"/>
        <v>11.024837113097508</v>
      </c>
      <c r="FQ76" s="50">
        <f t="shared" si="11"/>
        <v>1.8463791505068565</v>
      </c>
      <c r="FR76" s="50">
        <f t="shared" si="11"/>
        <v>0.59556606441565341</v>
      </c>
      <c r="FS76" s="50">
        <f t="shared" si="11"/>
        <v>1.6628708001484607</v>
      </c>
      <c r="FT76" s="50">
        <f t="shared" si="11"/>
        <v>1.4399958490444755</v>
      </c>
      <c r="FU76" s="50">
        <f t="shared" si="11"/>
        <v>1.2289411350880091</v>
      </c>
      <c r="FV76" s="50">
        <f t="shared" si="11"/>
        <v>1.6511406902936745</v>
      </c>
      <c r="FW76" s="50">
        <f t="shared" si="11"/>
        <v>0.95619761442647533</v>
      </c>
      <c r="FX76" s="50">
        <f t="shared" si="11"/>
        <v>1.9367267963987431</v>
      </c>
      <c r="FY76" s="50">
        <f t="shared" si="11"/>
        <v>4.2858597195584585</v>
      </c>
      <c r="FZ76" s="50">
        <f t="shared" si="11"/>
        <v>1.4073321717682941</v>
      </c>
      <c r="GA76" s="50">
        <f t="shared" si="11"/>
        <v>10.519104934472043</v>
      </c>
      <c r="GB76" s="50">
        <f t="shared" si="11"/>
        <v>0.43288399727850602</v>
      </c>
      <c r="GC76" s="50">
        <f t="shared" si="11"/>
        <v>10.358755993160711</v>
      </c>
      <c r="GD76" s="50">
        <f t="shared" si="11"/>
        <v>8.197769189602079</v>
      </c>
      <c r="GE76" s="50">
        <f t="shared" si="11"/>
        <v>1.1421765819287815</v>
      </c>
      <c r="GF76" s="50">
        <f t="shared" si="11"/>
        <v>7.3155435503766792</v>
      </c>
      <c r="GG76" s="50">
        <f t="shared" si="11"/>
        <v>2.0893353520756112E-2</v>
      </c>
      <c r="GH76" s="50">
        <f t="shared" si="11"/>
        <v>2.7853995976242985</v>
      </c>
      <c r="GI76" s="50">
        <f t="shared" si="11"/>
        <v>2.6365342913788128</v>
      </c>
      <c r="GJ76" s="50">
        <f t="shared" si="11"/>
        <v>1.2316725439434599</v>
      </c>
      <c r="GK76" s="50">
        <f t="shared" si="11"/>
        <v>5.8018223299095588</v>
      </c>
      <c r="GL76" s="50">
        <f t="shared" si="11"/>
        <v>24.076119655094804</v>
      </c>
      <c r="GM76" s="50">
        <f t="shared" si="11"/>
        <v>1.2622798611379191</v>
      </c>
      <c r="GN76" s="50">
        <f t="shared" si="11"/>
        <v>9.3571317380359762</v>
      </c>
      <c r="GO76" s="50">
        <f t="shared" si="11"/>
        <v>2.2233566988522244</v>
      </c>
      <c r="GP76" s="50">
        <f t="shared" si="11"/>
        <v>3.7249773793439118</v>
      </c>
      <c r="GQ76" s="50">
        <f t="shared" si="11"/>
        <v>1.3506563318603715</v>
      </c>
      <c r="GR76" s="50">
        <f t="shared" si="12"/>
        <v>8.6572274763527837</v>
      </c>
      <c r="GS76" s="50">
        <f t="shared" si="12"/>
        <v>3.8536361866545938</v>
      </c>
      <c r="GT76" s="50">
        <f t="shared" si="12"/>
        <v>7.4007345891082874</v>
      </c>
      <c r="GU76" s="50">
        <f t="shared" si="12"/>
        <v>13.102030260762835</v>
      </c>
      <c r="GV76" s="50">
        <f t="shared" si="12"/>
        <v>1.9527740702789342</v>
      </c>
      <c r="GW76" s="50">
        <f t="shared" si="12"/>
        <v>9.0667702361105711</v>
      </c>
      <c r="GX76" s="50">
        <f t="shared" si="12"/>
        <v>0.95813058334303058</v>
      </c>
      <c r="GY76" s="50">
        <f t="shared" si="12"/>
        <v>29.88575944479722</v>
      </c>
      <c r="GZ76" s="50">
        <f t="shared" si="12"/>
        <v>6.8937594465186907</v>
      </c>
      <c r="HA76" s="50">
        <f t="shared" si="12"/>
        <v>3.6240051359238192</v>
      </c>
      <c r="HB76" s="50">
        <f t="shared" si="12"/>
        <v>0.71627638399137628</v>
      </c>
      <c r="HC76" s="50">
        <f t="shared" si="12"/>
        <v>18.027167335919938</v>
      </c>
      <c r="HD76" s="50">
        <f t="shared" si="12"/>
        <v>2.1875718765810506</v>
      </c>
      <c r="HE76" s="50">
        <f t="shared" si="12"/>
        <v>7.2492834966682471</v>
      </c>
      <c r="HF76" s="50">
        <f t="shared" si="12"/>
        <v>41.898709665778171</v>
      </c>
      <c r="HG76" s="50">
        <f t="shared" si="12"/>
        <v>2.908427786150277</v>
      </c>
      <c r="HH76" s="50">
        <f t="shared" si="12"/>
        <v>7.7604943515366565E-2</v>
      </c>
      <c r="HI76" s="50">
        <f t="shared" si="12"/>
        <v>1.4290674933313849</v>
      </c>
      <c r="HJ76" s="50">
        <f t="shared" si="12"/>
        <v>4.4650897382982873</v>
      </c>
      <c r="HK76" s="50">
        <f t="shared" si="12"/>
        <v>22.169070792940552</v>
      </c>
      <c r="HL76" s="50">
        <f t="shared" si="12"/>
        <v>9.1135623889519657</v>
      </c>
      <c r="HM76" s="50">
        <f t="shared" si="12"/>
        <v>0.9488351848412252</v>
      </c>
      <c r="HN76" s="50">
        <f t="shared" si="12"/>
        <v>21.984307233317605</v>
      </c>
      <c r="HO76" s="50">
        <f t="shared" si="12"/>
        <v>2.6079558885539575</v>
      </c>
      <c r="HP76" s="50">
        <f t="shared" si="12"/>
        <v>0.99424860149860961</v>
      </c>
      <c r="HQ76" s="50">
        <f t="shared" si="12"/>
        <v>5.5287235894076554</v>
      </c>
      <c r="HR76" s="50">
        <f t="shared" si="12"/>
        <v>7.9911666968222264</v>
      </c>
      <c r="HS76" s="50">
        <f t="shared" si="12"/>
        <v>1.1210192858630084</v>
      </c>
      <c r="HT76" s="50">
        <f t="shared" si="12"/>
        <v>4.6931008362021593</v>
      </c>
      <c r="HU76" s="50">
        <f t="shared" si="12"/>
        <v>11.79964549786888</v>
      </c>
      <c r="HV76" s="50">
        <f t="shared" si="12"/>
        <v>6.9560767423638827</v>
      </c>
      <c r="HW76" s="50">
        <f t="shared" si="12"/>
        <v>1.3593983860744343</v>
      </c>
      <c r="HX76" s="50">
        <f t="shared" si="12"/>
        <v>21.493308275329319</v>
      </c>
      <c r="HY76" s="50">
        <f t="shared" si="12"/>
        <v>3.9447358932132968</v>
      </c>
      <c r="HZ76" s="50">
        <f t="shared" si="12"/>
        <v>16.825111825050147</v>
      </c>
      <c r="IA76" s="50">
        <f t="shared" si="12"/>
        <v>23.694968170865135</v>
      </c>
      <c r="IB76" s="50">
        <f t="shared" si="12"/>
        <v>0.24375478435905587</v>
      </c>
      <c r="IC76" s="50">
        <f t="shared" si="12"/>
        <v>1.5404857719518179E-2</v>
      </c>
      <c r="ID76" s="50">
        <f t="shared" si="12"/>
        <v>1.9615627488765861</v>
      </c>
      <c r="IE76" s="50">
        <f t="shared" si="12"/>
        <v>7.7946397687901152</v>
      </c>
      <c r="IF76" s="50">
        <f t="shared" si="12"/>
        <v>14.170194593017641</v>
      </c>
      <c r="IG76" s="50">
        <f t="shared" si="12"/>
        <v>12.405374479578828</v>
      </c>
      <c r="IH76" s="50">
        <f t="shared" si="12"/>
        <v>18.5792420043101</v>
      </c>
      <c r="II76" s="50">
        <f t="shared" si="12"/>
        <v>2.3353461928468278</v>
      </c>
      <c r="IJ76" s="50">
        <f t="shared" si="12"/>
        <v>39.110036529464864</v>
      </c>
      <c r="IK76" s="50">
        <f t="shared" si="12"/>
        <v>4.0239988215239295</v>
      </c>
      <c r="IL76" s="50">
        <f t="shared" si="12"/>
        <v>2.9935500790924032</v>
      </c>
      <c r="IM76" s="50">
        <f t="shared" si="12"/>
        <v>4.1311950001058948</v>
      </c>
      <c r="IN76" s="50">
        <f t="shared" si="12"/>
        <v>8.78882390678924</v>
      </c>
    </row>
    <row r="77" spans="1:248" x14ac:dyDescent="0.25">
      <c r="A77" s="382" t="s">
        <v>667</v>
      </c>
      <c r="B77" s="332" t="b">
        <f t="shared" si="6"/>
        <v>0</v>
      </c>
      <c r="C77" s="423">
        <f>C61</f>
        <v>111.562</v>
      </c>
      <c r="D77" s="424">
        <f>E77/$E$56</f>
        <v>111.71206258081445</v>
      </c>
      <c r="E77" s="381">
        <f t="shared" si="7"/>
        <v>7624.4717433123369</v>
      </c>
      <c r="F77" s="50">
        <f t="shared" ref="F77:BQ78" si="16">+F61*F$56</f>
        <v>195.68266920636668</v>
      </c>
      <c r="G77" s="50">
        <f t="shared" si="16"/>
        <v>209.79142999661579</v>
      </c>
      <c r="H77" s="50">
        <f t="shared" si="16"/>
        <v>18.045231901459225</v>
      </c>
      <c r="I77" s="50">
        <f t="shared" si="16"/>
        <v>4.6210788228791637</v>
      </c>
      <c r="J77" s="50">
        <f t="shared" si="16"/>
        <v>19.826228553584397</v>
      </c>
      <c r="K77" s="50">
        <f t="shared" si="16"/>
        <v>2.6510424818359062</v>
      </c>
      <c r="L77" s="50">
        <f t="shared" si="16"/>
        <v>45.914774174129725</v>
      </c>
      <c r="M77" s="50">
        <f t="shared" si="16"/>
        <v>11.006886603506512</v>
      </c>
      <c r="N77" s="50">
        <f t="shared" si="16"/>
        <v>13.235803904168284</v>
      </c>
      <c r="O77" s="50">
        <f t="shared" si="16"/>
        <v>17.166427658365336</v>
      </c>
      <c r="P77" s="50">
        <f t="shared" si="16"/>
        <v>43.896490478693622</v>
      </c>
      <c r="Q77" s="50">
        <f t="shared" si="16"/>
        <v>8.3374140449060796</v>
      </c>
      <c r="R77" s="50">
        <f t="shared" si="16"/>
        <v>12.962893282883735</v>
      </c>
      <c r="S77" s="50">
        <f t="shared" si="16"/>
        <v>16.889967592218266</v>
      </c>
      <c r="T77" s="50">
        <f t="shared" si="16"/>
        <v>10.141864396773894</v>
      </c>
      <c r="U77" s="50">
        <f t="shared" si="16"/>
        <v>5.6464731792480984</v>
      </c>
      <c r="V77" s="50">
        <f t="shared" si="16"/>
        <v>10.886894528414729</v>
      </c>
      <c r="W77" s="50">
        <f t="shared" si="16"/>
        <v>23.465690874098964</v>
      </c>
      <c r="X77" s="50">
        <f t="shared" si="16"/>
        <v>13.269836740842315</v>
      </c>
      <c r="Y77" s="50">
        <f t="shared" si="16"/>
        <v>13.605689092731035</v>
      </c>
      <c r="Z77" s="50">
        <f t="shared" si="16"/>
        <v>8.6526457059582409</v>
      </c>
      <c r="AA77" s="50">
        <f t="shared" si="16"/>
        <v>13.185593780566277</v>
      </c>
      <c r="AB77" s="50">
        <f t="shared" si="16"/>
        <v>20.975057112798428</v>
      </c>
      <c r="AC77" s="50">
        <f t="shared" si="16"/>
        <v>45.014408574726389</v>
      </c>
      <c r="AD77" s="50">
        <f t="shared" si="16"/>
        <v>7.4836561268366433</v>
      </c>
      <c r="AE77" s="50">
        <f t="shared" si="16"/>
        <v>49.144159845756427</v>
      </c>
      <c r="AF77" s="50">
        <f t="shared" si="16"/>
        <v>7.7187745285483311</v>
      </c>
      <c r="AG77" s="50">
        <f t="shared" si="16"/>
        <v>23.150624059733946</v>
      </c>
      <c r="AH77" s="50">
        <f t="shared" si="16"/>
        <v>11.959118715004552</v>
      </c>
      <c r="AI77" s="50">
        <f t="shared" si="16"/>
        <v>54.873309247169146</v>
      </c>
      <c r="AJ77" s="50">
        <f t="shared" si="16"/>
        <v>6.3508091244464522</v>
      </c>
      <c r="AK77" s="50">
        <f t="shared" si="16"/>
        <v>1.5919965486844467</v>
      </c>
      <c r="AL77" s="50">
        <f t="shared" si="16"/>
        <v>3.3597766096162069</v>
      </c>
      <c r="AM77" s="50">
        <f t="shared" si="16"/>
        <v>41.975125040488862</v>
      </c>
      <c r="AN77" s="50">
        <f t="shared" si="16"/>
        <v>47.541985702557419</v>
      </c>
      <c r="AO77" s="50">
        <f t="shared" si="16"/>
        <v>27.973961206029056</v>
      </c>
      <c r="AP77" s="50">
        <f t="shared" si="16"/>
        <v>17.501313083754962</v>
      </c>
      <c r="AQ77" s="50">
        <f t="shared" si="16"/>
        <v>9.5771418512112092</v>
      </c>
      <c r="AR77" s="50">
        <f t="shared" si="16"/>
        <v>23.738923952595137</v>
      </c>
      <c r="AS77" s="50">
        <f t="shared" si="16"/>
        <v>48.704072828801117</v>
      </c>
      <c r="AT77" s="50">
        <f t="shared" si="16"/>
        <v>3.6732346053655034</v>
      </c>
      <c r="AU77" s="50">
        <f t="shared" si="16"/>
        <v>18.944249675846947</v>
      </c>
      <c r="AV77" s="50">
        <f t="shared" si="16"/>
        <v>12.30780347984048</v>
      </c>
      <c r="AW77" s="50">
        <f t="shared" si="16"/>
        <v>81.13163362559844</v>
      </c>
      <c r="AX77" s="50">
        <f t="shared" si="16"/>
        <v>23.065743830582331</v>
      </c>
      <c r="AY77" s="50">
        <f t="shared" si="16"/>
        <v>1006.9222017130967</v>
      </c>
      <c r="AZ77" s="50">
        <f t="shared" si="16"/>
        <v>134.84510671450658</v>
      </c>
      <c r="BA77" s="50">
        <f t="shared" si="16"/>
        <v>237.01039424086576</v>
      </c>
      <c r="BB77" s="50">
        <f t="shared" si="16"/>
        <v>38.875128030005918</v>
      </c>
      <c r="BC77" s="50">
        <f t="shared" si="16"/>
        <v>47.623038060839654</v>
      </c>
      <c r="BD77" s="50">
        <f t="shared" si="16"/>
        <v>122.50474016283522</v>
      </c>
      <c r="BE77" s="50">
        <f t="shared" si="16"/>
        <v>16.743657538518516</v>
      </c>
      <c r="BF77" s="50">
        <f t="shared" si="16"/>
        <v>33.165510977043056</v>
      </c>
      <c r="BG77" s="50">
        <f t="shared" si="16"/>
        <v>10.66210402967228</v>
      </c>
      <c r="BH77" s="50">
        <f t="shared" si="16"/>
        <v>24.059872432303393</v>
      </c>
      <c r="BI77" s="50">
        <f t="shared" si="16"/>
        <v>18.26683435824458</v>
      </c>
      <c r="BJ77" s="50">
        <f t="shared" si="16"/>
        <v>0.65083577641069845</v>
      </c>
      <c r="BK77" s="50">
        <f t="shared" si="16"/>
        <v>44.900989850105788</v>
      </c>
      <c r="BL77" s="50">
        <f t="shared" si="16"/>
        <v>32.934998492564134</v>
      </c>
      <c r="BM77" s="50">
        <f t="shared" si="16"/>
        <v>20.133250352123195</v>
      </c>
      <c r="BN77" s="50">
        <f t="shared" si="16"/>
        <v>3.7068833303764293</v>
      </c>
      <c r="BO77" s="50">
        <f t="shared" si="16"/>
        <v>113.14608383216996</v>
      </c>
      <c r="BP77" s="50">
        <f t="shared" si="16"/>
        <v>25.135380178002521</v>
      </c>
      <c r="BQ77" s="50">
        <f t="shared" si="16"/>
        <v>41.712662195289788</v>
      </c>
      <c r="BR77" s="50">
        <f t="shared" si="15"/>
        <v>43.591233375285519</v>
      </c>
      <c r="BS77" s="50">
        <f t="shared" si="15"/>
        <v>19.184867490845754</v>
      </c>
      <c r="BT77" s="50">
        <f t="shared" si="10"/>
        <v>66.894992463580166</v>
      </c>
      <c r="BU77" s="50">
        <f t="shared" si="10"/>
        <v>8.2481531004309581</v>
      </c>
      <c r="BV77" s="50">
        <f t="shared" si="10"/>
        <v>15.318626528190036</v>
      </c>
      <c r="BW77" s="50">
        <f t="shared" si="10"/>
        <v>97.861071385422974</v>
      </c>
      <c r="BX77" s="50">
        <f t="shared" si="10"/>
        <v>17.808014819136748</v>
      </c>
      <c r="BY77" s="50">
        <f t="shared" si="10"/>
        <v>28.550169745356854</v>
      </c>
      <c r="BZ77" s="393">
        <f t="shared" si="10"/>
        <v>21.395612936562557</v>
      </c>
      <c r="CA77" s="50">
        <f t="shared" si="10"/>
        <v>7.2710428642496225</v>
      </c>
      <c r="CB77" s="50">
        <f t="shared" si="10"/>
        <v>84.145357102027958</v>
      </c>
      <c r="CC77" s="50">
        <f t="shared" si="10"/>
        <v>10.496164994409078</v>
      </c>
      <c r="CD77" s="50">
        <f t="shared" si="10"/>
        <v>40.555458950199892</v>
      </c>
      <c r="CE77" s="50">
        <f t="shared" si="10"/>
        <v>40.110126831989255</v>
      </c>
      <c r="CF77" s="50">
        <f t="shared" si="10"/>
        <v>20.779615880541602</v>
      </c>
      <c r="CG77" s="50">
        <f t="shared" si="10"/>
        <v>19.149662989097628</v>
      </c>
      <c r="CH77" s="50">
        <f t="shared" si="10"/>
        <v>22.580530005715257</v>
      </c>
      <c r="CI77" s="50">
        <f t="shared" si="10"/>
        <v>24.06677019610288</v>
      </c>
      <c r="CJ77" s="50">
        <f t="shared" si="10"/>
        <v>73.967641176010332</v>
      </c>
      <c r="CK77" s="50">
        <f t="shared" si="10"/>
        <v>10.665381547181138</v>
      </c>
      <c r="CL77" s="50">
        <f t="shared" si="10"/>
        <v>29.861105811294237</v>
      </c>
      <c r="CM77" s="50">
        <f t="shared" si="10"/>
        <v>82.263279209435737</v>
      </c>
      <c r="CN77" s="50">
        <f t="shared" si="10"/>
        <v>31.747925396685929</v>
      </c>
      <c r="CO77" s="50">
        <f t="shared" si="10"/>
        <v>54.451053628437229</v>
      </c>
      <c r="CP77" s="50">
        <f t="shared" si="10"/>
        <v>27.865301277872891</v>
      </c>
      <c r="CQ77" s="50">
        <f t="shared" si="10"/>
        <v>38.888004214528927</v>
      </c>
      <c r="CR77" s="50">
        <f t="shared" si="10"/>
        <v>23.035388838340129</v>
      </c>
      <c r="CS77" s="50">
        <f t="shared" si="10"/>
        <v>46.283417025454206</v>
      </c>
      <c r="CT77" s="50">
        <f t="shared" si="10"/>
        <v>30.588706360682274</v>
      </c>
      <c r="CU77" s="50">
        <f t="shared" si="10"/>
        <v>32.806618517312842</v>
      </c>
      <c r="CV77" s="50">
        <f t="shared" si="10"/>
        <v>48.835042673197378</v>
      </c>
      <c r="CW77" s="50">
        <f t="shared" si="10"/>
        <v>356.57859464638864</v>
      </c>
      <c r="CX77" s="50">
        <f t="shared" si="10"/>
        <v>235.60202300211782</v>
      </c>
      <c r="CY77" s="50">
        <f t="shared" si="10"/>
        <v>33.278549525342761</v>
      </c>
      <c r="CZ77" s="50">
        <f t="shared" si="10"/>
        <v>284.36131439024444</v>
      </c>
      <c r="DA77" s="50">
        <f t="shared" si="10"/>
        <v>0.85581508735591527</v>
      </c>
      <c r="DB77" s="50">
        <f t="shared" si="10"/>
        <v>23.630529073785201</v>
      </c>
      <c r="DC77" s="50">
        <f t="shared" si="10"/>
        <v>79.729065862520429</v>
      </c>
      <c r="DD77" s="50">
        <f t="shared" si="10"/>
        <v>132.82956096736311</v>
      </c>
      <c r="DE77" s="50">
        <f t="shared" si="10"/>
        <v>106.56078424095629</v>
      </c>
      <c r="DF77" s="50">
        <f t="shared" si="10"/>
        <v>307.44371405637088</v>
      </c>
      <c r="DG77" s="50">
        <f t="shared" si="10"/>
        <v>49.676578345584396</v>
      </c>
      <c r="DH77" s="50">
        <f t="shared" si="10"/>
        <v>9.5331458226673131</v>
      </c>
      <c r="DI77" s="50">
        <f t="shared" si="10"/>
        <v>39.404412158591072</v>
      </c>
      <c r="DJ77" s="50">
        <f t="shared" si="10"/>
        <v>4.7811079196593766</v>
      </c>
      <c r="DK77" s="50">
        <f t="shared" si="10"/>
        <v>5.9583769626568683</v>
      </c>
      <c r="DL77" s="50">
        <f t="shared" si="10"/>
        <v>21.164621732876817</v>
      </c>
      <c r="DM77" s="50">
        <f t="shared" si="10"/>
        <v>46.311826169220538</v>
      </c>
      <c r="DN77" s="50">
        <f t="shared" si="10"/>
        <v>2.5177327198149446</v>
      </c>
      <c r="DO77" s="50">
        <f t="shared" si="10"/>
        <v>54.140184822746335</v>
      </c>
      <c r="DP77" s="50">
        <f t="shared" si="10"/>
        <v>52.537003948653457</v>
      </c>
      <c r="DQ77" s="50">
        <f t="shared" si="10"/>
        <v>0.15558189754177837</v>
      </c>
      <c r="DR77" s="50">
        <f t="shared" si="10"/>
        <v>13.208250060279333</v>
      </c>
      <c r="DS77" s="50">
        <f t="shared" si="10"/>
        <v>4.8408402446638137</v>
      </c>
      <c r="DT77" s="50">
        <f t="shared" si="10"/>
        <v>6.8598978650116429</v>
      </c>
      <c r="DU77" s="50">
        <f t="shared" si="10"/>
        <v>5.3924116350800029</v>
      </c>
      <c r="DV77" s="50">
        <f t="shared" si="10"/>
        <v>51.245676035704264</v>
      </c>
      <c r="DW77" s="50">
        <f t="shared" si="10"/>
        <v>33.989417197236712</v>
      </c>
      <c r="DX77" s="50">
        <f t="shared" si="10"/>
        <v>29.077426632401494</v>
      </c>
      <c r="DY77" s="50">
        <f t="shared" si="10"/>
        <v>134.73578726232776</v>
      </c>
      <c r="DZ77" s="50">
        <f t="shared" si="10"/>
        <v>168.56862507089755</v>
      </c>
      <c r="EA77" s="50">
        <f t="shared" si="10"/>
        <v>30.312168672023457</v>
      </c>
      <c r="EB77" s="50">
        <f t="shared" si="10"/>
        <v>29.867005635052195</v>
      </c>
      <c r="EC77" s="50">
        <f t="shared" si="10"/>
        <v>24.787560257111238</v>
      </c>
      <c r="ED77" s="50">
        <f t="shared" si="10"/>
        <v>81.923476193637683</v>
      </c>
      <c r="EE77" s="50">
        <f t="shared" si="10"/>
        <v>28.626739384940517</v>
      </c>
      <c r="EF77" s="50">
        <f t="shared" si="11"/>
        <v>5.8283823353791755</v>
      </c>
      <c r="EG77" s="50">
        <f t="shared" si="11"/>
        <v>37.614434536427886</v>
      </c>
      <c r="EH77" s="50">
        <f t="shared" si="11"/>
        <v>6.1235548981942042E-2</v>
      </c>
      <c r="EI77" s="50">
        <f t="shared" si="11"/>
        <v>1.2988042054657765</v>
      </c>
      <c r="EJ77" s="50">
        <f t="shared" si="11"/>
        <v>10.649982827964482</v>
      </c>
      <c r="EK77" s="50">
        <f t="shared" si="11"/>
        <v>11.785601433373685</v>
      </c>
      <c r="EL77" s="50">
        <f t="shared" si="11"/>
        <v>1.4907620243359427</v>
      </c>
      <c r="EM77" s="50">
        <f t="shared" si="11"/>
        <v>1.0318284572880954</v>
      </c>
      <c r="EN77" s="50">
        <f t="shared" si="11"/>
        <v>0.21207277323755055</v>
      </c>
      <c r="EO77" s="50">
        <f t="shared" si="11"/>
        <v>3.0679226130687201</v>
      </c>
      <c r="EP77" s="50">
        <f t="shared" si="11"/>
        <v>1.6961528273678219</v>
      </c>
      <c r="EQ77" s="50">
        <f t="shared" si="11"/>
        <v>0.26853356695758313</v>
      </c>
      <c r="ER77" s="50">
        <f t="shared" si="11"/>
        <v>0.93130703624165667</v>
      </c>
      <c r="ES77" s="50">
        <f t="shared" si="11"/>
        <v>1.3119204687798713</v>
      </c>
      <c r="ET77" s="50">
        <f t="shared" si="11"/>
        <v>3.7055377140425554</v>
      </c>
      <c r="EU77" s="50">
        <f t="shared" si="11"/>
        <v>1.6454956796423623</v>
      </c>
      <c r="EV77" s="50">
        <f t="shared" si="11"/>
        <v>1.5648679031172377</v>
      </c>
      <c r="EW77" s="50">
        <f t="shared" si="11"/>
        <v>0.4984241558315663</v>
      </c>
      <c r="EX77" s="50">
        <f t="shared" si="11"/>
        <v>2.0740089727570889E-2</v>
      </c>
      <c r="EY77" s="50">
        <f t="shared" si="11"/>
        <v>0.30700959419743062</v>
      </c>
      <c r="EZ77" s="50">
        <f t="shared" si="11"/>
        <v>0.52611347982212331</v>
      </c>
      <c r="FA77" s="50">
        <f t="shared" si="11"/>
        <v>1.6491517752798401</v>
      </c>
      <c r="FB77" s="50">
        <f t="shared" si="11"/>
        <v>6.1652202323493013</v>
      </c>
      <c r="FC77" s="50">
        <f t="shared" si="11"/>
        <v>2.4256576590110068</v>
      </c>
      <c r="FD77" s="50">
        <f t="shared" si="11"/>
        <v>0.62286255428060611</v>
      </c>
      <c r="FE77" s="50">
        <f t="shared" si="11"/>
        <v>60.176933447473701</v>
      </c>
      <c r="FF77" s="50">
        <f t="shared" si="11"/>
        <v>2.2334433405195071</v>
      </c>
      <c r="FG77" s="50">
        <f t="shared" si="11"/>
        <v>1.5754246498639874</v>
      </c>
      <c r="FH77" s="50">
        <f t="shared" si="11"/>
        <v>0.96222707673981001</v>
      </c>
      <c r="FI77" s="50">
        <f t="shared" si="11"/>
        <v>6.6811077465668367</v>
      </c>
      <c r="FJ77" s="50">
        <f t="shared" si="11"/>
        <v>1.5895180968519538</v>
      </c>
      <c r="FK77" s="50">
        <f t="shared" si="11"/>
        <v>4.437269891904374</v>
      </c>
      <c r="FL77" s="50">
        <f t="shared" si="11"/>
        <v>2.1457316359958201</v>
      </c>
      <c r="FM77" s="50">
        <f t="shared" si="11"/>
        <v>1.2883271950689903</v>
      </c>
      <c r="FN77" s="50">
        <f t="shared" si="11"/>
        <v>3.3700599032257079</v>
      </c>
      <c r="FO77" s="50">
        <f t="shared" si="11"/>
        <v>3.1432602828900214</v>
      </c>
      <c r="FP77" s="50">
        <f t="shared" si="11"/>
        <v>13.149172815621222</v>
      </c>
      <c r="FQ77" s="50">
        <f t="shared" si="11"/>
        <v>2.4729087961581553</v>
      </c>
      <c r="FR77" s="50">
        <f t="shared" si="11"/>
        <v>0.75500894780252115</v>
      </c>
      <c r="FS77" s="50">
        <f t="shared" si="11"/>
        <v>1.8425566651607768</v>
      </c>
      <c r="FT77" s="50">
        <f t="shared" si="11"/>
        <v>1.3308879326383518</v>
      </c>
      <c r="FU77" s="50">
        <f t="shared" si="11"/>
        <v>1.3479927505732969</v>
      </c>
      <c r="FV77" s="50">
        <f t="shared" si="11"/>
        <v>1.5987319379212148</v>
      </c>
      <c r="FW77" s="50">
        <f t="shared" si="11"/>
        <v>1.0576585129169371</v>
      </c>
      <c r="FX77" s="50">
        <f t="shared" si="11"/>
        <v>1.7940654382220491</v>
      </c>
      <c r="FY77" s="50">
        <f t="shared" si="11"/>
        <v>3.9923007997743025</v>
      </c>
      <c r="FZ77" s="50">
        <f t="shared" si="11"/>
        <v>1.3410393600033756</v>
      </c>
      <c r="GA77" s="50">
        <f t="shared" si="11"/>
        <v>8.5722855137637843</v>
      </c>
      <c r="GB77" s="50">
        <f t="shared" si="11"/>
        <v>0.43758497900682874</v>
      </c>
      <c r="GC77" s="50">
        <f t="shared" si="11"/>
        <v>7.6987069429047539</v>
      </c>
      <c r="GD77" s="50">
        <f t="shared" si="11"/>
        <v>6.1651415509702865</v>
      </c>
      <c r="GE77" s="50">
        <f t="shared" si="11"/>
        <v>1.1454128208273331</v>
      </c>
      <c r="GF77" s="50">
        <f t="shared" si="11"/>
        <v>7.3493868646741642</v>
      </c>
      <c r="GG77" s="50">
        <f t="shared" si="11"/>
        <v>2.0940699163231831E-2</v>
      </c>
      <c r="GH77" s="50">
        <f t="shared" si="11"/>
        <v>2.7968714470635936</v>
      </c>
      <c r="GI77" s="50">
        <f t="shared" si="11"/>
        <v>3.2051593893930197</v>
      </c>
      <c r="GJ77" s="50">
        <f t="shared" si="11"/>
        <v>1.2687816073793943</v>
      </c>
      <c r="GK77" s="50">
        <f t="shared" si="11"/>
        <v>5.8448903326959902</v>
      </c>
      <c r="GL77" s="50">
        <f t="shared" si="11"/>
        <v>24.992002889095559</v>
      </c>
      <c r="GM77" s="50">
        <f t="shared" si="11"/>
        <v>1.5575685919135076</v>
      </c>
      <c r="GN77" s="50">
        <f t="shared" si="11"/>
        <v>9.3571317380359762</v>
      </c>
      <c r="GO77" s="50">
        <f t="shared" si="11"/>
        <v>2.524214484495984</v>
      </c>
      <c r="GP77" s="50">
        <f t="shared" si="11"/>
        <v>3.8785821009593873</v>
      </c>
      <c r="GQ77" s="50">
        <f>+GQ61*GQ$56</f>
        <v>1.1655196383966444</v>
      </c>
      <c r="GR77" s="50">
        <f t="shared" si="12"/>
        <v>8.5643189274740212</v>
      </c>
      <c r="GS77" s="50">
        <f t="shared" si="12"/>
        <v>3.7532999491650552</v>
      </c>
      <c r="GT77" s="50">
        <f t="shared" si="12"/>
        <v>7.7630947478752788</v>
      </c>
      <c r="GU77" s="50">
        <f t="shared" si="12"/>
        <v>12.655248865629723</v>
      </c>
      <c r="GV77" s="50">
        <f t="shared" si="12"/>
        <v>2.0338471615327895</v>
      </c>
      <c r="GW77" s="50">
        <f t="shared" si="12"/>
        <v>9.3905834588288073</v>
      </c>
      <c r="GX77" s="50">
        <f t="shared" si="12"/>
        <v>1.1422389923577743</v>
      </c>
      <c r="GY77" s="50">
        <f t="shared" si="12"/>
        <v>36.208073465558357</v>
      </c>
      <c r="GZ77" s="50">
        <f t="shared" si="12"/>
        <v>5.671354640984509</v>
      </c>
      <c r="HA77" s="50">
        <f t="shared" si="12"/>
        <v>3.73880837413782</v>
      </c>
      <c r="HB77" s="50">
        <f t="shared" si="12"/>
        <v>0.75832310297390781</v>
      </c>
      <c r="HC77" s="50">
        <f t="shared" si="12"/>
        <v>20.428577501724778</v>
      </c>
      <c r="HD77" s="50">
        <f t="shared" si="12"/>
        <v>2.0745928691078208</v>
      </c>
      <c r="HE77" s="50">
        <f t="shared" si="12"/>
        <v>6.8491364749557402</v>
      </c>
      <c r="HF77" s="50">
        <f t="shared" si="12"/>
        <v>41.702762973312737</v>
      </c>
      <c r="HG77" s="50">
        <f t="shared" si="12"/>
        <v>2.7853092032413933</v>
      </c>
      <c r="HH77" s="50">
        <f t="shared" si="12"/>
        <v>7.9823664183319626E-2</v>
      </c>
      <c r="HI77" s="50">
        <f t="shared" si="12"/>
        <v>1.3449606326170489</v>
      </c>
      <c r="HJ77" s="50">
        <f t="shared" si="12"/>
        <v>4.1940138551524182</v>
      </c>
      <c r="HK77" s="50">
        <f t="shared" si="12"/>
        <v>20.796886232523054</v>
      </c>
      <c r="HL77" s="50">
        <f t="shared" si="12"/>
        <v>8.4957264298905315</v>
      </c>
      <c r="HM77" s="50">
        <f t="shared" si="12"/>
        <v>0.96916853232786693</v>
      </c>
      <c r="HN77" s="50">
        <f t="shared" si="12"/>
        <v>23.566880208080509</v>
      </c>
      <c r="HO77" s="50">
        <f t="shared" si="12"/>
        <v>2.6915510677063459</v>
      </c>
      <c r="HP77" s="50">
        <f t="shared" si="12"/>
        <v>0.95161462778443195</v>
      </c>
      <c r="HQ77" s="50">
        <f t="shared" si="12"/>
        <v>5.3527905695646192</v>
      </c>
      <c r="HR77" s="50">
        <f t="shared" si="12"/>
        <v>5.7674775257262159</v>
      </c>
      <c r="HS77" s="50">
        <f t="shared" si="12"/>
        <v>1.1323427129929375</v>
      </c>
      <c r="HT77" s="50">
        <f t="shared" si="12"/>
        <v>4.7405058951536967</v>
      </c>
      <c r="HU77" s="50">
        <f t="shared" si="12"/>
        <v>11.918833836231192</v>
      </c>
      <c r="HV77" s="50">
        <f t="shared" si="12"/>
        <v>6.1427616730916412</v>
      </c>
      <c r="HW77" s="50">
        <f t="shared" si="12"/>
        <v>1.3731296829034692</v>
      </c>
      <c r="HX77" s="50">
        <f t="shared" si="12"/>
        <v>14.43582296613889</v>
      </c>
      <c r="HY77" s="50">
        <f t="shared" si="12"/>
        <v>5.7498245259442733</v>
      </c>
      <c r="HZ77" s="50">
        <f t="shared" si="12"/>
        <v>11.294894547238501</v>
      </c>
      <c r="IA77" s="50">
        <f t="shared" si="12"/>
        <v>20.682107227075566</v>
      </c>
      <c r="IB77" s="50">
        <f t="shared" si="12"/>
        <v>0.27095250888296746</v>
      </c>
      <c r="IC77" s="50">
        <f t="shared" si="12"/>
        <v>1.8485829263421818E-2</v>
      </c>
      <c r="ID77" s="50">
        <f t="shared" si="12"/>
        <v>2.2449928646579793</v>
      </c>
      <c r="IE77" s="50">
        <f t="shared" si="12"/>
        <v>6.76982636112814</v>
      </c>
      <c r="IF77" s="50">
        <f t="shared" si="12"/>
        <v>13.626816646763444</v>
      </c>
      <c r="IG77" s="50">
        <f t="shared" si="12"/>
        <v>11.729128498531459</v>
      </c>
      <c r="IH77" s="50">
        <f t="shared" si="12"/>
        <v>20.757676029704527</v>
      </c>
      <c r="II77" s="50">
        <f t="shared" si="12"/>
        <v>2.4780360362252623</v>
      </c>
      <c r="IJ77" s="50">
        <f t="shared" si="12"/>
        <v>36.737935387776346</v>
      </c>
      <c r="IK77" s="50">
        <f t="shared" si="12"/>
        <v>4.2698654786204147</v>
      </c>
      <c r="IL77" s="50">
        <f t="shared" si="12"/>
        <v>3.1764562337514231</v>
      </c>
      <c r="IM77" s="50">
        <f t="shared" si="12"/>
        <v>4.2678056025006583</v>
      </c>
      <c r="IN77" s="50">
        <f t="shared" si="12"/>
        <v>8.8855269309214417</v>
      </c>
    </row>
    <row r="78" spans="1:248" ht="18.75" x14ac:dyDescent="0.3">
      <c r="A78" s="382" t="s">
        <v>21</v>
      </c>
      <c r="B78" s="332" t="b">
        <f t="shared" si="6"/>
        <v>0</v>
      </c>
      <c r="C78" s="425">
        <f t="shared" si="13"/>
        <v>115.14</v>
      </c>
      <c r="D78" s="426">
        <f>E78/$E$56</f>
        <v>107.81316835791249</v>
      </c>
      <c r="E78" s="381">
        <f>SUM(F78:IN78)</f>
        <v>7358.3679032621667</v>
      </c>
      <c r="F78" s="50">
        <f>+F62*F$56</f>
        <v>183.67802593943372</v>
      </c>
      <c r="G78" s="50">
        <f t="shared" si="16"/>
        <v>220.57665941982935</v>
      </c>
      <c r="H78" s="50">
        <f t="shared" si="16"/>
        <v>15.782749159919113</v>
      </c>
      <c r="I78" s="50">
        <f t="shared" si="16"/>
        <v>4.3598682432495686</v>
      </c>
      <c r="J78" s="50">
        <f t="shared" si="16"/>
        <v>20.091103013163721</v>
      </c>
      <c r="K78" s="50">
        <f t="shared" si="16"/>
        <v>2.5562081560489096</v>
      </c>
      <c r="L78" s="50">
        <f t="shared" si="16"/>
        <v>47.765527426854895</v>
      </c>
      <c r="M78" s="50">
        <f t="shared" si="16"/>
        <v>10.782842089671936</v>
      </c>
      <c r="N78" s="50">
        <f t="shared" si="16"/>
        <v>13.853121067956346</v>
      </c>
      <c r="O78" s="50">
        <f t="shared" si="16"/>
        <v>17.90193684414335</v>
      </c>
      <c r="P78" s="50">
        <f t="shared" si="16"/>
        <v>42.134995823948557</v>
      </c>
      <c r="Q78" s="50">
        <f t="shared" si="16"/>
        <v>8.5986069460576022</v>
      </c>
      <c r="R78" s="50">
        <f t="shared" si="16"/>
        <v>12.827626673001276</v>
      </c>
      <c r="S78" s="50">
        <f t="shared" si="16"/>
        <v>14.626729860181864</v>
      </c>
      <c r="T78" s="50">
        <f t="shared" si="16"/>
        <v>10.574649527552989</v>
      </c>
      <c r="U78" s="50">
        <f t="shared" si="16"/>
        <v>5.3528336811914965</v>
      </c>
      <c r="V78" s="50">
        <f t="shared" si="16"/>
        <v>9.10469796659868</v>
      </c>
      <c r="W78" s="50">
        <f t="shared" si="16"/>
        <v>22.578906044554529</v>
      </c>
      <c r="X78" s="50">
        <f t="shared" si="16"/>
        <v>14.75982786304572</v>
      </c>
      <c r="Y78" s="50">
        <f t="shared" si="16"/>
        <v>13.662343633326117</v>
      </c>
      <c r="Z78" s="50">
        <f t="shared" si="16"/>
        <v>8.4998674855300198</v>
      </c>
      <c r="AA78" s="50">
        <f t="shared" si="16"/>
        <v>14.402272366663846</v>
      </c>
      <c r="AB78" s="50">
        <f t="shared" si="16"/>
        <v>21.901158595837504</v>
      </c>
      <c r="AC78" s="50">
        <f t="shared" si="16"/>
        <v>44.667361627345421</v>
      </c>
      <c r="AD78" s="50">
        <f t="shared" si="16"/>
        <v>7.0310180851644315</v>
      </c>
      <c r="AE78" s="50">
        <f t="shared" si="16"/>
        <v>48.08655211850261</v>
      </c>
      <c r="AF78" s="50">
        <f t="shared" si="16"/>
        <v>7.205031571938485</v>
      </c>
      <c r="AG78" s="50">
        <f t="shared" si="16"/>
        <v>27.76093328547271</v>
      </c>
      <c r="AH78" s="50">
        <f t="shared" si="16"/>
        <v>11.734431278225772</v>
      </c>
      <c r="AI78" s="50">
        <f t="shared" si="16"/>
        <v>53.060641814202391</v>
      </c>
      <c r="AJ78" s="50">
        <f t="shared" si="16"/>
        <v>6.8649392752710261</v>
      </c>
      <c r="AK78" s="50">
        <f t="shared" si="16"/>
        <v>1.9357942862433346</v>
      </c>
      <c r="AL78" s="50">
        <f t="shared" si="16"/>
        <v>3.7743174803652422</v>
      </c>
      <c r="AM78" s="50">
        <f t="shared" si="16"/>
        <v>40.846426624267629</v>
      </c>
      <c r="AN78" s="50">
        <f t="shared" si="16"/>
        <v>51.537082044091932</v>
      </c>
      <c r="AO78" s="50">
        <f t="shared" si="16"/>
        <v>31.550588348586011</v>
      </c>
      <c r="AP78" s="50">
        <f t="shared" si="16"/>
        <v>14.729818717016936</v>
      </c>
      <c r="AQ78" s="50">
        <f t="shared" si="16"/>
        <v>9.5998365001477293</v>
      </c>
      <c r="AR78" s="50">
        <f t="shared" si="16"/>
        <v>23.824799833227587</v>
      </c>
      <c r="AS78" s="50">
        <f t="shared" si="16"/>
        <v>50.601575111228648</v>
      </c>
      <c r="AT78" s="50">
        <f t="shared" si="16"/>
        <v>3.5085350006411509</v>
      </c>
      <c r="AU78" s="50">
        <f t="shared" si="16"/>
        <v>27.150908013232876</v>
      </c>
      <c r="AV78" s="50">
        <f t="shared" si="16"/>
        <v>12.704685790522765</v>
      </c>
      <c r="AW78" s="50">
        <f t="shared" si="16"/>
        <v>78.52692847646469</v>
      </c>
      <c r="AX78" s="50">
        <f t="shared" si="16"/>
        <v>23.599679328151197</v>
      </c>
      <c r="AY78" s="50">
        <f t="shared" si="16"/>
        <v>934.86621582904797</v>
      </c>
      <c r="AZ78" s="50">
        <f t="shared" si="16"/>
        <v>131.50751193463603</v>
      </c>
      <c r="BA78" s="50">
        <f t="shared" si="16"/>
        <v>187.61068326698197</v>
      </c>
      <c r="BB78" s="50">
        <f t="shared" si="16"/>
        <v>31.039735590910229</v>
      </c>
      <c r="BC78" s="50">
        <f t="shared" si="16"/>
        <v>33.781047759419131</v>
      </c>
      <c r="BD78" s="50">
        <f t="shared" si="16"/>
        <v>114.95052522831288</v>
      </c>
      <c r="BE78" s="50">
        <f t="shared" si="16"/>
        <v>13.354261088225243</v>
      </c>
      <c r="BF78" s="50">
        <f t="shared" si="16"/>
        <v>33.214370968857438</v>
      </c>
      <c r="BG78" s="50">
        <f t="shared" si="16"/>
        <v>10.37842409320227</v>
      </c>
      <c r="BH78" s="50">
        <f t="shared" si="16"/>
        <v>20.844332939004993</v>
      </c>
      <c r="BI78" s="50">
        <f t="shared" si="16"/>
        <v>12.538968385783919</v>
      </c>
      <c r="BJ78" s="50">
        <f t="shared" si="16"/>
        <v>0.73748985131971601</v>
      </c>
      <c r="BK78" s="50">
        <f t="shared" si="16"/>
        <v>45.661460660259124</v>
      </c>
      <c r="BL78" s="50">
        <f t="shared" si="16"/>
        <v>29.928588373757361</v>
      </c>
      <c r="BM78" s="50">
        <f t="shared" si="16"/>
        <v>19.490223415527616</v>
      </c>
      <c r="BN78" s="50">
        <f t="shared" si="16"/>
        <v>3.7274777670305723</v>
      </c>
      <c r="BO78" s="50">
        <f t="shared" si="16"/>
        <v>118.95615636448836</v>
      </c>
      <c r="BP78" s="50">
        <f t="shared" si="16"/>
        <v>25.716176098795209</v>
      </c>
      <c r="BQ78" s="50">
        <f t="shared" si="16"/>
        <v>40.674989036616566</v>
      </c>
      <c r="BR78" s="50">
        <f t="shared" si="15"/>
        <v>40.168806598472415</v>
      </c>
      <c r="BS78" s="50">
        <f t="shared" si="15"/>
        <v>19.374900792878044</v>
      </c>
      <c r="BT78" s="50">
        <f t="shared" ref="BT78:EE81" si="17">+BT62*BT$56</f>
        <v>60.180128173476504</v>
      </c>
      <c r="BU78" s="50">
        <f t="shared" si="17"/>
        <v>8.8109064489030082</v>
      </c>
      <c r="BV78" s="50">
        <f t="shared" si="17"/>
        <v>17.993622761992391</v>
      </c>
      <c r="BW78" s="50">
        <f t="shared" si="17"/>
        <v>99.974091448068279</v>
      </c>
      <c r="BX78" s="50">
        <f t="shared" si="17"/>
        <v>18.63021455783467</v>
      </c>
      <c r="BY78" s="50">
        <f t="shared" si="17"/>
        <v>26.812410981481449</v>
      </c>
      <c r="BZ78" s="393">
        <f t="shared" si="17"/>
        <v>21.53284849869932</v>
      </c>
      <c r="CA78" s="50">
        <f t="shared" si="17"/>
        <v>7.1361156911798043</v>
      </c>
      <c r="CB78" s="50">
        <f t="shared" si="17"/>
        <v>82.947145769844738</v>
      </c>
      <c r="CC78" s="50">
        <f t="shared" si="17"/>
        <v>10.005955730910459</v>
      </c>
      <c r="CD78" s="50">
        <f t="shared" si="17"/>
        <v>37.663240877961513</v>
      </c>
      <c r="CE78" s="50">
        <f t="shared" si="17"/>
        <v>39.229889088887298</v>
      </c>
      <c r="CF78" s="50">
        <f t="shared" si="17"/>
        <v>21.536068010457395</v>
      </c>
      <c r="CG78" s="50">
        <f t="shared" si="17"/>
        <v>19.934578618389107</v>
      </c>
      <c r="CH78" s="50">
        <f t="shared" si="17"/>
        <v>23.915410805541455</v>
      </c>
      <c r="CI78" s="50">
        <f t="shared" si="17"/>
        <v>30.526996289933233</v>
      </c>
      <c r="CJ78" s="50">
        <f t="shared" si="17"/>
        <v>68.846083551167709</v>
      </c>
      <c r="CK78" s="50">
        <f t="shared" si="17"/>
        <v>12.447153175785513</v>
      </c>
      <c r="CL78" s="50">
        <f t="shared" si="17"/>
        <v>36.249555507556344</v>
      </c>
      <c r="CM78" s="50">
        <f t="shared" si="17"/>
        <v>73.433158706561869</v>
      </c>
      <c r="CN78" s="50">
        <f t="shared" si="17"/>
        <v>34.281559268464349</v>
      </c>
      <c r="CO78" s="50">
        <f t="shared" si="17"/>
        <v>53.133888622909382</v>
      </c>
      <c r="CP78" s="50">
        <f t="shared" si="17"/>
        <v>30.282545684027152</v>
      </c>
      <c r="CQ78" s="50">
        <f t="shared" si="17"/>
        <v>37.071131100471668</v>
      </c>
      <c r="CR78" s="50">
        <f t="shared" si="17"/>
        <v>23.539688169739208</v>
      </c>
      <c r="CS78" s="50">
        <f t="shared" si="17"/>
        <v>46.49127295626824</v>
      </c>
      <c r="CT78" s="50">
        <f t="shared" si="17"/>
        <v>32.493914185992026</v>
      </c>
      <c r="CU78" s="50">
        <f t="shared" si="17"/>
        <v>33.607564944282778</v>
      </c>
      <c r="CV78" s="50">
        <f t="shared" si="17"/>
        <v>50.767245150871283</v>
      </c>
      <c r="CW78" s="50">
        <f t="shared" si="17"/>
        <v>367.01742080977124</v>
      </c>
      <c r="CX78" s="50">
        <f t="shared" si="17"/>
        <v>192.8876073864146</v>
      </c>
      <c r="CY78" s="50">
        <f t="shared" si="17"/>
        <v>35.3594720677361</v>
      </c>
      <c r="CZ78" s="50">
        <f t="shared" si="17"/>
        <v>276.92425976489955</v>
      </c>
      <c r="DA78" s="50">
        <f t="shared" si="17"/>
        <v>0.78689831692604795</v>
      </c>
      <c r="DB78" s="50">
        <f t="shared" si="17"/>
        <v>21.687730609190503</v>
      </c>
      <c r="DC78" s="50">
        <f t="shared" si="17"/>
        <v>61.854515248694852</v>
      </c>
      <c r="DD78" s="50">
        <f t="shared" si="17"/>
        <v>124.04891672453034</v>
      </c>
      <c r="DE78" s="50">
        <f t="shared" si="17"/>
        <v>83.881470833621151</v>
      </c>
      <c r="DF78" s="50">
        <f t="shared" si="17"/>
        <v>308.47444992650429</v>
      </c>
      <c r="DG78" s="50">
        <f t="shared" si="17"/>
        <v>51.197713867259687</v>
      </c>
      <c r="DH78" s="50">
        <f t="shared" si="17"/>
        <v>16.577578265289478</v>
      </c>
      <c r="DI78" s="50">
        <f t="shared" si="17"/>
        <v>31.504253210529473</v>
      </c>
      <c r="DJ78" s="50">
        <f t="shared" si="17"/>
        <v>4.2693126214653159</v>
      </c>
      <c r="DK78" s="50">
        <f t="shared" si="17"/>
        <v>5.4092992404433025</v>
      </c>
      <c r="DL78" s="50">
        <f t="shared" si="17"/>
        <v>22.574483539495983</v>
      </c>
      <c r="DM78" s="50">
        <f t="shared" si="17"/>
        <v>41.701420994971805</v>
      </c>
      <c r="DN78" s="50">
        <f t="shared" si="17"/>
        <v>3.1924286886520545</v>
      </c>
      <c r="DO78" s="50">
        <f t="shared" si="17"/>
        <v>49.327826012322724</v>
      </c>
      <c r="DP78" s="50">
        <f t="shared" si="17"/>
        <v>46.420008362346628</v>
      </c>
      <c r="DQ78" s="50">
        <f t="shared" si="17"/>
        <v>0.26461523983559609</v>
      </c>
      <c r="DR78" s="50">
        <f t="shared" si="17"/>
        <v>13.667969587928654</v>
      </c>
      <c r="DS78" s="50">
        <f t="shared" si="17"/>
        <v>5.010145764908823</v>
      </c>
      <c r="DT78" s="50">
        <f t="shared" si="17"/>
        <v>7.363501980235502</v>
      </c>
      <c r="DU78" s="50">
        <f t="shared" si="17"/>
        <v>4.9311598722747982</v>
      </c>
      <c r="DV78" s="50">
        <f t="shared" si="17"/>
        <v>49.999697532402188</v>
      </c>
      <c r="DW78" s="50">
        <f t="shared" si="17"/>
        <v>32.288769644853524</v>
      </c>
      <c r="DX78" s="50">
        <f t="shared" si="17"/>
        <v>27.884671302317987</v>
      </c>
      <c r="DY78" s="50">
        <f t="shared" si="17"/>
        <v>117.00651994852925</v>
      </c>
      <c r="DZ78" s="50">
        <f t="shared" si="17"/>
        <v>168.00951103347009</v>
      </c>
      <c r="EA78" s="50">
        <f t="shared" si="17"/>
        <v>36.020560912596572</v>
      </c>
      <c r="EB78" s="50">
        <f t="shared" si="17"/>
        <v>33.711942621210866</v>
      </c>
      <c r="EC78" s="50">
        <f t="shared" si="17"/>
        <v>23.889563689055962</v>
      </c>
      <c r="ED78" s="50">
        <f t="shared" si="17"/>
        <v>85.928803084971904</v>
      </c>
      <c r="EE78" s="50">
        <f t="shared" si="17"/>
        <v>27.542209460530092</v>
      </c>
      <c r="EF78" s="50">
        <f t="shared" ref="EF78:GQ78" si="18">+EF62*EF$56</f>
        <v>5.8283823353791755</v>
      </c>
      <c r="EG78" s="50">
        <f t="shared" si="18"/>
        <v>37.614434536427886</v>
      </c>
      <c r="EH78" s="50">
        <f t="shared" si="18"/>
        <v>6.1235548981942042E-2</v>
      </c>
      <c r="EI78" s="50">
        <f t="shared" si="18"/>
        <v>1.2988042054657765</v>
      </c>
      <c r="EJ78" s="50">
        <f t="shared" si="18"/>
        <v>10.649982827964482</v>
      </c>
      <c r="EK78" s="50">
        <f t="shared" si="18"/>
        <v>11.785601433373685</v>
      </c>
      <c r="EL78" s="50">
        <f t="shared" si="18"/>
        <v>1.4907620243359427</v>
      </c>
      <c r="EM78" s="50">
        <f t="shared" si="18"/>
        <v>1.0318284572880954</v>
      </c>
      <c r="EN78" s="50">
        <f t="shared" si="18"/>
        <v>0.21207277323755055</v>
      </c>
      <c r="EO78" s="50">
        <f t="shared" si="18"/>
        <v>3.0679226130687201</v>
      </c>
      <c r="EP78" s="50">
        <f t="shared" si="18"/>
        <v>1.6961528273678219</v>
      </c>
      <c r="EQ78" s="50">
        <f t="shared" si="18"/>
        <v>0.26853356695758313</v>
      </c>
      <c r="ER78" s="50">
        <f t="shared" si="18"/>
        <v>0.93130703624165667</v>
      </c>
      <c r="ES78" s="50">
        <f t="shared" si="18"/>
        <v>1.3119204687798713</v>
      </c>
      <c r="ET78" s="50">
        <f t="shared" si="18"/>
        <v>3.7055377140425554</v>
      </c>
      <c r="EU78" s="50">
        <f t="shared" si="18"/>
        <v>1.6454956796423623</v>
      </c>
      <c r="EV78" s="50">
        <f t="shared" si="18"/>
        <v>1.5648679031172377</v>
      </c>
      <c r="EW78" s="50">
        <f t="shared" si="18"/>
        <v>0.4984241558315663</v>
      </c>
      <c r="EX78" s="50">
        <f t="shared" si="18"/>
        <v>2.0740089727570889E-2</v>
      </c>
      <c r="EY78" s="50">
        <f t="shared" si="18"/>
        <v>0.30700959419743062</v>
      </c>
      <c r="EZ78" s="50">
        <f t="shared" si="18"/>
        <v>0.52611347982212331</v>
      </c>
      <c r="FA78" s="50">
        <f t="shared" si="18"/>
        <v>1.6491517752798401</v>
      </c>
      <c r="FB78" s="50">
        <f t="shared" si="18"/>
        <v>6.1652202323493013</v>
      </c>
      <c r="FC78" s="50">
        <f t="shared" si="18"/>
        <v>2.4256576590110068</v>
      </c>
      <c r="FD78" s="50">
        <f t="shared" si="18"/>
        <v>0.62286255428060611</v>
      </c>
      <c r="FE78" s="50">
        <f t="shared" si="18"/>
        <v>60.176933447473701</v>
      </c>
      <c r="FF78" s="50">
        <f t="shared" si="18"/>
        <v>2.2334433405195071</v>
      </c>
      <c r="FG78" s="50">
        <f t="shared" si="18"/>
        <v>1.5754246498639874</v>
      </c>
      <c r="FH78" s="50">
        <f t="shared" si="18"/>
        <v>0.96222707673981001</v>
      </c>
      <c r="FI78" s="50">
        <f t="shared" si="18"/>
        <v>6.6811077465668367</v>
      </c>
      <c r="FJ78" s="50">
        <f t="shared" si="18"/>
        <v>1.5895180968519538</v>
      </c>
      <c r="FK78" s="50">
        <f t="shared" si="18"/>
        <v>4.437269891904374</v>
      </c>
      <c r="FL78" s="50">
        <f t="shared" si="18"/>
        <v>2.1457316359958201</v>
      </c>
      <c r="FM78" s="50">
        <f t="shared" si="18"/>
        <v>1.2883271950689903</v>
      </c>
      <c r="FN78" s="50">
        <f t="shared" si="18"/>
        <v>3.3700599032257079</v>
      </c>
      <c r="FO78" s="50">
        <f t="shared" si="18"/>
        <v>3.1432602828900214</v>
      </c>
      <c r="FP78" s="50">
        <f t="shared" si="18"/>
        <v>13.149172815621222</v>
      </c>
      <c r="FQ78" s="50">
        <f t="shared" si="18"/>
        <v>2.4729087961581553</v>
      </c>
      <c r="FR78" s="50">
        <f t="shared" si="18"/>
        <v>0.75500894780252115</v>
      </c>
      <c r="FS78" s="50">
        <f t="shared" si="18"/>
        <v>1.8425566651607768</v>
      </c>
      <c r="FT78" s="50">
        <f t="shared" si="18"/>
        <v>1.3308879326383518</v>
      </c>
      <c r="FU78" s="50">
        <f t="shared" si="18"/>
        <v>1.3479927505732969</v>
      </c>
      <c r="FV78" s="50">
        <f t="shared" si="18"/>
        <v>1.5987319379212148</v>
      </c>
      <c r="FW78" s="50">
        <f t="shared" si="18"/>
        <v>1.0576585129169371</v>
      </c>
      <c r="FX78" s="50">
        <f t="shared" si="18"/>
        <v>1.7940654382220491</v>
      </c>
      <c r="FY78" s="50">
        <f t="shared" si="18"/>
        <v>3.9923007997743025</v>
      </c>
      <c r="FZ78" s="50">
        <f t="shared" si="18"/>
        <v>1.3410393600033756</v>
      </c>
      <c r="GA78" s="50">
        <f t="shared" si="18"/>
        <v>8.5722855137637843</v>
      </c>
      <c r="GB78" s="50">
        <f t="shared" si="18"/>
        <v>0.43758497900682874</v>
      </c>
      <c r="GC78" s="50">
        <f t="shared" si="18"/>
        <v>7.6987069429047539</v>
      </c>
      <c r="GD78" s="50">
        <f t="shared" si="18"/>
        <v>6.1651415509702865</v>
      </c>
      <c r="GE78" s="50">
        <f t="shared" si="18"/>
        <v>1.1454128208273331</v>
      </c>
      <c r="GF78" s="50">
        <f t="shared" si="18"/>
        <v>7.3493868646741642</v>
      </c>
      <c r="GG78" s="50">
        <f t="shared" si="18"/>
        <v>2.0940699163231831E-2</v>
      </c>
      <c r="GH78" s="50">
        <f t="shared" si="18"/>
        <v>2.7968714470635936</v>
      </c>
      <c r="GI78" s="50">
        <f t="shared" si="18"/>
        <v>3.2051593893930197</v>
      </c>
      <c r="GJ78" s="50">
        <f t="shared" si="18"/>
        <v>1.2687816073793943</v>
      </c>
      <c r="GK78" s="50">
        <f t="shared" si="18"/>
        <v>5.8448903326959902</v>
      </c>
      <c r="GL78" s="50">
        <f t="shared" si="18"/>
        <v>24.992002889095559</v>
      </c>
      <c r="GM78" s="50">
        <f t="shared" si="18"/>
        <v>1.5575685919135076</v>
      </c>
      <c r="GN78" s="50">
        <f t="shared" si="18"/>
        <v>9.3571317380359762</v>
      </c>
      <c r="GO78" s="50">
        <f t="shared" si="18"/>
        <v>2.524214484495984</v>
      </c>
      <c r="GP78" s="50">
        <f t="shared" si="18"/>
        <v>3.8785821009593873</v>
      </c>
      <c r="GQ78" s="50">
        <f t="shared" si="18"/>
        <v>1.1655196383966444</v>
      </c>
      <c r="GR78" s="50">
        <f t="shared" si="12"/>
        <v>8.5643189274740212</v>
      </c>
      <c r="GS78" s="50">
        <f t="shared" si="12"/>
        <v>3.7532999491650552</v>
      </c>
      <c r="GT78" s="50">
        <f t="shared" si="12"/>
        <v>7.7630947478752788</v>
      </c>
      <c r="GU78" s="50">
        <f t="shared" si="12"/>
        <v>12.655248865629723</v>
      </c>
      <c r="GV78" s="50">
        <f t="shared" si="12"/>
        <v>2.0338471615327895</v>
      </c>
      <c r="GW78" s="50">
        <f t="shared" si="12"/>
        <v>9.3905834588288073</v>
      </c>
      <c r="GX78" s="50">
        <f t="shared" si="12"/>
        <v>1.1422389923577743</v>
      </c>
      <c r="GY78" s="50">
        <f t="shared" si="12"/>
        <v>36.208073465558357</v>
      </c>
      <c r="GZ78" s="50">
        <f t="shared" si="12"/>
        <v>5.671354640984509</v>
      </c>
      <c r="HA78" s="50">
        <f t="shared" si="12"/>
        <v>3.73880837413782</v>
      </c>
      <c r="HB78" s="50">
        <f t="shared" si="12"/>
        <v>0.75832310297390781</v>
      </c>
      <c r="HC78" s="50">
        <f t="shared" si="12"/>
        <v>20.428577501724778</v>
      </c>
      <c r="HD78" s="50">
        <f t="shared" si="12"/>
        <v>2.0745928691078208</v>
      </c>
      <c r="HE78" s="50">
        <f t="shared" si="12"/>
        <v>6.8491364749557402</v>
      </c>
      <c r="HF78" s="50">
        <f t="shared" si="12"/>
        <v>41.702762973312737</v>
      </c>
      <c r="HG78" s="50">
        <f t="shared" si="12"/>
        <v>2.7853092032413933</v>
      </c>
      <c r="HH78" s="50">
        <f t="shared" si="12"/>
        <v>7.9823664183319626E-2</v>
      </c>
      <c r="HI78" s="50">
        <f t="shared" si="12"/>
        <v>1.3449606326170489</v>
      </c>
      <c r="HJ78" s="50">
        <f t="shared" si="12"/>
        <v>4.1940138551524182</v>
      </c>
      <c r="HK78" s="50">
        <f t="shared" si="12"/>
        <v>20.796886232523054</v>
      </c>
      <c r="HL78" s="50">
        <f t="shared" si="12"/>
        <v>8.4957264298905315</v>
      </c>
      <c r="HM78" s="50">
        <f t="shared" si="12"/>
        <v>0.96916853232786693</v>
      </c>
      <c r="HN78" s="50">
        <f t="shared" si="12"/>
        <v>23.566880208080509</v>
      </c>
      <c r="HO78" s="50">
        <f t="shared" si="12"/>
        <v>2.6915510677063459</v>
      </c>
      <c r="HP78" s="50">
        <f t="shared" si="12"/>
        <v>0.95161462778443195</v>
      </c>
      <c r="HQ78" s="50">
        <f t="shared" si="12"/>
        <v>5.3527905695646192</v>
      </c>
      <c r="HR78" s="50">
        <f t="shared" si="12"/>
        <v>5.7674775257262159</v>
      </c>
      <c r="HS78" s="50">
        <f t="shared" si="12"/>
        <v>1.1323427129929375</v>
      </c>
      <c r="HT78" s="50">
        <f t="shared" si="12"/>
        <v>4.7405058951536967</v>
      </c>
      <c r="HU78" s="50">
        <f t="shared" si="12"/>
        <v>11.918833836231192</v>
      </c>
      <c r="HV78" s="50">
        <f t="shared" si="12"/>
        <v>6.1427616730916412</v>
      </c>
      <c r="HW78" s="50">
        <f t="shared" si="12"/>
        <v>1.3731296829034692</v>
      </c>
      <c r="HX78" s="50">
        <f t="shared" si="12"/>
        <v>14.43582296613889</v>
      </c>
      <c r="HY78" s="50">
        <f t="shared" si="12"/>
        <v>5.7498245259442733</v>
      </c>
      <c r="HZ78" s="50">
        <f t="shared" si="12"/>
        <v>11.294894547238501</v>
      </c>
      <c r="IA78" s="50">
        <f t="shared" si="12"/>
        <v>20.682107227075566</v>
      </c>
      <c r="IB78" s="50">
        <f t="shared" si="12"/>
        <v>0.27095250888296746</v>
      </c>
      <c r="IC78" s="50">
        <f t="shared" si="12"/>
        <v>1.8485829263421818E-2</v>
      </c>
      <c r="ID78" s="50">
        <f t="shared" si="12"/>
        <v>2.2449928646579793</v>
      </c>
      <c r="IE78" s="50">
        <f t="shared" si="12"/>
        <v>6.76982636112814</v>
      </c>
      <c r="IF78" s="50">
        <f t="shared" si="12"/>
        <v>13.626816646763444</v>
      </c>
      <c r="IG78" s="50">
        <f t="shared" si="12"/>
        <v>11.729128498531459</v>
      </c>
      <c r="IH78" s="50">
        <f t="shared" si="12"/>
        <v>20.757676029704527</v>
      </c>
      <c r="II78" s="50">
        <f t="shared" si="12"/>
        <v>2.4780360362252623</v>
      </c>
      <c r="IJ78" s="50">
        <f t="shared" si="12"/>
        <v>36.737935387776346</v>
      </c>
      <c r="IK78" s="50">
        <f t="shared" si="12"/>
        <v>4.2698654786204147</v>
      </c>
      <c r="IL78" s="50">
        <f t="shared" si="12"/>
        <v>3.1764562337514231</v>
      </c>
      <c r="IM78" s="50">
        <f t="shared" si="12"/>
        <v>4.2678056025006583</v>
      </c>
      <c r="IN78" s="50">
        <f t="shared" si="12"/>
        <v>8.8855269309214417</v>
      </c>
    </row>
    <row r="79" spans="1:248" ht="18.75" x14ac:dyDescent="0.3">
      <c r="A79" s="382" t="s">
        <v>674</v>
      </c>
      <c r="B79" s="332" t="b">
        <f t="shared" si="6"/>
        <v>0</v>
      </c>
      <c r="C79" s="419">
        <f t="shared" si="13"/>
        <v>116.875</v>
      </c>
      <c r="D79" s="426">
        <f t="shared" ref="D79:D85" si="19">E79/$E$56</f>
        <v>98.574849399461712</v>
      </c>
      <c r="E79" s="381">
        <f t="shared" si="7"/>
        <v>6727.8424234961922</v>
      </c>
      <c r="F79" s="50">
        <f t="shared" ref="F79:BQ81" si="20">+F63*F$56</f>
        <v>171.87320139526963</v>
      </c>
      <c r="G79" s="50">
        <f t="shared" si="20"/>
        <v>166.10264341616238</v>
      </c>
      <c r="H79" s="50">
        <f t="shared" si="20"/>
        <v>14.038085826760049</v>
      </c>
      <c r="I79" s="50">
        <f t="shared" si="20"/>
        <v>4.6471490121800727</v>
      </c>
      <c r="J79" s="50">
        <f t="shared" si="20"/>
        <v>19.651964223577821</v>
      </c>
      <c r="K79" s="50">
        <f t="shared" si="20"/>
        <v>2.5843797508418698</v>
      </c>
      <c r="L79" s="50">
        <f t="shared" si="20"/>
        <v>45.93956687340242</v>
      </c>
      <c r="M79" s="50">
        <f t="shared" si="20"/>
        <v>10.648646446716675</v>
      </c>
      <c r="N79" s="50">
        <f t="shared" si="20"/>
        <v>14.250950624645309</v>
      </c>
      <c r="O79" s="50">
        <f t="shared" si="20"/>
        <v>17.953873655407275</v>
      </c>
      <c r="P79" s="50">
        <f t="shared" si="20"/>
        <v>42.685030629346329</v>
      </c>
      <c r="Q79" s="50">
        <f t="shared" si="20"/>
        <v>9.254304483958439</v>
      </c>
      <c r="R79" s="50">
        <f t="shared" si="20"/>
        <v>13.418682946618112</v>
      </c>
      <c r="S79" s="50">
        <f t="shared" si="20"/>
        <v>17.517187846645189</v>
      </c>
      <c r="T79" s="50">
        <f t="shared" si="20"/>
        <v>11.269980324384052</v>
      </c>
      <c r="U79" s="50">
        <f t="shared" si="20"/>
        <v>6.0158695592618576</v>
      </c>
      <c r="V79" s="50">
        <f t="shared" si="20"/>
        <v>10.43152700707501</v>
      </c>
      <c r="W79" s="50">
        <f t="shared" si="20"/>
        <v>23.067830609536401</v>
      </c>
      <c r="X79" s="50">
        <f t="shared" si="20"/>
        <v>16.384077982829652</v>
      </c>
      <c r="Y79" s="50">
        <f t="shared" si="20"/>
        <v>14.203090989541661</v>
      </c>
      <c r="Z79" s="50">
        <f t="shared" si="20"/>
        <v>8.4076553916510193</v>
      </c>
      <c r="AA79" s="50">
        <f t="shared" si="20"/>
        <v>14.337238971481737</v>
      </c>
      <c r="AB79" s="50">
        <f t="shared" si="20"/>
        <v>22.630465725897512</v>
      </c>
      <c r="AC79" s="50">
        <f t="shared" si="20"/>
        <v>46.459303381796154</v>
      </c>
      <c r="AD79" s="50">
        <f t="shared" si="20"/>
        <v>7.2530233743282242</v>
      </c>
      <c r="AE79" s="50">
        <f t="shared" si="20"/>
        <v>50.064402506872781</v>
      </c>
      <c r="AF79" s="50">
        <f t="shared" si="20"/>
        <v>6.4653333179192574</v>
      </c>
      <c r="AG79" s="50">
        <f t="shared" si="20"/>
        <v>21.96146920226116</v>
      </c>
      <c r="AH79" s="50">
        <f t="shared" si="20"/>
        <v>11.450788572523443</v>
      </c>
      <c r="AI79" s="50">
        <f t="shared" si="20"/>
        <v>57.802937246224573</v>
      </c>
      <c r="AJ79" s="50">
        <f t="shared" si="20"/>
        <v>7.0187838472568966</v>
      </c>
      <c r="AK79" s="50">
        <f t="shared" si="20"/>
        <v>2.0562824400960751</v>
      </c>
      <c r="AL79" s="50">
        <f t="shared" si="20"/>
        <v>4.2867023402598079</v>
      </c>
      <c r="AM79" s="50">
        <f t="shared" si="20"/>
        <v>41.246202974526014</v>
      </c>
      <c r="AN79" s="50">
        <f t="shared" si="20"/>
        <v>51.284349513004194</v>
      </c>
      <c r="AO79" s="50">
        <f t="shared" si="20"/>
        <v>34.390215076320615</v>
      </c>
      <c r="AP79" s="50">
        <f t="shared" si="20"/>
        <v>15.001971121677995</v>
      </c>
      <c r="AQ79" s="50">
        <f t="shared" si="20"/>
        <v>9.9048857935359198</v>
      </c>
      <c r="AR79" s="50">
        <f t="shared" si="20"/>
        <v>25.567264629077059</v>
      </c>
      <c r="AS79" s="50">
        <f t="shared" si="20"/>
        <v>49.849297452693818</v>
      </c>
      <c r="AT79" s="50">
        <f t="shared" si="20"/>
        <v>3.2985269520245475</v>
      </c>
      <c r="AU79" s="50">
        <f t="shared" si="20"/>
        <v>28.076644023824123</v>
      </c>
      <c r="AV79" s="50">
        <f t="shared" si="20"/>
        <v>11.467850928320793</v>
      </c>
      <c r="AW79" s="50">
        <f t="shared" si="20"/>
        <v>90.591133644065366</v>
      </c>
      <c r="AX79" s="50">
        <f t="shared" si="20"/>
        <v>22.547217726882696</v>
      </c>
      <c r="AY79" s="50">
        <f t="shared" si="20"/>
        <v>1008.7745406818384</v>
      </c>
      <c r="AZ79" s="50">
        <f t="shared" si="20"/>
        <v>102.34279265912143</v>
      </c>
      <c r="BA79" s="50">
        <f t="shared" si="20"/>
        <v>233.14659534603214</v>
      </c>
      <c r="BB79" s="50">
        <f t="shared" si="20"/>
        <v>30.288809660321355</v>
      </c>
      <c r="BC79" s="50">
        <f t="shared" si="20"/>
        <v>34.304373713682992</v>
      </c>
      <c r="BD79" s="50">
        <f t="shared" si="20"/>
        <v>108.38579042912006</v>
      </c>
      <c r="BE79" s="50">
        <f t="shared" si="20"/>
        <v>13.328304741891477</v>
      </c>
      <c r="BF79" s="50">
        <f t="shared" si="20"/>
        <v>31.46713766157524</v>
      </c>
      <c r="BG79" s="50">
        <f t="shared" si="20"/>
        <v>10.695587885101936</v>
      </c>
      <c r="BH79" s="50">
        <f t="shared" si="20"/>
        <v>20.509400264247965</v>
      </c>
      <c r="BI79" s="50">
        <f t="shared" si="20"/>
        <v>15.395321965245396</v>
      </c>
      <c r="BJ79" s="50">
        <f t="shared" si="20"/>
        <v>0.6449531517306033</v>
      </c>
      <c r="BK79" s="50">
        <f t="shared" si="20"/>
        <v>44.878422687206502</v>
      </c>
      <c r="BL79" s="50">
        <f t="shared" si="20"/>
        <v>32.08183613845101</v>
      </c>
      <c r="BM79" s="50">
        <f t="shared" si="20"/>
        <v>18.219563005454088</v>
      </c>
      <c r="BN79" s="50">
        <f t="shared" si="20"/>
        <v>3.7765432439099396</v>
      </c>
      <c r="BO79" s="50">
        <f t="shared" si="20"/>
        <v>133.70480202345047</v>
      </c>
      <c r="BP79" s="50">
        <f t="shared" si="20"/>
        <v>23.243330477298073</v>
      </c>
      <c r="BQ79" s="50">
        <f t="shared" si="20"/>
        <v>37.905986880807099</v>
      </c>
      <c r="BR79" s="50">
        <f t="shared" si="15"/>
        <v>38.983953325729743</v>
      </c>
      <c r="BS79" s="50">
        <f t="shared" si="15"/>
        <v>17.629576688628916</v>
      </c>
      <c r="BT79" s="50">
        <f t="shared" si="17"/>
        <v>60.495629333366942</v>
      </c>
      <c r="BU79" s="50">
        <f t="shared" si="17"/>
        <v>8.2246551547633757</v>
      </c>
      <c r="BV79" s="50">
        <f t="shared" si="17"/>
        <v>14.887360216904685</v>
      </c>
      <c r="BW79" s="50">
        <f t="shared" si="17"/>
        <v>98.179660392423273</v>
      </c>
      <c r="BX79" s="50">
        <f t="shared" si="17"/>
        <v>19.149989199196156</v>
      </c>
      <c r="BY79" s="50">
        <f t="shared" si="17"/>
        <v>27.631257382801575</v>
      </c>
      <c r="BZ79" s="50">
        <f t="shared" si="17"/>
        <v>21.628188715959343</v>
      </c>
      <c r="CA79" s="50">
        <f t="shared" si="17"/>
        <v>7.6211499287550648</v>
      </c>
      <c r="CB79" s="50">
        <f t="shared" si="17"/>
        <v>83.652544376694536</v>
      </c>
      <c r="CC79" s="50">
        <f t="shared" si="17"/>
        <v>11.307803533304542</v>
      </c>
      <c r="CD79" s="50">
        <f t="shared" si="17"/>
        <v>39.413232078658901</v>
      </c>
      <c r="CE79" s="50">
        <f t="shared" si="17"/>
        <v>38.875183604968321</v>
      </c>
      <c r="CF79" s="50">
        <f t="shared" si="17"/>
        <v>21.329248448875688</v>
      </c>
      <c r="CG79" s="50">
        <f t="shared" si="17"/>
        <v>19.682464390565293</v>
      </c>
      <c r="CH79" s="50">
        <f t="shared" si="17"/>
        <v>23.592728646201707</v>
      </c>
      <c r="CI79" s="50">
        <f t="shared" si="17"/>
        <v>29.989911744186429</v>
      </c>
      <c r="CJ79" s="50">
        <f t="shared" si="17"/>
        <v>67.363879729861566</v>
      </c>
      <c r="CK79" s="50">
        <f t="shared" si="17"/>
        <v>10.77822339239853</v>
      </c>
      <c r="CL79" s="50">
        <f t="shared" si="17"/>
        <v>36.351233633620403</v>
      </c>
      <c r="CM79" s="50">
        <f t="shared" si="17"/>
        <v>71.647403286159118</v>
      </c>
      <c r="CN79" s="50">
        <f t="shared" si="17"/>
        <v>31.607819532639134</v>
      </c>
      <c r="CO79" s="50">
        <f t="shared" si="17"/>
        <v>54.732958083350439</v>
      </c>
      <c r="CP79" s="50">
        <f t="shared" si="17"/>
        <v>40.160868955828427</v>
      </c>
      <c r="CQ79" s="50">
        <f t="shared" si="17"/>
        <v>36.841556458901877</v>
      </c>
      <c r="CR79" s="50">
        <f t="shared" si="17"/>
        <v>24.728571356829445</v>
      </c>
      <c r="CS79" s="50">
        <f t="shared" si="17"/>
        <v>43.99990596118181</v>
      </c>
      <c r="CT79" s="50">
        <f t="shared" si="17"/>
        <v>28.541599157364793</v>
      </c>
      <c r="CU79" s="50">
        <f t="shared" si="17"/>
        <v>34.721778592210725</v>
      </c>
      <c r="CV79" s="50">
        <f t="shared" si="17"/>
        <v>47.998709443623163</v>
      </c>
      <c r="CW79" s="50">
        <f t="shared" si="17"/>
        <v>373.71322861986624</v>
      </c>
      <c r="CX79" s="50">
        <f t="shared" si="17"/>
        <v>224.64677132866026</v>
      </c>
      <c r="CY79" s="50">
        <f t="shared" si="17"/>
        <v>37.217270195881312</v>
      </c>
      <c r="CZ79" s="50">
        <f t="shared" si="17"/>
        <v>300.43121108363368</v>
      </c>
      <c r="DA79" s="50">
        <f t="shared" si="17"/>
        <v>0.77880275906069862</v>
      </c>
      <c r="DB79" s="50">
        <f t="shared" si="17"/>
        <v>29.558904958003914</v>
      </c>
      <c r="DC79" s="50">
        <f t="shared" si="17"/>
        <v>56.472923061610757</v>
      </c>
      <c r="DD79" s="50">
        <f t="shared" si="17"/>
        <v>120.6637198418961</v>
      </c>
      <c r="DE79" s="50">
        <f t="shared" si="17"/>
        <v>97.967436445646115</v>
      </c>
      <c r="DF79" s="50">
        <f t="shared" si="17"/>
        <v>238.03921148017128</v>
      </c>
      <c r="DG79" s="50">
        <f t="shared" si="17"/>
        <v>46.356418849549513</v>
      </c>
      <c r="DH79" s="50">
        <f t="shared" si="17"/>
        <v>13.635128755008532</v>
      </c>
      <c r="DI79" s="50">
        <f t="shared" si="17"/>
        <v>36.952278642077033</v>
      </c>
      <c r="DJ79" s="50">
        <f t="shared" si="17"/>
        <v>3.3588430810704311</v>
      </c>
      <c r="DK79" s="50">
        <f t="shared" si="17"/>
        <v>4.8916744155742125</v>
      </c>
      <c r="DL79" s="50">
        <f t="shared" si="17"/>
        <v>23.345984294243031</v>
      </c>
      <c r="DM79" s="50">
        <f t="shared" si="17"/>
        <v>47.283773066486255</v>
      </c>
      <c r="DN79" s="50">
        <f t="shared" si="17"/>
        <v>3.108578272934361</v>
      </c>
      <c r="DO79" s="50">
        <f t="shared" si="17"/>
        <v>51.681647247617725</v>
      </c>
      <c r="DP79" s="50">
        <f t="shared" si="17"/>
        <v>57.751732057174657</v>
      </c>
      <c r="DQ79" s="50">
        <f t="shared" si="17"/>
        <v>0.18806456413606593</v>
      </c>
      <c r="DR79" s="50">
        <f t="shared" si="17"/>
        <v>14.22624988151785</v>
      </c>
      <c r="DS79" s="50">
        <f t="shared" si="17"/>
        <v>4.9988553243614042</v>
      </c>
      <c r="DT79" s="50">
        <f t="shared" si="17"/>
        <v>9.0274200996309197</v>
      </c>
      <c r="DU79" s="50">
        <f t="shared" si="17"/>
        <v>4.8551666596699494</v>
      </c>
      <c r="DV79" s="50">
        <f t="shared" si="17"/>
        <v>58.95773893367199</v>
      </c>
      <c r="DW79" s="50">
        <f t="shared" si="17"/>
        <v>33.700800670472475</v>
      </c>
      <c r="DX79" s="50">
        <f t="shared" si="17"/>
        <v>28.960162094804055</v>
      </c>
      <c r="DY79" s="50">
        <f t="shared" si="17"/>
        <v>129.89017775200699</v>
      </c>
      <c r="DZ79" s="50">
        <f t="shared" si="17"/>
        <v>168.20818099600777</v>
      </c>
      <c r="EA79" s="50">
        <f t="shared" si="17"/>
        <v>46.159740300674983</v>
      </c>
      <c r="EB79" s="50">
        <f t="shared" si="17"/>
        <v>31.446240726626517</v>
      </c>
      <c r="EC79" s="50">
        <f t="shared" si="17"/>
        <v>22.56992905033594</v>
      </c>
      <c r="ED79" s="50">
        <f t="shared" si="17"/>
        <v>90.276785547886846</v>
      </c>
      <c r="EE79" s="50">
        <f t="shared" si="17"/>
        <v>26.32024531710131</v>
      </c>
    </row>
    <row r="80" spans="1:248" ht="18.75" x14ac:dyDescent="0.3">
      <c r="A80" s="382" t="s">
        <v>675</v>
      </c>
      <c r="B80" s="332" t="b">
        <f t="shared" si="6"/>
        <v>1</v>
      </c>
      <c r="C80" s="386">
        <f t="shared" si="13"/>
        <v>118.999</v>
      </c>
      <c r="D80" s="426">
        <f t="shared" si="19"/>
        <v>0</v>
      </c>
      <c r="E80" s="381">
        <f t="shared" si="7"/>
        <v>0</v>
      </c>
      <c r="F80" s="50">
        <f t="shared" si="20"/>
        <v>0</v>
      </c>
      <c r="G80" s="50">
        <f t="shared" si="20"/>
        <v>0</v>
      </c>
      <c r="H80" s="50">
        <f t="shared" si="20"/>
        <v>0</v>
      </c>
      <c r="I80" s="50">
        <f t="shared" si="20"/>
        <v>0</v>
      </c>
      <c r="J80" s="50">
        <f t="shared" si="20"/>
        <v>0</v>
      </c>
      <c r="K80" s="50">
        <f t="shared" si="20"/>
        <v>0</v>
      </c>
      <c r="L80" s="50">
        <f t="shared" si="20"/>
        <v>0</v>
      </c>
      <c r="M80" s="50">
        <f t="shared" si="20"/>
        <v>0</v>
      </c>
      <c r="N80" s="50">
        <f t="shared" si="20"/>
        <v>0</v>
      </c>
      <c r="O80" s="50">
        <f t="shared" si="20"/>
        <v>0</v>
      </c>
      <c r="P80" s="50">
        <f t="shared" si="20"/>
        <v>0</v>
      </c>
      <c r="Q80" s="50">
        <f t="shared" si="20"/>
        <v>0</v>
      </c>
      <c r="R80" s="50">
        <f t="shared" si="20"/>
        <v>0</v>
      </c>
      <c r="S80" s="50">
        <f t="shared" si="20"/>
        <v>0</v>
      </c>
      <c r="T80" s="50">
        <f t="shared" si="20"/>
        <v>0</v>
      </c>
      <c r="U80" s="50">
        <f t="shared" si="20"/>
        <v>0</v>
      </c>
      <c r="V80" s="50">
        <f t="shared" si="20"/>
        <v>0</v>
      </c>
      <c r="W80" s="50">
        <f t="shared" si="20"/>
        <v>0</v>
      </c>
      <c r="X80" s="50">
        <f t="shared" si="20"/>
        <v>0</v>
      </c>
      <c r="Y80" s="50">
        <f t="shared" si="20"/>
        <v>0</v>
      </c>
      <c r="Z80" s="50">
        <f t="shared" si="20"/>
        <v>0</v>
      </c>
      <c r="AA80" s="50">
        <f t="shared" si="20"/>
        <v>0</v>
      </c>
      <c r="AB80" s="50">
        <f t="shared" si="20"/>
        <v>0</v>
      </c>
      <c r="AC80" s="50">
        <f t="shared" si="20"/>
        <v>0</v>
      </c>
      <c r="AD80" s="50">
        <f t="shared" si="20"/>
        <v>0</v>
      </c>
      <c r="AE80" s="50">
        <f t="shared" si="20"/>
        <v>0</v>
      </c>
      <c r="AF80" s="50">
        <f t="shared" si="20"/>
        <v>0</v>
      </c>
      <c r="AG80" s="50">
        <f t="shared" si="20"/>
        <v>0</v>
      </c>
      <c r="AH80" s="50">
        <f t="shared" si="20"/>
        <v>0</v>
      </c>
      <c r="AI80" s="50">
        <f t="shared" si="20"/>
        <v>0</v>
      </c>
      <c r="AJ80" s="50">
        <f t="shared" si="20"/>
        <v>0</v>
      </c>
      <c r="AK80" s="50">
        <f t="shared" si="20"/>
        <v>0</v>
      </c>
      <c r="AL80" s="50">
        <f t="shared" si="20"/>
        <v>0</v>
      </c>
      <c r="AM80" s="50">
        <f t="shared" si="20"/>
        <v>0</v>
      </c>
      <c r="AN80" s="50">
        <f t="shared" si="20"/>
        <v>0</v>
      </c>
      <c r="AO80" s="50">
        <f t="shared" si="20"/>
        <v>0</v>
      </c>
      <c r="AP80" s="50">
        <f t="shared" si="20"/>
        <v>0</v>
      </c>
      <c r="AQ80" s="50">
        <f t="shared" si="20"/>
        <v>0</v>
      </c>
      <c r="AR80" s="50">
        <f t="shared" si="20"/>
        <v>0</v>
      </c>
      <c r="AS80" s="50">
        <f t="shared" si="20"/>
        <v>0</v>
      </c>
      <c r="AT80" s="50">
        <f t="shared" si="20"/>
        <v>0</v>
      </c>
      <c r="AU80" s="50">
        <f t="shared" si="20"/>
        <v>0</v>
      </c>
      <c r="AV80" s="50">
        <f t="shared" si="20"/>
        <v>0</v>
      </c>
      <c r="AW80" s="50">
        <f t="shared" si="20"/>
        <v>0</v>
      </c>
      <c r="AX80" s="50">
        <f t="shared" si="20"/>
        <v>0</v>
      </c>
      <c r="AY80" s="50">
        <f t="shared" si="20"/>
        <v>0</v>
      </c>
      <c r="AZ80" s="50">
        <f t="shared" si="20"/>
        <v>0</v>
      </c>
      <c r="BA80" s="50">
        <f t="shared" si="20"/>
        <v>0</v>
      </c>
      <c r="BB80" s="50">
        <f t="shared" si="20"/>
        <v>0</v>
      </c>
      <c r="BC80" s="50">
        <f t="shared" si="20"/>
        <v>0</v>
      </c>
      <c r="BD80" s="50">
        <f t="shared" si="20"/>
        <v>0</v>
      </c>
      <c r="BE80" s="50">
        <f t="shared" si="20"/>
        <v>0</v>
      </c>
      <c r="BF80" s="50">
        <f t="shared" si="20"/>
        <v>0</v>
      </c>
      <c r="BG80" s="50">
        <f t="shared" si="20"/>
        <v>0</v>
      </c>
      <c r="BH80" s="50">
        <f t="shared" si="20"/>
        <v>0</v>
      </c>
      <c r="BI80" s="50">
        <f t="shared" si="20"/>
        <v>0</v>
      </c>
      <c r="BJ80" s="50">
        <f t="shared" si="20"/>
        <v>0</v>
      </c>
      <c r="BK80" s="50">
        <f t="shared" si="20"/>
        <v>0</v>
      </c>
      <c r="BL80" s="50">
        <f t="shared" si="20"/>
        <v>0</v>
      </c>
      <c r="BM80" s="50">
        <f t="shared" si="20"/>
        <v>0</v>
      </c>
      <c r="BN80" s="50">
        <f t="shared" si="20"/>
        <v>0</v>
      </c>
      <c r="BO80" s="50">
        <f t="shared" si="20"/>
        <v>0</v>
      </c>
      <c r="BP80" s="50">
        <f t="shared" si="20"/>
        <v>0</v>
      </c>
      <c r="BQ80" s="50">
        <f t="shared" si="20"/>
        <v>0</v>
      </c>
      <c r="BR80" s="50">
        <f t="shared" si="15"/>
        <v>0</v>
      </c>
      <c r="BS80" s="50">
        <f t="shared" si="15"/>
        <v>0</v>
      </c>
      <c r="BT80" s="50">
        <f t="shared" si="17"/>
        <v>0</v>
      </c>
      <c r="BU80" s="50">
        <f t="shared" si="17"/>
        <v>0</v>
      </c>
      <c r="BV80" s="50">
        <f t="shared" si="17"/>
        <v>0</v>
      </c>
      <c r="BW80" s="50">
        <f t="shared" si="17"/>
        <v>0</v>
      </c>
      <c r="BX80" s="50">
        <f t="shared" si="17"/>
        <v>0</v>
      </c>
      <c r="BY80" s="50">
        <f t="shared" si="17"/>
        <v>0</v>
      </c>
      <c r="BZ80" s="50">
        <f t="shared" si="17"/>
        <v>0</v>
      </c>
      <c r="CA80" s="50">
        <f t="shared" si="17"/>
        <v>0</v>
      </c>
      <c r="CB80" s="50">
        <f t="shared" si="17"/>
        <v>0</v>
      </c>
      <c r="CC80" s="50">
        <f t="shared" si="17"/>
        <v>0</v>
      </c>
      <c r="CD80" s="50">
        <f t="shared" si="17"/>
        <v>0</v>
      </c>
      <c r="CE80" s="50">
        <f t="shared" si="17"/>
        <v>0</v>
      </c>
      <c r="CF80" s="50">
        <f t="shared" si="17"/>
        <v>0</v>
      </c>
      <c r="CG80" s="50">
        <f t="shared" si="17"/>
        <v>0</v>
      </c>
      <c r="CH80" s="50">
        <f t="shared" si="17"/>
        <v>0</v>
      </c>
      <c r="CI80" s="50">
        <f t="shared" si="17"/>
        <v>0</v>
      </c>
      <c r="CJ80" s="50">
        <f t="shared" si="17"/>
        <v>0</v>
      </c>
      <c r="CK80" s="50">
        <f t="shared" si="17"/>
        <v>0</v>
      </c>
      <c r="CL80" s="50">
        <f t="shared" si="17"/>
        <v>0</v>
      </c>
      <c r="CM80" s="50">
        <f t="shared" si="17"/>
        <v>0</v>
      </c>
      <c r="CN80" s="50">
        <f t="shared" si="17"/>
        <v>0</v>
      </c>
      <c r="CO80" s="50">
        <f t="shared" si="17"/>
        <v>0</v>
      </c>
      <c r="CP80" s="50">
        <f t="shared" si="17"/>
        <v>0</v>
      </c>
      <c r="CQ80" s="50">
        <f t="shared" si="17"/>
        <v>0</v>
      </c>
      <c r="CR80" s="50">
        <f t="shared" si="17"/>
        <v>0</v>
      </c>
      <c r="CS80" s="50">
        <f t="shared" si="17"/>
        <v>0</v>
      </c>
      <c r="CT80" s="50">
        <f t="shared" si="17"/>
        <v>0</v>
      </c>
      <c r="CU80" s="50">
        <f t="shared" si="17"/>
        <v>0</v>
      </c>
      <c r="CV80" s="50">
        <f t="shared" si="17"/>
        <v>0</v>
      </c>
      <c r="CW80" s="50">
        <f t="shared" si="17"/>
        <v>0</v>
      </c>
      <c r="CX80" s="50">
        <f t="shared" si="17"/>
        <v>0</v>
      </c>
      <c r="CY80" s="50">
        <f t="shared" si="17"/>
        <v>0</v>
      </c>
      <c r="CZ80" s="50">
        <f t="shared" si="17"/>
        <v>0</v>
      </c>
      <c r="DA80" s="50">
        <f t="shared" si="17"/>
        <v>0</v>
      </c>
      <c r="DB80" s="50">
        <f t="shared" si="17"/>
        <v>0</v>
      </c>
      <c r="DC80" s="50">
        <f t="shared" si="17"/>
        <v>0</v>
      </c>
      <c r="DD80" s="50">
        <f t="shared" si="17"/>
        <v>0</v>
      </c>
      <c r="DE80" s="50">
        <f t="shared" si="17"/>
        <v>0</v>
      </c>
      <c r="DF80" s="50">
        <f t="shared" si="17"/>
        <v>0</v>
      </c>
      <c r="DG80" s="50">
        <f t="shared" si="17"/>
        <v>0</v>
      </c>
      <c r="DH80" s="50">
        <f t="shared" si="17"/>
        <v>0</v>
      </c>
      <c r="DI80" s="50">
        <f t="shared" si="17"/>
        <v>0</v>
      </c>
      <c r="DJ80" s="50">
        <f t="shared" si="17"/>
        <v>0</v>
      </c>
      <c r="DK80" s="50">
        <f t="shared" si="17"/>
        <v>0</v>
      </c>
      <c r="DL80" s="50">
        <f t="shared" si="17"/>
        <v>0</v>
      </c>
      <c r="DM80" s="50">
        <f t="shared" si="17"/>
        <v>0</v>
      </c>
      <c r="DN80" s="50">
        <f t="shared" si="17"/>
        <v>0</v>
      </c>
      <c r="DO80" s="50">
        <f t="shared" si="17"/>
        <v>0</v>
      </c>
      <c r="DP80" s="50">
        <f t="shared" si="17"/>
        <v>0</v>
      </c>
      <c r="DQ80" s="50">
        <f t="shared" si="17"/>
        <v>0</v>
      </c>
      <c r="DR80" s="50">
        <f t="shared" si="17"/>
        <v>0</v>
      </c>
      <c r="DS80" s="50">
        <f t="shared" si="17"/>
        <v>0</v>
      </c>
      <c r="DT80" s="50">
        <f t="shared" si="17"/>
        <v>0</v>
      </c>
      <c r="DU80" s="50">
        <f t="shared" si="17"/>
        <v>0</v>
      </c>
      <c r="DV80" s="50">
        <f t="shared" si="17"/>
        <v>0</v>
      </c>
      <c r="DW80" s="50">
        <f t="shared" si="17"/>
        <v>0</v>
      </c>
      <c r="DX80" s="50">
        <f t="shared" si="17"/>
        <v>0</v>
      </c>
      <c r="DY80" s="50">
        <f t="shared" si="17"/>
        <v>0</v>
      </c>
      <c r="DZ80" s="50">
        <f t="shared" si="17"/>
        <v>0</v>
      </c>
      <c r="EA80" s="50">
        <f t="shared" si="17"/>
        <v>0</v>
      </c>
      <c r="EB80" s="50">
        <f t="shared" si="17"/>
        <v>0</v>
      </c>
      <c r="EC80" s="50">
        <f t="shared" si="17"/>
        <v>0</v>
      </c>
      <c r="ED80" s="50">
        <f t="shared" si="17"/>
        <v>0</v>
      </c>
      <c r="EE80" s="50">
        <f t="shared" si="17"/>
        <v>0</v>
      </c>
    </row>
    <row r="81" spans="1:156" ht="18.75" x14ac:dyDescent="0.3">
      <c r="A81" s="382" t="s">
        <v>676</v>
      </c>
      <c r="B81" s="332" t="b">
        <f t="shared" si="6"/>
        <v>0</v>
      </c>
      <c r="C81" s="386">
        <f t="shared" si="13"/>
        <v>117.79</v>
      </c>
      <c r="D81" s="426">
        <f t="shared" si="19"/>
        <v>98.210721594682312</v>
      </c>
      <c r="E81" s="381">
        <f t="shared" si="7"/>
        <v>6702.9902983598713</v>
      </c>
      <c r="F81" s="50">
        <f>+F65*F$56</f>
        <v>148.91344815284043</v>
      </c>
      <c r="G81" s="50">
        <f t="shared" si="20"/>
        <v>130.64965148520622</v>
      </c>
      <c r="H81" s="50">
        <f t="shared" si="20"/>
        <v>12.698484185843743</v>
      </c>
      <c r="I81" s="50">
        <f t="shared" si="20"/>
        <v>4.8083602803286203</v>
      </c>
      <c r="J81" s="50">
        <f t="shared" si="20"/>
        <v>21.533360004888323</v>
      </c>
      <c r="K81" s="50">
        <f t="shared" si="20"/>
        <v>2.4839713661920952</v>
      </c>
      <c r="L81" s="50">
        <f t="shared" si="20"/>
        <v>40.251599708681603</v>
      </c>
      <c r="M81" s="50">
        <f t="shared" si="20"/>
        <v>11.672088184645663</v>
      </c>
      <c r="N81" s="50">
        <f t="shared" si="20"/>
        <v>13.612862180378309</v>
      </c>
      <c r="O81" s="50">
        <f t="shared" si="20"/>
        <v>16.672372183539053</v>
      </c>
      <c r="P81" s="50">
        <f t="shared" si="20"/>
        <v>44.481107220896682</v>
      </c>
      <c r="Q81" s="50">
        <f t="shared" si="20"/>
        <v>10.850629307394552</v>
      </c>
      <c r="R81" s="50">
        <f t="shared" si="20"/>
        <v>13.132858718779524</v>
      </c>
      <c r="S81" s="50">
        <f t="shared" si="20"/>
        <v>16.228722423222006</v>
      </c>
      <c r="T81" s="50">
        <f t="shared" si="20"/>
        <v>11.373465477426434</v>
      </c>
      <c r="U81" s="50">
        <f t="shared" si="20"/>
        <v>4.9664183595054539</v>
      </c>
      <c r="V81" s="50">
        <f t="shared" si="20"/>
        <v>10.258860404657957</v>
      </c>
      <c r="W81" s="50">
        <f t="shared" si="20"/>
        <v>21.590303934467478</v>
      </c>
      <c r="X81" s="50">
        <f t="shared" si="20"/>
        <v>16.380195075224432</v>
      </c>
      <c r="Y81" s="50">
        <f t="shared" si="20"/>
        <v>12.909647593991478</v>
      </c>
      <c r="Z81" s="50">
        <f t="shared" si="20"/>
        <v>9.0807970286552546</v>
      </c>
      <c r="AA81" s="50">
        <f t="shared" si="20"/>
        <v>16.917869078954748</v>
      </c>
      <c r="AB81" s="50">
        <f t="shared" si="20"/>
        <v>20.71455235777578</v>
      </c>
      <c r="AC81" s="50">
        <f t="shared" si="20"/>
        <v>43.557038223796518</v>
      </c>
      <c r="AD81" s="50">
        <f t="shared" si="20"/>
        <v>7.081567729549838</v>
      </c>
      <c r="AE81" s="50">
        <f t="shared" si="20"/>
        <v>56.65121235117082</v>
      </c>
      <c r="AF81" s="50">
        <f t="shared" si="20"/>
        <v>5.550339277273463</v>
      </c>
      <c r="AG81" s="50">
        <f t="shared" si="20"/>
        <v>23.057477623456748</v>
      </c>
      <c r="AH81" s="50">
        <f t="shared" si="20"/>
        <v>9.9250559024857559</v>
      </c>
      <c r="AI81" s="50">
        <f t="shared" si="20"/>
        <v>49.147632614717068</v>
      </c>
      <c r="AJ81" s="50">
        <f t="shared" si="20"/>
        <v>7.0074756137604997</v>
      </c>
      <c r="AK81" s="50">
        <f t="shared" si="20"/>
        <v>2.5470958219389659</v>
      </c>
      <c r="AL81" s="50">
        <f t="shared" si="20"/>
        <v>4.6210506395855315</v>
      </c>
      <c r="AM81" s="50">
        <f t="shared" si="20"/>
        <v>47.43282027996058</v>
      </c>
      <c r="AN81" s="50">
        <f t="shared" si="20"/>
        <v>45.538218163016197</v>
      </c>
      <c r="AO81" s="50">
        <f t="shared" si="20"/>
        <v>27.512222941306042</v>
      </c>
      <c r="AP81" s="50">
        <f t="shared" si="20"/>
        <v>11.19059852286631</v>
      </c>
      <c r="AQ81" s="50">
        <f t="shared" si="20"/>
        <v>10.202462458615747</v>
      </c>
      <c r="AR81" s="50">
        <f t="shared" si="20"/>
        <v>28.23685310829082</v>
      </c>
      <c r="AS81" s="50">
        <f t="shared" si="20"/>
        <v>47.925901555208029</v>
      </c>
      <c r="AT81" s="50">
        <f t="shared" si="20"/>
        <v>3.5599835613761943</v>
      </c>
      <c r="AU81" s="50">
        <f t="shared" si="20"/>
        <v>26.355299857290259</v>
      </c>
      <c r="AV81" s="50">
        <f t="shared" si="20"/>
        <v>12.065956799775252</v>
      </c>
      <c r="AW81" s="50">
        <f t="shared" si="20"/>
        <v>78.447289525200858</v>
      </c>
      <c r="AX81" s="50">
        <f t="shared" si="20"/>
        <v>23.371812916309938</v>
      </c>
      <c r="AY81" s="50">
        <f t="shared" si="20"/>
        <v>1010.1360098238636</v>
      </c>
      <c r="AZ81" s="50">
        <f t="shared" si="20"/>
        <v>91.683414722657133</v>
      </c>
      <c r="BA81" s="50">
        <f t="shared" si="20"/>
        <v>211.21633014573965</v>
      </c>
      <c r="BB81" s="50">
        <f t="shared" si="20"/>
        <v>27.281300075549645</v>
      </c>
      <c r="BC81" s="50">
        <f t="shared" si="20"/>
        <v>35.047790022543801</v>
      </c>
      <c r="BD81" s="50">
        <f t="shared" si="20"/>
        <v>121.70494736286597</v>
      </c>
      <c r="BE81" s="50">
        <f t="shared" si="20"/>
        <v>15.063891190026252</v>
      </c>
      <c r="BF81" s="50">
        <f t="shared" si="20"/>
        <v>34.969421874829933</v>
      </c>
      <c r="BG81" s="50">
        <f t="shared" si="20"/>
        <v>11.054680141131993</v>
      </c>
      <c r="BH81" s="50">
        <f t="shared" si="20"/>
        <v>28.84346358113903</v>
      </c>
      <c r="BI81" s="50">
        <f t="shared" si="20"/>
        <v>16.789623447172495</v>
      </c>
      <c r="BJ81" s="50">
        <f t="shared" si="20"/>
        <v>0.62720701558541669</v>
      </c>
      <c r="BK81" s="50">
        <f t="shared" si="20"/>
        <v>39.465709955588849</v>
      </c>
      <c r="BL81" s="50">
        <f t="shared" si="20"/>
        <v>24.661537332779162</v>
      </c>
      <c r="BM81" s="50">
        <f t="shared" si="20"/>
        <v>17.029368425313628</v>
      </c>
      <c r="BN81" s="50">
        <f t="shared" si="20"/>
        <v>3.8576530494638499</v>
      </c>
      <c r="BO81" s="50">
        <f t="shared" si="20"/>
        <v>129.01030985148333</v>
      </c>
      <c r="BP81" s="50">
        <f t="shared" si="20"/>
        <v>23.369271487491016</v>
      </c>
      <c r="BQ81" s="50">
        <f t="shared" si="20"/>
        <v>39.817194215308156</v>
      </c>
      <c r="BR81" s="50">
        <f t="shared" si="15"/>
        <v>37.55908852844432</v>
      </c>
      <c r="BS81" s="50">
        <f t="shared" si="15"/>
        <v>18.011723949285091</v>
      </c>
      <c r="BT81" s="50">
        <f t="shared" si="17"/>
        <v>68.314435305701082</v>
      </c>
      <c r="BU81" s="50">
        <f t="shared" si="17"/>
        <v>7.7847047643821021</v>
      </c>
      <c r="BV81" s="50">
        <f t="shared" si="17"/>
        <v>15.518514506126667</v>
      </c>
      <c r="BW81" s="50">
        <f t="shared" si="17"/>
        <v>81.214365243971514</v>
      </c>
      <c r="BX81" s="50">
        <f t="shared" si="17"/>
        <v>16.046580971881262</v>
      </c>
      <c r="BY81" s="50">
        <f t="shared" si="17"/>
        <v>25.107167930410142</v>
      </c>
      <c r="BZ81" s="50">
        <f t="shared" si="17"/>
        <v>28.209834165432422</v>
      </c>
      <c r="CA81" s="50">
        <f t="shared" si="17"/>
        <v>7.5937394112492997</v>
      </c>
      <c r="CB81" s="50">
        <f t="shared" si="17"/>
        <v>73.313883446585123</v>
      </c>
      <c r="CC81" s="50">
        <f t="shared" si="17"/>
        <v>8.9807904576076218</v>
      </c>
      <c r="CD81" s="50">
        <f t="shared" si="17"/>
        <v>38.056437355548056</v>
      </c>
      <c r="CE81" s="50">
        <f t="shared" si="17"/>
        <v>37.055206657717392</v>
      </c>
      <c r="CF81" s="50">
        <f t="shared" si="17"/>
        <v>16.091766665201952</v>
      </c>
      <c r="CG81" s="50">
        <f t="shared" si="17"/>
        <v>23.263793684622549</v>
      </c>
      <c r="CH81" s="50">
        <f t="shared" si="17"/>
        <v>19.253437613443669</v>
      </c>
      <c r="CI81" s="50">
        <f t="shared" si="17"/>
        <v>24.598004147669439</v>
      </c>
      <c r="CJ81" s="50">
        <f t="shared" si="17"/>
        <v>77.695202645851978</v>
      </c>
      <c r="CK81" s="50">
        <f t="shared" si="17"/>
        <v>9.9834580115101783</v>
      </c>
      <c r="CL81" s="50">
        <f t="shared" si="17"/>
        <v>33.931163876723886</v>
      </c>
      <c r="CM81" s="50">
        <f t="shared" si="17"/>
        <v>66.759288190644895</v>
      </c>
      <c r="CN81" s="50">
        <f t="shared" si="17"/>
        <v>30.232753382786164</v>
      </c>
      <c r="CO81" s="50">
        <f t="shared" si="17"/>
        <v>50.737432275713793</v>
      </c>
      <c r="CP81" s="50">
        <f t="shared" si="17"/>
        <v>27.334028546574174</v>
      </c>
      <c r="CQ81" s="50">
        <f t="shared" si="17"/>
        <v>28.697800229920556</v>
      </c>
      <c r="CR81" s="50">
        <f t="shared" si="17"/>
        <v>28.66722870891526</v>
      </c>
      <c r="CS81" s="50">
        <f t="shared" si="17"/>
        <v>44.450467918994278</v>
      </c>
      <c r="CT81" s="50">
        <f t="shared" si="17"/>
        <v>95.161270376437813</v>
      </c>
      <c r="CU81" s="50">
        <f t="shared" si="17"/>
        <v>37.651225588977539</v>
      </c>
      <c r="CV81" s="50">
        <f t="shared" si="17"/>
        <v>49.34638771845335</v>
      </c>
      <c r="CW81" s="50">
        <f t="shared" si="17"/>
        <v>354.88106590580117</v>
      </c>
      <c r="CX81" s="50">
        <f t="shared" si="17"/>
        <v>232.2664413237635</v>
      </c>
      <c r="CY81" s="50">
        <f t="shared" si="17"/>
        <v>25.860620683357894</v>
      </c>
      <c r="CZ81" s="50">
        <f t="shared" si="17"/>
        <v>251.56788216367224</v>
      </c>
      <c r="DA81" s="50">
        <f t="shared" si="17"/>
        <v>0.56373341502255425</v>
      </c>
      <c r="DB81" s="50">
        <f t="shared" si="17"/>
        <v>22.351713193329111</v>
      </c>
      <c r="DC81" s="50">
        <f t="shared" si="17"/>
        <v>70.866926795751667</v>
      </c>
      <c r="DD81" s="50">
        <f t="shared" si="17"/>
        <v>102.68507831590578</v>
      </c>
      <c r="DE81" s="50">
        <f t="shared" si="17"/>
        <v>84.656653328270011</v>
      </c>
      <c r="DF81" s="50">
        <f t="shared" si="17"/>
        <v>351.65839331577263</v>
      </c>
      <c r="DG81" s="50">
        <f t="shared" si="17"/>
        <v>32.93311316896839</v>
      </c>
      <c r="DH81" s="50">
        <f t="shared" si="17"/>
        <v>12.091123943396948</v>
      </c>
      <c r="DI81" s="50">
        <f t="shared" si="17"/>
        <v>40.781879888961711</v>
      </c>
      <c r="DJ81" s="50">
        <f t="shared" si="17"/>
        <v>3.6530740469158549</v>
      </c>
      <c r="DK81" s="50">
        <f t="shared" si="17"/>
        <v>4.5793920776540578</v>
      </c>
      <c r="DL81" s="50">
        <f t="shared" si="17"/>
        <v>23.112885472751969</v>
      </c>
      <c r="DM81" s="50">
        <f t="shared" si="17"/>
        <v>43.187773630844404</v>
      </c>
      <c r="DN81" s="50">
        <f t="shared" si="17"/>
        <v>2.439101329284632</v>
      </c>
      <c r="DO81" s="50">
        <f t="shared" si="17"/>
        <v>51.271508249936076</v>
      </c>
      <c r="DP81" s="50">
        <f t="shared" si="17"/>
        <v>55.258922905198354</v>
      </c>
      <c r="DQ81" s="50">
        <f t="shared" si="17"/>
        <v>0.19984148200701354</v>
      </c>
      <c r="DR81" s="50">
        <f t="shared" si="17"/>
        <v>16.841017167807532</v>
      </c>
      <c r="DS81" s="50">
        <f t="shared" si="17"/>
        <v>5.413178730875293</v>
      </c>
      <c r="DT81" s="50">
        <f t="shared" si="17"/>
        <v>7.6956107577290256</v>
      </c>
      <c r="DU81" s="50">
        <f t="shared" si="17"/>
        <v>7.0379149305751474</v>
      </c>
      <c r="DV81" s="50">
        <f t="shared" si="17"/>
        <v>76.209034483651038</v>
      </c>
      <c r="DW81" s="50">
        <f t="shared" si="17"/>
        <v>35.741708476945774</v>
      </c>
      <c r="DX81" s="50">
        <f t="shared" si="17"/>
        <v>20.801788764138703</v>
      </c>
      <c r="DY81" s="50">
        <f t="shared" si="17"/>
        <v>138.55152677878019</v>
      </c>
      <c r="DZ81" s="50">
        <f t="shared" si="17"/>
        <v>227.02016619180432</v>
      </c>
      <c r="EA81" s="50">
        <f t="shared" si="17"/>
        <v>37.713058381248267</v>
      </c>
      <c r="EB81" s="50">
        <f t="shared" si="17"/>
        <v>30.050786338490685</v>
      </c>
      <c r="EC81" s="50">
        <f t="shared" si="17"/>
        <v>22.150670128659264</v>
      </c>
      <c r="ED81" s="50">
        <f t="shared" si="17"/>
        <v>90.946259668832354</v>
      </c>
      <c r="EE81" s="50">
        <f>+EE65*EE$56</f>
        <v>28.533156726001106</v>
      </c>
    </row>
    <row r="82" spans="1:156" ht="18.75" x14ac:dyDescent="0.3">
      <c r="A82" s="382" t="s">
        <v>677</v>
      </c>
      <c r="B82" s="332" t="b">
        <f t="shared" si="6"/>
        <v>0</v>
      </c>
      <c r="C82" s="386">
        <f t="shared" si="13"/>
        <v>119.123</v>
      </c>
      <c r="D82" s="426">
        <f t="shared" si="19"/>
        <v>89.55406179832498</v>
      </c>
      <c r="E82" s="381">
        <f t="shared" si="7"/>
        <v>6112.1636992981348</v>
      </c>
      <c r="F82" s="50">
        <f t="shared" ref="F82:BQ85" si="21">+F66*F$56</f>
        <v>146.77752180557263</v>
      </c>
      <c r="G82" s="50">
        <f t="shared" si="21"/>
        <v>130.53761844584676</v>
      </c>
      <c r="H82" s="50">
        <f t="shared" si="21"/>
        <v>12.981461083508394</v>
      </c>
      <c r="I82" s="50">
        <f t="shared" si="21"/>
        <v>4.3526194589073643</v>
      </c>
      <c r="J82" s="50">
        <f t="shared" si="21"/>
        <v>19.807008223068966</v>
      </c>
      <c r="K82" s="50">
        <f t="shared" si="21"/>
        <v>2.8631580191005459</v>
      </c>
      <c r="L82" s="50">
        <f t="shared" si="21"/>
        <v>42.545576830860817</v>
      </c>
      <c r="M82" s="50">
        <f t="shared" si="21"/>
        <v>10.625273298307912</v>
      </c>
      <c r="N82" s="50">
        <f t="shared" si="21"/>
        <v>12.203458034250096</v>
      </c>
      <c r="O82" s="50">
        <f t="shared" si="21"/>
        <v>13.685743228735745</v>
      </c>
      <c r="P82" s="50">
        <f t="shared" si="21"/>
        <v>39.871881075333121</v>
      </c>
      <c r="Q82" s="50">
        <f t="shared" si="21"/>
        <v>10.061357264377662</v>
      </c>
      <c r="R82" s="50">
        <f t="shared" si="21"/>
        <v>12.353605422717523</v>
      </c>
      <c r="S82" s="50">
        <f t="shared" si="21"/>
        <v>16.513037928867234</v>
      </c>
      <c r="T82" s="50">
        <f t="shared" si="21"/>
        <v>10.610848037876456</v>
      </c>
      <c r="U82" s="50">
        <f t="shared" si="21"/>
        <v>5.3089559377650186</v>
      </c>
      <c r="V82" s="50">
        <f t="shared" si="21"/>
        <v>9.7996425378728631</v>
      </c>
      <c r="W82" s="50">
        <f t="shared" si="21"/>
        <v>17.509379962355908</v>
      </c>
      <c r="X82" s="50">
        <f t="shared" si="21"/>
        <v>14.754302186838292</v>
      </c>
      <c r="Y82" s="50">
        <f t="shared" si="21"/>
        <v>13.18786185584232</v>
      </c>
      <c r="Z82" s="50">
        <f t="shared" si="21"/>
        <v>6.8328031351220009</v>
      </c>
      <c r="AA82" s="50">
        <f t="shared" si="21"/>
        <v>14.192007443227521</v>
      </c>
      <c r="AB82" s="50">
        <f t="shared" si="21"/>
        <v>17.229239419313799</v>
      </c>
      <c r="AC82" s="50">
        <f t="shared" si="21"/>
        <v>39.154305381532126</v>
      </c>
      <c r="AD82" s="50">
        <f t="shared" si="21"/>
        <v>5.603537442333745</v>
      </c>
      <c r="AE82" s="50">
        <f t="shared" si="21"/>
        <v>56.453943722356875</v>
      </c>
      <c r="AF82" s="50">
        <f t="shared" si="21"/>
        <v>6.5200178309286532</v>
      </c>
      <c r="AG82" s="50">
        <f t="shared" si="21"/>
        <v>22.943900482996114</v>
      </c>
      <c r="AH82" s="50">
        <f t="shared" si="21"/>
        <v>10.640577763449986</v>
      </c>
      <c r="AI82" s="50">
        <f t="shared" si="21"/>
        <v>47.430704658843631</v>
      </c>
      <c r="AJ82" s="50">
        <f t="shared" si="21"/>
        <v>6.192388662627156</v>
      </c>
      <c r="AK82" s="50">
        <f t="shared" si="21"/>
        <v>1.9232795955095778</v>
      </c>
      <c r="AL82" s="50">
        <f t="shared" si="21"/>
        <v>4.865866339928635</v>
      </c>
      <c r="AM82" s="50">
        <f t="shared" si="21"/>
        <v>44.925258786216311</v>
      </c>
      <c r="AN82" s="50">
        <f t="shared" si="21"/>
        <v>46.574025762463009</v>
      </c>
      <c r="AO82" s="50">
        <f t="shared" si="21"/>
        <v>28.128382763432292</v>
      </c>
      <c r="AP82" s="50">
        <f t="shared" si="21"/>
        <v>10.421220784044534</v>
      </c>
      <c r="AQ82" s="50">
        <f t="shared" si="21"/>
        <v>10.316378525716617</v>
      </c>
      <c r="AR82" s="50">
        <f t="shared" si="21"/>
        <v>26.654386112390632</v>
      </c>
      <c r="AS82" s="50">
        <f t="shared" si="21"/>
        <v>51.553279033106946</v>
      </c>
      <c r="AT82" s="50">
        <f t="shared" si="21"/>
        <v>3.611592648041769</v>
      </c>
      <c r="AU82" s="50">
        <f t="shared" si="21"/>
        <v>22.891102787916974</v>
      </c>
      <c r="AV82" s="50">
        <f t="shared" si="21"/>
        <v>11.013317177107544</v>
      </c>
      <c r="AW82" s="50">
        <f t="shared" si="21"/>
        <v>73.473873550403269</v>
      </c>
      <c r="AX82" s="50">
        <f t="shared" si="21"/>
        <v>20.95099713945369</v>
      </c>
      <c r="AY82" s="50">
        <f t="shared" si="21"/>
        <v>963.99424611250993</v>
      </c>
      <c r="AZ82" s="50">
        <f t="shared" si="21"/>
        <v>107.99368588986778</v>
      </c>
      <c r="BA82" s="50">
        <f t="shared" si="21"/>
        <v>197.63090861665412</v>
      </c>
      <c r="BB82" s="50">
        <f t="shared" si="21"/>
        <v>27.831100815372608</v>
      </c>
      <c r="BC82" s="50">
        <f t="shared" si="21"/>
        <v>34.429279692702117</v>
      </c>
      <c r="BD82" s="50">
        <f t="shared" si="21"/>
        <v>116.80968297137595</v>
      </c>
      <c r="BE82" s="50">
        <f t="shared" si="21"/>
        <v>15.601857400330953</v>
      </c>
      <c r="BF82" s="50">
        <f t="shared" si="21"/>
        <v>32.603946804456456</v>
      </c>
      <c r="BG82" s="50">
        <f t="shared" si="21"/>
        <v>10.335808277200892</v>
      </c>
      <c r="BH82" s="50">
        <f t="shared" si="21"/>
        <v>26.066448976842896</v>
      </c>
      <c r="BI82" s="50">
        <f t="shared" si="21"/>
        <v>16.626743542527581</v>
      </c>
      <c r="BJ82" s="50">
        <f t="shared" si="21"/>
        <v>0.74136792905982329</v>
      </c>
      <c r="BK82" s="50">
        <f t="shared" si="21"/>
        <v>42.610209918064967</v>
      </c>
      <c r="BL82" s="50">
        <f t="shared" si="21"/>
        <v>28.125340593044204</v>
      </c>
      <c r="BM82" s="50">
        <f t="shared" si="21"/>
        <v>13.905195115303547</v>
      </c>
      <c r="BN82" s="50">
        <f t="shared" si="21"/>
        <v>3.5345201907673136</v>
      </c>
      <c r="BO82" s="50">
        <f t="shared" si="21"/>
        <v>121.62147635134214</v>
      </c>
      <c r="BP82" s="50">
        <f t="shared" si="21"/>
        <v>26.301862932605104</v>
      </c>
      <c r="BQ82" s="50">
        <f t="shared" si="21"/>
        <v>38.345564567742336</v>
      </c>
      <c r="BR82" s="50">
        <f t="shared" si="15"/>
        <v>37.079065479358839</v>
      </c>
      <c r="BS82" s="50">
        <f t="shared" si="15"/>
        <v>19.178798909120268</v>
      </c>
      <c r="BT82" s="50">
        <f t="shared" ref="BT82:EE85" si="22">+BT66*BT$56</f>
        <v>64.10421289678699</v>
      </c>
      <c r="BU82" s="50">
        <f t="shared" si="22"/>
        <v>7.5075936407927406</v>
      </c>
      <c r="BV82" s="50">
        <f t="shared" si="22"/>
        <v>14.179753407056555</v>
      </c>
      <c r="BW82" s="50">
        <f t="shared" si="22"/>
        <v>85.566979920691992</v>
      </c>
      <c r="BX82" s="50">
        <f t="shared" si="22"/>
        <v>15.919041620656213</v>
      </c>
      <c r="BY82" s="50">
        <f t="shared" si="22"/>
        <v>25.671842210515127</v>
      </c>
      <c r="BZ82" s="50">
        <f t="shared" si="22"/>
        <v>26.783807210357864</v>
      </c>
      <c r="CA82" s="50">
        <f t="shared" si="22"/>
        <v>6.967108596612178</v>
      </c>
      <c r="CB82" s="50">
        <f t="shared" si="22"/>
        <v>63.928142446909241</v>
      </c>
      <c r="CC82" s="50">
        <f t="shared" si="22"/>
        <v>8.5338697979687996</v>
      </c>
      <c r="CD82" s="50">
        <f t="shared" si="22"/>
        <v>31.574922568906558</v>
      </c>
      <c r="CE82" s="50">
        <f t="shared" si="22"/>
        <v>36.363838068390471</v>
      </c>
      <c r="CF82" s="50">
        <f t="shared" si="22"/>
        <v>14.867460575591618</v>
      </c>
      <c r="CG82" s="50">
        <f t="shared" si="22"/>
        <v>22.526686382977662</v>
      </c>
      <c r="CH82" s="50">
        <f t="shared" si="22"/>
        <v>18.764050093012798</v>
      </c>
      <c r="CI82" s="50">
        <f t="shared" si="22"/>
        <v>22.367055574857094</v>
      </c>
      <c r="CJ82" s="50">
        <f t="shared" si="22"/>
        <v>75.444332018172403</v>
      </c>
      <c r="CK82" s="50">
        <f t="shared" si="22"/>
        <v>8.3076624828793513</v>
      </c>
      <c r="CL82" s="50">
        <f t="shared" si="22"/>
        <v>35.459920573411416</v>
      </c>
      <c r="CM82" s="50">
        <f t="shared" si="22"/>
        <v>67.261798062522942</v>
      </c>
      <c r="CN82" s="50">
        <f t="shared" si="22"/>
        <v>27.753006381794982</v>
      </c>
      <c r="CO82" s="50">
        <f t="shared" si="22"/>
        <v>53.248261287474172</v>
      </c>
      <c r="CP82" s="50">
        <f t="shared" si="22"/>
        <v>23.776703252939416</v>
      </c>
      <c r="CQ82" s="50">
        <f t="shared" si="22"/>
        <v>33.972520128410686</v>
      </c>
      <c r="CR82" s="50">
        <f t="shared" si="22"/>
        <v>28.179838822553226</v>
      </c>
      <c r="CS82" s="50">
        <f t="shared" si="22"/>
        <v>40.711135574828738</v>
      </c>
      <c r="CT82" s="50">
        <f t="shared" si="22"/>
        <v>34.434596855803704</v>
      </c>
      <c r="CU82" s="50">
        <f t="shared" si="22"/>
        <v>27.349577093912227</v>
      </c>
      <c r="CV82" s="50">
        <f t="shared" si="22"/>
        <v>41.349405739579041</v>
      </c>
      <c r="CW82" s="50">
        <f t="shared" si="22"/>
        <v>337.26188828797956</v>
      </c>
      <c r="CX82" s="50">
        <f t="shared" si="22"/>
        <v>141.817550883965</v>
      </c>
      <c r="CY82" s="50">
        <f t="shared" si="22"/>
        <v>24.747061849765537</v>
      </c>
      <c r="CZ82" s="50">
        <f t="shared" si="22"/>
        <v>217.98527394657992</v>
      </c>
      <c r="DA82" s="50">
        <f t="shared" si="22"/>
        <v>0.85376056020397884</v>
      </c>
      <c r="DB82" s="50">
        <f t="shared" si="22"/>
        <v>21.807146559447908</v>
      </c>
      <c r="DC82" s="50">
        <f t="shared" si="22"/>
        <v>68.104931732291476</v>
      </c>
      <c r="DD82" s="50">
        <f t="shared" si="22"/>
        <v>109.11115582290633</v>
      </c>
      <c r="DE82" s="50">
        <f t="shared" si="22"/>
        <v>72.194663235515279</v>
      </c>
      <c r="DF82" s="50">
        <f t="shared" si="22"/>
        <v>166.10162688350232</v>
      </c>
      <c r="DG82" s="50">
        <f t="shared" si="22"/>
        <v>32.881768476018259</v>
      </c>
      <c r="DH82" s="50">
        <f t="shared" si="22"/>
        <v>22.104956650664143</v>
      </c>
      <c r="DI82" s="50">
        <f t="shared" si="22"/>
        <v>52.185545682432483</v>
      </c>
      <c r="DJ82" s="50">
        <f t="shared" si="22"/>
        <v>3.7587182659889913</v>
      </c>
      <c r="DK82" s="50">
        <f t="shared" si="22"/>
        <v>4.769756994438958</v>
      </c>
      <c r="DL82" s="50">
        <f t="shared" si="22"/>
        <v>25.196584427620586</v>
      </c>
      <c r="DM82" s="50">
        <f t="shared" si="22"/>
        <v>42.873706181592922</v>
      </c>
      <c r="DN82" s="50">
        <f t="shared" si="22"/>
        <v>2.2684017209459983</v>
      </c>
      <c r="DO82" s="50">
        <f t="shared" si="22"/>
        <v>50.524256123140965</v>
      </c>
      <c r="DP82" s="50">
        <f t="shared" si="22"/>
        <v>36.037318888917198</v>
      </c>
      <c r="DQ82" s="50">
        <f t="shared" si="22"/>
        <v>0.12239820703759229</v>
      </c>
      <c r="DR82" s="50">
        <f t="shared" si="22"/>
        <v>15.782734786332355</v>
      </c>
      <c r="DS82" s="50">
        <f t="shared" si="22"/>
        <v>5.7011105088176199</v>
      </c>
      <c r="DT82" s="50">
        <f t="shared" si="22"/>
        <v>11.828201311299694</v>
      </c>
      <c r="DU82" s="50">
        <f t="shared" si="22"/>
        <v>6.6404031220213984</v>
      </c>
      <c r="DV82" s="50">
        <f t="shared" si="22"/>
        <v>62.30157900643156</v>
      </c>
      <c r="DW82" s="50">
        <f t="shared" si="22"/>
        <v>27.341431310647899</v>
      </c>
      <c r="DX82" s="50">
        <f t="shared" si="22"/>
        <v>36.54709932688769</v>
      </c>
      <c r="DY82" s="50">
        <f t="shared" si="22"/>
        <v>144.62791794075932</v>
      </c>
      <c r="DZ82" s="50">
        <f t="shared" si="22"/>
        <v>192.29265674021823</v>
      </c>
      <c r="EA82" s="50">
        <f t="shared" si="22"/>
        <v>35.523568140997682</v>
      </c>
      <c r="EB82" s="50">
        <f t="shared" si="22"/>
        <v>25.308076445519784</v>
      </c>
      <c r="EC82" s="50">
        <f t="shared" si="22"/>
        <v>21.574651723657073</v>
      </c>
      <c r="ED82" s="50">
        <f t="shared" si="22"/>
        <v>85.44505404274031</v>
      </c>
      <c r="EE82" s="50">
        <f t="shared" si="22"/>
        <v>27.45181155176401</v>
      </c>
    </row>
    <row r="83" spans="1:156" ht="18.75" x14ac:dyDescent="0.3">
      <c r="A83" s="382" t="s">
        <v>678</v>
      </c>
      <c r="B83" s="332" t="b">
        <f t="shared" si="6"/>
        <v>0</v>
      </c>
      <c r="C83" s="386">
        <f t="shared" si="13"/>
        <v>121.67400000000001</v>
      </c>
      <c r="D83" s="426">
        <f t="shared" si="19"/>
        <v>99.095534468187722</v>
      </c>
      <c r="E83" s="381">
        <f t="shared" si="7"/>
        <v>6763.3797549351684</v>
      </c>
      <c r="F83" s="50">
        <f t="shared" si="21"/>
        <v>170.74218862464554</v>
      </c>
      <c r="G83" s="50">
        <f t="shared" si="21"/>
        <v>151.50419188499484</v>
      </c>
      <c r="H83" s="50">
        <f t="shared" si="21"/>
        <v>14.96213281218883</v>
      </c>
      <c r="I83" s="50">
        <f t="shared" si="21"/>
        <v>4.5386291998055572</v>
      </c>
      <c r="J83" s="50">
        <f t="shared" si="21"/>
        <v>19.666059132622472</v>
      </c>
      <c r="K83" s="50">
        <f t="shared" si="21"/>
        <v>3.0463236020012969</v>
      </c>
      <c r="L83" s="50">
        <f t="shared" si="21"/>
        <v>47.530214263582437</v>
      </c>
      <c r="M83" s="50">
        <f t="shared" si="21"/>
        <v>10.571061813405455</v>
      </c>
      <c r="N83" s="50">
        <f t="shared" si="21"/>
        <v>14.215890820015254</v>
      </c>
      <c r="O83" s="50">
        <f t="shared" si="21"/>
        <v>16.362325158721074</v>
      </c>
      <c r="P83" s="50">
        <f t="shared" si="21"/>
        <v>45.780295983613186</v>
      </c>
      <c r="Q83" s="50">
        <f t="shared" si="21"/>
        <v>8.4875430296725831</v>
      </c>
      <c r="R83" s="50">
        <f t="shared" si="21"/>
        <v>12.565797565524443</v>
      </c>
      <c r="S83" s="50">
        <f t="shared" si="21"/>
        <v>17.751046893611992</v>
      </c>
      <c r="T83" s="50">
        <f t="shared" si="21"/>
        <v>10.380668098701939</v>
      </c>
      <c r="U83" s="50">
        <f t="shared" si="21"/>
        <v>5.9876050632102471</v>
      </c>
      <c r="V83" s="50">
        <f t="shared" si="21"/>
        <v>9.7409461606389183</v>
      </c>
      <c r="W83" s="50">
        <f t="shared" si="21"/>
        <v>19.947618205317045</v>
      </c>
      <c r="X83" s="50">
        <f t="shared" si="21"/>
        <v>14.45427290303488</v>
      </c>
      <c r="Y83" s="50">
        <f t="shared" si="21"/>
        <v>14.421868568178914</v>
      </c>
      <c r="Z83" s="50">
        <f t="shared" si="21"/>
        <v>7.8756574282625866</v>
      </c>
      <c r="AA83" s="50">
        <f t="shared" si="21"/>
        <v>17.898327709458112</v>
      </c>
      <c r="AB83" s="50">
        <f t="shared" si="21"/>
        <v>21.954604544218508</v>
      </c>
      <c r="AC83" s="50">
        <f t="shared" si="21"/>
        <v>39.631022375701406</v>
      </c>
      <c r="AD83" s="50">
        <f t="shared" si="21"/>
        <v>7.4455008664111197</v>
      </c>
      <c r="AE83" s="50">
        <f t="shared" si="21"/>
        <v>57.654080615978884</v>
      </c>
      <c r="AF83" s="50">
        <f t="shared" si="21"/>
        <v>8.8782527561637981</v>
      </c>
      <c r="AG83" s="50">
        <f t="shared" si="21"/>
        <v>23.616136556128708</v>
      </c>
      <c r="AH83" s="50">
        <f t="shared" si="21"/>
        <v>11.526603351804626</v>
      </c>
      <c r="AI83" s="50">
        <f t="shared" si="21"/>
        <v>53.620033901790478</v>
      </c>
      <c r="AJ83" s="50">
        <f t="shared" si="21"/>
        <v>7.2934950265670517</v>
      </c>
      <c r="AK83" s="50">
        <f t="shared" si="21"/>
        <v>1.658297005141095</v>
      </c>
      <c r="AL83" s="50">
        <f t="shared" si="21"/>
        <v>4.248519320105455</v>
      </c>
      <c r="AM83" s="50">
        <f t="shared" si="21"/>
        <v>46.739735432515239</v>
      </c>
      <c r="AN83" s="50">
        <f t="shared" si="21"/>
        <v>52.819402805852512</v>
      </c>
      <c r="AO83" s="50">
        <f t="shared" si="21"/>
        <v>29.385633729967356</v>
      </c>
      <c r="AP83" s="50">
        <f t="shared" si="21"/>
        <v>11.348906699578608</v>
      </c>
      <c r="AQ83" s="50">
        <f t="shared" si="21"/>
        <v>10.215747131163951</v>
      </c>
      <c r="AR83" s="50">
        <f t="shared" si="21"/>
        <v>28.441467985887126</v>
      </c>
      <c r="AS83" s="50">
        <f t="shared" si="21"/>
        <v>48.96800599281606</v>
      </c>
      <c r="AT83" s="50">
        <f t="shared" si="21"/>
        <v>3.4514680323375373</v>
      </c>
      <c r="AU83" s="50">
        <f t="shared" si="21"/>
        <v>24.507914496005824</v>
      </c>
      <c r="AV83" s="50">
        <f t="shared" si="21"/>
        <v>12.037687560595977</v>
      </c>
      <c r="AW83" s="50">
        <f t="shared" si="21"/>
        <v>68.319991328246346</v>
      </c>
      <c r="AX83" s="50">
        <f t="shared" si="21"/>
        <v>21.095460206977734</v>
      </c>
      <c r="AY83" s="50">
        <f t="shared" si="21"/>
        <v>1047.8588929222865</v>
      </c>
      <c r="AZ83" s="50">
        <f t="shared" si="21"/>
        <v>108.71351824364551</v>
      </c>
      <c r="BA83" s="50">
        <f t="shared" si="21"/>
        <v>226.37893514486359</v>
      </c>
      <c r="BB83" s="50">
        <f t="shared" si="21"/>
        <v>30.462122779583975</v>
      </c>
      <c r="BC83" s="50">
        <f t="shared" si="21"/>
        <v>38.822057436760225</v>
      </c>
      <c r="BD83" s="50">
        <f t="shared" si="21"/>
        <v>127.87366825139439</v>
      </c>
      <c r="BE83" s="50">
        <f t="shared" si="21"/>
        <v>15.797506849577955</v>
      </c>
      <c r="BF83" s="50">
        <f t="shared" si="21"/>
        <v>37.1029748507245</v>
      </c>
      <c r="BG83" s="50">
        <f t="shared" si="21"/>
        <v>11.323238336440223</v>
      </c>
      <c r="BH83" s="50">
        <f t="shared" si="21"/>
        <v>22.854161257085824</v>
      </c>
      <c r="BI83" s="50">
        <f t="shared" si="21"/>
        <v>14.923542564327088</v>
      </c>
      <c r="BJ83" s="50">
        <f t="shared" si="21"/>
        <v>0.651955964406574</v>
      </c>
      <c r="BK83" s="50">
        <f t="shared" si="21"/>
        <v>51.700518611213589</v>
      </c>
      <c r="BL83" s="50">
        <f t="shared" si="21"/>
        <v>31.153289172403625</v>
      </c>
      <c r="BM83" s="50">
        <f t="shared" si="21"/>
        <v>16.686339093794604</v>
      </c>
      <c r="BN83" s="50">
        <f t="shared" si="21"/>
        <v>3.7179105753759423</v>
      </c>
      <c r="BO83" s="50">
        <f t="shared" si="21"/>
        <v>139.56827382379819</v>
      </c>
      <c r="BP83" s="50">
        <f t="shared" si="21"/>
        <v>27.059954450271352</v>
      </c>
      <c r="BQ83" s="50">
        <f t="shared" si="21"/>
        <v>39.740745921928109</v>
      </c>
      <c r="BR83" s="50">
        <f t="shared" si="15"/>
        <v>29.240137044293171</v>
      </c>
      <c r="BS83" s="50">
        <f t="shared" si="15"/>
        <v>15.771897128433686</v>
      </c>
      <c r="BT83" s="50">
        <f t="shared" si="22"/>
        <v>68.045165998943105</v>
      </c>
      <c r="BU83" s="50">
        <f t="shared" si="22"/>
        <v>7.3532854752941548</v>
      </c>
      <c r="BV83" s="50">
        <f t="shared" si="22"/>
        <v>16.514081250491763</v>
      </c>
      <c r="BW83" s="50">
        <f t="shared" si="22"/>
        <v>85.7486617598192</v>
      </c>
      <c r="BX83" s="50">
        <f t="shared" si="22"/>
        <v>16.653058698878343</v>
      </c>
      <c r="BY83" s="50">
        <f t="shared" si="22"/>
        <v>27.838716789847446</v>
      </c>
      <c r="BZ83" s="50">
        <f t="shared" si="22"/>
        <v>29.302283590758719</v>
      </c>
      <c r="CA83" s="50">
        <f t="shared" si="22"/>
        <v>7.6930475695923768</v>
      </c>
      <c r="CB83" s="50">
        <f t="shared" si="22"/>
        <v>82.03808096881491</v>
      </c>
      <c r="CC83" s="50">
        <f t="shared" si="22"/>
        <v>9.6925462389655337</v>
      </c>
      <c r="CD83" s="50">
        <f t="shared" si="22"/>
        <v>35.174538466884343</v>
      </c>
      <c r="CE83" s="50">
        <f t="shared" si="22"/>
        <v>36.196466216671119</v>
      </c>
      <c r="CF83" s="50">
        <f t="shared" si="22"/>
        <v>20.806814569575735</v>
      </c>
      <c r="CG83" s="50">
        <f t="shared" si="22"/>
        <v>21.870629136796136</v>
      </c>
      <c r="CH83" s="50">
        <f t="shared" si="22"/>
        <v>20.76637129275209</v>
      </c>
      <c r="CI83" s="50">
        <f t="shared" si="22"/>
        <v>22.692582635046119</v>
      </c>
      <c r="CJ83" s="50">
        <f t="shared" si="22"/>
        <v>95.087864276949119</v>
      </c>
      <c r="CK83" s="50">
        <f t="shared" si="22"/>
        <v>11.297030109614907</v>
      </c>
      <c r="CL83" s="50">
        <f t="shared" si="22"/>
        <v>41.065904946981824</v>
      </c>
      <c r="CM83" s="50">
        <f t="shared" si="22"/>
        <v>63.353151361347287</v>
      </c>
      <c r="CN83" s="50">
        <f t="shared" si="22"/>
        <v>29.093838519618416</v>
      </c>
      <c r="CO83" s="50">
        <f t="shared" si="22"/>
        <v>65.503856104501281</v>
      </c>
      <c r="CP83" s="50">
        <f t="shared" si="22"/>
        <v>23.577282140140188</v>
      </c>
      <c r="CQ83" s="50">
        <f t="shared" si="22"/>
        <v>32.45377070382856</v>
      </c>
      <c r="CR83" s="50">
        <f t="shared" si="22"/>
        <v>29.414725646876619</v>
      </c>
      <c r="CS83" s="50">
        <f t="shared" si="22"/>
        <v>47.141393202946091</v>
      </c>
      <c r="CT83" s="50">
        <f t="shared" si="22"/>
        <v>36.468835733174409</v>
      </c>
      <c r="CU83" s="50">
        <f t="shared" si="22"/>
        <v>32.510823147230184</v>
      </c>
      <c r="CV83" s="50">
        <f t="shared" si="22"/>
        <v>54.090306151641435</v>
      </c>
      <c r="CW83" s="50">
        <f t="shared" si="22"/>
        <v>363.61260741629411</v>
      </c>
      <c r="CX83" s="50">
        <f t="shared" si="22"/>
        <v>228.19313225999113</v>
      </c>
      <c r="CY83" s="50">
        <f t="shared" si="22"/>
        <v>37.177773932328805</v>
      </c>
      <c r="CZ83" s="50">
        <f t="shared" si="22"/>
        <v>264.91391934407511</v>
      </c>
      <c r="DA83" s="50">
        <f t="shared" si="22"/>
        <v>1.256801116476306</v>
      </c>
      <c r="DB83" s="50">
        <f t="shared" si="22"/>
        <v>20.559913301203867</v>
      </c>
      <c r="DC83" s="50">
        <f t="shared" si="22"/>
        <v>75.062088221434948</v>
      </c>
      <c r="DD83" s="50">
        <f t="shared" si="22"/>
        <v>105.82450063034877</v>
      </c>
      <c r="DE83" s="50">
        <f t="shared" si="22"/>
        <v>100.93639448787098</v>
      </c>
      <c r="DF83" s="50">
        <f t="shared" si="22"/>
        <v>165.24349065199976</v>
      </c>
      <c r="DG83" s="50">
        <f t="shared" si="22"/>
        <v>49.977199563086316</v>
      </c>
      <c r="DH83" s="50">
        <f t="shared" si="22"/>
        <v>13.672495259851479</v>
      </c>
      <c r="DI83" s="50">
        <f t="shared" si="22"/>
        <v>62.356719212198442</v>
      </c>
      <c r="DJ83" s="50">
        <f t="shared" si="22"/>
        <v>3.639321315793389</v>
      </c>
      <c r="DK83" s="50">
        <f t="shared" si="22"/>
        <v>4.5577245261500856</v>
      </c>
      <c r="DL83" s="50">
        <f t="shared" si="22"/>
        <v>26.240207709873761</v>
      </c>
      <c r="DM83" s="50">
        <f t="shared" si="22"/>
        <v>48.542229962720945</v>
      </c>
      <c r="DN83" s="50">
        <f t="shared" si="22"/>
        <v>3.3546509853603577</v>
      </c>
      <c r="DO83" s="50">
        <f t="shared" si="22"/>
        <v>56.003492676715474</v>
      </c>
      <c r="DP83" s="50">
        <f t="shared" si="22"/>
        <v>46.560780984535164</v>
      </c>
      <c r="DQ83" s="50">
        <f t="shared" si="22"/>
        <v>0.13687846609954554</v>
      </c>
      <c r="DR83" s="50">
        <f t="shared" si="22"/>
        <v>18.718101418010722</v>
      </c>
      <c r="DS83" s="50">
        <f t="shared" si="22"/>
        <v>6.3467091386716294</v>
      </c>
      <c r="DT83" s="50">
        <f t="shared" si="22"/>
        <v>11.230540481088465</v>
      </c>
      <c r="DU83" s="50">
        <f t="shared" si="22"/>
        <v>7.4773639472961451</v>
      </c>
      <c r="DV83" s="50">
        <f t="shared" si="22"/>
        <v>85.955266759214169</v>
      </c>
      <c r="DW83" s="50">
        <f t="shared" si="22"/>
        <v>36.029344426608894</v>
      </c>
      <c r="DX83" s="50">
        <f t="shared" si="22"/>
        <v>25.336191663396395</v>
      </c>
      <c r="DY83" s="50">
        <f t="shared" si="22"/>
        <v>138.88216092427712</v>
      </c>
      <c r="DZ83" s="50">
        <f t="shared" si="22"/>
        <v>189.71846165419436</v>
      </c>
      <c r="EA83" s="50">
        <f t="shared" si="22"/>
        <v>55.467817818932993</v>
      </c>
      <c r="EB83" s="50">
        <f t="shared" si="22"/>
        <v>32.147165315686173</v>
      </c>
      <c r="EC83" s="50">
        <f t="shared" si="22"/>
        <v>20.424729712753205</v>
      </c>
      <c r="ED83" s="50">
        <f t="shared" si="22"/>
        <v>83.445270055657915</v>
      </c>
      <c r="EE83" s="50">
        <f t="shared" si="22"/>
        <v>34.242923825218142</v>
      </c>
    </row>
    <row r="84" spans="1:156" ht="18.75" x14ac:dyDescent="0.3">
      <c r="A84" s="382" t="s">
        <v>679</v>
      </c>
      <c r="B84" s="332" t="b">
        <f t="shared" si="6"/>
        <v>0</v>
      </c>
      <c r="C84" s="386">
        <f t="shared" si="13"/>
        <v>118.075</v>
      </c>
      <c r="D84" s="426">
        <f t="shared" si="19"/>
        <v>95.914864477634623</v>
      </c>
      <c r="E84" s="381">
        <f t="shared" si="7"/>
        <v>6546.2955125756644</v>
      </c>
      <c r="F84" s="50">
        <f t="shared" si="21"/>
        <v>180.54300597832125</v>
      </c>
      <c r="G84" s="50">
        <f t="shared" si="21"/>
        <v>175.38772311722133</v>
      </c>
      <c r="H84" s="50">
        <f t="shared" si="21"/>
        <v>14.930487367482366</v>
      </c>
      <c r="I84" s="50">
        <f t="shared" si="21"/>
        <v>4.6716083605160472</v>
      </c>
      <c r="J84" s="50">
        <f t="shared" si="21"/>
        <v>19.804079410799947</v>
      </c>
      <c r="K84" s="50">
        <f t="shared" si="21"/>
        <v>2.8961002048120994</v>
      </c>
      <c r="L84" s="50">
        <f t="shared" si="21"/>
        <v>47.578929742855102</v>
      </c>
      <c r="M84" s="50">
        <f t="shared" si="21"/>
        <v>10.962006603710215</v>
      </c>
      <c r="N84" s="50">
        <f t="shared" si="21"/>
        <v>15.088152298981115</v>
      </c>
      <c r="O84" s="50">
        <f t="shared" si="21"/>
        <v>17.005108774894047</v>
      </c>
      <c r="P84" s="50">
        <f t="shared" si="21"/>
        <v>48.159169215429472</v>
      </c>
      <c r="Q84" s="50">
        <f t="shared" si="21"/>
        <v>7.8364001634216054</v>
      </c>
      <c r="R84" s="50">
        <f t="shared" si="21"/>
        <v>12.884203402873851</v>
      </c>
      <c r="S84" s="50">
        <f t="shared" si="21"/>
        <v>18.86523836436297</v>
      </c>
      <c r="T84" s="50">
        <f t="shared" si="21"/>
        <v>10.994978112132539</v>
      </c>
      <c r="U84" s="50">
        <f t="shared" si="21"/>
        <v>5.5042470383702815</v>
      </c>
      <c r="V84" s="50">
        <f t="shared" si="21"/>
        <v>9.2553748183610338</v>
      </c>
      <c r="W84" s="50">
        <f t="shared" si="21"/>
        <v>15.908026000554463</v>
      </c>
      <c r="X84" s="50">
        <f t="shared" si="21"/>
        <v>13.748330431885686</v>
      </c>
      <c r="Y84" s="50">
        <f t="shared" si="21"/>
        <v>13.250712986814987</v>
      </c>
      <c r="Z84" s="50">
        <f t="shared" si="21"/>
        <v>8.3976164398300188</v>
      </c>
      <c r="AA84" s="50">
        <f t="shared" si="21"/>
        <v>18.616319722634579</v>
      </c>
      <c r="AB84" s="50">
        <f t="shared" si="21"/>
        <v>21.196450759899879</v>
      </c>
      <c r="AC84" s="50">
        <f t="shared" si="21"/>
        <v>40.868747545336781</v>
      </c>
      <c r="AD84" s="50">
        <f t="shared" si="21"/>
        <v>7.0931115185320817</v>
      </c>
      <c r="AE84" s="50">
        <f t="shared" si="21"/>
        <v>54.351638518426078</v>
      </c>
      <c r="AF84" s="50">
        <f t="shared" si="21"/>
        <v>8.7674264017526227</v>
      </c>
      <c r="AG84" s="50">
        <f t="shared" si="21"/>
        <v>22.131725070456504</v>
      </c>
      <c r="AH84" s="50">
        <f t="shared" si="21"/>
        <v>12.403934098339606</v>
      </c>
      <c r="AI84" s="50">
        <f t="shared" si="21"/>
        <v>52.753819585231916</v>
      </c>
      <c r="AJ84" s="50">
        <f t="shared" si="21"/>
        <v>6.7293982626188606</v>
      </c>
      <c r="AK84" s="50">
        <f t="shared" si="21"/>
        <v>1.8160917261154872</v>
      </c>
      <c r="AL84" s="50">
        <f t="shared" si="21"/>
        <v>4.9553989389112552</v>
      </c>
      <c r="AM84" s="50">
        <f t="shared" si="21"/>
        <v>43.684873504518194</v>
      </c>
      <c r="AN84" s="50">
        <f t="shared" si="21"/>
        <v>51.572702065251946</v>
      </c>
      <c r="AO84" s="50">
        <f t="shared" si="21"/>
        <v>31.771408631660158</v>
      </c>
      <c r="AP84" s="50">
        <f t="shared" si="21"/>
        <v>12.593484287105479</v>
      </c>
      <c r="AQ84" s="50">
        <f t="shared" si="21"/>
        <v>10.325622443698077</v>
      </c>
      <c r="AR84" s="50">
        <f t="shared" si="21"/>
        <v>26.707158999930126</v>
      </c>
      <c r="AS84" s="50">
        <f t="shared" si="21"/>
        <v>51.922603753148508</v>
      </c>
      <c r="AT84" s="50">
        <f t="shared" si="21"/>
        <v>3.8355664526145308</v>
      </c>
      <c r="AU84" s="50">
        <f t="shared" si="21"/>
        <v>26.923990845209236</v>
      </c>
      <c r="AV84" s="50">
        <f t="shared" si="21"/>
        <v>12.426000062550685</v>
      </c>
      <c r="AW84" s="50">
        <f t="shared" si="21"/>
        <v>76.603172892265775</v>
      </c>
      <c r="AX84" s="50">
        <f t="shared" si="21"/>
        <v>22.477875454471153</v>
      </c>
      <c r="AY84" s="50">
        <f t="shared" si="21"/>
        <v>901.01472117529511</v>
      </c>
      <c r="AZ84" s="50">
        <f t="shared" si="21"/>
        <v>126.96461646937021</v>
      </c>
      <c r="BA84" s="50">
        <f t="shared" si="21"/>
        <v>201.35843244673217</v>
      </c>
      <c r="BB84" s="50">
        <f t="shared" si="21"/>
        <v>31.388411139967278</v>
      </c>
      <c r="BC84" s="50">
        <f t="shared" si="21"/>
        <v>46.145987236655678</v>
      </c>
      <c r="BD84" s="50">
        <f t="shared" si="21"/>
        <v>123.28567515753473</v>
      </c>
      <c r="BE84" s="50">
        <f t="shared" si="21"/>
        <v>14.858752323840024</v>
      </c>
      <c r="BF84" s="50">
        <f t="shared" si="21"/>
        <v>36.314374582840415</v>
      </c>
      <c r="BG84" s="50">
        <f t="shared" si="21"/>
        <v>9.9035621434726142</v>
      </c>
      <c r="BH84" s="50">
        <f t="shared" si="21"/>
        <v>20.540988921506603</v>
      </c>
      <c r="BI84" s="50">
        <f t="shared" si="21"/>
        <v>15.457194673562553</v>
      </c>
      <c r="BJ84" s="50">
        <f t="shared" si="21"/>
        <v>0.55710682994878247</v>
      </c>
      <c r="BK84" s="50">
        <f t="shared" si="21"/>
        <v>43.870990471740221</v>
      </c>
      <c r="BL84" s="50">
        <f t="shared" si="21"/>
        <v>34.121408694672361</v>
      </c>
      <c r="BM84" s="50">
        <f t="shared" si="21"/>
        <v>17.70982946539981</v>
      </c>
      <c r="BN84" s="50">
        <f t="shared" si="21"/>
        <v>3.6620443237059348</v>
      </c>
      <c r="BO84" s="50">
        <f t="shared" si="21"/>
        <v>140.54919516042338</v>
      </c>
      <c r="BP84" s="50">
        <f t="shared" si="21"/>
        <v>25.69734608367898</v>
      </c>
      <c r="BQ84" s="50">
        <f t="shared" si="21"/>
        <v>41.709289476464193</v>
      </c>
      <c r="BR84" s="50">
        <f t="shared" si="15"/>
        <v>29.588751068629005</v>
      </c>
      <c r="BS84" s="50">
        <f t="shared" si="15"/>
        <v>14.748734249517126</v>
      </c>
      <c r="BT84" s="50">
        <f t="shared" si="22"/>
        <v>63.28578414538805</v>
      </c>
      <c r="BU84" s="50">
        <f t="shared" si="22"/>
        <v>7.619321134046567</v>
      </c>
      <c r="BV84" s="50">
        <f t="shared" si="22"/>
        <v>15.424548632757974</v>
      </c>
      <c r="BW84" s="50">
        <f t="shared" si="22"/>
        <v>80.798477432130568</v>
      </c>
      <c r="BX84" s="50">
        <f t="shared" si="22"/>
        <v>16.228420719741575</v>
      </c>
      <c r="BY84" s="50">
        <f t="shared" si="22"/>
        <v>28.233942989142339</v>
      </c>
      <c r="BZ84" s="50">
        <f t="shared" si="22"/>
        <v>22.968386829367518</v>
      </c>
      <c r="CA84" s="50">
        <f t="shared" si="22"/>
        <v>8.5217393381423108</v>
      </c>
      <c r="CB84" s="50">
        <f t="shared" si="22"/>
        <v>71.883016936378723</v>
      </c>
      <c r="CC84" s="50">
        <f t="shared" si="22"/>
        <v>9.1092892606440685</v>
      </c>
      <c r="CD84" s="50">
        <f t="shared" si="22"/>
        <v>39.042097303887168</v>
      </c>
      <c r="CE84" s="50">
        <f t="shared" si="22"/>
        <v>36.226792767785412</v>
      </c>
      <c r="CF84" s="50">
        <f t="shared" si="22"/>
        <v>21.766617971867543</v>
      </c>
      <c r="CG84" s="50">
        <f t="shared" si="22"/>
        <v>24.09483688004179</v>
      </c>
      <c r="CH84" s="50">
        <f t="shared" si="22"/>
        <v>20.766783929784491</v>
      </c>
      <c r="CI84" s="50">
        <f t="shared" si="22"/>
        <v>21.559205530448388</v>
      </c>
      <c r="CJ84" s="50">
        <f t="shared" si="22"/>
        <v>97.728581286959482</v>
      </c>
      <c r="CK84" s="50">
        <f t="shared" si="22"/>
        <v>12.070976779118695</v>
      </c>
      <c r="CL84" s="50">
        <f t="shared" si="22"/>
        <v>26.021452986657181</v>
      </c>
      <c r="CM84" s="50">
        <f t="shared" si="22"/>
        <v>77.370905555685269</v>
      </c>
      <c r="CN84" s="50">
        <f t="shared" si="22"/>
        <v>31.083531978038671</v>
      </c>
      <c r="CO84" s="50">
        <f t="shared" si="22"/>
        <v>58.872389403209453</v>
      </c>
      <c r="CP84" s="50">
        <f t="shared" si="22"/>
        <v>33.354189076194423</v>
      </c>
      <c r="CQ84" s="50">
        <f t="shared" si="22"/>
        <v>31.080202989196916</v>
      </c>
      <c r="CR84" s="50">
        <f t="shared" si="22"/>
        <v>33.371287117236953</v>
      </c>
      <c r="CS84" s="50">
        <f t="shared" si="22"/>
        <v>47.793172978013665</v>
      </c>
      <c r="CT84" s="50">
        <f t="shared" si="22"/>
        <v>35.748905065341042</v>
      </c>
      <c r="CU84" s="50">
        <f t="shared" si="22"/>
        <v>31.925056357356645</v>
      </c>
      <c r="CV84" s="50">
        <f t="shared" si="22"/>
        <v>54.161212664583601</v>
      </c>
      <c r="CW84" s="50">
        <f t="shared" si="22"/>
        <v>367.54749204485893</v>
      </c>
      <c r="CX84" s="50">
        <f t="shared" si="22"/>
        <v>227.72766140966789</v>
      </c>
      <c r="CY84" s="50">
        <f t="shared" si="22"/>
        <v>34.456363474266809</v>
      </c>
      <c r="CZ84" s="50">
        <f t="shared" si="22"/>
        <v>267.60717369399424</v>
      </c>
      <c r="DA84" s="50">
        <f t="shared" si="22"/>
        <v>0.65172484806303121</v>
      </c>
      <c r="DB84" s="50">
        <f t="shared" si="22"/>
        <v>20.445729974744907</v>
      </c>
      <c r="DC84" s="50">
        <f t="shared" si="22"/>
        <v>77.35489191631018</v>
      </c>
      <c r="DD84" s="50">
        <f t="shared" si="22"/>
        <v>101.95471049533744</v>
      </c>
      <c r="DE84" s="50">
        <f t="shared" si="22"/>
        <v>92.898306369267061</v>
      </c>
      <c r="DF84" s="50">
        <f t="shared" si="22"/>
        <v>174.65867939027018</v>
      </c>
      <c r="DG84" s="50">
        <f t="shared" si="22"/>
        <v>41.53001771223709</v>
      </c>
      <c r="DH84" s="50">
        <f t="shared" si="22"/>
        <v>10.092992410906609</v>
      </c>
      <c r="DI84" s="50">
        <f t="shared" si="22"/>
        <v>36.491650220288371</v>
      </c>
      <c r="DJ84" s="50">
        <f t="shared" si="22"/>
        <v>3.9033350132570583</v>
      </c>
      <c r="DK84" s="50">
        <f t="shared" si="22"/>
        <v>4.7867814991920792</v>
      </c>
      <c r="DL84" s="50">
        <f t="shared" si="22"/>
        <v>28.59623787516837</v>
      </c>
      <c r="DM84" s="50">
        <f t="shared" si="22"/>
        <v>48.370761383185311</v>
      </c>
      <c r="DN84" s="50">
        <f t="shared" si="22"/>
        <v>3.4517075532096548</v>
      </c>
      <c r="DO84" s="50">
        <f t="shared" si="22"/>
        <v>56.350250731866247</v>
      </c>
      <c r="DP84" s="50">
        <f t="shared" si="22"/>
        <v>42.424522327210084</v>
      </c>
      <c r="DQ84" s="50">
        <f t="shared" si="22"/>
        <v>0.13029536909950623</v>
      </c>
      <c r="DR84" s="50">
        <f t="shared" si="22"/>
        <v>18.733190074594216</v>
      </c>
      <c r="DS84" s="50">
        <f t="shared" si="22"/>
        <v>5.7988928762735492</v>
      </c>
      <c r="DT84" s="50">
        <f t="shared" si="22"/>
        <v>9.7875501971656256</v>
      </c>
      <c r="DU84" s="50">
        <f t="shared" si="22"/>
        <v>6.6202111329038349</v>
      </c>
      <c r="DV84" s="50">
        <f t="shared" si="22"/>
        <v>98.813791451704915</v>
      </c>
      <c r="DW84" s="50">
        <f t="shared" si="22"/>
        <v>37.612322726857165</v>
      </c>
      <c r="DX84" s="50">
        <f t="shared" si="22"/>
        <v>21.845417031932374</v>
      </c>
      <c r="DY84" s="50">
        <f t="shared" si="22"/>
        <v>118.32589256740211</v>
      </c>
      <c r="DZ84" s="50">
        <f t="shared" si="22"/>
        <v>182.75649853840972</v>
      </c>
      <c r="EA84" s="50">
        <f t="shared" si="22"/>
        <v>33.479399992089171</v>
      </c>
      <c r="EB84" s="50">
        <f t="shared" si="22"/>
        <v>30.779236327914052</v>
      </c>
      <c r="EC84" s="50">
        <f t="shared" si="22"/>
        <v>24.165280621785328</v>
      </c>
      <c r="ED84" s="50">
        <f t="shared" si="22"/>
        <v>78.693443526237132</v>
      </c>
      <c r="EE84" s="50">
        <f t="shared" si="22"/>
        <v>23.694541289581327</v>
      </c>
    </row>
    <row r="85" spans="1:156" ht="18.75" x14ac:dyDescent="0.3">
      <c r="A85" s="382" t="s">
        <v>680</v>
      </c>
      <c r="B85" s="332" t="b">
        <f t="shared" si="6"/>
        <v>0</v>
      </c>
      <c r="C85" s="386">
        <f t="shared" si="13"/>
        <v>118.676</v>
      </c>
      <c r="D85" s="426">
        <f t="shared" si="19"/>
        <v>100.09146353523148</v>
      </c>
      <c r="E85" s="381">
        <f t="shared" si="7"/>
        <v>6831.3530145330333</v>
      </c>
      <c r="F85" s="50">
        <f t="shared" si="21"/>
        <v>192.95698662879059</v>
      </c>
      <c r="G85" s="50">
        <f t="shared" si="21"/>
        <v>153.83502560630245</v>
      </c>
      <c r="H85" s="50">
        <f t="shared" si="21"/>
        <v>17.053896707286171</v>
      </c>
      <c r="I85" s="50">
        <f t="shared" si="21"/>
        <v>4.6587640233482821</v>
      </c>
      <c r="J85" s="50">
        <f t="shared" si="21"/>
        <v>22.872010262596408</v>
      </c>
      <c r="K85" s="50">
        <f t="shared" si="21"/>
        <v>2.8467120346180246</v>
      </c>
      <c r="L85" s="50">
        <f t="shared" si="21"/>
        <v>49.770691350488981</v>
      </c>
      <c r="M85" s="50">
        <f t="shared" si="21"/>
        <v>9.3593906901922015</v>
      </c>
      <c r="N85" s="50">
        <f t="shared" si="21"/>
        <v>14.106742371638669</v>
      </c>
      <c r="O85" s="50">
        <f t="shared" si="21"/>
        <v>18.931492319956014</v>
      </c>
      <c r="P85" s="50">
        <f t="shared" si="21"/>
        <v>50.496544123079417</v>
      </c>
      <c r="Q85" s="50">
        <f t="shared" si="21"/>
        <v>8.3733258790684282</v>
      </c>
      <c r="R85" s="50">
        <f t="shared" si="21"/>
        <v>11.280764771641072</v>
      </c>
      <c r="S85" s="50">
        <f t="shared" si="21"/>
        <v>18.199179914769097</v>
      </c>
      <c r="T85" s="50">
        <f t="shared" si="21"/>
        <v>10.322750482184393</v>
      </c>
      <c r="U85" s="50">
        <f t="shared" si="21"/>
        <v>6.3479146336585694</v>
      </c>
      <c r="V85" s="50">
        <f t="shared" si="21"/>
        <v>10.845396360836794</v>
      </c>
      <c r="W85" s="50">
        <f t="shared" si="21"/>
        <v>14.686218634043065</v>
      </c>
      <c r="X85" s="50">
        <f t="shared" si="21"/>
        <v>14.464876227649135</v>
      </c>
      <c r="Y85" s="50">
        <f t="shared" si="21"/>
        <v>16.125930922015314</v>
      </c>
      <c r="Z85" s="50">
        <f t="shared" si="21"/>
        <v>8.1499003174124596</v>
      </c>
      <c r="AA85" s="50">
        <f t="shared" si="21"/>
        <v>18.912032111489552</v>
      </c>
      <c r="AB85" s="50">
        <f t="shared" si="21"/>
        <v>21.228128987582657</v>
      </c>
      <c r="AC85" s="50">
        <f t="shared" si="21"/>
        <v>47.265677171298982</v>
      </c>
      <c r="AD85" s="50">
        <f t="shared" si="21"/>
        <v>7.4185248542631381</v>
      </c>
      <c r="AE85" s="50">
        <f t="shared" si="21"/>
        <v>55.631818965624419</v>
      </c>
      <c r="AF85" s="50">
        <f t="shared" si="21"/>
        <v>7.9983039935252931</v>
      </c>
      <c r="AG85" s="50">
        <f t="shared" si="21"/>
        <v>25.28596217439042</v>
      </c>
      <c r="AH85" s="50">
        <f t="shared" si="21"/>
        <v>12.444333302404125</v>
      </c>
      <c r="AI85" s="50">
        <f t="shared" si="21"/>
        <v>63.499436133276781</v>
      </c>
      <c r="AJ85" s="50">
        <f t="shared" si="21"/>
        <v>6.4418535532011676</v>
      </c>
      <c r="AK85" s="50">
        <f t="shared" si="21"/>
        <v>2.277216973006035</v>
      </c>
      <c r="AL85" s="50">
        <f t="shared" si="21"/>
        <v>5.5639408226212543</v>
      </c>
      <c r="AM85" s="50">
        <f t="shared" si="21"/>
        <v>40.463351113706722</v>
      </c>
      <c r="AN85" s="50">
        <f t="shared" si="21"/>
        <v>50.885744514308776</v>
      </c>
      <c r="AO85" s="50">
        <f t="shared" si="21"/>
        <v>30.487699935355842</v>
      </c>
      <c r="AP85" s="50">
        <f t="shared" si="21"/>
        <v>13.325143382084498</v>
      </c>
      <c r="AQ85" s="50">
        <f t="shared" si="21"/>
        <v>9.7584222786919437</v>
      </c>
      <c r="AR85" s="50">
        <f t="shared" si="21"/>
        <v>28.649681014906587</v>
      </c>
      <c r="AS85" s="50">
        <f t="shared" si="21"/>
        <v>49.190145953579062</v>
      </c>
      <c r="AT85" s="50">
        <f t="shared" si="21"/>
        <v>4.2739627688934858</v>
      </c>
      <c r="AU85" s="50">
        <f t="shared" si="21"/>
        <v>22.068823798955464</v>
      </c>
      <c r="AV85" s="50">
        <f t="shared" si="21"/>
        <v>12.197620224771647</v>
      </c>
      <c r="AW85" s="50">
        <f t="shared" si="21"/>
        <v>74.624619864536697</v>
      </c>
      <c r="AX85" s="50">
        <f t="shared" si="21"/>
        <v>22.595949934994138</v>
      </c>
      <c r="AY85" s="50">
        <f t="shared" si="21"/>
        <v>997.87352585079407</v>
      </c>
      <c r="AZ85" s="50">
        <f t="shared" si="21"/>
        <v>121.0040279236265</v>
      </c>
      <c r="BA85" s="50">
        <f t="shared" si="21"/>
        <v>220.0942498055492</v>
      </c>
      <c r="BB85" s="50">
        <f t="shared" si="21"/>
        <v>32.226579147482262</v>
      </c>
      <c r="BC85" s="50">
        <f t="shared" si="21"/>
        <v>40.636956360821237</v>
      </c>
      <c r="BD85" s="50">
        <f t="shared" si="21"/>
        <v>126.39166661372599</v>
      </c>
      <c r="BE85" s="50">
        <f t="shared" si="21"/>
        <v>14.297760322432788</v>
      </c>
      <c r="BF85" s="50">
        <f t="shared" si="21"/>
        <v>39.001348399352509</v>
      </c>
      <c r="BG85" s="50">
        <f t="shared" si="21"/>
        <v>10.024437879642425</v>
      </c>
      <c r="BH85" s="50">
        <f t="shared" si="21"/>
        <v>24.632184575577536</v>
      </c>
      <c r="BI85" s="50">
        <f t="shared" si="21"/>
        <v>18.254769180122732</v>
      </c>
      <c r="BJ85" s="50">
        <f t="shared" si="21"/>
        <v>0.52528956038172026</v>
      </c>
      <c r="BK85" s="50">
        <f t="shared" si="21"/>
        <v>45.207136833588571</v>
      </c>
      <c r="BL85" s="50">
        <f t="shared" si="21"/>
        <v>39.439912724748552</v>
      </c>
      <c r="BM85" s="50">
        <f t="shared" si="21"/>
        <v>18.393789019830908</v>
      </c>
      <c r="BN85" s="50">
        <f t="shared" si="21"/>
        <v>3.5531550821427973</v>
      </c>
      <c r="BO85" s="50">
        <f t="shared" si="21"/>
        <v>126.45062754703535</v>
      </c>
      <c r="BP85" s="50">
        <f t="shared" si="21"/>
        <v>27.612627621215132</v>
      </c>
      <c r="BQ85" s="50">
        <f>+BQ69*BQ$56</f>
        <v>42.205453890362115</v>
      </c>
      <c r="BR85" s="50">
        <f t="shared" si="15"/>
        <v>40.127899656883685</v>
      </c>
      <c r="BS85" s="50">
        <f t="shared" si="15"/>
        <v>19.22769433902274</v>
      </c>
      <c r="BT85" s="50">
        <f t="shared" si="22"/>
        <v>67.828376093038202</v>
      </c>
      <c r="BU85" s="50">
        <f t="shared" si="22"/>
        <v>8.2811549922761944</v>
      </c>
      <c r="BV85" s="50">
        <f t="shared" si="22"/>
        <v>26.443647062651397</v>
      </c>
      <c r="BW85" s="50">
        <f t="shared" si="22"/>
        <v>85.233753040397076</v>
      </c>
      <c r="BX85" s="50">
        <f t="shared" si="22"/>
        <v>18.888696282417225</v>
      </c>
      <c r="BY85" s="50">
        <f t="shared" si="22"/>
        <v>27.532565324924345</v>
      </c>
      <c r="BZ85" s="50">
        <f t="shared" si="22"/>
        <v>23.066218121187784</v>
      </c>
      <c r="CA85" s="50">
        <f t="shared" si="22"/>
        <v>7.9988140910737888</v>
      </c>
      <c r="CB85" s="50">
        <f t="shared" si="22"/>
        <v>76.74721976380242</v>
      </c>
      <c r="CC85" s="50">
        <f t="shared" si="22"/>
        <v>9.0428526454571401</v>
      </c>
      <c r="CD85" s="50">
        <f t="shared" si="22"/>
        <v>37.497778106850433</v>
      </c>
      <c r="CE85" s="50">
        <f t="shared" si="22"/>
        <v>38.572685854613177</v>
      </c>
      <c r="CF85" s="50">
        <f t="shared" si="22"/>
        <v>17.298731308783815</v>
      </c>
      <c r="CG85" s="50">
        <f t="shared" si="22"/>
        <v>22.722401724280889</v>
      </c>
      <c r="CH85" s="50">
        <f t="shared" si="22"/>
        <v>24.757396670161345</v>
      </c>
      <c r="CI85" s="50">
        <f t="shared" si="22"/>
        <v>23.6104238500435</v>
      </c>
      <c r="CJ85" s="50">
        <f t="shared" si="22"/>
        <v>96.566130256009501</v>
      </c>
      <c r="CK85" s="50">
        <f t="shared" si="22"/>
        <v>13.614108391586189</v>
      </c>
      <c r="CL85" s="50">
        <f t="shared" si="22"/>
        <v>24.489763267102425</v>
      </c>
      <c r="CM85" s="50">
        <f t="shared" si="22"/>
        <v>74.514832498570541</v>
      </c>
      <c r="CN85" s="50">
        <f t="shared" si="22"/>
        <v>32.94167807541951</v>
      </c>
      <c r="CO85" s="50">
        <f t="shared" si="22"/>
        <v>62.077508815356083</v>
      </c>
      <c r="CP85" s="50">
        <f t="shared" si="22"/>
        <v>32.772983531271016</v>
      </c>
      <c r="CQ85" s="50">
        <f t="shared" si="22"/>
        <v>33.811171190180644</v>
      </c>
      <c r="CR85" s="50">
        <f t="shared" si="22"/>
        <v>32.787165258530621</v>
      </c>
      <c r="CS85" s="50">
        <f t="shared" si="22"/>
        <v>46.084688500783692</v>
      </c>
      <c r="CT85" s="50">
        <f t="shared" si="22"/>
        <v>34.843253152762259</v>
      </c>
      <c r="CU85" s="50">
        <f t="shared" si="22"/>
        <v>32.902866958977043</v>
      </c>
      <c r="CV85" s="50">
        <f t="shared" si="22"/>
        <v>54.823915843235341</v>
      </c>
      <c r="CW85" s="50">
        <f t="shared" si="22"/>
        <v>395.3518421062052</v>
      </c>
      <c r="CX85" s="50">
        <f t="shared" si="22"/>
        <v>236.15707503495614</v>
      </c>
      <c r="CY85" s="50">
        <f t="shared" si="22"/>
        <v>36.847655908606349</v>
      </c>
      <c r="CZ85" s="50">
        <f t="shared" si="22"/>
        <v>282.14462615094408</v>
      </c>
      <c r="DA85" s="50">
        <f t="shared" si="22"/>
        <v>0.52210220694384257</v>
      </c>
      <c r="DB85" s="50">
        <f t="shared" si="22"/>
        <v>20.617845921829527</v>
      </c>
      <c r="DC85" s="50">
        <f t="shared" si="22"/>
        <v>54.817957143329323</v>
      </c>
      <c r="DD85" s="50">
        <f t="shared" si="22"/>
        <v>113.18614453607734</v>
      </c>
      <c r="DE85" s="50">
        <f t="shared" si="22"/>
        <v>79.844705720807283</v>
      </c>
      <c r="DF85" s="50">
        <f t="shared" si="22"/>
        <v>252.68100899388233</v>
      </c>
      <c r="DG85" s="50">
        <f t="shared" si="22"/>
        <v>46.856931619758051</v>
      </c>
      <c r="DH85" s="50">
        <f t="shared" si="22"/>
        <v>12.725052556917211</v>
      </c>
      <c r="DI85" s="50">
        <f t="shared" si="22"/>
        <v>41.15937833401955</v>
      </c>
      <c r="DJ85" s="50">
        <f t="shared" si="22"/>
        <v>3.985425259027493</v>
      </c>
      <c r="DK85" s="50">
        <f t="shared" si="22"/>
        <v>4.9464923223745849</v>
      </c>
      <c r="DL85" s="50">
        <f t="shared" si="22"/>
        <v>27.041132756322011</v>
      </c>
      <c r="DM85" s="50">
        <f t="shared" si="22"/>
        <v>47.383504791318202</v>
      </c>
      <c r="DN85" s="50">
        <f t="shared" si="22"/>
        <v>3.5393064400564063</v>
      </c>
      <c r="DO85" s="50">
        <f t="shared" si="22"/>
        <v>56.948695428371501</v>
      </c>
      <c r="DP85" s="50">
        <f t="shared" si="22"/>
        <v>57.932185552731781</v>
      </c>
      <c r="DQ85" s="50">
        <f t="shared" si="22"/>
        <v>0.14133862429551958</v>
      </c>
      <c r="DR85" s="50">
        <f t="shared" si="22"/>
        <v>14.123259418232365</v>
      </c>
      <c r="DS85" s="50">
        <f t="shared" si="22"/>
        <v>5.7387112519981658</v>
      </c>
      <c r="DT85" s="50">
        <f t="shared" si="22"/>
        <v>10.81373848220721</v>
      </c>
      <c r="DU85" s="50">
        <f t="shared" si="22"/>
        <v>6.2585961938924202</v>
      </c>
      <c r="DV85" s="50">
        <f t="shared" si="22"/>
        <v>95.584730016363466</v>
      </c>
      <c r="DW85" s="50">
        <f t="shared" si="22"/>
        <v>35.709676291642381</v>
      </c>
      <c r="DX85" s="50">
        <f t="shared" si="22"/>
        <v>24.307188816773007</v>
      </c>
      <c r="DY85" s="50">
        <f t="shared" si="22"/>
        <v>110.84944772712262</v>
      </c>
      <c r="DZ85" s="50">
        <f t="shared" si="22"/>
        <v>174.35985447887086</v>
      </c>
      <c r="EA85" s="50">
        <f t="shared" si="22"/>
        <v>43.269542937216073</v>
      </c>
      <c r="EB85" s="50">
        <f t="shared" si="22"/>
        <v>25.43680634823086</v>
      </c>
      <c r="EC85" s="50">
        <f t="shared" si="22"/>
        <v>25.197302582835601</v>
      </c>
      <c r="ED85" s="50">
        <f t="shared" si="22"/>
        <v>80.856636788001936</v>
      </c>
      <c r="EE85" s="50">
        <f>+EE69*EE$56</f>
        <v>20.910334695742499</v>
      </c>
    </row>
    <row r="86" spans="1:156" x14ac:dyDescent="0.25">
      <c r="EX86" s="332">
        <v>104.0652554407054</v>
      </c>
      <c r="EY86" s="332">
        <v>99.694040974186791</v>
      </c>
      <c r="EZ86" s="332">
        <v>103.55516210487454</v>
      </c>
    </row>
    <row r="93" spans="1:156" x14ac:dyDescent="0.25">
      <c r="A93" s="382" t="s">
        <v>686</v>
      </c>
      <c r="F93" s="420">
        <v>43101</v>
      </c>
      <c r="G93" s="420">
        <v>43132</v>
      </c>
      <c r="H93" s="420">
        <v>43160</v>
      </c>
      <c r="I93" s="420">
        <v>43191</v>
      </c>
      <c r="J93" s="420">
        <v>43221</v>
      </c>
    </row>
    <row r="94" spans="1:156" x14ac:dyDescent="0.25">
      <c r="A94" s="388">
        <v>10401</v>
      </c>
      <c r="B94" s="332" t="s">
        <v>687</v>
      </c>
      <c r="C94" s="374" t="e">
        <f>VLOOKUP(A94,#REF!,61,0)</f>
        <v>#REF!</v>
      </c>
      <c r="D94" s="388">
        <v>10401</v>
      </c>
      <c r="E94" s="374" t="str">
        <f t="shared" ref="E94:E157" si="23">VLOOKUP(D94,$A$94:$B$223,2,0)</f>
        <v>Sediada</v>
      </c>
      <c r="F94" s="374" t="e">
        <f>VLOOKUP($D94,#REF!,38,0)</f>
        <v>#REF!</v>
      </c>
      <c r="G94" s="374" t="e">
        <f>VLOOKUP($D94,#REF!,39,0)</f>
        <v>#REF!</v>
      </c>
      <c r="H94" s="374" t="e">
        <f>VLOOKUP($D94,#REF!,40,0)</f>
        <v>#REF!</v>
      </c>
      <c r="I94" s="374" t="e">
        <f>VLOOKUP($D94,#REF!,41,0)</f>
        <v>#REF!</v>
      </c>
      <c r="J94" s="374" t="e">
        <f>VLOOKUP($D94,#REF!,42,0)</f>
        <v>#REF!</v>
      </c>
    </row>
    <row r="95" spans="1:156" x14ac:dyDescent="0.25">
      <c r="A95" s="388">
        <v>10402</v>
      </c>
      <c r="B95" s="332" t="s">
        <v>687</v>
      </c>
      <c r="C95" s="374" t="e">
        <f>VLOOKUP(A95,#REF!,61,0)</f>
        <v>#REF!</v>
      </c>
      <c r="D95" s="388">
        <v>10402</v>
      </c>
      <c r="E95" s="374" t="str">
        <f t="shared" si="23"/>
        <v>Sediada</v>
      </c>
      <c r="F95" s="374" t="e">
        <f>VLOOKUP($D95,#REF!,38,0)</f>
        <v>#REF!</v>
      </c>
      <c r="G95" s="374" t="e">
        <f>VLOOKUP($D95,#REF!,39,0)</f>
        <v>#REF!</v>
      </c>
      <c r="H95" s="374" t="e">
        <f>VLOOKUP($D95,#REF!,40,0)</f>
        <v>#REF!</v>
      </c>
      <c r="I95" s="374" t="e">
        <f>VLOOKUP($D95,#REF!,41,0)</f>
        <v>#REF!</v>
      </c>
      <c r="J95" s="374" t="e">
        <f>VLOOKUP($D95,#REF!,42,0)</f>
        <v>#REF!</v>
      </c>
    </row>
    <row r="96" spans="1:156" x14ac:dyDescent="0.25">
      <c r="A96" s="388">
        <v>10403</v>
      </c>
      <c r="B96" s="332" t="s">
        <v>687</v>
      </c>
      <c r="C96" s="374" t="e">
        <f>VLOOKUP(A96,#REF!,61,0)</f>
        <v>#REF!</v>
      </c>
      <c r="D96" s="388">
        <v>10403</v>
      </c>
      <c r="E96" s="374" t="str">
        <f t="shared" si="23"/>
        <v>Sediada</v>
      </c>
      <c r="F96" s="374" t="e">
        <f>VLOOKUP($D96,#REF!,38,0)</f>
        <v>#REF!</v>
      </c>
      <c r="G96" s="374" t="e">
        <f>VLOOKUP($D96,#REF!,39,0)</f>
        <v>#REF!</v>
      </c>
      <c r="H96" s="374" t="e">
        <f>VLOOKUP($D96,#REF!,40,0)</f>
        <v>#REF!</v>
      </c>
      <c r="I96" s="374" t="e">
        <f>VLOOKUP($D96,#REF!,41,0)</f>
        <v>#REF!</v>
      </c>
      <c r="J96" s="374" t="e">
        <f>VLOOKUP($D96,#REF!,42,0)</f>
        <v>#REF!</v>
      </c>
    </row>
    <row r="97" spans="1:10" x14ac:dyDescent="0.25">
      <c r="A97" s="411">
        <v>10404</v>
      </c>
      <c r="B97" s="332" t="s">
        <v>687</v>
      </c>
      <c r="C97" s="374" t="e">
        <f>VLOOKUP(A97,#REF!,61,0)</f>
        <v>#REF!</v>
      </c>
      <c r="D97" s="388">
        <v>10404</v>
      </c>
      <c r="E97" s="374" t="str">
        <f t="shared" si="23"/>
        <v>Sediada</v>
      </c>
      <c r="F97" s="374" t="e">
        <f>VLOOKUP($D97,#REF!,38,0)</f>
        <v>#REF!</v>
      </c>
      <c r="G97" s="374" t="e">
        <f>VLOOKUP($D97,#REF!,39,0)</f>
        <v>#REF!</v>
      </c>
      <c r="H97" s="374" t="e">
        <f>VLOOKUP($D97,#REF!,40,0)</f>
        <v>#REF!</v>
      </c>
      <c r="I97" s="374" t="e">
        <f>VLOOKUP($D97,#REF!,41,0)</f>
        <v>#REF!</v>
      </c>
      <c r="J97" s="374" t="e">
        <f>VLOOKUP($D97,#REF!,42,0)</f>
        <v>#REF!</v>
      </c>
    </row>
    <row r="98" spans="1:10" x14ac:dyDescent="0.25">
      <c r="A98" s="411">
        <v>10406</v>
      </c>
      <c r="B98" s="332" t="s">
        <v>687</v>
      </c>
      <c r="C98" s="374" t="e">
        <f>VLOOKUP(A98,#REF!,61,0)</f>
        <v>#REF!</v>
      </c>
      <c r="D98" s="388">
        <v>10406</v>
      </c>
      <c r="E98" s="374" t="str">
        <f t="shared" si="23"/>
        <v>Sediada</v>
      </c>
      <c r="F98" s="374" t="e">
        <f>VLOOKUP($D98,#REF!,38,0)</f>
        <v>#REF!</v>
      </c>
      <c r="G98" s="374" t="e">
        <f>VLOOKUP($D98,#REF!,39,0)</f>
        <v>#REF!</v>
      </c>
      <c r="H98" s="374" t="e">
        <f>VLOOKUP($D98,#REF!,40,0)</f>
        <v>#REF!</v>
      </c>
      <c r="I98" s="374" t="e">
        <f>VLOOKUP($D98,#REF!,41,0)</f>
        <v>#REF!</v>
      </c>
      <c r="J98" s="374" t="e">
        <f>VLOOKUP($D98,#REF!,42,0)</f>
        <v>#REF!</v>
      </c>
    </row>
    <row r="99" spans="1:10" x14ac:dyDescent="0.25">
      <c r="A99" s="411">
        <v>10501</v>
      </c>
      <c r="B99" s="332" t="s">
        <v>687</v>
      </c>
      <c r="C99" s="374" t="e">
        <f>VLOOKUP(A99,#REF!,61,0)</f>
        <v>#REF!</v>
      </c>
      <c r="D99" s="388">
        <v>10501</v>
      </c>
      <c r="E99" s="374" t="str">
        <f t="shared" si="23"/>
        <v>Sediada</v>
      </c>
      <c r="F99" s="374" t="e">
        <f>VLOOKUP($D99,#REF!,38,0)</f>
        <v>#REF!</v>
      </c>
      <c r="G99" s="374" t="e">
        <f>VLOOKUP($D99,#REF!,39,0)</f>
        <v>#REF!</v>
      </c>
      <c r="H99" s="374" t="e">
        <f>VLOOKUP($D99,#REF!,40,0)</f>
        <v>#REF!</v>
      </c>
      <c r="I99" s="374" t="e">
        <f>VLOOKUP($D99,#REF!,41,0)</f>
        <v>#REF!</v>
      </c>
      <c r="J99" s="374" t="e">
        <f>VLOOKUP($D99,#REF!,42,0)</f>
        <v>#REF!</v>
      </c>
    </row>
    <row r="100" spans="1:10" x14ac:dyDescent="0.25">
      <c r="A100" s="411">
        <v>10502</v>
      </c>
      <c r="B100" s="332" t="s">
        <v>687</v>
      </c>
      <c r="C100" s="374" t="e">
        <f>VLOOKUP(A100,#REF!,61,0)</f>
        <v>#REF!</v>
      </c>
      <c r="D100" s="388">
        <v>10502</v>
      </c>
      <c r="E100" s="374" t="str">
        <f t="shared" si="23"/>
        <v>Sediada</v>
      </c>
      <c r="F100" s="374" t="e">
        <f>VLOOKUP($D100,#REF!,38,0)</f>
        <v>#REF!</v>
      </c>
      <c r="G100" s="374" t="e">
        <f>VLOOKUP($D100,#REF!,39,0)</f>
        <v>#REF!</v>
      </c>
      <c r="H100" s="374" t="e">
        <f>VLOOKUP($D100,#REF!,40,0)</f>
        <v>#REF!</v>
      </c>
      <c r="I100" s="374" t="e">
        <f>VLOOKUP($D100,#REF!,41,0)</f>
        <v>#REF!</v>
      </c>
      <c r="J100" s="374" t="e">
        <f>VLOOKUP($D100,#REF!,42,0)</f>
        <v>#REF!</v>
      </c>
    </row>
    <row r="101" spans="1:10" x14ac:dyDescent="0.25">
      <c r="A101" s="411">
        <v>10611</v>
      </c>
      <c r="B101" s="332" t="s">
        <v>687</v>
      </c>
      <c r="C101" s="374" t="e">
        <f>VLOOKUP(A101,#REF!,61,0)</f>
        <v>#REF!</v>
      </c>
      <c r="D101" s="388">
        <v>10611</v>
      </c>
      <c r="E101" s="374" t="str">
        <f t="shared" si="23"/>
        <v>Sediada</v>
      </c>
      <c r="F101" s="374" t="e">
        <f>VLOOKUP($D101,#REF!,38,0)</f>
        <v>#REF!</v>
      </c>
      <c r="G101" s="374" t="e">
        <f>VLOOKUP($D101,#REF!,39,0)</f>
        <v>#REF!</v>
      </c>
      <c r="H101" s="374" t="e">
        <f>VLOOKUP($D101,#REF!,40,0)</f>
        <v>#REF!</v>
      </c>
      <c r="I101" s="374" t="e">
        <f>VLOOKUP($D101,#REF!,41,0)</f>
        <v>#REF!</v>
      </c>
      <c r="J101" s="374" t="e">
        <f>VLOOKUP($D101,#REF!,42,0)</f>
        <v>#REF!</v>
      </c>
    </row>
    <row r="102" spans="1:10" x14ac:dyDescent="0.25">
      <c r="A102" s="411">
        <v>10613</v>
      </c>
      <c r="B102" s="332" t="s">
        <v>687</v>
      </c>
      <c r="C102" s="374" t="e">
        <f>VLOOKUP(A102,#REF!,61,0)</f>
        <v>#REF!</v>
      </c>
      <c r="D102" s="388">
        <v>10613</v>
      </c>
      <c r="E102" s="374" t="str">
        <f t="shared" si="23"/>
        <v>Sediada</v>
      </c>
      <c r="F102" s="374" t="e">
        <f>VLOOKUP($D102,#REF!,38,0)</f>
        <v>#REF!</v>
      </c>
      <c r="G102" s="374" t="e">
        <f>VLOOKUP($D102,#REF!,39,0)</f>
        <v>#REF!</v>
      </c>
      <c r="H102" s="374" t="e">
        <f>VLOOKUP($D102,#REF!,40,0)</f>
        <v>#REF!</v>
      </c>
      <c r="I102" s="374" t="e">
        <f>VLOOKUP($D102,#REF!,41,0)</f>
        <v>#REF!</v>
      </c>
      <c r="J102" s="374" t="e">
        <f>VLOOKUP($D102,#REF!,42,0)</f>
        <v>#REF!</v>
      </c>
    </row>
    <row r="103" spans="1:10" x14ac:dyDescent="0.25">
      <c r="A103" s="411">
        <v>10711</v>
      </c>
      <c r="B103" s="332" t="s">
        <v>687</v>
      </c>
      <c r="C103" s="374" t="e">
        <f>VLOOKUP(A103,#REF!,61,0)</f>
        <v>#REF!</v>
      </c>
      <c r="D103" s="388">
        <v>10711</v>
      </c>
      <c r="E103" s="374" t="str">
        <f t="shared" si="23"/>
        <v>Sediada</v>
      </c>
      <c r="F103" s="374" t="e">
        <f>VLOOKUP($D103,#REF!,38,0)</f>
        <v>#REF!</v>
      </c>
      <c r="G103" s="374" t="e">
        <f>VLOOKUP($D103,#REF!,39,0)</f>
        <v>#REF!</v>
      </c>
      <c r="H103" s="374" t="e">
        <f>VLOOKUP($D103,#REF!,40,0)</f>
        <v>#REF!</v>
      </c>
      <c r="I103" s="374" t="e">
        <f>VLOOKUP($D103,#REF!,41,0)</f>
        <v>#REF!</v>
      </c>
      <c r="J103" s="374" t="e">
        <f>VLOOKUP($D103,#REF!,42,0)</f>
        <v>#REF!</v>
      </c>
    </row>
    <row r="104" spans="1:10" x14ac:dyDescent="0.25">
      <c r="A104" s="411">
        <v>10712</v>
      </c>
      <c r="B104" s="332" t="s">
        <v>687</v>
      </c>
      <c r="C104" s="374" t="e">
        <f>VLOOKUP(A104,#REF!,61,0)</f>
        <v>#REF!</v>
      </c>
      <c r="D104" s="388">
        <v>10712</v>
      </c>
      <c r="E104" s="374" t="str">
        <f t="shared" si="23"/>
        <v>Sediada</v>
      </c>
      <c r="F104" s="374" t="e">
        <f>VLOOKUP($D104,#REF!,38,0)</f>
        <v>#REF!</v>
      </c>
      <c r="G104" s="374" t="e">
        <f>VLOOKUP($D104,#REF!,39,0)</f>
        <v>#REF!</v>
      </c>
      <c r="H104" s="374" t="e">
        <f>VLOOKUP($D104,#REF!,40,0)</f>
        <v>#REF!</v>
      </c>
      <c r="I104" s="374" t="e">
        <f>VLOOKUP($D104,#REF!,41,0)</f>
        <v>#REF!</v>
      </c>
      <c r="J104" s="374" t="e">
        <f>VLOOKUP($D104,#REF!,42,0)</f>
        <v>#REF!</v>
      </c>
    </row>
    <row r="105" spans="1:10" x14ac:dyDescent="0.25">
      <c r="A105" s="411">
        <v>10713</v>
      </c>
      <c r="B105" s="332" t="s">
        <v>687</v>
      </c>
      <c r="C105" s="374" t="e">
        <f>VLOOKUP(A105,#REF!,61,0)</f>
        <v>#REF!</v>
      </c>
      <c r="D105" s="388">
        <v>10713</v>
      </c>
      <c r="E105" s="374" t="str">
        <f t="shared" si="23"/>
        <v>Sediada</v>
      </c>
      <c r="F105" s="374" t="e">
        <f>VLOOKUP($D105,#REF!,38,0)</f>
        <v>#REF!</v>
      </c>
      <c r="G105" s="374" t="e">
        <f>VLOOKUP($D105,#REF!,39,0)</f>
        <v>#REF!</v>
      </c>
      <c r="H105" s="374" t="e">
        <f>VLOOKUP($D105,#REF!,40,0)</f>
        <v>#REF!</v>
      </c>
      <c r="I105" s="374" t="e">
        <f>VLOOKUP($D105,#REF!,41,0)</f>
        <v>#REF!</v>
      </c>
      <c r="J105" s="374" t="e">
        <f>VLOOKUP($D105,#REF!,42,0)</f>
        <v>#REF!</v>
      </c>
    </row>
    <row r="106" spans="1:10" x14ac:dyDescent="0.25">
      <c r="A106" s="411">
        <v>10721</v>
      </c>
      <c r="B106" s="332" t="s">
        <v>687</v>
      </c>
      <c r="C106" s="374" t="e">
        <f>VLOOKUP(A106,#REF!,61,0)</f>
        <v>#REF!</v>
      </c>
      <c r="D106" s="388">
        <v>10721</v>
      </c>
      <c r="E106" s="374" t="str">
        <f t="shared" si="23"/>
        <v>Sediada</v>
      </c>
      <c r="F106" s="374" t="e">
        <f>VLOOKUP($D106,#REF!,38,0)</f>
        <v>#REF!</v>
      </c>
      <c r="G106" s="374" t="e">
        <f>VLOOKUP($D106,#REF!,39,0)</f>
        <v>#REF!</v>
      </c>
      <c r="H106" s="374" t="e">
        <f>VLOOKUP($D106,#REF!,40,0)</f>
        <v>#REF!</v>
      </c>
      <c r="I106" s="374" t="e">
        <f>VLOOKUP($D106,#REF!,41,0)</f>
        <v>#REF!</v>
      </c>
      <c r="J106" s="374" t="e">
        <f>VLOOKUP($D106,#REF!,42,0)</f>
        <v>#REF!</v>
      </c>
    </row>
    <row r="107" spans="1:10" x14ac:dyDescent="0.25">
      <c r="A107" s="411">
        <v>10731</v>
      </c>
      <c r="B107" s="332" t="s">
        <v>687</v>
      </c>
      <c r="C107" s="374" t="e">
        <f>VLOOKUP(A107,#REF!,61,0)</f>
        <v>#REF!</v>
      </c>
      <c r="D107" s="388">
        <v>10731</v>
      </c>
      <c r="E107" s="374" t="str">
        <f t="shared" si="23"/>
        <v>Sediada</v>
      </c>
      <c r="F107" s="374" t="e">
        <f>VLOOKUP($D107,#REF!,38,0)</f>
        <v>#REF!</v>
      </c>
      <c r="G107" s="374" t="e">
        <f>VLOOKUP($D107,#REF!,39,0)</f>
        <v>#REF!</v>
      </c>
      <c r="H107" s="374" t="e">
        <f>VLOOKUP($D107,#REF!,40,0)</f>
        <v>#REF!</v>
      </c>
      <c r="I107" s="374" t="e">
        <f>VLOOKUP($D107,#REF!,41,0)</f>
        <v>#REF!</v>
      </c>
      <c r="J107" s="374" t="e">
        <f>VLOOKUP($D107,#REF!,42,0)</f>
        <v>#REF!</v>
      </c>
    </row>
    <row r="108" spans="1:10" x14ac:dyDescent="0.25">
      <c r="A108" s="411">
        <v>10732</v>
      </c>
      <c r="B108" s="332" t="s">
        <v>687</v>
      </c>
      <c r="C108" s="374" t="e">
        <f>VLOOKUP(A108,#REF!,61,0)</f>
        <v>#REF!</v>
      </c>
      <c r="D108" s="388">
        <v>10732</v>
      </c>
      <c r="E108" s="374" t="str">
        <f t="shared" si="23"/>
        <v>Sediada</v>
      </c>
      <c r="F108" s="374" t="e">
        <f>VLOOKUP($D108,#REF!,38,0)</f>
        <v>#REF!</v>
      </c>
      <c r="G108" s="374" t="e">
        <f>VLOOKUP($D108,#REF!,39,0)</f>
        <v>#REF!</v>
      </c>
      <c r="H108" s="374" t="e">
        <f>VLOOKUP($D108,#REF!,40,0)</f>
        <v>#REF!</v>
      </c>
      <c r="I108" s="374" t="e">
        <f>VLOOKUP($D108,#REF!,41,0)</f>
        <v>#REF!</v>
      </c>
      <c r="J108" s="374" t="e">
        <f>VLOOKUP($D108,#REF!,42,0)</f>
        <v>#REF!</v>
      </c>
    </row>
    <row r="109" spans="1:10" x14ac:dyDescent="0.25">
      <c r="A109" s="411">
        <v>10733</v>
      </c>
      <c r="B109" s="332" t="s">
        <v>687</v>
      </c>
      <c r="C109" s="374" t="e">
        <f>VLOOKUP(A109,#REF!,61,0)</f>
        <v>#REF!</v>
      </c>
      <c r="D109" s="388">
        <v>10733</v>
      </c>
      <c r="E109" s="374" t="str">
        <f t="shared" si="23"/>
        <v>Sediada</v>
      </c>
      <c r="F109" s="374" t="e">
        <f>VLOOKUP($D109,#REF!,38,0)</f>
        <v>#REF!</v>
      </c>
      <c r="G109" s="374" t="e">
        <f>VLOOKUP($D109,#REF!,39,0)</f>
        <v>#REF!</v>
      </c>
      <c r="H109" s="374" t="e">
        <f>VLOOKUP($D109,#REF!,40,0)</f>
        <v>#REF!</v>
      </c>
      <c r="I109" s="374" t="e">
        <f>VLOOKUP($D109,#REF!,41,0)</f>
        <v>#REF!</v>
      </c>
      <c r="J109" s="374" t="e">
        <f>VLOOKUP($D109,#REF!,42,0)</f>
        <v>#REF!</v>
      </c>
    </row>
    <row r="110" spans="1:10" x14ac:dyDescent="0.25">
      <c r="A110" s="411">
        <v>10741</v>
      </c>
      <c r="B110" s="332" t="s">
        <v>687</v>
      </c>
      <c r="C110" s="374" t="e">
        <f>VLOOKUP(A110,#REF!,61,0)</f>
        <v>#REF!</v>
      </c>
      <c r="D110" s="388">
        <v>10741</v>
      </c>
      <c r="E110" s="374" t="str">
        <f t="shared" si="23"/>
        <v>Sediada</v>
      </c>
      <c r="F110" s="374" t="e">
        <f>VLOOKUP($D110,#REF!,38,0)</f>
        <v>#REF!</v>
      </c>
      <c r="G110" s="374" t="e">
        <f>VLOOKUP($D110,#REF!,39,0)</f>
        <v>#REF!</v>
      </c>
      <c r="H110" s="374" t="e">
        <f>VLOOKUP($D110,#REF!,40,0)</f>
        <v>#REF!</v>
      </c>
      <c r="I110" s="374" t="e">
        <f>VLOOKUP($D110,#REF!,41,0)</f>
        <v>#REF!</v>
      </c>
      <c r="J110" s="374" t="e">
        <f>VLOOKUP($D110,#REF!,42,0)</f>
        <v>#REF!</v>
      </c>
    </row>
    <row r="111" spans="1:10" x14ac:dyDescent="0.25">
      <c r="A111" s="411">
        <v>10750</v>
      </c>
      <c r="B111" s="332" t="s">
        <v>687</v>
      </c>
      <c r="C111" s="374" t="e">
        <f>VLOOKUP(A111,#REF!,61,0)</f>
        <v>#REF!</v>
      </c>
      <c r="D111" s="388">
        <v>10750</v>
      </c>
      <c r="E111" s="374" t="str">
        <f t="shared" si="23"/>
        <v>Sediada</v>
      </c>
      <c r="F111" s="374" t="e">
        <f>VLOOKUP($D111,#REF!,38,0)</f>
        <v>#REF!</v>
      </c>
      <c r="G111" s="374" t="e">
        <f>VLOOKUP($D111,#REF!,39,0)</f>
        <v>#REF!</v>
      </c>
      <c r="H111" s="374" t="e">
        <f>VLOOKUP($D111,#REF!,40,0)</f>
        <v>#REF!</v>
      </c>
      <c r="I111" s="374" t="e">
        <f>VLOOKUP($D111,#REF!,41,0)</f>
        <v>#REF!</v>
      </c>
      <c r="J111" s="374" t="e">
        <f>VLOOKUP($D111,#REF!,42,0)</f>
        <v>#REF!</v>
      </c>
    </row>
    <row r="112" spans="1:10" x14ac:dyDescent="0.25">
      <c r="A112" s="411">
        <v>10791</v>
      </c>
      <c r="B112" s="332" t="s">
        <v>687</v>
      </c>
      <c r="C112" s="374" t="e">
        <f>VLOOKUP(A112,#REF!,61,0)</f>
        <v>#REF!</v>
      </c>
      <c r="D112" s="388">
        <v>10791</v>
      </c>
      <c r="E112" s="374" t="str">
        <f t="shared" si="23"/>
        <v>Sediada</v>
      </c>
      <c r="F112" s="374" t="e">
        <f>VLOOKUP($D112,#REF!,38,0)</f>
        <v>#REF!</v>
      </c>
      <c r="G112" s="374" t="e">
        <f>VLOOKUP($D112,#REF!,39,0)</f>
        <v>#REF!</v>
      </c>
      <c r="H112" s="374" t="e">
        <f>VLOOKUP($D112,#REF!,40,0)</f>
        <v>#REF!</v>
      </c>
      <c r="I112" s="374" t="e">
        <f>VLOOKUP($D112,#REF!,41,0)</f>
        <v>#REF!</v>
      </c>
      <c r="J112" s="374" t="e">
        <f>VLOOKUP($D112,#REF!,42,0)</f>
        <v>#REF!</v>
      </c>
    </row>
    <row r="113" spans="1:10" x14ac:dyDescent="0.25">
      <c r="A113" s="411">
        <v>10793</v>
      </c>
      <c r="B113" s="332" t="s">
        <v>687</v>
      </c>
      <c r="C113" s="374" t="e">
        <f>VLOOKUP(A113,#REF!,61,0)</f>
        <v>#REF!</v>
      </c>
      <c r="D113" s="388">
        <v>10793</v>
      </c>
      <c r="E113" s="374" t="str">
        <f t="shared" si="23"/>
        <v>Sediada</v>
      </c>
      <c r="F113" s="374" t="e">
        <f>VLOOKUP($D113,#REF!,38,0)</f>
        <v>#REF!</v>
      </c>
      <c r="G113" s="374" t="e">
        <f>VLOOKUP($D113,#REF!,39,0)</f>
        <v>#REF!</v>
      </c>
      <c r="H113" s="374" t="e">
        <f>VLOOKUP($D113,#REF!,40,0)</f>
        <v>#REF!</v>
      </c>
      <c r="I113" s="374" t="e">
        <f>VLOOKUP($D113,#REF!,41,0)</f>
        <v>#REF!</v>
      </c>
      <c r="J113" s="374" t="e">
        <f>VLOOKUP($D113,#REF!,42,0)</f>
        <v>#REF!</v>
      </c>
    </row>
    <row r="114" spans="1:10" x14ac:dyDescent="0.25">
      <c r="A114" s="411">
        <v>10794</v>
      </c>
      <c r="B114" s="332" t="s">
        <v>687</v>
      </c>
      <c r="C114" s="374" t="e">
        <f>VLOOKUP(A114,#REF!,61,0)</f>
        <v>#REF!</v>
      </c>
      <c r="D114" s="388">
        <v>10794</v>
      </c>
      <c r="E114" s="374" t="str">
        <f t="shared" si="23"/>
        <v>Sediada</v>
      </c>
      <c r="F114" s="374" t="e">
        <f>VLOOKUP($D114,#REF!,38,0)</f>
        <v>#REF!</v>
      </c>
      <c r="G114" s="374" t="e">
        <f>VLOOKUP($D114,#REF!,39,0)</f>
        <v>#REF!</v>
      </c>
      <c r="H114" s="374" t="e">
        <f>VLOOKUP($D114,#REF!,40,0)</f>
        <v>#REF!</v>
      </c>
      <c r="I114" s="374" t="e">
        <f>VLOOKUP($D114,#REF!,41,0)</f>
        <v>#REF!</v>
      </c>
      <c r="J114" s="374" t="e">
        <f>VLOOKUP($D114,#REF!,42,0)</f>
        <v>#REF!</v>
      </c>
    </row>
    <row r="115" spans="1:10" x14ac:dyDescent="0.25">
      <c r="A115" s="411">
        <v>10799</v>
      </c>
      <c r="B115" s="332" t="s">
        <v>687</v>
      </c>
      <c r="C115" s="374" t="e">
        <f>VLOOKUP(A115,#REF!,61,0)</f>
        <v>#REF!</v>
      </c>
      <c r="D115" s="388">
        <v>10799</v>
      </c>
      <c r="E115" s="374" t="str">
        <f t="shared" si="23"/>
        <v>Sediada</v>
      </c>
      <c r="F115" s="374" t="e">
        <f>VLOOKUP($D115,#REF!,38,0)</f>
        <v>#REF!</v>
      </c>
      <c r="G115" s="374" t="e">
        <f>VLOOKUP($D115,#REF!,39,0)</f>
        <v>#REF!</v>
      </c>
      <c r="H115" s="374" t="e">
        <f>VLOOKUP($D115,#REF!,40,0)</f>
        <v>#REF!</v>
      </c>
      <c r="I115" s="374" t="e">
        <f>VLOOKUP($D115,#REF!,41,0)</f>
        <v>#REF!</v>
      </c>
      <c r="J115" s="374" t="e">
        <f>VLOOKUP($D115,#REF!,42,0)</f>
        <v>#REF!</v>
      </c>
    </row>
    <row r="116" spans="1:10" x14ac:dyDescent="0.25">
      <c r="A116" s="411">
        <v>11030</v>
      </c>
      <c r="B116" s="332" t="s">
        <v>687</v>
      </c>
      <c r="C116" s="374" t="e">
        <f>VLOOKUP(A116,#REF!,61,0)</f>
        <v>#REF!</v>
      </c>
      <c r="D116" s="388">
        <v>11030</v>
      </c>
      <c r="E116" s="374" t="str">
        <f t="shared" si="23"/>
        <v>Sediada</v>
      </c>
      <c r="F116" s="374" t="e">
        <f>VLOOKUP($D116,#REF!,38,0)</f>
        <v>#REF!</v>
      </c>
      <c r="G116" s="374" t="e">
        <f>VLOOKUP($D116,#REF!,39,0)</f>
        <v>#REF!</v>
      </c>
      <c r="H116" s="374" t="e">
        <f>VLOOKUP($D116,#REF!,40,0)</f>
        <v>#REF!</v>
      </c>
      <c r="I116" s="374" t="e">
        <f>VLOOKUP($D116,#REF!,41,0)</f>
        <v>#REF!</v>
      </c>
      <c r="J116" s="374" t="e">
        <f>VLOOKUP($D116,#REF!,42,0)</f>
        <v>#REF!</v>
      </c>
    </row>
    <row r="117" spans="1:10" x14ac:dyDescent="0.25">
      <c r="A117" s="411">
        <v>11041</v>
      </c>
      <c r="B117" s="332" t="s">
        <v>687</v>
      </c>
      <c r="C117" s="374" t="e">
        <f>VLOOKUP(A117,#REF!,61,0)</f>
        <v>#REF!</v>
      </c>
      <c r="D117" s="388">
        <v>11041</v>
      </c>
      <c r="E117" s="374" t="str">
        <f t="shared" si="23"/>
        <v>Sediada</v>
      </c>
      <c r="F117" s="374" t="e">
        <f>VLOOKUP($D117,#REF!,38,0)</f>
        <v>#REF!</v>
      </c>
      <c r="G117" s="374" t="e">
        <f>VLOOKUP($D117,#REF!,39,0)</f>
        <v>#REF!</v>
      </c>
      <c r="H117" s="374" t="e">
        <f>VLOOKUP($D117,#REF!,40,0)</f>
        <v>#REF!</v>
      </c>
      <c r="I117" s="374" t="e">
        <f>VLOOKUP($D117,#REF!,41,0)</f>
        <v>#REF!</v>
      </c>
      <c r="J117" s="374" t="e">
        <f>VLOOKUP($D117,#REF!,42,0)</f>
        <v>#REF!</v>
      </c>
    </row>
    <row r="118" spans="1:10" x14ac:dyDescent="0.25">
      <c r="A118" s="411">
        <v>11042</v>
      </c>
      <c r="B118" s="332" t="s">
        <v>687</v>
      </c>
      <c r="C118" s="374" t="e">
        <f>VLOOKUP(A118,#REF!,61,0)</f>
        <v>#REF!</v>
      </c>
      <c r="D118" s="388">
        <v>11042</v>
      </c>
      <c r="E118" s="374" t="str">
        <f t="shared" si="23"/>
        <v>Sediada</v>
      </c>
      <c r="F118" s="374" t="e">
        <f>VLOOKUP($D118,#REF!,38,0)</f>
        <v>#REF!</v>
      </c>
      <c r="G118" s="374" t="e">
        <f>VLOOKUP($D118,#REF!,39,0)</f>
        <v>#REF!</v>
      </c>
      <c r="H118" s="374" t="e">
        <f>VLOOKUP($D118,#REF!,40,0)</f>
        <v>#REF!</v>
      </c>
      <c r="I118" s="374" t="e">
        <f>VLOOKUP($D118,#REF!,41,0)</f>
        <v>#REF!</v>
      </c>
      <c r="J118" s="374" t="e">
        <f>VLOOKUP($D118,#REF!,42,0)</f>
        <v>#REF!</v>
      </c>
    </row>
    <row r="119" spans="1:10" x14ac:dyDescent="0.25">
      <c r="A119" s="411">
        <v>12000</v>
      </c>
      <c r="B119" s="332" t="s">
        <v>687</v>
      </c>
      <c r="C119" s="374" t="e">
        <f>VLOOKUP(A119,#REF!,61,0)</f>
        <v>#REF!</v>
      </c>
      <c r="D119" s="388">
        <v>12000</v>
      </c>
      <c r="E119" s="374" t="str">
        <f t="shared" si="23"/>
        <v>Sediada</v>
      </c>
      <c r="F119" s="374" t="e">
        <f>VLOOKUP($D119,#REF!,38,0)</f>
        <v>#REF!</v>
      </c>
      <c r="G119" s="374" t="e">
        <f>VLOOKUP($D119,#REF!,39,0)</f>
        <v>#REF!</v>
      </c>
      <c r="H119" s="374" t="e">
        <f>VLOOKUP($D119,#REF!,40,0)</f>
        <v>#REF!</v>
      </c>
      <c r="I119" s="374" t="e">
        <f>VLOOKUP($D119,#REF!,41,0)</f>
        <v>#REF!</v>
      </c>
      <c r="J119" s="374" t="e">
        <f>VLOOKUP($D119,#REF!,42,0)</f>
        <v>#REF!</v>
      </c>
    </row>
    <row r="120" spans="1:10" x14ac:dyDescent="0.25">
      <c r="A120" s="411">
        <v>13110</v>
      </c>
      <c r="B120" s="332" t="s">
        <v>687</v>
      </c>
      <c r="C120" s="374" t="e">
        <f>VLOOKUP(A120,#REF!,61,0)</f>
        <v>#REF!</v>
      </c>
      <c r="D120" s="388">
        <v>13110</v>
      </c>
      <c r="E120" s="374" t="str">
        <f t="shared" si="23"/>
        <v>Sediada</v>
      </c>
      <c r="F120" s="374" t="e">
        <f>VLOOKUP($D120,#REF!,38,0)</f>
        <v>#REF!</v>
      </c>
      <c r="G120" s="374" t="e">
        <f>VLOOKUP($D120,#REF!,39,0)</f>
        <v>#REF!</v>
      </c>
      <c r="H120" s="374" t="e">
        <f>VLOOKUP($D120,#REF!,40,0)</f>
        <v>#REF!</v>
      </c>
      <c r="I120" s="374" t="e">
        <f>VLOOKUP($D120,#REF!,41,0)</f>
        <v>#REF!</v>
      </c>
      <c r="J120" s="374" t="e">
        <f>VLOOKUP($D120,#REF!,42,0)</f>
        <v>#REF!</v>
      </c>
    </row>
    <row r="121" spans="1:10" x14ac:dyDescent="0.25">
      <c r="A121" s="411">
        <v>13120</v>
      </c>
      <c r="B121" s="332" t="s">
        <v>687</v>
      </c>
      <c r="C121" s="374" t="e">
        <f>VLOOKUP(A121,#REF!,61,0)</f>
        <v>#REF!</v>
      </c>
      <c r="D121" s="388">
        <v>13120</v>
      </c>
      <c r="E121" s="374" t="str">
        <f t="shared" si="23"/>
        <v>Sediada</v>
      </c>
      <c r="F121" s="374" t="e">
        <f>VLOOKUP($D121,#REF!,38,0)</f>
        <v>#REF!</v>
      </c>
      <c r="G121" s="374" t="e">
        <f>VLOOKUP($D121,#REF!,39,0)</f>
        <v>#REF!</v>
      </c>
      <c r="H121" s="374" t="e">
        <f>VLOOKUP($D121,#REF!,40,0)</f>
        <v>#REF!</v>
      </c>
      <c r="I121" s="374" t="e">
        <f>VLOOKUP($D121,#REF!,41,0)</f>
        <v>#REF!</v>
      </c>
      <c r="J121" s="374" t="e">
        <f>VLOOKUP($D121,#REF!,42,0)</f>
        <v>#REF!</v>
      </c>
    </row>
    <row r="122" spans="1:10" x14ac:dyDescent="0.25">
      <c r="A122" s="411">
        <v>13132</v>
      </c>
      <c r="B122" s="332" t="s">
        <v>687</v>
      </c>
      <c r="C122" s="374" t="e">
        <f>VLOOKUP(A122,#REF!,61,0)</f>
        <v>#REF!</v>
      </c>
      <c r="D122" s="388">
        <v>13132</v>
      </c>
      <c r="E122" s="374" t="str">
        <f t="shared" si="23"/>
        <v>Sediada</v>
      </c>
      <c r="F122" s="374" t="e">
        <f>VLOOKUP($D122,#REF!,38,0)</f>
        <v>#REF!</v>
      </c>
      <c r="G122" s="374" t="e">
        <f>VLOOKUP($D122,#REF!,39,0)</f>
        <v>#REF!</v>
      </c>
      <c r="H122" s="374" t="e">
        <f>VLOOKUP($D122,#REF!,40,0)</f>
        <v>#REF!</v>
      </c>
      <c r="I122" s="374" t="e">
        <f>VLOOKUP($D122,#REF!,41,0)</f>
        <v>#REF!</v>
      </c>
      <c r="J122" s="374" t="e">
        <f>VLOOKUP($D122,#REF!,42,0)</f>
        <v>#REF!</v>
      </c>
    </row>
    <row r="123" spans="1:10" x14ac:dyDescent="0.25">
      <c r="A123" s="411">
        <v>14102</v>
      </c>
      <c r="B123" s="332" t="s">
        <v>687</v>
      </c>
      <c r="C123" s="374" t="e">
        <f>VLOOKUP(A123,#REF!,61,0)</f>
        <v>#REF!</v>
      </c>
      <c r="D123" s="388">
        <v>14102</v>
      </c>
      <c r="E123" s="374" t="str">
        <f t="shared" si="23"/>
        <v>Sediada</v>
      </c>
      <c r="F123" s="374" t="e">
        <f>VLOOKUP($D123,#REF!,38,0)</f>
        <v>#REF!</v>
      </c>
      <c r="G123" s="374" t="e">
        <f>VLOOKUP($D123,#REF!,39,0)</f>
        <v>#REF!</v>
      </c>
      <c r="H123" s="374" t="e">
        <f>VLOOKUP($D123,#REF!,40,0)</f>
        <v>#REF!</v>
      </c>
      <c r="I123" s="374" t="e">
        <f>VLOOKUP($D123,#REF!,41,0)</f>
        <v>#REF!</v>
      </c>
      <c r="J123" s="374" t="e">
        <f>VLOOKUP($D123,#REF!,42,0)</f>
        <v>#REF!</v>
      </c>
    </row>
    <row r="124" spans="1:10" x14ac:dyDescent="0.25">
      <c r="A124" s="411">
        <v>15120</v>
      </c>
      <c r="B124" s="332" t="s">
        <v>687</v>
      </c>
      <c r="C124" s="374" t="e">
        <f>VLOOKUP(A124,#REF!,61,0)</f>
        <v>#REF!</v>
      </c>
      <c r="D124" s="388">
        <v>15120</v>
      </c>
      <c r="E124" s="374" t="str">
        <f t="shared" si="23"/>
        <v>Sediada</v>
      </c>
      <c r="F124" s="374" t="e">
        <f>VLOOKUP($D124,#REF!,38,0)</f>
        <v>#REF!</v>
      </c>
      <c r="G124" s="374" t="e">
        <f>VLOOKUP($D124,#REF!,39,0)</f>
        <v>#REF!</v>
      </c>
      <c r="H124" s="374" t="e">
        <f>VLOOKUP($D124,#REF!,40,0)</f>
        <v>#REF!</v>
      </c>
      <c r="I124" s="374" t="e">
        <f>VLOOKUP($D124,#REF!,41,0)</f>
        <v>#REF!</v>
      </c>
      <c r="J124" s="374" t="e">
        <f>VLOOKUP($D124,#REF!,42,0)</f>
        <v>#REF!</v>
      </c>
    </row>
    <row r="125" spans="1:10" x14ac:dyDescent="0.25">
      <c r="A125" s="411">
        <v>15201</v>
      </c>
      <c r="B125" s="332" t="s">
        <v>687</v>
      </c>
      <c r="C125" s="374" t="e">
        <f>VLOOKUP(A125,#REF!,61,0)</f>
        <v>#REF!</v>
      </c>
      <c r="D125" s="388">
        <v>15201</v>
      </c>
      <c r="E125" s="374" t="str">
        <f t="shared" si="23"/>
        <v>Sediada</v>
      </c>
      <c r="F125" s="374" t="e">
        <f>VLOOKUP($D125,#REF!,38,0)</f>
        <v>#REF!</v>
      </c>
      <c r="G125" s="374" t="e">
        <f>VLOOKUP($D125,#REF!,39,0)</f>
        <v>#REF!</v>
      </c>
      <c r="H125" s="374" t="e">
        <f>VLOOKUP($D125,#REF!,40,0)</f>
        <v>#REF!</v>
      </c>
      <c r="I125" s="374" t="e">
        <f>VLOOKUP($D125,#REF!,41,0)</f>
        <v>#REF!</v>
      </c>
      <c r="J125" s="374" t="e">
        <f>VLOOKUP($D125,#REF!,42,0)</f>
        <v>#REF!</v>
      </c>
    </row>
    <row r="126" spans="1:10" x14ac:dyDescent="0.25">
      <c r="A126" s="411">
        <v>15203</v>
      </c>
      <c r="B126" s="332" t="s">
        <v>687</v>
      </c>
      <c r="C126" s="374" t="e">
        <f>VLOOKUP(A126,#REF!,61,0)</f>
        <v>#REF!</v>
      </c>
      <c r="D126" s="388">
        <v>15203</v>
      </c>
      <c r="E126" s="374" t="str">
        <f t="shared" si="23"/>
        <v>Sediada</v>
      </c>
      <c r="F126" s="374" t="e">
        <f>VLOOKUP($D126,#REF!,38,0)</f>
        <v>#REF!</v>
      </c>
      <c r="G126" s="374" t="e">
        <f>VLOOKUP($D126,#REF!,39,0)</f>
        <v>#REF!</v>
      </c>
      <c r="H126" s="374" t="e">
        <f>VLOOKUP($D126,#REF!,40,0)</f>
        <v>#REF!</v>
      </c>
      <c r="I126" s="374" t="e">
        <f>VLOOKUP($D126,#REF!,41,0)</f>
        <v>#REF!</v>
      </c>
      <c r="J126" s="374" t="e">
        <f>VLOOKUP($D126,#REF!,42,0)</f>
        <v>#REF!</v>
      </c>
    </row>
    <row r="127" spans="1:10" x14ac:dyDescent="0.25">
      <c r="A127" s="411">
        <v>16100</v>
      </c>
      <c r="B127" s="332" t="s">
        <v>687</v>
      </c>
      <c r="C127" s="374" t="e">
        <f>VLOOKUP(A127,#REF!,61,0)</f>
        <v>#REF!</v>
      </c>
      <c r="D127" s="388">
        <v>16100</v>
      </c>
      <c r="E127" s="374" t="str">
        <f t="shared" si="23"/>
        <v>Sediada</v>
      </c>
      <c r="F127" s="374" t="e">
        <f>VLOOKUP($D127,#REF!,38,0)</f>
        <v>#REF!</v>
      </c>
      <c r="G127" s="374" t="e">
        <f>VLOOKUP($D127,#REF!,39,0)</f>
        <v>#REF!</v>
      </c>
      <c r="H127" s="374" t="e">
        <f>VLOOKUP($D127,#REF!,40,0)</f>
        <v>#REF!</v>
      </c>
      <c r="I127" s="374" t="e">
        <f>VLOOKUP($D127,#REF!,41,0)</f>
        <v>#REF!</v>
      </c>
      <c r="J127" s="374" t="e">
        <f>VLOOKUP($D127,#REF!,42,0)</f>
        <v>#REF!</v>
      </c>
    </row>
    <row r="128" spans="1:10" x14ac:dyDescent="0.25">
      <c r="A128" s="411">
        <v>16211</v>
      </c>
      <c r="B128" s="332" t="s">
        <v>687</v>
      </c>
      <c r="C128" s="374" t="e">
        <f>VLOOKUP(A128,#REF!,61,0)</f>
        <v>#REF!</v>
      </c>
      <c r="D128" s="388">
        <v>16211</v>
      </c>
      <c r="E128" s="374" t="str">
        <f t="shared" si="23"/>
        <v>Sediada</v>
      </c>
      <c r="F128" s="374" t="e">
        <f>VLOOKUP($D128,#REF!,38,0)</f>
        <v>#REF!</v>
      </c>
      <c r="G128" s="374" t="e">
        <f>VLOOKUP($D128,#REF!,39,0)</f>
        <v>#REF!</v>
      </c>
      <c r="H128" s="374" t="e">
        <f>VLOOKUP($D128,#REF!,40,0)</f>
        <v>#REF!</v>
      </c>
      <c r="I128" s="374" t="e">
        <f>VLOOKUP($D128,#REF!,41,0)</f>
        <v>#REF!</v>
      </c>
      <c r="J128" s="374" t="e">
        <f>VLOOKUP($D128,#REF!,42,0)</f>
        <v>#REF!</v>
      </c>
    </row>
    <row r="129" spans="1:10" x14ac:dyDescent="0.25">
      <c r="A129" s="411">
        <v>16212</v>
      </c>
      <c r="B129" s="332" t="s">
        <v>687</v>
      </c>
      <c r="C129" s="374" t="e">
        <f>VLOOKUP(A129,#REF!,61,0)</f>
        <v>#REF!</v>
      </c>
      <c r="D129" s="388">
        <v>16212</v>
      </c>
      <c r="E129" s="374" t="str">
        <f t="shared" si="23"/>
        <v>Sediada</v>
      </c>
      <c r="F129" s="374" t="e">
        <f>VLOOKUP($D129,#REF!,38,0)</f>
        <v>#REF!</v>
      </c>
      <c r="G129" s="374" t="e">
        <f>VLOOKUP($D129,#REF!,39,0)</f>
        <v>#REF!</v>
      </c>
      <c r="H129" s="374" t="e">
        <f>VLOOKUP($D129,#REF!,40,0)</f>
        <v>#REF!</v>
      </c>
      <c r="I129" s="374" t="e">
        <f>VLOOKUP($D129,#REF!,41,0)</f>
        <v>#REF!</v>
      </c>
      <c r="J129" s="374" t="e">
        <f>VLOOKUP($D129,#REF!,42,0)</f>
        <v>#REF!</v>
      </c>
    </row>
    <row r="130" spans="1:10" x14ac:dyDescent="0.25">
      <c r="A130" s="411">
        <v>16221</v>
      </c>
      <c r="B130" s="332" t="s">
        <v>687</v>
      </c>
      <c r="C130" s="374" t="e">
        <f>VLOOKUP(A130,#REF!,61,0)</f>
        <v>#REF!</v>
      </c>
      <c r="D130" s="388">
        <v>16221</v>
      </c>
      <c r="E130" s="374" t="str">
        <f t="shared" si="23"/>
        <v>Sediada</v>
      </c>
      <c r="F130" s="374" t="e">
        <f>VLOOKUP($D130,#REF!,38,0)</f>
        <v>#REF!</v>
      </c>
      <c r="G130" s="374" t="e">
        <f>VLOOKUP($D130,#REF!,39,0)</f>
        <v>#REF!</v>
      </c>
      <c r="H130" s="374" t="e">
        <f>VLOOKUP($D130,#REF!,40,0)</f>
        <v>#REF!</v>
      </c>
      <c r="I130" s="374" t="e">
        <f>VLOOKUP($D130,#REF!,41,0)</f>
        <v>#REF!</v>
      </c>
      <c r="J130" s="374" t="e">
        <f>VLOOKUP($D130,#REF!,42,0)</f>
        <v>#REF!</v>
      </c>
    </row>
    <row r="131" spans="1:10" x14ac:dyDescent="0.25">
      <c r="A131" s="411">
        <v>16230</v>
      </c>
      <c r="B131" s="332" t="s">
        <v>687</v>
      </c>
      <c r="C131" s="374" t="e">
        <f>VLOOKUP(A131,#REF!,61,0)</f>
        <v>#REF!</v>
      </c>
      <c r="D131" s="388">
        <v>16230</v>
      </c>
      <c r="E131" s="374" t="str">
        <f t="shared" si="23"/>
        <v>Sediada</v>
      </c>
      <c r="F131" s="374" t="e">
        <f>VLOOKUP($D131,#REF!,38,0)</f>
        <v>#REF!</v>
      </c>
      <c r="G131" s="374" t="e">
        <f>VLOOKUP($D131,#REF!,39,0)</f>
        <v>#REF!</v>
      </c>
      <c r="H131" s="374" t="e">
        <f>VLOOKUP($D131,#REF!,40,0)</f>
        <v>#REF!</v>
      </c>
      <c r="I131" s="374" t="e">
        <f>VLOOKUP($D131,#REF!,41,0)</f>
        <v>#REF!</v>
      </c>
      <c r="J131" s="374" t="e">
        <f>VLOOKUP($D131,#REF!,42,0)</f>
        <v>#REF!</v>
      </c>
    </row>
    <row r="132" spans="1:10" x14ac:dyDescent="0.25">
      <c r="A132" s="411">
        <v>17010</v>
      </c>
      <c r="B132" s="332" t="s">
        <v>687</v>
      </c>
      <c r="C132" s="374" t="e">
        <f>VLOOKUP(A132,#REF!,61,0)</f>
        <v>#REF!</v>
      </c>
      <c r="D132" s="388">
        <v>17010</v>
      </c>
      <c r="E132" s="374" t="str">
        <f t="shared" si="23"/>
        <v>Sediada</v>
      </c>
      <c r="F132" s="374" t="e">
        <f>VLOOKUP($D132,#REF!,38,0)</f>
        <v>#REF!</v>
      </c>
      <c r="G132" s="374" t="e">
        <f>VLOOKUP($D132,#REF!,39,0)</f>
        <v>#REF!</v>
      </c>
      <c r="H132" s="374" t="e">
        <f>VLOOKUP($D132,#REF!,40,0)</f>
        <v>#REF!</v>
      </c>
      <c r="I132" s="374" t="e">
        <f>VLOOKUP($D132,#REF!,41,0)</f>
        <v>#REF!</v>
      </c>
      <c r="J132" s="374" t="e">
        <f>VLOOKUP($D132,#REF!,42,0)</f>
        <v>#REF!</v>
      </c>
    </row>
    <row r="133" spans="1:10" x14ac:dyDescent="0.25">
      <c r="A133" s="411">
        <v>17020</v>
      </c>
      <c r="B133" s="332" t="s">
        <v>687</v>
      </c>
      <c r="C133" s="374" t="e">
        <f>VLOOKUP(A133,#REF!,61,0)</f>
        <v>#REF!</v>
      </c>
      <c r="D133" s="388">
        <v>17020</v>
      </c>
      <c r="E133" s="374" t="str">
        <f t="shared" si="23"/>
        <v>Sediada</v>
      </c>
      <c r="F133" s="374" t="e">
        <f>VLOOKUP($D133,#REF!,38,0)</f>
        <v>#REF!</v>
      </c>
      <c r="G133" s="374" t="e">
        <f>VLOOKUP($D133,#REF!,39,0)</f>
        <v>#REF!</v>
      </c>
      <c r="H133" s="374" t="e">
        <f>VLOOKUP($D133,#REF!,40,0)</f>
        <v>#REF!</v>
      </c>
      <c r="I133" s="374" t="e">
        <f>VLOOKUP($D133,#REF!,41,0)</f>
        <v>#REF!</v>
      </c>
      <c r="J133" s="374" t="e">
        <f>VLOOKUP($D133,#REF!,42,0)</f>
        <v>#REF!</v>
      </c>
    </row>
    <row r="134" spans="1:10" x14ac:dyDescent="0.25">
      <c r="A134" s="411">
        <v>17091</v>
      </c>
      <c r="B134" s="332" t="s">
        <v>687</v>
      </c>
      <c r="C134" s="374" t="e">
        <f>VLOOKUP(A134,#REF!,61,0)</f>
        <v>#REF!</v>
      </c>
      <c r="D134" s="388">
        <v>17091</v>
      </c>
      <c r="E134" s="374" t="str">
        <f t="shared" si="23"/>
        <v>Sediada</v>
      </c>
      <c r="F134" s="374" t="e">
        <f>VLOOKUP($D134,#REF!,38,0)</f>
        <v>#REF!</v>
      </c>
      <c r="G134" s="374" t="e">
        <f>VLOOKUP($D134,#REF!,39,0)</f>
        <v>#REF!</v>
      </c>
      <c r="H134" s="374" t="e">
        <f>VLOOKUP($D134,#REF!,40,0)</f>
        <v>#REF!</v>
      </c>
      <c r="I134" s="374" t="e">
        <f>VLOOKUP($D134,#REF!,41,0)</f>
        <v>#REF!</v>
      </c>
      <c r="J134" s="374" t="e">
        <f>VLOOKUP($D134,#REF!,42,0)</f>
        <v>#REF!</v>
      </c>
    </row>
    <row r="135" spans="1:10" x14ac:dyDescent="0.25">
      <c r="A135" s="411">
        <v>17092</v>
      </c>
      <c r="B135" s="332" t="s">
        <v>687</v>
      </c>
      <c r="C135" s="374" t="e">
        <f>VLOOKUP(A135,#REF!,61,0)</f>
        <v>#REF!</v>
      </c>
      <c r="D135" s="388">
        <v>17092</v>
      </c>
      <c r="E135" s="374" t="str">
        <f t="shared" si="23"/>
        <v>Sediada</v>
      </c>
      <c r="F135" s="374" t="e">
        <f>VLOOKUP($D135,#REF!,38,0)</f>
        <v>#REF!</v>
      </c>
      <c r="G135" s="374" t="e">
        <f>VLOOKUP($D135,#REF!,39,0)</f>
        <v>#REF!</v>
      </c>
      <c r="H135" s="374" t="e">
        <f>VLOOKUP($D135,#REF!,40,0)</f>
        <v>#REF!</v>
      </c>
      <c r="I135" s="374" t="e">
        <f>VLOOKUP($D135,#REF!,41,0)</f>
        <v>#REF!</v>
      </c>
      <c r="J135" s="374" t="e">
        <f>VLOOKUP($D135,#REF!,42,0)</f>
        <v>#REF!</v>
      </c>
    </row>
    <row r="136" spans="1:10" x14ac:dyDescent="0.25">
      <c r="A136" s="411">
        <v>17093</v>
      </c>
      <c r="B136" s="332" t="s">
        <v>687</v>
      </c>
      <c r="C136" s="374" t="e">
        <f>VLOOKUP(A136,#REF!,61,0)</f>
        <v>#REF!</v>
      </c>
      <c r="D136" s="388">
        <v>17093</v>
      </c>
      <c r="E136" s="374" t="str">
        <f t="shared" si="23"/>
        <v>Sediada</v>
      </c>
      <c r="F136" s="374" t="e">
        <f>VLOOKUP($D136,#REF!,38,0)</f>
        <v>#REF!</v>
      </c>
      <c r="G136" s="374" t="e">
        <f>VLOOKUP($D136,#REF!,39,0)</f>
        <v>#REF!</v>
      </c>
      <c r="H136" s="374" t="e">
        <f>VLOOKUP($D136,#REF!,40,0)</f>
        <v>#REF!</v>
      </c>
      <c r="I136" s="374" t="e">
        <f>VLOOKUP($D136,#REF!,41,0)</f>
        <v>#REF!</v>
      </c>
      <c r="J136" s="374" t="e">
        <f>VLOOKUP($D136,#REF!,42,0)</f>
        <v>#REF!</v>
      </c>
    </row>
    <row r="137" spans="1:10" x14ac:dyDescent="0.25">
      <c r="A137" s="411">
        <v>18110</v>
      </c>
      <c r="B137" s="332" t="s">
        <v>687</v>
      </c>
      <c r="C137" s="374" t="e">
        <f>VLOOKUP(A137,#REF!,61,0)</f>
        <v>#REF!</v>
      </c>
      <c r="D137" s="388">
        <v>18110</v>
      </c>
      <c r="E137" s="374" t="str">
        <f t="shared" si="23"/>
        <v>Sediada</v>
      </c>
      <c r="F137" s="374" t="e">
        <f>VLOOKUP($D137,#REF!,38,0)</f>
        <v>#REF!</v>
      </c>
      <c r="G137" s="374" t="e">
        <f>VLOOKUP($D137,#REF!,39,0)</f>
        <v>#REF!</v>
      </c>
      <c r="H137" s="374" t="e">
        <f>VLOOKUP($D137,#REF!,40,0)</f>
        <v>#REF!</v>
      </c>
      <c r="I137" s="374" t="e">
        <f>VLOOKUP($D137,#REF!,41,0)</f>
        <v>#REF!</v>
      </c>
      <c r="J137" s="374" t="e">
        <f>VLOOKUP($D137,#REF!,42,0)</f>
        <v>#REF!</v>
      </c>
    </row>
    <row r="138" spans="1:10" x14ac:dyDescent="0.25">
      <c r="A138" s="411">
        <v>18120</v>
      </c>
      <c r="B138" s="332" t="s">
        <v>687</v>
      </c>
      <c r="C138" s="374" t="e">
        <f>VLOOKUP(A138,#REF!,61,0)</f>
        <v>#REF!</v>
      </c>
      <c r="D138" s="388">
        <v>18120</v>
      </c>
      <c r="E138" s="374" t="str">
        <f t="shared" si="23"/>
        <v>Sediada</v>
      </c>
      <c r="F138" s="374" t="e">
        <f>VLOOKUP($D138,#REF!,38,0)</f>
        <v>#REF!</v>
      </c>
      <c r="G138" s="374" t="e">
        <f>VLOOKUP($D138,#REF!,39,0)</f>
        <v>#REF!</v>
      </c>
      <c r="H138" s="374" t="e">
        <f>VLOOKUP($D138,#REF!,40,0)</f>
        <v>#REF!</v>
      </c>
      <c r="I138" s="374" t="e">
        <f>VLOOKUP($D138,#REF!,41,0)</f>
        <v>#REF!</v>
      </c>
      <c r="J138" s="374" t="e">
        <f>VLOOKUP($D138,#REF!,42,0)</f>
        <v>#REF!</v>
      </c>
    </row>
    <row r="139" spans="1:10" x14ac:dyDescent="0.25">
      <c r="A139" s="411">
        <v>19201</v>
      </c>
      <c r="B139" s="332" t="s">
        <v>687</v>
      </c>
      <c r="C139" s="374" t="e">
        <f>VLOOKUP(A139,#REF!,61,0)</f>
        <v>#REF!</v>
      </c>
      <c r="D139" s="388">
        <v>19201</v>
      </c>
      <c r="E139" s="374" t="str">
        <f t="shared" si="23"/>
        <v>Sediada</v>
      </c>
      <c r="F139" s="374" t="e">
        <f>VLOOKUP($D139,#REF!,38,0)</f>
        <v>#REF!</v>
      </c>
      <c r="G139" s="374" t="e">
        <f>VLOOKUP($D139,#REF!,39,0)</f>
        <v>#REF!</v>
      </c>
      <c r="H139" s="374" t="e">
        <f>VLOOKUP($D139,#REF!,40,0)</f>
        <v>#REF!</v>
      </c>
      <c r="I139" s="374" t="e">
        <f>VLOOKUP($D139,#REF!,41,0)</f>
        <v>#REF!</v>
      </c>
      <c r="J139" s="374" t="e">
        <f>VLOOKUP($D139,#REF!,42,0)</f>
        <v>#REF!</v>
      </c>
    </row>
    <row r="140" spans="1:10" x14ac:dyDescent="0.25">
      <c r="A140" s="411">
        <v>20111</v>
      </c>
      <c r="B140" s="332" t="s">
        <v>687</v>
      </c>
      <c r="C140" s="374" t="e">
        <f>VLOOKUP(A140,#REF!,61,0)</f>
        <v>#REF!</v>
      </c>
      <c r="D140" s="388">
        <v>20111</v>
      </c>
      <c r="E140" s="374" t="str">
        <f t="shared" si="23"/>
        <v>Sediada</v>
      </c>
      <c r="F140" s="374" t="e">
        <f>VLOOKUP($D140,#REF!,38,0)</f>
        <v>#REF!</v>
      </c>
      <c r="G140" s="374" t="e">
        <f>VLOOKUP($D140,#REF!,39,0)</f>
        <v>#REF!</v>
      </c>
      <c r="H140" s="374" t="e">
        <f>VLOOKUP($D140,#REF!,40,0)</f>
        <v>#REF!</v>
      </c>
      <c r="I140" s="374" t="e">
        <f>VLOOKUP($D140,#REF!,41,0)</f>
        <v>#REF!</v>
      </c>
      <c r="J140" s="374" t="e">
        <f>VLOOKUP($D140,#REF!,42,0)</f>
        <v>#REF!</v>
      </c>
    </row>
    <row r="141" spans="1:10" x14ac:dyDescent="0.25">
      <c r="A141" s="411">
        <v>20112</v>
      </c>
      <c r="B141" s="332" t="s">
        <v>687</v>
      </c>
      <c r="C141" s="374" t="e">
        <f>VLOOKUP(A141,#REF!,61,0)</f>
        <v>#REF!</v>
      </c>
      <c r="D141" s="388">
        <v>20112</v>
      </c>
      <c r="E141" s="374" t="str">
        <f t="shared" si="23"/>
        <v>Sediada</v>
      </c>
      <c r="F141" s="374" t="e">
        <f>VLOOKUP($D141,#REF!,38,0)</f>
        <v>#REF!</v>
      </c>
      <c r="G141" s="374" t="e">
        <f>VLOOKUP($D141,#REF!,39,0)</f>
        <v>#REF!</v>
      </c>
      <c r="H141" s="374" t="e">
        <f>VLOOKUP($D141,#REF!,40,0)</f>
        <v>#REF!</v>
      </c>
      <c r="I141" s="374" t="e">
        <f>VLOOKUP($D141,#REF!,41,0)</f>
        <v>#REF!</v>
      </c>
      <c r="J141" s="374" t="e">
        <f>VLOOKUP($D141,#REF!,42,0)</f>
        <v>#REF!</v>
      </c>
    </row>
    <row r="142" spans="1:10" x14ac:dyDescent="0.25">
      <c r="A142" s="411">
        <v>20113</v>
      </c>
      <c r="B142" s="332" t="s">
        <v>687</v>
      </c>
      <c r="C142" s="374" t="e">
        <f>VLOOKUP(A142,#REF!,61,0)</f>
        <v>#REF!</v>
      </c>
      <c r="D142" s="388">
        <v>20113</v>
      </c>
      <c r="E142" s="374" t="str">
        <f t="shared" si="23"/>
        <v>Sediada</v>
      </c>
      <c r="F142" s="374" t="e">
        <f>VLOOKUP($D142,#REF!,38,0)</f>
        <v>#REF!</v>
      </c>
      <c r="G142" s="374" t="e">
        <f>VLOOKUP($D142,#REF!,39,0)</f>
        <v>#REF!</v>
      </c>
      <c r="H142" s="374" t="e">
        <f>VLOOKUP($D142,#REF!,40,0)</f>
        <v>#REF!</v>
      </c>
      <c r="I142" s="374" t="e">
        <f>VLOOKUP($D142,#REF!,41,0)</f>
        <v>#REF!</v>
      </c>
      <c r="J142" s="374" t="e">
        <f>VLOOKUP($D142,#REF!,42,0)</f>
        <v>#REF!</v>
      </c>
    </row>
    <row r="143" spans="1:10" x14ac:dyDescent="0.25">
      <c r="A143" s="411">
        <v>20121</v>
      </c>
      <c r="B143" s="332" t="s">
        <v>687</v>
      </c>
      <c r="C143" s="374" t="e">
        <f>VLOOKUP(A143,#REF!,61,0)</f>
        <v>#REF!</v>
      </c>
      <c r="D143" s="388">
        <v>20121</v>
      </c>
      <c r="E143" s="374" t="str">
        <f t="shared" si="23"/>
        <v>Sediada</v>
      </c>
      <c r="F143" s="374" t="e">
        <f>VLOOKUP($D143,#REF!,38,0)</f>
        <v>#REF!</v>
      </c>
      <c r="G143" s="374" t="e">
        <f>VLOOKUP($D143,#REF!,39,0)</f>
        <v>#REF!</v>
      </c>
      <c r="H143" s="374" t="e">
        <f>VLOOKUP($D143,#REF!,40,0)</f>
        <v>#REF!</v>
      </c>
      <c r="I143" s="374" t="e">
        <f>VLOOKUP($D143,#REF!,41,0)</f>
        <v>#REF!</v>
      </c>
      <c r="J143" s="374" t="e">
        <f>VLOOKUP($D143,#REF!,42,0)</f>
        <v>#REF!</v>
      </c>
    </row>
    <row r="144" spans="1:10" x14ac:dyDescent="0.25">
      <c r="A144" s="411">
        <v>20131</v>
      </c>
      <c r="B144" s="332" t="s">
        <v>687</v>
      </c>
      <c r="C144" s="374" t="e">
        <f>VLOOKUP(A144,#REF!,61,0)</f>
        <v>#REF!</v>
      </c>
      <c r="D144" s="388">
        <v>20131</v>
      </c>
      <c r="E144" s="374" t="str">
        <f t="shared" si="23"/>
        <v>Sediada</v>
      </c>
      <c r="F144" s="374" t="e">
        <f>VLOOKUP($D144,#REF!,38,0)</f>
        <v>#REF!</v>
      </c>
      <c r="G144" s="374" t="e">
        <f>VLOOKUP($D144,#REF!,39,0)</f>
        <v>#REF!</v>
      </c>
      <c r="H144" s="374" t="e">
        <f>VLOOKUP($D144,#REF!,40,0)</f>
        <v>#REF!</v>
      </c>
      <c r="I144" s="374" t="e">
        <f>VLOOKUP($D144,#REF!,41,0)</f>
        <v>#REF!</v>
      </c>
      <c r="J144" s="374" t="e">
        <f>VLOOKUP($D144,#REF!,42,0)</f>
        <v>#REF!</v>
      </c>
    </row>
    <row r="145" spans="1:10" x14ac:dyDescent="0.25">
      <c r="A145" s="411">
        <v>20210</v>
      </c>
      <c r="B145" s="332" t="s">
        <v>687</v>
      </c>
      <c r="C145" s="374" t="e">
        <f>VLOOKUP(A145,#REF!,61,0)</f>
        <v>#REF!</v>
      </c>
      <c r="D145" s="388">
        <v>20210</v>
      </c>
      <c r="E145" s="374" t="str">
        <f t="shared" si="23"/>
        <v>Sediada</v>
      </c>
      <c r="F145" s="374" t="e">
        <f>VLOOKUP($D145,#REF!,38,0)</f>
        <v>#REF!</v>
      </c>
      <c r="G145" s="374" t="e">
        <f>VLOOKUP($D145,#REF!,39,0)</f>
        <v>#REF!</v>
      </c>
      <c r="H145" s="374" t="e">
        <f>VLOOKUP($D145,#REF!,40,0)</f>
        <v>#REF!</v>
      </c>
      <c r="I145" s="374" t="e">
        <f>VLOOKUP($D145,#REF!,41,0)</f>
        <v>#REF!</v>
      </c>
      <c r="J145" s="374" t="e">
        <f>VLOOKUP($D145,#REF!,42,0)</f>
        <v>#REF!</v>
      </c>
    </row>
    <row r="146" spans="1:10" x14ac:dyDescent="0.25">
      <c r="A146" s="411">
        <v>20221</v>
      </c>
      <c r="B146" s="332" t="s">
        <v>687</v>
      </c>
      <c r="C146" s="374" t="e">
        <f>VLOOKUP(A146,#REF!,61,0)</f>
        <v>#REF!</v>
      </c>
      <c r="D146" s="388">
        <v>20221</v>
      </c>
      <c r="E146" s="374" t="str">
        <f t="shared" si="23"/>
        <v>Sediada</v>
      </c>
      <c r="F146" s="374" t="e">
        <f>VLOOKUP($D146,#REF!,38,0)</f>
        <v>#REF!</v>
      </c>
      <c r="G146" s="374" t="e">
        <f>VLOOKUP($D146,#REF!,39,0)</f>
        <v>#REF!</v>
      </c>
      <c r="H146" s="374" t="e">
        <f>VLOOKUP($D146,#REF!,40,0)</f>
        <v>#REF!</v>
      </c>
      <c r="I146" s="374" t="e">
        <f>VLOOKUP($D146,#REF!,41,0)</f>
        <v>#REF!</v>
      </c>
      <c r="J146" s="374" t="e">
        <f>VLOOKUP($D146,#REF!,42,0)</f>
        <v>#REF!</v>
      </c>
    </row>
    <row r="147" spans="1:10" x14ac:dyDescent="0.25">
      <c r="A147" s="411">
        <v>20222</v>
      </c>
      <c r="B147" s="332" t="s">
        <v>687</v>
      </c>
      <c r="C147" s="374" t="e">
        <f>VLOOKUP(A147,#REF!,61,0)</f>
        <v>#REF!</v>
      </c>
      <c r="D147" s="388">
        <v>20222</v>
      </c>
      <c r="E147" s="374" t="str">
        <f t="shared" si="23"/>
        <v>Sediada</v>
      </c>
      <c r="F147" s="374" t="e">
        <f>VLOOKUP($D147,#REF!,38,0)</f>
        <v>#REF!</v>
      </c>
      <c r="G147" s="374" t="e">
        <f>VLOOKUP($D147,#REF!,39,0)</f>
        <v>#REF!</v>
      </c>
      <c r="H147" s="374" t="e">
        <f>VLOOKUP($D147,#REF!,40,0)</f>
        <v>#REF!</v>
      </c>
      <c r="I147" s="374" t="e">
        <f>VLOOKUP($D147,#REF!,41,0)</f>
        <v>#REF!</v>
      </c>
      <c r="J147" s="374" t="e">
        <f>VLOOKUP($D147,#REF!,42,0)</f>
        <v>#REF!</v>
      </c>
    </row>
    <row r="148" spans="1:10" x14ac:dyDescent="0.25">
      <c r="A148" s="411">
        <v>20231</v>
      </c>
      <c r="B148" s="332" t="s">
        <v>687</v>
      </c>
      <c r="C148" s="374" t="e">
        <f>VLOOKUP(A148,#REF!,61,0)</f>
        <v>#REF!</v>
      </c>
      <c r="D148" s="388">
        <v>20231</v>
      </c>
      <c r="E148" s="374" t="str">
        <f t="shared" si="23"/>
        <v>Sediada</v>
      </c>
      <c r="F148" s="374" t="e">
        <f>VLOOKUP($D148,#REF!,38,0)</f>
        <v>#REF!</v>
      </c>
      <c r="G148" s="374" t="e">
        <f>VLOOKUP($D148,#REF!,39,0)</f>
        <v>#REF!</v>
      </c>
      <c r="H148" s="374" t="e">
        <f>VLOOKUP($D148,#REF!,40,0)</f>
        <v>#REF!</v>
      </c>
      <c r="I148" s="374" t="e">
        <f>VLOOKUP($D148,#REF!,41,0)</f>
        <v>#REF!</v>
      </c>
      <c r="J148" s="374" t="e">
        <f>VLOOKUP($D148,#REF!,42,0)</f>
        <v>#REF!</v>
      </c>
    </row>
    <row r="149" spans="1:10" x14ac:dyDescent="0.25">
      <c r="A149" s="411">
        <v>20232</v>
      </c>
      <c r="B149" s="332" t="s">
        <v>687</v>
      </c>
      <c r="C149" s="374" t="e">
        <f>VLOOKUP(A149,#REF!,61,0)</f>
        <v>#REF!</v>
      </c>
      <c r="D149" s="388">
        <v>20232</v>
      </c>
      <c r="E149" s="374" t="str">
        <f t="shared" si="23"/>
        <v>Sediada</v>
      </c>
      <c r="F149" s="374" t="e">
        <f>VLOOKUP($D149,#REF!,38,0)</f>
        <v>#REF!</v>
      </c>
      <c r="G149" s="374" t="e">
        <f>VLOOKUP($D149,#REF!,39,0)</f>
        <v>#REF!</v>
      </c>
      <c r="H149" s="374" t="e">
        <f>VLOOKUP($D149,#REF!,40,0)</f>
        <v>#REF!</v>
      </c>
      <c r="I149" s="374" t="e">
        <f>VLOOKUP($D149,#REF!,41,0)</f>
        <v>#REF!</v>
      </c>
      <c r="J149" s="374" t="e">
        <f>VLOOKUP($D149,#REF!,42,0)</f>
        <v>#REF!</v>
      </c>
    </row>
    <row r="150" spans="1:10" x14ac:dyDescent="0.25">
      <c r="A150" s="411">
        <v>20291</v>
      </c>
      <c r="B150" s="332" t="s">
        <v>687</v>
      </c>
      <c r="C150" s="374" t="e">
        <f>VLOOKUP(A150,#REF!,61,0)</f>
        <v>#REF!</v>
      </c>
      <c r="D150" s="388">
        <v>20291</v>
      </c>
      <c r="E150" s="374" t="str">
        <f t="shared" si="23"/>
        <v>Sediada</v>
      </c>
      <c r="F150" s="374" t="e">
        <f>VLOOKUP($D150,#REF!,38,0)</f>
        <v>#REF!</v>
      </c>
      <c r="G150" s="374" t="e">
        <f>VLOOKUP($D150,#REF!,39,0)</f>
        <v>#REF!</v>
      </c>
      <c r="H150" s="374" t="e">
        <f>VLOOKUP($D150,#REF!,40,0)</f>
        <v>#REF!</v>
      </c>
      <c r="I150" s="374" t="e">
        <f>VLOOKUP($D150,#REF!,41,0)</f>
        <v>#REF!</v>
      </c>
      <c r="J150" s="374" t="e">
        <f>VLOOKUP($D150,#REF!,42,0)</f>
        <v>#REF!</v>
      </c>
    </row>
    <row r="151" spans="1:10" x14ac:dyDescent="0.25">
      <c r="A151" s="411">
        <v>20299</v>
      </c>
      <c r="B151" s="332" t="s">
        <v>687</v>
      </c>
      <c r="C151" s="374" t="e">
        <f>VLOOKUP(A151,#REF!,61,0)</f>
        <v>#REF!</v>
      </c>
      <c r="D151" s="388">
        <v>20299</v>
      </c>
      <c r="E151" s="374" t="str">
        <f t="shared" si="23"/>
        <v>Sediada</v>
      </c>
      <c r="F151" s="374" t="e">
        <f>VLOOKUP($D151,#REF!,38,0)</f>
        <v>#REF!</v>
      </c>
      <c r="G151" s="374" t="e">
        <f>VLOOKUP($D151,#REF!,39,0)</f>
        <v>#REF!</v>
      </c>
      <c r="H151" s="374" t="e">
        <f>VLOOKUP($D151,#REF!,40,0)</f>
        <v>#REF!</v>
      </c>
      <c r="I151" s="374" t="e">
        <f>VLOOKUP($D151,#REF!,41,0)</f>
        <v>#REF!</v>
      </c>
      <c r="J151" s="374" t="e">
        <f>VLOOKUP($D151,#REF!,42,0)</f>
        <v>#REF!</v>
      </c>
    </row>
    <row r="152" spans="1:10" x14ac:dyDescent="0.25">
      <c r="A152" s="411">
        <v>21001</v>
      </c>
      <c r="B152" s="332" t="s">
        <v>687</v>
      </c>
      <c r="C152" s="374" t="e">
        <f>VLOOKUP(A152,#REF!,61,0)</f>
        <v>#REF!</v>
      </c>
      <c r="D152" s="388">
        <v>21001</v>
      </c>
      <c r="E152" s="374" t="str">
        <f t="shared" si="23"/>
        <v>Sediada</v>
      </c>
      <c r="F152" s="374" t="e">
        <f>VLOOKUP($D152,#REF!,38,0)</f>
        <v>#REF!</v>
      </c>
      <c r="G152" s="374" t="e">
        <f>VLOOKUP($D152,#REF!,39,0)</f>
        <v>#REF!</v>
      </c>
      <c r="H152" s="374" t="e">
        <f>VLOOKUP($D152,#REF!,40,0)</f>
        <v>#REF!</v>
      </c>
      <c r="I152" s="374" t="e">
        <f>VLOOKUP($D152,#REF!,41,0)</f>
        <v>#REF!</v>
      </c>
      <c r="J152" s="374" t="e">
        <f>VLOOKUP($D152,#REF!,42,0)</f>
        <v>#REF!</v>
      </c>
    </row>
    <row r="153" spans="1:10" x14ac:dyDescent="0.25">
      <c r="A153" s="411">
        <v>22111</v>
      </c>
      <c r="B153" s="332" t="s">
        <v>687</v>
      </c>
      <c r="C153" s="374" t="e">
        <f>VLOOKUP(A153,#REF!,61,0)</f>
        <v>#REF!</v>
      </c>
      <c r="D153" s="388">
        <v>22111</v>
      </c>
      <c r="E153" s="374" t="str">
        <f t="shared" si="23"/>
        <v>Sediada</v>
      </c>
      <c r="F153" s="374" t="e">
        <f>VLOOKUP($D153,#REF!,38,0)</f>
        <v>#REF!</v>
      </c>
      <c r="G153" s="374" t="e">
        <f>VLOOKUP($D153,#REF!,39,0)</f>
        <v>#REF!</v>
      </c>
      <c r="H153" s="374" t="e">
        <f>VLOOKUP($D153,#REF!,40,0)</f>
        <v>#REF!</v>
      </c>
      <c r="I153" s="374" t="e">
        <f>VLOOKUP($D153,#REF!,41,0)</f>
        <v>#REF!</v>
      </c>
      <c r="J153" s="374" t="e">
        <f>VLOOKUP($D153,#REF!,42,0)</f>
        <v>#REF!</v>
      </c>
    </row>
    <row r="154" spans="1:10" x14ac:dyDescent="0.25">
      <c r="A154" s="411">
        <v>22112</v>
      </c>
      <c r="B154" s="332" t="s">
        <v>687</v>
      </c>
      <c r="C154" s="374" t="e">
        <f>VLOOKUP(A154,#REF!,61,0)</f>
        <v>#REF!</v>
      </c>
      <c r="D154" s="388">
        <v>22112</v>
      </c>
      <c r="E154" s="374" t="str">
        <f t="shared" si="23"/>
        <v>Sediada</v>
      </c>
      <c r="F154" s="374" t="e">
        <f>VLOOKUP($D154,#REF!,38,0)</f>
        <v>#REF!</v>
      </c>
      <c r="G154" s="374" t="e">
        <f>VLOOKUP($D154,#REF!,39,0)</f>
        <v>#REF!</v>
      </c>
      <c r="H154" s="374" t="e">
        <f>VLOOKUP($D154,#REF!,40,0)</f>
        <v>#REF!</v>
      </c>
      <c r="I154" s="374" t="e">
        <f>VLOOKUP($D154,#REF!,41,0)</f>
        <v>#REF!</v>
      </c>
      <c r="J154" s="374" t="e">
        <f>VLOOKUP($D154,#REF!,42,0)</f>
        <v>#REF!</v>
      </c>
    </row>
    <row r="155" spans="1:10" x14ac:dyDescent="0.25">
      <c r="A155" s="411">
        <v>22192</v>
      </c>
      <c r="B155" s="332" t="s">
        <v>687</v>
      </c>
      <c r="C155" s="374" t="e">
        <f>VLOOKUP(A155,#REF!,61,0)</f>
        <v>#REF!</v>
      </c>
      <c r="D155" s="388">
        <v>22192</v>
      </c>
      <c r="E155" s="374" t="str">
        <f t="shared" si="23"/>
        <v>Sediada</v>
      </c>
      <c r="F155" s="374" t="e">
        <f>VLOOKUP($D155,#REF!,38,0)</f>
        <v>#REF!</v>
      </c>
      <c r="G155" s="374" t="e">
        <f>VLOOKUP($D155,#REF!,39,0)</f>
        <v>#REF!</v>
      </c>
      <c r="H155" s="374" t="e">
        <f>VLOOKUP($D155,#REF!,40,0)</f>
        <v>#REF!</v>
      </c>
      <c r="I155" s="374" t="e">
        <f>VLOOKUP($D155,#REF!,41,0)</f>
        <v>#REF!</v>
      </c>
      <c r="J155" s="374" t="e">
        <f>VLOOKUP($D155,#REF!,42,0)</f>
        <v>#REF!</v>
      </c>
    </row>
    <row r="156" spans="1:10" x14ac:dyDescent="0.25">
      <c r="A156" s="411">
        <v>22193</v>
      </c>
      <c r="B156" s="332" t="s">
        <v>687</v>
      </c>
      <c r="C156" s="374" t="e">
        <f>VLOOKUP(A156,#REF!,61,0)</f>
        <v>#REF!</v>
      </c>
      <c r="D156" s="388">
        <v>22193</v>
      </c>
      <c r="E156" s="374" t="str">
        <f t="shared" si="23"/>
        <v>Sediada</v>
      </c>
      <c r="F156" s="374" t="e">
        <f>VLOOKUP($D156,#REF!,38,0)</f>
        <v>#REF!</v>
      </c>
      <c r="G156" s="374" t="e">
        <f>VLOOKUP($D156,#REF!,39,0)</f>
        <v>#REF!</v>
      </c>
      <c r="H156" s="374" t="e">
        <f>VLOOKUP($D156,#REF!,40,0)</f>
        <v>#REF!</v>
      </c>
      <c r="I156" s="374" t="e">
        <f>VLOOKUP($D156,#REF!,41,0)</f>
        <v>#REF!</v>
      </c>
      <c r="J156" s="374" t="e">
        <f>VLOOKUP($D156,#REF!,42,0)</f>
        <v>#REF!</v>
      </c>
    </row>
    <row r="157" spans="1:10" x14ac:dyDescent="0.25">
      <c r="A157" s="411">
        <v>22199</v>
      </c>
      <c r="B157" s="332" t="s">
        <v>687</v>
      </c>
      <c r="C157" s="374" t="e">
        <f>VLOOKUP(A157,#REF!,61,0)</f>
        <v>#REF!</v>
      </c>
      <c r="D157" s="388">
        <v>22199</v>
      </c>
      <c r="E157" s="374" t="str">
        <f t="shared" si="23"/>
        <v>Sediada</v>
      </c>
      <c r="F157" s="374" t="e">
        <f>VLOOKUP($D157,#REF!,38,0)</f>
        <v>#REF!</v>
      </c>
      <c r="G157" s="374" t="e">
        <f>VLOOKUP($D157,#REF!,39,0)</f>
        <v>#REF!</v>
      </c>
      <c r="H157" s="374" t="e">
        <f>VLOOKUP($D157,#REF!,40,0)</f>
        <v>#REF!</v>
      </c>
      <c r="I157" s="374" t="e">
        <f>VLOOKUP($D157,#REF!,41,0)</f>
        <v>#REF!</v>
      </c>
      <c r="J157" s="374" t="e">
        <f>VLOOKUP($D157,#REF!,42,0)</f>
        <v>#REF!</v>
      </c>
    </row>
    <row r="158" spans="1:10" x14ac:dyDescent="0.25">
      <c r="A158" s="411">
        <v>22201</v>
      </c>
      <c r="B158" s="332" t="s">
        <v>687</v>
      </c>
      <c r="C158" s="374" t="e">
        <f>VLOOKUP(A158,#REF!,61,0)</f>
        <v>#REF!</v>
      </c>
      <c r="D158" s="388">
        <v>22201</v>
      </c>
      <c r="E158" s="374" t="str">
        <f t="shared" ref="E158:E175" si="24">VLOOKUP(D158,$A$94:$B$223,2,0)</f>
        <v>Sediada</v>
      </c>
      <c r="F158" s="374" t="e">
        <f>VLOOKUP($D158,#REF!,38,0)</f>
        <v>#REF!</v>
      </c>
      <c r="G158" s="374" t="e">
        <f>VLOOKUP($D158,#REF!,39,0)</f>
        <v>#REF!</v>
      </c>
      <c r="H158" s="374" t="e">
        <f>VLOOKUP($D158,#REF!,40,0)</f>
        <v>#REF!</v>
      </c>
      <c r="I158" s="374" t="e">
        <f>VLOOKUP($D158,#REF!,41,0)</f>
        <v>#REF!</v>
      </c>
      <c r="J158" s="374" t="e">
        <f>VLOOKUP($D158,#REF!,42,0)</f>
        <v>#REF!</v>
      </c>
    </row>
    <row r="159" spans="1:10" x14ac:dyDescent="0.25">
      <c r="A159" s="411">
        <v>22202</v>
      </c>
      <c r="B159" s="332" t="s">
        <v>687</v>
      </c>
      <c r="C159" s="374" t="e">
        <f>VLOOKUP(A159,#REF!,61,0)</f>
        <v>#REF!</v>
      </c>
      <c r="D159" s="388">
        <v>22202</v>
      </c>
      <c r="E159" s="374" t="str">
        <f t="shared" si="24"/>
        <v>Sediada</v>
      </c>
      <c r="F159" s="374" t="e">
        <f>VLOOKUP($D159,#REF!,38,0)</f>
        <v>#REF!</v>
      </c>
      <c r="G159" s="374" t="e">
        <f>VLOOKUP($D159,#REF!,39,0)</f>
        <v>#REF!</v>
      </c>
      <c r="H159" s="374" t="e">
        <f>VLOOKUP($D159,#REF!,40,0)</f>
        <v>#REF!</v>
      </c>
      <c r="I159" s="374" t="e">
        <f>VLOOKUP($D159,#REF!,41,0)</f>
        <v>#REF!</v>
      </c>
      <c r="J159" s="374" t="e">
        <f>VLOOKUP($D159,#REF!,42,0)</f>
        <v>#REF!</v>
      </c>
    </row>
    <row r="160" spans="1:10" x14ac:dyDescent="0.25">
      <c r="A160" s="411">
        <v>22203</v>
      </c>
      <c r="B160" s="332" t="s">
        <v>687</v>
      </c>
      <c r="C160" s="374" t="e">
        <f>VLOOKUP(A160,#REF!,61,0)</f>
        <v>#REF!</v>
      </c>
      <c r="D160" s="388">
        <v>22203</v>
      </c>
      <c r="E160" s="374" t="str">
        <f t="shared" si="24"/>
        <v>Sediada</v>
      </c>
      <c r="F160" s="374" t="e">
        <f>VLOOKUP($D160,#REF!,38,0)</f>
        <v>#REF!</v>
      </c>
      <c r="G160" s="374" t="e">
        <f>VLOOKUP($D160,#REF!,39,0)</f>
        <v>#REF!</v>
      </c>
      <c r="H160" s="374" t="e">
        <f>VLOOKUP($D160,#REF!,40,0)</f>
        <v>#REF!</v>
      </c>
      <c r="I160" s="374" t="e">
        <f>VLOOKUP($D160,#REF!,41,0)</f>
        <v>#REF!</v>
      </c>
      <c r="J160" s="374" t="e">
        <f>VLOOKUP($D160,#REF!,42,0)</f>
        <v>#REF!</v>
      </c>
    </row>
    <row r="161" spans="1:10" x14ac:dyDescent="0.25">
      <c r="A161" s="411">
        <v>22204</v>
      </c>
      <c r="B161" s="332" t="s">
        <v>687</v>
      </c>
      <c r="C161" s="374" t="e">
        <f>VLOOKUP(A161,#REF!,61,0)</f>
        <v>#REF!</v>
      </c>
      <c r="D161" s="388">
        <v>22204</v>
      </c>
      <c r="E161" s="374" t="str">
        <f t="shared" si="24"/>
        <v>Sediada</v>
      </c>
      <c r="F161" s="374" t="e">
        <f>VLOOKUP($D161,#REF!,38,0)</f>
        <v>#REF!</v>
      </c>
      <c r="G161" s="374" t="e">
        <f>VLOOKUP($D161,#REF!,39,0)</f>
        <v>#REF!</v>
      </c>
      <c r="H161" s="374" t="e">
        <f>VLOOKUP($D161,#REF!,40,0)</f>
        <v>#REF!</v>
      </c>
      <c r="I161" s="374" t="e">
        <f>VLOOKUP($D161,#REF!,41,0)</f>
        <v>#REF!</v>
      </c>
      <c r="J161" s="374" t="e">
        <f>VLOOKUP($D161,#REF!,42,0)</f>
        <v>#REF!</v>
      </c>
    </row>
    <row r="162" spans="1:10" x14ac:dyDescent="0.25">
      <c r="A162" s="411">
        <v>22205</v>
      </c>
      <c r="B162" s="332" t="s">
        <v>687</v>
      </c>
      <c r="C162" s="374" t="e">
        <f>VLOOKUP(A162,#REF!,61,0)</f>
        <v>#REF!</v>
      </c>
      <c r="D162" s="388">
        <v>22205</v>
      </c>
      <c r="E162" s="374" t="str">
        <f t="shared" si="24"/>
        <v>Sediada</v>
      </c>
      <c r="F162" s="374" t="e">
        <f>VLOOKUP($D162,#REF!,38,0)</f>
        <v>#REF!</v>
      </c>
      <c r="G162" s="374" t="e">
        <f>VLOOKUP($D162,#REF!,39,0)</f>
        <v>#REF!</v>
      </c>
      <c r="H162" s="374" t="e">
        <f>VLOOKUP($D162,#REF!,40,0)</f>
        <v>#REF!</v>
      </c>
      <c r="I162" s="374" t="e">
        <f>VLOOKUP($D162,#REF!,41,0)</f>
        <v>#REF!</v>
      </c>
      <c r="J162" s="374" t="e">
        <f>VLOOKUP($D162,#REF!,42,0)</f>
        <v>#REF!</v>
      </c>
    </row>
    <row r="163" spans="1:10" x14ac:dyDescent="0.25">
      <c r="A163" s="411">
        <v>22209</v>
      </c>
      <c r="B163" s="332" t="s">
        <v>687</v>
      </c>
      <c r="C163" s="374" t="e">
        <f>VLOOKUP(A163,#REF!,61,0)</f>
        <v>#REF!</v>
      </c>
      <c r="D163" s="388">
        <v>22209</v>
      </c>
      <c r="E163" s="374" t="str">
        <f t="shared" si="24"/>
        <v>Sediada</v>
      </c>
      <c r="F163" s="374" t="e">
        <f>VLOOKUP($D163,#REF!,38,0)</f>
        <v>#REF!</v>
      </c>
      <c r="G163" s="374" t="e">
        <f>VLOOKUP($D163,#REF!,39,0)</f>
        <v>#REF!</v>
      </c>
      <c r="H163" s="374" t="e">
        <f>VLOOKUP($D163,#REF!,40,0)</f>
        <v>#REF!</v>
      </c>
      <c r="I163" s="374" t="e">
        <f>VLOOKUP($D163,#REF!,41,0)</f>
        <v>#REF!</v>
      </c>
      <c r="J163" s="374" t="e">
        <f>VLOOKUP($D163,#REF!,42,0)</f>
        <v>#REF!</v>
      </c>
    </row>
    <row r="164" spans="1:10" x14ac:dyDescent="0.25">
      <c r="A164" s="411">
        <v>23101</v>
      </c>
      <c r="B164" s="332" t="s">
        <v>687</v>
      </c>
      <c r="C164" s="374" t="e">
        <f>VLOOKUP(A164,#REF!,61,0)</f>
        <v>#REF!</v>
      </c>
      <c r="D164" s="388">
        <v>23101</v>
      </c>
      <c r="E164" s="374" t="str">
        <f t="shared" si="24"/>
        <v>Sediada</v>
      </c>
      <c r="F164" s="374" t="e">
        <f>VLOOKUP($D164,#REF!,38,0)</f>
        <v>#REF!</v>
      </c>
      <c r="G164" s="374" t="e">
        <f>VLOOKUP($D164,#REF!,39,0)</f>
        <v>#REF!</v>
      </c>
      <c r="H164" s="374" t="e">
        <f>VLOOKUP($D164,#REF!,40,0)</f>
        <v>#REF!</v>
      </c>
      <c r="I164" s="374" t="e">
        <f>VLOOKUP($D164,#REF!,41,0)</f>
        <v>#REF!</v>
      </c>
      <c r="J164" s="374" t="e">
        <f>VLOOKUP($D164,#REF!,42,0)</f>
        <v>#REF!</v>
      </c>
    </row>
    <row r="165" spans="1:10" x14ac:dyDescent="0.25">
      <c r="A165" s="411">
        <v>23109</v>
      </c>
      <c r="B165" s="332" t="s">
        <v>687</v>
      </c>
      <c r="C165" s="374" t="e">
        <f>VLOOKUP(A165,#REF!,61,0)</f>
        <v>#REF!</v>
      </c>
      <c r="D165" s="388">
        <v>23109</v>
      </c>
      <c r="E165" s="374" t="str">
        <f t="shared" si="24"/>
        <v>Sediada</v>
      </c>
      <c r="F165" s="374" t="e">
        <f>VLOOKUP($D165,#REF!,38,0)</f>
        <v>#REF!</v>
      </c>
      <c r="G165" s="374" t="e">
        <f>VLOOKUP($D165,#REF!,39,0)</f>
        <v>#REF!</v>
      </c>
      <c r="H165" s="374" t="e">
        <f>VLOOKUP($D165,#REF!,40,0)</f>
        <v>#REF!</v>
      </c>
      <c r="I165" s="374" t="e">
        <f>VLOOKUP($D165,#REF!,41,0)</f>
        <v>#REF!</v>
      </c>
      <c r="J165" s="374" t="e">
        <f>VLOOKUP($D165,#REF!,42,0)</f>
        <v>#REF!</v>
      </c>
    </row>
    <row r="166" spans="1:10" x14ac:dyDescent="0.25">
      <c r="A166" s="411">
        <v>23921</v>
      </c>
      <c r="B166" s="332" t="s">
        <v>687</v>
      </c>
      <c r="C166" s="374" t="e">
        <f>VLOOKUP(A166,#REF!,61,0)</f>
        <v>#REF!</v>
      </c>
      <c r="D166" s="388">
        <v>23921</v>
      </c>
      <c r="E166" s="374" t="str">
        <f t="shared" si="24"/>
        <v>Sediada</v>
      </c>
      <c r="F166" s="374" t="e">
        <f>VLOOKUP($D166,#REF!,38,0)</f>
        <v>#REF!</v>
      </c>
      <c r="G166" s="374" t="e">
        <f>VLOOKUP($D166,#REF!,39,0)</f>
        <v>#REF!</v>
      </c>
      <c r="H166" s="374" t="e">
        <f>VLOOKUP($D166,#REF!,40,0)</f>
        <v>#REF!</v>
      </c>
      <c r="I166" s="374" t="e">
        <f>VLOOKUP($D166,#REF!,41,0)</f>
        <v>#REF!</v>
      </c>
      <c r="J166" s="374" t="e">
        <f>VLOOKUP($D166,#REF!,42,0)</f>
        <v>#REF!</v>
      </c>
    </row>
    <row r="167" spans="1:10" x14ac:dyDescent="0.25">
      <c r="A167" s="411">
        <v>23930</v>
      </c>
      <c r="B167" s="332" t="s">
        <v>687</v>
      </c>
      <c r="C167" s="374" t="e">
        <f>VLOOKUP(A167,#REF!,61,0)</f>
        <v>#REF!</v>
      </c>
      <c r="D167" s="388">
        <v>23930</v>
      </c>
      <c r="E167" s="374" t="str">
        <f t="shared" si="24"/>
        <v>Sediada</v>
      </c>
      <c r="F167" s="374" t="e">
        <f>VLOOKUP($D167,#REF!,38,0)</f>
        <v>#REF!</v>
      </c>
      <c r="G167" s="374" t="e">
        <f>VLOOKUP($D167,#REF!,39,0)</f>
        <v>#REF!</v>
      </c>
      <c r="H167" s="374" t="e">
        <f>VLOOKUP($D167,#REF!,40,0)</f>
        <v>#REF!</v>
      </c>
      <c r="I167" s="374" t="e">
        <f>VLOOKUP($D167,#REF!,41,0)</f>
        <v>#REF!</v>
      </c>
      <c r="J167" s="374" t="e">
        <f>VLOOKUP($D167,#REF!,42,0)</f>
        <v>#REF!</v>
      </c>
    </row>
    <row r="168" spans="1:10" x14ac:dyDescent="0.25">
      <c r="A168" s="411">
        <v>23941</v>
      </c>
      <c r="B168" s="332" t="s">
        <v>687</v>
      </c>
      <c r="C168" s="374" t="e">
        <f>VLOOKUP(A168,#REF!,61,0)</f>
        <v>#REF!</v>
      </c>
      <c r="D168" s="388">
        <v>23941</v>
      </c>
      <c r="E168" s="374" t="str">
        <f t="shared" si="24"/>
        <v>Sediada</v>
      </c>
      <c r="F168" s="374" t="e">
        <f>VLOOKUP($D168,#REF!,38,0)</f>
        <v>#REF!</v>
      </c>
      <c r="G168" s="374" t="e">
        <f>VLOOKUP($D168,#REF!,39,0)</f>
        <v>#REF!</v>
      </c>
      <c r="H168" s="374" t="e">
        <f>VLOOKUP($D168,#REF!,40,0)</f>
        <v>#REF!</v>
      </c>
      <c r="I168" s="374" t="e">
        <f>VLOOKUP($D168,#REF!,41,0)</f>
        <v>#REF!</v>
      </c>
      <c r="J168" s="374" t="e">
        <f>VLOOKUP($D168,#REF!,42,0)</f>
        <v>#REF!</v>
      </c>
    </row>
    <row r="169" spans="1:10" x14ac:dyDescent="0.25">
      <c r="A169" s="411">
        <v>23942</v>
      </c>
      <c r="B169" s="332" t="s">
        <v>687</v>
      </c>
      <c r="C169" s="374" t="e">
        <f>VLOOKUP(A169,#REF!,61,0)</f>
        <v>#REF!</v>
      </c>
      <c r="D169" s="388">
        <v>23942</v>
      </c>
      <c r="E169" s="374" t="str">
        <f t="shared" si="24"/>
        <v>Sediada</v>
      </c>
      <c r="F169" s="374" t="e">
        <f>VLOOKUP($D169,#REF!,38,0)</f>
        <v>#REF!</v>
      </c>
      <c r="G169" s="374" t="e">
        <f>VLOOKUP($D169,#REF!,39,0)</f>
        <v>#REF!</v>
      </c>
      <c r="H169" s="374" t="e">
        <f>VLOOKUP($D169,#REF!,40,0)</f>
        <v>#REF!</v>
      </c>
      <c r="I169" s="374" t="e">
        <f>VLOOKUP($D169,#REF!,41,0)</f>
        <v>#REF!</v>
      </c>
      <c r="J169" s="374" t="e">
        <f>VLOOKUP($D169,#REF!,42,0)</f>
        <v>#REF!</v>
      </c>
    </row>
    <row r="170" spans="1:10" x14ac:dyDescent="0.25">
      <c r="A170" s="411">
        <v>23951</v>
      </c>
      <c r="B170" s="332" t="s">
        <v>687</v>
      </c>
      <c r="C170" s="374" t="e">
        <f>VLOOKUP(A170,#REF!,61,0)</f>
        <v>#REF!</v>
      </c>
      <c r="D170" s="388">
        <v>23951</v>
      </c>
      <c r="E170" s="374" t="str">
        <f t="shared" si="24"/>
        <v>Sediada</v>
      </c>
      <c r="F170" s="374" t="e">
        <f>VLOOKUP($D170,#REF!,38,0)</f>
        <v>#REF!</v>
      </c>
      <c r="G170" s="374" t="e">
        <f>VLOOKUP($D170,#REF!,39,0)</f>
        <v>#REF!</v>
      </c>
      <c r="H170" s="374" t="e">
        <f>VLOOKUP($D170,#REF!,40,0)</f>
        <v>#REF!</v>
      </c>
      <c r="I170" s="374" t="e">
        <f>VLOOKUP($D170,#REF!,41,0)</f>
        <v>#REF!</v>
      </c>
      <c r="J170" s="374" t="e">
        <f>VLOOKUP($D170,#REF!,42,0)</f>
        <v>#REF!</v>
      </c>
    </row>
    <row r="171" spans="1:10" x14ac:dyDescent="0.25">
      <c r="A171" s="411">
        <v>23952</v>
      </c>
      <c r="B171" s="332" t="s">
        <v>687</v>
      </c>
      <c r="C171" s="374" t="e">
        <f>VLOOKUP(A171,#REF!,61,0)</f>
        <v>#REF!</v>
      </c>
      <c r="D171" s="388">
        <v>23952</v>
      </c>
      <c r="E171" s="374" t="str">
        <f t="shared" si="24"/>
        <v>Sediada</v>
      </c>
      <c r="F171" s="374" t="e">
        <f>VLOOKUP($D171,#REF!,38,0)</f>
        <v>#REF!</v>
      </c>
      <c r="G171" s="374" t="e">
        <f>VLOOKUP($D171,#REF!,39,0)</f>
        <v>#REF!</v>
      </c>
      <c r="H171" s="374" t="e">
        <f>VLOOKUP($D171,#REF!,40,0)</f>
        <v>#REF!</v>
      </c>
      <c r="I171" s="374" t="e">
        <f>VLOOKUP($D171,#REF!,41,0)</f>
        <v>#REF!</v>
      </c>
      <c r="J171" s="374" t="e">
        <f>VLOOKUP($D171,#REF!,42,0)</f>
        <v>#REF!</v>
      </c>
    </row>
    <row r="172" spans="1:10" x14ac:dyDescent="0.25">
      <c r="A172" s="411">
        <v>23953</v>
      </c>
      <c r="B172" s="332" t="s">
        <v>687</v>
      </c>
      <c r="C172" s="374" t="e">
        <f>VLOOKUP(A172,#REF!,61,0)</f>
        <v>#REF!</v>
      </c>
      <c r="D172" s="388">
        <v>23953</v>
      </c>
      <c r="E172" s="374" t="str">
        <f t="shared" si="24"/>
        <v>Sediada</v>
      </c>
      <c r="F172" s="374" t="e">
        <f>VLOOKUP($D172,#REF!,38,0)</f>
        <v>#REF!</v>
      </c>
      <c r="G172" s="374" t="e">
        <f>VLOOKUP($D172,#REF!,39,0)</f>
        <v>#REF!</v>
      </c>
      <c r="H172" s="374" t="e">
        <f>VLOOKUP($D172,#REF!,40,0)</f>
        <v>#REF!</v>
      </c>
      <c r="I172" s="374" t="e">
        <f>VLOOKUP($D172,#REF!,41,0)</f>
        <v>#REF!</v>
      </c>
      <c r="J172" s="374" t="e">
        <f>VLOOKUP($D172,#REF!,42,0)</f>
        <v>#REF!</v>
      </c>
    </row>
    <row r="173" spans="1:10" x14ac:dyDescent="0.25">
      <c r="A173" s="411">
        <v>23959</v>
      </c>
      <c r="B173" s="332" t="s">
        <v>687</v>
      </c>
      <c r="C173" s="374" t="e">
        <f>VLOOKUP(A173,#REF!,61,0)</f>
        <v>#REF!</v>
      </c>
      <c r="D173" s="388">
        <v>23959</v>
      </c>
      <c r="E173" s="374" t="str">
        <f t="shared" si="24"/>
        <v>Sediada</v>
      </c>
      <c r="F173" s="374" t="e">
        <f>VLOOKUP($D173,#REF!,38,0)</f>
        <v>#REF!</v>
      </c>
      <c r="G173" s="374" t="e">
        <f>VLOOKUP($D173,#REF!,39,0)</f>
        <v>#REF!</v>
      </c>
      <c r="H173" s="374" t="e">
        <f>VLOOKUP($D173,#REF!,40,0)</f>
        <v>#REF!</v>
      </c>
      <c r="I173" s="374" t="e">
        <f>VLOOKUP($D173,#REF!,41,0)</f>
        <v>#REF!</v>
      </c>
      <c r="J173" s="374" t="e">
        <f>VLOOKUP($D173,#REF!,42,0)</f>
        <v>#REF!</v>
      </c>
    </row>
    <row r="174" spans="1:10" x14ac:dyDescent="0.25">
      <c r="A174" s="411">
        <v>23990</v>
      </c>
      <c r="B174" s="332" t="s">
        <v>687</v>
      </c>
      <c r="C174" s="374" t="e">
        <f>VLOOKUP(A174,#REF!,61,0)</f>
        <v>#REF!</v>
      </c>
      <c r="D174" s="388">
        <v>23990</v>
      </c>
      <c r="E174" s="374" t="str">
        <f t="shared" si="24"/>
        <v>Sediada</v>
      </c>
      <c r="F174" s="374" t="e">
        <f>VLOOKUP($D174,#REF!,38,0)</f>
        <v>#REF!</v>
      </c>
      <c r="G174" s="374" t="e">
        <f>VLOOKUP($D174,#REF!,39,0)</f>
        <v>#REF!</v>
      </c>
      <c r="H174" s="374" t="e">
        <f>VLOOKUP($D174,#REF!,40,0)</f>
        <v>#REF!</v>
      </c>
      <c r="I174" s="374" t="e">
        <f>VLOOKUP($D174,#REF!,41,0)</f>
        <v>#REF!</v>
      </c>
      <c r="J174" s="374" t="e">
        <f>VLOOKUP($D174,#REF!,42,0)</f>
        <v>#REF!</v>
      </c>
    </row>
    <row r="175" spans="1:10" x14ac:dyDescent="0.25">
      <c r="A175" s="411">
        <v>24101</v>
      </c>
      <c r="B175" s="332" t="s">
        <v>687</v>
      </c>
      <c r="C175" s="374" t="e">
        <f>VLOOKUP(A175,#REF!,61,0)</f>
        <v>#REF!</v>
      </c>
      <c r="D175" s="388">
        <v>24101</v>
      </c>
      <c r="E175" s="374" t="str">
        <f t="shared" si="24"/>
        <v>Sediada</v>
      </c>
      <c r="F175" s="374" t="e">
        <f>VLOOKUP($D175,#REF!,38,0)</f>
        <v>#REF!</v>
      </c>
      <c r="G175" s="374" t="e">
        <f>VLOOKUP($D175,#REF!,39,0)</f>
        <v>#REF!</v>
      </c>
      <c r="H175" s="374" t="e">
        <f>VLOOKUP($D175,#REF!,40,0)</f>
        <v>#REF!</v>
      </c>
      <c r="I175" s="374" t="e">
        <f>VLOOKUP($D175,#REF!,41,0)</f>
        <v>#REF!</v>
      </c>
      <c r="J175" s="374" t="e">
        <f>VLOOKUP($D175,#REF!,42,0)</f>
        <v>#REF!</v>
      </c>
    </row>
    <row r="176" spans="1:10" x14ac:dyDescent="0.25">
      <c r="A176" s="411">
        <v>24201</v>
      </c>
      <c r="B176" s="332" t="s">
        <v>687</v>
      </c>
      <c r="C176" s="374" t="e">
        <f>VLOOKUP(A176,#REF!,61,0)</f>
        <v>#REF!</v>
      </c>
      <c r="D176" s="388">
        <v>24102</v>
      </c>
      <c r="E176" s="374" t="str">
        <f>VLOOKUP(D176,$A$94:$B$226,2,0)</f>
        <v>Sediada</v>
      </c>
      <c r="F176" s="374" t="e">
        <f>VLOOKUP($D176,#REF!,38,0)</f>
        <v>#REF!</v>
      </c>
      <c r="G176" s="374" t="e">
        <f>VLOOKUP($D176,#REF!,39,0)</f>
        <v>#REF!</v>
      </c>
      <c r="H176" s="374" t="e">
        <f>VLOOKUP($D176,#REF!,40,0)</f>
        <v>#REF!</v>
      </c>
      <c r="I176" s="374" t="e">
        <f>VLOOKUP($D176,#REF!,41,0)</f>
        <v>#REF!</v>
      </c>
      <c r="J176" s="374" t="e">
        <f>VLOOKUP($D176,#REF!,42,0)</f>
        <v>#REF!</v>
      </c>
    </row>
    <row r="177" spans="1:10" x14ac:dyDescent="0.25">
      <c r="A177" s="411">
        <v>24202</v>
      </c>
      <c r="B177" s="332" t="s">
        <v>687</v>
      </c>
      <c r="C177" s="374" t="e">
        <f>VLOOKUP(A177,#REF!,61,0)</f>
        <v>#REF!</v>
      </c>
      <c r="D177" s="388">
        <v>24103</v>
      </c>
      <c r="E177" s="374" t="str">
        <f>VLOOKUP(D177,$A$94:$B$226,2,0)</f>
        <v>Sediada</v>
      </c>
      <c r="F177" s="374" t="e">
        <f>VLOOKUP($D177,#REF!,38,0)</f>
        <v>#REF!</v>
      </c>
      <c r="G177" s="374" t="e">
        <f>VLOOKUP($D177,#REF!,39,0)</f>
        <v>#REF!</v>
      </c>
      <c r="H177" s="374" t="e">
        <f>VLOOKUP($D177,#REF!,40,0)</f>
        <v>#REF!</v>
      </c>
      <c r="I177" s="374" t="e">
        <f>VLOOKUP($D177,#REF!,41,0)</f>
        <v>#REF!</v>
      </c>
      <c r="J177" s="374" t="e">
        <f>VLOOKUP($D177,#REF!,42,0)</f>
        <v>#REF!</v>
      </c>
    </row>
    <row r="178" spans="1:10" x14ac:dyDescent="0.25">
      <c r="A178" s="411">
        <v>24209</v>
      </c>
      <c r="B178" s="332" t="s">
        <v>687</v>
      </c>
      <c r="C178" s="374" t="e">
        <f>VLOOKUP(A178,#REF!,61,0)</f>
        <v>#REF!</v>
      </c>
      <c r="D178" s="388">
        <v>24109</v>
      </c>
      <c r="E178" s="374" t="str">
        <f>VLOOKUP(D178,$A$94:$B$226,2,0)</f>
        <v>Sediada</v>
      </c>
      <c r="F178" s="374" t="e">
        <f>VLOOKUP($D178,#REF!,38,0)</f>
        <v>#REF!</v>
      </c>
      <c r="G178" s="374" t="e">
        <f>VLOOKUP($D178,#REF!,39,0)</f>
        <v>#REF!</v>
      </c>
      <c r="H178" s="374" t="e">
        <f>VLOOKUP($D178,#REF!,40,0)</f>
        <v>#REF!</v>
      </c>
      <c r="I178" s="374" t="e">
        <f>VLOOKUP($D178,#REF!,41,0)</f>
        <v>#REF!</v>
      </c>
      <c r="J178" s="374" t="e">
        <f>VLOOKUP($D178,#REF!,42,0)</f>
        <v>#REF!</v>
      </c>
    </row>
    <row r="179" spans="1:10" x14ac:dyDescent="0.25">
      <c r="A179" s="411"/>
      <c r="C179" s="374" t="e">
        <f>+C224+C225+C226</f>
        <v>#REF!</v>
      </c>
      <c r="D179" s="411" t="s">
        <v>431</v>
      </c>
      <c r="F179" s="374" t="e">
        <f>VLOOKUP($D179,#REF!,38,0)</f>
        <v>#REF!</v>
      </c>
      <c r="G179" s="374" t="e">
        <f>VLOOKUP($D179,#REF!,39,0)</f>
        <v>#REF!</v>
      </c>
      <c r="H179" s="374" t="e">
        <f>VLOOKUP($D179,#REF!,40,0)</f>
        <v>#REF!</v>
      </c>
      <c r="I179" s="374" t="e">
        <f>VLOOKUP($D179,#REF!,41,0)</f>
        <v>#REF!</v>
      </c>
      <c r="J179" s="374" t="e">
        <f>VLOOKUP($D179,#REF!,42,0)</f>
        <v>#REF!</v>
      </c>
    </row>
    <row r="180" spans="1:10" x14ac:dyDescent="0.25">
      <c r="A180" s="411">
        <v>25113</v>
      </c>
      <c r="B180" s="332" t="s">
        <v>687</v>
      </c>
      <c r="C180" s="374" t="e">
        <f>VLOOKUP(A180,#REF!,61,0)</f>
        <v>#REF!</v>
      </c>
      <c r="D180" s="388">
        <v>25113</v>
      </c>
      <c r="E180" s="374" t="str">
        <f t="shared" ref="E180:E226" si="25">VLOOKUP(D180,$A$94:$B$223,2,0)</f>
        <v>Sediada</v>
      </c>
      <c r="F180" s="374" t="e">
        <f>VLOOKUP($D180,#REF!,38,0)</f>
        <v>#REF!</v>
      </c>
      <c r="G180" s="374" t="e">
        <f>VLOOKUP($D180,#REF!,39,0)</f>
        <v>#REF!</v>
      </c>
      <c r="H180" s="374" t="e">
        <f>VLOOKUP($D180,#REF!,40,0)</f>
        <v>#REF!</v>
      </c>
      <c r="I180" s="374" t="e">
        <f>VLOOKUP($D180,#REF!,41,0)</f>
        <v>#REF!</v>
      </c>
      <c r="J180" s="374" t="e">
        <f>VLOOKUP($D180,#REF!,42,0)</f>
        <v>#REF!</v>
      </c>
    </row>
    <row r="181" spans="1:10" x14ac:dyDescent="0.25">
      <c r="A181" s="411">
        <v>25119</v>
      </c>
      <c r="B181" s="332" t="s">
        <v>687</v>
      </c>
      <c r="C181" s="374" t="e">
        <f>VLOOKUP(A181,#REF!,61,0)</f>
        <v>#REF!</v>
      </c>
      <c r="D181" s="388">
        <v>25119</v>
      </c>
      <c r="E181" s="374" t="str">
        <f t="shared" si="25"/>
        <v>Sediada</v>
      </c>
      <c r="F181" s="374" t="e">
        <f>VLOOKUP($D181,#REF!,38,0)</f>
        <v>#REF!</v>
      </c>
      <c r="G181" s="374" t="e">
        <f>VLOOKUP($D181,#REF!,39,0)</f>
        <v>#REF!</v>
      </c>
      <c r="H181" s="374" t="e">
        <f>VLOOKUP($D181,#REF!,40,0)</f>
        <v>#REF!</v>
      </c>
      <c r="I181" s="374" t="e">
        <f>VLOOKUP($D181,#REF!,41,0)</f>
        <v>#REF!</v>
      </c>
      <c r="J181" s="374" t="e">
        <f>VLOOKUP($D181,#REF!,42,0)</f>
        <v>#REF!</v>
      </c>
    </row>
    <row r="182" spans="1:10" x14ac:dyDescent="0.25">
      <c r="A182" s="411">
        <v>25120</v>
      </c>
      <c r="B182" s="332" t="s">
        <v>687</v>
      </c>
      <c r="C182" s="374" t="e">
        <f>VLOOKUP(A182,#REF!,61,0)</f>
        <v>#REF!</v>
      </c>
      <c r="D182" s="388">
        <v>25120</v>
      </c>
      <c r="E182" s="374" t="str">
        <f t="shared" si="25"/>
        <v>Sediada</v>
      </c>
      <c r="F182" s="374" t="e">
        <f>VLOOKUP($D182,#REF!,38,0)</f>
        <v>#REF!</v>
      </c>
      <c r="G182" s="374" t="e">
        <f>VLOOKUP($D182,#REF!,39,0)</f>
        <v>#REF!</v>
      </c>
      <c r="H182" s="374" t="e">
        <f>VLOOKUP($D182,#REF!,40,0)</f>
        <v>#REF!</v>
      </c>
      <c r="I182" s="374" t="e">
        <f>VLOOKUP($D182,#REF!,41,0)</f>
        <v>#REF!</v>
      </c>
      <c r="J182" s="374" t="e">
        <f>VLOOKUP($D182,#REF!,42,0)</f>
        <v>#REF!</v>
      </c>
    </row>
    <row r="183" spans="1:10" x14ac:dyDescent="0.25">
      <c r="A183" s="411">
        <v>25910</v>
      </c>
      <c r="B183" s="332" t="s">
        <v>687</v>
      </c>
      <c r="C183" s="374" t="e">
        <f>VLOOKUP(A183,#REF!,61,0)</f>
        <v>#REF!</v>
      </c>
      <c r="D183" s="388">
        <v>25910</v>
      </c>
      <c r="E183" s="374" t="str">
        <f t="shared" si="25"/>
        <v>Sediada</v>
      </c>
      <c r="F183" s="374" t="e">
        <f>VLOOKUP($D183,#REF!,38,0)</f>
        <v>#REF!</v>
      </c>
      <c r="G183" s="374" t="e">
        <f>VLOOKUP($D183,#REF!,39,0)</f>
        <v>#REF!</v>
      </c>
      <c r="H183" s="374" t="e">
        <f>VLOOKUP($D183,#REF!,40,0)</f>
        <v>#REF!</v>
      </c>
      <c r="I183" s="374" t="e">
        <f>VLOOKUP($D183,#REF!,41,0)</f>
        <v>#REF!</v>
      </c>
      <c r="J183" s="374" t="e">
        <f>VLOOKUP($D183,#REF!,42,0)</f>
        <v>#REF!</v>
      </c>
    </row>
    <row r="184" spans="1:10" x14ac:dyDescent="0.25">
      <c r="A184" s="411">
        <v>25920</v>
      </c>
      <c r="B184" s="332" t="s">
        <v>687</v>
      </c>
      <c r="C184" s="374" t="e">
        <f>VLOOKUP(A184,#REF!,61,0)</f>
        <v>#REF!</v>
      </c>
      <c r="D184" s="388">
        <v>25920</v>
      </c>
      <c r="E184" s="374" t="str">
        <f t="shared" si="25"/>
        <v>Sediada</v>
      </c>
      <c r="F184" s="374" t="e">
        <f>VLOOKUP($D184,#REF!,38,0)</f>
        <v>#REF!</v>
      </c>
      <c r="G184" s="374" t="e">
        <f>VLOOKUP($D184,#REF!,39,0)</f>
        <v>#REF!</v>
      </c>
      <c r="H184" s="374" t="e">
        <f>VLOOKUP($D184,#REF!,40,0)</f>
        <v>#REF!</v>
      </c>
      <c r="I184" s="374" t="e">
        <f>VLOOKUP($D184,#REF!,41,0)</f>
        <v>#REF!</v>
      </c>
      <c r="J184" s="374" t="e">
        <f>VLOOKUP($D184,#REF!,42,0)</f>
        <v>#REF!</v>
      </c>
    </row>
    <row r="185" spans="1:10" x14ac:dyDescent="0.25">
      <c r="A185" s="411">
        <v>25991</v>
      </c>
      <c r="B185" s="332" t="s">
        <v>687</v>
      </c>
      <c r="C185" s="374" t="e">
        <f>VLOOKUP(A185,#REF!,61,0)</f>
        <v>#REF!</v>
      </c>
      <c r="D185" s="388">
        <v>25991</v>
      </c>
      <c r="E185" s="374" t="str">
        <f t="shared" si="25"/>
        <v>Sediada</v>
      </c>
      <c r="F185" s="374" t="e">
        <f>VLOOKUP($D185,#REF!,38,0)</f>
        <v>#REF!</v>
      </c>
      <c r="G185" s="374" t="e">
        <f>VLOOKUP($D185,#REF!,39,0)</f>
        <v>#REF!</v>
      </c>
      <c r="H185" s="374" t="e">
        <f>VLOOKUP($D185,#REF!,40,0)</f>
        <v>#REF!</v>
      </c>
      <c r="I185" s="374" t="e">
        <f>VLOOKUP($D185,#REF!,41,0)</f>
        <v>#REF!</v>
      </c>
      <c r="J185" s="374" t="e">
        <f>VLOOKUP($D185,#REF!,42,0)</f>
        <v>#REF!</v>
      </c>
    </row>
    <row r="186" spans="1:10" x14ac:dyDescent="0.25">
      <c r="A186" s="411">
        <v>25992</v>
      </c>
      <c r="B186" s="332" t="s">
        <v>687</v>
      </c>
      <c r="C186" s="374" t="e">
        <f>VLOOKUP(A186,#REF!,61,0)</f>
        <v>#REF!</v>
      </c>
      <c r="D186" s="388">
        <v>25992</v>
      </c>
      <c r="E186" s="374" t="str">
        <f t="shared" si="25"/>
        <v>Sediada</v>
      </c>
      <c r="F186" s="374" t="e">
        <f>VLOOKUP($D186,#REF!,38,0)</f>
        <v>#REF!</v>
      </c>
      <c r="G186" s="374" t="e">
        <f>VLOOKUP($D186,#REF!,39,0)</f>
        <v>#REF!</v>
      </c>
      <c r="H186" s="374" t="e">
        <f>VLOOKUP($D186,#REF!,40,0)</f>
        <v>#REF!</v>
      </c>
      <c r="I186" s="374" t="e">
        <f>VLOOKUP($D186,#REF!,41,0)</f>
        <v>#REF!</v>
      </c>
      <c r="J186" s="374" t="e">
        <f>VLOOKUP($D186,#REF!,42,0)</f>
        <v>#REF!</v>
      </c>
    </row>
    <row r="187" spans="1:10" x14ac:dyDescent="0.25">
      <c r="A187" s="411">
        <v>25993</v>
      </c>
      <c r="B187" s="332" t="s">
        <v>687</v>
      </c>
      <c r="C187" s="374" t="e">
        <f>VLOOKUP(A187,#REF!,61,0)</f>
        <v>#REF!</v>
      </c>
      <c r="D187" s="388">
        <v>25993</v>
      </c>
      <c r="E187" s="374" t="str">
        <f t="shared" si="25"/>
        <v>Sediada</v>
      </c>
      <c r="F187" s="374" t="e">
        <f>VLOOKUP($D187,#REF!,38,0)</f>
        <v>#REF!</v>
      </c>
      <c r="G187" s="374" t="e">
        <f>VLOOKUP($D187,#REF!,39,0)</f>
        <v>#REF!</v>
      </c>
      <c r="H187" s="374" t="e">
        <f>VLOOKUP($D187,#REF!,40,0)</f>
        <v>#REF!</v>
      </c>
      <c r="I187" s="374" t="e">
        <f>VLOOKUP($D187,#REF!,41,0)</f>
        <v>#REF!</v>
      </c>
      <c r="J187" s="374" t="e">
        <f>VLOOKUP($D187,#REF!,42,0)</f>
        <v>#REF!</v>
      </c>
    </row>
    <row r="188" spans="1:10" x14ac:dyDescent="0.25">
      <c r="A188" s="411">
        <v>25999</v>
      </c>
      <c r="B188" s="332" t="s">
        <v>687</v>
      </c>
      <c r="C188" s="374" t="e">
        <f>VLOOKUP(A188,#REF!,61,0)</f>
        <v>#REF!</v>
      </c>
      <c r="D188" s="388">
        <v>25999</v>
      </c>
      <c r="E188" s="374" t="str">
        <f t="shared" si="25"/>
        <v>Sediada</v>
      </c>
      <c r="F188" s="374" t="e">
        <f>VLOOKUP($D188,#REF!,38,0)</f>
        <v>#REF!</v>
      </c>
      <c r="G188" s="374" t="e">
        <f>VLOOKUP($D188,#REF!,39,0)</f>
        <v>#REF!</v>
      </c>
      <c r="H188" s="374" t="e">
        <f>VLOOKUP($D188,#REF!,40,0)</f>
        <v>#REF!</v>
      </c>
      <c r="I188" s="374" t="e">
        <f>VLOOKUP($D188,#REF!,41,0)</f>
        <v>#REF!</v>
      </c>
      <c r="J188" s="374" t="e">
        <f>VLOOKUP($D188,#REF!,42,0)</f>
        <v>#REF!</v>
      </c>
    </row>
    <row r="189" spans="1:10" x14ac:dyDescent="0.25">
      <c r="A189" s="411">
        <v>26101</v>
      </c>
      <c r="B189" s="332" t="s">
        <v>687</v>
      </c>
      <c r="C189" s="374" t="e">
        <f>VLOOKUP(A189,#REF!,61,0)</f>
        <v>#REF!</v>
      </c>
      <c r="D189" s="388">
        <v>26101</v>
      </c>
      <c r="E189" s="374" t="str">
        <f t="shared" si="25"/>
        <v>Sediada</v>
      </c>
      <c r="F189" s="374" t="e">
        <f>VLOOKUP($D189,#REF!,38,0)</f>
        <v>#REF!</v>
      </c>
      <c r="G189" s="374" t="e">
        <f>VLOOKUP($D189,#REF!,39,0)</f>
        <v>#REF!</v>
      </c>
      <c r="H189" s="374" t="e">
        <f>VLOOKUP($D189,#REF!,40,0)</f>
        <v>#REF!</v>
      </c>
      <c r="I189" s="374" t="e">
        <f>VLOOKUP($D189,#REF!,41,0)</f>
        <v>#REF!</v>
      </c>
      <c r="J189" s="374" t="e">
        <f>VLOOKUP($D189,#REF!,42,0)</f>
        <v>#REF!</v>
      </c>
    </row>
    <row r="190" spans="1:10" x14ac:dyDescent="0.25">
      <c r="A190" s="411">
        <v>26102</v>
      </c>
      <c r="B190" s="332" t="s">
        <v>687</v>
      </c>
      <c r="C190" s="374" t="e">
        <f>VLOOKUP(A190,#REF!,61,0)</f>
        <v>#REF!</v>
      </c>
      <c r="D190" s="388">
        <v>26102</v>
      </c>
      <c r="E190" s="374" t="str">
        <f t="shared" si="25"/>
        <v>Sediada</v>
      </c>
      <c r="F190" s="374" t="e">
        <f>VLOOKUP($D190,#REF!,38,0)</f>
        <v>#REF!</v>
      </c>
      <c r="G190" s="374" t="e">
        <f>VLOOKUP($D190,#REF!,39,0)</f>
        <v>#REF!</v>
      </c>
      <c r="H190" s="374" t="e">
        <f>VLOOKUP($D190,#REF!,40,0)</f>
        <v>#REF!</v>
      </c>
      <c r="I190" s="374" t="e">
        <f>VLOOKUP($D190,#REF!,41,0)</f>
        <v>#REF!</v>
      </c>
      <c r="J190" s="374" t="e">
        <f>VLOOKUP($D190,#REF!,42,0)</f>
        <v>#REF!</v>
      </c>
    </row>
    <row r="191" spans="1:10" x14ac:dyDescent="0.25">
      <c r="A191" s="411">
        <v>26103</v>
      </c>
      <c r="B191" s="332" t="s">
        <v>687</v>
      </c>
      <c r="C191" s="374" t="e">
        <f>VLOOKUP(A191,#REF!,61,0)</f>
        <v>#REF!</v>
      </c>
      <c r="D191" s="388">
        <v>26103</v>
      </c>
      <c r="E191" s="374" t="str">
        <f t="shared" si="25"/>
        <v>Sediada</v>
      </c>
      <c r="F191" s="374" t="e">
        <f>VLOOKUP($D191,#REF!,38,0)</f>
        <v>#REF!</v>
      </c>
      <c r="G191" s="374" t="e">
        <f>VLOOKUP($D191,#REF!,39,0)</f>
        <v>#REF!</v>
      </c>
      <c r="H191" s="374" t="e">
        <f>VLOOKUP($D191,#REF!,40,0)</f>
        <v>#REF!</v>
      </c>
      <c r="I191" s="374" t="e">
        <f>VLOOKUP($D191,#REF!,41,0)</f>
        <v>#REF!</v>
      </c>
      <c r="J191" s="374" t="e">
        <f>VLOOKUP($D191,#REF!,42,0)</f>
        <v>#REF!</v>
      </c>
    </row>
    <row r="192" spans="1:10" x14ac:dyDescent="0.25">
      <c r="A192" s="411">
        <v>26104</v>
      </c>
      <c r="B192" s="332" t="s">
        <v>687</v>
      </c>
      <c r="C192" s="374" t="e">
        <f>VLOOKUP(A192,#REF!,61,0)</f>
        <v>#REF!</v>
      </c>
      <c r="D192" s="388">
        <v>26104</v>
      </c>
      <c r="E192" s="374" t="str">
        <f t="shared" si="25"/>
        <v>Sediada</v>
      </c>
      <c r="F192" s="374" t="e">
        <f>VLOOKUP($D192,#REF!,38,0)</f>
        <v>#REF!</v>
      </c>
      <c r="G192" s="374" t="e">
        <f>VLOOKUP($D192,#REF!,39,0)</f>
        <v>#REF!</v>
      </c>
      <c r="H192" s="374" t="e">
        <f>VLOOKUP($D192,#REF!,40,0)</f>
        <v>#REF!</v>
      </c>
      <c r="I192" s="374" t="e">
        <f>VLOOKUP($D192,#REF!,41,0)</f>
        <v>#REF!</v>
      </c>
      <c r="J192" s="374" t="e">
        <f>VLOOKUP($D192,#REF!,42,0)</f>
        <v>#REF!</v>
      </c>
    </row>
    <row r="193" spans="1:10" x14ac:dyDescent="0.25">
      <c r="A193" s="411">
        <v>26105</v>
      </c>
      <c r="B193" s="332" t="s">
        <v>687</v>
      </c>
      <c r="C193" s="374" t="e">
        <f>VLOOKUP(A193,#REF!,61,0)</f>
        <v>#REF!</v>
      </c>
      <c r="D193" s="388">
        <v>26105</v>
      </c>
      <c r="E193" s="374" t="str">
        <f t="shared" si="25"/>
        <v>Sediada</v>
      </c>
      <c r="F193" s="374" t="e">
        <f>VLOOKUP($D193,#REF!,38,0)</f>
        <v>#REF!</v>
      </c>
      <c r="G193" s="374" t="e">
        <f>VLOOKUP($D193,#REF!,39,0)</f>
        <v>#REF!</v>
      </c>
      <c r="H193" s="374" t="e">
        <f>VLOOKUP($D193,#REF!,40,0)</f>
        <v>#REF!</v>
      </c>
      <c r="I193" s="374" t="e">
        <f>VLOOKUP($D193,#REF!,41,0)</f>
        <v>#REF!</v>
      </c>
      <c r="J193" s="374" t="e">
        <f>VLOOKUP($D193,#REF!,42,0)</f>
        <v>#REF!</v>
      </c>
    </row>
    <row r="194" spans="1:10" x14ac:dyDescent="0.25">
      <c r="A194" s="411">
        <v>26109</v>
      </c>
      <c r="B194" s="332" t="s">
        <v>687</v>
      </c>
      <c r="C194" s="374" t="e">
        <f>VLOOKUP(A194,#REF!,61,0)</f>
        <v>#REF!</v>
      </c>
      <c r="D194" s="388">
        <v>26109</v>
      </c>
      <c r="E194" s="374" t="str">
        <f t="shared" si="25"/>
        <v>Sediada</v>
      </c>
      <c r="F194" s="374" t="e">
        <f>VLOOKUP($D194,#REF!,38,0)</f>
        <v>#REF!</v>
      </c>
      <c r="G194" s="374" t="e">
        <f>VLOOKUP($D194,#REF!,39,0)</f>
        <v>#REF!</v>
      </c>
      <c r="H194" s="374" t="e">
        <f>VLOOKUP($D194,#REF!,40,0)</f>
        <v>#REF!</v>
      </c>
      <c r="I194" s="374" t="e">
        <f>VLOOKUP($D194,#REF!,41,0)</f>
        <v>#REF!</v>
      </c>
      <c r="J194" s="374" t="e">
        <f>VLOOKUP($D194,#REF!,42,0)</f>
        <v>#REF!</v>
      </c>
    </row>
    <row r="195" spans="1:10" x14ac:dyDescent="0.25">
      <c r="A195" s="411">
        <v>26201</v>
      </c>
      <c r="B195" s="332" t="s">
        <v>687</v>
      </c>
      <c r="C195" s="374" t="e">
        <f>VLOOKUP(A195,#REF!,61,0)</f>
        <v>#REF!</v>
      </c>
      <c r="D195" s="388">
        <v>26201</v>
      </c>
      <c r="E195" s="374" t="str">
        <f t="shared" si="25"/>
        <v>Sediada</v>
      </c>
      <c r="F195" s="374" t="e">
        <f>VLOOKUP($D195,#REF!,38,0)</f>
        <v>#REF!</v>
      </c>
      <c r="G195" s="374" t="e">
        <f>VLOOKUP($D195,#REF!,39,0)</f>
        <v>#REF!</v>
      </c>
      <c r="H195" s="374" t="e">
        <f>VLOOKUP($D195,#REF!,40,0)</f>
        <v>#REF!</v>
      </c>
      <c r="I195" s="374" t="e">
        <f>VLOOKUP($D195,#REF!,41,0)</f>
        <v>#REF!</v>
      </c>
      <c r="J195" s="374" t="e">
        <f>VLOOKUP($D195,#REF!,42,0)</f>
        <v>#REF!</v>
      </c>
    </row>
    <row r="196" spans="1:10" x14ac:dyDescent="0.25">
      <c r="A196" s="411">
        <v>26202</v>
      </c>
      <c r="B196" s="332" t="s">
        <v>687</v>
      </c>
      <c r="C196" s="374" t="e">
        <f>VLOOKUP(A196,#REF!,61,0)</f>
        <v>#REF!</v>
      </c>
      <c r="D196" s="388">
        <v>26202</v>
      </c>
      <c r="E196" s="374" t="str">
        <f t="shared" si="25"/>
        <v>Sediada</v>
      </c>
      <c r="F196" s="374" t="e">
        <f>VLOOKUP($D196,#REF!,38,0)</f>
        <v>#REF!</v>
      </c>
      <c r="G196" s="374" t="e">
        <f>VLOOKUP($D196,#REF!,39,0)</f>
        <v>#REF!</v>
      </c>
      <c r="H196" s="374" t="e">
        <f>VLOOKUP($D196,#REF!,40,0)</f>
        <v>#REF!</v>
      </c>
      <c r="I196" s="374" t="e">
        <f>VLOOKUP($D196,#REF!,41,0)</f>
        <v>#REF!</v>
      </c>
      <c r="J196" s="374" t="e">
        <f>VLOOKUP($D196,#REF!,42,0)</f>
        <v>#REF!</v>
      </c>
    </row>
    <row r="197" spans="1:10" x14ac:dyDescent="0.25">
      <c r="A197" s="411">
        <v>26300</v>
      </c>
      <c r="B197" s="332" t="s">
        <v>687</v>
      </c>
      <c r="C197" s="374" t="e">
        <f>VLOOKUP(A197,#REF!,61,0)</f>
        <v>#REF!</v>
      </c>
      <c r="D197" s="388">
        <v>26300</v>
      </c>
      <c r="E197" s="374" t="str">
        <f t="shared" si="25"/>
        <v>Sediada</v>
      </c>
      <c r="F197" s="374" t="e">
        <f>VLOOKUP($D197,#REF!,38,0)</f>
        <v>#REF!</v>
      </c>
      <c r="G197" s="374" t="e">
        <f>VLOOKUP($D197,#REF!,39,0)</f>
        <v>#REF!</v>
      </c>
      <c r="H197" s="374" t="e">
        <f>VLOOKUP($D197,#REF!,40,0)</f>
        <v>#REF!</v>
      </c>
      <c r="I197" s="374" t="e">
        <f>VLOOKUP($D197,#REF!,41,0)</f>
        <v>#REF!</v>
      </c>
      <c r="J197" s="374" t="e">
        <f>VLOOKUP($D197,#REF!,42,0)</f>
        <v>#REF!</v>
      </c>
    </row>
    <row r="198" spans="1:10" x14ac:dyDescent="0.25">
      <c r="A198" s="411">
        <v>26400</v>
      </c>
      <c r="B198" s="332" t="s">
        <v>687</v>
      </c>
      <c r="C198" s="374" t="e">
        <f>VLOOKUP(A198,#REF!,61,0)</f>
        <v>#REF!</v>
      </c>
      <c r="D198" s="388">
        <v>26400</v>
      </c>
      <c r="E198" s="374" t="str">
        <f t="shared" si="25"/>
        <v>Sediada</v>
      </c>
      <c r="F198" s="374" t="e">
        <f>VLOOKUP($D198,#REF!,38,0)</f>
        <v>#REF!</v>
      </c>
      <c r="G198" s="374" t="e">
        <f>VLOOKUP($D198,#REF!,39,0)</f>
        <v>#REF!</v>
      </c>
      <c r="H198" s="374" t="e">
        <f>VLOOKUP($D198,#REF!,40,0)</f>
        <v>#REF!</v>
      </c>
      <c r="I198" s="374" t="e">
        <f>VLOOKUP($D198,#REF!,41,0)</f>
        <v>#REF!</v>
      </c>
      <c r="J198" s="374" t="e">
        <f>VLOOKUP($D198,#REF!,42,0)</f>
        <v>#REF!</v>
      </c>
    </row>
    <row r="199" spans="1:10" x14ac:dyDescent="0.25">
      <c r="A199" s="411">
        <v>26511</v>
      </c>
      <c r="B199" s="332" t="s">
        <v>687</v>
      </c>
      <c r="C199" s="374" t="e">
        <f>VLOOKUP(A199,#REF!,61,0)</f>
        <v>#REF!</v>
      </c>
      <c r="D199" s="388">
        <v>26511</v>
      </c>
      <c r="E199" s="374" t="str">
        <f t="shared" si="25"/>
        <v>Sediada</v>
      </c>
      <c r="F199" s="374" t="e">
        <f>VLOOKUP($D199,#REF!,38,0)</f>
        <v>#REF!</v>
      </c>
      <c r="G199" s="374" t="e">
        <f>VLOOKUP($D199,#REF!,39,0)</f>
        <v>#REF!</v>
      </c>
      <c r="H199" s="374" t="e">
        <f>VLOOKUP($D199,#REF!,40,0)</f>
        <v>#REF!</v>
      </c>
      <c r="I199" s="374" t="e">
        <f>VLOOKUP($D199,#REF!,41,0)</f>
        <v>#REF!</v>
      </c>
      <c r="J199" s="374" t="e">
        <f>VLOOKUP($D199,#REF!,42,0)</f>
        <v>#REF!</v>
      </c>
    </row>
    <row r="200" spans="1:10" x14ac:dyDescent="0.25">
      <c r="A200" s="411">
        <v>26520</v>
      </c>
      <c r="B200" s="332" t="s">
        <v>687</v>
      </c>
      <c r="C200" s="374" t="e">
        <f>VLOOKUP(A200,#REF!,61,0)</f>
        <v>#REF!</v>
      </c>
      <c r="D200" s="388">
        <v>26520</v>
      </c>
      <c r="E200" s="374" t="str">
        <f t="shared" si="25"/>
        <v>Sediada</v>
      </c>
      <c r="F200" s="374" t="e">
        <f>VLOOKUP($D200,#REF!,38,0)</f>
        <v>#REF!</v>
      </c>
      <c r="G200" s="374" t="e">
        <f>VLOOKUP($D200,#REF!,39,0)</f>
        <v>#REF!</v>
      </c>
      <c r="H200" s="374" t="e">
        <f>VLOOKUP($D200,#REF!,40,0)</f>
        <v>#REF!</v>
      </c>
      <c r="I200" s="374" t="e">
        <f>VLOOKUP($D200,#REF!,41,0)</f>
        <v>#REF!</v>
      </c>
      <c r="J200" s="374" t="e">
        <f>VLOOKUP($D200,#REF!,42,0)</f>
        <v>#REF!</v>
      </c>
    </row>
    <row r="201" spans="1:10" x14ac:dyDescent="0.25">
      <c r="A201" s="411">
        <v>26600</v>
      </c>
      <c r="B201" s="332" t="s">
        <v>687</v>
      </c>
      <c r="C201" s="374" t="e">
        <f>VLOOKUP(A201,#REF!,61,0)</f>
        <v>#REF!</v>
      </c>
      <c r="D201" s="388">
        <v>26600</v>
      </c>
      <c r="E201" s="374" t="str">
        <f t="shared" si="25"/>
        <v>Sediada</v>
      </c>
      <c r="F201" s="374" t="e">
        <f>VLOOKUP($D201,#REF!,38,0)</f>
        <v>#REF!</v>
      </c>
      <c r="G201" s="374" t="e">
        <f>VLOOKUP($D201,#REF!,39,0)</f>
        <v>#REF!</v>
      </c>
      <c r="H201" s="374" t="e">
        <f>VLOOKUP($D201,#REF!,40,0)</f>
        <v>#REF!</v>
      </c>
      <c r="I201" s="374" t="e">
        <f>VLOOKUP($D201,#REF!,41,0)</f>
        <v>#REF!</v>
      </c>
      <c r="J201" s="374" t="e">
        <f>VLOOKUP($D201,#REF!,42,0)</f>
        <v>#REF!</v>
      </c>
    </row>
    <row r="202" spans="1:10" x14ac:dyDescent="0.25">
      <c r="A202" s="411">
        <v>26701</v>
      </c>
      <c r="B202" s="332" t="s">
        <v>687</v>
      </c>
      <c r="C202" s="374" t="e">
        <f>VLOOKUP(A202,#REF!,61,0)</f>
        <v>#REF!</v>
      </c>
      <c r="D202" s="388">
        <v>26701</v>
      </c>
      <c r="E202" s="374" t="str">
        <f t="shared" si="25"/>
        <v>Sediada</v>
      </c>
      <c r="F202" s="374" t="e">
        <f>VLOOKUP($D202,#REF!,38,0)</f>
        <v>#REF!</v>
      </c>
      <c r="G202" s="374" t="e">
        <f>VLOOKUP($D202,#REF!,39,0)</f>
        <v>#REF!</v>
      </c>
      <c r="H202" s="374" t="e">
        <f>VLOOKUP($D202,#REF!,40,0)</f>
        <v>#REF!</v>
      </c>
      <c r="I202" s="374" t="e">
        <f>VLOOKUP($D202,#REF!,41,0)</f>
        <v>#REF!</v>
      </c>
      <c r="J202" s="374" t="e">
        <f>VLOOKUP($D202,#REF!,42,0)</f>
        <v>#REF!</v>
      </c>
    </row>
    <row r="203" spans="1:10" x14ac:dyDescent="0.25">
      <c r="A203" s="411">
        <v>26702</v>
      </c>
      <c r="B203" s="332" t="s">
        <v>687</v>
      </c>
      <c r="C203" s="374" t="e">
        <f>VLOOKUP(A203,#REF!,61,0)</f>
        <v>#REF!</v>
      </c>
      <c r="D203" s="388">
        <v>26702</v>
      </c>
      <c r="E203" s="374" t="str">
        <f t="shared" si="25"/>
        <v>Sediada</v>
      </c>
      <c r="F203" s="374" t="e">
        <f>VLOOKUP($D203,#REF!,38,0)</f>
        <v>#REF!</v>
      </c>
      <c r="G203" s="374" t="e">
        <f>VLOOKUP($D203,#REF!,39,0)</f>
        <v>#REF!</v>
      </c>
      <c r="H203" s="374" t="e">
        <f>VLOOKUP($D203,#REF!,40,0)</f>
        <v>#REF!</v>
      </c>
      <c r="I203" s="374" t="e">
        <f>VLOOKUP($D203,#REF!,41,0)</f>
        <v>#REF!</v>
      </c>
      <c r="J203" s="374" t="e">
        <f>VLOOKUP($D203,#REF!,42,0)</f>
        <v>#REF!</v>
      </c>
    </row>
    <row r="204" spans="1:10" x14ac:dyDescent="0.25">
      <c r="A204" s="411">
        <v>27101</v>
      </c>
      <c r="B204" s="332" t="s">
        <v>687</v>
      </c>
      <c r="C204" s="374" t="e">
        <f>VLOOKUP(A204,#REF!,61,0)</f>
        <v>#REF!</v>
      </c>
      <c r="D204" s="388">
        <v>27101</v>
      </c>
      <c r="E204" s="374" t="str">
        <f t="shared" si="25"/>
        <v>Sediada</v>
      </c>
      <c r="F204" s="374" t="e">
        <f>VLOOKUP($D204,#REF!,38,0)</f>
        <v>#REF!</v>
      </c>
      <c r="G204" s="374" t="e">
        <f>VLOOKUP($D204,#REF!,39,0)</f>
        <v>#REF!</v>
      </c>
      <c r="H204" s="374" t="e">
        <f>VLOOKUP($D204,#REF!,40,0)</f>
        <v>#REF!</v>
      </c>
      <c r="I204" s="374" t="e">
        <f>VLOOKUP($D204,#REF!,41,0)</f>
        <v>#REF!</v>
      </c>
      <c r="J204" s="374" t="e">
        <f>VLOOKUP($D204,#REF!,42,0)</f>
        <v>#REF!</v>
      </c>
    </row>
    <row r="205" spans="1:10" x14ac:dyDescent="0.25">
      <c r="A205" s="411">
        <v>27102</v>
      </c>
      <c r="B205" s="332" t="s">
        <v>687</v>
      </c>
      <c r="C205" s="374" t="e">
        <f>VLOOKUP(A205,#REF!,61,0)</f>
        <v>#REF!</v>
      </c>
      <c r="D205" s="388">
        <v>27102</v>
      </c>
      <c r="E205" s="374" t="str">
        <f t="shared" si="25"/>
        <v>Sediada</v>
      </c>
      <c r="F205" s="374" t="e">
        <f>VLOOKUP($D205,#REF!,38,0)</f>
        <v>#REF!</v>
      </c>
      <c r="G205" s="374" t="e">
        <f>VLOOKUP($D205,#REF!,39,0)</f>
        <v>#REF!</v>
      </c>
      <c r="H205" s="374" t="e">
        <f>VLOOKUP($D205,#REF!,40,0)</f>
        <v>#REF!</v>
      </c>
      <c r="I205" s="374" t="e">
        <f>VLOOKUP($D205,#REF!,41,0)</f>
        <v>#REF!</v>
      </c>
      <c r="J205" s="374" t="e">
        <f>VLOOKUP($D205,#REF!,42,0)</f>
        <v>#REF!</v>
      </c>
    </row>
    <row r="206" spans="1:10" x14ac:dyDescent="0.25">
      <c r="A206" s="411">
        <v>27310</v>
      </c>
      <c r="B206" s="332" t="s">
        <v>687</v>
      </c>
      <c r="C206" s="374" t="e">
        <f>VLOOKUP(A206,#REF!,61,0)</f>
        <v>#REF!</v>
      </c>
      <c r="D206" s="388">
        <v>27310</v>
      </c>
      <c r="E206" s="374" t="str">
        <f t="shared" si="25"/>
        <v>Sediada</v>
      </c>
      <c r="F206" s="374" t="e">
        <f>VLOOKUP($D206,#REF!,38,0)</f>
        <v>#REF!</v>
      </c>
      <c r="G206" s="374" t="e">
        <f>VLOOKUP($D206,#REF!,39,0)</f>
        <v>#REF!</v>
      </c>
      <c r="H206" s="374" t="e">
        <f>VLOOKUP($D206,#REF!,40,0)</f>
        <v>#REF!</v>
      </c>
      <c r="I206" s="374" t="e">
        <f>VLOOKUP($D206,#REF!,41,0)</f>
        <v>#REF!</v>
      </c>
      <c r="J206" s="374" t="e">
        <f>VLOOKUP($D206,#REF!,42,0)</f>
        <v>#REF!</v>
      </c>
    </row>
    <row r="207" spans="1:10" x14ac:dyDescent="0.25">
      <c r="A207" s="411">
        <v>27320</v>
      </c>
      <c r="B207" s="332" t="s">
        <v>687</v>
      </c>
      <c r="C207" s="374" t="e">
        <f>VLOOKUP(A207,#REF!,61,0)</f>
        <v>#REF!</v>
      </c>
      <c r="D207" s="388">
        <v>27320</v>
      </c>
      <c r="E207" s="374" t="str">
        <f t="shared" si="25"/>
        <v>Sediada</v>
      </c>
      <c r="F207" s="374" t="e">
        <f>VLOOKUP($D207,#REF!,38,0)</f>
        <v>#REF!</v>
      </c>
      <c r="G207" s="374" t="e">
        <f>VLOOKUP($D207,#REF!,39,0)</f>
        <v>#REF!</v>
      </c>
      <c r="H207" s="374" t="e">
        <f>VLOOKUP($D207,#REF!,40,0)</f>
        <v>#REF!</v>
      </c>
      <c r="I207" s="374" t="e">
        <f>VLOOKUP($D207,#REF!,41,0)</f>
        <v>#REF!</v>
      </c>
      <c r="J207" s="374" t="e">
        <f>VLOOKUP($D207,#REF!,42,0)</f>
        <v>#REF!</v>
      </c>
    </row>
    <row r="208" spans="1:10" x14ac:dyDescent="0.25">
      <c r="A208" s="411">
        <v>27500</v>
      </c>
      <c r="B208" s="332" t="s">
        <v>687</v>
      </c>
      <c r="C208" s="374" t="e">
        <f>VLOOKUP(A208,#REF!,61,0)</f>
        <v>#REF!</v>
      </c>
      <c r="D208" s="388">
        <v>27500</v>
      </c>
      <c r="E208" s="374" t="str">
        <f t="shared" si="25"/>
        <v>Sediada</v>
      </c>
      <c r="F208" s="374" t="e">
        <f>VLOOKUP($D208,#REF!,38,0)</f>
        <v>#REF!</v>
      </c>
      <c r="G208" s="374" t="e">
        <f>VLOOKUP($D208,#REF!,39,0)</f>
        <v>#REF!</v>
      </c>
      <c r="H208" s="374" t="e">
        <f>VLOOKUP($D208,#REF!,40,0)</f>
        <v>#REF!</v>
      </c>
      <c r="I208" s="374" t="e">
        <f>VLOOKUP($D208,#REF!,41,0)</f>
        <v>#REF!</v>
      </c>
      <c r="J208" s="374" t="e">
        <f>VLOOKUP($D208,#REF!,42,0)</f>
        <v>#REF!</v>
      </c>
    </row>
    <row r="209" spans="1:10" x14ac:dyDescent="0.25">
      <c r="A209" s="411">
        <v>28120</v>
      </c>
      <c r="B209" s="332" t="s">
        <v>687</v>
      </c>
      <c r="C209" s="374" t="e">
        <f>VLOOKUP(A209,#REF!,61,0)</f>
        <v>#REF!</v>
      </c>
      <c r="D209" s="388">
        <v>28120</v>
      </c>
      <c r="E209" s="374" t="str">
        <f t="shared" si="25"/>
        <v>Sediada</v>
      </c>
      <c r="F209" s="374" t="e">
        <f>VLOOKUP($D209,#REF!,38,0)</f>
        <v>#REF!</v>
      </c>
      <c r="G209" s="374" t="e">
        <f>VLOOKUP($D209,#REF!,39,0)</f>
        <v>#REF!</v>
      </c>
      <c r="H209" s="374" t="e">
        <f>VLOOKUP($D209,#REF!,40,0)</f>
        <v>#REF!</v>
      </c>
      <c r="I209" s="374" t="e">
        <f>VLOOKUP($D209,#REF!,41,0)</f>
        <v>#REF!</v>
      </c>
      <c r="J209" s="374" t="e">
        <f>VLOOKUP($D209,#REF!,42,0)</f>
        <v>#REF!</v>
      </c>
    </row>
    <row r="210" spans="1:10" x14ac:dyDescent="0.25">
      <c r="A210" s="411">
        <v>28130</v>
      </c>
      <c r="B210" s="332" t="s">
        <v>687</v>
      </c>
      <c r="C210" s="374" t="e">
        <f>VLOOKUP(A210,#REF!,61,0)</f>
        <v>#REF!</v>
      </c>
      <c r="D210" s="388">
        <v>28130</v>
      </c>
      <c r="E210" s="374" t="str">
        <f t="shared" si="25"/>
        <v>Sediada</v>
      </c>
      <c r="F210" s="374" t="e">
        <f>VLOOKUP($D210,#REF!,38,0)</f>
        <v>#REF!</v>
      </c>
      <c r="G210" s="374" t="e">
        <f>VLOOKUP($D210,#REF!,39,0)</f>
        <v>#REF!</v>
      </c>
      <c r="H210" s="374" t="e">
        <f>VLOOKUP($D210,#REF!,40,0)</f>
        <v>#REF!</v>
      </c>
      <c r="I210" s="374" t="e">
        <f>VLOOKUP($D210,#REF!,41,0)</f>
        <v>#REF!</v>
      </c>
      <c r="J210" s="374" t="e">
        <f>VLOOKUP($D210,#REF!,42,0)</f>
        <v>#REF!</v>
      </c>
    </row>
    <row r="211" spans="1:10" x14ac:dyDescent="0.25">
      <c r="A211" s="411">
        <v>28140</v>
      </c>
      <c r="B211" s="332" t="s">
        <v>687</v>
      </c>
      <c r="C211" s="374" t="e">
        <f>VLOOKUP(A211,#REF!,61,0)</f>
        <v>#REF!</v>
      </c>
      <c r="D211" s="388">
        <v>28140</v>
      </c>
      <c r="E211" s="374" t="str">
        <f t="shared" si="25"/>
        <v>Sediada</v>
      </c>
      <c r="F211" s="374" t="e">
        <f>VLOOKUP($D211,#REF!,38,0)</f>
        <v>#REF!</v>
      </c>
      <c r="G211" s="374" t="e">
        <f>VLOOKUP($D211,#REF!,39,0)</f>
        <v>#REF!</v>
      </c>
      <c r="H211" s="374" t="e">
        <f>VLOOKUP($D211,#REF!,40,0)</f>
        <v>#REF!</v>
      </c>
      <c r="I211" s="374" t="e">
        <f>VLOOKUP($D211,#REF!,41,0)</f>
        <v>#REF!</v>
      </c>
      <c r="J211" s="374" t="e">
        <f>VLOOKUP($D211,#REF!,42,0)</f>
        <v>#REF!</v>
      </c>
    </row>
    <row r="212" spans="1:10" x14ac:dyDescent="0.25">
      <c r="A212" s="411">
        <v>28160</v>
      </c>
      <c r="B212" s="332" t="s">
        <v>687</v>
      </c>
      <c r="C212" s="374" t="e">
        <f>VLOOKUP(A212,#REF!,61,0)</f>
        <v>#REF!</v>
      </c>
      <c r="D212" s="388">
        <v>28160</v>
      </c>
      <c r="E212" s="374" t="str">
        <f t="shared" si="25"/>
        <v>Sediada</v>
      </c>
      <c r="F212" s="374" t="e">
        <f>VLOOKUP($D212,#REF!,38,0)</f>
        <v>#REF!</v>
      </c>
      <c r="G212" s="374" t="e">
        <f>VLOOKUP($D212,#REF!,39,0)</f>
        <v>#REF!</v>
      </c>
      <c r="H212" s="374" t="e">
        <f>VLOOKUP($D212,#REF!,40,0)</f>
        <v>#REF!</v>
      </c>
      <c r="I212" s="374" t="e">
        <f>VLOOKUP($D212,#REF!,41,0)</f>
        <v>#REF!</v>
      </c>
      <c r="J212" s="374" t="e">
        <f>VLOOKUP($D212,#REF!,42,0)</f>
        <v>#REF!</v>
      </c>
    </row>
    <row r="213" spans="1:10" x14ac:dyDescent="0.25">
      <c r="A213" s="411">
        <v>28180</v>
      </c>
      <c r="B213" s="332" t="s">
        <v>687</v>
      </c>
      <c r="C213" s="374" t="e">
        <f>VLOOKUP(A213,#REF!,61,0)</f>
        <v>#REF!</v>
      </c>
      <c r="D213" s="388">
        <v>28180</v>
      </c>
      <c r="E213" s="374" t="str">
        <f t="shared" si="25"/>
        <v>Sediada</v>
      </c>
      <c r="F213" s="374" t="e">
        <f>VLOOKUP($D213,#REF!,38,0)</f>
        <v>#REF!</v>
      </c>
      <c r="G213" s="374" t="e">
        <f>VLOOKUP($D213,#REF!,39,0)</f>
        <v>#REF!</v>
      </c>
      <c r="H213" s="374" t="e">
        <f>VLOOKUP($D213,#REF!,40,0)</f>
        <v>#REF!</v>
      </c>
      <c r="I213" s="374" t="e">
        <f>VLOOKUP($D213,#REF!,41,0)</f>
        <v>#REF!</v>
      </c>
      <c r="J213" s="374" t="e">
        <f>VLOOKUP($D213,#REF!,42,0)</f>
        <v>#REF!</v>
      </c>
    </row>
    <row r="214" spans="1:10" x14ac:dyDescent="0.25">
      <c r="A214" s="411">
        <v>28192</v>
      </c>
      <c r="B214" s="332" t="s">
        <v>687</v>
      </c>
      <c r="C214" s="374" t="e">
        <f>VLOOKUP(A214,#REF!,61,0)</f>
        <v>#REF!</v>
      </c>
      <c r="D214" s="388">
        <v>28192</v>
      </c>
      <c r="E214" s="374" t="str">
        <f t="shared" si="25"/>
        <v>Sediada</v>
      </c>
      <c r="F214" s="374" t="e">
        <f>VLOOKUP($D214,#REF!,38,0)</f>
        <v>#REF!</v>
      </c>
      <c r="G214" s="374" t="e">
        <f>VLOOKUP($D214,#REF!,39,0)</f>
        <v>#REF!</v>
      </c>
      <c r="H214" s="374" t="e">
        <f>VLOOKUP($D214,#REF!,40,0)</f>
        <v>#REF!</v>
      </c>
      <c r="I214" s="374" t="e">
        <f>VLOOKUP($D214,#REF!,41,0)</f>
        <v>#REF!</v>
      </c>
      <c r="J214" s="374" t="e">
        <f>VLOOKUP($D214,#REF!,42,0)</f>
        <v>#REF!</v>
      </c>
    </row>
    <row r="215" spans="1:10" x14ac:dyDescent="0.25">
      <c r="A215" s="411">
        <v>28220</v>
      </c>
      <c r="B215" s="332" t="s">
        <v>687</v>
      </c>
      <c r="C215" s="374" t="e">
        <f>VLOOKUP(A215,#REF!,61,0)</f>
        <v>#REF!</v>
      </c>
      <c r="D215" s="388">
        <v>28220</v>
      </c>
      <c r="E215" s="374" t="str">
        <f t="shared" si="25"/>
        <v>Sediada</v>
      </c>
      <c r="F215" s="374" t="e">
        <f>VLOOKUP($D215,#REF!,38,0)</f>
        <v>#REF!</v>
      </c>
      <c r="G215" s="374" t="e">
        <f>VLOOKUP($D215,#REF!,39,0)</f>
        <v>#REF!</v>
      </c>
      <c r="H215" s="374" t="e">
        <f>VLOOKUP($D215,#REF!,40,0)</f>
        <v>#REF!</v>
      </c>
      <c r="I215" s="374" t="e">
        <f>VLOOKUP($D215,#REF!,41,0)</f>
        <v>#REF!</v>
      </c>
      <c r="J215" s="374" t="e">
        <f>VLOOKUP($D215,#REF!,42,0)</f>
        <v>#REF!</v>
      </c>
    </row>
    <row r="216" spans="1:10" x14ac:dyDescent="0.25">
      <c r="A216" s="411">
        <v>28290</v>
      </c>
      <c r="B216" s="332" t="s">
        <v>687</v>
      </c>
      <c r="C216" s="374" t="e">
        <f>VLOOKUP(A216,#REF!,61,0)</f>
        <v>#REF!</v>
      </c>
      <c r="D216" s="388">
        <v>28290</v>
      </c>
      <c r="E216" s="374" t="str">
        <f t="shared" si="25"/>
        <v>Sediada</v>
      </c>
      <c r="F216" s="374" t="e">
        <f>VLOOKUP($D216,#REF!,38,0)</f>
        <v>#REF!</v>
      </c>
      <c r="G216" s="374" t="e">
        <f>VLOOKUP($D216,#REF!,39,0)</f>
        <v>#REF!</v>
      </c>
      <c r="H216" s="374" t="e">
        <f>VLOOKUP($D216,#REF!,40,0)</f>
        <v>#REF!</v>
      </c>
      <c r="I216" s="374" t="e">
        <f>VLOOKUP($D216,#REF!,41,0)</f>
        <v>#REF!</v>
      </c>
      <c r="J216" s="374" t="e">
        <f>VLOOKUP($D216,#REF!,42,0)</f>
        <v>#REF!</v>
      </c>
    </row>
    <row r="217" spans="1:10" x14ac:dyDescent="0.25">
      <c r="A217" s="411">
        <v>29101</v>
      </c>
      <c r="B217" s="332" t="s">
        <v>687</v>
      </c>
      <c r="C217" s="374" t="e">
        <f>VLOOKUP(A217,#REF!,61,0)</f>
        <v>#REF!</v>
      </c>
      <c r="D217" s="388">
        <v>29101</v>
      </c>
      <c r="E217" s="374" t="str">
        <f t="shared" si="25"/>
        <v>Sediada</v>
      </c>
      <c r="F217" s="374" t="e">
        <f>VLOOKUP($D217,#REF!,38,0)</f>
        <v>#REF!</v>
      </c>
      <c r="G217" s="374" t="e">
        <f>VLOOKUP($D217,#REF!,39,0)</f>
        <v>#REF!</v>
      </c>
      <c r="H217" s="374" t="e">
        <f>VLOOKUP($D217,#REF!,40,0)</f>
        <v>#REF!</v>
      </c>
      <c r="I217" s="374" t="e">
        <f>VLOOKUP($D217,#REF!,41,0)</f>
        <v>#REF!</v>
      </c>
      <c r="J217" s="374" t="e">
        <f>VLOOKUP($D217,#REF!,42,0)</f>
        <v>#REF!</v>
      </c>
    </row>
    <row r="218" spans="1:10" x14ac:dyDescent="0.25">
      <c r="A218" s="411">
        <v>29300</v>
      </c>
      <c r="B218" s="332" t="s">
        <v>687</v>
      </c>
      <c r="C218" s="374" t="e">
        <f>VLOOKUP(A218,#REF!,61,0)</f>
        <v>#REF!</v>
      </c>
      <c r="D218" s="388">
        <v>29300</v>
      </c>
      <c r="E218" s="374" t="str">
        <f t="shared" si="25"/>
        <v>Sediada</v>
      </c>
      <c r="F218" s="374" t="e">
        <f>VLOOKUP($D218,#REF!,38,0)</f>
        <v>#REF!</v>
      </c>
      <c r="G218" s="374" t="e">
        <f>VLOOKUP($D218,#REF!,39,0)</f>
        <v>#REF!</v>
      </c>
      <c r="H218" s="374" t="e">
        <f>VLOOKUP($D218,#REF!,40,0)</f>
        <v>#REF!</v>
      </c>
      <c r="I218" s="374" t="e">
        <f>VLOOKUP($D218,#REF!,41,0)</f>
        <v>#REF!</v>
      </c>
      <c r="J218" s="374" t="e">
        <f>VLOOKUP($D218,#REF!,42,0)</f>
        <v>#REF!</v>
      </c>
    </row>
    <row r="219" spans="1:10" x14ac:dyDescent="0.25">
      <c r="A219" s="411">
        <v>30110</v>
      </c>
      <c r="B219" s="332" t="s">
        <v>687</v>
      </c>
      <c r="C219" s="374" t="e">
        <f>VLOOKUP(A219,#REF!,61,0)</f>
        <v>#REF!</v>
      </c>
      <c r="D219" s="388">
        <v>30110</v>
      </c>
      <c r="E219" s="374" t="str">
        <f t="shared" si="25"/>
        <v>Sediada</v>
      </c>
      <c r="F219" s="374" t="e">
        <f>VLOOKUP($D219,#REF!,38,0)</f>
        <v>#REF!</v>
      </c>
      <c r="G219" s="374" t="e">
        <f>VLOOKUP($D219,#REF!,39,0)</f>
        <v>#REF!</v>
      </c>
      <c r="H219" s="374" t="e">
        <f>VLOOKUP($D219,#REF!,40,0)</f>
        <v>#REF!</v>
      </c>
      <c r="I219" s="374" t="e">
        <f>VLOOKUP($D219,#REF!,41,0)</f>
        <v>#REF!</v>
      </c>
      <c r="J219" s="374" t="e">
        <f>VLOOKUP($D219,#REF!,42,0)</f>
        <v>#REF!</v>
      </c>
    </row>
    <row r="220" spans="1:10" x14ac:dyDescent="0.25">
      <c r="A220" s="411">
        <v>30300</v>
      </c>
      <c r="B220" s="332" t="s">
        <v>687</v>
      </c>
      <c r="C220" s="374" t="e">
        <f>VLOOKUP(A220,#REF!,61,0)</f>
        <v>#REF!</v>
      </c>
      <c r="D220" s="388">
        <v>30300</v>
      </c>
      <c r="E220" s="374" t="str">
        <f t="shared" si="25"/>
        <v>Sediada</v>
      </c>
      <c r="F220" s="374" t="e">
        <f>VLOOKUP($D220,#REF!,38,0)</f>
        <v>#REF!</v>
      </c>
      <c r="G220" s="374" t="e">
        <f>VLOOKUP($D220,#REF!,39,0)</f>
        <v>#REF!</v>
      </c>
      <c r="H220" s="374" t="e">
        <f>VLOOKUP($D220,#REF!,40,0)</f>
        <v>#REF!</v>
      </c>
      <c r="I220" s="374" t="e">
        <f>VLOOKUP($D220,#REF!,41,0)</f>
        <v>#REF!</v>
      </c>
      <c r="J220" s="374" t="e">
        <f>VLOOKUP($D220,#REF!,42,0)</f>
        <v>#REF!</v>
      </c>
    </row>
    <row r="221" spans="1:10" x14ac:dyDescent="0.25">
      <c r="A221" s="411">
        <v>30910</v>
      </c>
      <c r="B221" s="332" t="s">
        <v>687</v>
      </c>
      <c r="C221" s="374" t="e">
        <f>VLOOKUP(A221,#REF!,61,0)</f>
        <v>#REF!</v>
      </c>
      <c r="D221" s="388">
        <v>30910</v>
      </c>
      <c r="E221" s="374" t="str">
        <f t="shared" si="25"/>
        <v>Sediada</v>
      </c>
      <c r="F221" s="374" t="e">
        <f>VLOOKUP($D221,#REF!,38,0)</f>
        <v>#REF!</v>
      </c>
      <c r="G221" s="374" t="e">
        <f>VLOOKUP($D221,#REF!,39,0)</f>
        <v>#REF!</v>
      </c>
      <c r="H221" s="374" t="e">
        <f>VLOOKUP($D221,#REF!,40,0)</f>
        <v>#REF!</v>
      </c>
      <c r="I221" s="374" t="e">
        <f>VLOOKUP($D221,#REF!,41,0)</f>
        <v>#REF!</v>
      </c>
      <c r="J221" s="374" t="e">
        <f>VLOOKUP($D221,#REF!,42,0)</f>
        <v>#REF!</v>
      </c>
    </row>
    <row r="222" spans="1:10" x14ac:dyDescent="0.25">
      <c r="A222" s="411">
        <v>31001</v>
      </c>
      <c r="B222" s="332" t="s">
        <v>687</v>
      </c>
      <c r="C222" s="374" t="e">
        <f>VLOOKUP(A222,#REF!,61,0)</f>
        <v>#REF!</v>
      </c>
      <c r="D222" s="388">
        <v>31001</v>
      </c>
      <c r="E222" s="374" t="str">
        <f t="shared" si="25"/>
        <v>Sediada</v>
      </c>
      <c r="F222" s="374" t="e">
        <f>VLOOKUP($D222,#REF!,38,0)</f>
        <v>#REF!</v>
      </c>
      <c r="G222" s="374" t="e">
        <f>VLOOKUP($D222,#REF!,39,0)</f>
        <v>#REF!</v>
      </c>
      <c r="H222" s="374" t="e">
        <f>VLOOKUP($D222,#REF!,40,0)</f>
        <v>#REF!</v>
      </c>
      <c r="I222" s="374" t="e">
        <f>VLOOKUP($D222,#REF!,41,0)</f>
        <v>#REF!</v>
      </c>
      <c r="J222" s="374" t="e">
        <f>VLOOKUP($D222,#REF!,42,0)</f>
        <v>#REF!</v>
      </c>
    </row>
    <row r="223" spans="1:10" x14ac:dyDescent="0.25">
      <c r="A223" s="411">
        <v>33150</v>
      </c>
      <c r="B223" s="332" t="s">
        <v>687</v>
      </c>
      <c r="C223" s="374" t="e">
        <f>VLOOKUP(A223,#REF!,61,0)</f>
        <v>#REF!</v>
      </c>
      <c r="D223" s="388">
        <v>33150</v>
      </c>
      <c r="E223" s="374" t="str">
        <f t="shared" si="25"/>
        <v>Sediada</v>
      </c>
      <c r="F223" s="374" t="e">
        <f>VLOOKUP($D223,#REF!,38,0)</f>
        <v>#REF!</v>
      </c>
      <c r="G223" s="374" t="e">
        <f>VLOOKUP($D223,#REF!,39,0)</f>
        <v>#REF!</v>
      </c>
      <c r="H223" s="374" t="e">
        <f>VLOOKUP($D223,#REF!,40,0)</f>
        <v>#REF!</v>
      </c>
      <c r="I223" s="374" t="e">
        <f>VLOOKUP($D223,#REF!,41,0)</f>
        <v>#REF!</v>
      </c>
      <c r="J223" s="374" t="e">
        <f>VLOOKUP($D223,#REF!,42,0)</f>
        <v>#REF!</v>
      </c>
    </row>
    <row r="224" spans="1:10" x14ac:dyDescent="0.25">
      <c r="A224" s="404">
        <v>24102</v>
      </c>
      <c r="B224" s="405" t="s">
        <v>687</v>
      </c>
      <c r="C224" s="374" t="e">
        <f>VLOOKUP(A224,#REF!,61,0)</f>
        <v>#REF!</v>
      </c>
      <c r="D224" s="407">
        <v>24201</v>
      </c>
      <c r="E224" s="406" t="str">
        <f t="shared" si="25"/>
        <v>Sediada</v>
      </c>
      <c r="F224" s="406" t="e">
        <f>VLOOKUP($D224,#REF!,38,0)</f>
        <v>#REF!</v>
      </c>
      <c r="G224" s="406" t="e">
        <f>VLOOKUP($D224,#REF!,39,0)</f>
        <v>#REF!</v>
      </c>
      <c r="H224" s="406" t="e">
        <f>VLOOKUP($D224,#REF!,40,0)</f>
        <v>#REF!</v>
      </c>
      <c r="I224" s="406" t="e">
        <f>VLOOKUP($D224,#REF!,41,0)</f>
        <v>#REF!</v>
      </c>
      <c r="J224" s="406" t="e">
        <f>VLOOKUP($D224,#REF!,42,0)</f>
        <v>#REF!</v>
      </c>
    </row>
    <row r="225" spans="1:17" x14ac:dyDescent="0.25">
      <c r="A225" s="404">
        <v>24103</v>
      </c>
      <c r="B225" s="405" t="s">
        <v>687</v>
      </c>
      <c r="C225" s="374" t="e">
        <f>VLOOKUP(A225,#REF!,61,0)</f>
        <v>#REF!</v>
      </c>
      <c r="D225" s="407">
        <v>24202</v>
      </c>
      <c r="E225" s="406" t="str">
        <f t="shared" si="25"/>
        <v>Sediada</v>
      </c>
      <c r="F225" s="406" t="e">
        <f>VLOOKUP($D225,#REF!,38,0)</f>
        <v>#REF!</v>
      </c>
      <c r="G225" s="406" t="e">
        <f>VLOOKUP($D225,#REF!,39,0)</f>
        <v>#REF!</v>
      </c>
      <c r="H225" s="406" t="e">
        <f>VLOOKUP($D225,#REF!,40,0)</f>
        <v>#REF!</v>
      </c>
      <c r="I225" s="406" t="e">
        <f>VLOOKUP($D225,#REF!,41,0)</f>
        <v>#REF!</v>
      </c>
      <c r="J225" s="406" t="e">
        <f>VLOOKUP($D225,#REF!,42,0)</f>
        <v>#REF!</v>
      </c>
    </row>
    <row r="226" spans="1:17" x14ac:dyDescent="0.25">
      <c r="A226" s="404">
        <v>24109</v>
      </c>
      <c r="B226" s="405" t="s">
        <v>687</v>
      </c>
      <c r="C226" s="374" t="e">
        <f>VLOOKUP(A226,#REF!,61,0)</f>
        <v>#REF!</v>
      </c>
      <c r="D226" s="407">
        <v>24209</v>
      </c>
      <c r="E226" s="406" t="str">
        <f t="shared" si="25"/>
        <v>Sediada</v>
      </c>
      <c r="F226" s="406" t="e">
        <f>VLOOKUP($D226,#REF!,38,0)</f>
        <v>#REF!</v>
      </c>
      <c r="G226" s="406" t="e">
        <f>VLOOKUP($D226,#REF!,39,0)</f>
        <v>#REF!</v>
      </c>
      <c r="H226" s="406" t="e">
        <f>VLOOKUP($D226,#REF!,40,0)</f>
        <v>#REF!</v>
      </c>
      <c r="I226" s="406" t="e">
        <f>VLOOKUP($D226,#REF!,41,0)</f>
        <v>#REF!</v>
      </c>
      <c r="J226" s="406" t="e">
        <f>VLOOKUP($D226,#REF!,42,0)</f>
        <v>#REF!</v>
      </c>
    </row>
    <row r="227" spans="1:17" x14ac:dyDescent="0.25">
      <c r="A227" s="411"/>
      <c r="D227" s="388"/>
      <c r="H227" s="374"/>
      <c r="I227" s="374"/>
      <c r="J227" s="374"/>
    </row>
    <row r="228" spans="1:17" x14ac:dyDescent="0.25">
      <c r="A228" s="411"/>
      <c r="C228" s="374" t="s">
        <v>689</v>
      </c>
      <c r="D228" s="388"/>
      <c r="F228" s="390">
        <v>43101</v>
      </c>
      <c r="G228" s="390">
        <v>43132</v>
      </c>
      <c r="H228" s="390">
        <v>43160</v>
      </c>
      <c r="I228" s="390">
        <v>43191</v>
      </c>
      <c r="J228" s="390">
        <v>43221</v>
      </c>
      <c r="K228" s="390">
        <v>43252</v>
      </c>
      <c r="L228" s="390">
        <v>43282</v>
      </c>
      <c r="M228" s="390">
        <v>43313</v>
      </c>
      <c r="N228" s="390">
        <v>43344</v>
      </c>
      <c r="O228" s="390">
        <v>43374</v>
      </c>
      <c r="P228" s="390">
        <v>43405</v>
      </c>
      <c r="Q228" s="390">
        <v>43435</v>
      </c>
    </row>
    <row r="229" spans="1:17" x14ac:dyDescent="0.25">
      <c r="D229" s="403">
        <v>10401</v>
      </c>
      <c r="E229" s="374">
        <v>5.0916078889437132E-2</v>
      </c>
      <c r="F229" s="374">
        <f>VLOOKUP($D229,'[2]5D'!$C:$AY,COLUMNS($A228:B228)+36,0)</f>
        <v>95.3850436012128</v>
      </c>
      <c r="G229" s="398">
        <f>VLOOKUP($D229,'[2]5D'!$C:$AY,COLUMNS($A228:C228)+36,0)</f>
        <v>80.725140876208386</v>
      </c>
      <c r="H229" s="374">
        <f>VLOOKUP($D229,'[2]5D'!$C:$AY,COLUMNS($A228:D228)+36,0)</f>
        <v>94.621259645364972</v>
      </c>
      <c r="I229" s="391">
        <f>VLOOKUP($D229,'[2]5D'!$C:$AY,COLUMNS($A228:E228)+36,0)</f>
        <v>93.681874513993236</v>
      </c>
      <c r="J229" s="391">
        <f>VLOOKUP($D229,'[2]5D'!$C:$AY,COLUMNS($A228:F228)+36,0)</f>
        <v>91.702468726488704</v>
      </c>
      <c r="K229" s="374">
        <f>VLOOKUP($D229,'[2]5D'!$C:$AY,COLUMNS($A228:G228)+36,0)</f>
        <v>80.117961186789813</v>
      </c>
      <c r="L229" s="374">
        <f>VLOOKUP($D229,'[2]5D'!$C:$AY,COLUMNS($A228:H228)+36,0)</f>
        <v>90.36877749780048</v>
      </c>
      <c r="M229" s="374">
        <f>VLOOKUP($D229,'[2]5D'!$C:$AY,COLUMNS($A228:I228)+36,0)</f>
        <v>97.425588175265716</v>
      </c>
      <c r="N229" s="374">
        <f>VLOOKUP($D229,'[2]5D'!$C:$AY,COLUMNS($A228:J228)+36,0)</f>
        <v>111.43256232534191</v>
      </c>
      <c r="O229" s="374">
        <f>VLOOKUP($D229,'[2]5D'!$C:$AY,COLUMNS($A228:K228)+36,0)</f>
        <v>118.12674845958213</v>
      </c>
      <c r="P229" s="374">
        <f>VLOOKUP($D229,'[2]5D'!$C:$AY,COLUMNS($A228:L228)+36,0)</f>
        <v>110.92866329992543</v>
      </c>
      <c r="Q229" s="374">
        <f>VLOOKUP($D229,'[2]5D'!$C:$AY,COLUMNS($A228:M228)+36,0)</f>
        <v>108.69346052445296</v>
      </c>
    </row>
    <row r="230" spans="1:17" x14ac:dyDescent="0.25">
      <c r="D230" s="403">
        <v>10402</v>
      </c>
      <c r="E230" s="374">
        <v>0.28019170738698462</v>
      </c>
      <c r="F230" s="374">
        <f>VLOOKUP($D230,'[2]5D'!$C:$AY,COLUMNS($A229:B229)+36,0)</f>
        <v>144.26221024493825</v>
      </c>
      <c r="G230" s="374">
        <f>VLOOKUP($D230,'[2]5D'!$C:$AY,COLUMNS($A229:C229)+36,0)</f>
        <v>89.029095157529753</v>
      </c>
      <c r="H230" s="374">
        <f>VLOOKUP($D230,'[2]5D'!$C:$AY,COLUMNS($A229:D229)+36,0)</f>
        <v>130.98387408900339</v>
      </c>
      <c r="I230" s="391">
        <f>VLOOKUP($D230,'[2]5D'!$C:$AY,COLUMNS($A229:E229)+36,0)</f>
        <v>132.41215565198578</v>
      </c>
      <c r="J230" s="391">
        <f>VLOOKUP($D230,'[2]5D'!$C:$AY,COLUMNS($A229:F229)+36,0)</f>
        <v>125.94412665558075</v>
      </c>
      <c r="K230" s="374">
        <f>VLOOKUP($D230,'[2]5D'!$C:$AY,COLUMNS($A229:G229)+36,0)</f>
        <v>117.21214288192905</v>
      </c>
      <c r="L230" s="374">
        <f>VLOOKUP($D230,'[2]5D'!$C:$AY,COLUMNS($A229:H229)+36,0)</f>
        <v>135.7409183258012</v>
      </c>
      <c r="M230" s="374">
        <f>VLOOKUP($D230,'[2]5D'!$C:$AY,COLUMNS($A229:I229)+36,0)</f>
        <v>165.87804009225471</v>
      </c>
      <c r="N230" s="374">
        <f>VLOOKUP($D230,'[2]5D'!$C:$AY,COLUMNS($A229:J229)+36,0)</f>
        <v>172.50286266586699</v>
      </c>
      <c r="O230" s="374">
        <f>VLOOKUP($D230,'[2]5D'!$C:$AY,COLUMNS($A229:K229)+36,0)</f>
        <v>157.64306065224204</v>
      </c>
      <c r="P230" s="374">
        <f>VLOOKUP($D230,'[2]5D'!$C:$AY,COLUMNS($A229:L229)+36,0)</f>
        <v>149.59039553560126</v>
      </c>
      <c r="Q230" s="374">
        <f>VLOOKUP($D230,'[2]5D'!$C:$AY,COLUMNS($A229:M229)+36,0)</f>
        <v>151.65321485876677</v>
      </c>
    </row>
    <row r="231" spans="1:17" x14ac:dyDescent="0.25">
      <c r="D231" s="403">
        <v>10403</v>
      </c>
      <c r="E231" s="374">
        <v>4.903910136423434E-4</v>
      </c>
      <c r="F231" s="374">
        <f>VLOOKUP($D231,'[2]5D'!$C:$AY,COLUMNS($A230:B230)+36,0)</f>
        <v>108.9146857718241</v>
      </c>
      <c r="G231" s="374">
        <f>VLOOKUP($D231,'[2]5D'!$C:$AY,COLUMNS($A230:C230)+36,0)</f>
        <v>84.942036091034183</v>
      </c>
      <c r="H231" s="374">
        <f>VLOOKUP($D231,'[2]5D'!$C:$AY,COLUMNS($A230:D230)+36,0)</f>
        <v>102.9559221243417</v>
      </c>
      <c r="I231" s="391">
        <f>VLOOKUP($D231,'[2]5D'!$C:$AY,COLUMNS($A230:E230)+36,0)</f>
        <v>99.48019632341699</v>
      </c>
      <c r="J231" s="391">
        <f>VLOOKUP($D231,'[2]5D'!$C:$AY,COLUMNS($A230:F230)+36,0)</f>
        <v>94.610068164924314</v>
      </c>
      <c r="K231" s="374">
        <f>VLOOKUP($D231,'[2]5D'!$C:$AY,COLUMNS($A230:G230)+36,0)</f>
        <v>82.444764269559855</v>
      </c>
      <c r="L231" s="374">
        <f>VLOOKUP($D231,'[2]5D'!$C:$AY,COLUMNS($A230:H230)+36,0)</f>
        <v>92.497640850453649</v>
      </c>
      <c r="M231" s="374">
        <f>VLOOKUP($D231,'[2]5D'!$C:$AY,COLUMNS($A230:I230)+36,0)</f>
        <v>94.849409817225222</v>
      </c>
      <c r="N231" s="374">
        <f>VLOOKUP($D231,'[2]5D'!$C:$AY,COLUMNS($A230:J230)+36,0)</f>
        <v>101.05436851233874</v>
      </c>
      <c r="O231" s="374">
        <f>VLOOKUP($D231,'[2]5D'!$C:$AY,COLUMNS($A230:K230)+36,0)</f>
        <v>121.8765650782605</v>
      </c>
      <c r="P231" s="374">
        <f>VLOOKUP($D231,'[2]5D'!$C:$AY,COLUMNS($A230:L230)+36,0)</f>
        <v>114.33519429375761</v>
      </c>
      <c r="Q231" s="374">
        <f>VLOOKUP($D231,'[2]5D'!$C:$AY,COLUMNS($A230:M230)+36,0)</f>
        <v>114.55503012858024</v>
      </c>
    </row>
    <row r="232" spans="1:17" x14ac:dyDescent="0.25">
      <c r="D232" s="403">
        <v>10404</v>
      </c>
      <c r="E232" s="374">
        <v>9.9854980685922298E-3</v>
      </c>
      <c r="F232" s="374">
        <f>VLOOKUP($D232,'[2]5D'!$C:$AY,COLUMNS($A231:B231)+36,0)</f>
        <v>120.57960543179371</v>
      </c>
      <c r="G232" s="374">
        <f>VLOOKUP($D232,'[2]5D'!$C:$AY,COLUMNS($A231:C231)+36,0)</f>
        <v>106.88021088586135</v>
      </c>
      <c r="H232" s="374">
        <f>VLOOKUP($D232,'[2]5D'!$C:$AY,COLUMNS($A231:D231)+36,0)</f>
        <v>103.7153154218019</v>
      </c>
      <c r="I232" s="391">
        <f>VLOOKUP($D232,'[2]5D'!$C:$AY,COLUMNS($A231:E231)+36,0)</f>
        <v>107.09296390092815</v>
      </c>
      <c r="J232" s="391">
        <f>VLOOKUP($D232,'[2]5D'!$C:$AY,COLUMNS($A231:F231)+36,0)</f>
        <v>112.44558600674245</v>
      </c>
      <c r="K232" s="374">
        <f>VLOOKUP($D232,'[2]5D'!$C:$AY,COLUMNS($A231:G231)+36,0)</f>
        <v>111.72640948812364</v>
      </c>
      <c r="L232" s="374">
        <f>VLOOKUP($D232,'[2]5D'!$C:$AY,COLUMNS($A231:H231)+36,0)</f>
        <v>104.02524344739555</v>
      </c>
      <c r="M232" s="374">
        <f>VLOOKUP($D232,'[2]5D'!$C:$AY,COLUMNS($A231:I231)+36,0)</f>
        <v>116.36134916648489</v>
      </c>
      <c r="N232" s="374">
        <f>VLOOKUP($D232,'[2]5D'!$C:$AY,COLUMNS($A231:J231)+36,0)</f>
        <v>108.05811129807276</v>
      </c>
      <c r="O232" s="374">
        <f>VLOOKUP($D232,'[2]5D'!$C:$AY,COLUMNS($A231:K231)+36,0)</f>
        <v>107.39074273861226</v>
      </c>
      <c r="P232" s="374">
        <f>VLOOKUP($D232,'[2]5D'!$C:$AY,COLUMNS($A231:L231)+36,0)</f>
        <v>107.30826646543537</v>
      </c>
      <c r="Q232" s="374">
        <f>VLOOKUP($D232,'[2]5D'!$C:$AY,COLUMNS($A231:M231)+36,0)</f>
        <v>103.41489684058553</v>
      </c>
    </row>
    <row r="233" spans="1:17" x14ac:dyDescent="0.25">
      <c r="D233" s="403">
        <v>10406</v>
      </c>
      <c r="E233" s="374">
        <v>7.0567679378803497E-2</v>
      </c>
      <c r="F233" s="374">
        <f>VLOOKUP($D233,'[2]5D'!$C:$AY,COLUMNS($A232:B232)+36,0)</f>
        <v>116.56105294332752</v>
      </c>
      <c r="G233" s="374">
        <f>VLOOKUP($D233,'[2]5D'!$C:$AY,COLUMNS($A232:C232)+36,0)</f>
        <v>113.72004434231199</v>
      </c>
      <c r="H233" s="374">
        <f>VLOOKUP($D233,'[2]5D'!$C:$AY,COLUMNS($A232:D232)+36,0)</f>
        <v>112.70606272627728</v>
      </c>
      <c r="I233" s="391">
        <f>VLOOKUP($D233,'[2]5D'!$C:$AY,COLUMNS($A232:E232)+36,0)</f>
        <v>121.25313826710129</v>
      </c>
      <c r="J233" s="391">
        <f>VLOOKUP($D233,'[2]5D'!$C:$AY,COLUMNS($A232:F232)+36,0)</f>
        <v>124.36972911599958</v>
      </c>
      <c r="K233" s="374">
        <f>VLOOKUP($D233,'[2]5D'!$C:$AY,COLUMNS($A232:G232)+36,0)</f>
        <v>114.50109694183585</v>
      </c>
      <c r="L233" s="374">
        <f>VLOOKUP($D233,'[2]5D'!$C:$AY,COLUMNS($A232:H232)+36,0)</f>
        <v>116.10720799041624</v>
      </c>
      <c r="M233" s="374">
        <f>VLOOKUP($D233,'[2]5D'!$C:$AY,COLUMNS($A232:I232)+36,0)</f>
        <v>94.126370701166877</v>
      </c>
      <c r="N233" s="374">
        <f>VLOOKUP($D233,'[2]5D'!$C:$AY,COLUMNS($A232:J232)+36,0)</f>
        <v>99.078522090540702</v>
      </c>
      <c r="O233" s="374">
        <f>VLOOKUP($D233,'[2]5D'!$C:$AY,COLUMNS($A232:K232)+36,0)</f>
        <v>107.12204752190107</v>
      </c>
      <c r="P233" s="374">
        <f>VLOOKUP($D233,'[2]5D'!$C:$AY,COLUMNS($A232:L232)+36,0)</f>
        <v>113.81496383224582</v>
      </c>
      <c r="Q233" s="374">
        <f>VLOOKUP($D233,'[2]5D'!$C:$AY,COLUMNS($A232:M232)+36,0)</f>
        <v>117.42721179649608</v>
      </c>
    </row>
    <row r="234" spans="1:17" x14ac:dyDescent="0.25">
      <c r="D234" s="403">
        <v>10501</v>
      </c>
      <c r="E234" s="374">
        <v>0.10518755878053915</v>
      </c>
      <c r="F234" s="374">
        <f>VLOOKUP($D234,'[2]5D'!$C:$AY,COLUMNS($A233:B233)+36,0)</f>
        <v>116.85025311379238</v>
      </c>
      <c r="G234" s="374">
        <f>VLOOKUP($D234,'[2]5D'!$C:$AY,COLUMNS($A233:C233)+36,0)</f>
        <v>104.28532429281331</v>
      </c>
      <c r="H234" s="374">
        <f>VLOOKUP($D234,'[2]5D'!$C:$AY,COLUMNS($A233:D233)+36,0)</f>
        <v>111.87554335611898</v>
      </c>
      <c r="I234" s="391">
        <f>VLOOKUP($D234,'[2]5D'!$C:$AY,COLUMNS($A233:E233)+36,0)</f>
        <v>110.43394590425575</v>
      </c>
      <c r="J234" s="391">
        <f>VLOOKUP($D234,'[2]5D'!$C:$AY,COLUMNS($A233:F233)+36,0)</f>
        <v>106.38617085469613</v>
      </c>
      <c r="K234" s="374">
        <f>VLOOKUP($D234,'[2]5D'!$C:$AY,COLUMNS($A233:G233)+36,0)</f>
        <v>101.91509917187344</v>
      </c>
      <c r="L234" s="374">
        <f>VLOOKUP($D234,'[2]5D'!$C:$AY,COLUMNS($A233:H233)+36,0)</f>
        <v>119.66157555363185</v>
      </c>
      <c r="M234" s="374">
        <f>VLOOKUP($D234,'[2]5D'!$C:$AY,COLUMNS($A233:I233)+36,0)</f>
        <v>111.55640226203057</v>
      </c>
      <c r="N234" s="374">
        <f>VLOOKUP($D234,'[2]5D'!$C:$AY,COLUMNS($A233:J233)+36,0)</f>
        <v>100.1328342158413</v>
      </c>
      <c r="O234" s="374">
        <f>VLOOKUP($D234,'[2]5D'!$C:$AY,COLUMNS($A233:K233)+36,0)</f>
        <v>105.16172047730674</v>
      </c>
      <c r="P234" s="374">
        <f>VLOOKUP($D234,'[2]5D'!$C:$AY,COLUMNS($A233:L233)+36,0)</f>
        <v>104.74481432853028</v>
      </c>
      <c r="Q234" s="374">
        <f>VLOOKUP($D234,'[2]5D'!$C:$AY,COLUMNS($A233:M233)+36,0)</f>
        <v>111.23650242250621</v>
      </c>
    </row>
    <row r="235" spans="1:17" x14ac:dyDescent="0.25">
      <c r="D235" s="403">
        <v>10502</v>
      </c>
      <c r="E235" s="374">
        <v>1.223470418077347E-2</v>
      </c>
      <c r="F235" s="374">
        <f>VLOOKUP($D235,'[2]5D'!$C:$AY,COLUMNS($A234:B234)+36,0)</f>
        <v>101.17942854714278</v>
      </c>
      <c r="G235" s="374">
        <f>VLOOKUP($D235,'[2]5D'!$C:$AY,COLUMNS($A234:C234)+36,0)</f>
        <v>105.41028012509763</v>
      </c>
      <c r="H235" s="374">
        <f>VLOOKUP($D235,'[2]5D'!$C:$AY,COLUMNS($A234:D234)+36,0)</f>
        <v>95.335810297111891</v>
      </c>
      <c r="I235" s="391">
        <f>VLOOKUP($D235,'[2]5D'!$C:$AY,COLUMNS($A234:E234)+36,0)</f>
        <v>99.713002139084168</v>
      </c>
      <c r="J235" s="391">
        <f>VLOOKUP($D235,'[2]5D'!$C:$AY,COLUMNS($A234:F234)+36,0)</f>
        <v>109.89458105255827</v>
      </c>
      <c r="K235" s="374">
        <f>VLOOKUP($D235,'[2]5D'!$C:$AY,COLUMNS($A234:G234)+36,0)</f>
        <v>108.09758836579798</v>
      </c>
      <c r="L235" s="374">
        <f>VLOOKUP($D235,'[2]5D'!$C:$AY,COLUMNS($A234:H234)+36,0)</f>
        <v>120.94568738520044</v>
      </c>
      <c r="M235" s="374">
        <f>VLOOKUP($D235,'[2]5D'!$C:$AY,COLUMNS($A234:I234)+36,0)</f>
        <v>119.51646299841661</v>
      </c>
      <c r="N235" s="374">
        <f>VLOOKUP($D235,'[2]5D'!$C:$AY,COLUMNS($A234:J234)+36,0)</f>
        <v>108.41728849005382</v>
      </c>
      <c r="O235" s="374">
        <f>VLOOKUP($D235,'[2]5D'!$C:$AY,COLUMNS($A234:K234)+36,0)</f>
        <v>113.24602795912722</v>
      </c>
      <c r="P235" s="374">
        <f>VLOOKUP($D235,'[2]5D'!$C:$AY,COLUMNS($A234:L234)+36,0)</f>
        <v>107.93106949523686</v>
      </c>
      <c r="Q235" s="374">
        <f>VLOOKUP($D235,'[2]5D'!$C:$AY,COLUMNS($A234:M234)+36,0)</f>
        <v>108.1348163668778</v>
      </c>
    </row>
    <row r="236" spans="1:17" x14ac:dyDescent="0.25">
      <c r="D236" s="403">
        <v>10611</v>
      </c>
      <c r="E236" s="374">
        <v>1.0023931114868196E-2</v>
      </c>
      <c r="F236" s="374">
        <f>VLOOKUP($D236,'[2]5D'!$C:$AY,COLUMNS($A235:B235)+36,0)</f>
        <v>124.46520503929925</v>
      </c>
      <c r="G236" s="374">
        <f>VLOOKUP($D236,'[2]5D'!$C:$AY,COLUMNS($A235:C235)+36,0)</f>
        <v>117.45572583559253</v>
      </c>
      <c r="H236" s="374">
        <f>VLOOKUP($D236,'[2]5D'!$C:$AY,COLUMNS($A235:D235)+36,0)</f>
        <v>144.39091388080377</v>
      </c>
      <c r="I236" s="391">
        <f>VLOOKUP($D236,'[2]5D'!$C:$AY,COLUMNS($A235:E235)+36,0)</f>
        <v>145.6981536054011</v>
      </c>
      <c r="J236" s="391">
        <f>VLOOKUP($D236,'[2]5D'!$C:$AY,COLUMNS($A235:F235)+36,0)</f>
        <v>124.99751827831307</v>
      </c>
      <c r="K236" s="374">
        <f>VLOOKUP($D236,'[2]5D'!$C:$AY,COLUMNS($A235:G235)+36,0)</f>
        <v>119.29476029973203</v>
      </c>
      <c r="L236" s="374">
        <f>VLOOKUP($D236,'[2]5D'!$C:$AY,COLUMNS($A235:H235)+36,0)</f>
        <v>116.00460043262586</v>
      </c>
      <c r="M236" s="374">
        <f>VLOOKUP($D236,'[2]5D'!$C:$AY,COLUMNS($A235:I235)+36,0)</f>
        <v>118.11123598084185</v>
      </c>
      <c r="N236" s="374">
        <f>VLOOKUP($D236,'[2]5D'!$C:$AY,COLUMNS($A235:J235)+36,0)</f>
        <v>112.05484075320497</v>
      </c>
      <c r="O236" s="374">
        <f>VLOOKUP($D236,'[2]5D'!$C:$AY,COLUMNS($A235:K235)+36,0)</f>
        <v>121.90542195458364</v>
      </c>
      <c r="P236" s="374">
        <f>VLOOKUP($D236,'[2]5D'!$C:$AY,COLUMNS($A235:L235)+36,0)</f>
        <v>125.72169593205508</v>
      </c>
      <c r="Q236" s="374">
        <f>VLOOKUP($D236,'[2]5D'!$C:$AY,COLUMNS($A235:M235)+36,0)</f>
        <v>118.08737571621877</v>
      </c>
    </row>
    <row r="237" spans="1:17" x14ac:dyDescent="0.25">
      <c r="D237" s="403">
        <v>10613</v>
      </c>
      <c r="E237" s="374">
        <v>1.6559360375900621E-3</v>
      </c>
      <c r="F237" s="374">
        <f>VLOOKUP($D237,'[2]5D'!$C:$AY,COLUMNS($A236:B236)+36,0)</f>
        <v>108.73329280657423</v>
      </c>
      <c r="G237" s="374">
        <f>VLOOKUP($D237,'[2]5D'!$C:$AY,COLUMNS($A236:C236)+36,0)</f>
        <v>106.29597344675527</v>
      </c>
      <c r="H237" s="374">
        <f>VLOOKUP($D237,'[2]5D'!$C:$AY,COLUMNS($A236:D236)+36,0)</f>
        <v>106.47192474574643</v>
      </c>
      <c r="I237" s="391">
        <f>VLOOKUP($D237,'[2]5D'!$C:$AY,COLUMNS($A236:E236)+36,0)</f>
        <v>114.06569308014953</v>
      </c>
      <c r="J237" s="391">
        <f>VLOOKUP($D237,'[2]5D'!$C:$AY,COLUMNS($A236:F236)+36,0)</f>
        <v>111.72672183953713</v>
      </c>
      <c r="K237" s="374">
        <f>VLOOKUP($D237,'[2]5D'!$C:$AY,COLUMNS($A236:G236)+36,0)</f>
        <v>111.44119447831569</v>
      </c>
      <c r="L237" s="374">
        <f>VLOOKUP($D237,'[2]5D'!$C:$AY,COLUMNS($A236:H236)+36,0)</f>
        <v>109.90097373252559</v>
      </c>
      <c r="M237" s="374">
        <f>VLOOKUP($D237,'[2]5D'!$C:$AY,COLUMNS($A236:I236)+36,0)</f>
        <v>110.08524037205687</v>
      </c>
      <c r="N237" s="374">
        <f>VLOOKUP($D237,'[2]5D'!$C:$AY,COLUMNS($A236:J236)+36,0)</f>
        <v>111.82599053116526</v>
      </c>
      <c r="O237" s="374">
        <f>VLOOKUP($D237,'[2]5D'!$C:$AY,COLUMNS($A236:K236)+36,0)</f>
        <v>102.72486823890726</v>
      </c>
      <c r="P237" s="374">
        <f>VLOOKUP($D237,'[2]5D'!$C:$AY,COLUMNS($A236:L236)+36,0)</f>
        <v>102.67318243653769</v>
      </c>
      <c r="Q237" s="374">
        <f>VLOOKUP($D237,'[2]5D'!$C:$AY,COLUMNS($A236:M236)+36,0)</f>
        <v>112.51956946852761</v>
      </c>
    </row>
    <row r="238" spans="1:17" x14ac:dyDescent="0.25">
      <c r="D238" s="403">
        <v>10711</v>
      </c>
      <c r="E238" s="374">
        <v>2.9691256430221614E-2</v>
      </c>
      <c r="F238" s="374">
        <f>VLOOKUP($D238,'[2]5D'!$C:$AY,COLUMNS($A237:B237)+36,0)</f>
        <v>127.10022443991994</v>
      </c>
      <c r="G238" s="374">
        <f>VLOOKUP($D238,'[2]5D'!$C:$AY,COLUMNS($A237:C237)+36,0)</f>
        <v>128.06541619604494</v>
      </c>
      <c r="H238" s="374">
        <f>VLOOKUP($D238,'[2]5D'!$C:$AY,COLUMNS($A237:D237)+36,0)</f>
        <v>129.04901199924541</v>
      </c>
      <c r="I238" s="391">
        <f>VLOOKUP($D238,'[2]5D'!$C:$AY,COLUMNS($A237:E237)+36,0)</f>
        <v>136.00591101064836</v>
      </c>
      <c r="J238" s="391">
        <f>VLOOKUP($D238,'[2]5D'!$C:$AY,COLUMNS($A237:F237)+36,0)</f>
        <v>138.52223578597878</v>
      </c>
      <c r="K238" s="374">
        <f>VLOOKUP($D238,'[2]5D'!$C:$AY,COLUMNS($A237:G237)+36,0)</f>
        <v>138.36905970093017</v>
      </c>
      <c r="L238" s="374">
        <f>VLOOKUP($D238,'[2]5D'!$C:$AY,COLUMNS($A237:H237)+36,0)</f>
        <v>152.49447884302592</v>
      </c>
      <c r="M238" s="374">
        <f>VLOOKUP($D238,'[2]5D'!$C:$AY,COLUMNS($A237:I237)+36,0)</f>
        <v>140.33332257905872</v>
      </c>
      <c r="N238" s="374">
        <f>VLOOKUP($D238,'[2]5D'!$C:$AY,COLUMNS($A237:J237)+36,0)</f>
        <v>136.87623486549307</v>
      </c>
      <c r="O238" s="374">
        <f>VLOOKUP($D238,'[2]5D'!$C:$AY,COLUMNS($A237:K237)+36,0)</f>
        <v>114.19808483946832</v>
      </c>
      <c r="P238" s="374">
        <f>VLOOKUP($D238,'[2]5D'!$C:$AY,COLUMNS($A237:L237)+36,0)</f>
        <v>131.5809119338428</v>
      </c>
      <c r="Q238" s="374">
        <f>VLOOKUP($D238,'[2]5D'!$C:$AY,COLUMNS($A237:M237)+36,0)</f>
        <v>136.15732712844218</v>
      </c>
    </row>
    <row r="239" spans="1:17" x14ac:dyDescent="0.25">
      <c r="D239" s="403">
        <v>10712</v>
      </c>
      <c r="E239" s="374">
        <v>1.5874652868030505E-2</v>
      </c>
      <c r="F239" s="374">
        <f>VLOOKUP($D239,'[2]5D'!$C:$AY,COLUMNS($A238:B238)+36,0)</f>
        <v>129.33230809481643</v>
      </c>
      <c r="G239" s="374">
        <f>VLOOKUP($D239,'[2]5D'!$C:$AY,COLUMNS($A238:C238)+36,0)</f>
        <v>119.1991034527322</v>
      </c>
      <c r="H239" s="374">
        <f>VLOOKUP($D239,'[2]5D'!$C:$AY,COLUMNS($A238:D238)+36,0)</f>
        <v>111.14226903292648</v>
      </c>
      <c r="I239" s="391">
        <f>VLOOKUP($D239,'[2]5D'!$C:$AY,COLUMNS($A238:E238)+36,0)</f>
        <v>124.79319375996438</v>
      </c>
      <c r="J239" s="391">
        <f>VLOOKUP($D239,'[2]5D'!$C:$AY,COLUMNS($A238:F238)+36,0)</f>
        <v>133.98470730750276</v>
      </c>
      <c r="K239" s="374">
        <f>VLOOKUP($D239,'[2]5D'!$C:$AY,COLUMNS($A238:G238)+36,0)</f>
        <v>133.0819442713323</v>
      </c>
      <c r="L239" s="374">
        <f>VLOOKUP($D239,'[2]5D'!$C:$AY,COLUMNS($A238:H238)+36,0)</f>
        <v>146.74940293847291</v>
      </c>
      <c r="M239" s="374">
        <f>VLOOKUP($D239,'[2]5D'!$C:$AY,COLUMNS($A238:I238)+36,0)</f>
        <v>142.80313096201675</v>
      </c>
      <c r="N239" s="374">
        <f>VLOOKUP($D239,'[2]5D'!$C:$AY,COLUMNS($A238:J238)+36,0)</f>
        <v>135.08913175648487</v>
      </c>
      <c r="O239" s="374">
        <f>VLOOKUP($D239,'[2]5D'!$C:$AY,COLUMNS($A238:K238)+36,0)</f>
        <v>134.07999728635596</v>
      </c>
      <c r="P239" s="374">
        <f>VLOOKUP($D239,'[2]5D'!$C:$AY,COLUMNS($A238:L238)+36,0)</f>
        <v>132.98531604672959</v>
      </c>
      <c r="Q239" s="374">
        <f>VLOOKUP($D239,'[2]5D'!$C:$AY,COLUMNS($A238:M238)+36,0)</f>
        <v>145.0727668252643</v>
      </c>
    </row>
    <row r="240" spans="1:17" x14ac:dyDescent="0.25">
      <c r="D240" s="403">
        <v>10713</v>
      </c>
      <c r="E240" s="374">
        <v>2.3343081799266979E-3</v>
      </c>
      <c r="F240" s="374">
        <f>VLOOKUP($D240,'[2]5D'!$C:$AY,COLUMNS($A239:B239)+36,0)</f>
        <v>119.4071504769648</v>
      </c>
      <c r="G240" s="374">
        <f>VLOOKUP($D240,'[2]5D'!$C:$AY,COLUMNS($A239:C239)+36,0)</f>
        <v>106.61749525466047</v>
      </c>
      <c r="H240" s="374">
        <f>VLOOKUP($D240,'[2]5D'!$C:$AY,COLUMNS($A239:D239)+36,0)</f>
        <v>105.65119058926602</v>
      </c>
      <c r="I240" s="391">
        <f>VLOOKUP($D240,'[2]5D'!$C:$AY,COLUMNS($A239:E239)+36,0)</f>
        <v>108.03472192099814</v>
      </c>
      <c r="J240" s="391">
        <f>VLOOKUP($D240,'[2]5D'!$C:$AY,COLUMNS($A239:F239)+36,0)</f>
        <v>110.47450288402814</v>
      </c>
      <c r="K240" s="374">
        <f>VLOOKUP($D240,'[2]5D'!$C:$AY,COLUMNS($A239:G239)+36,0)</f>
        <v>115.3955630724099</v>
      </c>
      <c r="L240" s="374">
        <f>VLOOKUP($D240,'[2]5D'!$C:$AY,COLUMNS($A239:H239)+36,0)</f>
        <v>114.55613271550142</v>
      </c>
      <c r="M240" s="374">
        <f>VLOOKUP($D240,'[2]5D'!$C:$AY,COLUMNS($A239:I239)+36,0)</f>
        <v>109.64060867849774</v>
      </c>
      <c r="N240" s="374">
        <f>VLOOKUP($D240,'[2]5D'!$C:$AY,COLUMNS($A239:J239)+36,0)</f>
        <v>103.19921903904476</v>
      </c>
      <c r="O240" s="374">
        <f>VLOOKUP($D240,'[2]5D'!$C:$AY,COLUMNS($A239:K239)+36,0)</f>
        <v>100.48931996276238</v>
      </c>
      <c r="P240" s="374">
        <f>VLOOKUP($D240,'[2]5D'!$C:$AY,COLUMNS($A239:L239)+36,0)</f>
        <v>94.607612861068091</v>
      </c>
      <c r="Q240" s="374">
        <f>VLOOKUP($D240,'[2]5D'!$C:$AY,COLUMNS($A239:M239)+36,0)</f>
        <v>104.69800744132304</v>
      </c>
    </row>
    <row r="241" spans="4:17" x14ac:dyDescent="0.25">
      <c r="D241" s="403">
        <v>10721</v>
      </c>
      <c r="E241" s="374">
        <v>6.7174318863590741E-3</v>
      </c>
      <c r="F241" s="374">
        <f>VLOOKUP($D241,'[2]5D'!$C:$AY,COLUMNS($A240:B240)+36,0)</f>
        <v>145.05644620030878</v>
      </c>
      <c r="G241" s="374">
        <f>VLOOKUP($D241,'[2]5D'!$C:$AY,COLUMNS($A240:C240)+36,0)</f>
        <v>120.76730682494434</v>
      </c>
      <c r="H241" s="374">
        <f>VLOOKUP($D241,'[2]5D'!$C:$AY,COLUMNS($A240:D240)+36,0)</f>
        <v>123.30155128825251</v>
      </c>
      <c r="I241" s="391">
        <f>VLOOKUP($D241,'[2]5D'!$C:$AY,COLUMNS($A240:E240)+36,0)</f>
        <v>128.39211766148622</v>
      </c>
      <c r="J241" s="391">
        <f>VLOOKUP($D241,'[2]5D'!$C:$AY,COLUMNS($A240:F240)+36,0)</f>
        <v>111.2326294236891</v>
      </c>
      <c r="K241" s="374">
        <f>VLOOKUP($D241,'[2]5D'!$C:$AY,COLUMNS($A240:G240)+36,0)</f>
        <v>109.78648224655794</v>
      </c>
      <c r="L241" s="374">
        <f>VLOOKUP($D241,'[2]5D'!$C:$AY,COLUMNS($A240:H240)+36,0)</f>
        <v>116.01682053449865</v>
      </c>
      <c r="M241" s="374">
        <f>VLOOKUP($D241,'[2]5D'!$C:$AY,COLUMNS($A240:I240)+36,0)</f>
        <v>115.47540016558419</v>
      </c>
      <c r="N241" s="374">
        <f>VLOOKUP($D241,'[2]5D'!$C:$AY,COLUMNS($A240:J240)+36,0)</f>
        <v>107.95855269018169</v>
      </c>
      <c r="O241" s="374">
        <f>VLOOKUP($D241,'[2]5D'!$C:$AY,COLUMNS($A240:K240)+36,0)</f>
        <v>106.24596437758467</v>
      </c>
      <c r="P241" s="374">
        <f>VLOOKUP($D241,'[2]5D'!$C:$AY,COLUMNS($A240:L240)+36,0)</f>
        <v>106.4030305553318</v>
      </c>
      <c r="Q241" s="374">
        <f>VLOOKUP($D241,'[2]5D'!$C:$AY,COLUMNS($A240:M240)+36,0)</f>
        <v>108.44770754599422</v>
      </c>
    </row>
    <row r="242" spans="4:17" x14ac:dyDescent="0.25">
      <c r="D242" s="403">
        <v>10731</v>
      </c>
      <c r="E242" s="374">
        <v>1.3034731272699735E-2</v>
      </c>
      <c r="F242" s="374">
        <f>VLOOKUP($D242,'[2]5D'!$C:$AY,COLUMNS($A241:B241)+36,0)</f>
        <v>102.96174739392983</v>
      </c>
      <c r="G242" s="374">
        <f>VLOOKUP($D242,'[2]5D'!$C:$AY,COLUMNS($A241:C241)+36,0)</f>
        <v>102.29240802361112</v>
      </c>
      <c r="H242" s="374">
        <f>VLOOKUP($D242,'[2]5D'!$C:$AY,COLUMNS($A241:D241)+36,0)</f>
        <v>102.57147099837567</v>
      </c>
      <c r="I242" s="391">
        <f>VLOOKUP($D242,'[2]5D'!$C:$AY,COLUMNS($A241:E241)+36,0)</f>
        <v>118.64606242526085</v>
      </c>
      <c r="J242" s="391">
        <f>VLOOKUP($D242,'[2]5D'!$C:$AY,COLUMNS($A241:F241)+36,0)</f>
        <v>114.2322225109458</v>
      </c>
      <c r="K242" s="374">
        <f>VLOOKUP($D242,'[2]5D'!$C:$AY,COLUMNS($A241:G241)+36,0)</f>
        <v>113.58020002224808</v>
      </c>
      <c r="L242" s="374">
        <f>VLOOKUP($D242,'[2]5D'!$C:$AY,COLUMNS($A241:H241)+36,0)</f>
        <v>114.86424780890458</v>
      </c>
      <c r="M242" s="374">
        <f>VLOOKUP($D242,'[2]5D'!$C:$AY,COLUMNS($A241:I241)+36,0)</f>
        <v>108.42896802481499</v>
      </c>
      <c r="N242" s="374">
        <f>VLOOKUP($D242,'[2]5D'!$C:$AY,COLUMNS($A241:J241)+36,0)</f>
        <v>108.55092871501525</v>
      </c>
      <c r="O242" s="374">
        <f>VLOOKUP($D242,'[2]5D'!$C:$AY,COLUMNS($A241:K241)+36,0)</f>
        <v>108.02025220836559</v>
      </c>
      <c r="P242" s="374">
        <f>VLOOKUP($D242,'[2]5D'!$C:$AY,COLUMNS($A241:L241)+36,0)</f>
        <v>103.10375668653097</v>
      </c>
      <c r="Q242" s="374">
        <f>VLOOKUP($D242,'[2]5D'!$C:$AY,COLUMNS($A241:M241)+36,0)</f>
        <v>114.26928258075183</v>
      </c>
    </row>
    <row r="243" spans="4:17" x14ac:dyDescent="0.25">
      <c r="D243" s="403">
        <v>10732</v>
      </c>
      <c r="E243" s="374">
        <v>3.3047793599772689E-2</v>
      </c>
      <c r="F243" s="374">
        <f>VLOOKUP($D243,'[2]5D'!$C:$AY,COLUMNS($A242:B242)+36,0)</f>
        <v>107.14232577510094</v>
      </c>
      <c r="G243" s="374">
        <f>VLOOKUP($D243,'[2]5D'!$C:$AY,COLUMNS($A242:C242)+36,0)</f>
        <v>109.43151996168096</v>
      </c>
      <c r="H243" s="374">
        <f>VLOOKUP($D243,'[2]5D'!$C:$AY,COLUMNS($A242:D242)+36,0)</f>
        <v>110.4649539623972</v>
      </c>
      <c r="I243" s="391">
        <f>VLOOKUP($D243,'[2]5D'!$C:$AY,COLUMNS($A242:E242)+36,0)</f>
        <v>125.45625163444279</v>
      </c>
      <c r="J243" s="391">
        <f>VLOOKUP($D243,'[2]5D'!$C:$AY,COLUMNS($A242:F242)+36,0)</f>
        <v>103.51149713968577</v>
      </c>
      <c r="K243" s="374">
        <f>VLOOKUP($D243,'[2]5D'!$C:$AY,COLUMNS($A242:G242)+36,0)</f>
        <v>108.21462094704057</v>
      </c>
      <c r="L243" s="374">
        <f>VLOOKUP($D243,'[2]5D'!$C:$AY,COLUMNS($A242:H242)+36,0)</f>
        <v>115.68616223001672</v>
      </c>
      <c r="M243" s="374">
        <f>VLOOKUP($D243,'[2]5D'!$C:$AY,COLUMNS($A242:I242)+36,0)</f>
        <v>103.70052282144167</v>
      </c>
      <c r="N243" s="374">
        <f>VLOOKUP($D243,'[2]5D'!$C:$AY,COLUMNS($A242:J242)+36,0)</f>
        <v>117.0520291201651</v>
      </c>
      <c r="O243" s="374">
        <f>VLOOKUP($D243,'[2]5D'!$C:$AY,COLUMNS($A242:K242)+36,0)</f>
        <v>106.05429815157886</v>
      </c>
      <c r="P243" s="374">
        <f>VLOOKUP($D243,'[2]5D'!$C:$AY,COLUMNS($A242:L242)+36,0)</f>
        <v>113.0553764824184</v>
      </c>
      <c r="Q243" s="374">
        <f>VLOOKUP($D243,'[2]5D'!$C:$AY,COLUMNS($A242:M242)+36,0)</f>
        <v>103.24762658214048</v>
      </c>
    </row>
    <row r="244" spans="4:17" x14ac:dyDescent="0.25">
      <c r="D244" s="403">
        <v>10733</v>
      </c>
      <c r="E244" s="374">
        <v>1.328449270348209E-2</v>
      </c>
      <c r="F244" s="374">
        <f>VLOOKUP($D244,'[2]5D'!$C:$AY,COLUMNS($A243:B243)+36,0)</f>
        <v>111.42499031820552</v>
      </c>
      <c r="G244" s="374">
        <f>VLOOKUP($D244,'[2]5D'!$C:$AY,COLUMNS($A243:C243)+36,0)</f>
        <v>118.35376632109694</v>
      </c>
      <c r="H244" s="374">
        <f>VLOOKUP($D244,'[2]5D'!$C:$AY,COLUMNS($A243:D243)+36,0)</f>
        <v>125.29282671414857</v>
      </c>
      <c r="I244" s="391">
        <f>VLOOKUP($D244,'[2]5D'!$C:$AY,COLUMNS($A243:E243)+36,0)</f>
        <v>134.41586115569322</v>
      </c>
      <c r="J244" s="391">
        <f>VLOOKUP($D244,'[2]5D'!$C:$AY,COLUMNS($A243:F243)+36,0)</f>
        <v>135.5062942580677</v>
      </c>
      <c r="K244" s="374">
        <f>VLOOKUP($D244,'[2]5D'!$C:$AY,COLUMNS($A243:G243)+36,0)</f>
        <v>132.01353429759635</v>
      </c>
      <c r="L244" s="374">
        <f>VLOOKUP($D244,'[2]5D'!$C:$AY,COLUMNS($A243:H243)+36,0)</f>
        <v>147.94914357534222</v>
      </c>
      <c r="M244" s="374">
        <f>VLOOKUP($D244,'[2]5D'!$C:$AY,COLUMNS($A243:I243)+36,0)</f>
        <v>141.30282137518304</v>
      </c>
      <c r="N244" s="374">
        <f>VLOOKUP($D244,'[2]5D'!$C:$AY,COLUMNS($A243:J243)+36,0)</f>
        <v>125.31102781245319</v>
      </c>
      <c r="O244" s="374">
        <f>VLOOKUP($D244,'[2]5D'!$C:$AY,COLUMNS($A243:K243)+36,0)</f>
        <v>128.14041239494941</v>
      </c>
      <c r="P244" s="374">
        <f>VLOOKUP($D244,'[2]5D'!$C:$AY,COLUMNS($A243:L243)+36,0)</f>
        <v>126.99160790919083</v>
      </c>
      <c r="Q244" s="374">
        <f>VLOOKUP($D244,'[2]5D'!$C:$AY,COLUMNS($A243:M243)+36,0)</f>
        <v>130.04786342049198</v>
      </c>
    </row>
    <row r="245" spans="4:17" x14ac:dyDescent="0.25">
      <c r="D245" s="403">
        <v>10741</v>
      </c>
      <c r="E245" s="374">
        <v>1.4557539534143016E-2</v>
      </c>
      <c r="F245" s="374">
        <f>VLOOKUP($D245,'[2]5D'!$C:$AY,COLUMNS($A244:B244)+36,0)</f>
        <v>120.07552663847029</v>
      </c>
      <c r="G245" s="374">
        <f>VLOOKUP($D245,'[2]5D'!$C:$AY,COLUMNS($A244:C244)+36,0)</f>
        <v>119.70887731947649</v>
      </c>
      <c r="H245" s="374">
        <f>VLOOKUP($D245,'[2]5D'!$C:$AY,COLUMNS($A244:D244)+36,0)</f>
        <v>121.55788443640601</v>
      </c>
      <c r="I245" s="391">
        <f>VLOOKUP($D245,'[2]5D'!$C:$AY,COLUMNS($A244:E244)+36,0)</f>
        <v>112.41992733346545</v>
      </c>
      <c r="J245" s="391">
        <f>VLOOKUP($D245,'[2]5D'!$C:$AY,COLUMNS($A244:F244)+36,0)</f>
        <v>125.10065037190064</v>
      </c>
      <c r="K245" s="374">
        <f>VLOOKUP($D245,'[2]5D'!$C:$AY,COLUMNS($A244:G244)+36,0)</f>
        <v>114.80859572907569</v>
      </c>
      <c r="L245" s="374">
        <f>VLOOKUP($D245,'[2]5D'!$C:$AY,COLUMNS($A244:H244)+36,0)</f>
        <v>132.95351781313349</v>
      </c>
      <c r="M245" s="374">
        <f>VLOOKUP($D245,'[2]5D'!$C:$AY,COLUMNS($A244:I244)+36,0)</f>
        <v>127.14752373010069</v>
      </c>
      <c r="N245" s="374">
        <f>VLOOKUP($D245,'[2]5D'!$C:$AY,COLUMNS($A244:J244)+36,0)</f>
        <v>123.49874281180726</v>
      </c>
      <c r="O245" s="374">
        <f>VLOOKUP($D245,'[2]5D'!$C:$AY,COLUMNS($A244:K244)+36,0)</f>
        <v>129.28526107755613</v>
      </c>
      <c r="P245" s="374">
        <f>VLOOKUP($D245,'[2]5D'!$C:$AY,COLUMNS($A244:L244)+36,0)</f>
        <v>122.16446083608443</v>
      </c>
      <c r="Q245" s="374">
        <f>VLOOKUP($D245,'[2]5D'!$C:$AY,COLUMNS($A244:M244)+36,0)</f>
        <v>137.21209747058319</v>
      </c>
    </row>
    <row r="246" spans="4:17" x14ac:dyDescent="0.25">
      <c r="D246" s="403">
        <v>10750</v>
      </c>
      <c r="E246" s="374">
        <v>4.309847211812017E-3</v>
      </c>
      <c r="F246" s="374">
        <f>VLOOKUP($D246,'[2]5D'!$C:$AY,COLUMNS($A245:B245)+36,0)</f>
        <v>122.10124266460832</v>
      </c>
      <c r="G246" s="374">
        <f>VLOOKUP($D246,'[2]5D'!$C:$AY,COLUMNS($A245:C245)+36,0)</f>
        <v>111.47626307462717</v>
      </c>
      <c r="H246" s="374">
        <f>VLOOKUP($D246,'[2]5D'!$C:$AY,COLUMNS($A245:D245)+36,0)</f>
        <v>107.79807828165814</v>
      </c>
      <c r="I246" s="391">
        <f>VLOOKUP($D246,'[2]5D'!$C:$AY,COLUMNS($A245:E245)+36,0)</f>
        <v>112.25833766719522</v>
      </c>
      <c r="J246" s="391">
        <f>VLOOKUP($D246,'[2]5D'!$C:$AY,COLUMNS($A245:F245)+36,0)</f>
        <v>103.25199376947769</v>
      </c>
      <c r="K246" s="374">
        <f>VLOOKUP($D246,'[2]5D'!$C:$AY,COLUMNS($A245:G245)+36,0)</f>
        <v>102.51862831727578</v>
      </c>
      <c r="L246" s="374">
        <f>VLOOKUP($D246,'[2]5D'!$C:$AY,COLUMNS($A245:H245)+36,0)</f>
        <v>115.59310735831492</v>
      </c>
      <c r="M246" s="374">
        <f>VLOOKUP($D246,'[2]5D'!$C:$AY,COLUMNS($A245:I245)+36,0)</f>
        <v>103.00471472423807</v>
      </c>
      <c r="N246" s="374">
        <f>VLOOKUP($D246,'[2]5D'!$C:$AY,COLUMNS($A245:J245)+36,0)</f>
        <v>106.59606538036279</v>
      </c>
      <c r="O246" s="374">
        <f>VLOOKUP($D246,'[2]5D'!$C:$AY,COLUMNS($A245:K245)+36,0)</f>
        <v>111.5811031035296</v>
      </c>
      <c r="P246" s="374">
        <f>VLOOKUP($D246,'[2]5D'!$C:$AY,COLUMNS($A245:L245)+36,0)</f>
        <v>114.90892994315811</v>
      </c>
      <c r="Q246" s="374">
        <f>VLOOKUP($D246,'[2]5D'!$C:$AY,COLUMNS($A245:M245)+36,0)</f>
        <v>115.69380618498516</v>
      </c>
    </row>
    <row r="247" spans="4:17" x14ac:dyDescent="0.25">
      <c r="D247" s="403">
        <v>10791</v>
      </c>
      <c r="E247" s="374">
        <v>1.9742523101177049E-4</v>
      </c>
      <c r="F247" s="374">
        <f>VLOOKUP($D247,'[2]5D'!$C:$AY,COLUMNS($A246:B246)+36,0)</f>
        <v>107.1718536708634</v>
      </c>
      <c r="G247" s="374">
        <f>VLOOKUP($D247,'[2]5D'!$C:$AY,COLUMNS($A246:C246)+36,0)</f>
        <v>105.57846541413917</v>
      </c>
      <c r="H247" s="374">
        <f>VLOOKUP($D247,'[2]5D'!$C:$AY,COLUMNS($A246:D246)+36,0)</f>
        <v>109.25378952837951</v>
      </c>
      <c r="I247" s="391">
        <f>VLOOKUP($D247,'[2]5D'!$C:$AY,COLUMNS($A246:E246)+36,0)</f>
        <v>107.50974396084364</v>
      </c>
      <c r="J247" s="391">
        <f>VLOOKUP($D247,'[2]5D'!$C:$AY,COLUMNS($A246:F246)+36,0)</f>
        <v>106.65892755503435</v>
      </c>
      <c r="K247" s="374">
        <f>VLOOKUP($D247,'[2]5D'!$C:$AY,COLUMNS($A246:G246)+36,0)</f>
        <v>102.54791533263756</v>
      </c>
      <c r="L247" s="374">
        <f>VLOOKUP($D247,'[2]5D'!$C:$AY,COLUMNS($A246:H246)+36,0)</f>
        <v>110.50726828280446</v>
      </c>
      <c r="M247" s="374">
        <f>VLOOKUP($D247,'[2]5D'!$C:$AY,COLUMNS($A246:I246)+36,0)</f>
        <v>103.77467605632201</v>
      </c>
      <c r="N247" s="374">
        <f>VLOOKUP($D247,'[2]5D'!$C:$AY,COLUMNS($A246:J246)+36,0)</f>
        <v>104.26570002005815</v>
      </c>
      <c r="O247" s="374">
        <f>VLOOKUP($D247,'[2]5D'!$C:$AY,COLUMNS($A246:K246)+36,0)</f>
        <v>108.82279255375364</v>
      </c>
      <c r="P247" s="374">
        <f>VLOOKUP($D247,'[2]5D'!$C:$AY,COLUMNS($A246:L246)+36,0)</f>
        <v>100.17137965170184</v>
      </c>
      <c r="Q247" s="374">
        <f>VLOOKUP($D247,'[2]5D'!$C:$AY,COLUMNS($A246:M246)+36,0)</f>
        <v>100.58723443779708</v>
      </c>
    </row>
    <row r="248" spans="4:17" x14ac:dyDescent="0.25">
      <c r="D248" s="403">
        <v>10793</v>
      </c>
      <c r="E248" s="374">
        <v>2.7764224336961386E-3</v>
      </c>
      <c r="F248" s="374">
        <f>VLOOKUP($D248,'[2]5D'!$C:$AY,COLUMNS($A247:B247)+36,0)</f>
        <v>110.40296640571201</v>
      </c>
      <c r="G248" s="374">
        <f>VLOOKUP($D248,'[2]5D'!$C:$AY,COLUMNS($A247:C247)+36,0)</f>
        <v>111.52621654855939</v>
      </c>
      <c r="H248" s="374">
        <f>VLOOKUP($D248,'[2]5D'!$C:$AY,COLUMNS($A247:D247)+36,0)</f>
        <v>104.17260901904191</v>
      </c>
      <c r="I248" s="391">
        <f>VLOOKUP($D248,'[2]5D'!$C:$AY,COLUMNS($A247:E247)+36,0)</f>
        <v>101.99446051961627</v>
      </c>
      <c r="J248" s="391">
        <f>VLOOKUP($D248,'[2]5D'!$C:$AY,COLUMNS($A247:F247)+36,0)</f>
        <v>126.25763786907277</v>
      </c>
      <c r="K248" s="374">
        <f>VLOOKUP($D248,'[2]5D'!$C:$AY,COLUMNS($A247:G247)+36,0)</f>
        <v>122.32505924053098</v>
      </c>
      <c r="L248" s="374">
        <f>VLOOKUP($D248,'[2]5D'!$C:$AY,COLUMNS($A247:H247)+36,0)</f>
        <v>141.05190511251936</v>
      </c>
      <c r="M248" s="374">
        <f>VLOOKUP($D248,'[2]5D'!$C:$AY,COLUMNS($A247:I247)+36,0)</f>
        <v>136.93057377704903</v>
      </c>
      <c r="N248" s="374">
        <f>VLOOKUP($D248,'[2]5D'!$C:$AY,COLUMNS($A247:J247)+36,0)</f>
        <v>127.52807823739403</v>
      </c>
      <c r="O248" s="374">
        <f>VLOOKUP($D248,'[2]5D'!$C:$AY,COLUMNS($A247:K247)+36,0)</f>
        <v>121.01228098220275</v>
      </c>
      <c r="P248" s="374">
        <f>VLOOKUP($D248,'[2]5D'!$C:$AY,COLUMNS($A247:L247)+36,0)</f>
        <v>125.80565449255343</v>
      </c>
      <c r="Q248" s="374">
        <f>VLOOKUP($D248,'[2]5D'!$C:$AY,COLUMNS($A247:M247)+36,0)</f>
        <v>109.41464996951976</v>
      </c>
    </row>
    <row r="249" spans="4:17" x14ac:dyDescent="0.25">
      <c r="D249" s="403">
        <v>10794</v>
      </c>
      <c r="E249" s="374">
        <v>4.4875486390549696E-3</v>
      </c>
      <c r="F249" s="374">
        <f>VLOOKUP($D249,'[2]5D'!$C:$AY,COLUMNS($A248:B248)+36,0)</f>
        <v>131.31672075546064</v>
      </c>
      <c r="G249" s="374">
        <f>VLOOKUP($D249,'[2]5D'!$C:$AY,COLUMNS($A248:C248)+36,0)</f>
        <v>124.08449622357676</v>
      </c>
      <c r="H249" s="374">
        <f>VLOOKUP($D249,'[2]5D'!$C:$AY,COLUMNS($A248:D248)+36,0)</f>
        <v>116.77134298628701</v>
      </c>
      <c r="I249" s="391">
        <f>VLOOKUP($D249,'[2]5D'!$C:$AY,COLUMNS($A248:E248)+36,0)</f>
        <v>117.39016394566161</v>
      </c>
      <c r="J249" s="391">
        <f>VLOOKUP($D249,'[2]5D'!$C:$AY,COLUMNS($A248:F248)+36,0)</f>
        <v>122.5492560062257</v>
      </c>
      <c r="K249" s="374">
        <f>VLOOKUP($D249,'[2]5D'!$C:$AY,COLUMNS($A248:G248)+36,0)</f>
        <v>156.00168488595139</v>
      </c>
      <c r="L249" s="374">
        <f>VLOOKUP($D249,'[2]5D'!$C:$AY,COLUMNS($A248:H248)+36,0)</f>
        <v>155.09396785325197</v>
      </c>
      <c r="M249" s="374">
        <f>VLOOKUP($D249,'[2]5D'!$C:$AY,COLUMNS($A248:I248)+36,0)</f>
        <v>138.18023528959344</v>
      </c>
      <c r="N249" s="374">
        <f>VLOOKUP($D249,'[2]5D'!$C:$AY,COLUMNS($A248:J248)+36,0)</f>
        <v>123.20900072437711</v>
      </c>
      <c r="O249" s="374">
        <f>VLOOKUP($D249,'[2]5D'!$C:$AY,COLUMNS($A248:K248)+36,0)</f>
        <v>129.74285121584737</v>
      </c>
      <c r="P249" s="374">
        <f>VLOOKUP($D249,'[2]5D'!$C:$AY,COLUMNS($A248:L248)+36,0)</f>
        <v>130.22398305163762</v>
      </c>
      <c r="Q249" s="374">
        <f>VLOOKUP($D249,'[2]5D'!$C:$AY,COLUMNS($A248:M248)+36,0)</f>
        <v>134.52913517439609</v>
      </c>
    </row>
    <row r="250" spans="4:17" x14ac:dyDescent="0.25">
      <c r="D250" s="403">
        <v>10799</v>
      </c>
      <c r="E250" s="374">
        <v>1.5285610972850694E-2</v>
      </c>
      <c r="F250" s="374">
        <f>VLOOKUP($D250,'[2]5D'!$C:$AY,COLUMNS($A249:B249)+36,0)</f>
        <v>137.64930899504637</v>
      </c>
      <c r="G250" s="374">
        <f>VLOOKUP($D250,'[2]5D'!$C:$AY,COLUMNS($A249:C249)+36,0)</f>
        <v>112.7522342940527</v>
      </c>
      <c r="H250" s="374">
        <f>VLOOKUP($D250,'[2]5D'!$C:$AY,COLUMNS($A249:D249)+36,0)</f>
        <v>106.18901398982219</v>
      </c>
      <c r="I250" s="391">
        <f>VLOOKUP($D250,'[2]5D'!$C:$AY,COLUMNS($A249:E249)+36,0)</f>
        <v>116.63315217773227</v>
      </c>
      <c r="J250" s="391">
        <f>VLOOKUP($D250,'[2]5D'!$C:$AY,COLUMNS($A249:F249)+36,0)</f>
        <v>118.50224019027449</v>
      </c>
      <c r="K250" s="374">
        <f>VLOOKUP($D250,'[2]5D'!$C:$AY,COLUMNS($A249:G249)+36,0)</f>
        <v>117.85954479610413</v>
      </c>
      <c r="L250" s="374">
        <f>VLOOKUP($D250,'[2]5D'!$C:$AY,COLUMNS($A249:H249)+36,0)</f>
        <v>140.35053282836174</v>
      </c>
      <c r="M250" s="374">
        <f>VLOOKUP($D250,'[2]5D'!$C:$AY,COLUMNS($A249:I249)+36,0)</f>
        <v>132.36631015043045</v>
      </c>
      <c r="N250" s="374">
        <f>VLOOKUP($D250,'[2]5D'!$C:$AY,COLUMNS($A249:J249)+36,0)</f>
        <v>124.84788870788044</v>
      </c>
      <c r="O250" s="374">
        <f>VLOOKUP($D250,'[2]5D'!$C:$AY,COLUMNS($A249:K249)+36,0)</f>
        <v>110.89934031261318</v>
      </c>
      <c r="P250" s="374">
        <f>VLOOKUP($D250,'[2]5D'!$C:$AY,COLUMNS($A249:L249)+36,0)</f>
        <v>105.23864883541646</v>
      </c>
      <c r="Q250" s="374">
        <f>VLOOKUP($D250,'[2]5D'!$C:$AY,COLUMNS($A249:M249)+36,0)</f>
        <v>103.07222758515223</v>
      </c>
    </row>
    <row r="251" spans="4:17" x14ac:dyDescent="0.25">
      <c r="D251" s="403">
        <v>11030</v>
      </c>
      <c r="E251" s="374">
        <v>5.2566764061367344E-2</v>
      </c>
      <c r="F251" s="374">
        <f>VLOOKUP($D251,'[2]5D'!$C:$AY,COLUMNS($A250:B250)+36,0)</f>
        <v>122.82304273006319</v>
      </c>
      <c r="G251" s="374">
        <f>VLOOKUP($D251,'[2]5D'!$C:$AY,COLUMNS($A250:C250)+36,0)</f>
        <v>95.338463442163643</v>
      </c>
      <c r="H251" s="374">
        <f>VLOOKUP($D251,'[2]5D'!$C:$AY,COLUMNS($A250:D250)+36,0)</f>
        <v>126.03676606690412</v>
      </c>
      <c r="I251" s="391">
        <f>VLOOKUP($D251,'[2]5D'!$C:$AY,COLUMNS($A250:E250)+36,0)</f>
        <v>137.81876008986831</v>
      </c>
      <c r="J251" s="391">
        <f>VLOOKUP($D251,'[2]5D'!$C:$AY,COLUMNS($A250:F250)+36,0)</f>
        <v>132.65937755102073</v>
      </c>
      <c r="K251" s="374">
        <f>VLOOKUP($D251,'[2]5D'!$C:$AY,COLUMNS($A250:G250)+36,0)</f>
        <v>124.54123939389427</v>
      </c>
      <c r="L251" s="374">
        <f>VLOOKUP($D251,'[2]5D'!$C:$AY,COLUMNS($A250:H250)+36,0)</f>
        <v>156.67613420015928</v>
      </c>
      <c r="M251" s="374">
        <f>VLOOKUP($D251,'[2]5D'!$C:$AY,COLUMNS($A250:I250)+36,0)</f>
        <v>139.27716533135691</v>
      </c>
      <c r="N251" s="374">
        <f>VLOOKUP($D251,'[2]5D'!$C:$AY,COLUMNS($A250:J250)+36,0)</f>
        <v>143.15197835816335</v>
      </c>
      <c r="O251" s="374">
        <f>VLOOKUP($D251,'[2]5D'!$C:$AY,COLUMNS($A250:K250)+36,0)</f>
        <v>141.23855838451328</v>
      </c>
      <c r="P251" s="374">
        <f>VLOOKUP($D251,'[2]5D'!$C:$AY,COLUMNS($A250:L250)+36,0)</f>
        <v>146.92582658332236</v>
      </c>
      <c r="Q251" s="374">
        <f>VLOOKUP($D251,'[2]5D'!$C:$AY,COLUMNS($A250:M250)+36,0)</f>
        <v>156.50594265648837</v>
      </c>
    </row>
    <row r="252" spans="4:17" x14ac:dyDescent="0.25">
      <c r="D252" s="403">
        <v>11041</v>
      </c>
      <c r="E252" s="374">
        <v>1.6909177434714779E-2</v>
      </c>
      <c r="F252" s="374">
        <f>VLOOKUP($D252,'[2]5D'!$C:$AY,COLUMNS($A251:B251)+36,0)</f>
        <v>116.18633729478144</v>
      </c>
      <c r="G252" s="374">
        <f>VLOOKUP($D252,'[2]5D'!$C:$AY,COLUMNS($A251:C251)+36,0)</f>
        <v>108.39770109151607</v>
      </c>
      <c r="H252" s="374">
        <f>VLOOKUP($D252,'[2]5D'!$C:$AY,COLUMNS($A251:D251)+36,0)</f>
        <v>107.94227239532354</v>
      </c>
      <c r="I252" s="391">
        <f>VLOOKUP($D252,'[2]5D'!$C:$AY,COLUMNS($A251:E251)+36,0)</f>
        <v>111.10586270027412</v>
      </c>
      <c r="J252" s="391">
        <f>VLOOKUP($D252,'[2]5D'!$C:$AY,COLUMNS($A251:F251)+36,0)</f>
        <v>125.16411818228281</v>
      </c>
      <c r="K252" s="374">
        <f>VLOOKUP($D252,'[2]5D'!$C:$AY,COLUMNS($A251:G251)+36,0)</f>
        <v>138.05279981014519</v>
      </c>
      <c r="L252" s="374">
        <f>VLOOKUP($D252,'[2]5D'!$C:$AY,COLUMNS($A251:H251)+36,0)</f>
        <v>109.29569651679296</v>
      </c>
      <c r="M252" s="374">
        <f>VLOOKUP($D252,'[2]5D'!$C:$AY,COLUMNS($A251:I251)+36,0)</f>
        <v>119.94573651183696</v>
      </c>
      <c r="N252" s="374">
        <f>VLOOKUP($D252,'[2]5D'!$C:$AY,COLUMNS($A251:J251)+36,0)</f>
        <v>115.27874588050216</v>
      </c>
      <c r="O252" s="374">
        <f>VLOOKUP($D252,'[2]5D'!$C:$AY,COLUMNS($A251:K251)+36,0)</f>
        <v>121.20790528093177</v>
      </c>
      <c r="P252" s="374">
        <f>VLOOKUP($D252,'[2]5D'!$C:$AY,COLUMNS($A251:L251)+36,0)</f>
        <v>117.41792013002819</v>
      </c>
      <c r="Q252" s="374">
        <f>VLOOKUP($D252,'[2]5D'!$C:$AY,COLUMNS($A251:M251)+36,0)</f>
        <v>119.94773202961062</v>
      </c>
    </row>
    <row r="253" spans="4:17" x14ac:dyDescent="0.25">
      <c r="D253" s="403">
        <v>11042</v>
      </c>
      <c r="E253" s="374">
        <v>5.2175487000406234E-3</v>
      </c>
      <c r="F253" s="374">
        <f>VLOOKUP($D253,'[2]5D'!$C:$AY,COLUMNS($A252:B252)+36,0)</f>
        <v>120.82448675898203</v>
      </c>
      <c r="G253" s="374">
        <f>VLOOKUP($D253,'[2]5D'!$C:$AY,COLUMNS($A252:C252)+36,0)</f>
        <v>95.809622604596314</v>
      </c>
      <c r="H253" s="374">
        <f>VLOOKUP($D253,'[2]5D'!$C:$AY,COLUMNS($A252:D252)+36,0)</f>
        <v>124.29580120390979</v>
      </c>
      <c r="I253" s="391">
        <f>VLOOKUP($D253,'[2]5D'!$C:$AY,COLUMNS($A252:E252)+36,0)</f>
        <v>128.67416856872839</v>
      </c>
      <c r="J253" s="391">
        <f>VLOOKUP($D253,'[2]5D'!$C:$AY,COLUMNS($A252:F252)+36,0)</f>
        <v>135.37557599763423</v>
      </c>
      <c r="K253" s="374">
        <f>VLOOKUP($D253,'[2]5D'!$C:$AY,COLUMNS($A252:G252)+36,0)</f>
        <v>122.9832869355085</v>
      </c>
      <c r="L253" s="374">
        <f>VLOOKUP($D253,'[2]5D'!$C:$AY,COLUMNS($A252:H252)+36,0)</f>
        <v>139.63767030363942</v>
      </c>
      <c r="M253" s="374">
        <f>VLOOKUP($D253,'[2]5D'!$C:$AY,COLUMNS($A252:I252)+36,0)</f>
        <v>131.58685426496046</v>
      </c>
      <c r="N253" s="374">
        <f>VLOOKUP($D253,'[2]5D'!$C:$AY,COLUMNS($A252:J252)+36,0)</f>
        <v>139.220196900345</v>
      </c>
      <c r="O253" s="374">
        <f>VLOOKUP($D253,'[2]5D'!$C:$AY,COLUMNS($A252:K252)+36,0)</f>
        <v>135.26597538228066</v>
      </c>
      <c r="P253" s="374">
        <f>VLOOKUP($D253,'[2]5D'!$C:$AY,COLUMNS($A252:L252)+36,0)</f>
        <v>130.2452759388822</v>
      </c>
      <c r="Q253" s="374">
        <f>VLOOKUP($D253,'[2]5D'!$C:$AY,COLUMNS($A252:M252)+36,0)</f>
        <v>127.78539198187526</v>
      </c>
    </row>
    <row r="254" spans="4:17" x14ac:dyDescent="0.25">
      <c r="D254" s="403">
        <v>12000</v>
      </c>
      <c r="E254" s="374">
        <v>0.47199720375431681</v>
      </c>
      <c r="F254" s="374">
        <f>VLOOKUP($D254,'[2]5D'!$C:$AY,COLUMNS($A253:B253)+36,0)</f>
        <v>110.07445019130037</v>
      </c>
      <c r="G254" s="374">
        <f>VLOOKUP($D254,'[2]5D'!$C:$AY,COLUMNS($A253:C253)+36,0)</f>
        <v>109.52753981635391</v>
      </c>
      <c r="H254" s="374">
        <f>VLOOKUP($D254,'[2]5D'!$C:$AY,COLUMNS($A253:D253)+36,0)</f>
        <v>110.30560573234622</v>
      </c>
      <c r="I254" s="391">
        <f>VLOOKUP($D254,'[2]5D'!$C:$AY,COLUMNS($A253:E253)+36,0)</f>
        <v>106.85057474497415</v>
      </c>
      <c r="J254" s="391">
        <f>VLOOKUP($D254,'[2]5D'!$C:$AY,COLUMNS($A253:F253)+36,0)</f>
        <v>109.5880388005576</v>
      </c>
      <c r="K254" s="374">
        <f>VLOOKUP($D254,'[2]5D'!$C:$AY,COLUMNS($A253:G253)+36,0)</f>
        <v>112.26907584867308</v>
      </c>
      <c r="L254" s="374">
        <f>VLOOKUP($D254,'[2]5D'!$C:$AY,COLUMNS($A253:H253)+36,0)</f>
        <v>107.34457124161423</v>
      </c>
      <c r="M254" s="374">
        <f>VLOOKUP($D254,'[2]5D'!$C:$AY,COLUMNS($A253:I253)+36,0)</f>
        <v>109.90167389879915</v>
      </c>
      <c r="N254" s="374">
        <f>VLOOKUP($D254,'[2]5D'!$C:$AY,COLUMNS($A253:J253)+36,0)</f>
        <v>103.18310029547561</v>
      </c>
      <c r="O254" s="374">
        <f>VLOOKUP($D254,'[2]5D'!$C:$AY,COLUMNS($A253:K253)+36,0)</f>
        <v>100.92015490700088</v>
      </c>
      <c r="P254" s="374">
        <f>VLOOKUP($D254,'[2]5D'!$C:$AY,COLUMNS($A253:L253)+36,0)</f>
        <v>102.06763603364629</v>
      </c>
      <c r="Q254" s="374">
        <f>VLOOKUP($D254,'[2]5D'!$C:$AY,COLUMNS($A253:M253)+36,0)</f>
        <v>105.49277373155496</v>
      </c>
    </row>
    <row r="255" spans="4:17" x14ac:dyDescent="0.25">
      <c r="D255" s="403">
        <v>13110</v>
      </c>
      <c r="E255" s="374">
        <v>1.945324462873774E-2</v>
      </c>
      <c r="F255" s="374">
        <f>VLOOKUP($D255,'[2]5D'!$C:$AY,COLUMNS($A254:B254)+36,0)</f>
        <v>105.24575125605355</v>
      </c>
      <c r="G255" s="374">
        <f>VLOOKUP($D255,'[2]5D'!$C:$AY,COLUMNS($A254:C254)+36,0)</f>
        <v>110.32034438629672</v>
      </c>
      <c r="H255" s="374">
        <f>VLOOKUP($D255,'[2]5D'!$C:$AY,COLUMNS($A254:D254)+36,0)</f>
        <v>115.20682703268616</v>
      </c>
      <c r="I255" s="391">
        <f>VLOOKUP($D255,'[2]5D'!$C:$AY,COLUMNS($A254:E254)+36,0)</f>
        <v>116.47039153880976</v>
      </c>
      <c r="J255" s="391">
        <f>VLOOKUP($D255,'[2]5D'!$C:$AY,COLUMNS($A254:F254)+36,0)</f>
        <v>116.52320486958494</v>
      </c>
      <c r="K255" s="374">
        <f>VLOOKUP($D255,'[2]5D'!$C:$AY,COLUMNS($A254:G254)+36,0)</f>
        <v>109.51388961591192</v>
      </c>
      <c r="L255" s="374">
        <f>VLOOKUP($D255,'[2]5D'!$C:$AY,COLUMNS($A254:H254)+36,0)</f>
        <v>101.12827004760886</v>
      </c>
      <c r="M255" s="374">
        <f>VLOOKUP($D255,'[2]5D'!$C:$AY,COLUMNS($A254:I254)+36,0)</f>
        <v>106.90753846556925</v>
      </c>
      <c r="N255" s="374">
        <f>VLOOKUP($D255,'[2]5D'!$C:$AY,COLUMNS($A254:J254)+36,0)</f>
        <v>109.60356569510162</v>
      </c>
      <c r="O255" s="374">
        <f>VLOOKUP($D255,'[2]5D'!$C:$AY,COLUMNS($A254:K254)+36,0)</f>
        <v>106.62789877897445</v>
      </c>
      <c r="P255" s="374">
        <f>VLOOKUP($D255,'[2]5D'!$C:$AY,COLUMNS($A254:L254)+36,0)</f>
        <v>110.49187335872766</v>
      </c>
      <c r="Q255" s="374">
        <f>VLOOKUP($D255,'[2]5D'!$C:$AY,COLUMNS($A254:M254)+36,0)</f>
        <v>98.61734523730513</v>
      </c>
    </row>
    <row r="256" spans="4:17" x14ac:dyDescent="0.25">
      <c r="D256" s="403">
        <v>13120</v>
      </c>
      <c r="E256" s="374">
        <v>1.2321694113101625E-2</v>
      </c>
      <c r="F256" s="374">
        <f>VLOOKUP($D256,'[2]5D'!$C:$AY,COLUMNS($A255:B255)+36,0)</f>
        <v>105.73024971491384</v>
      </c>
      <c r="G256" s="374">
        <f>VLOOKUP($D256,'[2]5D'!$C:$AY,COLUMNS($A255:C255)+36,0)</f>
        <v>110.74097487461214</v>
      </c>
      <c r="H256" s="374">
        <f>VLOOKUP($D256,'[2]5D'!$C:$AY,COLUMNS($A255:D255)+36,0)</f>
        <v>106.42403129638241</v>
      </c>
      <c r="I256" s="391">
        <f>VLOOKUP($D256,'[2]5D'!$C:$AY,COLUMNS($A255:E255)+36,0)</f>
        <v>104.59474232545242</v>
      </c>
      <c r="J256" s="391">
        <f>VLOOKUP($D256,'[2]5D'!$C:$AY,COLUMNS($A255:F255)+36,0)</f>
        <v>113.16730363426558</v>
      </c>
      <c r="K256" s="374">
        <f>VLOOKUP($D256,'[2]5D'!$C:$AY,COLUMNS($A255:G255)+36,0)</f>
        <v>114.66606146082414</v>
      </c>
      <c r="L256" s="374">
        <f>VLOOKUP($D256,'[2]5D'!$C:$AY,COLUMNS($A255:H255)+36,0)</f>
        <v>114.12813534511892</v>
      </c>
      <c r="M256" s="374">
        <f>VLOOKUP($D256,'[2]5D'!$C:$AY,COLUMNS($A255:I255)+36,0)</f>
        <v>111.82471492438493</v>
      </c>
      <c r="N256" s="374">
        <f>VLOOKUP($D256,'[2]5D'!$C:$AY,COLUMNS($A255:J255)+36,0)</f>
        <v>118.40463013534232</v>
      </c>
      <c r="O256" s="374">
        <f>VLOOKUP($D256,'[2]5D'!$C:$AY,COLUMNS($A255:K255)+36,0)</f>
        <v>116.30393424390371</v>
      </c>
      <c r="P256" s="374">
        <f>VLOOKUP($D256,'[2]5D'!$C:$AY,COLUMNS($A255:L255)+36,0)</f>
        <v>133.98647798248643</v>
      </c>
      <c r="Q256" s="374">
        <f>VLOOKUP($D256,'[2]5D'!$C:$AY,COLUMNS($A255:M255)+36,0)</f>
        <v>107.3064014515603</v>
      </c>
    </row>
    <row r="257" spans="4:17" x14ac:dyDescent="0.25">
      <c r="D257" s="403">
        <v>13132</v>
      </c>
      <c r="E257" s="374">
        <v>8.7633788411321037E-3</v>
      </c>
      <c r="F257" s="374">
        <f>VLOOKUP($D257,'[2]5D'!$C:$AY,COLUMNS($A256:B256)+36,0)</f>
        <v>103.98985223435065</v>
      </c>
      <c r="G257" s="374">
        <f>VLOOKUP($D257,'[2]5D'!$C:$AY,COLUMNS($A256:C256)+36,0)</f>
        <v>109.90114667674179</v>
      </c>
      <c r="H257" s="374">
        <f>VLOOKUP($D257,'[2]5D'!$C:$AY,COLUMNS($A256:D256)+36,0)</f>
        <v>114.26733227366296</v>
      </c>
      <c r="I257" s="391">
        <f>VLOOKUP($D257,'[2]5D'!$C:$AY,COLUMNS($A256:E256)+36,0)</f>
        <v>118.21427676043059</v>
      </c>
      <c r="J257" s="391">
        <f>VLOOKUP($D257,'[2]5D'!$C:$AY,COLUMNS($A256:F256)+36,0)</f>
        <v>121.12530451587556</v>
      </c>
      <c r="K257" s="374">
        <f>VLOOKUP($D257,'[2]5D'!$C:$AY,COLUMNS($A256:G256)+36,0)</f>
        <v>118.53081272825135</v>
      </c>
      <c r="L257" s="374">
        <f>VLOOKUP($D257,'[2]5D'!$C:$AY,COLUMNS($A256:H256)+36,0)</f>
        <v>110.38890455669397</v>
      </c>
      <c r="M257" s="374">
        <f>VLOOKUP($D257,'[2]5D'!$C:$AY,COLUMNS($A256:I256)+36,0)</f>
        <v>106.30670231058257</v>
      </c>
      <c r="N257" s="374">
        <f>VLOOKUP($D257,'[2]5D'!$C:$AY,COLUMNS($A256:J256)+36,0)</f>
        <v>109.66991583829608</v>
      </c>
      <c r="O257" s="374">
        <f>VLOOKUP($D257,'[2]5D'!$C:$AY,COLUMNS($A256:K256)+36,0)</f>
        <v>100.68706805159604</v>
      </c>
      <c r="P257" s="374">
        <f>VLOOKUP($D257,'[2]5D'!$C:$AY,COLUMNS($A256:L256)+36,0)</f>
        <v>107.05038477356328</v>
      </c>
      <c r="Q257" s="374">
        <f>VLOOKUP($D257,'[2]5D'!$C:$AY,COLUMNS($A256:M256)+36,0)</f>
        <v>98.020575016200922</v>
      </c>
    </row>
    <row r="258" spans="4:17" x14ac:dyDescent="0.25">
      <c r="D258" s="403">
        <v>14102</v>
      </c>
      <c r="E258" s="374">
        <v>6.2038166998339278E-2</v>
      </c>
      <c r="F258" s="374">
        <f>VLOOKUP($D258,'[2]5D'!$C:$AY,COLUMNS($A257:B257)+36,0)</f>
        <v>122.98203863633208</v>
      </c>
      <c r="G258" s="374">
        <f>VLOOKUP($D258,'[2]5D'!$C:$AY,COLUMNS($A257:C257)+36,0)</f>
        <v>116.59634149811295</v>
      </c>
      <c r="H258" s="374">
        <f>VLOOKUP($D258,'[2]5D'!$C:$AY,COLUMNS($A257:D257)+36,0)</f>
        <v>121.41916017644789</v>
      </c>
      <c r="I258" s="391">
        <f>VLOOKUP($D258,'[2]5D'!$C:$AY,COLUMNS($A257:E257)+36,0)</f>
        <v>113.17319897006078</v>
      </c>
      <c r="J258" s="391">
        <f>VLOOKUP($D258,'[2]5D'!$C:$AY,COLUMNS($A257:F257)+36,0)</f>
        <v>137.04079536759812</v>
      </c>
      <c r="K258" s="374">
        <f>VLOOKUP($D258,'[2]5D'!$C:$AY,COLUMNS($A257:G257)+36,0)</f>
        <v>127.52093878671057</v>
      </c>
      <c r="L258" s="374">
        <f>VLOOKUP($D258,'[2]5D'!$C:$AY,COLUMNS($A257:H257)+36,0)</f>
        <v>110.2286594126367</v>
      </c>
      <c r="M258" s="374">
        <f>VLOOKUP($D258,'[2]5D'!$C:$AY,COLUMNS($A257:I257)+36,0)</f>
        <v>112.85644848646932</v>
      </c>
      <c r="N258" s="374">
        <f>VLOOKUP($D258,'[2]5D'!$C:$AY,COLUMNS($A257:J257)+36,0)</f>
        <v>126.20154218769792</v>
      </c>
      <c r="O258" s="374">
        <f>VLOOKUP($D258,'[2]5D'!$C:$AY,COLUMNS($A257:K257)+36,0)</f>
        <v>141.07484663157877</v>
      </c>
      <c r="P258" s="374">
        <f>VLOOKUP($D258,'[2]5D'!$C:$AY,COLUMNS($A257:L257)+36,0)</f>
        <v>147.53481506211986</v>
      </c>
      <c r="Q258" s="374">
        <f>VLOOKUP($D258,'[2]5D'!$C:$AY,COLUMNS($A257:M257)+36,0)</f>
        <v>149.82994910115463</v>
      </c>
    </row>
    <row r="259" spans="4:17" x14ac:dyDescent="0.25">
      <c r="D259" s="403">
        <v>15120</v>
      </c>
      <c r="E259" s="374">
        <v>1.2762910369962672E-2</v>
      </c>
      <c r="F259" s="374">
        <f>VLOOKUP($D259,'[2]5D'!$C:$AY,COLUMNS($A258:B258)+36,0)</f>
        <v>125.10493668381717</v>
      </c>
      <c r="G259" s="374">
        <f>VLOOKUP($D259,'[2]5D'!$C:$AY,COLUMNS($A258:C258)+36,0)</f>
        <v>137.56243457031474</v>
      </c>
      <c r="H259" s="374">
        <f>VLOOKUP($D259,'[2]5D'!$C:$AY,COLUMNS($A258:D258)+36,0)</f>
        <v>151.53215930887256</v>
      </c>
      <c r="I259" s="391">
        <f>VLOOKUP($D259,'[2]5D'!$C:$AY,COLUMNS($A258:E258)+36,0)</f>
        <v>144.53870001465671</v>
      </c>
      <c r="J259" s="391">
        <f>VLOOKUP($D259,'[2]5D'!$C:$AY,COLUMNS($A258:F258)+36,0)</f>
        <v>140.61185121715354</v>
      </c>
      <c r="K259" s="374">
        <f>VLOOKUP($D259,'[2]5D'!$C:$AY,COLUMNS($A258:G258)+36,0)</f>
        <v>110.99991361210868</v>
      </c>
      <c r="L259" s="374">
        <f>VLOOKUP($D259,'[2]5D'!$C:$AY,COLUMNS($A258:H258)+36,0)</f>
        <v>124.84303385579433</v>
      </c>
      <c r="M259" s="374">
        <f>VLOOKUP($D259,'[2]5D'!$C:$AY,COLUMNS($A258:I258)+36,0)</f>
        <v>108.59614428745057</v>
      </c>
      <c r="N259" s="374">
        <f>VLOOKUP($D259,'[2]5D'!$C:$AY,COLUMNS($A258:J258)+36,0)</f>
        <v>114.23502563666689</v>
      </c>
      <c r="O259" s="374">
        <f>VLOOKUP($D259,'[2]5D'!$C:$AY,COLUMNS($A258:K258)+36,0)</f>
        <v>109.2340803362487</v>
      </c>
      <c r="P259" s="374">
        <f>VLOOKUP($D259,'[2]5D'!$C:$AY,COLUMNS($A258:L258)+36,0)</f>
        <v>132.6636634422247</v>
      </c>
      <c r="Q259" s="374">
        <f>VLOOKUP($D259,'[2]5D'!$C:$AY,COLUMNS($A258:M258)+36,0)</f>
        <v>148.71905338275837</v>
      </c>
    </row>
    <row r="260" spans="4:17" x14ac:dyDescent="0.25">
      <c r="D260" s="403">
        <v>15201</v>
      </c>
      <c r="E260" s="374">
        <v>4.1040784955688046E-2</v>
      </c>
      <c r="F260" s="374">
        <f>VLOOKUP($D260,'[2]5D'!$C:$AY,COLUMNS($A259:B259)+36,0)</f>
        <v>121.21414446580195</v>
      </c>
      <c r="G260" s="374">
        <f>VLOOKUP($D260,'[2]5D'!$C:$AY,COLUMNS($A259:C259)+36,0)</f>
        <v>107.05392251459284</v>
      </c>
      <c r="H260" s="374">
        <f>VLOOKUP($D260,'[2]5D'!$C:$AY,COLUMNS($A259:D259)+36,0)</f>
        <v>103.86371307599805</v>
      </c>
      <c r="I260" s="391">
        <f>VLOOKUP($D260,'[2]5D'!$C:$AY,COLUMNS($A259:E259)+36,0)</f>
        <v>101.43191853086233</v>
      </c>
      <c r="J260" s="391">
        <f>VLOOKUP($D260,'[2]5D'!$C:$AY,COLUMNS($A259:F259)+36,0)</f>
        <v>118.74222555496546</v>
      </c>
      <c r="K260" s="374">
        <f>VLOOKUP($D260,'[2]5D'!$C:$AY,COLUMNS($A259:G259)+36,0)</f>
        <v>132.2059996560659</v>
      </c>
      <c r="L260" s="374">
        <f>VLOOKUP($D260,'[2]5D'!$C:$AY,COLUMNS($A259:H259)+36,0)</f>
        <v>104.61056270910565</v>
      </c>
      <c r="M260" s="374">
        <f>VLOOKUP($D260,'[2]5D'!$C:$AY,COLUMNS($A259:I259)+36,0)</f>
        <v>104.45237999108619</v>
      </c>
      <c r="N260" s="374">
        <f>VLOOKUP($D260,'[2]5D'!$C:$AY,COLUMNS($A259:J259)+36,0)</f>
        <v>103.30062733101528</v>
      </c>
      <c r="O260" s="374">
        <f>VLOOKUP($D260,'[2]5D'!$C:$AY,COLUMNS($A259:K259)+36,0)</f>
        <v>100.03662001854072</v>
      </c>
      <c r="P260" s="374">
        <f>VLOOKUP($D260,'[2]5D'!$C:$AY,COLUMNS($A259:L259)+36,0)</f>
        <v>97.551347891353046</v>
      </c>
      <c r="Q260" s="374">
        <f>VLOOKUP($D260,'[2]5D'!$C:$AY,COLUMNS($A259:M259)+36,0)</f>
        <v>105.60889901328326</v>
      </c>
    </row>
    <row r="261" spans="4:17" x14ac:dyDescent="0.25">
      <c r="D261" s="403">
        <v>15203</v>
      </c>
      <c r="E261" s="374">
        <v>1.944046184719905E-2</v>
      </c>
      <c r="F261" s="374">
        <f>VLOOKUP($D261,'[2]5D'!$C:$AY,COLUMNS($A260:B260)+36,0)</f>
        <v>135.57229372045333</v>
      </c>
      <c r="G261" s="374">
        <f>VLOOKUP($D261,'[2]5D'!$C:$AY,COLUMNS($A260:C260)+36,0)</f>
        <v>103.65964181279621</v>
      </c>
      <c r="H261" s="374">
        <f>VLOOKUP($D261,'[2]5D'!$C:$AY,COLUMNS($A260:D260)+36,0)</f>
        <v>112.25171193334846</v>
      </c>
      <c r="I261" s="391">
        <f>VLOOKUP($D261,'[2]5D'!$C:$AY,COLUMNS($A260:E260)+36,0)</f>
        <v>125.04678700164673</v>
      </c>
      <c r="J261" s="391">
        <f>VLOOKUP($D261,'[2]5D'!$C:$AY,COLUMNS($A260:F260)+36,0)</f>
        <v>134.62161609852512</v>
      </c>
      <c r="K261" s="374">
        <f>VLOOKUP($D261,'[2]5D'!$C:$AY,COLUMNS($A260:G260)+36,0)</f>
        <v>133.05873502606909</v>
      </c>
      <c r="L261" s="374">
        <f>VLOOKUP($D261,'[2]5D'!$C:$AY,COLUMNS($A260:H260)+36,0)</f>
        <v>104.3591141827826</v>
      </c>
      <c r="M261" s="374">
        <f>VLOOKUP($D261,'[2]5D'!$C:$AY,COLUMNS($A260:I260)+36,0)</f>
        <v>115.50226056792457</v>
      </c>
      <c r="N261" s="374">
        <f>VLOOKUP($D261,'[2]5D'!$C:$AY,COLUMNS($A260:J260)+36,0)</f>
        <v>106.56326141864096</v>
      </c>
      <c r="O261" s="374">
        <f>VLOOKUP($D261,'[2]5D'!$C:$AY,COLUMNS($A260:K260)+36,0)</f>
        <v>101.74265830621727</v>
      </c>
      <c r="P261" s="374">
        <f>VLOOKUP($D261,'[2]5D'!$C:$AY,COLUMNS($A260:L260)+36,0)</f>
        <v>105.11651006169862</v>
      </c>
      <c r="Q261" s="374">
        <f>VLOOKUP($D261,'[2]5D'!$C:$AY,COLUMNS($A260:M260)+36,0)</f>
        <v>103.93854540831981</v>
      </c>
    </row>
    <row r="262" spans="4:17" x14ac:dyDescent="0.25">
      <c r="D262" s="403">
        <v>16100</v>
      </c>
      <c r="E262" s="374">
        <v>1.144345818161996E-2</v>
      </c>
      <c r="F262" s="374">
        <f>VLOOKUP($D262,'[2]5D'!$C:$AY,COLUMNS($A261:B261)+36,0)</f>
        <v>146.84448659083344</v>
      </c>
      <c r="G262" s="374">
        <f>VLOOKUP($D262,'[2]5D'!$C:$AY,COLUMNS($A261:C261)+36,0)</f>
        <v>131.40420606740159</v>
      </c>
      <c r="H262" s="374">
        <f>VLOOKUP($D262,'[2]5D'!$C:$AY,COLUMNS($A261:D261)+36,0)</f>
        <v>145.77553896862833</v>
      </c>
      <c r="I262" s="391">
        <f>VLOOKUP($D262,'[2]5D'!$C:$AY,COLUMNS($A261:E261)+36,0)</f>
        <v>133.33098280692124</v>
      </c>
      <c r="J262" s="391">
        <f>VLOOKUP($D262,'[2]5D'!$C:$AY,COLUMNS($A261:F261)+36,0)</f>
        <v>130.06719457163206</v>
      </c>
      <c r="K262" s="374">
        <f>VLOOKUP($D262,'[2]5D'!$C:$AY,COLUMNS($A261:G261)+36,0)</f>
        <v>135.9293317860124</v>
      </c>
      <c r="L262" s="374">
        <f>VLOOKUP($D262,'[2]5D'!$C:$AY,COLUMNS($A261:H261)+36,0)</f>
        <v>120.68357910626442</v>
      </c>
      <c r="M262" s="374">
        <f>VLOOKUP($D262,'[2]5D'!$C:$AY,COLUMNS($A261:I261)+36,0)</f>
        <v>123.24392649111256</v>
      </c>
      <c r="N262" s="374">
        <f>VLOOKUP($D262,'[2]5D'!$C:$AY,COLUMNS($A261:J261)+36,0)</f>
        <v>119.84206245693977</v>
      </c>
      <c r="O262" s="374">
        <f>VLOOKUP($D262,'[2]5D'!$C:$AY,COLUMNS($A261:K261)+36,0)</f>
        <v>129.25283620427672</v>
      </c>
      <c r="P262" s="374">
        <f>VLOOKUP($D262,'[2]5D'!$C:$AY,COLUMNS($A261:L261)+36,0)</f>
        <v>125.81487963794072</v>
      </c>
      <c r="Q262" s="374">
        <f>VLOOKUP($D262,'[2]5D'!$C:$AY,COLUMNS($A261:M261)+36,0)</f>
        <v>125.16579750397176</v>
      </c>
    </row>
    <row r="263" spans="4:17" x14ac:dyDescent="0.25">
      <c r="D263" s="403">
        <v>16211</v>
      </c>
      <c r="E263" s="374">
        <v>2.6154726050791381E-2</v>
      </c>
      <c r="F263" s="374">
        <f>VLOOKUP($D263,'[2]5D'!$C:$AY,COLUMNS($A262:B262)+36,0)</f>
        <v>85.445258933119675</v>
      </c>
      <c r="G263" s="374">
        <f>VLOOKUP($D263,'[2]5D'!$C:$AY,COLUMNS($A262:C262)+36,0)</f>
        <v>83.368754683171971</v>
      </c>
      <c r="H263" s="374">
        <f>VLOOKUP($D263,'[2]5D'!$C:$AY,COLUMNS($A262:D262)+36,0)</f>
        <v>91.803625144201519</v>
      </c>
      <c r="I263" s="391">
        <f>VLOOKUP($D263,'[2]5D'!$C:$AY,COLUMNS($A262:E262)+36,0)</f>
        <v>94.017442105286889</v>
      </c>
      <c r="J263" s="391">
        <f>VLOOKUP($D263,'[2]5D'!$C:$AY,COLUMNS($A262:F262)+36,0)</f>
        <v>86.258302086838924</v>
      </c>
      <c r="K263" s="374">
        <f>VLOOKUP($D263,'[2]5D'!$C:$AY,COLUMNS($A262:G262)+36,0)</f>
        <v>79.607506399276843</v>
      </c>
      <c r="L263" s="374">
        <f>VLOOKUP($D263,'[2]5D'!$C:$AY,COLUMNS($A262:H262)+36,0)</f>
        <v>85.117352033941032</v>
      </c>
      <c r="M263" s="374">
        <f>VLOOKUP($D263,'[2]5D'!$C:$AY,COLUMNS($A262:I262)+36,0)</f>
        <v>88.642300737330757</v>
      </c>
      <c r="N263" s="374">
        <f>VLOOKUP($D263,'[2]5D'!$C:$AY,COLUMNS($A262:J262)+36,0)</f>
        <v>86.996250562806637</v>
      </c>
      <c r="O263" s="374">
        <f>VLOOKUP($D263,'[2]5D'!$C:$AY,COLUMNS($A262:K262)+36,0)</f>
        <v>88.63928520222909</v>
      </c>
      <c r="P263" s="374">
        <f>VLOOKUP($D263,'[2]5D'!$C:$AY,COLUMNS($A262:L262)+36,0)</f>
        <v>89.571065284419731</v>
      </c>
      <c r="Q263" s="374">
        <f>VLOOKUP($D263,'[2]5D'!$C:$AY,COLUMNS($A262:M262)+36,0)</f>
        <v>97.925534610403972</v>
      </c>
    </row>
    <row r="264" spans="4:17" x14ac:dyDescent="0.25">
      <c r="D264" s="403">
        <v>16212</v>
      </c>
      <c r="E264" s="374">
        <v>2.9268948794016307E-2</v>
      </c>
      <c r="F264" s="374">
        <f>VLOOKUP($D264,'[2]5D'!$C:$AY,COLUMNS($A263:B263)+36,0)</f>
        <v>112.35319910034669</v>
      </c>
      <c r="G264" s="374">
        <f>VLOOKUP($D264,'[2]5D'!$C:$AY,COLUMNS($A263:C263)+36,0)</f>
        <v>113.37129941863218</v>
      </c>
      <c r="H264" s="374">
        <f>VLOOKUP($D264,'[2]5D'!$C:$AY,COLUMNS($A263:D263)+36,0)</f>
        <v>116.47261451495375</v>
      </c>
      <c r="I264" s="391">
        <f>VLOOKUP($D264,'[2]5D'!$C:$AY,COLUMNS($A263:E263)+36,0)</f>
        <v>128.60184662361874</v>
      </c>
      <c r="J264" s="391">
        <f>VLOOKUP($D264,'[2]5D'!$C:$AY,COLUMNS($A263:F263)+36,0)</f>
        <v>131.69826914523469</v>
      </c>
      <c r="K264" s="374">
        <f>VLOOKUP($D264,'[2]5D'!$C:$AY,COLUMNS($A263:G263)+36,0)</f>
        <v>125.40795114365118</v>
      </c>
      <c r="L264" s="374">
        <f>VLOOKUP($D264,'[2]5D'!$C:$AY,COLUMNS($A263:H263)+36,0)</f>
        <v>134.19376614691606</v>
      </c>
      <c r="M264" s="374">
        <f>VLOOKUP($D264,'[2]5D'!$C:$AY,COLUMNS($A263:I263)+36,0)</f>
        <v>136.84540914984024</v>
      </c>
      <c r="N264" s="374">
        <f>VLOOKUP($D264,'[2]5D'!$C:$AY,COLUMNS($A263:J263)+36,0)</f>
        <v>141.59603294522904</v>
      </c>
      <c r="O264" s="374">
        <f>VLOOKUP($D264,'[2]5D'!$C:$AY,COLUMNS($A263:K263)+36,0)</f>
        <v>123.74996451227244</v>
      </c>
      <c r="P264" s="374">
        <f>VLOOKUP($D264,'[2]5D'!$C:$AY,COLUMNS($A263:L263)+36,0)</f>
        <v>89.774687214074774</v>
      </c>
      <c r="Q264" s="374">
        <f>VLOOKUP($D264,'[2]5D'!$C:$AY,COLUMNS($A263:M263)+36,0)</f>
        <v>117.35759187113193</v>
      </c>
    </row>
    <row r="265" spans="4:17" x14ac:dyDescent="0.25">
      <c r="D265" s="403">
        <v>16221</v>
      </c>
      <c r="E265" s="374">
        <v>8.6262505710703929E-2</v>
      </c>
      <c r="F265" s="374">
        <f>VLOOKUP($D265,'[2]5D'!$C:$AY,COLUMNS($A264:B264)+36,0)</f>
        <v>93.63546949437341</v>
      </c>
      <c r="G265" s="374">
        <f>VLOOKUP($D265,'[2]5D'!$C:$AY,COLUMNS($A264:C264)+36,0)</f>
        <v>102.23759189659415</v>
      </c>
      <c r="H265" s="374">
        <f>VLOOKUP($D265,'[2]5D'!$C:$AY,COLUMNS($A264:D264)+36,0)</f>
        <v>85.499387126780974</v>
      </c>
      <c r="I265" s="391">
        <f>VLOOKUP($D265,'[2]5D'!$C:$AY,COLUMNS($A264:E264)+36,0)</f>
        <v>89.365948148158878</v>
      </c>
      <c r="J265" s="391">
        <f>VLOOKUP($D265,'[2]5D'!$C:$AY,COLUMNS($A264:F264)+36,0)</f>
        <v>90.31446236648145</v>
      </c>
      <c r="K265" s="374">
        <f>VLOOKUP($D265,'[2]5D'!$C:$AY,COLUMNS($A264:G264)+36,0)</f>
        <v>106.18128897668414</v>
      </c>
      <c r="L265" s="374">
        <f>VLOOKUP($D265,'[2]5D'!$C:$AY,COLUMNS($A264:H264)+36,0)</f>
        <v>99.967386780869234</v>
      </c>
      <c r="M265" s="374">
        <f>VLOOKUP($D265,'[2]5D'!$C:$AY,COLUMNS($A264:I264)+36,0)</f>
        <v>89.885581448638206</v>
      </c>
      <c r="N265" s="374">
        <f>VLOOKUP($D265,'[2]5D'!$C:$AY,COLUMNS($A264:J264)+36,0)</f>
        <v>97.117871724236608</v>
      </c>
      <c r="O265" s="374">
        <f>VLOOKUP($D265,'[2]5D'!$C:$AY,COLUMNS($A264:K264)+36,0)</f>
        <v>113.48243842311341</v>
      </c>
      <c r="P265" s="374">
        <f>VLOOKUP($D265,'[2]5D'!$C:$AY,COLUMNS($A264:L264)+36,0)</f>
        <v>125.53527005295304</v>
      </c>
      <c r="Q265" s="374">
        <f>VLOOKUP($D265,'[2]5D'!$C:$AY,COLUMNS($A264:M264)+36,0)</f>
        <v>124.7407506658212</v>
      </c>
    </row>
    <row r="266" spans="4:17" x14ac:dyDescent="0.25">
      <c r="D266" s="403">
        <v>16230</v>
      </c>
      <c r="E266" s="374">
        <v>1.3474268100097277E-2</v>
      </c>
      <c r="F266" s="374">
        <f>VLOOKUP($D266,'[2]5D'!$C:$AY,COLUMNS($A265:B265)+36,0)</f>
        <v>209.4945221762344</v>
      </c>
      <c r="G266" s="374">
        <f>VLOOKUP($D266,'[2]5D'!$C:$AY,COLUMNS($A265:C265)+36,0)</f>
        <v>283.87401895102818</v>
      </c>
      <c r="H266" s="374">
        <f>VLOOKUP($D266,'[2]5D'!$C:$AY,COLUMNS($A265:D265)+36,0)</f>
        <v>193.95440937736086</v>
      </c>
      <c r="I266" s="391">
        <f>VLOOKUP($D266,'[2]5D'!$C:$AY,COLUMNS($A265:E265)+36,0)</f>
        <v>197.65213280992788</v>
      </c>
      <c r="J266" s="391">
        <f>VLOOKUP($D266,'[2]5D'!$C:$AY,COLUMNS($A265:F265)+36,0)</f>
        <v>200.85283948483735</v>
      </c>
      <c r="K266" s="374">
        <f>VLOOKUP($D266,'[2]5D'!$C:$AY,COLUMNS($A265:G265)+36,0)</f>
        <v>248.10350584780775</v>
      </c>
      <c r="L266" s="374">
        <f>VLOOKUP($D266,'[2]5D'!$C:$AY,COLUMNS($A265:H265)+36,0)</f>
        <v>182.06226447016905</v>
      </c>
      <c r="M266" s="374">
        <f>VLOOKUP($D266,'[2]5D'!$C:$AY,COLUMNS($A265:I265)+36,0)</f>
        <v>193.84932178102204</v>
      </c>
      <c r="N266" s="374">
        <f>VLOOKUP($D266,'[2]5D'!$C:$AY,COLUMNS($A265:J265)+36,0)</f>
        <v>211.01364238695655</v>
      </c>
      <c r="O266" s="374">
        <f>VLOOKUP($D266,'[2]5D'!$C:$AY,COLUMNS($A265:K265)+36,0)</f>
        <v>300.08418274381921</v>
      </c>
      <c r="P266" s="374">
        <f>VLOOKUP($D266,'[2]5D'!$C:$AY,COLUMNS($A265:L265)+36,0)</f>
        <v>436.79546378780634</v>
      </c>
      <c r="Q266" s="374">
        <f>VLOOKUP($D266,'[2]5D'!$C:$AY,COLUMNS($A265:M265)+36,0)</f>
        <v>321.84619996971315</v>
      </c>
    </row>
    <row r="267" spans="4:17" x14ac:dyDescent="0.25">
      <c r="D267" s="403">
        <v>17010</v>
      </c>
      <c r="E267" s="374">
        <v>4.1401536759824919E-3</v>
      </c>
      <c r="F267" s="374">
        <f>VLOOKUP($D267,'[2]5D'!$C:$AY,COLUMNS($A266:B266)+36,0)</f>
        <v>121.43832959616256</v>
      </c>
      <c r="G267" s="374">
        <f>VLOOKUP($D267,'[2]5D'!$C:$AY,COLUMNS($A266:C266)+36,0)</f>
        <v>108.50672054797069</v>
      </c>
      <c r="H267" s="374">
        <f>VLOOKUP($D267,'[2]5D'!$C:$AY,COLUMNS($A266:D266)+36,0)</f>
        <v>120.77450322026868</v>
      </c>
      <c r="I267" s="391">
        <f>VLOOKUP($D267,'[2]5D'!$C:$AY,COLUMNS($A266:E266)+36,0)</f>
        <v>112.83944461975352</v>
      </c>
      <c r="J267" s="391">
        <f>VLOOKUP($D267,'[2]5D'!$C:$AY,COLUMNS($A266:F266)+36,0)</f>
        <v>111.74972576932727</v>
      </c>
      <c r="K267" s="374">
        <f>VLOOKUP($D267,'[2]5D'!$C:$AY,COLUMNS($A266:G266)+36,0)</f>
        <v>105.59872690410458</v>
      </c>
      <c r="L267" s="374">
        <f>VLOOKUP($D267,'[2]5D'!$C:$AY,COLUMNS($A266:H266)+36,0)</f>
        <v>111.25276363288219</v>
      </c>
      <c r="M267" s="374">
        <f>VLOOKUP($D267,'[2]5D'!$C:$AY,COLUMNS($A266:I266)+36,0)</f>
        <v>103.7212574097248</v>
      </c>
      <c r="N267" s="374">
        <f>VLOOKUP($D267,'[2]5D'!$C:$AY,COLUMNS($A266:J266)+36,0)</f>
        <v>107.10853936095656</v>
      </c>
      <c r="O267" s="374">
        <f>VLOOKUP($D267,'[2]5D'!$C:$AY,COLUMNS($A266:K266)+36,0)</f>
        <v>101.65738155564857</v>
      </c>
      <c r="P267" s="374">
        <f>VLOOKUP($D267,'[2]5D'!$C:$AY,COLUMNS($A266:L266)+36,0)</f>
        <v>105.77844075904017</v>
      </c>
      <c r="Q267" s="374">
        <f>VLOOKUP($D267,'[2]5D'!$C:$AY,COLUMNS($A266:M266)+36,0)</f>
        <v>119.1834347852277</v>
      </c>
    </row>
    <row r="268" spans="4:17" x14ac:dyDescent="0.25">
      <c r="D268" s="403">
        <v>17020</v>
      </c>
      <c r="E268" s="374">
        <v>1.3937181789059516E-2</v>
      </c>
      <c r="F268" s="374">
        <f>VLOOKUP($D268,'[2]5D'!$C:$AY,COLUMNS($A267:B267)+36,0)</f>
        <v>114.73245479826468</v>
      </c>
      <c r="G268" s="374">
        <f>VLOOKUP($D268,'[2]5D'!$C:$AY,COLUMNS($A267:C267)+36,0)</f>
        <v>113.79712100597374</v>
      </c>
      <c r="H268" s="374">
        <f>VLOOKUP($D268,'[2]5D'!$C:$AY,COLUMNS($A267:D267)+36,0)</f>
        <v>115.34494946812896</v>
      </c>
      <c r="I268" s="391">
        <f>VLOOKUP($D268,'[2]5D'!$C:$AY,COLUMNS($A267:E267)+36,0)</f>
        <v>122.7797894651967</v>
      </c>
      <c r="J268" s="391">
        <f>VLOOKUP($D268,'[2]5D'!$C:$AY,COLUMNS($A267:F267)+36,0)</f>
        <v>122.41914556259498</v>
      </c>
      <c r="K268" s="374">
        <f>VLOOKUP($D268,'[2]5D'!$C:$AY,COLUMNS($A267:G267)+36,0)</f>
        <v>117.88550831458903</v>
      </c>
      <c r="L268" s="374">
        <f>VLOOKUP($D268,'[2]5D'!$C:$AY,COLUMNS($A267:H267)+36,0)</f>
        <v>115.58955301690753</v>
      </c>
      <c r="M268" s="374">
        <f>VLOOKUP($D268,'[2]5D'!$C:$AY,COLUMNS($A267:I267)+36,0)</f>
        <v>108.84735261049327</v>
      </c>
      <c r="N268" s="374">
        <f>VLOOKUP($D268,'[2]5D'!$C:$AY,COLUMNS($A267:J267)+36,0)</f>
        <v>112.3905514215064</v>
      </c>
      <c r="O268" s="374">
        <f>VLOOKUP($D268,'[2]5D'!$C:$AY,COLUMNS($A267:K267)+36,0)</f>
        <v>112.63954405825889</v>
      </c>
      <c r="P268" s="374">
        <f>VLOOKUP($D268,'[2]5D'!$C:$AY,COLUMNS($A267:L267)+36,0)</f>
        <v>116.21475151749233</v>
      </c>
      <c r="Q268" s="374">
        <f>VLOOKUP($D268,'[2]5D'!$C:$AY,COLUMNS($A267:M267)+36,0)</f>
        <v>124.94491966240308</v>
      </c>
    </row>
    <row r="269" spans="4:17" x14ac:dyDescent="0.25">
      <c r="D269" s="403">
        <v>17091</v>
      </c>
      <c r="E269" s="374">
        <v>7.2621724237098761E-3</v>
      </c>
      <c r="F269" s="374">
        <f>VLOOKUP($D269,'[2]5D'!$C:$AY,COLUMNS($A268:B268)+36,0)</f>
        <v>90.348765920135449</v>
      </c>
      <c r="G269" s="374">
        <f>VLOOKUP($D269,'[2]5D'!$C:$AY,COLUMNS($A268:C268)+36,0)</f>
        <v>92.88912997217156</v>
      </c>
      <c r="H269" s="374">
        <f>VLOOKUP($D269,'[2]5D'!$C:$AY,COLUMNS($A268:D268)+36,0)</f>
        <v>92.809916895265772</v>
      </c>
      <c r="I269" s="391">
        <f>VLOOKUP($D269,'[2]5D'!$C:$AY,COLUMNS($A268:E268)+36,0)</f>
        <v>93.609064538580483</v>
      </c>
      <c r="J269" s="391">
        <f>VLOOKUP($D269,'[2]5D'!$C:$AY,COLUMNS($A268:F268)+36,0)</f>
        <v>94.776974050576854</v>
      </c>
      <c r="K269" s="374">
        <f>VLOOKUP($D269,'[2]5D'!$C:$AY,COLUMNS($A268:G268)+36,0)</f>
        <v>86.56190665945735</v>
      </c>
      <c r="L269" s="374">
        <f>VLOOKUP($D269,'[2]5D'!$C:$AY,COLUMNS($A268:H268)+36,0)</f>
        <v>91.332938210946864</v>
      </c>
      <c r="M269" s="374">
        <f>VLOOKUP($D269,'[2]5D'!$C:$AY,COLUMNS($A268:I268)+36,0)</f>
        <v>95.939530090987745</v>
      </c>
      <c r="N269" s="374">
        <f>VLOOKUP($D269,'[2]5D'!$C:$AY,COLUMNS($A268:J268)+36,0)</f>
        <v>99.854951364720606</v>
      </c>
      <c r="O269" s="374">
        <f>VLOOKUP($D269,'[2]5D'!$C:$AY,COLUMNS($A268:K268)+36,0)</f>
        <v>99.057553666758167</v>
      </c>
      <c r="P269" s="374">
        <f>VLOOKUP($D269,'[2]5D'!$C:$AY,COLUMNS($A268:L268)+36,0)</f>
        <v>97.866414049498474</v>
      </c>
      <c r="Q269" s="374">
        <f>VLOOKUP($D269,'[2]5D'!$C:$AY,COLUMNS($A268:M268)+36,0)</f>
        <v>99.117105269109047</v>
      </c>
    </row>
    <row r="270" spans="4:17" x14ac:dyDescent="0.25">
      <c r="D270" s="403">
        <v>17092</v>
      </c>
      <c r="E270" s="374">
        <v>1.2100418062961148E-2</v>
      </c>
      <c r="F270" s="374">
        <f>VLOOKUP($D270,'[2]5D'!$C:$AY,COLUMNS($A269:B269)+36,0)</f>
        <v>130.14817108335646</v>
      </c>
      <c r="G270" s="374">
        <f>VLOOKUP($D270,'[2]5D'!$C:$AY,COLUMNS($A269:C269)+36,0)</f>
        <v>116.05126011256927</v>
      </c>
      <c r="H270" s="374">
        <f>VLOOKUP($D270,'[2]5D'!$C:$AY,COLUMNS($A269:D269)+36,0)</f>
        <v>118.11631560531428</v>
      </c>
      <c r="I270" s="391">
        <f>VLOOKUP($D270,'[2]5D'!$C:$AY,COLUMNS($A269:E269)+36,0)</f>
        <v>125.26339140290568</v>
      </c>
      <c r="J270" s="391">
        <f>VLOOKUP($D270,'[2]5D'!$C:$AY,COLUMNS($A269:F269)+36,0)</f>
        <v>114.20726788648246</v>
      </c>
      <c r="K270" s="374">
        <f>VLOOKUP($D270,'[2]5D'!$C:$AY,COLUMNS($A269:G269)+36,0)</f>
        <v>113.92987561370656</v>
      </c>
      <c r="L270" s="374">
        <f>VLOOKUP($D270,'[2]5D'!$C:$AY,COLUMNS($A269:H269)+36,0)</f>
        <v>111.1086742459608</v>
      </c>
      <c r="M270" s="374">
        <f>VLOOKUP($D270,'[2]5D'!$C:$AY,COLUMNS($A269:I269)+36,0)</f>
        <v>102.09035416848265</v>
      </c>
      <c r="N270" s="374">
        <f>VLOOKUP($D270,'[2]5D'!$C:$AY,COLUMNS($A269:J269)+36,0)</f>
        <v>151.55005252806032</v>
      </c>
      <c r="O270" s="374">
        <f>VLOOKUP($D270,'[2]5D'!$C:$AY,COLUMNS($A269:K269)+36,0)</f>
        <v>113.58915333433306</v>
      </c>
      <c r="P270" s="374">
        <f>VLOOKUP($D270,'[2]5D'!$C:$AY,COLUMNS($A269:L269)+36,0)</f>
        <v>130.02847731043656</v>
      </c>
      <c r="Q270" s="374">
        <f>VLOOKUP($D270,'[2]5D'!$C:$AY,COLUMNS($A269:M269)+36,0)</f>
        <v>154.19472163141216</v>
      </c>
    </row>
    <row r="271" spans="4:17" x14ac:dyDescent="0.25">
      <c r="D271" s="403">
        <v>17093</v>
      </c>
      <c r="E271" s="374">
        <v>1.6703316953914641E-2</v>
      </c>
      <c r="F271" s="374">
        <f>VLOOKUP($D271,'[2]5D'!$C:$AY,COLUMNS($A270:B270)+36,0)</f>
        <v>105.92047189555542</v>
      </c>
      <c r="G271" s="374">
        <f>VLOOKUP($D271,'[2]5D'!$C:$AY,COLUMNS($A270:C270)+36,0)</f>
        <v>111.69821357610023</v>
      </c>
      <c r="H271" s="374">
        <f>VLOOKUP($D271,'[2]5D'!$C:$AY,COLUMNS($A270:D270)+36,0)</f>
        <v>109.5556075811276</v>
      </c>
      <c r="I271" s="391">
        <f>VLOOKUP($D271,'[2]5D'!$C:$AY,COLUMNS($A270:E270)+36,0)</f>
        <v>114.32821958221264</v>
      </c>
      <c r="J271" s="391">
        <f>VLOOKUP($D271,'[2]5D'!$C:$AY,COLUMNS($A270:F270)+36,0)</f>
        <v>114.75118364921866</v>
      </c>
      <c r="K271" s="374">
        <f>VLOOKUP($D271,'[2]5D'!$C:$AY,COLUMNS($A270:G270)+36,0)</f>
        <v>114.45146988513093</v>
      </c>
      <c r="L271" s="374">
        <f>VLOOKUP($D271,'[2]5D'!$C:$AY,COLUMNS($A270:H270)+36,0)</f>
        <v>113.90319397133796</v>
      </c>
      <c r="M271" s="374">
        <f>VLOOKUP($D271,'[2]5D'!$C:$AY,COLUMNS($A270:I270)+36,0)</f>
        <v>117.04649588354535</v>
      </c>
      <c r="N271" s="374">
        <f>VLOOKUP($D271,'[2]5D'!$C:$AY,COLUMNS($A270:J270)+36,0)</f>
        <v>115.99909386082335</v>
      </c>
      <c r="O271" s="374">
        <f>VLOOKUP($D271,'[2]5D'!$C:$AY,COLUMNS($A270:K270)+36,0)</f>
        <v>117.34286757030186</v>
      </c>
      <c r="P271" s="374">
        <f>VLOOKUP($D271,'[2]5D'!$C:$AY,COLUMNS($A270:L270)+36,0)</f>
        <v>119.69363527921138</v>
      </c>
      <c r="Q271" s="374">
        <f>VLOOKUP($D271,'[2]5D'!$C:$AY,COLUMNS($A270:M270)+36,0)</f>
        <v>110.24120581651803</v>
      </c>
    </row>
    <row r="272" spans="4:17" x14ac:dyDescent="0.25">
      <c r="D272" s="403">
        <v>18110</v>
      </c>
      <c r="E272" s="374">
        <v>1.2217815360148033E-2</v>
      </c>
      <c r="F272" s="374">
        <f>VLOOKUP($D272,'[2]5D'!$C:$AY,COLUMNS($A271:B271)+36,0)</f>
        <v>108.40159307352872</v>
      </c>
      <c r="G272" s="374">
        <f>VLOOKUP($D272,'[2]5D'!$C:$AY,COLUMNS($A271:C271)+36,0)</f>
        <v>102.64963442049195</v>
      </c>
      <c r="H272" s="374">
        <f>VLOOKUP($D272,'[2]5D'!$C:$AY,COLUMNS($A271:D271)+36,0)</f>
        <v>100.58728413276229</v>
      </c>
      <c r="I272" s="391">
        <f>VLOOKUP($D272,'[2]5D'!$C:$AY,COLUMNS($A271:E271)+36,0)</f>
        <v>103.23203015025631</v>
      </c>
      <c r="J272" s="391">
        <f>VLOOKUP($D272,'[2]5D'!$C:$AY,COLUMNS($A271:F271)+36,0)</f>
        <v>103.41713515482272</v>
      </c>
      <c r="K272" s="374">
        <f>VLOOKUP($D272,'[2]5D'!$C:$AY,COLUMNS($A271:G271)+36,0)</f>
        <v>120.24862275129027</v>
      </c>
      <c r="L272" s="374">
        <f>VLOOKUP($D272,'[2]5D'!$C:$AY,COLUMNS($A271:H271)+36,0)</f>
        <v>118.39654322478272</v>
      </c>
      <c r="M272" s="374">
        <f>VLOOKUP($D272,'[2]5D'!$C:$AY,COLUMNS($A271:I271)+36,0)</f>
        <v>111.62421415479412</v>
      </c>
      <c r="N272" s="374">
        <f>VLOOKUP($D272,'[2]5D'!$C:$AY,COLUMNS($A271:J271)+36,0)</f>
        <v>108.5476677320539</v>
      </c>
      <c r="O272" s="374">
        <f>VLOOKUP($D272,'[2]5D'!$C:$AY,COLUMNS($A271:K271)+36,0)</f>
        <v>110.77731807336991</v>
      </c>
      <c r="P272" s="374">
        <f>VLOOKUP($D272,'[2]5D'!$C:$AY,COLUMNS($A271:L271)+36,0)</f>
        <v>116.22856136866145</v>
      </c>
      <c r="Q272" s="374">
        <f>VLOOKUP($D272,'[2]5D'!$C:$AY,COLUMNS($A271:M271)+36,0)</f>
        <v>129.19288203178377</v>
      </c>
    </row>
    <row r="273" spans="4:17" x14ac:dyDescent="0.25">
      <c r="D273" s="403">
        <v>18120</v>
      </c>
      <c r="E273" s="374">
        <v>1.719177297274033E-2</v>
      </c>
      <c r="F273" s="374">
        <f>VLOOKUP($D273,'[2]5D'!$C:$AY,COLUMNS($A272:B272)+36,0)</f>
        <v>118.21679092372368</v>
      </c>
      <c r="G273" s="374">
        <f>VLOOKUP($D273,'[2]5D'!$C:$AY,COLUMNS($A272:C272)+36,0)</f>
        <v>118.27734047458985</v>
      </c>
      <c r="H273" s="374">
        <f>VLOOKUP($D273,'[2]5D'!$C:$AY,COLUMNS($A272:D272)+36,0)</f>
        <v>120.71995423490901</v>
      </c>
      <c r="I273" s="391">
        <f>VLOOKUP($D273,'[2]5D'!$C:$AY,COLUMNS($A272:E272)+36,0)</f>
        <v>125.80503495953602</v>
      </c>
      <c r="J273" s="391">
        <f>VLOOKUP($D273,'[2]5D'!$C:$AY,COLUMNS($A272:F272)+36,0)</f>
        <v>128.64604358929836</v>
      </c>
      <c r="K273" s="374">
        <f>VLOOKUP($D273,'[2]5D'!$C:$AY,COLUMNS($A272:G272)+36,0)</f>
        <v>125.18675386060656</v>
      </c>
      <c r="L273" s="374">
        <f>VLOOKUP($D273,'[2]5D'!$C:$AY,COLUMNS($A272:H272)+36,0)</f>
        <v>125.22197953243641</v>
      </c>
      <c r="M273" s="374">
        <f>VLOOKUP($D273,'[2]5D'!$C:$AY,COLUMNS($A272:I272)+36,0)</f>
        <v>129.31430751263608</v>
      </c>
      <c r="N273" s="374">
        <f>VLOOKUP($D273,'[2]5D'!$C:$AY,COLUMNS($A272:J272)+36,0)</f>
        <v>129.33840693713117</v>
      </c>
      <c r="O273" s="374">
        <f>VLOOKUP($D273,'[2]5D'!$C:$AY,COLUMNS($A272:K272)+36,0)</f>
        <v>128.87335802573168</v>
      </c>
      <c r="P273" s="374">
        <f>VLOOKUP($D273,'[2]5D'!$C:$AY,COLUMNS($A272:L272)+36,0)</f>
        <v>135.18293885711182</v>
      </c>
      <c r="Q273" s="374">
        <f>VLOOKUP($D273,'[2]5D'!$C:$AY,COLUMNS($A272:M272)+36,0)</f>
        <v>139.53093314889009</v>
      </c>
    </row>
    <row r="274" spans="4:17" x14ac:dyDescent="0.25">
      <c r="D274" s="403">
        <v>19201</v>
      </c>
      <c r="E274" s="374">
        <v>4.9362934263836859E-2</v>
      </c>
      <c r="F274" s="374">
        <f>VLOOKUP($D274,'[2]5D'!$C:$AY,COLUMNS($A273:B273)+36,0)</f>
        <v>116.27400633893917</v>
      </c>
      <c r="G274" s="374">
        <f>VLOOKUP($D274,'[2]5D'!$C:$AY,COLUMNS($A273:C273)+36,0)</f>
        <v>112.22640011764329</v>
      </c>
      <c r="H274" s="374">
        <f>VLOOKUP($D274,'[2]5D'!$C:$AY,COLUMNS($A273:D273)+36,0)</f>
        <v>111.83538323657449</v>
      </c>
      <c r="I274" s="391">
        <f>VLOOKUP($D274,'[2]5D'!$C:$AY,COLUMNS($A273:E273)+36,0)</f>
        <v>100.29242734004835</v>
      </c>
      <c r="J274" s="391">
        <f>VLOOKUP($D274,'[2]5D'!$C:$AY,COLUMNS($A273:F273)+36,0)</f>
        <v>111.13159633557154</v>
      </c>
      <c r="K274" s="374">
        <f>VLOOKUP($D274,'[2]5D'!$C:$AY,COLUMNS($A273:G273)+36,0)</f>
        <v>111.09099048835036</v>
      </c>
      <c r="L274" s="374">
        <f>VLOOKUP($D274,'[2]5D'!$C:$AY,COLUMNS($A273:H273)+36,0)</f>
        <v>106.55607973886856</v>
      </c>
      <c r="M274" s="374">
        <f>VLOOKUP($D274,'[2]5D'!$C:$AY,COLUMNS($A273:I273)+36,0)</f>
        <v>103.10788518057581</v>
      </c>
      <c r="N274" s="374">
        <f>VLOOKUP($D274,'[2]5D'!$C:$AY,COLUMNS($A273:J273)+36,0)</f>
        <v>106.55665575854576</v>
      </c>
      <c r="O274" s="374">
        <f>VLOOKUP($D274,'[2]5D'!$C:$AY,COLUMNS($A273:K273)+36,0)</f>
        <v>115.17153891529414</v>
      </c>
      <c r="P274" s="374">
        <f>VLOOKUP($D274,'[2]5D'!$C:$AY,COLUMNS($A273:L273)+36,0)</f>
        <v>116.25346657690923</v>
      </c>
      <c r="Q274" s="374">
        <f>VLOOKUP($D274,'[2]5D'!$C:$AY,COLUMNS($A273:M273)+36,0)</f>
        <v>112.44211082499743</v>
      </c>
    </row>
    <row r="275" spans="4:17" x14ac:dyDescent="0.25">
      <c r="D275" s="403">
        <v>20111</v>
      </c>
      <c r="E275" s="374">
        <v>1.2301114264970698E-2</v>
      </c>
      <c r="F275" s="374">
        <f>VLOOKUP($D275,'[2]5D'!$C:$AY,COLUMNS($A274:B274)+36,0)</f>
        <v>100.52729515079956</v>
      </c>
      <c r="G275" s="374">
        <f>VLOOKUP($D275,'[2]5D'!$C:$AY,COLUMNS($A274:C274)+36,0)</f>
        <v>105.51136699320007</v>
      </c>
      <c r="H275" s="374">
        <f>VLOOKUP($D275,'[2]5D'!$C:$AY,COLUMNS($A274:D274)+36,0)</f>
        <v>107.97446618412027</v>
      </c>
      <c r="I275" s="391">
        <f>VLOOKUP($D275,'[2]5D'!$C:$AY,COLUMNS($A274:E274)+36,0)</f>
        <v>126.12196149347511</v>
      </c>
      <c r="J275" s="391">
        <f>VLOOKUP($D275,'[2]5D'!$C:$AY,COLUMNS($A274:F274)+36,0)</f>
        <v>123.36351949777421</v>
      </c>
      <c r="K275" s="374">
        <f>VLOOKUP($D275,'[2]5D'!$C:$AY,COLUMNS($A274:G274)+36,0)</f>
        <v>120.96448817191632</v>
      </c>
      <c r="L275" s="374">
        <f>VLOOKUP($D275,'[2]5D'!$C:$AY,COLUMNS($A274:H274)+36,0)</f>
        <v>117.1314556098837</v>
      </c>
      <c r="M275" s="374">
        <f>VLOOKUP($D275,'[2]5D'!$C:$AY,COLUMNS($A274:I274)+36,0)</f>
        <v>119.0294392259658</v>
      </c>
      <c r="N275" s="374">
        <f>VLOOKUP($D275,'[2]5D'!$C:$AY,COLUMNS($A274:J274)+36,0)</f>
        <v>116.76753628583297</v>
      </c>
      <c r="O275" s="374">
        <f>VLOOKUP($D275,'[2]5D'!$C:$AY,COLUMNS($A274:K274)+36,0)</f>
        <v>127.67093813706798</v>
      </c>
      <c r="P275" s="374">
        <f>VLOOKUP($D275,'[2]5D'!$C:$AY,COLUMNS($A274:L274)+36,0)</f>
        <v>131.63585924350122</v>
      </c>
      <c r="Q275" s="374">
        <f>VLOOKUP($D275,'[2]5D'!$C:$AY,COLUMNS($A274:M274)+36,0)</f>
        <v>128.86979261963526</v>
      </c>
    </row>
    <row r="276" spans="4:17" x14ac:dyDescent="0.25">
      <c r="D276" s="403">
        <v>20112</v>
      </c>
      <c r="E276" s="374">
        <v>8.0719738561839199E-2</v>
      </c>
      <c r="F276" s="374">
        <f>VLOOKUP($D276,'[2]5D'!$C:$AY,COLUMNS($A275:B275)+36,0)</f>
        <v>110.36322572807339</v>
      </c>
      <c r="G276" s="374">
        <f>VLOOKUP($D276,'[2]5D'!$C:$AY,COLUMNS($A275:C275)+36,0)</f>
        <v>114.63636559747462</v>
      </c>
      <c r="H276" s="374">
        <f>VLOOKUP($D276,'[2]5D'!$C:$AY,COLUMNS($A275:D275)+36,0)</f>
        <v>118.4501274897877</v>
      </c>
      <c r="I276" s="391">
        <f>VLOOKUP($D276,'[2]5D'!$C:$AY,COLUMNS($A275:E275)+36,0)</f>
        <v>112.76887399358395</v>
      </c>
      <c r="J276" s="391">
        <f>VLOOKUP($D276,'[2]5D'!$C:$AY,COLUMNS($A275:F275)+36,0)</f>
        <v>113.53975157591817</v>
      </c>
      <c r="K276" s="374">
        <f>VLOOKUP($D276,'[2]5D'!$C:$AY,COLUMNS($A275:G275)+36,0)</f>
        <v>117.39538326419407</v>
      </c>
      <c r="L276" s="374">
        <f>VLOOKUP($D276,'[2]5D'!$C:$AY,COLUMNS($A275:H275)+36,0)</f>
        <v>122.87885130507847</v>
      </c>
      <c r="M276" s="374">
        <f>VLOOKUP($D276,'[2]5D'!$C:$AY,COLUMNS($A275:I275)+36,0)</f>
        <v>120.39615897987503</v>
      </c>
      <c r="N276" s="374">
        <f>VLOOKUP($D276,'[2]5D'!$C:$AY,COLUMNS($A275:J275)+36,0)</f>
        <v>118.66590072290498</v>
      </c>
      <c r="O276" s="374">
        <f>VLOOKUP($D276,'[2]5D'!$C:$AY,COLUMNS($A275:K275)+36,0)</f>
        <v>123.19367880125009</v>
      </c>
      <c r="P276" s="374">
        <f>VLOOKUP($D276,'[2]5D'!$C:$AY,COLUMNS($A275:L275)+36,0)</f>
        <v>104.17102129451216</v>
      </c>
      <c r="Q276" s="374">
        <f>VLOOKUP($D276,'[2]5D'!$C:$AY,COLUMNS($A275:M275)+36,0)</f>
        <v>113.83236877382546</v>
      </c>
    </row>
    <row r="277" spans="4:17" x14ac:dyDescent="0.25">
      <c r="D277" s="403">
        <v>20113</v>
      </c>
      <c r="E277" s="374">
        <v>3.8563874494977161E-3</v>
      </c>
      <c r="F277" s="374">
        <f>VLOOKUP($D277,'[2]5D'!$C:$AY,COLUMNS($A276:B276)+36,0)</f>
        <v>115.12975275121867</v>
      </c>
      <c r="G277" s="374">
        <f>VLOOKUP($D277,'[2]5D'!$C:$AY,COLUMNS($A276:C276)+36,0)</f>
        <v>110.41597377426154</v>
      </c>
      <c r="H277" s="374">
        <f>VLOOKUP($D277,'[2]5D'!$C:$AY,COLUMNS($A276:D276)+36,0)</f>
        <v>120.66679718153144</v>
      </c>
      <c r="I277" s="391">
        <f>VLOOKUP($D277,'[2]5D'!$C:$AY,COLUMNS($A276:E276)+36,0)</f>
        <v>109.71045924086367</v>
      </c>
      <c r="J277" s="391">
        <f>VLOOKUP($D277,'[2]5D'!$C:$AY,COLUMNS($A276:F276)+36,0)</f>
        <v>117.50336300614798</v>
      </c>
      <c r="K277" s="374">
        <f>VLOOKUP($D277,'[2]5D'!$C:$AY,COLUMNS($A276:G276)+36,0)</f>
        <v>120.84741385139392</v>
      </c>
      <c r="L277" s="374">
        <f>VLOOKUP($D277,'[2]5D'!$C:$AY,COLUMNS($A276:H276)+36,0)</f>
        <v>120.67077024913148</v>
      </c>
      <c r="M277" s="374">
        <f>VLOOKUP($D277,'[2]5D'!$C:$AY,COLUMNS($A276:I276)+36,0)</f>
        <v>125.73711751129333</v>
      </c>
      <c r="N277" s="374">
        <f>VLOOKUP($D277,'[2]5D'!$C:$AY,COLUMNS($A276:J276)+36,0)</f>
        <v>126.57175606762269</v>
      </c>
      <c r="O277" s="374">
        <f>VLOOKUP($D277,'[2]5D'!$C:$AY,COLUMNS($A276:K276)+36,0)</f>
        <v>126.29529976144802</v>
      </c>
      <c r="P277" s="374">
        <f>VLOOKUP($D277,'[2]5D'!$C:$AY,COLUMNS($A276:L276)+36,0)</f>
        <v>111.34072655805409</v>
      </c>
      <c r="Q277" s="374">
        <f>VLOOKUP($D277,'[2]5D'!$C:$AY,COLUMNS($A276:M276)+36,0)</f>
        <v>114.48247335319243</v>
      </c>
    </row>
    <row r="278" spans="4:17" x14ac:dyDescent="0.25">
      <c r="D278" s="403">
        <v>20121</v>
      </c>
      <c r="E278" s="374">
        <v>9.5589497893519962E-2</v>
      </c>
      <c r="F278" s="374">
        <f>VLOOKUP($D278,'[2]5D'!$C:$AY,COLUMNS($A277:B277)+36,0)</f>
        <v>103.67242613349023</v>
      </c>
      <c r="G278" s="374">
        <f>VLOOKUP($D278,'[2]5D'!$C:$AY,COLUMNS($A277:C277)+36,0)</f>
        <v>107.25961253158644</v>
      </c>
      <c r="H278" s="374">
        <f>VLOOKUP($D278,'[2]5D'!$C:$AY,COLUMNS($A277:D277)+36,0)</f>
        <v>114.50348711260003</v>
      </c>
      <c r="I278" s="391">
        <f>VLOOKUP($D278,'[2]5D'!$C:$AY,COLUMNS($A277:E277)+36,0)</f>
        <v>114.61691003828801</v>
      </c>
      <c r="J278" s="391">
        <f>VLOOKUP($D278,'[2]5D'!$C:$AY,COLUMNS($A277:F277)+36,0)</f>
        <v>120.0624377273809</v>
      </c>
      <c r="K278" s="374">
        <f>VLOOKUP($D278,'[2]5D'!$C:$AY,COLUMNS($A277:G277)+36,0)</f>
        <v>122.98997248190044</v>
      </c>
      <c r="L278" s="374">
        <f>VLOOKUP($D278,'[2]5D'!$C:$AY,COLUMNS($A277:H277)+36,0)</f>
        <v>115.738034951762</v>
      </c>
      <c r="M278" s="374">
        <f>VLOOKUP($D278,'[2]5D'!$C:$AY,COLUMNS($A277:I277)+36,0)</f>
        <v>115.25404352673918</v>
      </c>
      <c r="N278" s="374">
        <f>VLOOKUP($D278,'[2]5D'!$C:$AY,COLUMNS($A277:J277)+36,0)</f>
        <v>117.43551142871326</v>
      </c>
      <c r="O278" s="374">
        <f>VLOOKUP($D278,'[2]5D'!$C:$AY,COLUMNS($A277:K277)+36,0)</f>
        <v>117.92235498411446</v>
      </c>
      <c r="P278" s="374">
        <f>VLOOKUP($D278,'[2]5D'!$C:$AY,COLUMNS($A277:L277)+36,0)</f>
        <v>100.62571774484847</v>
      </c>
      <c r="Q278" s="374">
        <f>VLOOKUP($D278,'[2]5D'!$C:$AY,COLUMNS($A277:M277)+36,0)</f>
        <v>105.04834249293783</v>
      </c>
    </row>
    <row r="279" spans="4:17" x14ac:dyDescent="0.25">
      <c r="D279" s="403">
        <v>20131</v>
      </c>
      <c r="E279" s="374">
        <v>6.2533727601221126E-2</v>
      </c>
      <c r="F279" s="374">
        <f>VLOOKUP($D279,'[2]5D'!$C:$AY,COLUMNS($A278:B278)+36,0)</f>
        <v>111.88052136449127</v>
      </c>
      <c r="G279" s="374">
        <f>VLOOKUP($D279,'[2]5D'!$C:$AY,COLUMNS($A278:C278)+36,0)</f>
        <v>110.66506430138141</v>
      </c>
      <c r="H279" s="374">
        <f>VLOOKUP($D279,'[2]5D'!$C:$AY,COLUMNS($A278:D278)+36,0)</f>
        <v>114.76470096666162</v>
      </c>
      <c r="I279" s="391">
        <f>VLOOKUP($D279,'[2]5D'!$C:$AY,COLUMNS($A278:E278)+36,0)</f>
        <v>114.54236391182151</v>
      </c>
      <c r="J279" s="391">
        <f>VLOOKUP($D279,'[2]5D'!$C:$AY,COLUMNS($A278:F278)+36,0)</f>
        <v>121.04163821536665</v>
      </c>
      <c r="K279" s="374">
        <f>VLOOKUP($D279,'[2]5D'!$C:$AY,COLUMNS($A278:G278)+36,0)</f>
        <v>120.577715164252</v>
      </c>
      <c r="L279" s="374">
        <f>VLOOKUP($D279,'[2]5D'!$C:$AY,COLUMNS($A278:H278)+36,0)</f>
        <v>120.52583998000834</v>
      </c>
      <c r="M279" s="374">
        <f>VLOOKUP($D279,'[2]5D'!$C:$AY,COLUMNS($A278:I278)+36,0)</f>
        <v>117.9515303355147</v>
      </c>
      <c r="N279" s="374">
        <f>VLOOKUP($D279,'[2]5D'!$C:$AY,COLUMNS($A278:J278)+36,0)</f>
        <v>119.94738903772569</v>
      </c>
      <c r="O279" s="374">
        <f>VLOOKUP($D279,'[2]5D'!$C:$AY,COLUMNS($A278:K278)+36,0)</f>
        <v>117.63885480789385</v>
      </c>
      <c r="P279" s="374">
        <f>VLOOKUP($D279,'[2]5D'!$C:$AY,COLUMNS($A278:L278)+36,0)</f>
        <v>114.40361129936831</v>
      </c>
      <c r="Q279" s="374">
        <f>VLOOKUP($D279,'[2]5D'!$C:$AY,COLUMNS($A278:M278)+36,0)</f>
        <v>116.95915974554545</v>
      </c>
    </row>
    <row r="280" spans="4:17" x14ac:dyDescent="0.25">
      <c r="D280" s="403">
        <v>20210</v>
      </c>
      <c r="E280" s="374">
        <v>1.0205838948682044E-2</v>
      </c>
      <c r="F280" s="374">
        <f>VLOOKUP($D280,'[2]5D'!$C:$AY,COLUMNS($A279:B279)+36,0)</f>
        <v>117.61516700883327</v>
      </c>
      <c r="G280" s="374">
        <f>VLOOKUP($D280,'[2]5D'!$C:$AY,COLUMNS($A279:C279)+36,0)</f>
        <v>108.846737937002</v>
      </c>
      <c r="H280" s="374">
        <f>VLOOKUP($D280,'[2]5D'!$C:$AY,COLUMNS($A279:D279)+36,0)</f>
        <v>112.25175345635229</v>
      </c>
      <c r="I280" s="391">
        <f>VLOOKUP($D280,'[2]5D'!$C:$AY,COLUMNS($A279:E279)+36,0)</f>
        <v>103.31770617335837</v>
      </c>
      <c r="J280" s="391">
        <f>VLOOKUP($D280,'[2]5D'!$C:$AY,COLUMNS($A279:F279)+36,0)</f>
        <v>109.94313853012439</v>
      </c>
      <c r="K280" s="374">
        <f>VLOOKUP($D280,'[2]5D'!$C:$AY,COLUMNS($A279:G279)+36,0)</f>
        <v>106.93386727236008</v>
      </c>
      <c r="L280" s="374">
        <f>VLOOKUP($D280,'[2]5D'!$C:$AY,COLUMNS($A279:H279)+36,0)</f>
        <v>108.42119017745351</v>
      </c>
      <c r="M280" s="374">
        <f>VLOOKUP($D280,'[2]5D'!$C:$AY,COLUMNS($A279:I279)+36,0)</f>
        <v>111.14798070940026</v>
      </c>
      <c r="N280" s="374">
        <f>VLOOKUP($D280,'[2]5D'!$C:$AY,COLUMNS($A279:J279)+36,0)</f>
        <v>104.81374901122913</v>
      </c>
      <c r="O280" s="374">
        <f>VLOOKUP($D280,'[2]5D'!$C:$AY,COLUMNS($A279:K279)+36,0)</f>
        <v>116.3036992168111</v>
      </c>
      <c r="P280" s="374">
        <f>VLOOKUP($D280,'[2]5D'!$C:$AY,COLUMNS($A279:L279)+36,0)</f>
        <v>112.22258708032403</v>
      </c>
      <c r="Q280" s="374">
        <f>VLOOKUP($D280,'[2]5D'!$C:$AY,COLUMNS($A279:M279)+36,0)</f>
        <v>109.77199978871539</v>
      </c>
    </row>
    <row r="281" spans="4:17" x14ac:dyDescent="0.25">
      <c r="D281" s="403">
        <v>20221</v>
      </c>
      <c r="E281" s="374">
        <v>6.2159656925729473E-2</v>
      </c>
      <c r="F281" s="374">
        <f>VLOOKUP($D281,'[2]5D'!$C:$AY,COLUMNS($A280:B280)+36,0)</f>
        <v>115.77050260500252</v>
      </c>
      <c r="G281" s="374">
        <f>VLOOKUP($D281,'[2]5D'!$C:$AY,COLUMNS($A280:C280)+36,0)</f>
        <v>106.23060492618482</v>
      </c>
      <c r="H281" s="374">
        <f>VLOOKUP($D281,'[2]5D'!$C:$AY,COLUMNS($A280:D280)+36,0)</f>
        <v>118.50965468013872</v>
      </c>
      <c r="I281" s="391">
        <f>VLOOKUP($D281,'[2]5D'!$C:$AY,COLUMNS($A280:E280)+36,0)</f>
        <v>117.22194724202831</v>
      </c>
      <c r="J281" s="391">
        <f>VLOOKUP($D281,'[2]5D'!$C:$AY,COLUMNS($A280:F280)+36,0)</f>
        <v>127.47327423681098</v>
      </c>
      <c r="K281" s="374">
        <f>VLOOKUP($D281,'[2]5D'!$C:$AY,COLUMNS($A280:G280)+36,0)</f>
        <v>119.56296449050814</v>
      </c>
      <c r="L281" s="374">
        <f>VLOOKUP($D281,'[2]5D'!$C:$AY,COLUMNS($A280:H280)+36,0)</f>
        <v>115.87250159795259</v>
      </c>
      <c r="M281" s="374">
        <f>VLOOKUP($D281,'[2]5D'!$C:$AY,COLUMNS($A280:I280)+36,0)</f>
        <v>116.49863298800128</v>
      </c>
      <c r="N281" s="374">
        <f>VLOOKUP($D281,'[2]5D'!$C:$AY,COLUMNS($A280:J280)+36,0)</f>
        <v>113.85307129253682</v>
      </c>
      <c r="O281" s="374">
        <f>VLOOKUP($D281,'[2]5D'!$C:$AY,COLUMNS($A280:K280)+36,0)</f>
        <v>106.7064252166246</v>
      </c>
      <c r="P281" s="374">
        <f>VLOOKUP($D281,'[2]5D'!$C:$AY,COLUMNS($A280:L280)+36,0)</f>
        <v>100.03710903550113</v>
      </c>
      <c r="Q281" s="374">
        <f>VLOOKUP($D281,'[2]5D'!$C:$AY,COLUMNS($A280:M280)+36,0)</f>
        <v>101.67058348243528</v>
      </c>
    </row>
    <row r="282" spans="4:17" x14ac:dyDescent="0.25">
      <c r="D282" s="403">
        <v>20222</v>
      </c>
      <c r="E282" s="374">
        <v>1.9248943428494821E-4</v>
      </c>
      <c r="F282" s="374">
        <f>VLOOKUP($D282,'[2]5D'!$C:$AY,COLUMNS($A281:B281)+36,0)</f>
        <v>115.8965271239616</v>
      </c>
      <c r="G282" s="374">
        <f>VLOOKUP($D282,'[2]5D'!$C:$AY,COLUMNS($A281:C281)+36,0)</f>
        <v>112.45642856062237</v>
      </c>
      <c r="H282" s="374">
        <f>VLOOKUP($D282,'[2]5D'!$C:$AY,COLUMNS($A281:D281)+36,0)</f>
        <v>114.07055123733349</v>
      </c>
      <c r="I282" s="391">
        <f>VLOOKUP($D282,'[2]5D'!$C:$AY,COLUMNS($A281:E281)+36,0)</f>
        <v>114.78650239670955</v>
      </c>
      <c r="J282" s="391">
        <f>VLOOKUP($D282,'[2]5D'!$C:$AY,COLUMNS($A281:F281)+36,0)</f>
        <v>111.66909602396686</v>
      </c>
      <c r="K282" s="374">
        <f>VLOOKUP($D282,'[2]5D'!$C:$AY,COLUMNS($A281:G281)+36,0)</f>
        <v>108.63635311156051</v>
      </c>
      <c r="L282" s="374">
        <f>VLOOKUP($D282,'[2]5D'!$C:$AY,COLUMNS($A281:H281)+36,0)</f>
        <v>112.04105088173237</v>
      </c>
      <c r="M282" s="374">
        <f>VLOOKUP($D282,'[2]5D'!$C:$AY,COLUMNS($A281:I281)+36,0)</f>
        <v>103.40077011039051</v>
      </c>
      <c r="N282" s="374">
        <f>VLOOKUP($D282,'[2]5D'!$C:$AY,COLUMNS($A281:J281)+36,0)</f>
        <v>111.89644124003468</v>
      </c>
      <c r="O282" s="374">
        <f>VLOOKUP($D282,'[2]5D'!$C:$AY,COLUMNS($A281:K281)+36,0)</f>
        <v>111.50659586384562</v>
      </c>
      <c r="P282" s="374">
        <f>VLOOKUP($D282,'[2]5D'!$C:$AY,COLUMNS($A281:L281)+36,0)</f>
        <v>110.83123156531485</v>
      </c>
      <c r="Q282" s="374">
        <f>VLOOKUP($D282,'[2]5D'!$C:$AY,COLUMNS($A281:M281)+36,0)</f>
        <v>112.62126558302367</v>
      </c>
    </row>
    <row r="283" spans="4:17" x14ac:dyDescent="0.25">
      <c r="D283" s="403">
        <v>20231</v>
      </c>
      <c r="E283" s="374">
        <v>2.4097017115518791E-2</v>
      </c>
      <c r="F283" s="374">
        <f>VLOOKUP($D283,'[2]5D'!$C:$AY,COLUMNS($A282:B282)+36,0)</f>
        <v>114.38366725838046</v>
      </c>
      <c r="G283" s="374">
        <f>VLOOKUP($D283,'[2]5D'!$C:$AY,COLUMNS($A282:C282)+36,0)</f>
        <v>100.88328071926054</v>
      </c>
      <c r="H283" s="374">
        <f>VLOOKUP($D283,'[2]5D'!$C:$AY,COLUMNS($A282:D282)+36,0)</f>
        <v>106.84624687812003</v>
      </c>
      <c r="I283" s="391">
        <f>VLOOKUP($D283,'[2]5D'!$C:$AY,COLUMNS($A282:E282)+36,0)</f>
        <v>97.283611941713431</v>
      </c>
      <c r="J283" s="391">
        <f>VLOOKUP($D283,'[2]5D'!$C:$AY,COLUMNS($A282:F282)+36,0)</f>
        <v>108.78614575780873</v>
      </c>
      <c r="K283" s="374">
        <f>VLOOKUP($D283,'[2]5D'!$C:$AY,COLUMNS($A282:G282)+36,0)</f>
        <v>108.11889201133999</v>
      </c>
      <c r="L283" s="374">
        <f>VLOOKUP($D283,'[2]5D'!$C:$AY,COLUMNS($A282:H282)+36,0)</f>
        <v>112.26656927199862</v>
      </c>
      <c r="M283" s="374">
        <f>VLOOKUP($D283,'[2]5D'!$C:$AY,COLUMNS($A282:I282)+36,0)</f>
        <v>103.12635526152154</v>
      </c>
      <c r="N283" s="374">
        <f>VLOOKUP($D283,'[2]5D'!$C:$AY,COLUMNS($A282:J282)+36,0)</f>
        <v>108.89387602014978</v>
      </c>
      <c r="O283" s="374">
        <f>VLOOKUP($D283,'[2]5D'!$C:$AY,COLUMNS($A282:K282)+36,0)</f>
        <v>109.34701949918218</v>
      </c>
      <c r="P283" s="374">
        <f>VLOOKUP($D283,'[2]5D'!$C:$AY,COLUMNS($A282:L282)+36,0)</f>
        <v>97.201373779102582</v>
      </c>
      <c r="Q283" s="374">
        <f>VLOOKUP($D283,'[2]5D'!$C:$AY,COLUMNS($A282:M282)+36,0)</f>
        <v>102.40250760494564</v>
      </c>
    </row>
    <row r="284" spans="4:17" x14ac:dyDescent="0.25">
      <c r="D284" s="403">
        <v>20232</v>
      </c>
      <c r="E284" s="374">
        <v>2.3607868481395778E-2</v>
      </c>
      <c r="F284" s="374">
        <f>VLOOKUP($D284,'[2]5D'!$C:$AY,COLUMNS($A283:B283)+36,0)</f>
        <v>108.95021903001957</v>
      </c>
      <c r="G284" s="374">
        <f>VLOOKUP($D284,'[2]5D'!$C:$AY,COLUMNS($A283:C283)+36,0)</f>
        <v>104.08406389313285</v>
      </c>
      <c r="H284" s="374">
        <f>VLOOKUP($D284,'[2]5D'!$C:$AY,COLUMNS($A283:D283)+36,0)</f>
        <v>108.08750744160442</v>
      </c>
      <c r="I284" s="391">
        <f>VLOOKUP($D284,'[2]5D'!$C:$AY,COLUMNS($A283:E283)+36,0)</f>
        <v>105.48487859283713</v>
      </c>
      <c r="J284" s="391">
        <f>VLOOKUP($D284,'[2]5D'!$C:$AY,COLUMNS($A283:F283)+36,0)</f>
        <v>108.7950392250229</v>
      </c>
      <c r="K284" s="374">
        <f>VLOOKUP($D284,'[2]5D'!$C:$AY,COLUMNS($A283:G283)+36,0)</f>
        <v>111.42543663749575</v>
      </c>
      <c r="L284" s="374">
        <f>VLOOKUP($D284,'[2]5D'!$C:$AY,COLUMNS($A283:H283)+36,0)</f>
        <v>112.63946887415162</v>
      </c>
      <c r="M284" s="374">
        <f>VLOOKUP($D284,'[2]5D'!$C:$AY,COLUMNS($A283:I283)+36,0)</f>
        <v>111.41421260506014</v>
      </c>
      <c r="N284" s="374">
        <f>VLOOKUP($D284,'[2]5D'!$C:$AY,COLUMNS($A283:J283)+36,0)</f>
        <v>113.51200234991005</v>
      </c>
      <c r="O284" s="374">
        <f>VLOOKUP($D284,'[2]5D'!$C:$AY,COLUMNS($A283:K283)+36,0)</f>
        <v>121.45872943646177</v>
      </c>
      <c r="P284" s="374">
        <f>VLOOKUP($D284,'[2]5D'!$C:$AY,COLUMNS($A283:L283)+36,0)</f>
        <v>90.814327497644896</v>
      </c>
      <c r="Q284" s="374">
        <f>VLOOKUP($D284,'[2]5D'!$C:$AY,COLUMNS($A283:M283)+36,0)</f>
        <v>99.492029874876195</v>
      </c>
    </row>
    <row r="285" spans="4:17" x14ac:dyDescent="0.25">
      <c r="D285" s="403">
        <v>20291</v>
      </c>
      <c r="E285" s="374">
        <v>1.1261380147918986E-2</v>
      </c>
      <c r="F285" s="374">
        <f>VLOOKUP($D285,'[2]5D'!$C:$AY,COLUMNS($A284:B284)+36,0)</f>
        <v>105.25006194500057</v>
      </c>
      <c r="G285" s="374">
        <f>VLOOKUP($D285,'[2]5D'!$C:$AY,COLUMNS($A284:C284)+36,0)</f>
        <v>107.85522642305023</v>
      </c>
      <c r="H285" s="374">
        <f>VLOOKUP($D285,'[2]5D'!$C:$AY,COLUMNS($A284:D284)+36,0)</f>
        <v>112.7930530128381</v>
      </c>
      <c r="I285" s="391">
        <f>VLOOKUP($D285,'[2]5D'!$C:$AY,COLUMNS($A284:E284)+36,0)</f>
        <v>113.21579172494995</v>
      </c>
      <c r="J285" s="391">
        <f>VLOOKUP($D285,'[2]5D'!$C:$AY,COLUMNS($A284:F284)+36,0)</f>
        <v>109.7357688375296</v>
      </c>
      <c r="K285" s="374">
        <f>VLOOKUP($D285,'[2]5D'!$C:$AY,COLUMNS($A284:G284)+36,0)</f>
        <v>113.71543236067816</v>
      </c>
      <c r="L285" s="374">
        <f>VLOOKUP($D285,'[2]5D'!$C:$AY,COLUMNS($A284:H284)+36,0)</f>
        <v>111.06166878266471</v>
      </c>
      <c r="M285" s="374">
        <f>VLOOKUP($D285,'[2]5D'!$C:$AY,COLUMNS($A284:I284)+36,0)</f>
        <v>114.31220671072123</v>
      </c>
      <c r="N285" s="374">
        <f>VLOOKUP($D285,'[2]5D'!$C:$AY,COLUMNS($A284:J284)+36,0)</f>
        <v>128.68109675658351</v>
      </c>
      <c r="O285" s="374">
        <f>VLOOKUP($D285,'[2]5D'!$C:$AY,COLUMNS($A284:K284)+36,0)</f>
        <v>118.05676122288752</v>
      </c>
      <c r="P285" s="374">
        <f>VLOOKUP($D285,'[2]5D'!$C:$AY,COLUMNS($A284:L284)+36,0)</f>
        <v>118.983543954967</v>
      </c>
      <c r="Q285" s="374">
        <f>VLOOKUP($D285,'[2]5D'!$C:$AY,COLUMNS($A284:M284)+36,0)</f>
        <v>128.76058157117052</v>
      </c>
    </row>
    <row r="286" spans="4:17" x14ac:dyDescent="0.25">
      <c r="D286" s="403">
        <v>20299</v>
      </c>
      <c r="E286" s="374">
        <v>4.8594111077551565E-2</v>
      </c>
      <c r="F286" s="374">
        <f>VLOOKUP($D286,'[2]5D'!$C:$AY,COLUMNS($A285:B285)+36,0)</f>
        <v>110.83680561620763</v>
      </c>
      <c r="G286" s="374">
        <f>VLOOKUP($D286,'[2]5D'!$C:$AY,COLUMNS($A285:C285)+36,0)</f>
        <v>109.45436491019937</v>
      </c>
      <c r="H286" s="374">
        <f>VLOOKUP($D286,'[2]5D'!$C:$AY,COLUMNS($A285:D285)+36,0)</f>
        <v>116.21868458979337</v>
      </c>
      <c r="I286" s="391">
        <f>VLOOKUP($D286,'[2]5D'!$C:$AY,COLUMNS($A285:E285)+36,0)</f>
        <v>113.32734699331026</v>
      </c>
      <c r="J286" s="391">
        <f>VLOOKUP($D286,'[2]5D'!$C:$AY,COLUMNS($A285:F285)+36,0)</f>
        <v>116.89789143186611</v>
      </c>
      <c r="K286" s="374">
        <f>VLOOKUP($D286,'[2]5D'!$C:$AY,COLUMNS($A285:G285)+36,0)</f>
        <v>118.26879874113352</v>
      </c>
      <c r="L286" s="374">
        <f>VLOOKUP($D286,'[2]5D'!$C:$AY,COLUMNS($A285:H285)+36,0)</f>
        <v>114.31096781489381</v>
      </c>
      <c r="M286" s="374">
        <f>VLOOKUP($D286,'[2]5D'!$C:$AY,COLUMNS($A285:I285)+36,0)</f>
        <v>115.99782351238187</v>
      </c>
      <c r="N286" s="374">
        <f>VLOOKUP($D286,'[2]5D'!$C:$AY,COLUMNS($A285:J285)+36,0)</f>
        <v>122.54160455630442</v>
      </c>
      <c r="O286" s="374">
        <f>VLOOKUP($D286,'[2]5D'!$C:$AY,COLUMNS($A285:K285)+36,0)</f>
        <v>120.76865025526617</v>
      </c>
      <c r="P286" s="374">
        <f>VLOOKUP($D286,'[2]5D'!$C:$AY,COLUMNS($A285:L285)+36,0)</f>
        <v>109.35964245094021</v>
      </c>
      <c r="Q286" s="374">
        <f>VLOOKUP($D286,'[2]5D'!$C:$AY,COLUMNS($A285:M285)+36,0)</f>
        <v>110.98692088539805</v>
      </c>
    </row>
    <row r="287" spans="4:17" x14ac:dyDescent="0.25">
      <c r="D287" s="403">
        <v>21001</v>
      </c>
      <c r="E287" s="374">
        <v>0.22752145587309064</v>
      </c>
      <c r="F287" s="374">
        <f>VLOOKUP($D287,'[2]5D'!$C:$AY,COLUMNS($A286:B286)+36,0)</f>
        <v>91.722426333609121</v>
      </c>
      <c r="G287" s="374">
        <f>VLOOKUP($D287,'[2]5D'!$C:$AY,COLUMNS($A286:C286)+36,0)</f>
        <v>107.62921337172405</v>
      </c>
      <c r="H287" s="374">
        <f>VLOOKUP($D287,'[2]5D'!$C:$AY,COLUMNS($A286:D286)+36,0)</f>
        <v>109.44459903734278</v>
      </c>
      <c r="I287" s="391">
        <f>VLOOKUP($D287,'[2]5D'!$C:$AY,COLUMNS($A286:E286)+36,0)</f>
        <v>121.36889627516886</v>
      </c>
      <c r="J287" s="391">
        <f>VLOOKUP($D287,'[2]5D'!$C:$AY,COLUMNS($A286:F286)+36,0)</f>
        <v>132.53758575226144</v>
      </c>
      <c r="K287" s="374">
        <f>VLOOKUP($D287,'[2]5D'!$C:$AY,COLUMNS($A286:G286)+36,0)</f>
        <v>100.2793746015105</v>
      </c>
      <c r="L287" s="374">
        <f>VLOOKUP($D287,'[2]5D'!$C:$AY,COLUMNS($A286:H286)+36,0)</f>
        <v>119.36883874541235</v>
      </c>
      <c r="M287" s="374">
        <f>VLOOKUP($D287,'[2]5D'!$C:$AY,COLUMNS($A286:I286)+36,0)</f>
        <v>118.01569452730115</v>
      </c>
      <c r="N287" s="374">
        <f>VLOOKUP($D287,'[2]5D'!$C:$AY,COLUMNS($A286:J286)+36,0)</f>
        <v>131.1902636979309</v>
      </c>
      <c r="O287" s="374">
        <f>VLOOKUP($D287,'[2]5D'!$C:$AY,COLUMNS($A286:K286)+36,0)</f>
        <v>127.95183568708768</v>
      </c>
      <c r="P287" s="374">
        <f>VLOOKUP($D287,'[2]5D'!$C:$AY,COLUMNS($A286:L286)+36,0)</f>
        <v>114.91694526599666</v>
      </c>
      <c r="Q287" s="374">
        <f>VLOOKUP($D287,'[2]5D'!$C:$AY,COLUMNS($A286:M286)+36,0)</f>
        <v>114.25115011439048</v>
      </c>
    </row>
    <row r="288" spans="4:17" x14ac:dyDescent="0.25">
      <c r="D288" s="403">
        <v>22111</v>
      </c>
      <c r="E288" s="374">
        <v>1.3036714725362566E-2</v>
      </c>
      <c r="F288" s="374">
        <f>VLOOKUP($D288,'[2]5D'!$C:$AY,COLUMNS($A287:B287)+36,0)</f>
        <v>102.01376961792334</v>
      </c>
      <c r="G288" s="374">
        <f>VLOOKUP($D288,'[2]5D'!$C:$AY,COLUMNS($A287:C287)+36,0)</f>
        <v>104.24829407583111</v>
      </c>
      <c r="H288" s="374">
        <f>VLOOKUP($D288,'[2]5D'!$C:$AY,COLUMNS($A287:D287)+36,0)</f>
        <v>101.42391034358442</v>
      </c>
      <c r="I288" s="391">
        <f>VLOOKUP($D288,'[2]5D'!$C:$AY,COLUMNS($A287:E287)+36,0)</f>
        <v>101.40343131287851</v>
      </c>
      <c r="J288" s="391">
        <f>VLOOKUP($D288,'[2]5D'!$C:$AY,COLUMNS($A287:F287)+36,0)</f>
        <v>105.21435856258435</v>
      </c>
      <c r="K288" s="374">
        <f>VLOOKUP($D288,'[2]5D'!$C:$AY,COLUMNS($A287:G287)+36,0)</f>
        <v>106.00606892227205</v>
      </c>
      <c r="L288" s="374">
        <f>VLOOKUP($D288,'[2]5D'!$C:$AY,COLUMNS($A287:H287)+36,0)</f>
        <v>104.65546178942847</v>
      </c>
      <c r="M288" s="374">
        <f>VLOOKUP($D288,'[2]5D'!$C:$AY,COLUMNS($A287:I287)+36,0)</f>
        <v>113.67620361706466</v>
      </c>
      <c r="N288" s="374">
        <f>VLOOKUP($D288,'[2]5D'!$C:$AY,COLUMNS($A287:J287)+36,0)</f>
        <v>116.59146710861832</v>
      </c>
      <c r="O288" s="374">
        <f>VLOOKUP($D288,'[2]5D'!$C:$AY,COLUMNS($A287:K287)+36,0)</f>
        <v>123.73452867154707</v>
      </c>
      <c r="P288" s="374">
        <f>VLOOKUP($D288,'[2]5D'!$C:$AY,COLUMNS($A287:L287)+36,0)</f>
        <v>134.83704595788973</v>
      </c>
      <c r="Q288" s="374">
        <f>VLOOKUP($D288,'[2]5D'!$C:$AY,COLUMNS($A287:M287)+36,0)</f>
        <v>135.57282930942699</v>
      </c>
    </row>
    <row r="289" spans="4:17" x14ac:dyDescent="0.25">
      <c r="D289" s="403">
        <v>22112</v>
      </c>
      <c r="E289" s="374">
        <v>8.1707548941686095E-2</v>
      </c>
      <c r="F289" s="374">
        <f>VLOOKUP($D289,'[2]5D'!$C:$AY,COLUMNS($A288:B288)+36,0)</f>
        <v>100.69283370513075</v>
      </c>
      <c r="G289" s="374">
        <f>VLOOKUP($D289,'[2]5D'!$C:$AY,COLUMNS($A288:C288)+36,0)</f>
        <v>97.106303290892072</v>
      </c>
      <c r="H289" s="374">
        <f>VLOOKUP($D289,'[2]5D'!$C:$AY,COLUMNS($A288:D288)+36,0)</f>
        <v>102.97393013272358</v>
      </c>
      <c r="I289" s="391">
        <f>VLOOKUP($D289,'[2]5D'!$C:$AY,COLUMNS($A288:E288)+36,0)</f>
        <v>96.381239555494588</v>
      </c>
      <c r="J289" s="391">
        <f>VLOOKUP($D289,'[2]5D'!$C:$AY,COLUMNS($A288:F288)+36,0)</f>
        <v>92.399685761207465</v>
      </c>
      <c r="K289" s="374">
        <f>VLOOKUP($D289,'[2]5D'!$C:$AY,COLUMNS($A288:G288)+36,0)</f>
        <v>95.926544057927856</v>
      </c>
      <c r="L289" s="374">
        <f>VLOOKUP($D289,'[2]5D'!$C:$AY,COLUMNS($A288:H288)+36,0)</f>
        <v>101.3076154417833</v>
      </c>
      <c r="M289" s="374">
        <f>VLOOKUP($D289,'[2]5D'!$C:$AY,COLUMNS($A288:I288)+36,0)</f>
        <v>106.07923311106251</v>
      </c>
      <c r="N289" s="374">
        <f>VLOOKUP($D289,'[2]5D'!$C:$AY,COLUMNS($A288:J288)+36,0)</f>
        <v>104.89861125431662</v>
      </c>
      <c r="O289" s="374">
        <f>VLOOKUP($D289,'[2]5D'!$C:$AY,COLUMNS($A288:K288)+36,0)</f>
        <v>104.4307277476796</v>
      </c>
      <c r="P289" s="374">
        <f>VLOOKUP($D289,'[2]5D'!$C:$AY,COLUMNS($A288:L288)+36,0)</f>
        <v>86.402182824520324</v>
      </c>
      <c r="Q289" s="374">
        <f>VLOOKUP($D289,'[2]5D'!$C:$AY,COLUMNS($A288:M288)+36,0)</f>
        <v>96.45532769849008</v>
      </c>
    </row>
    <row r="290" spans="4:17" x14ac:dyDescent="0.25">
      <c r="D290" s="403">
        <v>22192</v>
      </c>
      <c r="E290" s="374">
        <v>2.1682436588356748E-2</v>
      </c>
      <c r="F290" s="374">
        <f>VLOOKUP($D290,'[2]5D'!$C:$AY,COLUMNS($A289:B289)+36,0)</f>
        <v>114.85562548303375</v>
      </c>
      <c r="G290" s="374">
        <f>VLOOKUP($D290,'[2]5D'!$C:$AY,COLUMNS($A289:C289)+36,0)</f>
        <v>102.96142008650162</v>
      </c>
      <c r="H290" s="374">
        <f>VLOOKUP($D290,'[2]5D'!$C:$AY,COLUMNS($A289:D289)+36,0)</f>
        <v>117.66494762142717</v>
      </c>
      <c r="I290" s="391">
        <f>VLOOKUP($D290,'[2]5D'!$C:$AY,COLUMNS($A289:E289)+36,0)</f>
        <v>115.79649402363465</v>
      </c>
      <c r="J290" s="391">
        <f>VLOOKUP($D290,'[2]5D'!$C:$AY,COLUMNS($A289:F289)+36,0)</f>
        <v>119.64353002694013</v>
      </c>
      <c r="K290" s="374">
        <f>VLOOKUP($D290,'[2]5D'!$C:$AY,COLUMNS($A289:G289)+36,0)</f>
        <v>110.1618457970727</v>
      </c>
      <c r="L290" s="374">
        <f>VLOOKUP($D290,'[2]5D'!$C:$AY,COLUMNS($A289:H289)+36,0)</f>
        <v>122.22839489805652</v>
      </c>
      <c r="M290" s="374">
        <f>VLOOKUP($D290,'[2]5D'!$C:$AY,COLUMNS($A289:I289)+36,0)</f>
        <v>121.21416727865792</v>
      </c>
      <c r="N290" s="374">
        <f>VLOOKUP($D290,'[2]5D'!$C:$AY,COLUMNS($A289:J289)+36,0)</f>
        <v>118.54671548185107</v>
      </c>
      <c r="O290" s="374">
        <f>VLOOKUP($D290,'[2]5D'!$C:$AY,COLUMNS($A289:K289)+36,0)</f>
        <v>123.22526090875067</v>
      </c>
      <c r="P290" s="374">
        <f>VLOOKUP($D290,'[2]5D'!$C:$AY,COLUMNS($A289:L289)+36,0)</f>
        <v>108.42091544708074</v>
      </c>
      <c r="Q290" s="374">
        <f>VLOOKUP($D290,'[2]5D'!$C:$AY,COLUMNS($A289:M289)+36,0)</f>
        <v>124.48784642439037</v>
      </c>
    </row>
    <row r="291" spans="4:17" x14ac:dyDescent="0.25">
      <c r="D291" s="403">
        <v>22193</v>
      </c>
      <c r="E291" s="374">
        <v>3.008992799654114E-2</v>
      </c>
      <c r="F291" s="374">
        <f>VLOOKUP($D291,'[2]5D'!$C:$AY,COLUMNS($A290:B290)+36,0)</f>
        <v>105.79992495596022</v>
      </c>
      <c r="G291" s="374">
        <f>VLOOKUP($D291,'[2]5D'!$C:$AY,COLUMNS($A290:C290)+36,0)</f>
        <v>104.53060835619442</v>
      </c>
      <c r="H291" s="374">
        <f>VLOOKUP($D291,'[2]5D'!$C:$AY,COLUMNS($A290:D290)+36,0)</f>
        <v>121.69256520123552</v>
      </c>
      <c r="I291" s="391">
        <f>VLOOKUP($D291,'[2]5D'!$C:$AY,COLUMNS($A290:E290)+36,0)</f>
        <v>118.47825263688283</v>
      </c>
      <c r="J291" s="391">
        <f>VLOOKUP($D291,'[2]5D'!$C:$AY,COLUMNS($A290:F290)+36,0)</f>
        <v>116.55780032793866</v>
      </c>
      <c r="K291" s="374">
        <f>VLOOKUP($D291,'[2]5D'!$C:$AY,COLUMNS($A290:G290)+36,0)</f>
        <v>126.5077989455211</v>
      </c>
      <c r="L291" s="374">
        <f>VLOOKUP($D291,'[2]5D'!$C:$AY,COLUMNS($A290:H290)+36,0)</f>
        <v>124.01225185432091</v>
      </c>
      <c r="M291" s="374">
        <f>VLOOKUP($D291,'[2]5D'!$C:$AY,COLUMNS($A290:I290)+36,0)</f>
        <v>124.80807187828829</v>
      </c>
      <c r="N291" s="374">
        <f>VLOOKUP($D291,'[2]5D'!$C:$AY,COLUMNS($A290:J290)+36,0)</f>
        <v>128.33903401322871</v>
      </c>
      <c r="O291" s="374">
        <f>VLOOKUP($D291,'[2]5D'!$C:$AY,COLUMNS($A290:K290)+36,0)</f>
        <v>118.32518448899981</v>
      </c>
      <c r="P291" s="374">
        <f>VLOOKUP($D291,'[2]5D'!$C:$AY,COLUMNS($A290:L290)+36,0)</f>
        <v>97.692350262115042</v>
      </c>
      <c r="Q291" s="374">
        <f>VLOOKUP($D291,'[2]5D'!$C:$AY,COLUMNS($A290:M290)+36,0)</f>
        <v>98.855294466217615</v>
      </c>
    </row>
    <row r="292" spans="4:17" x14ac:dyDescent="0.25">
      <c r="D292" s="403">
        <v>22199</v>
      </c>
      <c r="E292" s="374">
        <v>1.2805287964574445E-2</v>
      </c>
      <c r="F292" s="374">
        <f>VLOOKUP($D292,'[2]5D'!$C:$AY,COLUMNS($A291:B291)+36,0)</f>
        <v>109.50964744943894</v>
      </c>
      <c r="G292" s="374">
        <f>VLOOKUP($D292,'[2]5D'!$C:$AY,COLUMNS($A291:C291)+36,0)</f>
        <v>110.18118143499545</v>
      </c>
      <c r="H292" s="374">
        <f>VLOOKUP($D292,'[2]5D'!$C:$AY,COLUMNS($A291:D291)+36,0)</f>
        <v>112.31485461928408</v>
      </c>
      <c r="I292" s="391">
        <f>VLOOKUP($D292,'[2]5D'!$C:$AY,COLUMNS($A291:E291)+36,0)</f>
        <v>117.69732492715733</v>
      </c>
      <c r="J292" s="391">
        <f>VLOOKUP($D292,'[2]5D'!$C:$AY,COLUMNS($A291:F291)+36,0)</f>
        <v>114.55103414145776</v>
      </c>
      <c r="K292" s="374">
        <f>VLOOKUP($D292,'[2]5D'!$C:$AY,COLUMNS($A291:G291)+36,0)</f>
        <v>109.68624089977006</v>
      </c>
      <c r="L292" s="374">
        <f>VLOOKUP($D292,'[2]5D'!$C:$AY,COLUMNS($A291:H291)+36,0)</f>
        <v>112.71061636120815</v>
      </c>
      <c r="M292" s="374">
        <f>VLOOKUP($D292,'[2]5D'!$C:$AY,COLUMNS($A291:I291)+36,0)</f>
        <v>119.40233310744986</v>
      </c>
      <c r="N292" s="374">
        <f>VLOOKUP($D292,'[2]5D'!$C:$AY,COLUMNS($A291:J291)+36,0)</f>
        <v>120.11973925016677</v>
      </c>
      <c r="O292" s="374">
        <f>VLOOKUP($D292,'[2]5D'!$C:$AY,COLUMNS($A291:K291)+36,0)</f>
        <v>115.72227580853819</v>
      </c>
      <c r="P292" s="374">
        <f>VLOOKUP($D292,'[2]5D'!$C:$AY,COLUMNS($A291:L291)+36,0)</f>
        <v>111.39405903332968</v>
      </c>
      <c r="Q292" s="374">
        <f>VLOOKUP($D292,'[2]5D'!$C:$AY,COLUMNS($A291:M291)+36,0)</f>
        <v>117.39027055334496</v>
      </c>
    </row>
    <row r="293" spans="4:17" x14ac:dyDescent="0.25">
      <c r="D293" s="403">
        <v>22201</v>
      </c>
      <c r="E293" s="374">
        <v>7.6214035277007569E-2</v>
      </c>
      <c r="F293" s="374">
        <f>VLOOKUP($D293,'[2]5D'!$C:$AY,COLUMNS($A292:B292)+36,0)</f>
        <v>107.14818708532249</v>
      </c>
      <c r="G293" s="374">
        <f>VLOOKUP($D293,'[2]5D'!$C:$AY,COLUMNS($A292:C292)+36,0)</f>
        <v>105.92885543966706</v>
      </c>
      <c r="H293" s="374">
        <f>VLOOKUP($D293,'[2]5D'!$C:$AY,COLUMNS($A292:D292)+36,0)</f>
        <v>90.884075623073031</v>
      </c>
      <c r="I293" s="391">
        <f>VLOOKUP($D293,'[2]5D'!$C:$AY,COLUMNS($A292:E292)+36,0)</f>
        <v>89.568103972811087</v>
      </c>
      <c r="J293" s="391">
        <f>VLOOKUP($D293,'[2]5D'!$C:$AY,COLUMNS($A292:F292)+36,0)</f>
        <v>116.21193243902452</v>
      </c>
      <c r="K293" s="374">
        <f>VLOOKUP($D293,'[2]5D'!$C:$AY,COLUMNS($A292:G292)+36,0)</f>
        <v>109.96827325483444</v>
      </c>
      <c r="L293" s="374">
        <f>VLOOKUP($D293,'[2]5D'!$C:$AY,COLUMNS($A292:H292)+36,0)</f>
        <v>110.59395094536424</v>
      </c>
      <c r="M293" s="374">
        <f>VLOOKUP($D293,'[2]5D'!$C:$AY,COLUMNS($A292:I292)+36,0)</f>
        <v>111.36749667008198</v>
      </c>
      <c r="N293" s="374">
        <f>VLOOKUP($D293,'[2]5D'!$C:$AY,COLUMNS($A292:J292)+36,0)</f>
        <v>113.3066071088854</v>
      </c>
      <c r="O293" s="374">
        <f>VLOOKUP($D293,'[2]5D'!$C:$AY,COLUMNS($A292:K292)+36,0)</f>
        <v>124.38685576612137</v>
      </c>
      <c r="P293" s="374">
        <f>VLOOKUP($D293,'[2]5D'!$C:$AY,COLUMNS($A292:L292)+36,0)</f>
        <v>125.40563300001099</v>
      </c>
      <c r="Q293" s="374">
        <f>VLOOKUP($D293,'[2]5D'!$C:$AY,COLUMNS($A292:M292)+36,0)</f>
        <v>124.14185818111623</v>
      </c>
    </row>
    <row r="294" spans="4:17" x14ac:dyDescent="0.25">
      <c r="D294" s="403">
        <v>22202</v>
      </c>
      <c r="E294" s="374">
        <v>3.4992979327169035E-2</v>
      </c>
      <c r="F294" s="374">
        <f>VLOOKUP($D294,'[2]5D'!$C:$AY,COLUMNS($A293:B293)+36,0)</f>
        <v>107.12872048221617</v>
      </c>
      <c r="G294" s="374">
        <f>VLOOKUP($D294,'[2]5D'!$C:$AY,COLUMNS($A293:C293)+36,0)</f>
        <v>110.29523281155379</v>
      </c>
      <c r="H294" s="374">
        <f>VLOOKUP($D294,'[2]5D'!$C:$AY,COLUMNS($A293:D293)+36,0)</f>
        <v>89.661343970842196</v>
      </c>
      <c r="I294" s="391">
        <f>VLOOKUP($D294,'[2]5D'!$C:$AY,COLUMNS($A293:E293)+36,0)</f>
        <v>93.141715041237802</v>
      </c>
      <c r="J294" s="391">
        <f>VLOOKUP($D294,'[2]5D'!$C:$AY,COLUMNS($A293:F293)+36,0)</f>
        <v>106.94623985543012</v>
      </c>
      <c r="K294" s="374">
        <f>VLOOKUP($D294,'[2]5D'!$C:$AY,COLUMNS($A293:G293)+36,0)</f>
        <v>94.484112020574059</v>
      </c>
      <c r="L294" s="374">
        <f>VLOOKUP($D294,'[2]5D'!$C:$AY,COLUMNS($A293:H293)+36,0)</f>
        <v>106.84869242531985</v>
      </c>
      <c r="M294" s="374">
        <f>VLOOKUP($D294,'[2]5D'!$C:$AY,COLUMNS($A293:I293)+36,0)</f>
        <v>113.87312822695209</v>
      </c>
      <c r="N294" s="374">
        <f>VLOOKUP($D294,'[2]5D'!$C:$AY,COLUMNS($A293:J293)+36,0)</f>
        <v>114.66565955537749</v>
      </c>
      <c r="O294" s="374">
        <f>VLOOKUP($D294,'[2]5D'!$C:$AY,COLUMNS($A293:K293)+36,0)</f>
        <v>113.40971278028289</v>
      </c>
      <c r="P294" s="374">
        <f>VLOOKUP($D294,'[2]5D'!$C:$AY,COLUMNS($A293:L293)+36,0)</f>
        <v>113.67386633680987</v>
      </c>
      <c r="Q294" s="374">
        <f>VLOOKUP($D294,'[2]5D'!$C:$AY,COLUMNS($A293:M293)+36,0)</f>
        <v>120.72023510566636</v>
      </c>
    </row>
    <row r="295" spans="4:17" x14ac:dyDescent="0.25">
      <c r="D295" s="403">
        <v>22203</v>
      </c>
      <c r="E295" s="374">
        <v>5.7420586110179896E-2</v>
      </c>
      <c r="F295" s="374">
        <f>VLOOKUP($D295,'[2]5D'!$C:$AY,COLUMNS($A294:B294)+36,0)</f>
        <v>109.61268289852775</v>
      </c>
      <c r="G295" s="374">
        <f>VLOOKUP($D295,'[2]5D'!$C:$AY,COLUMNS($A294:C294)+36,0)</f>
        <v>104.56488640591203</v>
      </c>
      <c r="H295" s="374">
        <f>VLOOKUP($D295,'[2]5D'!$C:$AY,COLUMNS($A294:D294)+36,0)</f>
        <v>114.06307452248082</v>
      </c>
      <c r="I295" s="391">
        <f>VLOOKUP($D295,'[2]5D'!$C:$AY,COLUMNS($A294:E294)+36,0)</f>
        <v>110.58179917516881</v>
      </c>
      <c r="J295" s="391">
        <f>VLOOKUP($D295,'[2]5D'!$C:$AY,COLUMNS($A294:F294)+36,0)</f>
        <v>113.21055808739804</v>
      </c>
      <c r="K295" s="374">
        <f>VLOOKUP($D295,'[2]5D'!$C:$AY,COLUMNS($A294:G294)+36,0)</f>
        <v>110.37921717341553</v>
      </c>
      <c r="L295" s="374">
        <f>VLOOKUP($D295,'[2]5D'!$C:$AY,COLUMNS($A294:H294)+36,0)</f>
        <v>110.46825602286847</v>
      </c>
      <c r="M295" s="374">
        <f>VLOOKUP($D295,'[2]5D'!$C:$AY,COLUMNS($A294:I294)+36,0)</f>
        <v>111.73238646232168</v>
      </c>
      <c r="N295" s="374">
        <f>VLOOKUP($D295,'[2]5D'!$C:$AY,COLUMNS($A294:J294)+36,0)</f>
        <v>116.46782454976906</v>
      </c>
      <c r="O295" s="374">
        <f>VLOOKUP($D295,'[2]5D'!$C:$AY,COLUMNS($A294:K294)+36,0)</f>
        <v>116.20225697239898</v>
      </c>
      <c r="P295" s="374">
        <f>VLOOKUP($D295,'[2]5D'!$C:$AY,COLUMNS($A294:L294)+36,0)</f>
        <v>99.229965122670777</v>
      </c>
      <c r="Q295" s="374">
        <f>VLOOKUP($D295,'[2]5D'!$C:$AY,COLUMNS($A294:M294)+36,0)</f>
        <v>103.27574050456388</v>
      </c>
    </row>
    <row r="296" spans="4:17" x14ac:dyDescent="0.25">
      <c r="D296" s="403">
        <v>22204</v>
      </c>
      <c r="E296" s="374">
        <v>0.11523726781005997</v>
      </c>
      <c r="F296" s="374">
        <f>VLOOKUP($D296,'[2]5D'!$C:$AY,COLUMNS($A295:B295)+36,0)</f>
        <v>110.04770361208628</v>
      </c>
      <c r="G296" s="374">
        <f>VLOOKUP($D296,'[2]5D'!$C:$AY,COLUMNS($A295:C295)+36,0)</f>
        <v>111.20824500257773</v>
      </c>
      <c r="H296" s="374">
        <f>VLOOKUP($D296,'[2]5D'!$C:$AY,COLUMNS($A295:D295)+36,0)</f>
        <v>111.82701739047729</v>
      </c>
      <c r="I296" s="391">
        <f>VLOOKUP($D296,'[2]5D'!$C:$AY,COLUMNS($A295:E295)+36,0)</f>
        <v>109.18790501073296</v>
      </c>
      <c r="J296" s="391">
        <f>VLOOKUP($D296,'[2]5D'!$C:$AY,COLUMNS($A295:F295)+36,0)</f>
        <v>105.61673301210935</v>
      </c>
      <c r="K296" s="374">
        <f>VLOOKUP($D296,'[2]5D'!$C:$AY,COLUMNS($A295:G295)+36,0)</f>
        <v>112.07171265991671</v>
      </c>
      <c r="L296" s="374">
        <f>VLOOKUP($D296,'[2]5D'!$C:$AY,COLUMNS($A295:H295)+36,0)</f>
        <v>112.44231017722399</v>
      </c>
      <c r="M296" s="374">
        <f>VLOOKUP($D296,'[2]5D'!$C:$AY,COLUMNS($A295:I295)+36,0)</f>
        <v>113.83998838428575</v>
      </c>
      <c r="N296" s="374">
        <f>VLOOKUP($D296,'[2]5D'!$C:$AY,COLUMNS($A295:J295)+36,0)</f>
        <v>116.83380284089458</v>
      </c>
      <c r="O296" s="374">
        <f>VLOOKUP($D296,'[2]5D'!$C:$AY,COLUMNS($A295:K295)+36,0)</f>
        <v>117.52813791776801</v>
      </c>
      <c r="P296" s="374">
        <f>VLOOKUP($D296,'[2]5D'!$C:$AY,COLUMNS($A295:L295)+36,0)</f>
        <v>119.49803362786608</v>
      </c>
      <c r="Q296" s="374">
        <f>VLOOKUP($D296,'[2]5D'!$C:$AY,COLUMNS($A295:M295)+36,0)</f>
        <v>119.93958796290138</v>
      </c>
    </row>
    <row r="297" spans="4:17" x14ac:dyDescent="0.25">
      <c r="D297" s="403">
        <v>22205</v>
      </c>
      <c r="E297" s="374">
        <v>1.9981902152978653E-2</v>
      </c>
      <c r="F297" s="374">
        <f>VLOOKUP($D297,'[2]5D'!$C:$AY,COLUMNS($A296:B296)+36,0)</f>
        <v>96.121972041285801</v>
      </c>
      <c r="G297" s="374">
        <f>VLOOKUP($D297,'[2]5D'!$C:$AY,COLUMNS($A296:C296)+36,0)</f>
        <v>96.294551892694571</v>
      </c>
      <c r="H297" s="374">
        <f>VLOOKUP($D297,'[2]5D'!$C:$AY,COLUMNS($A296:D296)+36,0)</f>
        <v>103.58376179245667</v>
      </c>
      <c r="I297" s="391">
        <f>VLOOKUP($D297,'[2]5D'!$C:$AY,COLUMNS($A296:E296)+36,0)</f>
        <v>99.498854550823268</v>
      </c>
      <c r="J297" s="391">
        <f>VLOOKUP($D297,'[2]5D'!$C:$AY,COLUMNS($A296:F296)+36,0)</f>
        <v>113.32665477198735</v>
      </c>
      <c r="K297" s="374">
        <f>VLOOKUP($D297,'[2]5D'!$C:$AY,COLUMNS($A296:G296)+36,0)</f>
        <v>129.69092654814932</v>
      </c>
      <c r="L297" s="374">
        <f>VLOOKUP($D297,'[2]5D'!$C:$AY,COLUMNS($A296:H296)+36,0)</f>
        <v>127.44942847038813</v>
      </c>
      <c r="M297" s="374">
        <f>VLOOKUP($D297,'[2]5D'!$C:$AY,COLUMNS($A296:I296)+36,0)</f>
        <v>105.48375100376549</v>
      </c>
      <c r="N297" s="374">
        <f>VLOOKUP($D297,'[2]5D'!$C:$AY,COLUMNS($A296:J296)+36,0)</f>
        <v>107.04382219953767</v>
      </c>
      <c r="O297" s="374">
        <f>VLOOKUP($D297,'[2]5D'!$C:$AY,COLUMNS($A296:K296)+36,0)</f>
        <v>109.44822007594991</v>
      </c>
      <c r="P297" s="374">
        <f>VLOOKUP($D297,'[2]5D'!$C:$AY,COLUMNS($A296:L296)+36,0)</f>
        <v>109.02597188456129</v>
      </c>
      <c r="Q297" s="374">
        <f>VLOOKUP($D297,'[2]5D'!$C:$AY,COLUMNS($A296:M296)+36,0)</f>
        <v>95.41822833866398</v>
      </c>
    </row>
    <row r="298" spans="4:17" x14ac:dyDescent="0.25">
      <c r="D298" s="403">
        <v>22209</v>
      </c>
      <c r="E298" s="374">
        <v>7.7175484747845885E-2</v>
      </c>
      <c r="F298" s="374">
        <f>VLOOKUP($D298,'[2]5D'!$C:$AY,COLUMNS($A297:B297)+36,0)</f>
        <v>98.475625763400771</v>
      </c>
      <c r="G298" s="374">
        <f>VLOOKUP($D298,'[2]5D'!$C:$AY,COLUMNS($A297:C297)+36,0)</f>
        <v>103.54633569141045</v>
      </c>
      <c r="H298" s="374">
        <f>VLOOKUP($D298,'[2]5D'!$C:$AY,COLUMNS($A297:D297)+36,0)</f>
        <v>101.91136754880864</v>
      </c>
      <c r="I298" s="391">
        <f>VLOOKUP($D298,'[2]5D'!$C:$AY,COLUMNS($A297:E297)+36,0)</f>
        <v>96.699837483855006</v>
      </c>
      <c r="J298" s="391">
        <f>VLOOKUP($D298,'[2]5D'!$C:$AY,COLUMNS($A297:F297)+36,0)</f>
        <v>100.53339849879163</v>
      </c>
      <c r="K298" s="374">
        <f>VLOOKUP($D298,'[2]5D'!$C:$AY,COLUMNS($A297:G297)+36,0)</f>
        <v>113.75209624149019</v>
      </c>
      <c r="L298" s="374">
        <f>VLOOKUP($D298,'[2]5D'!$C:$AY,COLUMNS($A297:H297)+36,0)</f>
        <v>121.27259543732332</v>
      </c>
      <c r="M298" s="374">
        <f>VLOOKUP($D298,'[2]5D'!$C:$AY,COLUMNS($A297:I297)+36,0)</f>
        <v>121.31008580076873</v>
      </c>
      <c r="N298" s="374">
        <f>VLOOKUP($D298,'[2]5D'!$C:$AY,COLUMNS($A297:J297)+36,0)</f>
        <v>122.69427691842996</v>
      </c>
      <c r="O298" s="374">
        <f>VLOOKUP($D298,'[2]5D'!$C:$AY,COLUMNS($A297:K297)+36,0)</f>
        <v>125.72411556505016</v>
      </c>
      <c r="P298" s="374">
        <f>VLOOKUP($D298,'[2]5D'!$C:$AY,COLUMNS($A297:L297)+36,0)</f>
        <v>123.36494712985717</v>
      </c>
      <c r="Q298" s="374">
        <f>VLOOKUP($D298,'[2]5D'!$C:$AY,COLUMNS($A297:M297)+36,0)</f>
        <v>124.5007510125854</v>
      </c>
    </row>
    <row r="299" spans="4:17" x14ac:dyDescent="0.25">
      <c r="D299" s="403">
        <v>23101</v>
      </c>
      <c r="E299" s="374">
        <v>1.1142232101939912E-2</v>
      </c>
      <c r="F299" s="374">
        <f>VLOOKUP($D299,'[2]5D'!$C:$AY,COLUMNS($A298:B298)+36,0)</f>
        <v>124.01111244650177</v>
      </c>
      <c r="G299" s="374">
        <f>VLOOKUP($D299,'[2]5D'!$C:$AY,COLUMNS($A298:C298)+36,0)</f>
        <v>115.82534726718941</v>
      </c>
      <c r="H299" s="374">
        <f>VLOOKUP($D299,'[2]5D'!$C:$AY,COLUMNS($A298:D298)+36,0)</f>
        <v>111.69931772182709</v>
      </c>
      <c r="I299" s="391">
        <f>VLOOKUP($D299,'[2]5D'!$C:$AY,COLUMNS($A298:E298)+36,0)</f>
        <v>119.84253852619106</v>
      </c>
      <c r="J299" s="391">
        <f>VLOOKUP($D299,'[2]5D'!$C:$AY,COLUMNS($A298:F298)+36,0)</f>
        <v>123.32096050596979</v>
      </c>
      <c r="K299" s="374">
        <f>VLOOKUP($D299,'[2]5D'!$C:$AY,COLUMNS($A298:G298)+36,0)</f>
        <v>128.21412589255942</v>
      </c>
      <c r="L299" s="374">
        <f>VLOOKUP($D299,'[2]5D'!$C:$AY,COLUMNS($A298:H298)+36,0)</f>
        <v>122.1493551069388</v>
      </c>
      <c r="M299" s="374">
        <f>VLOOKUP($D299,'[2]5D'!$C:$AY,COLUMNS($A298:I298)+36,0)</f>
        <v>127.53605196107338</v>
      </c>
      <c r="N299" s="374">
        <f>VLOOKUP($D299,'[2]5D'!$C:$AY,COLUMNS($A298:J298)+36,0)</f>
        <v>135.87618203168213</v>
      </c>
      <c r="O299" s="374">
        <f>VLOOKUP($D299,'[2]5D'!$C:$AY,COLUMNS($A298:K298)+36,0)</f>
        <v>129.53034662999571</v>
      </c>
      <c r="P299" s="374">
        <f>VLOOKUP($D299,'[2]5D'!$C:$AY,COLUMNS($A298:L298)+36,0)</f>
        <v>132.69409519067841</v>
      </c>
      <c r="Q299" s="374">
        <f>VLOOKUP($D299,'[2]5D'!$C:$AY,COLUMNS($A298:M298)+36,0)</f>
        <v>139.08239216477193</v>
      </c>
    </row>
    <row r="300" spans="4:17" x14ac:dyDescent="0.25">
      <c r="D300" s="403">
        <v>23109</v>
      </c>
      <c r="E300" s="374">
        <v>0.23887152805841808</v>
      </c>
      <c r="F300" s="374">
        <f>VLOOKUP($D300,'[2]5D'!$C:$AY,COLUMNS($A299:B299)+36,0)</f>
        <v>118.20340663890967</v>
      </c>
      <c r="G300" s="374">
        <f>VLOOKUP($D300,'[2]5D'!$C:$AY,COLUMNS($A299:C299)+36,0)</f>
        <v>122.96295779417174</v>
      </c>
      <c r="H300" s="374">
        <f>VLOOKUP($D300,'[2]5D'!$C:$AY,COLUMNS($A299:D299)+36,0)</f>
        <v>131.48720602588091</v>
      </c>
      <c r="I300" s="391">
        <f>VLOOKUP($D300,'[2]5D'!$C:$AY,COLUMNS($A299:E299)+36,0)</f>
        <v>131.80485755498722</v>
      </c>
      <c r="J300" s="391">
        <f>VLOOKUP($D300,'[2]5D'!$C:$AY,COLUMNS($A299:F299)+36,0)</f>
        <v>139.31577487882191</v>
      </c>
      <c r="K300" s="374">
        <f>VLOOKUP($D300,'[2]5D'!$C:$AY,COLUMNS($A299:G299)+36,0)</f>
        <v>133.95581456588974</v>
      </c>
      <c r="L300" s="374">
        <f>VLOOKUP($D300,'[2]5D'!$C:$AY,COLUMNS($A299:H299)+36,0)</f>
        <v>140.63158434312581</v>
      </c>
      <c r="M300" s="374">
        <f>VLOOKUP($D300,'[2]5D'!$C:$AY,COLUMNS($A299:I299)+36,0)</f>
        <v>137.7132946942836</v>
      </c>
      <c r="N300" s="374">
        <f>VLOOKUP($D300,'[2]5D'!$C:$AY,COLUMNS($A299:J299)+36,0)</f>
        <v>129.20371013374356</v>
      </c>
      <c r="O300" s="374">
        <f>VLOOKUP($D300,'[2]5D'!$C:$AY,COLUMNS($A299:K299)+36,0)</f>
        <v>124.20585389605395</v>
      </c>
      <c r="P300" s="374">
        <f>VLOOKUP($D300,'[2]5D'!$C:$AY,COLUMNS($A299:L299)+36,0)</f>
        <v>122.43998004851971</v>
      </c>
      <c r="Q300" s="374">
        <f>VLOOKUP($D300,'[2]5D'!$C:$AY,COLUMNS($A299:M299)+36,0)</f>
        <v>119.93800517684109</v>
      </c>
    </row>
    <row r="301" spans="4:17" x14ac:dyDescent="0.25">
      <c r="D301" s="403">
        <v>23921</v>
      </c>
      <c r="E301" s="374">
        <v>6.9825472852745651E-2</v>
      </c>
      <c r="F301" s="374">
        <f>VLOOKUP($D301,'[2]5D'!$C:$AY,COLUMNS($A300:B300)+36,0)</f>
        <v>125.6622785941656</v>
      </c>
      <c r="G301" s="374">
        <f>VLOOKUP($D301,'[2]5D'!$C:$AY,COLUMNS($A300:C300)+36,0)</f>
        <v>104.51791047393873</v>
      </c>
      <c r="H301" s="374">
        <f>VLOOKUP($D301,'[2]5D'!$C:$AY,COLUMNS($A300:D300)+36,0)</f>
        <v>130.19541260491758</v>
      </c>
      <c r="I301" s="391">
        <f>VLOOKUP($D301,'[2]5D'!$C:$AY,COLUMNS($A300:E300)+36,0)</f>
        <v>119.53894900997352</v>
      </c>
      <c r="J301" s="391">
        <f>VLOOKUP($D301,'[2]5D'!$C:$AY,COLUMNS($A300:F300)+36,0)</f>
        <v>121.70023945689886</v>
      </c>
      <c r="K301" s="374">
        <f>VLOOKUP($D301,'[2]5D'!$C:$AY,COLUMNS($A300:G300)+36,0)</f>
        <v>118.34396937696738</v>
      </c>
      <c r="L301" s="374">
        <f>VLOOKUP($D301,'[2]5D'!$C:$AY,COLUMNS($A300:H300)+36,0)</f>
        <v>125.42420094900093</v>
      </c>
      <c r="M301" s="374">
        <f>VLOOKUP($D301,'[2]5D'!$C:$AY,COLUMNS($A300:I300)+36,0)</f>
        <v>125.99850479920586</v>
      </c>
      <c r="N301" s="374">
        <f>VLOOKUP($D301,'[2]5D'!$C:$AY,COLUMNS($A300:J300)+36,0)</f>
        <v>122.24671281999942</v>
      </c>
      <c r="O301" s="374">
        <f>VLOOKUP($D301,'[2]5D'!$C:$AY,COLUMNS($A300:K300)+36,0)</f>
        <v>121.14413741351606</v>
      </c>
      <c r="P301" s="374">
        <f>VLOOKUP($D301,'[2]5D'!$C:$AY,COLUMNS($A300:L300)+36,0)</f>
        <v>108.40185706091361</v>
      </c>
      <c r="Q301" s="374">
        <f>VLOOKUP($D301,'[2]5D'!$C:$AY,COLUMNS($A300:M300)+36,0)</f>
        <v>105.60386023126576</v>
      </c>
    </row>
    <row r="302" spans="4:17" x14ac:dyDescent="0.25">
      <c r="D302" s="403">
        <v>23930</v>
      </c>
      <c r="E302" s="374">
        <v>2.8111586640773151E-2</v>
      </c>
      <c r="F302" s="374">
        <f>VLOOKUP($D302,'[2]5D'!$C:$AY,COLUMNS($A301:B301)+36,0)</f>
        <v>106.4474772709998</v>
      </c>
      <c r="G302" s="374">
        <f>VLOOKUP($D302,'[2]5D'!$C:$AY,COLUMNS($A301:C301)+36,0)</f>
        <v>101.57063754206712</v>
      </c>
      <c r="H302" s="374">
        <f>VLOOKUP($D302,'[2]5D'!$C:$AY,COLUMNS($A301:D301)+36,0)</f>
        <v>107.56015780723443</v>
      </c>
      <c r="I302" s="391">
        <f>VLOOKUP($D302,'[2]5D'!$C:$AY,COLUMNS($A301:E301)+36,0)</f>
        <v>111.25783381842368</v>
      </c>
      <c r="J302" s="391">
        <f>VLOOKUP($D302,'[2]5D'!$C:$AY,COLUMNS($A301:F301)+36,0)</f>
        <v>110.68185441192409</v>
      </c>
      <c r="K302" s="374">
        <f>VLOOKUP($D302,'[2]5D'!$C:$AY,COLUMNS($A301:G301)+36,0)</f>
        <v>114.383066234059</v>
      </c>
      <c r="L302" s="374">
        <f>VLOOKUP($D302,'[2]5D'!$C:$AY,COLUMNS($A301:H301)+36,0)</f>
        <v>106.49991405003823</v>
      </c>
      <c r="M302" s="374">
        <f>VLOOKUP($D302,'[2]5D'!$C:$AY,COLUMNS($A301:I301)+36,0)</f>
        <v>101.80461619460912</v>
      </c>
      <c r="N302" s="374">
        <f>VLOOKUP($D302,'[2]5D'!$C:$AY,COLUMNS($A301:J301)+36,0)</f>
        <v>91.006376301480373</v>
      </c>
      <c r="O302" s="374">
        <f>VLOOKUP($D302,'[2]5D'!$C:$AY,COLUMNS($A301:K301)+36,0)</f>
        <v>94.23463461502223</v>
      </c>
      <c r="P302" s="374">
        <f>VLOOKUP($D302,'[2]5D'!$C:$AY,COLUMNS($A301:L301)+36,0)</f>
        <v>92.735215384503476</v>
      </c>
      <c r="Q302" s="374">
        <f>VLOOKUP($D302,'[2]5D'!$C:$AY,COLUMNS($A301:M301)+36,0)</f>
        <v>94.4176591306245</v>
      </c>
    </row>
    <row r="303" spans="4:17" x14ac:dyDescent="0.25">
      <c r="D303" s="403">
        <v>23941</v>
      </c>
      <c r="E303" s="374">
        <v>6.6825008156078869E-3</v>
      </c>
      <c r="F303" s="374">
        <f>VLOOKUP($D303,'[2]5D'!$C:$AY,COLUMNS($A302:B302)+36,0)</f>
        <v>106.80045727936009</v>
      </c>
      <c r="G303" s="374">
        <f>VLOOKUP($D303,'[2]5D'!$C:$AY,COLUMNS($A302:C302)+36,0)</f>
        <v>103.1584058585839</v>
      </c>
      <c r="H303" s="374">
        <f>VLOOKUP($D303,'[2]5D'!$C:$AY,COLUMNS($A302:D302)+36,0)</f>
        <v>116.50534696412686</v>
      </c>
      <c r="I303" s="391">
        <f>VLOOKUP($D303,'[2]5D'!$C:$AY,COLUMNS($A302:E302)+36,0)</f>
        <v>106.68768861578606</v>
      </c>
      <c r="J303" s="391">
        <f>VLOOKUP($D303,'[2]5D'!$C:$AY,COLUMNS($A302:F302)+36,0)</f>
        <v>111.6148261347501</v>
      </c>
      <c r="K303" s="374">
        <f>VLOOKUP($D303,'[2]5D'!$C:$AY,COLUMNS($A302:G302)+36,0)</f>
        <v>126.79159789217607</v>
      </c>
      <c r="L303" s="374">
        <f>VLOOKUP($D303,'[2]5D'!$C:$AY,COLUMNS($A302:H302)+36,0)</f>
        <v>121.94946866148996</v>
      </c>
      <c r="M303" s="374">
        <f>VLOOKUP($D303,'[2]5D'!$C:$AY,COLUMNS($A302:I302)+36,0)</f>
        <v>126.0137166086476</v>
      </c>
      <c r="N303" s="374">
        <f>VLOOKUP($D303,'[2]5D'!$C:$AY,COLUMNS($A302:J302)+36,0)</f>
        <v>136.33562608994851</v>
      </c>
      <c r="O303" s="374">
        <f>VLOOKUP($D303,'[2]5D'!$C:$AY,COLUMNS($A302:K302)+36,0)</f>
        <v>149.53695864357215</v>
      </c>
      <c r="P303" s="374">
        <f>VLOOKUP($D303,'[2]5D'!$C:$AY,COLUMNS($A302:L302)+36,0)</f>
        <v>127.4144997226045</v>
      </c>
      <c r="Q303" s="374">
        <f>VLOOKUP($D303,'[2]5D'!$C:$AY,COLUMNS($A302:M302)+36,0)</f>
        <v>129.65082215495912</v>
      </c>
    </row>
    <row r="304" spans="4:17" x14ac:dyDescent="0.25">
      <c r="D304" s="403">
        <v>23942</v>
      </c>
      <c r="E304" s="374">
        <v>0.1768252092820525</v>
      </c>
      <c r="F304" s="374">
        <f>VLOOKUP($D304,'[2]5D'!$C:$AY,COLUMNS($A303:B303)+36,0)</f>
        <v>113.95126600144043</v>
      </c>
      <c r="G304" s="374">
        <f>VLOOKUP($D304,'[2]5D'!$C:$AY,COLUMNS($A303:C303)+36,0)</f>
        <v>113.53863968282921</v>
      </c>
      <c r="H304" s="374">
        <f>VLOOKUP($D304,'[2]5D'!$C:$AY,COLUMNS($A303:D303)+36,0)</f>
        <v>116.50922608051656</v>
      </c>
      <c r="I304" s="391">
        <f>VLOOKUP($D304,'[2]5D'!$C:$AY,COLUMNS($A303:E303)+36,0)</f>
        <v>119.33312776755126</v>
      </c>
      <c r="J304" s="391">
        <f>VLOOKUP($D304,'[2]5D'!$C:$AY,COLUMNS($A303:F303)+36,0)</f>
        <v>123.63728532965014</v>
      </c>
      <c r="K304" s="374">
        <f>VLOOKUP($D304,'[2]5D'!$C:$AY,COLUMNS($A303:G303)+36,0)</f>
        <v>118.39592117547562</v>
      </c>
      <c r="L304" s="374">
        <f>VLOOKUP($D304,'[2]5D'!$C:$AY,COLUMNS($A303:H303)+36,0)</f>
        <v>110.24921640339655</v>
      </c>
      <c r="M304" s="374">
        <f>VLOOKUP($D304,'[2]5D'!$C:$AY,COLUMNS($A303:I303)+36,0)</f>
        <v>110.06882509280142</v>
      </c>
      <c r="N304" s="374">
        <f>VLOOKUP($D304,'[2]5D'!$C:$AY,COLUMNS($A303:J303)+36,0)</f>
        <v>108.99774229776176</v>
      </c>
      <c r="O304" s="374">
        <f>VLOOKUP($D304,'[2]5D'!$C:$AY,COLUMNS($A303:K303)+36,0)</f>
        <v>107.2734789020231</v>
      </c>
      <c r="P304" s="374">
        <f>VLOOKUP($D304,'[2]5D'!$C:$AY,COLUMNS($A303:L303)+36,0)</f>
        <v>100.18084374191064</v>
      </c>
      <c r="Q304" s="374">
        <f>VLOOKUP($D304,'[2]5D'!$C:$AY,COLUMNS($A303:M303)+36,0)</f>
        <v>110.41067031373711</v>
      </c>
    </row>
    <row r="305" spans="4:17" x14ac:dyDescent="0.25">
      <c r="D305" s="403">
        <v>23951</v>
      </c>
      <c r="E305" s="374">
        <v>1.5415311119757249E-2</v>
      </c>
      <c r="F305" s="374">
        <f>VLOOKUP($D305,'[2]5D'!$C:$AY,COLUMNS($A304:B304)+36,0)</f>
        <v>103.2787882270981</v>
      </c>
      <c r="G305" s="374">
        <f>VLOOKUP($D305,'[2]5D'!$C:$AY,COLUMNS($A304:C304)+36,0)</f>
        <v>88.959508464357555</v>
      </c>
      <c r="H305" s="374">
        <f>VLOOKUP($D305,'[2]5D'!$C:$AY,COLUMNS($A304:D304)+36,0)</f>
        <v>107.53707727789079</v>
      </c>
      <c r="I305" s="391">
        <f>VLOOKUP($D305,'[2]5D'!$C:$AY,COLUMNS($A304:E304)+36,0)</f>
        <v>106.99717485405905</v>
      </c>
      <c r="J305" s="391">
        <f>VLOOKUP($D305,'[2]5D'!$C:$AY,COLUMNS($A304:F304)+36,0)</f>
        <v>112.42792205738898</v>
      </c>
      <c r="K305" s="374">
        <f>VLOOKUP($D305,'[2]5D'!$C:$AY,COLUMNS($A304:G304)+36,0)</f>
        <v>112.17260829074421</v>
      </c>
      <c r="L305" s="374">
        <f>VLOOKUP($D305,'[2]5D'!$C:$AY,COLUMNS($A304:H304)+36,0)</f>
        <v>118.92031755606004</v>
      </c>
      <c r="M305" s="374">
        <f>VLOOKUP($D305,'[2]5D'!$C:$AY,COLUMNS($A304:I304)+36,0)</f>
        <v>119.2425453582298</v>
      </c>
      <c r="N305" s="374">
        <f>VLOOKUP($D305,'[2]5D'!$C:$AY,COLUMNS($A304:J304)+36,0)</f>
        <v>96.718424174463379</v>
      </c>
      <c r="O305" s="374">
        <f>VLOOKUP($D305,'[2]5D'!$C:$AY,COLUMNS($A304:K304)+36,0)</f>
        <v>111.59996287087053</v>
      </c>
      <c r="P305" s="374">
        <f>VLOOKUP($D305,'[2]5D'!$C:$AY,COLUMNS($A304:L304)+36,0)</f>
        <v>126.91442670192161</v>
      </c>
      <c r="Q305" s="374">
        <f>VLOOKUP($D305,'[2]5D'!$C:$AY,COLUMNS($A304:M304)+36,0)</f>
        <v>130.82945090397965</v>
      </c>
    </row>
    <row r="306" spans="4:17" x14ac:dyDescent="0.25">
      <c r="D306" s="403">
        <v>23952</v>
      </c>
      <c r="E306" s="374">
        <v>6.3907583325848019E-2</v>
      </c>
      <c r="F306" s="374">
        <f>VLOOKUP($D306,'[2]5D'!$C:$AY,COLUMNS($A305:B305)+36,0)</f>
        <v>97.369520826812618</v>
      </c>
      <c r="G306" s="374">
        <f>VLOOKUP($D306,'[2]5D'!$C:$AY,COLUMNS($A305:C305)+36,0)</f>
        <v>95.57886280585987</v>
      </c>
      <c r="H306" s="374">
        <f>VLOOKUP($D306,'[2]5D'!$C:$AY,COLUMNS($A305:D305)+36,0)</f>
        <v>113.06581215549019</v>
      </c>
      <c r="I306" s="391">
        <f>VLOOKUP($D306,'[2]5D'!$C:$AY,COLUMNS($A305:E305)+36,0)</f>
        <v>109.28756626240779</v>
      </c>
      <c r="J306" s="391">
        <f>VLOOKUP($D306,'[2]5D'!$C:$AY,COLUMNS($A305:F305)+36,0)</f>
        <v>104.01791452365769</v>
      </c>
      <c r="K306" s="374">
        <f>VLOOKUP($D306,'[2]5D'!$C:$AY,COLUMNS($A305:G305)+36,0)</f>
        <v>106.29042211284752</v>
      </c>
      <c r="L306" s="374">
        <f>VLOOKUP($D306,'[2]5D'!$C:$AY,COLUMNS($A305:H305)+36,0)</f>
        <v>105.72047987736265</v>
      </c>
      <c r="M306" s="374">
        <f>VLOOKUP($D306,'[2]5D'!$C:$AY,COLUMNS($A305:I305)+36,0)</f>
        <v>99.716484463804903</v>
      </c>
      <c r="N306" s="374">
        <f>VLOOKUP($D306,'[2]5D'!$C:$AY,COLUMNS($A305:J305)+36,0)</f>
        <v>93.313266113577313</v>
      </c>
      <c r="O306" s="374">
        <f>VLOOKUP($D306,'[2]5D'!$C:$AY,COLUMNS($A305:K305)+36,0)</f>
        <v>100.00341314510219</v>
      </c>
      <c r="P306" s="374">
        <f>VLOOKUP($D306,'[2]5D'!$C:$AY,COLUMNS($A305:L305)+36,0)</f>
        <v>113.25028718473688</v>
      </c>
      <c r="Q306" s="374">
        <f>VLOOKUP($D306,'[2]5D'!$C:$AY,COLUMNS($A305:M305)+36,0)</f>
        <v>119.65947551873673</v>
      </c>
    </row>
    <row r="307" spans="4:17" x14ac:dyDescent="0.25">
      <c r="D307" s="403">
        <v>23953</v>
      </c>
      <c r="E307" s="374">
        <v>0.3352708612040059</v>
      </c>
      <c r="F307" s="374">
        <f>VLOOKUP($D307,'[2]5D'!$C:$AY,COLUMNS($A306:B306)+36,0)</f>
        <v>108.92109678116921</v>
      </c>
      <c r="G307" s="374">
        <f>VLOOKUP($D307,'[2]5D'!$C:$AY,COLUMNS($A306:C306)+36,0)</f>
        <v>89.896596582822028</v>
      </c>
      <c r="H307" s="374">
        <f>VLOOKUP($D307,'[2]5D'!$C:$AY,COLUMNS($A306:D306)+36,0)</f>
        <v>89.193605449024417</v>
      </c>
      <c r="I307" s="391">
        <f>VLOOKUP($D307,'[2]5D'!$C:$AY,COLUMNS($A306:E306)+36,0)</f>
        <v>104.88750510842665</v>
      </c>
      <c r="J307" s="391">
        <f>VLOOKUP($D307,'[2]5D'!$C:$AY,COLUMNS($A306:F306)+36,0)</f>
        <v>107.2152575139456</v>
      </c>
      <c r="K307" s="374">
        <f>VLOOKUP($D307,'[2]5D'!$C:$AY,COLUMNS($A306:G306)+36,0)</f>
        <v>103.36300871386976</v>
      </c>
      <c r="L307" s="374">
        <f>VLOOKUP($D307,'[2]5D'!$C:$AY,COLUMNS($A306:H306)+36,0)</f>
        <v>114.47625916536559</v>
      </c>
      <c r="M307" s="374">
        <f>VLOOKUP($D307,'[2]5D'!$C:$AY,COLUMNS($A306:I306)+36,0)</f>
        <v>125.75891524761394</v>
      </c>
      <c r="N307" s="374">
        <f>VLOOKUP($D307,'[2]5D'!$C:$AY,COLUMNS($A306:J306)+36,0)</f>
        <v>117.96282171219849</v>
      </c>
      <c r="O307" s="374">
        <f>VLOOKUP($D307,'[2]5D'!$C:$AY,COLUMNS($A306:K306)+36,0)</f>
        <v>110.79456424147743</v>
      </c>
      <c r="P307" s="374">
        <f>VLOOKUP($D307,'[2]5D'!$C:$AY,COLUMNS($A306:L306)+36,0)</f>
        <v>113.45194422112492</v>
      </c>
      <c r="Q307" s="374">
        <f>VLOOKUP($D307,'[2]5D'!$C:$AY,COLUMNS($A306:M306)+36,0)</f>
        <v>100.59896223718218</v>
      </c>
    </row>
    <row r="308" spans="4:17" x14ac:dyDescent="0.25">
      <c r="D308" s="403">
        <v>23959</v>
      </c>
      <c r="E308" s="374">
        <v>2.1980925237839646E-2</v>
      </c>
      <c r="F308" s="374">
        <f>VLOOKUP($D308,'[2]5D'!$C:$AY,COLUMNS($A307:B307)+36,0)</f>
        <v>145.8668086809069</v>
      </c>
      <c r="G308" s="374">
        <f>VLOOKUP($D308,'[2]5D'!$C:$AY,COLUMNS($A307:C307)+36,0)</f>
        <v>113.73439941060096</v>
      </c>
      <c r="H308" s="374">
        <f>VLOOKUP($D308,'[2]5D'!$C:$AY,COLUMNS($A307:D307)+36,0)</f>
        <v>141.44969128288835</v>
      </c>
      <c r="I308" s="391">
        <f>VLOOKUP($D308,'[2]5D'!$C:$AY,COLUMNS($A307:E307)+36,0)</f>
        <v>116.80344004915844</v>
      </c>
      <c r="J308" s="391">
        <f>VLOOKUP($D308,'[2]5D'!$C:$AY,COLUMNS($A307:F307)+36,0)</f>
        <v>119.39469081066461</v>
      </c>
      <c r="K308" s="374">
        <f>VLOOKUP($D308,'[2]5D'!$C:$AY,COLUMNS($A307:G307)+36,0)</f>
        <v>115.79054999538684</v>
      </c>
      <c r="L308" s="374">
        <f>VLOOKUP($D308,'[2]5D'!$C:$AY,COLUMNS($A307:H307)+36,0)</f>
        <v>112.12267479140216</v>
      </c>
      <c r="M308" s="374">
        <f>VLOOKUP($D308,'[2]5D'!$C:$AY,COLUMNS($A307:I307)+36,0)</f>
        <v>105.13978545058256</v>
      </c>
      <c r="N308" s="374">
        <f>VLOOKUP($D308,'[2]5D'!$C:$AY,COLUMNS($A307:J307)+36,0)</f>
        <v>100.02783274088694</v>
      </c>
      <c r="O308" s="374">
        <f>VLOOKUP($D308,'[2]5D'!$C:$AY,COLUMNS($A307:K307)+36,0)</f>
        <v>101.96301851107572</v>
      </c>
      <c r="P308" s="374">
        <f>VLOOKUP($D308,'[2]5D'!$C:$AY,COLUMNS($A307:L307)+36,0)</f>
        <v>104.79655384017246</v>
      </c>
      <c r="Q308" s="374">
        <f>VLOOKUP($D308,'[2]5D'!$C:$AY,COLUMNS($A307:M307)+36,0)</f>
        <v>93.21824579766907</v>
      </c>
    </row>
    <row r="309" spans="4:17" x14ac:dyDescent="0.25">
      <c r="D309" s="403">
        <v>23990</v>
      </c>
      <c r="E309" s="374">
        <v>7.271621570953806E-4</v>
      </c>
      <c r="F309" s="374">
        <f>VLOOKUP($D309,'[2]5D'!$C:$AY,COLUMNS($A308:B308)+36,0)</f>
        <v>106.5357158417346</v>
      </c>
      <c r="G309" s="374">
        <f>VLOOKUP($D309,'[2]5D'!$C:$AY,COLUMNS($A308:C308)+36,0)</f>
        <v>91.924756909696711</v>
      </c>
      <c r="H309" s="374">
        <f>VLOOKUP($D309,'[2]5D'!$C:$AY,COLUMNS($A308:D308)+36,0)</f>
        <v>91.890022799012854</v>
      </c>
      <c r="I309" s="391">
        <f>VLOOKUP($D309,'[2]5D'!$C:$AY,COLUMNS($A308:E308)+36,0)</f>
        <v>98.11653358317939</v>
      </c>
      <c r="J309" s="391">
        <f>VLOOKUP($D309,'[2]5D'!$C:$AY,COLUMNS($A308:F308)+36,0)</f>
        <v>100.46582366277468</v>
      </c>
      <c r="K309" s="374">
        <f>VLOOKUP($D309,'[2]5D'!$C:$AY,COLUMNS($A308:G308)+36,0)</f>
        <v>101.63590938634802</v>
      </c>
      <c r="L309" s="374">
        <f>VLOOKUP($D309,'[2]5D'!$C:$AY,COLUMNS($A308:H308)+36,0)</f>
        <v>112.67346997986262</v>
      </c>
      <c r="M309" s="374">
        <f>VLOOKUP($D309,'[2]5D'!$C:$AY,COLUMNS($A308:I308)+36,0)</f>
        <v>103.5233221311461</v>
      </c>
      <c r="N309" s="374">
        <f>VLOOKUP($D309,'[2]5D'!$C:$AY,COLUMNS($A308:J308)+36,0)</f>
        <v>98.369457960924279</v>
      </c>
      <c r="O309" s="374">
        <f>VLOOKUP($D309,'[2]5D'!$C:$AY,COLUMNS($A308:K308)+36,0)</f>
        <v>100.02889394023063</v>
      </c>
      <c r="P309" s="374">
        <f>VLOOKUP($D309,'[2]5D'!$C:$AY,COLUMNS($A308:L308)+36,0)</f>
        <v>116.52161770389398</v>
      </c>
      <c r="Q309" s="374">
        <f>VLOOKUP($D309,'[2]5D'!$C:$AY,COLUMNS($A308:M308)+36,0)</f>
        <v>133.34890014551928</v>
      </c>
    </row>
    <row r="310" spans="4:17" x14ac:dyDescent="0.25">
      <c r="D310" s="403">
        <v>24101</v>
      </c>
      <c r="E310" s="374">
        <v>1.3266506876875866E-2</v>
      </c>
      <c r="F310" s="374">
        <f>VLOOKUP($D310,'[2]5D'!$C:$AY,COLUMNS($A309:B309)+36,0)</f>
        <v>99.527543912270261</v>
      </c>
      <c r="G310" s="374">
        <f>VLOOKUP($D310,'[2]5D'!$C:$AY,COLUMNS($A309:C309)+36,0)</f>
        <v>122.41205551877556</v>
      </c>
      <c r="H310" s="374">
        <f>VLOOKUP($D310,'[2]5D'!$C:$AY,COLUMNS($A309:D309)+36,0)</f>
        <v>107.24548021780255</v>
      </c>
      <c r="I310" s="391">
        <f>VLOOKUP($D310,'[2]5D'!$C:$AY,COLUMNS($A309:E309)+36,0)</f>
        <v>104.80534650009807</v>
      </c>
      <c r="J310" s="391">
        <f>VLOOKUP($D310,'[2]5D'!$C:$AY,COLUMNS($A309:F309)+36,0)</f>
        <v>105.23120812980574</v>
      </c>
      <c r="K310" s="374">
        <f>VLOOKUP($D310,'[2]5D'!$C:$AY,COLUMNS($A309:G309)+36,0)</f>
        <v>111.28973477318782</v>
      </c>
      <c r="L310" s="374">
        <f>VLOOKUP($D310,'[2]5D'!$C:$AY,COLUMNS($A309:H309)+36,0)</f>
        <v>113.62601372144482</v>
      </c>
      <c r="M310" s="374">
        <f>VLOOKUP($D310,'[2]5D'!$C:$AY,COLUMNS($A309:I309)+36,0)</f>
        <v>115.37246574585168</v>
      </c>
      <c r="N310" s="374">
        <f>VLOOKUP($D310,'[2]5D'!$C:$AY,COLUMNS($A309:J309)+36,0)</f>
        <v>112.39743781647304</v>
      </c>
      <c r="O310" s="374">
        <f>VLOOKUP($D310,'[2]5D'!$C:$AY,COLUMNS($A309:K309)+36,0)</f>
        <v>123.64987006423412</v>
      </c>
      <c r="P310" s="374">
        <f>VLOOKUP($D310,'[2]5D'!$C:$AY,COLUMNS($A309:L309)+36,0)</f>
        <v>152.26904179537456</v>
      </c>
      <c r="Q310" s="374">
        <f>VLOOKUP($D310,'[2]5D'!$C:$AY,COLUMNS($A309:M309)+36,0)</f>
        <v>133.31093123253916</v>
      </c>
    </row>
    <row r="311" spans="4:17" x14ac:dyDescent="0.25">
      <c r="D311" s="403" t="s">
        <v>431</v>
      </c>
      <c r="E311" s="374">
        <v>3.8093443175243616E-2</v>
      </c>
      <c r="F311" s="374">
        <f>VLOOKUP($D311,'[2]5D'!$C:$AY,COLUMNS($A310:B310)+36,0)</f>
        <v>94.713032692486649</v>
      </c>
      <c r="G311" s="374">
        <f>VLOOKUP($D311,'[2]5D'!$C:$AY,COLUMNS($A310:C310)+36,0)</f>
        <v>104.12874378894749</v>
      </c>
      <c r="H311" s="374">
        <f>VLOOKUP($D311,'[2]5D'!$C:$AY,COLUMNS($A310:D310)+36,0)</f>
        <v>101.17097780223931</v>
      </c>
      <c r="I311" s="391">
        <f>VLOOKUP($D311,'[2]5D'!$C:$AY,COLUMNS($A310:E310)+36,0)</f>
        <v>106.8913534858832</v>
      </c>
      <c r="J311" s="391">
        <f>VLOOKUP($D311,'[2]5D'!$C:$AY,COLUMNS($A310:F310)+36,0)</f>
        <v>119.32815491989091</v>
      </c>
      <c r="K311" s="374">
        <f>VLOOKUP($D311,'[2]5D'!$C:$AY,COLUMNS($A310:G310)+36,0)</f>
        <v>124.24581195656414</v>
      </c>
      <c r="L311" s="374">
        <f>VLOOKUP($D311,'[2]5D'!$C:$AY,COLUMNS($A310:H310)+36,0)</f>
        <v>127.10107063170089</v>
      </c>
      <c r="M311" s="374">
        <f>VLOOKUP($D311,'[2]5D'!$C:$AY,COLUMNS($A310:I310)+36,0)</f>
        <v>117.08041138715926</v>
      </c>
      <c r="N311" s="374">
        <f>VLOOKUP($D311,'[2]5D'!$C:$AY,COLUMNS($A310:J310)+36,0)</f>
        <v>117.27774559748758</v>
      </c>
      <c r="O311" s="374">
        <f>VLOOKUP($D311,'[2]5D'!$C:$AY,COLUMNS($A310:K310)+36,0)</f>
        <v>115.58399752542009</v>
      </c>
      <c r="P311" s="374">
        <f>VLOOKUP($D311,'[2]5D'!$C:$AY,COLUMNS($A310:L310)+36,0)</f>
        <v>108.7784127606195</v>
      </c>
      <c r="Q311" s="374">
        <f>VLOOKUP($D311,'[2]5D'!$C:$AY,COLUMNS($A310:M310)+36,0)</f>
        <v>109.61598973804469</v>
      </c>
    </row>
    <row r="312" spans="4:17" x14ac:dyDescent="0.25">
      <c r="D312" s="403">
        <v>24102</v>
      </c>
      <c r="E312" s="374">
        <v>0.2012187205752099</v>
      </c>
      <c r="F312" s="374">
        <f>VLOOKUP($D312,'[2]5D'!$C:$AY,COLUMNS($A311:B311)+36,0)</f>
        <v>108.83830475209349</v>
      </c>
      <c r="G312" s="374">
        <f>VLOOKUP($D312,'[2]5D'!$C:$AY,COLUMNS($A311:C311)+36,0)</f>
        <v>94.203623481007796</v>
      </c>
      <c r="H312" s="374">
        <f>VLOOKUP($D312,'[2]5D'!$C:$AY,COLUMNS($A311:D311)+36,0)</f>
        <v>116.83279674898779</v>
      </c>
      <c r="I312" s="391">
        <f>VLOOKUP($D312,'[2]5D'!$C:$AY,COLUMNS($A311:E311)+36,0)</f>
        <v>117.61533234841616</v>
      </c>
      <c r="J312" s="391">
        <f>VLOOKUP($D312,'[2]5D'!$C:$AY,COLUMNS($A311:F311)+36,0)</f>
        <v>105.85717360567054</v>
      </c>
      <c r="K312" s="374">
        <f>VLOOKUP($D312,'[2]5D'!$C:$AY,COLUMNS($A311:G311)+36,0)</f>
        <v>107.85472943347395</v>
      </c>
      <c r="L312" s="374">
        <f>VLOOKUP($D312,'[2]5D'!$C:$AY,COLUMNS($A311:H311)+36,0)</f>
        <v>120.96295261851067</v>
      </c>
      <c r="M312" s="374">
        <f>VLOOKUP($D312,'[2]5D'!$C:$AY,COLUMNS($A311:I311)+36,0)</f>
        <v>117.36314022499873</v>
      </c>
      <c r="N312" s="374">
        <f>VLOOKUP($D312,'[2]5D'!$C:$AY,COLUMNS($A311:J311)+36,0)</f>
        <v>113.7237402401249</v>
      </c>
      <c r="O312" s="374">
        <f>VLOOKUP($D312,'[2]5D'!$C:$AY,COLUMNS($A311:K311)+36,0)</f>
        <v>107.13489272069984</v>
      </c>
      <c r="P312" s="374">
        <f>VLOOKUP($D312,'[2]5D'!$C:$AY,COLUMNS($A311:L311)+36,0)</f>
        <v>101.63225072676411</v>
      </c>
      <c r="Q312" s="374">
        <f>VLOOKUP($D312,'[2]5D'!$C:$AY,COLUMNS($A311:M311)+36,0)</f>
        <v>101.4634603770056</v>
      </c>
    </row>
    <row r="313" spans="4:17" x14ac:dyDescent="0.25">
      <c r="D313" s="403">
        <v>24103</v>
      </c>
      <c r="E313" s="374">
        <v>7.1867546636926488E-2</v>
      </c>
      <c r="F313" s="374">
        <f>VLOOKUP($D313,'[2]5D'!$C:$AY,COLUMNS($A312:B312)+36,0)</f>
        <v>102.93118960036118</v>
      </c>
      <c r="G313" s="374">
        <f>VLOOKUP($D313,'[2]5D'!$C:$AY,COLUMNS($A312:C312)+36,0)</f>
        <v>108.3704505839935</v>
      </c>
      <c r="H313" s="374">
        <f>VLOOKUP($D313,'[2]5D'!$C:$AY,COLUMNS($A312:D312)+36,0)</f>
        <v>111.7743107512224</v>
      </c>
      <c r="I313" s="391">
        <f>VLOOKUP($D313,'[2]5D'!$C:$AY,COLUMNS($A312:E312)+36,0)</f>
        <v>125.45669913062061</v>
      </c>
      <c r="J313" s="391">
        <f>VLOOKUP($D313,'[2]5D'!$C:$AY,COLUMNS($A312:F312)+36,0)</f>
        <v>114.17897944302854</v>
      </c>
      <c r="K313" s="374">
        <f>VLOOKUP($D313,'[2]5D'!$C:$AY,COLUMNS($A312:G312)+36,0)</f>
        <v>129.62578444746887</v>
      </c>
      <c r="L313" s="374">
        <f>VLOOKUP($D313,'[2]5D'!$C:$AY,COLUMNS($A312:H312)+36,0)</f>
        <v>119.61565535054631</v>
      </c>
      <c r="M313" s="374">
        <f>VLOOKUP($D313,'[2]5D'!$C:$AY,COLUMNS($A312:I312)+36,0)</f>
        <v>109.94500325917119</v>
      </c>
      <c r="N313" s="374">
        <f>VLOOKUP($D313,'[2]5D'!$C:$AY,COLUMNS($A312:J312)+36,0)</f>
        <v>103.59096224594965</v>
      </c>
      <c r="O313" s="374">
        <f>VLOOKUP($D313,'[2]5D'!$C:$AY,COLUMNS($A312:K312)+36,0)</f>
        <v>100.23522373028163</v>
      </c>
      <c r="P313" s="374">
        <f>VLOOKUP($D313,'[2]5D'!$C:$AY,COLUMNS($A312:L312)+36,0)</f>
        <v>113.56181953024883</v>
      </c>
      <c r="Q313" s="374">
        <f>VLOOKUP($D313,'[2]5D'!$C:$AY,COLUMNS($A312:M312)+36,0)</f>
        <v>117.08154152961768</v>
      </c>
    </row>
    <row r="314" spans="4:17" x14ac:dyDescent="0.25">
      <c r="D314" s="403">
        <v>24109</v>
      </c>
      <c r="E314" s="374">
        <v>8.7956077908608529E-3</v>
      </c>
      <c r="F314" s="374">
        <f>VLOOKUP($D314,'[2]5D'!$C:$AY,COLUMNS($A313:B313)+36,0)</f>
        <v>123.84880313462176</v>
      </c>
      <c r="G314" s="374">
        <f>VLOOKUP($D314,'[2]5D'!$C:$AY,COLUMNS($A313:C313)+36,0)</f>
        <v>106.68520603130862</v>
      </c>
      <c r="H314" s="374">
        <f>VLOOKUP($D314,'[2]5D'!$C:$AY,COLUMNS($A313:D313)+36,0)</f>
        <v>126.84208178775249</v>
      </c>
      <c r="I314" s="391">
        <f>VLOOKUP($D314,'[2]5D'!$C:$AY,COLUMNS($A313:E313)+36,0)</f>
        <v>103.51337724267398</v>
      </c>
      <c r="J314" s="391">
        <f>VLOOKUP($D314,'[2]5D'!$C:$AY,COLUMNS($A313:F313)+36,0)</f>
        <v>96.73376660064153</v>
      </c>
      <c r="K314" s="374">
        <f>VLOOKUP($D314,'[2]5D'!$C:$AY,COLUMNS($A313:G313)+36,0)</f>
        <v>115.00422188265917</v>
      </c>
      <c r="L314" s="374">
        <f>VLOOKUP($D314,'[2]5D'!$C:$AY,COLUMNS($A313:H313)+36,0)</f>
        <v>115.43063606346433</v>
      </c>
      <c r="M314" s="374">
        <f>VLOOKUP($D314,'[2]5D'!$C:$AY,COLUMNS($A313:I313)+36,0)</f>
        <v>111.58801173659768</v>
      </c>
      <c r="N314" s="374">
        <f>VLOOKUP($D314,'[2]5D'!$C:$AY,COLUMNS($A313:J313)+36,0)</f>
        <v>114.80187698663205</v>
      </c>
      <c r="O314" s="374">
        <f>VLOOKUP($D314,'[2]5D'!$C:$AY,COLUMNS($A313:K313)+36,0)</f>
        <v>119.24081315429035</v>
      </c>
      <c r="P314" s="374">
        <f>VLOOKUP($D314,'[2]5D'!$C:$AY,COLUMNS($A313:L313)+36,0)</f>
        <v>112.43987069085733</v>
      </c>
      <c r="Q314" s="374">
        <f>VLOOKUP($D314,'[2]5D'!$C:$AY,COLUMNS($A313:M313)+36,0)</f>
        <v>108.98508072417474</v>
      </c>
    </row>
    <row r="315" spans="4:17" x14ac:dyDescent="0.25">
      <c r="D315" s="403">
        <v>25113</v>
      </c>
      <c r="E315" s="374">
        <v>0.17493483936232998</v>
      </c>
      <c r="F315" s="374">
        <f>VLOOKUP($D315,'[2]5D'!$C:$AY,COLUMNS($A314:B314)+36,0)</f>
        <v>111.57181705453534</v>
      </c>
      <c r="G315" s="374">
        <f>VLOOKUP($D315,'[2]5D'!$C:$AY,COLUMNS($A314:C314)+36,0)</f>
        <v>101.81016563653586</v>
      </c>
      <c r="H315" s="374">
        <f>VLOOKUP($D315,'[2]5D'!$C:$AY,COLUMNS($A314:D314)+36,0)</f>
        <v>101.35181508500273</v>
      </c>
      <c r="I315" s="391">
        <f>VLOOKUP($D315,'[2]5D'!$C:$AY,COLUMNS($A314:E314)+36,0)</f>
        <v>101.50074575558139</v>
      </c>
      <c r="J315" s="391">
        <f>VLOOKUP($D315,'[2]5D'!$C:$AY,COLUMNS($A314:F314)+36,0)</f>
        <v>105.45561058807816</v>
      </c>
      <c r="K315" s="374">
        <f>VLOOKUP($D315,'[2]5D'!$C:$AY,COLUMNS($A314:G314)+36,0)</f>
        <v>106.44691541690622</v>
      </c>
      <c r="L315" s="374">
        <f>VLOOKUP($D315,'[2]5D'!$C:$AY,COLUMNS($A314:H314)+36,0)</f>
        <v>115.30292626262086</v>
      </c>
      <c r="M315" s="374">
        <f>VLOOKUP($D315,'[2]5D'!$C:$AY,COLUMNS($A314:I314)+36,0)</f>
        <v>111.14919001280028</v>
      </c>
      <c r="N315" s="374">
        <f>VLOOKUP($D315,'[2]5D'!$C:$AY,COLUMNS($A314:J314)+36,0)</f>
        <v>108.75825000899918</v>
      </c>
      <c r="O315" s="374">
        <f>VLOOKUP($D315,'[2]5D'!$C:$AY,COLUMNS($A314:K314)+36,0)</f>
        <v>108.41852253637823</v>
      </c>
      <c r="P315" s="374">
        <f>VLOOKUP($D315,'[2]5D'!$C:$AY,COLUMNS($A314:L314)+36,0)</f>
        <v>115.6843313416005</v>
      </c>
      <c r="Q315" s="374">
        <f>VLOOKUP($D315,'[2]5D'!$C:$AY,COLUMNS($A314:M314)+36,0)</f>
        <v>117.36833883502737</v>
      </c>
    </row>
    <row r="316" spans="4:17" x14ac:dyDescent="0.25">
      <c r="D316" s="403">
        <v>25119</v>
      </c>
      <c r="E316" s="374">
        <v>2.1007344312019793E-2</v>
      </c>
      <c r="F316" s="374">
        <f>VLOOKUP($D316,'[2]5D'!$C:$AY,COLUMNS($A315:B315)+36,0)</f>
        <v>108.2449892418398</v>
      </c>
      <c r="G316" s="374">
        <f>VLOOKUP($D316,'[2]5D'!$C:$AY,COLUMNS($A315:C315)+36,0)</f>
        <v>104.38872394652482</v>
      </c>
      <c r="H316" s="374">
        <f>VLOOKUP($D316,'[2]5D'!$C:$AY,COLUMNS($A315:D315)+36,0)</f>
        <v>129.38899096939494</v>
      </c>
      <c r="I316" s="391">
        <f>VLOOKUP($D316,'[2]5D'!$C:$AY,COLUMNS($A315:E315)+36,0)</f>
        <v>123.75468099426081</v>
      </c>
      <c r="J316" s="391">
        <f>VLOOKUP($D316,'[2]5D'!$C:$AY,COLUMNS($A315:F315)+36,0)</f>
        <v>116.91792534598807</v>
      </c>
      <c r="K316" s="374">
        <f>VLOOKUP($D316,'[2]5D'!$C:$AY,COLUMNS($A315:G315)+36,0)</f>
        <v>136.99050784519662</v>
      </c>
      <c r="L316" s="374">
        <f>VLOOKUP($D316,'[2]5D'!$C:$AY,COLUMNS($A315:H315)+36,0)</f>
        <v>133.08756407711658</v>
      </c>
      <c r="M316" s="374">
        <f>VLOOKUP($D316,'[2]5D'!$C:$AY,COLUMNS($A315:I315)+36,0)</f>
        <v>123.45517462587051</v>
      </c>
      <c r="N316" s="374">
        <f>VLOOKUP($D316,'[2]5D'!$C:$AY,COLUMNS($A315:J315)+36,0)</f>
        <v>119.19489190524847</v>
      </c>
      <c r="O316" s="374">
        <f>VLOOKUP($D316,'[2]5D'!$C:$AY,COLUMNS($A315:K315)+36,0)</f>
        <v>116.60440744807408</v>
      </c>
      <c r="P316" s="374">
        <f>VLOOKUP($D316,'[2]5D'!$C:$AY,COLUMNS($A315:L315)+36,0)</f>
        <v>108.0632062195133</v>
      </c>
      <c r="Q316" s="374">
        <f>VLOOKUP($D316,'[2]5D'!$C:$AY,COLUMNS($A315:M315)+36,0)</f>
        <v>111.53982975787901</v>
      </c>
    </row>
    <row r="317" spans="4:17" x14ac:dyDescent="0.25">
      <c r="D317" s="403">
        <v>25120</v>
      </c>
      <c r="E317" s="374">
        <v>8.603661010106841E-3</v>
      </c>
      <c r="F317" s="374">
        <f>VLOOKUP($D317,'[2]5D'!$C:$AY,COLUMNS($A316:B316)+36,0)</f>
        <v>95.160388032384404</v>
      </c>
      <c r="G317" s="374">
        <f>VLOOKUP($D317,'[2]5D'!$C:$AY,COLUMNS($A316:C316)+36,0)</f>
        <v>86.999256793945733</v>
      </c>
      <c r="H317" s="374">
        <f>VLOOKUP($D317,'[2]5D'!$C:$AY,COLUMNS($A316:D316)+36,0)</f>
        <v>98.056630936390988</v>
      </c>
      <c r="I317" s="391">
        <f>VLOOKUP($D317,'[2]5D'!$C:$AY,COLUMNS($A316:E316)+36,0)</f>
        <v>102.80044567211917</v>
      </c>
      <c r="J317" s="391">
        <f>VLOOKUP($D317,'[2]5D'!$C:$AY,COLUMNS($A316:F316)+36,0)</f>
        <v>119.30728200813884</v>
      </c>
      <c r="K317" s="374">
        <f>VLOOKUP($D317,'[2]5D'!$C:$AY,COLUMNS($A316:G316)+36,0)</f>
        <v>130.37763941570532</v>
      </c>
      <c r="L317" s="374">
        <f>VLOOKUP($D317,'[2]5D'!$C:$AY,COLUMNS($A316:H316)+36,0)</f>
        <v>136.46884246409778</v>
      </c>
      <c r="M317" s="374">
        <f>VLOOKUP($D317,'[2]5D'!$C:$AY,COLUMNS($A316:I316)+36,0)</f>
        <v>134.03462154065156</v>
      </c>
      <c r="N317" s="374">
        <f>VLOOKUP($D317,'[2]5D'!$C:$AY,COLUMNS($A316:J316)+36,0)</f>
        <v>122.2011437548816</v>
      </c>
      <c r="O317" s="374">
        <f>VLOOKUP($D317,'[2]5D'!$C:$AY,COLUMNS($A316:K316)+36,0)</f>
        <v>105.17654875455955</v>
      </c>
      <c r="P317" s="374">
        <f>VLOOKUP($D317,'[2]5D'!$C:$AY,COLUMNS($A316:L316)+36,0)</f>
        <v>122.06970559277157</v>
      </c>
      <c r="Q317" s="374">
        <f>VLOOKUP($D317,'[2]5D'!$C:$AY,COLUMNS($A316:M316)+36,0)</f>
        <v>111.21494317514622</v>
      </c>
    </row>
    <row r="318" spans="4:17" x14ac:dyDescent="0.25">
      <c r="D318" s="403">
        <v>25910</v>
      </c>
      <c r="E318" s="374">
        <v>7.6816648210208019E-2</v>
      </c>
      <c r="F318" s="374">
        <f>VLOOKUP($D318,'[2]5D'!$C:$AY,COLUMNS($A317:B317)+36,0)</f>
        <v>103.35375729142366</v>
      </c>
      <c r="G318" s="374">
        <f>VLOOKUP($D318,'[2]5D'!$C:$AY,COLUMNS($A317:C317)+36,0)</f>
        <v>103.67446873358848</v>
      </c>
      <c r="H318" s="374">
        <f>VLOOKUP($D318,'[2]5D'!$C:$AY,COLUMNS($A317:D317)+36,0)</f>
        <v>116.31630387542303</v>
      </c>
      <c r="I318" s="391">
        <f>VLOOKUP($D318,'[2]5D'!$C:$AY,COLUMNS($A317:E317)+36,0)</f>
        <v>121.81433113195712</v>
      </c>
      <c r="J318" s="391">
        <f>VLOOKUP($D318,'[2]5D'!$C:$AY,COLUMNS($A317:F317)+36,0)</f>
        <v>119.50868618264235</v>
      </c>
      <c r="K318" s="374">
        <f>VLOOKUP($D318,'[2]5D'!$C:$AY,COLUMNS($A317:G317)+36,0)</f>
        <v>115.6732652845569</v>
      </c>
      <c r="L318" s="374">
        <f>VLOOKUP($D318,'[2]5D'!$C:$AY,COLUMNS($A317:H317)+36,0)</f>
        <v>124.73591619799583</v>
      </c>
      <c r="M318" s="374">
        <f>VLOOKUP($D318,'[2]5D'!$C:$AY,COLUMNS($A317:I317)+36,0)</f>
        <v>113.07385965053615</v>
      </c>
      <c r="N318" s="374">
        <f>VLOOKUP($D318,'[2]5D'!$C:$AY,COLUMNS($A317:J317)+36,0)</f>
        <v>124.64536751558242</v>
      </c>
      <c r="O318" s="374">
        <f>VLOOKUP($D318,'[2]5D'!$C:$AY,COLUMNS($A317:K317)+36,0)</f>
        <v>123.4404047092324</v>
      </c>
      <c r="P318" s="374">
        <f>VLOOKUP($D318,'[2]5D'!$C:$AY,COLUMNS($A317:L317)+36,0)</f>
        <v>124.42937060969959</v>
      </c>
      <c r="Q318" s="374">
        <f>VLOOKUP($D318,'[2]5D'!$C:$AY,COLUMNS($A317:M317)+36,0)</f>
        <v>134.3717866102248</v>
      </c>
    </row>
    <row r="319" spans="4:17" x14ac:dyDescent="0.25">
      <c r="D319" s="403">
        <v>25920</v>
      </c>
      <c r="E319" s="374">
        <v>9.3474198865861058E-2</v>
      </c>
      <c r="F319" s="374">
        <f>VLOOKUP($D319,'[2]5D'!$C:$AY,COLUMNS($A318:B318)+36,0)</f>
        <v>119.13721797230161</v>
      </c>
      <c r="G319" s="374">
        <f>VLOOKUP($D319,'[2]5D'!$C:$AY,COLUMNS($A318:C318)+36,0)</f>
        <v>98.086373160716377</v>
      </c>
      <c r="H319" s="374">
        <f>VLOOKUP($D319,'[2]5D'!$C:$AY,COLUMNS($A318:D318)+36,0)</f>
        <v>137.6276860583836</v>
      </c>
      <c r="I319" s="391">
        <f>VLOOKUP($D319,'[2]5D'!$C:$AY,COLUMNS($A318:E318)+36,0)</f>
        <v>157.79104799659854</v>
      </c>
      <c r="J319" s="391">
        <f>VLOOKUP($D319,'[2]5D'!$C:$AY,COLUMNS($A318:F318)+36,0)</f>
        <v>159.06590608649788</v>
      </c>
      <c r="K319" s="374">
        <f>VLOOKUP($D319,'[2]5D'!$C:$AY,COLUMNS($A318:G318)+36,0)</f>
        <v>138.017033655354</v>
      </c>
      <c r="L319" s="374">
        <f>VLOOKUP($D319,'[2]5D'!$C:$AY,COLUMNS($A318:H318)+36,0)</f>
        <v>134.55549374500032</v>
      </c>
      <c r="M319" s="374">
        <f>VLOOKUP($D319,'[2]5D'!$C:$AY,COLUMNS($A318:I318)+36,0)</f>
        <v>120.90257498791522</v>
      </c>
      <c r="N319" s="374">
        <f>VLOOKUP($D319,'[2]5D'!$C:$AY,COLUMNS($A318:J318)+36,0)</f>
        <v>110.33004402134902</v>
      </c>
      <c r="O319" s="374">
        <f>VLOOKUP($D319,'[2]5D'!$C:$AY,COLUMNS($A318:K318)+36,0)</f>
        <v>119.33359032970463</v>
      </c>
      <c r="P319" s="374">
        <f>VLOOKUP($D319,'[2]5D'!$C:$AY,COLUMNS($A318:L318)+36,0)</f>
        <v>107.39128093482503</v>
      </c>
      <c r="Q319" s="374">
        <f>VLOOKUP($D319,'[2]5D'!$C:$AY,COLUMNS($A318:M318)+36,0)</f>
        <v>114.20914212128078</v>
      </c>
    </row>
    <row r="320" spans="4:17" x14ac:dyDescent="0.25">
      <c r="D320" s="403">
        <v>25991</v>
      </c>
      <c r="E320" s="374">
        <v>1.0196466006379776E-2</v>
      </c>
      <c r="F320" s="374">
        <f>VLOOKUP($D320,'[2]5D'!$C:$AY,COLUMNS($A319:B319)+36,0)</f>
        <v>111.91389532969001</v>
      </c>
      <c r="G320" s="374">
        <f>VLOOKUP($D320,'[2]5D'!$C:$AY,COLUMNS($A319:C319)+36,0)</f>
        <v>98.382227514150486</v>
      </c>
      <c r="H320" s="374">
        <f>VLOOKUP($D320,'[2]5D'!$C:$AY,COLUMNS($A319:D319)+36,0)</f>
        <v>100.16753486502552</v>
      </c>
      <c r="I320" s="391">
        <f>VLOOKUP($D320,'[2]5D'!$C:$AY,COLUMNS($A319:E319)+36,0)</f>
        <v>99.317647469687785</v>
      </c>
      <c r="J320" s="391">
        <f>VLOOKUP($D320,'[2]5D'!$C:$AY,COLUMNS($A319:F319)+36,0)</f>
        <v>99.386823078629945</v>
      </c>
      <c r="K320" s="374">
        <f>VLOOKUP($D320,'[2]5D'!$C:$AY,COLUMNS($A319:G319)+36,0)</f>
        <v>99.964155113953424</v>
      </c>
      <c r="L320" s="374">
        <f>VLOOKUP($D320,'[2]5D'!$C:$AY,COLUMNS($A319:H319)+36,0)</f>
        <v>108.86299574491078</v>
      </c>
      <c r="M320" s="374">
        <f>VLOOKUP($D320,'[2]5D'!$C:$AY,COLUMNS($A319:I319)+36,0)</f>
        <v>110.75110921771257</v>
      </c>
      <c r="N320" s="374">
        <f>VLOOKUP($D320,'[2]5D'!$C:$AY,COLUMNS($A319:J319)+36,0)</f>
        <v>113.41663521853884</v>
      </c>
      <c r="O320" s="374">
        <f>VLOOKUP($D320,'[2]5D'!$C:$AY,COLUMNS($A319:K319)+36,0)</f>
        <v>112.84194389309209</v>
      </c>
      <c r="P320" s="374">
        <f>VLOOKUP($D320,'[2]5D'!$C:$AY,COLUMNS($A319:L319)+36,0)</f>
        <v>105.39987808247076</v>
      </c>
      <c r="Q320" s="374">
        <f>VLOOKUP($D320,'[2]5D'!$C:$AY,COLUMNS($A319:M319)+36,0)</f>
        <v>106.85981406888712</v>
      </c>
    </row>
    <row r="321" spans="4:17" x14ac:dyDescent="0.25">
      <c r="D321" s="403">
        <v>25992</v>
      </c>
      <c r="E321" s="374">
        <v>3.6453877552257714E-2</v>
      </c>
      <c r="F321" s="374">
        <f>VLOOKUP($D321,'[2]5D'!$C:$AY,COLUMNS($A320:B320)+36,0)</f>
        <v>262.67553420629793</v>
      </c>
      <c r="G321" s="374">
        <f>VLOOKUP($D321,'[2]5D'!$C:$AY,COLUMNS($A320:C320)+36,0)</f>
        <v>100.43683105982521</v>
      </c>
      <c r="H321" s="374">
        <f>VLOOKUP($D321,'[2]5D'!$C:$AY,COLUMNS($A320:D320)+36,0)</f>
        <v>101.06805718361446</v>
      </c>
      <c r="I321" s="391">
        <f>VLOOKUP($D321,'[2]5D'!$C:$AY,COLUMNS($A320:E320)+36,0)</f>
        <v>91.373733956723342</v>
      </c>
      <c r="J321" s="391">
        <f>VLOOKUP($D321,'[2]5D'!$C:$AY,COLUMNS($A320:F320)+36,0)</f>
        <v>94.001751780273679</v>
      </c>
      <c r="K321" s="374">
        <f>VLOOKUP($D321,'[2]5D'!$C:$AY,COLUMNS($A320:G320)+36,0)</f>
        <v>83.414148715058531</v>
      </c>
      <c r="L321" s="374">
        <f>VLOOKUP($D321,'[2]5D'!$C:$AY,COLUMNS($A320:H320)+36,0)</f>
        <v>99.237333035535755</v>
      </c>
      <c r="M321" s="374">
        <f>VLOOKUP($D321,'[2]5D'!$C:$AY,COLUMNS($A320:I320)+36,0)</f>
        <v>91.889473923585001</v>
      </c>
      <c r="N321" s="374">
        <f>VLOOKUP($D321,'[2]5D'!$C:$AY,COLUMNS($A320:J320)+36,0)</f>
        <v>99.373630279803507</v>
      </c>
      <c r="O321" s="374">
        <f>VLOOKUP($D321,'[2]5D'!$C:$AY,COLUMNS($A320:K320)+36,0)</f>
        <v>100.59625215206205</v>
      </c>
      <c r="P321" s="374">
        <f>VLOOKUP($D321,'[2]5D'!$C:$AY,COLUMNS($A320:L320)+36,0)</f>
        <v>103.26308592492202</v>
      </c>
      <c r="Q321" s="374">
        <f>VLOOKUP($D321,'[2]5D'!$C:$AY,COLUMNS($A320:M320)+36,0)</f>
        <v>103.04656116244684</v>
      </c>
    </row>
    <row r="322" spans="4:17" x14ac:dyDescent="0.25">
      <c r="D322" s="403">
        <v>25993</v>
      </c>
      <c r="E322" s="374">
        <v>9.0995046200864863E-2</v>
      </c>
      <c r="F322" s="374">
        <f>VLOOKUP($D322,'[2]5D'!$C:$AY,COLUMNS($A321:B321)+36,0)</f>
        <v>116.80395933394809</v>
      </c>
      <c r="G322" s="374">
        <f>VLOOKUP($D322,'[2]5D'!$C:$AY,COLUMNS($A321:C321)+36,0)</f>
        <v>94.168747151495978</v>
      </c>
      <c r="H322" s="374">
        <f>VLOOKUP($D322,'[2]5D'!$C:$AY,COLUMNS($A321:D321)+36,0)</f>
        <v>106.6733685742504</v>
      </c>
      <c r="I322" s="391">
        <f>VLOOKUP($D322,'[2]5D'!$C:$AY,COLUMNS($A321:E321)+36,0)</f>
        <v>107.93078555375116</v>
      </c>
      <c r="J322" s="391">
        <f>VLOOKUP($D322,'[2]5D'!$C:$AY,COLUMNS($A321:F321)+36,0)</f>
        <v>104.53207702782736</v>
      </c>
      <c r="K322" s="374">
        <f>VLOOKUP($D322,'[2]5D'!$C:$AY,COLUMNS($A321:G321)+36,0)</f>
        <v>111.66795886238567</v>
      </c>
      <c r="L322" s="374">
        <f>VLOOKUP($D322,'[2]5D'!$C:$AY,COLUMNS($A321:H321)+36,0)</f>
        <v>122.88186387213774</v>
      </c>
      <c r="M322" s="374">
        <f>VLOOKUP($D322,'[2]5D'!$C:$AY,COLUMNS($A321:I321)+36,0)</f>
        <v>119.34680393806886</v>
      </c>
      <c r="N322" s="374">
        <f>VLOOKUP($D322,'[2]5D'!$C:$AY,COLUMNS($A321:J321)+36,0)</f>
        <v>109.0135955789827</v>
      </c>
      <c r="O322" s="374">
        <f>VLOOKUP($D322,'[2]5D'!$C:$AY,COLUMNS($A321:K321)+36,0)</f>
        <v>121.18843729204379</v>
      </c>
      <c r="P322" s="374">
        <f>VLOOKUP($D322,'[2]5D'!$C:$AY,COLUMNS($A321:L321)+36,0)</f>
        <v>125.76834337484041</v>
      </c>
      <c r="Q322" s="374">
        <f>VLOOKUP($D322,'[2]5D'!$C:$AY,COLUMNS($A321:M321)+36,0)</f>
        <v>122.14712082794618</v>
      </c>
    </row>
    <row r="323" spans="4:17" x14ac:dyDescent="0.25">
      <c r="D323" s="403">
        <v>25999</v>
      </c>
      <c r="E323" s="374">
        <v>6.0934263673763436E-2</v>
      </c>
      <c r="F323" s="374">
        <f>VLOOKUP($D323,'[2]5D'!$C:$AY,COLUMNS($A322:B322)+36,0)</f>
        <v>112.98040437118885</v>
      </c>
      <c r="G323" s="374">
        <f>VLOOKUP($D323,'[2]5D'!$C:$AY,COLUMNS($A322:C322)+36,0)</f>
        <v>102.9181067555471</v>
      </c>
      <c r="H323" s="374">
        <f>VLOOKUP($D323,'[2]5D'!$C:$AY,COLUMNS($A322:D322)+36,0)</f>
        <v>115.48681596439842</v>
      </c>
      <c r="I323" s="391">
        <f>VLOOKUP($D323,'[2]5D'!$C:$AY,COLUMNS($A322:E322)+36,0)</f>
        <v>120.9148086512586</v>
      </c>
      <c r="J323" s="391">
        <f>VLOOKUP($D323,'[2]5D'!$C:$AY,COLUMNS($A322:F322)+36,0)</f>
        <v>137.14648692732243</v>
      </c>
      <c r="K323" s="374">
        <f>VLOOKUP($D323,'[2]5D'!$C:$AY,COLUMNS($A322:G322)+36,0)</f>
        <v>136.55085117025456</v>
      </c>
      <c r="L323" s="374">
        <f>VLOOKUP($D323,'[2]5D'!$C:$AY,COLUMNS($A322:H322)+36,0)</f>
        <v>138.24095071793283</v>
      </c>
      <c r="M323" s="374">
        <f>VLOOKUP($D323,'[2]5D'!$C:$AY,COLUMNS($A322:I322)+36,0)</f>
        <v>133.65198229560627</v>
      </c>
      <c r="N323" s="374">
        <f>VLOOKUP($D323,'[2]5D'!$C:$AY,COLUMNS($A322:J322)+36,0)</f>
        <v>125.2290656670402</v>
      </c>
      <c r="O323" s="374">
        <f>VLOOKUP($D323,'[2]5D'!$C:$AY,COLUMNS($A322:K322)+36,0)</f>
        <v>119.45701610291476</v>
      </c>
      <c r="P323" s="374">
        <f>VLOOKUP($D323,'[2]5D'!$C:$AY,COLUMNS($A322:L322)+36,0)</f>
        <v>111.99587731849877</v>
      </c>
      <c r="Q323" s="374">
        <f>VLOOKUP($D323,'[2]5D'!$C:$AY,COLUMNS($A322:M322)+36,0)</f>
        <v>101.7527456090597</v>
      </c>
    </row>
    <row r="324" spans="4:17" x14ac:dyDescent="0.25">
      <c r="D324" s="403">
        <v>26101</v>
      </c>
      <c r="E324" s="374">
        <v>1.0276931786716176E-2</v>
      </c>
      <c r="F324" s="374">
        <f>VLOOKUP($D324,'[2]5D'!$C:$AY,COLUMNS($A323:B323)+36,0)</f>
        <v>111.62368650130696</v>
      </c>
      <c r="G324" s="374">
        <f>VLOOKUP($D324,'[2]5D'!$C:$AY,COLUMNS($A323:C323)+36,0)</f>
        <v>109.68608947522056</v>
      </c>
      <c r="H324" s="374">
        <f>VLOOKUP($D324,'[2]5D'!$C:$AY,COLUMNS($A323:D323)+36,0)</f>
        <v>133.8739565892304</v>
      </c>
      <c r="I324" s="391">
        <f>VLOOKUP($D324,'[2]5D'!$C:$AY,COLUMNS($A323:E323)+36,0)</f>
        <v>121.76590538555465</v>
      </c>
      <c r="J324" s="391">
        <f>VLOOKUP($D324,'[2]5D'!$C:$AY,COLUMNS($A323:F323)+36,0)</f>
        <v>126.22124461146309</v>
      </c>
      <c r="K324" s="374">
        <f>VLOOKUP($D324,'[2]5D'!$C:$AY,COLUMNS($A323:G323)+36,0)</f>
        <v>142.3206420510034</v>
      </c>
      <c r="L324" s="374">
        <f>VLOOKUP($D324,'[2]5D'!$C:$AY,COLUMNS($A323:H323)+36,0)</f>
        <v>139.95257930005718</v>
      </c>
      <c r="M324" s="374">
        <f>VLOOKUP($D324,'[2]5D'!$C:$AY,COLUMNS($A323:I323)+36,0)</f>
        <v>133.5853333301803</v>
      </c>
      <c r="N324" s="374">
        <f>VLOOKUP($D324,'[2]5D'!$C:$AY,COLUMNS($A323:J323)+36,0)</f>
        <v>139.66749340167556</v>
      </c>
      <c r="O324" s="374">
        <f>VLOOKUP($D324,'[2]5D'!$C:$AY,COLUMNS($A323:K323)+36,0)</f>
        <v>144.49592906312822</v>
      </c>
      <c r="P324" s="374">
        <f>VLOOKUP($D324,'[2]5D'!$C:$AY,COLUMNS($A323:L323)+36,0)</f>
        <v>137.13180501555152</v>
      </c>
      <c r="Q324" s="374">
        <f>VLOOKUP($D324,'[2]5D'!$C:$AY,COLUMNS($A323:M323)+36,0)</f>
        <v>133.40854386127222</v>
      </c>
    </row>
    <row r="325" spans="4:17" x14ac:dyDescent="0.25">
      <c r="D325" s="403">
        <v>26102</v>
      </c>
      <c r="E325" s="374">
        <v>0.15142520436118839</v>
      </c>
      <c r="F325" s="374">
        <f>VLOOKUP($D325,'[2]5D'!$C:$AY,COLUMNS($A324:B324)+36,0)</f>
        <v>136.38897463589754</v>
      </c>
      <c r="G325" s="374">
        <f>VLOOKUP($D325,'[2]5D'!$C:$AY,COLUMNS($A324:C324)+36,0)</f>
        <v>84.565433251459879</v>
      </c>
      <c r="H325" s="374">
        <f>VLOOKUP($D325,'[2]5D'!$C:$AY,COLUMNS($A324:D324)+36,0)</f>
        <v>133.07206921794426</v>
      </c>
      <c r="I325" s="391">
        <f>VLOOKUP($D325,'[2]5D'!$C:$AY,COLUMNS($A324:E324)+36,0)</f>
        <v>145.57043603953349</v>
      </c>
      <c r="J325" s="391">
        <f>VLOOKUP($D325,'[2]5D'!$C:$AY,COLUMNS($A324:F324)+36,0)</f>
        <v>145.3924259913943</v>
      </c>
      <c r="K325" s="374">
        <f>VLOOKUP($D325,'[2]5D'!$C:$AY,COLUMNS($A324:G324)+36,0)</f>
        <v>155.26660591883345</v>
      </c>
      <c r="L325" s="374">
        <f>VLOOKUP($D325,'[2]5D'!$C:$AY,COLUMNS($A324:H324)+36,0)</f>
        <v>157.68572254225506</v>
      </c>
      <c r="M325" s="374">
        <f>VLOOKUP($D325,'[2]5D'!$C:$AY,COLUMNS($A324:I324)+36,0)</f>
        <v>141.55201890569907</v>
      </c>
      <c r="N325" s="374">
        <f>VLOOKUP($D325,'[2]5D'!$C:$AY,COLUMNS($A324:J324)+36,0)</f>
        <v>165.92529883346512</v>
      </c>
      <c r="O325" s="374">
        <f>VLOOKUP($D325,'[2]5D'!$C:$AY,COLUMNS($A324:K324)+36,0)</f>
        <v>170.02709958260201</v>
      </c>
      <c r="P325" s="374">
        <f>VLOOKUP($D325,'[2]5D'!$C:$AY,COLUMNS($A324:L324)+36,0)</f>
        <v>142.51895336702734</v>
      </c>
      <c r="Q325" s="374">
        <f>VLOOKUP($D325,'[2]5D'!$C:$AY,COLUMNS($A324:M324)+36,0)</f>
        <v>155.50461738763545</v>
      </c>
    </row>
    <row r="326" spans="4:17" x14ac:dyDescent="0.25">
      <c r="D326" s="403">
        <v>26103</v>
      </c>
      <c r="E326" s="374">
        <v>5.6246505402579056E-2</v>
      </c>
      <c r="F326" s="374">
        <f>VLOOKUP($D326,'[2]5D'!$C:$AY,COLUMNS($A325:B325)+36,0)</f>
        <v>99.391670008435938</v>
      </c>
      <c r="G326" s="374">
        <f>VLOOKUP($D326,'[2]5D'!$C:$AY,COLUMNS($A325:C325)+36,0)</f>
        <v>121.53761906803771</v>
      </c>
      <c r="H326" s="374">
        <f>VLOOKUP($D326,'[2]5D'!$C:$AY,COLUMNS($A325:D325)+36,0)</f>
        <v>129.8346894465972</v>
      </c>
      <c r="I326" s="391">
        <f>VLOOKUP($D326,'[2]5D'!$C:$AY,COLUMNS($A325:E325)+36,0)</f>
        <v>133.92272614840496</v>
      </c>
      <c r="J326" s="391">
        <f>VLOOKUP($D326,'[2]5D'!$C:$AY,COLUMNS($A325:F325)+36,0)</f>
        <v>138.20382347371071</v>
      </c>
      <c r="K326" s="374">
        <f>VLOOKUP($D326,'[2]5D'!$C:$AY,COLUMNS($A325:G325)+36,0)</f>
        <v>144.31952939276357</v>
      </c>
      <c r="L326" s="374">
        <f>VLOOKUP($D326,'[2]5D'!$C:$AY,COLUMNS($A325:H325)+36,0)</f>
        <v>135.14456116404909</v>
      </c>
      <c r="M326" s="374">
        <f>VLOOKUP($D326,'[2]5D'!$C:$AY,COLUMNS($A325:I325)+36,0)</f>
        <v>124.85742813171812</v>
      </c>
      <c r="N326" s="374">
        <f>VLOOKUP($D326,'[2]5D'!$C:$AY,COLUMNS($A325:J325)+36,0)</f>
        <v>147.65922557091628</v>
      </c>
      <c r="O326" s="374">
        <f>VLOOKUP($D326,'[2]5D'!$C:$AY,COLUMNS($A325:K325)+36,0)</f>
        <v>137.82147356771884</v>
      </c>
      <c r="P326" s="374">
        <f>VLOOKUP($D326,'[2]5D'!$C:$AY,COLUMNS($A325:L325)+36,0)</f>
        <v>138.76475644780231</v>
      </c>
      <c r="Q326" s="374">
        <f>VLOOKUP($D326,'[2]5D'!$C:$AY,COLUMNS($A325:M325)+36,0)</f>
        <v>142.44086682052762</v>
      </c>
    </row>
    <row r="327" spans="4:17" x14ac:dyDescent="0.25">
      <c r="D327" s="403">
        <v>26104</v>
      </c>
      <c r="E327" s="374">
        <v>0.11529858484186245</v>
      </c>
      <c r="F327" s="374">
        <f>VLOOKUP($D327,'[2]5D'!$C:$AY,COLUMNS($A326:B326)+36,0)</f>
        <v>133.3602517360313</v>
      </c>
      <c r="G327" s="374">
        <f>VLOOKUP($D327,'[2]5D'!$C:$AY,COLUMNS($A326:C326)+36,0)</f>
        <v>99.987321522370706</v>
      </c>
      <c r="H327" s="374">
        <f>VLOOKUP($D327,'[2]5D'!$C:$AY,COLUMNS($A326:D326)+36,0)</f>
        <v>121.79543921426728</v>
      </c>
      <c r="I327" s="391">
        <f>VLOOKUP($D327,'[2]5D'!$C:$AY,COLUMNS($A326:E326)+36,0)</f>
        <v>129.42927868405695</v>
      </c>
      <c r="J327" s="391">
        <f>VLOOKUP($D327,'[2]5D'!$C:$AY,COLUMNS($A326:F326)+36,0)</f>
        <v>136.11073285170298</v>
      </c>
      <c r="K327" s="374">
        <f>VLOOKUP($D327,'[2]5D'!$C:$AY,COLUMNS($A326:G326)+36,0)</f>
        <v>139.27044819801634</v>
      </c>
      <c r="L327" s="374">
        <f>VLOOKUP($D327,'[2]5D'!$C:$AY,COLUMNS($A326:H326)+36,0)</f>
        <v>141.8467439347624</v>
      </c>
      <c r="M327" s="374">
        <f>VLOOKUP($D327,'[2]5D'!$C:$AY,COLUMNS($A326:I326)+36,0)</f>
        <v>144.89496171687682</v>
      </c>
      <c r="N327" s="374">
        <f>VLOOKUP($D327,'[2]5D'!$C:$AY,COLUMNS($A326:J326)+36,0)</f>
        <v>145.78901575317784</v>
      </c>
      <c r="O327" s="374">
        <f>VLOOKUP($D327,'[2]5D'!$C:$AY,COLUMNS($A326:K326)+36,0)</f>
        <v>145.88943892323817</v>
      </c>
      <c r="P327" s="374">
        <f>VLOOKUP($D327,'[2]5D'!$C:$AY,COLUMNS($A326:L326)+36,0)</f>
        <v>141.98145485010477</v>
      </c>
      <c r="Q327" s="374">
        <f>VLOOKUP($D327,'[2]5D'!$C:$AY,COLUMNS($A326:M326)+36,0)</f>
        <v>143.68560319959772</v>
      </c>
    </row>
    <row r="328" spans="4:17" x14ac:dyDescent="0.25">
      <c r="D328" s="403">
        <v>26105</v>
      </c>
      <c r="E328" s="374">
        <v>0.21341531153149221</v>
      </c>
      <c r="F328" s="374">
        <f>VLOOKUP($D328,'[2]5D'!$C:$AY,COLUMNS($A327:B327)+36,0)</f>
        <v>97.359315848567505</v>
      </c>
      <c r="G328" s="374">
        <f>VLOOKUP($D328,'[2]5D'!$C:$AY,COLUMNS($A327:C327)+36,0)</f>
        <v>108.28057257792695</v>
      </c>
      <c r="H328" s="374">
        <f>VLOOKUP($D328,'[2]5D'!$C:$AY,COLUMNS($A327:D327)+36,0)</f>
        <v>109.80175929965851</v>
      </c>
      <c r="I328" s="391">
        <f>VLOOKUP($D328,'[2]5D'!$C:$AY,COLUMNS($A327:E327)+36,0)</f>
        <v>106.90165671581235</v>
      </c>
      <c r="J328" s="391">
        <f>VLOOKUP($D328,'[2]5D'!$C:$AY,COLUMNS($A327:F327)+36,0)</f>
        <v>88.004318655595824</v>
      </c>
      <c r="K328" s="374">
        <f>VLOOKUP($D328,'[2]5D'!$C:$AY,COLUMNS($A327:G327)+36,0)</f>
        <v>108.44386769041483</v>
      </c>
      <c r="L328" s="374">
        <f>VLOOKUP($D328,'[2]5D'!$C:$AY,COLUMNS($A327:H327)+36,0)</f>
        <v>93.80350880340346</v>
      </c>
      <c r="M328" s="374">
        <f>VLOOKUP($D328,'[2]5D'!$C:$AY,COLUMNS($A327:I327)+36,0)</f>
        <v>101.53922860152393</v>
      </c>
      <c r="N328" s="374">
        <f>VLOOKUP($D328,'[2]5D'!$C:$AY,COLUMNS($A327:J327)+36,0)</f>
        <v>100.88417648744328</v>
      </c>
      <c r="O328" s="374">
        <f>VLOOKUP($D328,'[2]5D'!$C:$AY,COLUMNS($A327:K327)+36,0)</f>
        <v>115.84075779424559</v>
      </c>
      <c r="P328" s="374">
        <f>VLOOKUP($D328,'[2]5D'!$C:$AY,COLUMNS($A327:L327)+36,0)</f>
        <v>120.39637428543223</v>
      </c>
      <c r="Q328" s="374">
        <f>VLOOKUP($D328,'[2]5D'!$C:$AY,COLUMNS($A327:M327)+36,0)</f>
        <v>115.92957948145366</v>
      </c>
    </row>
    <row r="329" spans="4:17" x14ac:dyDescent="0.25">
      <c r="D329" s="403">
        <v>26109</v>
      </c>
      <c r="E329" s="374">
        <v>2.3131080713646628E-3</v>
      </c>
      <c r="F329" s="374">
        <f>VLOOKUP($D329,'[2]5D'!$C:$AY,COLUMNS($A328:B328)+36,0)</f>
        <v>117.90952916694705</v>
      </c>
      <c r="G329" s="374">
        <f>VLOOKUP($D329,'[2]5D'!$C:$AY,COLUMNS($A328:C328)+36,0)</f>
        <v>120.72721982086988</v>
      </c>
      <c r="H329" s="374">
        <f>VLOOKUP($D329,'[2]5D'!$C:$AY,COLUMNS($A328:D328)+36,0)</f>
        <v>128.23289931763372</v>
      </c>
      <c r="I329" s="391">
        <f>VLOOKUP($D329,'[2]5D'!$C:$AY,COLUMNS($A328:E328)+36,0)</f>
        <v>116.19335589954935</v>
      </c>
      <c r="J329" s="391">
        <f>VLOOKUP($D329,'[2]5D'!$C:$AY,COLUMNS($A328:F328)+36,0)</f>
        <v>118.12469211975771</v>
      </c>
      <c r="K329" s="374">
        <f>VLOOKUP($D329,'[2]5D'!$C:$AY,COLUMNS($A328:G328)+36,0)</f>
        <v>111.35568159062153</v>
      </c>
      <c r="L329" s="374">
        <f>VLOOKUP($D329,'[2]5D'!$C:$AY,COLUMNS($A328:H328)+36,0)</f>
        <v>111.39020294276095</v>
      </c>
      <c r="M329" s="374">
        <f>VLOOKUP($D329,'[2]5D'!$C:$AY,COLUMNS($A328:I328)+36,0)</f>
        <v>104.82928052901643</v>
      </c>
      <c r="N329" s="374">
        <f>VLOOKUP($D329,'[2]5D'!$C:$AY,COLUMNS($A328:J328)+36,0)</f>
        <v>117.42815696936202</v>
      </c>
      <c r="O329" s="374">
        <f>VLOOKUP($D329,'[2]5D'!$C:$AY,COLUMNS($A328:K328)+36,0)</f>
        <v>117.25348560269653</v>
      </c>
      <c r="P329" s="374">
        <f>VLOOKUP($D329,'[2]5D'!$C:$AY,COLUMNS($A328:L328)+36,0)</f>
        <v>117.7903334486585</v>
      </c>
      <c r="Q329" s="374">
        <f>VLOOKUP($D329,'[2]5D'!$C:$AY,COLUMNS($A328:M328)+36,0)</f>
        <v>130.69406862200159</v>
      </c>
    </row>
    <row r="330" spans="4:17" x14ac:dyDescent="0.25">
      <c r="D330" s="403">
        <v>26201</v>
      </c>
      <c r="E330" s="374">
        <v>1.6512814291323082E-4</v>
      </c>
      <c r="F330" s="374">
        <f>VLOOKUP($D330,'[2]5D'!$C:$AY,COLUMNS($A329:B329)+36,0)</f>
        <v>116.69162711131784</v>
      </c>
      <c r="G330" s="374">
        <f>VLOOKUP($D330,'[2]5D'!$C:$AY,COLUMNS($A329:C329)+36,0)</f>
        <v>87.854688747288776</v>
      </c>
      <c r="H330" s="374">
        <f>VLOOKUP($D330,'[2]5D'!$C:$AY,COLUMNS($A329:D329)+36,0)</f>
        <v>102.17579024601177</v>
      </c>
      <c r="I330" s="391">
        <f>VLOOKUP($D330,'[2]5D'!$C:$AY,COLUMNS($A329:E329)+36,0)</f>
        <v>102.30560286406687</v>
      </c>
      <c r="J330" s="391">
        <f>VLOOKUP($D330,'[2]5D'!$C:$AY,COLUMNS($A329:F329)+36,0)</f>
        <v>97.127351577529652</v>
      </c>
      <c r="K330" s="374">
        <f>VLOOKUP($D330,'[2]5D'!$C:$AY,COLUMNS($A329:G329)+36,0)</f>
        <v>119.1631539821076</v>
      </c>
      <c r="L330" s="374">
        <f>VLOOKUP($D330,'[2]5D'!$C:$AY,COLUMNS($A329:H329)+36,0)</f>
        <v>104.64323946302402</v>
      </c>
      <c r="M330" s="374">
        <f>VLOOKUP($D330,'[2]5D'!$C:$AY,COLUMNS($A329:I329)+36,0)</f>
        <v>87.147235545486097</v>
      </c>
      <c r="N330" s="374">
        <f>VLOOKUP($D330,'[2]5D'!$C:$AY,COLUMNS($A329:J329)+36,0)</f>
        <v>92.248052862194001</v>
      </c>
      <c r="O330" s="374">
        <f>VLOOKUP($D330,'[2]5D'!$C:$AY,COLUMNS($A329:K329)+36,0)</f>
        <v>117.66105657117023</v>
      </c>
      <c r="P330" s="374">
        <f>VLOOKUP($D330,'[2]5D'!$C:$AY,COLUMNS($A329:L329)+36,0)</f>
        <v>100.30542041910124</v>
      </c>
      <c r="Q330" s="374">
        <f>VLOOKUP($D330,'[2]5D'!$C:$AY,COLUMNS($A329:M329)+36,0)</f>
        <v>101.84066732715792</v>
      </c>
    </row>
    <row r="331" spans="4:17" x14ac:dyDescent="0.25">
      <c r="D331" s="403">
        <v>26202</v>
      </c>
      <c r="E331" s="374">
        <v>1.889116813096442E-2</v>
      </c>
      <c r="F331" s="374">
        <f>VLOOKUP($D331,'[2]5D'!$C:$AY,COLUMNS($A330:B330)+36,0)</f>
        <v>103.52804181379048</v>
      </c>
      <c r="G331" s="374">
        <f>VLOOKUP($D331,'[2]5D'!$C:$AY,COLUMNS($A330:C330)+36,0)</f>
        <v>93.383618446127429</v>
      </c>
      <c r="H331" s="374">
        <f>VLOOKUP($D331,'[2]5D'!$C:$AY,COLUMNS($A330:D330)+36,0)</f>
        <v>95.784872284252529</v>
      </c>
      <c r="I331" s="391">
        <f>VLOOKUP($D331,'[2]5D'!$C:$AY,COLUMNS($A330:E330)+36,0)</f>
        <v>93.756839011307051</v>
      </c>
      <c r="J331" s="391">
        <f>VLOOKUP($D331,'[2]5D'!$C:$AY,COLUMNS($A330:F330)+36,0)</f>
        <v>94.839616404096844</v>
      </c>
      <c r="K331" s="374">
        <f>VLOOKUP($D331,'[2]5D'!$C:$AY,COLUMNS($A330:G330)+36,0)</f>
        <v>105.98588259801525</v>
      </c>
      <c r="L331" s="374">
        <f>VLOOKUP($D331,'[2]5D'!$C:$AY,COLUMNS($A330:H330)+36,0)</f>
        <v>92.824877015440009</v>
      </c>
      <c r="M331" s="374">
        <f>VLOOKUP($D331,'[2]5D'!$C:$AY,COLUMNS($A330:I330)+36,0)</f>
        <v>98.901685685928442</v>
      </c>
      <c r="N331" s="374">
        <f>VLOOKUP($D331,'[2]5D'!$C:$AY,COLUMNS($A330:J330)+36,0)</f>
        <v>99.961835252645614</v>
      </c>
      <c r="O331" s="374">
        <f>VLOOKUP($D331,'[2]5D'!$C:$AY,COLUMNS($A330:K330)+36,0)</f>
        <v>105.98407411191278</v>
      </c>
      <c r="P331" s="374">
        <f>VLOOKUP($D331,'[2]5D'!$C:$AY,COLUMNS($A330:L330)+36,0)</f>
        <v>105.65527391761431</v>
      </c>
      <c r="Q331" s="374">
        <f>VLOOKUP($D331,'[2]5D'!$C:$AY,COLUMNS($A330:M330)+36,0)</f>
        <v>105.88410405314474</v>
      </c>
    </row>
    <row r="332" spans="4:17" x14ac:dyDescent="0.25">
      <c r="D332" s="403">
        <v>26300</v>
      </c>
      <c r="E332" s="374">
        <v>7.0639437748845582E-2</v>
      </c>
      <c r="F332" s="374">
        <f>VLOOKUP($D332,'[2]5D'!$C:$AY,COLUMNS($A331:B331)+36,0)</f>
        <v>105.46622133970679</v>
      </c>
      <c r="G332" s="374">
        <f>VLOOKUP($D332,'[2]5D'!$C:$AY,COLUMNS($A331:C331)+36,0)</f>
        <v>94.461395705506462</v>
      </c>
      <c r="H332" s="374">
        <f>VLOOKUP($D332,'[2]5D'!$C:$AY,COLUMNS($A331:D331)+36,0)</f>
        <v>99.677967773601068</v>
      </c>
      <c r="I332" s="391">
        <f>VLOOKUP($D332,'[2]5D'!$C:$AY,COLUMNS($A331:E331)+36,0)</f>
        <v>110.07257208858141</v>
      </c>
      <c r="J332" s="391">
        <f>VLOOKUP($D332,'[2]5D'!$C:$AY,COLUMNS($A331:F331)+36,0)</f>
        <v>101.68445169635515</v>
      </c>
      <c r="K332" s="374">
        <f>VLOOKUP($D332,'[2]5D'!$C:$AY,COLUMNS($A331:G331)+36,0)</f>
        <v>112.89276261387825</v>
      </c>
      <c r="L332" s="374">
        <f>VLOOKUP($D332,'[2]5D'!$C:$AY,COLUMNS($A331:H331)+36,0)</f>
        <v>115.85892552407248</v>
      </c>
      <c r="M332" s="374">
        <f>VLOOKUP($D332,'[2]5D'!$C:$AY,COLUMNS($A331:I331)+36,0)</f>
        <v>106.9777950709688</v>
      </c>
      <c r="N332" s="374">
        <f>VLOOKUP($D332,'[2]5D'!$C:$AY,COLUMNS($A331:J331)+36,0)</f>
        <v>119.17365622067837</v>
      </c>
      <c r="O332" s="374">
        <f>VLOOKUP($D332,'[2]5D'!$C:$AY,COLUMNS($A331:K331)+36,0)</f>
        <v>122.70831058142477</v>
      </c>
      <c r="P332" s="374">
        <f>VLOOKUP($D332,'[2]5D'!$C:$AY,COLUMNS($A331:L331)+36,0)</f>
        <v>114.25185121132442</v>
      </c>
      <c r="Q332" s="374">
        <f>VLOOKUP($D332,'[2]5D'!$C:$AY,COLUMNS($A331:M331)+36,0)</f>
        <v>123.95926109023141</v>
      </c>
    </row>
    <row r="333" spans="4:17" x14ac:dyDescent="0.25">
      <c r="D333" s="403">
        <v>26400</v>
      </c>
      <c r="E333" s="374">
        <v>0.1324683893902944</v>
      </c>
      <c r="F333" s="374">
        <f>VLOOKUP($D333,'[2]5D'!$C:$AY,COLUMNS($A332:B332)+36,0)</f>
        <v>136.58480927412324</v>
      </c>
      <c r="G333" s="374">
        <f>VLOOKUP($D333,'[2]5D'!$C:$AY,COLUMNS($A332:C332)+36,0)</f>
        <v>80.751724806373502</v>
      </c>
      <c r="H333" s="374">
        <f>VLOOKUP($D333,'[2]5D'!$C:$AY,COLUMNS($A332:D332)+36,0)</f>
        <v>83.214594044182149</v>
      </c>
      <c r="I333" s="391">
        <f>VLOOKUP($D333,'[2]5D'!$C:$AY,COLUMNS($A332:E332)+36,0)</f>
        <v>82.789555627675014</v>
      </c>
      <c r="J333" s="391">
        <f>VLOOKUP($D333,'[2]5D'!$C:$AY,COLUMNS($A332:F332)+36,0)</f>
        <v>106.39164437800203</v>
      </c>
      <c r="K333" s="374">
        <f>VLOOKUP($D333,'[2]5D'!$C:$AY,COLUMNS($A332:G332)+36,0)</f>
        <v>115.2336809848593</v>
      </c>
      <c r="L333" s="374">
        <f>VLOOKUP($D333,'[2]5D'!$C:$AY,COLUMNS($A332:H332)+36,0)</f>
        <v>126.91173736117661</v>
      </c>
      <c r="M333" s="374">
        <f>VLOOKUP($D333,'[2]5D'!$C:$AY,COLUMNS($A332:I332)+36,0)</f>
        <v>126.0939497664842</v>
      </c>
      <c r="N333" s="374">
        <f>VLOOKUP($D333,'[2]5D'!$C:$AY,COLUMNS($A332:J332)+36,0)</f>
        <v>135.58182190653721</v>
      </c>
      <c r="O333" s="374">
        <f>VLOOKUP($D333,'[2]5D'!$C:$AY,COLUMNS($A332:K332)+36,0)</f>
        <v>130.46006271065434</v>
      </c>
      <c r="P333" s="374">
        <f>VLOOKUP($D333,'[2]5D'!$C:$AY,COLUMNS($A332:L332)+36,0)</f>
        <v>129.09062375202484</v>
      </c>
      <c r="Q333" s="374">
        <f>VLOOKUP($D333,'[2]5D'!$C:$AY,COLUMNS($A332:M332)+36,0)</f>
        <v>116.73847178810847</v>
      </c>
    </row>
    <row r="334" spans="4:17" x14ac:dyDescent="0.25">
      <c r="D334" s="403">
        <v>26511</v>
      </c>
      <c r="E334" s="374">
        <v>0.11271618358833095</v>
      </c>
      <c r="F334" s="374">
        <f>VLOOKUP($D334,'[2]5D'!$C:$AY,COLUMNS($A333:B333)+36,0)</f>
        <v>101.60349359000085</v>
      </c>
      <c r="G334" s="374">
        <f>VLOOKUP($D334,'[2]5D'!$C:$AY,COLUMNS($A333:C333)+36,0)</f>
        <v>117.44903497604253</v>
      </c>
      <c r="H334" s="374">
        <f>VLOOKUP($D334,'[2]5D'!$C:$AY,COLUMNS($A333:D333)+36,0)</f>
        <v>121.75852840259732</v>
      </c>
      <c r="I334" s="391">
        <f>VLOOKUP($D334,'[2]5D'!$C:$AY,COLUMNS($A333:E333)+36,0)</f>
        <v>111.89374558799616</v>
      </c>
      <c r="J334" s="391">
        <f>VLOOKUP($D334,'[2]5D'!$C:$AY,COLUMNS($A333:F333)+36,0)</f>
        <v>124.2718738611851</v>
      </c>
      <c r="K334" s="374">
        <f>VLOOKUP($D334,'[2]5D'!$C:$AY,COLUMNS($A333:G333)+36,0)</f>
        <v>128.09828186378289</v>
      </c>
      <c r="L334" s="374">
        <f>VLOOKUP($D334,'[2]5D'!$C:$AY,COLUMNS($A333:H333)+36,0)</f>
        <v>120.77949273405295</v>
      </c>
      <c r="M334" s="374">
        <f>VLOOKUP($D334,'[2]5D'!$C:$AY,COLUMNS($A333:I333)+36,0)</f>
        <v>111.96323605576237</v>
      </c>
      <c r="N334" s="374">
        <f>VLOOKUP($D334,'[2]5D'!$C:$AY,COLUMNS($A333:J333)+36,0)</f>
        <v>136.37510567388313</v>
      </c>
      <c r="O334" s="374">
        <f>VLOOKUP($D334,'[2]5D'!$C:$AY,COLUMNS($A333:K333)+36,0)</f>
        <v>139.51356170014392</v>
      </c>
      <c r="P334" s="374">
        <f>VLOOKUP($D334,'[2]5D'!$C:$AY,COLUMNS($A333:L333)+36,0)</f>
        <v>139.82852335981761</v>
      </c>
      <c r="Q334" s="374">
        <f>VLOOKUP($D334,'[2]5D'!$C:$AY,COLUMNS($A333:M333)+36,0)</f>
        <v>125.19736042727976</v>
      </c>
    </row>
    <row r="335" spans="4:17" x14ac:dyDescent="0.25">
      <c r="D335" s="403">
        <v>26520</v>
      </c>
      <c r="E335" s="374">
        <v>0.1932310591309862</v>
      </c>
      <c r="F335" s="374">
        <f>VLOOKUP($D335,'[2]5D'!$C:$AY,COLUMNS($A334:B334)+36,0)</f>
        <v>124.42289846447966</v>
      </c>
      <c r="G335" s="374">
        <f>VLOOKUP($D335,'[2]5D'!$C:$AY,COLUMNS($A334:C334)+36,0)</f>
        <v>119.51732237597696</v>
      </c>
      <c r="H335" s="374">
        <f>VLOOKUP($D335,'[2]5D'!$C:$AY,COLUMNS($A334:D334)+36,0)</f>
        <v>110.68566807158233</v>
      </c>
      <c r="I335" s="391">
        <f>VLOOKUP($D335,'[2]5D'!$C:$AY,COLUMNS($A334:E334)+36,0)</f>
        <v>103.57422100291483</v>
      </c>
      <c r="J335" s="391">
        <f>VLOOKUP($D335,'[2]5D'!$C:$AY,COLUMNS($A334:F334)+36,0)</f>
        <v>104.27007672820675</v>
      </c>
      <c r="K335" s="374">
        <f>VLOOKUP($D335,'[2]5D'!$C:$AY,COLUMNS($A334:G334)+36,0)</f>
        <v>108.0337963253739</v>
      </c>
      <c r="L335" s="374">
        <f>VLOOKUP($D335,'[2]5D'!$C:$AY,COLUMNS($A334:H334)+36,0)</f>
        <v>103.53906471843041</v>
      </c>
      <c r="M335" s="374">
        <f>VLOOKUP($D335,'[2]5D'!$C:$AY,COLUMNS($A334:I334)+36,0)</f>
        <v>101.21882685145978</v>
      </c>
      <c r="N335" s="374">
        <f>VLOOKUP($D335,'[2]5D'!$C:$AY,COLUMNS($A334:J334)+36,0)</f>
        <v>104.377843109184</v>
      </c>
      <c r="O335" s="374">
        <f>VLOOKUP($D335,'[2]5D'!$C:$AY,COLUMNS($A334:K334)+36,0)</f>
        <v>103.12761520193331</v>
      </c>
      <c r="P335" s="374">
        <f>VLOOKUP($D335,'[2]5D'!$C:$AY,COLUMNS($A334:L334)+36,0)</f>
        <v>128.11371939024772</v>
      </c>
      <c r="Q335" s="374">
        <f>VLOOKUP($D335,'[2]5D'!$C:$AY,COLUMNS($A334:M334)+36,0)</f>
        <v>110.49091174902961</v>
      </c>
    </row>
    <row r="336" spans="4:17" x14ac:dyDescent="0.25">
      <c r="D336" s="403">
        <v>26600</v>
      </c>
      <c r="E336" s="374">
        <v>1.9354306717437424E-2</v>
      </c>
      <c r="F336" s="374">
        <f>VLOOKUP($D336,'[2]5D'!$C:$AY,COLUMNS($A335:B335)+36,0)</f>
        <v>129.14459135710715</v>
      </c>
      <c r="G336" s="374">
        <f>VLOOKUP($D336,'[2]5D'!$C:$AY,COLUMNS($A335:C335)+36,0)</f>
        <v>122.33557907358419</v>
      </c>
      <c r="H336" s="374">
        <f>VLOOKUP($D336,'[2]5D'!$C:$AY,COLUMNS($A335:D335)+36,0)</f>
        <v>123.94764912840022</v>
      </c>
      <c r="I336" s="391">
        <f>VLOOKUP($D336,'[2]5D'!$C:$AY,COLUMNS($A335:E335)+36,0)</f>
        <v>100.21098675405086</v>
      </c>
      <c r="J336" s="391">
        <f>VLOOKUP($D336,'[2]5D'!$C:$AY,COLUMNS($A335:F335)+36,0)</f>
        <v>104.73491675420239</v>
      </c>
      <c r="K336" s="374">
        <f>VLOOKUP($D336,'[2]5D'!$C:$AY,COLUMNS($A335:G335)+36,0)</f>
        <v>108.28091635237085</v>
      </c>
      <c r="L336" s="374">
        <f>VLOOKUP($D336,'[2]5D'!$C:$AY,COLUMNS($A335:H335)+36,0)</f>
        <v>139.97470337923974</v>
      </c>
      <c r="M336" s="374">
        <f>VLOOKUP($D336,'[2]5D'!$C:$AY,COLUMNS($A335:I335)+36,0)</f>
        <v>154.55622341930311</v>
      </c>
      <c r="N336" s="374">
        <f>VLOOKUP($D336,'[2]5D'!$C:$AY,COLUMNS($A335:J335)+36,0)</f>
        <v>101.15927091194413</v>
      </c>
      <c r="O336" s="374">
        <f>VLOOKUP($D336,'[2]5D'!$C:$AY,COLUMNS($A335:K335)+36,0)</f>
        <v>113.62333636851433</v>
      </c>
      <c r="P336" s="374">
        <f>VLOOKUP($D336,'[2]5D'!$C:$AY,COLUMNS($A335:L335)+36,0)</f>
        <v>96.323824450608129</v>
      </c>
      <c r="Q336" s="374">
        <f>VLOOKUP($D336,'[2]5D'!$C:$AY,COLUMNS($A335:M335)+36,0)</f>
        <v>89.095019571745866</v>
      </c>
    </row>
    <row r="337" spans="4:17" x14ac:dyDescent="0.25">
      <c r="D337" s="403">
        <v>26701</v>
      </c>
      <c r="E337" s="374">
        <v>0.32651746159912659</v>
      </c>
      <c r="F337" s="374">
        <f>VLOOKUP($D337,'[2]5D'!$C:$AY,COLUMNS($A336:B336)+36,0)</f>
        <v>115.35869991150423</v>
      </c>
      <c r="G337" s="374">
        <f>VLOOKUP($D337,'[2]5D'!$C:$AY,COLUMNS($A336:C336)+36,0)</f>
        <v>121.64206462767196</v>
      </c>
      <c r="H337" s="374">
        <f>VLOOKUP($D337,'[2]5D'!$C:$AY,COLUMNS($A336:D336)+36,0)</f>
        <v>130.6329567662207</v>
      </c>
      <c r="I337" s="391">
        <f>VLOOKUP($D337,'[2]5D'!$C:$AY,COLUMNS($A336:E336)+36,0)</f>
        <v>121.51346375261193</v>
      </c>
      <c r="J337" s="391">
        <f>VLOOKUP($D337,'[2]5D'!$C:$AY,COLUMNS($A336:F336)+36,0)</f>
        <v>118.17416720783977</v>
      </c>
      <c r="K337" s="374">
        <f>VLOOKUP($D337,'[2]5D'!$C:$AY,COLUMNS($A336:G336)+36,0)</f>
        <v>119.61171363759544</v>
      </c>
      <c r="L337" s="374">
        <f>VLOOKUP($D337,'[2]5D'!$C:$AY,COLUMNS($A336:H336)+36,0)</f>
        <v>110.77998213067117</v>
      </c>
      <c r="M337" s="374">
        <f>VLOOKUP($D337,'[2]5D'!$C:$AY,COLUMNS($A336:I336)+36,0)</f>
        <v>122.22971670469933</v>
      </c>
      <c r="N337" s="374">
        <f>VLOOKUP($D337,'[2]5D'!$C:$AY,COLUMNS($A336:J336)+36,0)</f>
        <v>120.12561443753967</v>
      </c>
      <c r="O337" s="374">
        <f>VLOOKUP($D337,'[2]5D'!$C:$AY,COLUMNS($A336:K336)+36,0)</f>
        <v>127.88717285395224</v>
      </c>
      <c r="P337" s="374">
        <f>VLOOKUP($D337,'[2]5D'!$C:$AY,COLUMNS($A336:L336)+36,0)</f>
        <v>130.12194953142597</v>
      </c>
      <c r="Q337" s="374">
        <f>VLOOKUP($D337,'[2]5D'!$C:$AY,COLUMNS($A336:M336)+36,0)</f>
        <v>123.62290072805638</v>
      </c>
    </row>
    <row r="338" spans="4:17" x14ac:dyDescent="0.25">
      <c r="D338" s="403">
        <v>26702</v>
      </c>
      <c r="E338" s="374">
        <v>3.3563701187601339E-2</v>
      </c>
      <c r="F338" s="374">
        <f>VLOOKUP($D338,'[2]5D'!$C:$AY,COLUMNS($A337:B337)+36,0)</f>
        <v>93.434434609331731</v>
      </c>
      <c r="G338" s="374">
        <f>VLOOKUP($D338,'[2]5D'!$C:$AY,COLUMNS($A337:C337)+36,0)</f>
        <v>115.66049479573837</v>
      </c>
      <c r="H338" s="374">
        <f>VLOOKUP($D338,'[2]5D'!$C:$AY,COLUMNS($A337:D337)+36,0)</f>
        <v>127.21800154636915</v>
      </c>
      <c r="I338" s="391">
        <f>VLOOKUP($D338,'[2]5D'!$C:$AY,COLUMNS($A337:E337)+36,0)</f>
        <v>122.25932636903417</v>
      </c>
      <c r="J338" s="391">
        <f>VLOOKUP($D338,'[2]5D'!$C:$AY,COLUMNS($A337:F337)+36,0)</f>
        <v>117.32140710006793</v>
      </c>
      <c r="K338" s="374">
        <f>VLOOKUP($D338,'[2]5D'!$C:$AY,COLUMNS($A337:G337)+36,0)</f>
        <v>114.08512415956575</v>
      </c>
      <c r="L338" s="374">
        <f>VLOOKUP($D338,'[2]5D'!$C:$AY,COLUMNS($A337:H337)+36,0)</f>
        <v>102.16947359054384</v>
      </c>
      <c r="M338" s="374">
        <f>VLOOKUP($D338,'[2]5D'!$C:$AY,COLUMNS($A337:I337)+36,0)</f>
        <v>119.74812944022788</v>
      </c>
      <c r="N338" s="374">
        <f>VLOOKUP($D338,'[2]5D'!$C:$AY,COLUMNS($A337:J337)+36,0)</f>
        <v>117.49075764050509</v>
      </c>
      <c r="O338" s="374">
        <f>VLOOKUP($D338,'[2]5D'!$C:$AY,COLUMNS($A337:K337)+36,0)</f>
        <v>122.64394232812631</v>
      </c>
      <c r="P338" s="374">
        <f>VLOOKUP($D338,'[2]5D'!$C:$AY,COLUMNS($A337:L337)+36,0)</f>
        <v>124.64166489301299</v>
      </c>
      <c r="Q338" s="374">
        <f>VLOOKUP($D338,'[2]5D'!$C:$AY,COLUMNS($A337:M337)+36,0)</f>
        <v>120.97005083170941</v>
      </c>
    </row>
    <row r="339" spans="4:17" x14ac:dyDescent="0.25">
      <c r="D339" s="403">
        <v>27101</v>
      </c>
      <c r="E339" s="374">
        <v>2.5885898913619705E-2</v>
      </c>
      <c r="F339" s="374">
        <f>VLOOKUP($D339,'[2]5D'!$C:$AY,COLUMNS($A338:B338)+36,0)</f>
        <v>120.88312861556462</v>
      </c>
      <c r="G339" s="374">
        <f>VLOOKUP($D339,'[2]5D'!$C:$AY,COLUMNS($A338:C338)+36,0)</f>
        <v>112.89696867403418</v>
      </c>
      <c r="H339" s="374">
        <f>VLOOKUP($D339,'[2]5D'!$C:$AY,COLUMNS($A338:D338)+36,0)</f>
        <v>126.69638558379197</v>
      </c>
      <c r="I339" s="391">
        <f>VLOOKUP($D339,'[2]5D'!$C:$AY,COLUMNS($A338:E338)+36,0)</f>
        <v>138.66082307226563</v>
      </c>
      <c r="J339" s="391">
        <f>VLOOKUP($D339,'[2]5D'!$C:$AY,COLUMNS($A338:F338)+36,0)</f>
        <v>139.20065767654864</v>
      </c>
      <c r="K339" s="374">
        <f>VLOOKUP($D339,'[2]5D'!$C:$AY,COLUMNS($A338:G338)+36,0)</f>
        <v>133.45792579909744</v>
      </c>
      <c r="L339" s="374">
        <f>VLOOKUP($D339,'[2]5D'!$C:$AY,COLUMNS($A338:H338)+36,0)</f>
        <v>108.9300861408212</v>
      </c>
      <c r="M339" s="374">
        <f>VLOOKUP($D339,'[2]5D'!$C:$AY,COLUMNS($A338:I338)+36,0)</f>
        <v>117.4724274328471</v>
      </c>
      <c r="N339" s="374">
        <f>VLOOKUP($D339,'[2]5D'!$C:$AY,COLUMNS($A338:J338)+36,0)</f>
        <v>120.46141571659246</v>
      </c>
      <c r="O339" s="374">
        <f>VLOOKUP($D339,'[2]5D'!$C:$AY,COLUMNS($A338:K338)+36,0)</f>
        <v>114.43459102100303</v>
      </c>
      <c r="P339" s="374">
        <f>VLOOKUP($D339,'[2]5D'!$C:$AY,COLUMNS($A338:L338)+36,0)</f>
        <v>118.93762895739877</v>
      </c>
      <c r="Q339" s="374">
        <f>VLOOKUP($D339,'[2]5D'!$C:$AY,COLUMNS($A338:M338)+36,0)</f>
        <v>134.74319273162831</v>
      </c>
    </row>
    <row r="340" spans="4:17" x14ac:dyDescent="0.25">
      <c r="D340" s="403">
        <v>27102</v>
      </c>
      <c r="E340" s="374">
        <v>3.6791695651790302E-2</v>
      </c>
      <c r="F340" s="374">
        <f>VLOOKUP($D340,'[2]5D'!$C:$AY,COLUMNS($A339:B339)+36,0)</f>
        <v>101.889732782355</v>
      </c>
      <c r="G340" s="374">
        <f>VLOOKUP($D340,'[2]5D'!$C:$AY,COLUMNS($A339:C339)+36,0)</f>
        <v>101.91730261351431</v>
      </c>
      <c r="H340" s="374">
        <f>VLOOKUP($D340,'[2]5D'!$C:$AY,COLUMNS($A339:D339)+36,0)</f>
        <v>102.29527866311832</v>
      </c>
      <c r="I340" s="391">
        <f>VLOOKUP($D340,'[2]5D'!$C:$AY,COLUMNS($A339:E339)+36,0)</f>
        <v>107.45421058702219</v>
      </c>
      <c r="J340" s="391">
        <f>VLOOKUP($D340,'[2]5D'!$C:$AY,COLUMNS($A339:F339)+36,0)</f>
        <v>107.39544111234407</v>
      </c>
      <c r="K340" s="374">
        <f>VLOOKUP($D340,'[2]5D'!$C:$AY,COLUMNS($A339:G339)+36,0)</f>
        <v>103.32325810526439</v>
      </c>
      <c r="L340" s="374">
        <f>VLOOKUP($D340,'[2]5D'!$C:$AY,COLUMNS($A339:H339)+36,0)</f>
        <v>105.06166329680988</v>
      </c>
      <c r="M340" s="374">
        <f>VLOOKUP($D340,'[2]5D'!$C:$AY,COLUMNS($A339:I339)+36,0)</f>
        <v>100.88146324189476</v>
      </c>
      <c r="N340" s="374">
        <f>VLOOKUP($D340,'[2]5D'!$C:$AY,COLUMNS($A339:J339)+36,0)</f>
        <v>112.49288386041857</v>
      </c>
      <c r="O340" s="374">
        <f>VLOOKUP($D340,'[2]5D'!$C:$AY,COLUMNS($A339:K339)+36,0)</f>
        <v>110.73269740261922</v>
      </c>
      <c r="P340" s="374">
        <f>VLOOKUP($D340,'[2]5D'!$C:$AY,COLUMNS($A339:L339)+36,0)</f>
        <v>101.23689056430923</v>
      </c>
      <c r="Q340" s="374">
        <f>VLOOKUP($D340,'[2]5D'!$C:$AY,COLUMNS($A339:M339)+36,0)</f>
        <v>111.03265421338358</v>
      </c>
    </row>
    <row r="341" spans="4:17" x14ac:dyDescent="0.25">
      <c r="D341" s="403">
        <v>27310</v>
      </c>
      <c r="E341" s="374">
        <v>7.6862024801177334E-2</v>
      </c>
      <c r="F341" s="374">
        <f>VLOOKUP($D341,'[2]5D'!$C:$AY,COLUMNS($A340:B340)+36,0)</f>
        <v>119.40036657447475</v>
      </c>
      <c r="G341" s="374">
        <f>VLOOKUP($D341,'[2]5D'!$C:$AY,COLUMNS($A340:C340)+36,0)</f>
        <v>112.87915214067638</v>
      </c>
      <c r="H341" s="374">
        <f>VLOOKUP($D341,'[2]5D'!$C:$AY,COLUMNS($A340:D340)+36,0)</f>
        <v>115.11109268470426</v>
      </c>
      <c r="I341" s="391">
        <f>VLOOKUP($D341,'[2]5D'!$C:$AY,COLUMNS($A340:E340)+36,0)</f>
        <v>122.5776922697996</v>
      </c>
      <c r="J341" s="391">
        <f>VLOOKUP($D341,'[2]5D'!$C:$AY,COLUMNS($A340:F340)+36,0)</f>
        <v>126.3320886686874</v>
      </c>
      <c r="K341" s="374">
        <f>VLOOKUP($D341,'[2]5D'!$C:$AY,COLUMNS($A340:G340)+36,0)</f>
        <v>104.38643032588369</v>
      </c>
      <c r="L341" s="374">
        <f>VLOOKUP($D341,'[2]5D'!$C:$AY,COLUMNS($A340:H340)+36,0)</f>
        <v>104.41910350399009</v>
      </c>
      <c r="M341" s="374">
        <f>VLOOKUP($D341,'[2]5D'!$C:$AY,COLUMNS($A340:I340)+36,0)</f>
        <v>123.07224172159874</v>
      </c>
      <c r="N341" s="374">
        <f>VLOOKUP($D341,'[2]5D'!$C:$AY,COLUMNS($A340:J340)+36,0)</f>
        <v>101.3754668748326</v>
      </c>
      <c r="O341" s="374">
        <f>VLOOKUP($D341,'[2]5D'!$C:$AY,COLUMNS($A340:K340)+36,0)</f>
        <v>108.60139921130281</v>
      </c>
      <c r="P341" s="374">
        <f>VLOOKUP($D341,'[2]5D'!$C:$AY,COLUMNS($A340:L340)+36,0)</f>
        <v>116.40603919784168</v>
      </c>
      <c r="Q341" s="374">
        <f>VLOOKUP($D341,'[2]5D'!$C:$AY,COLUMNS($A340:M340)+36,0)</f>
        <v>114.77533357465578</v>
      </c>
    </row>
    <row r="342" spans="4:17" x14ac:dyDescent="0.25">
      <c r="D342" s="403">
        <v>27320</v>
      </c>
      <c r="E342" s="374">
        <v>1.07686202480118</v>
      </c>
      <c r="F342" s="374">
        <f>VLOOKUP($D342,'[2]5D'!$C:$AY,COLUMNS($A341:B341)+36,0)</f>
        <v>125.37107206063469</v>
      </c>
      <c r="G342" s="374">
        <f>VLOOKUP($D342,'[2]5D'!$C:$AY,COLUMNS($A341:C341)+36,0)</f>
        <v>115.20840443549518</v>
      </c>
      <c r="H342" s="374">
        <f>VLOOKUP($D342,'[2]5D'!$C:$AY,COLUMNS($A341:D341)+36,0)</f>
        <v>118.59729007755928</v>
      </c>
      <c r="I342" s="391">
        <f>VLOOKUP($D342,'[2]5D'!$C:$AY,COLUMNS($A341:E341)+36,0)</f>
        <v>127.75590661367927</v>
      </c>
      <c r="J342" s="391">
        <f>VLOOKUP($D342,'[2]5D'!$C:$AY,COLUMNS($A341:F341)+36,0)</f>
        <v>123.14779427745385</v>
      </c>
      <c r="K342" s="374">
        <f>VLOOKUP($D342,'[2]5D'!$C:$AY,COLUMNS($A341:G341)+36,0)</f>
        <v>119.77618167903019</v>
      </c>
      <c r="L342" s="374">
        <f>VLOOKUP($D342,'[2]5D'!$C:$AY,COLUMNS($A341:H341)+36,0)</f>
        <v>126.43166571788397</v>
      </c>
      <c r="M342" s="374">
        <f>VLOOKUP($D342,'[2]5D'!$C:$AY,COLUMNS($A341:I341)+36,0)</f>
        <v>129.89991718910471</v>
      </c>
      <c r="N342" s="374">
        <f>VLOOKUP($D342,'[2]5D'!$C:$AY,COLUMNS($A341:J341)+36,0)</f>
        <v>127.41938857132743</v>
      </c>
      <c r="O342" s="374">
        <f>VLOOKUP($D342,'[2]5D'!$C:$AY,COLUMNS($A341:K341)+36,0)</f>
        <v>128.81508094631647</v>
      </c>
      <c r="P342" s="374">
        <f>VLOOKUP($D342,'[2]5D'!$C:$AY,COLUMNS($A341:L341)+36,0)</f>
        <v>108.49500906642213</v>
      </c>
      <c r="Q342" s="374">
        <f>VLOOKUP($D342,'[2]5D'!$C:$AY,COLUMNS($A341:M341)+36,0)</f>
        <v>109.13246475124522</v>
      </c>
    </row>
    <row r="343" spans="4:17" x14ac:dyDescent="0.25">
      <c r="D343" s="403">
        <v>27500</v>
      </c>
      <c r="E343" s="374">
        <v>2.07686202480118</v>
      </c>
      <c r="F343" s="374">
        <f>VLOOKUP($D343,'[2]5D'!$C:$AY,COLUMNS($A342:B342)+36,0)</f>
        <v>107.50141029002587</v>
      </c>
      <c r="G343" s="374">
        <f>VLOOKUP($D343,'[2]5D'!$C:$AY,COLUMNS($A342:C342)+36,0)</f>
        <v>86.500526489442365</v>
      </c>
      <c r="H343" s="374">
        <f>VLOOKUP($D343,'[2]5D'!$C:$AY,COLUMNS($A342:D342)+36,0)</f>
        <v>113.2507907990428</v>
      </c>
      <c r="I343" s="391">
        <f>VLOOKUP($D343,'[2]5D'!$C:$AY,COLUMNS($A342:E342)+36,0)</f>
        <v>104.59088383163783</v>
      </c>
      <c r="J343" s="391">
        <f>VLOOKUP($D343,'[2]5D'!$C:$AY,COLUMNS($A342:F342)+36,0)</f>
        <v>124.46432583470563</v>
      </c>
      <c r="K343" s="374">
        <f>VLOOKUP($D343,'[2]5D'!$C:$AY,COLUMNS($A342:G342)+36,0)</f>
        <v>146.83555038810627</v>
      </c>
      <c r="L343" s="374">
        <f>VLOOKUP($D343,'[2]5D'!$C:$AY,COLUMNS($A342:H342)+36,0)</f>
        <v>125.20196473489018</v>
      </c>
      <c r="M343" s="374">
        <f>VLOOKUP($D343,'[2]5D'!$C:$AY,COLUMNS($A342:I342)+36,0)</f>
        <v>124.48865507988839</v>
      </c>
      <c r="N343" s="374">
        <f>VLOOKUP($D343,'[2]5D'!$C:$AY,COLUMNS($A342:J342)+36,0)</f>
        <v>120.43038297598952</v>
      </c>
      <c r="O343" s="374">
        <f>VLOOKUP($D343,'[2]5D'!$C:$AY,COLUMNS($A342:K342)+36,0)</f>
        <v>114.45508677177186</v>
      </c>
      <c r="P343" s="374">
        <f>VLOOKUP($D343,'[2]5D'!$C:$AY,COLUMNS($A342:L342)+36,0)</f>
        <v>108.10466883784785</v>
      </c>
      <c r="Q343" s="374">
        <f>VLOOKUP($D343,'[2]5D'!$C:$AY,COLUMNS($A342:M342)+36,0)</f>
        <v>119.83232339459218</v>
      </c>
    </row>
    <row r="344" spans="4:17" x14ac:dyDescent="0.25">
      <c r="D344" s="403">
        <v>28120</v>
      </c>
      <c r="E344" s="374">
        <v>3.07686202480118</v>
      </c>
      <c r="F344" s="374">
        <f>VLOOKUP($D344,'[2]5D'!$C:$AY,COLUMNS($A343:B343)+36,0)</f>
        <v>121.52943072774799</v>
      </c>
      <c r="G344" s="374">
        <f>VLOOKUP($D344,'[2]5D'!$C:$AY,COLUMNS($A343:C343)+36,0)</f>
        <v>144.18576262641776</v>
      </c>
      <c r="H344" s="374">
        <f>VLOOKUP($D344,'[2]5D'!$C:$AY,COLUMNS($A343:D343)+36,0)</f>
        <v>111.0346895724776</v>
      </c>
      <c r="I344" s="391">
        <f>VLOOKUP($D344,'[2]5D'!$C:$AY,COLUMNS($A343:E343)+36,0)</f>
        <v>125.14564732629425</v>
      </c>
      <c r="J344" s="391">
        <f>VLOOKUP($D344,'[2]5D'!$C:$AY,COLUMNS($A343:F343)+36,0)</f>
        <v>122.62760341203588</v>
      </c>
      <c r="K344" s="374">
        <f>VLOOKUP($D344,'[2]5D'!$C:$AY,COLUMNS($A343:G343)+36,0)</f>
        <v>107.86182349761012</v>
      </c>
      <c r="L344" s="374">
        <f>VLOOKUP($D344,'[2]5D'!$C:$AY,COLUMNS($A343:H343)+36,0)</f>
        <v>103.86935572462082</v>
      </c>
      <c r="M344" s="374">
        <f>VLOOKUP($D344,'[2]5D'!$C:$AY,COLUMNS($A343:I343)+36,0)</f>
        <v>115.30730889595702</v>
      </c>
      <c r="N344" s="374">
        <f>VLOOKUP($D344,'[2]5D'!$C:$AY,COLUMNS($A343:J343)+36,0)</f>
        <v>135.73939586827822</v>
      </c>
      <c r="O344" s="374">
        <f>VLOOKUP($D344,'[2]5D'!$C:$AY,COLUMNS($A343:K343)+36,0)</f>
        <v>120.47257203151389</v>
      </c>
      <c r="P344" s="374">
        <f>VLOOKUP($D344,'[2]5D'!$C:$AY,COLUMNS($A343:L343)+36,0)</f>
        <v>178.04532640526133</v>
      </c>
      <c r="Q344" s="374">
        <f>VLOOKUP($D344,'[2]5D'!$C:$AY,COLUMNS($A343:M343)+36,0)</f>
        <v>139.58462086588159</v>
      </c>
    </row>
    <row r="345" spans="4:17" x14ac:dyDescent="0.25">
      <c r="D345" s="403">
        <v>28130</v>
      </c>
      <c r="E345" s="374">
        <v>4.07686202480118</v>
      </c>
      <c r="F345" s="374">
        <f>VLOOKUP($D345,'[2]5D'!$C:$AY,COLUMNS($A344:B344)+36,0)</f>
        <v>156.46087577357289</v>
      </c>
      <c r="G345" s="374">
        <f>VLOOKUP($D345,'[2]5D'!$C:$AY,COLUMNS($A344:C344)+36,0)</f>
        <v>123.86553876428371</v>
      </c>
      <c r="H345" s="374">
        <f>VLOOKUP($D345,'[2]5D'!$C:$AY,COLUMNS($A344:D344)+36,0)</f>
        <v>152.27714388753216</v>
      </c>
      <c r="I345" s="391">
        <f>VLOOKUP($D345,'[2]5D'!$C:$AY,COLUMNS($A344:E344)+36,0)</f>
        <v>160.10633806570669</v>
      </c>
      <c r="J345" s="391">
        <f>VLOOKUP($D345,'[2]5D'!$C:$AY,COLUMNS($A344:F344)+36,0)</f>
        <v>130.3615986602409</v>
      </c>
      <c r="K345" s="374">
        <f>VLOOKUP($D345,'[2]5D'!$C:$AY,COLUMNS($A344:G344)+36,0)</f>
        <v>107.14322874043896</v>
      </c>
      <c r="L345" s="374">
        <f>VLOOKUP($D345,'[2]5D'!$C:$AY,COLUMNS($A344:H344)+36,0)</f>
        <v>107.71066014599199</v>
      </c>
      <c r="M345" s="374">
        <f>VLOOKUP($D345,'[2]5D'!$C:$AY,COLUMNS($A344:I344)+36,0)</f>
        <v>103.6667359976431</v>
      </c>
      <c r="N345" s="374">
        <f>VLOOKUP($D345,'[2]5D'!$C:$AY,COLUMNS($A344:J344)+36,0)</f>
        <v>125.23080462603384</v>
      </c>
      <c r="O345" s="374">
        <f>VLOOKUP($D345,'[2]5D'!$C:$AY,COLUMNS($A344:K344)+36,0)</f>
        <v>101.78383273308461</v>
      </c>
      <c r="P345" s="374">
        <f>VLOOKUP($D345,'[2]5D'!$C:$AY,COLUMNS($A344:L344)+36,0)</f>
        <v>106.24547820878081</v>
      </c>
      <c r="Q345" s="374">
        <f>VLOOKUP($D345,'[2]5D'!$C:$AY,COLUMNS($A344:M344)+36,0)</f>
        <v>108.15833805840629</v>
      </c>
    </row>
    <row r="346" spans="4:17" x14ac:dyDescent="0.25">
      <c r="D346" s="403">
        <v>28140</v>
      </c>
      <c r="E346" s="374">
        <v>5.07686202480118</v>
      </c>
      <c r="F346" s="374">
        <f>VLOOKUP($D346,'[2]5D'!$C:$AY,COLUMNS($A345:B345)+36,0)</f>
        <v>114.04248112163721</v>
      </c>
      <c r="G346" s="374">
        <f>VLOOKUP($D346,'[2]5D'!$C:$AY,COLUMNS($A345:C345)+36,0)</f>
        <v>111.0514682359875</v>
      </c>
      <c r="H346" s="374">
        <f>VLOOKUP($D346,'[2]5D'!$C:$AY,COLUMNS($A345:D345)+36,0)</f>
        <v>137.80492533331511</v>
      </c>
      <c r="I346" s="391">
        <f>VLOOKUP($D346,'[2]5D'!$C:$AY,COLUMNS($A345:E345)+36,0)</f>
        <v>133.23906896058122</v>
      </c>
      <c r="J346" s="391">
        <f>VLOOKUP($D346,'[2]5D'!$C:$AY,COLUMNS($A345:F345)+36,0)</f>
        <v>121.05994439868175</v>
      </c>
      <c r="K346" s="374">
        <f>VLOOKUP($D346,'[2]5D'!$C:$AY,COLUMNS($A345:G345)+36,0)</f>
        <v>109.49803656001369</v>
      </c>
      <c r="L346" s="374">
        <f>VLOOKUP($D346,'[2]5D'!$C:$AY,COLUMNS($A345:H345)+36,0)</f>
        <v>106.35931261854277</v>
      </c>
      <c r="M346" s="374">
        <f>VLOOKUP($D346,'[2]5D'!$C:$AY,COLUMNS($A345:I345)+36,0)</f>
        <v>104.81932133494088</v>
      </c>
      <c r="N346" s="374">
        <f>VLOOKUP($D346,'[2]5D'!$C:$AY,COLUMNS($A345:J345)+36,0)</f>
        <v>109.26964053346718</v>
      </c>
      <c r="O346" s="374">
        <f>VLOOKUP($D346,'[2]5D'!$C:$AY,COLUMNS($A345:K345)+36,0)</f>
        <v>113.1283138813202</v>
      </c>
      <c r="P346" s="374">
        <f>VLOOKUP($D346,'[2]5D'!$C:$AY,COLUMNS($A345:L345)+36,0)</f>
        <v>115.45186767092848</v>
      </c>
      <c r="Q346" s="374">
        <f>VLOOKUP($D346,'[2]5D'!$C:$AY,COLUMNS($A345:M345)+36,0)</f>
        <v>110.69535070788598</v>
      </c>
    </row>
    <row r="347" spans="4:17" x14ac:dyDescent="0.25">
      <c r="D347" s="403">
        <v>28160</v>
      </c>
      <c r="E347" s="374">
        <v>6.07686202480118</v>
      </c>
      <c r="F347" s="374">
        <f>VLOOKUP($D347,'[2]5D'!$C:$AY,COLUMNS($A346:B346)+36,0)</f>
        <v>128.72380785068714</v>
      </c>
      <c r="G347" s="374">
        <f>VLOOKUP($D347,'[2]5D'!$C:$AY,COLUMNS($A346:C346)+36,0)</f>
        <v>197.24582693996251</v>
      </c>
      <c r="H347" s="374">
        <f>VLOOKUP($D347,'[2]5D'!$C:$AY,COLUMNS($A346:D346)+36,0)</f>
        <v>200.11848713311622</v>
      </c>
      <c r="I347" s="391">
        <f>VLOOKUP($D347,'[2]5D'!$C:$AY,COLUMNS($A346:E346)+36,0)</f>
        <v>167.47276955713522</v>
      </c>
      <c r="J347" s="391">
        <f>VLOOKUP($D347,'[2]5D'!$C:$AY,COLUMNS($A346:F346)+36,0)</f>
        <v>158.66979762813364</v>
      </c>
      <c r="K347" s="374">
        <f>VLOOKUP($D347,'[2]5D'!$C:$AY,COLUMNS($A346:G346)+36,0)</f>
        <v>127.97908159730974</v>
      </c>
      <c r="L347" s="374">
        <f>VLOOKUP($D347,'[2]5D'!$C:$AY,COLUMNS($A346:H346)+36,0)</f>
        <v>113.7837676120225</v>
      </c>
      <c r="M347" s="374">
        <f>VLOOKUP($D347,'[2]5D'!$C:$AY,COLUMNS($A346:I346)+36,0)</f>
        <v>113.83421085587187</v>
      </c>
      <c r="N347" s="374">
        <f>VLOOKUP($D347,'[2]5D'!$C:$AY,COLUMNS($A346:J346)+36,0)</f>
        <v>106.82113265113067</v>
      </c>
      <c r="O347" s="374">
        <f>VLOOKUP($D347,'[2]5D'!$C:$AY,COLUMNS($A346:K346)+36,0)</f>
        <v>101.40048742777688</v>
      </c>
      <c r="P347" s="374">
        <f>VLOOKUP($D347,'[2]5D'!$C:$AY,COLUMNS($A346:L346)+36,0)</f>
        <v>103.90039511417922</v>
      </c>
      <c r="Q347" s="374">
        <f>VLOOKUP($D347,'[2]5D'!$C:$AY,COLUMNS($A346:M346)+36,0)</f>
        <v>108.74480909489459</v>
      </c>
    </row>
    <row r="348" spans="4:17" x14ac:dyDescent="0.25">
      <c r="D348" s="403">
        <v>28180</v>
      </c>
      <c r="E348" s="374">
        <v>7.07686202480118</v>
      </c>
      <c r="F348" s="374">
        <f>VLOOKUP($D348,'[2]5D'!$C:$AY,COLUMNS($A347:B347)+36,0)</f>
        <v>130.21281523843379</v>
      </c>
      <c r="G348" s="374">
        <f>VLOOKUP($D348,'[2]5D'!$C:$AY,COLUMNS($A347:C347)+36,0)</f>
        <v>108.10038450313586</v>
      </c>
      <c r="H348" s="374">
        <f>VLOOKUP($D348,'[2]5D'!$C:$AY,COLUMNS($A347:D347)+36,0)</f>
        <v>122.56024741856145</v>
      </c>
      <c r="I348" s="391">
        <f>VLOOKUP($D348,'[2]5D'!$C:$AY,COLUMNS($A347:E347)+36,0)</f>
        <v>120.90681586203993</v>
      </c>
      <c r="J348" s="391">
        <f>VLOOKUP($D348,'[2]5D'!$C:$AY,COLUMNS($A347:F347)+36,0)</f>
        <v>112.87846784337634</v>
      </c>
      <c r="K348" s="374">
        <f>VLOOKUP($D348,'[2]5D'!$C:$AY,COLUMNS($A347:G347)+36,0)</f>
        <v>116.00061781938957</v>
      </c>
      <c r="L348" s="374">
        <f>VLOOKUP($D348,'[2]5D'!$C:$AY,COLUMNS($A347:H347)+36,0)</f>
        <v>132.20147403374222</v>
      </c>
      <c r="M348" s="374">
        <f>VLOOKUP($D348,'[2]5D'!$C:$AY,COLUMNS($A347:I347)+36,0)</f>
        <v>103.64487149778374</v>
      </c>
      <c r="N348" s="374">
        <f>VLOOKUP($D348,'[2]5D'!$C:$AY,COLUMNS($A347:J347)+36,0)</f>
        <v>104.3482784483986</v>
      </c>
      <c r="O348" s="374">
        <f>VLOOKUP($D348,'[2]5D'!$C:$AY,COLUMNS($A347:K347)+36,0)</f>
        <v>111.49844267281993</v>
      </c>
      <c r="P348" s="374">
        <f>VLOOKUP($D348,'[2]5D'!$C:$AY,COLUMNS($A347:L347)+36,0)</f>
        <v>105.52844576627622</v>
      </c>
      <c r="Q348" s="374">
        <f>VLOOKUP($D348,'[2]5D'!$C:$AY,COLUMNS($A347:M347)+36,0)</f>
        <v>107.42005416218781</v>
      </c>
    </row>
    <row r="349" spans="4:17" x14ac:dyDescent="0.25">
      <c r="D349" s="403">
        <v>28192</v>
      </c>
      <c r="E349" s="374">
        <v>8.07686202480118</v>
      </c>
      <c r="F349" s="374">
        <f>VLOOKUP($D349,'[2]5D'!$C:$AY,COLUMNS($A348:B348)+36,0)</f>
        <v>114.67914237401905</v>
      </c>
      <c r="G349" s="374">
        <f>VLOOKUP($D349,'[2]5D'!$C:$AY,COLUMNS($A348:C348)+36,0)</f>
        <v>83.100287109009486</v>
      </c>
      <c r="H349" s="374">
        <f>VLOOKUP($D349,'[2]5D'!$C:$AY,COLUMNS($A348:D348)+36,0)</f>
        <v>137.43317933511943</v>
      </c>
      <c r="I349" s="391">
        <f>VLOOKUP($D349,'[2]5D'!$C:$AY,COLUMNS($A348:E348)+36,0)</f>
        <v>150.13605735990811</v>
      </c>
      <c r="J349" s="391">
        <f>VLOOKUP($D349,'[2]5D'!$C:$AY,COLUMNS($A348:F348)+36,0)</f>
        <v>151.07101936417101</v>
      </c>
      <c r="K349" s="374">
        <f>VLOOKUP($D349,'[2]5D'!$C:$AY,COLUMNS($A348:G348)+36,0)</f>
        <v>138.0737880631508</v>
      </c>
      <c r="L349" s="374">
        <f>VLOOKUP($D349,'[2]5D'!$C:$AY,COLUMNS($A348:H348)+36,0)</f>
        <v>113.14691704859194</v>
      </c>
      <c r="M349" s="374">
        <f>VLOOKUP($D349,'[2]5D'!$C:$AY,COLUMNS($A348:I348)+36,0)</f>
        <v>117.66518581455479</v>
      </c>
      <c r="N349" s="374">
        <f>VLOOKUP($D349,'[2]5D'!$C:$AY,COLUMNS($A348:J348)+36,0)</f>
        <v>109.30404418582208</v>
      </c>
      <c r="O349" s="374">
        <f>VLOOKUP($D349,'[2]5D'!$C:$AY,COLUMNS($A348:K348)+36,0)</f>
        <v>108.25264866261256</v>
      </c>
      <c r="P349" s="374">
        <f>VLOOKUP($D349,'[2]5D'!$C:$AY,COLUMNS($A348:L348)+36,0)</f>
        <v>100.11600207770257</v>
      </c>
      <c r="Q349" s="374">
        <f>VLOOKUP($D349,'[2]5D'!$C:$AY,COLUMNS($A348:M348)+36,0)</f>
        <v>104.58813252363092</v>
      </c>
    </row>
    <row r="350" spans="4:17" x14ac:dyDescent="0.25">
      <c r="D350" s="403">
        <v>28220</v>
      </c>
      <c r="E350" s="374">
        <v>9.07686202480118</v>
      </c>
      <c r="F350" s="374">
        <f>VLOOKUP($D350,'[2]5D'!$C:$AY,COLUMNS($A349:B349)+36,0)</f>
        <v>109.06714103920443</v>
      </c>
      <c r="G350" s="374">
        <f>VLOOKUP($D350,'[2]5D'!$C:$AY,COLUMNS($A349:C349)+36,0)</f>
        <v>89.611149987060372</v>
      </c>
      <c r="H350" s="374">
        <f>VLOOKUP($D350,'[2]5D'!$C:$AY,COLUMNS($A349:D349)+36,0)</f>
        <v>111.43887879688869</v>
      </c>
      <c r="I350" s="391">
        <f>VLOOKUP($D350,'[2]5D'!$C:$AY,COLUMNS($A349:E349)+36,0)</f>
        <v>122.32175940067742</v>
      </c>
      <c r="J350" s="391">
        <f>VLOOKUP($D350,'[2]5D'!$C:$AY,COLUMNS($A349:F349)+36,0)</f>
        <v>114.87539552657233</v>
      </c>
      <c r="K350" s="374">
        <f>VLOOKUP($D350,'[2]5D'!$C:$AY,COLUMNS($A349:G349)+36,0)</f>
        <v>115.56375621364478</v>
      </c>
      <c r="L350" s="374">
        <f>VLOOKUP($D350,'[2]5D'!$C:$AY,COLUMNS($A349:H349)+36,0)</f>
        <v>116.04830890229877</v>
      </c>
      <c r="M350" s="374">
        <f>VLOOKUP($D350,'[2]5D'!$C:$AY,COLUMNS($A349:I349)+36,0)</f>
        <v>128.66242936816792</v>
      </c>
      <c r="N350" s="374">
        <f>VLOOKUP($D350,'[2]5D'!$C:$AY,COLUMNS($A349:J349)+36,0)</f>
        <v>111.00848696066372</v>
      </c>
      <c r="O350" s="374">
        <f>VLOOKUP($D350,'[2]5D'!$C:$AY,COLUMNS($A349:K349)+36,0)</f>
        <v>95.007213716913697</v>
      </c>
      <c r="P350" s="374">
        <f>VLOOKUP($D350,'[2]5D'!$C:$AY,COLUMNS($A349:L349)+36,0)</f>
        <v>93.575289976427086</v>
      </c>
      <c r="Q350" s="374">
        <f>VLOOKUP($D350,'[2]5D'!$C:$AY,COLUMNS($A349:M349)+36,0)</f>
        <v>104.55845034852898</v>
      </c>
    </row>
    <row r="351" spans="4:17" x14ac:dyDescent="0.25">
      <c r="D351" s="403">
        <v>28290</v>
      </c>
      <c r="E351" s="374">
        <v>10.0768620248012</v>
      </c>
      <c r="F351" s="374">
        <f>VLOOKUP($D351,'[2]5D'!$C:$AY,COLUMNS($A350:B350)+36,0)</f>
        <v>90.310175695721284</v>
      </c>
      <c r="G351" s="374">
        <f>VLOOKUP($D351,'[2]5D'!$C:$AY,COLUMNS($A350:C350)+36,0)</f>
        <v>212.89084956058133</v>
      </c>
      <c r="H351" s="374">
        <f>VLOOKUP($D351,'[2]5D'!$C:$AY,COLUMNS($A350:D350)+36,0)</f>
        <v>96.038306592269549</v>
      </c>
      <c r="I351" s="391">
        <f>VLOOKUP($D351,'[2]5D'!$C:$AY,COLUMNS($A350:E350)+36,0)</f>
        <v>103.28635064866347</v>
      </c>
      <c r="J351" s="391">
        <f>VLOOKUP($D351,'[2]5D'!$C:$AY,COLUMNS($A350:F350)+36,0)</f>
        <v>98.955100111148852</v>
      </c>
      <c r="K351" s="374">
        <f>VLOOKUP($D351,'[2]5D'!$C:$AY,COLUMNS($A350:G350)+36,0)</f>
        <v>97.188820123003708</v>
      </c>
      <c r="L351" s="374">
        <f>VLOOKUP($D351,'[2]5D'!$C:$AY,COLUMNS($A350:H350)+36,0)</f>
        <v>182.36682804707758</v>
      </c>
      <c r="M351" s="374">
        <f>VLOOKUP($D351,'[2]5D'!$C:$AY,COLUMNS($A350:I350)+36,0)</f>
        <v>155.61780514446846</v>
      </c>
      <c r="N351" s="374">
        <f>VLOOKUP($D351,'[2]5D'!$C:$AY,COLUMNS($A350:J350)+36,0)</f>
        <v>101.77433096116322</v>
      </c>
      <c r="O351" s="374">
        <f>VLOOKUP($D351,'[2]5D'!$C:$AY,COLUMNS($A350:K350)+36,0)</f>
        <v>106.94148840976059</v>
      </c>
      <c r="P351" s="374">
        <f>VLOOKUP($D351,'[2]5D'!$C:$AY,COLUMNS($A350:L350)+36,0)</f>
        <v>100.77932769876612</v>
      </c>
      <c r="Q351" s="374">
        <f>VLOOKUP($D351,'[2]5D'!$C:$AY,COLUMNS($A350:M350)+36,0)</f>
        <v>103.24466580471554</v>
      </c>
    </row>
    <row r="352" spans="4:17" x14ac:dyDescent="0.25">
      <c r="D352" s="403">
        <v>29101</v>
      </c>
      <c r="E352" s="374">
        <v>11.0768620248012</v>
      </c>
      <c r="F352" s="374">
        <f>VLOOKUP($D352,'[2]5D'!$C:$AY,COLUMNS($A351:B351)+36,0)</f>
        <v>95.814984444108106</v>
      </c>
      <c r="G352" s="374">
        <f>VLOOKUP($D352,'[2]5D'!$C:$AY,COLUMNS($A351:C351)+36,0)</f>
        <v>75.441150958180131</v>
      </c>
      <c r="H352" s="374">
        <f>VLOOKUP($D352,'[2]5D'!$C:$AY,COLUMNS($A351:D351)+36,0)</f>
        <v>95.374933597409566</v>
      </c>
      <c r="I352" s="391">
        <f>VLOOKUP($D352,'[2]5D'!$C:$AY,COLUMNS($A351:E351)+36,0)</f>
        <v>79.989921742263093</v>
      </c>
      <c r="J352" s="391">
        <f>VLOOKUP($D352,'[2]5D'!$C:$AY,COLUMNS($A351:F351)+36,0)</f>
        <v>71.234472742967213</v>
      </c>
      <c r="K352" s="374">
        <f>VLOOKUP($D352,'[2]5D'!$C:$AY,COLUMNS($A351:G351)+36,0)</f>
        <v>75.845820850862765</v>
      </c>
      <c r="L352" s="374">
        <f>VLOOKUP($D352,'[2]5D'!$C:$AY,COLUMNS($A351:H351)+36,0)</f>
        <v>84.379674237423927</v>
      </c>
      <c r="M352" s="374">
        <f>VLOOKUP($D352,'[2]5D'!$C:$AY,COLUMNS($A351:I351)+36,0)</f>
        <v>83.819109867360353</v>
      </c>
      <c r="N352" s="374">
        <f>VLOOKUP($D352,'[2]5D'!$C:$AY,COLUMNS($A351:J351)+36,0)</f>
        <v>60.91720575395378</v>
      </c>
      <c r="O352" s="374">
        <f>VLOOKUP($D352,'[2]5D'!$C:$AY,COLUMNS($A351:K351)+36,0)</f>
        <v>99.386542346816611</v>
      </c>
      <c r="P352" s="374">
        <f>VLOOKUP($D352,'[2]5D'!$C:$AY,COLUMNS($A351:L351)+36,0)</f>
        <v>93.477207294575251</v>
      </c>
      <c r="Q352" s="374">
        <f>VLOOKUP($D352,'[2]5D'!$C:$AY,COLUMNS($A351:M351)+36,0)</f>
        <v>87.903742319161594</v>
      </c>
    </row>
    <row r="353" spans="4:17" x14ac:dyDescent="0.25">
      <c r="D353" s="403">
        <v>29300</v>
      </c>
      <c r="E353" s="374">
        <v>12.0768620248012</v>
      </c>
      <c r="F353" s="374">
        <f>VLOOKUP($D353,'[2]5D'!$C:$AY,COLUMNS($A352:B352)+36,0)</f>
        <v>154.96091201055336</v>
      </c>
      <c r="G353" s="374">
        <f>VLOOKUP($D353,'[2]5D'!$C:$AY,COLUMNS($A352:C352)+36,0)</f>
        <v>136.78735194041158</v>
      </c>
      <c r="H353" s="374">
        <f>VLOOKUP($D353,'[2]5D'!$C:$AY,COLUMNS($A352:D352)+36,0)</f>
        <v>142.6386023942591</v>
      </c>
      <c r="I353" s="391">
        <f>VLOOKUP($D353,'[2]5D'!$C:$AY,COLUMNS($A352:E352)+36,0)</f>
        <v>142.54860771634554</v>
      </c>
      <c r="J353" s="391">
        <f>VLOOKUP($D353,'[2]5D'!$C:$AY,COLUMNS($A352:F352)+36,0)</f>
        <v>133.42253912126802</v>
      </c>
      <c r="K353" s="374">
        <f>VLOOKUP($D353,'[2]5D'!$C:$AY,COLUMNS($A352:G352)+36,0)</f>
        <v>128.34429924641188</v>
      </c>
      <c r="L353" s="374">
        <f>VLOOKUP($D353,'[2]5D'!$C:$AY,COLUMNS($A352:H352)+36,0)</f>
        <v>137.50875213322868</v>
      </c>
      <c r="M353" s="374">
        <f>VLOOKUP($D353,'[2]5D'!$C:$AY,COLUMNS($A352:I352)+36,0)</f>
        <v>136.60861498121221</v>
      </c>
      <c r="N353" s="374">
        <f>VLOOKUP($D353,'[2]5D'!$C:$AY,COLUMNS($A352:J352)+36,0)</f>
        <v>133.69698317258405</v>
      </c>
      <c r="O353" s="374">
        <f>VLOOKUP($D353,'[2]5D'!$C:$AY,COLUMNS($A352:K352)+36,0)</f>
        <v>126.78873049865366</v>
      </c>
      <c r="P353" s="374">
        <f>VLOOKUP($D353,'[2]5D'!$C:$AY,COLUMNS($A352:L352)+36,0)</f>
        <v>125.70798205764299</v>
      </c>
      <c r="Q353" s="374">
        <f>VLOOKUP($D353,'[2]5D'!$C:$AY,COLUMNS($A352:M352)+36,0)</f>
        <v>131.77216000148297</v>
      </c>
    </row>
    <row r="354" spans="4:17" x14ac:dyDescent="0.25">
      <c r="D354" s="403">
        <v>30110</v>
      </c>
      <c r="E354" s="374">
        <v>13.0768620248012</v>
      </c>
      <c r="F354" s="374">
        <f>VLOOKUP($D354,'[2]5D'!$C:$AY,COLUMNS($A353:B353)+36,0)</f>
        <v>98.824681512340163</v>
      </c>
      <c r="G354" s="374">
        <f>VLOOKUP($D354,'[2]5D'!$C:$AY,COLUMNS($A353:C353)+36,0)</f>
        <v>82.862236696983999</v>
      </c>
      <c r="H354" s="374">
        <f>VLOOKUP($D354,'[2]5D'!$C:$AY,COLUMNS($A353:D353)+36,0)</f>
        <v>111.87709505019299</v>
      </c>
      <c r="I354" s="391">
        <f>VLOOKUP($D354,'[2]5D'!$C:$AY,COLUMNS($A353:E353)+36,0)</f>
        <v>58.487098481473012</v>
      </c>
      <c r="J354" s="391">
        <f>VLOOKUP($D354,'[2]5D'!$C:$AY,COLUMNS($A353:F353)+36,0)</f>
        <v>87.182194521121588</v>
      </c>
      <c r="K354" s="374">
        <f>VLOOKUP($D354,'[2]5D'!$C:$AY,COLUMNS($A353:G353)+36,0)</f>
        <v>79.099615999206634</v>
      </c>
      <c r="L354" s="374">
        <f>VLOOKUP($D354,'[2]5D'!$C:$AY,COLUMNS($A353:H353)+36,0)</f>
        <v>69.498515675263832</v>
      </c>
      <c r="M354" s="374">
        <f>VLOOKUP($D354,'[2]5D'!$C:$AY,COLUMNS($A353:I353)+36,0)</f>
        <v>196.53566563752346</v>
      </c>
      <c r="N354" s="374">
        <f>VLOOKUP($D354,'[2]5D'!$C:$AY,COLUMNS($A353:J353)+36,0)</f>
        <v>153.21077924042331</v>
      </c>
      <c r="O354" s="374">
        <f>VLOOKUP($D354,'[2]5D'!$C:$AY,COLUMNS($A353:K353)+36,0)</f>
        <v>97.404753442241443</v>
      </c>
      <c r="P354" s="374">
        <f>VLOOKUP($D354,'[2]5D'!$C:$AY,COLUMNS($A353:L353)+36,0)</f>
        <v>101.99438412313992</v>
      </c>
      <c r="Q354" s="374">
        <f>VLOOKUP($D354,'[2]5D'!$C:$AY,COLUMNS($A353:M353)+36,0)</f>
        <v>93.943096180191532</v>
      </c>
    </row>
    <row r="355" spans="4:17" x14ac:dyDescent="0.25">
      <c r="D355" s="403">
        <v>30300</v>
      </c>
      <c r="E355" s="374">
        <v>14.0768620248012</v>
      </c>
      <c r="F355" s="374">
        <f>VLOOKUP($D355,'[2]5D'!$C:$AY,COLUMNS($A354:B354)+36,0)</f>
        <v>105.07339694861204</v>
      </c>
      <c r="G355" s="374">
        <f>VLOOKUP($D355,'[2]5D'!$C:$AY,COLUMNS($A354:C354)+36,0)</f>
        <v>95.586797341076263</v>
      </c>
      <c r="H355" s="374">
        <f>VLOOKUP($D355,'[2]5D'!$C:$AY,COLUMNS($A354:D354)+36,0)</f>
        <v>143.27583566364518</v>
      </c>
      <c r="I355" s="391">
        <f>VLOOKUP($D355,'[2]5D'!$C:$AY,COLUMNS($A354:E354)+36,0)</f>
        <v>136.47093929817575</v>
      </c>
      <c r="J355" s="391">
        <f>VLOOKUP($D355,'[2]5D'!$C:$AY,COLUMNS($A354:F354)+36,0)</f>
        <v>121.14301618563682</v>
      </c>
      <c r="K355" s="374">
        <f>VLOOKUP($D355,'[2]5D'!$C:$AY,COLUMNS($A354:G354)+36,0)</f>
        <v>132.15616157741206</v>
      </c>
      <c r="L355" s="374">
        <f>VLOOKUP($D355,'[2]5D'!$C:$AY,COLUMNS($A354:H354)+36,0)</f>
        <v>125.52015571648232</v>
      </c>
      <c r="M355" s="374">
        <f>VLOOKUP($D355,'[2]5D'!$C:$AY,COLUMNS($A354:I354)+36,0)</f>
        <v>99.889970247983427</v>
      </c>
      <c r="N355" s="374">
        <f>VLOOKUP($D355,'[2]5D'!$C:$AY,COLUMNS($A354:J354)+36,0)</f>
        <v>112.38842081687103</v>
      </c>
      <c r="O355" s="374">
        <f>VLOOKUP($D355,'[2]5D'!$C:$AY,COLUMNS($A354:K354)+36,0)</f>
        <v>125.28646167179687</v>
      </c>
      <c r="P355" s="374">
        <f>VLOOKUP($D355,'[2]5D'!$C:$AY,COLUMNS($A354:L354)+36,0)</f>
        <v>149.19176455537632</v>
      </c>
      <c r="Q355" s="374">
        <f>VLOOKUP($D355,'[2]5D'!$C:$AY,COLUMNS($A354:M354)+36,0)</f>
        <v>146.68723300736812</v>
      </c>
    </row>
    <row r="356" spans="4:17" x14ac:dyDescent="0.25">
      <c r="D356" s="403">
        <v>30910</v>
      </c>
      <c r="E356" s="374">
        <v>15.0768620248012</v>
      </c>
      <c r="F356" s="374">
        <f>VLOOKUP($D356,'[2]5D'!$C:$AY,COLUMNS($A355:B355)+36,0)</f>
        <v>82.789977490992186</v>
      </c>
      <c r="G356" s="374">
        <f>VLOOKUP($D356,'[2]5D'!$C:$AY,COLUMNS($A355:C355)+36,0)</f>
        <v>82.413221116918209</v>
      </c>
      <c r="H356" s="374">
        <f>VLOOKUP($D356,'[2]5D'!$C:$AY,COLUMNS($A355:D355)+36,0)</f>
        <v>89.444865963537822</v>
      </c>
      <c r="I356" s="391">
        <f>VLOOKUP($D356,'[2]5D'!$C:$AY,COLUMNS($A355:E355)+36,0)</f>
        <v>90.348349458119003</v>
      </c>
      <c r="J356" s="391">
        <f>VLOOKUP($D356,'[2]5D'!$C:$AY,COLUMNS($A355:F355)+36,0)</f>
        <v>89.12228792510399</v>
      </c>
      <c r="K356" s="374">
        <f>VLOOKUP($D356,'[2]5D'!$C:$AY,COLUMNS($A355:G355)+36,0)</f>
        <v>87.131141169460506</v>
      </c>
      <c r="L356" s="374">
        <f>VLOOKUP($D356,'[2]5D'!$C:$AY,COLUMNS($A355:H355)+36,0)</f>
        <v>76.401327179700516</v>
      </c>
      <c r="M356" s="374">
        <f>VLOOKUP($D356,'[2]5D'!$C:$AY,COLUMNS($A355:I355)+36,0)</f>
        <v>77.053761810169377</v>
      </c>
      <c r="N356" s="374">
        <f>VLOOKUP($D356,'[2]5D'!$C:$AY,COLUMNS($A355:J355)+36,0)</f>
        <v>73.24508076244841</v>
      </c>
      <c r="O356" s="374">
        <f>VLOOKUP($D356,'[2]5D'!$C:$AY,COLUMNS($A355:K355)+36,0)</f>
        <v>71.489717537179743</v>
      </c>
      <c r="P356" s="374">
        <f>VLOOKUP($D356,'[2]5D'!$C:$AY,COLUMNS($A355:L355)+36,0)</f>
        <v>88.766865756806226</v>
      </c>
      <c r="Q356" s="374">
        <f>VLOOKUP($D356,'[2]5D'!$C:$AY,COLUMNS($A355:M355)+36,0)</f>
        <v>97.828121843541766</v>
      </c>
    </row>
    <row r="357" spans="4:17" x14ac:dyDescent="0.25">
      <c r="D357" s="403">
        <v>31001</v>
      </c>
      <c r="E357" s="374">
        <v>16.076862024801201</v>
      </c>
      <c r="F357" s="374">
        <f>VLOOKUP($D357,'[2]5D'!$C:$AY,COLUMNS($A356:B356)+36,0)</f>
        <v>122.09038429917658</v>
      </c>
      <c r="G357" s="374">
        <f>VLOOKUP($D357,'[2]5D'!$C:$AY,COLUMNS($A356:C356)+36,0)</f>
        <v>118.97135806445922</v>
      </c>
      <c r="H357" s="374">
        <f>VLOOKUP($D357,'[2]5D'!$C:$AY,COLUMNS($A356:D356)+36,0)</f>
        <v>127.6814601735511</v>
      </c>
      <c r="I357" s="391">
        <f>VLOOKUP($D357,'[2]5D'!$C:$AY,COLUMNS($A356:E356)+36,0)</f>
        <v>109.73966979423065</v>
      </c>
      <c r="J357" s="391">
        <f>VLOOKUP($D357,'[2]5D'!$C:$AY,COLUMNS($A356:F356)+36,0)</f>
        <v>114.22278508448198</v>
      </c>
      <c r="K357" s="374">
        <f>VLOOKUP($D357,'[2]5D'!$C:$AY,COLUMNS($A356:G356)+36,0)</f>
        <v>119.49905099792932</v>
      </c>
      <c r="L357" s="374">
        <f>VLOOKUP($D357,'[2]5D'!$C:$AY,COLUMNS($A356:H356)+36,0)</f>
        <v>125.04843210226255</v>
      </c>
      <c r="M357" s="374">
        <f>VLOOKUP($D357,'[2]5D'!$C:$AY,COLUMNS($A356:I356)+36,0)</f>
        <v>130.06211258937805</v>
      </c>
      <c r="N357" s="374">
        <f>VLOOKUP($D357,'[2]5D'!$C:$AY,COLUMNS($A356:J356)+36,0)</f>
        <v>129.89873775309226</v>
      </c>
      <c r="O357" s="374">
        <f>VLOOKUP($D357,'[2]5D'!$C:$AY,COLUMNS($A356:K356)+36,0)</f>
        <v>124.84131371973611</v>
      </c>
      <c r="P357" s="374">
        <f>VLOOKUP($D357,'[2]5D'!$C:$AY,COLUMNS($A356:L356)+36,0)</f>
        <v>112.24713201505423</v>
      </c>
      <c r="Q357" s="374">
        <f>VLOOKUP($D357,'[2]5D'!$C:$AY,COLUMNS($A356:M356)+36,0)</f>
        <v>122.61649021829986</v>
      </c>
    </row>
    <row r="358" spans="4:17" x14ac:dyDescent="0.25">
      <c r="D358" s="403">
        <v>33150</v>
      </c>
      <c r="E358" s="374">
        <v>17.076862024801201</v>
      </c>
      <c r="F358" s="374">
        <f>VLOOKUP($D358,'[2]5D'!$C:$AY,COLUMNS($A357:B357)+36,0)</f>
        <v>122.51097086370427</v>
      </c>
      <c r="G358" s="374">
        <f>VLOOKUP($D358,'[2]5D'!$C:$AY,COLUMNS($A357:C357)+36,0)</f>
        <v>119.30484456048219</v>
      </c>
      <c r="H358" s="374">
        <f>VLOOKUP($D358,'[2]5D'!$C:$AY,COLUMNS($A357:D357)+36,0)</f>
        <v>142.48025267810667</v>
      </c>
      <c r="I358" s="391">
        <f>VLOOKUP($D358,'[2]5D'!$C:$AY,COLUMNS($A357:E357)+36,0)</f>
        <v>119.94389810617868</v>
      </c>
      <c r="J358" s="391">
        <f>VLOOKUP($D358,'[2]5D'!$C:$AY,COLUMNS($A357:F357)+36,0)</f>
        <v>151.07619784159141</v>
      </c>
      <c r="K358" s="374">
        <f>VLOOKUP($D358,'[2]5D'!$C:$AY,COLUMNS($A357:G357)+36,0)</f>
        <v>145.02099110727488</v>
      </c>
      <c r="L358" s="374">
        <f>VLOOKUP($D358,'[2]5D'!$C:$AY,COLUMNS($A357:H357)+36,0)</f>
        <v>167.33664086674571</v>
      </c>
      <c r="M358" s="374">
        <f>VLOOKUP($D358,'[2]5D'!$C:$AY,COLUMNS($A357:I357)+36,0)</f>
        <v>147.25439860207109</v>
      </c>
      <c r="N358" s="374">
        <f>VLOOKUP($D358,'[2]5D'!$C:$AY,COLUMNS($A357:J357)+36,0)</f>
        <v>130.7272341679288</v>
      </c>
      <c r="O358" s="374">
        <f>VLOOKUP($D358,'[2]5D'!$C:$AY,COLUMNS($A357:K357)+36,0)</f>
        <v>132.63204651226232</v>
      </c>
      <c r="P358" s="374">
        <f>VLOOKUP($D358,'[2]5D'!$C:$AY,COLUMNS($A357:L357)+36,0)</f>
        <v>146.38978066276474</v>
      </c>
      <c r="Q358" s="374">
        <f>VLOOKUP($D358,'[2]5D'!$C:$AY,COLUMNS($A357:M357)+36,0)</f>
        <v>132.52190971042856</v>
      </c>
    </row>
    <row r="359" spans="4:17" x14ac:dyDescent="0.25">
      <c r="D359" s="403">
        <v>10101</v>
      </c>
      <c r="E359" s="374">
        <v>18.076862024801201</v>
      </c>
      <c r="F359" s="374">
        <f>VLOOKUP($D359,'[2]5D'!$C:$AY,COLUMNS($A358:B358)+36,0)</f>
        <v>123.44006860540614</v>
      </c>
      <c r="G359" s="374">
        <f>VLOOKUP($D359,'[2]5D'!$C:$AY,COLUMNS($A358:C358)+36,0)</f>
        <v>117.71726994747077</v>
      </c>
      <c r="H359" s="374">
        <f>VLOOKUP($D359,'[2]5D'!$C:$AY,COLUMNS($A358:D358)+36,0)</f>
        <v>117.11813487760526</v>
      </c>
      <c r="I359" s="391">
        <f>VLOOKUP($D359,'[2]5D'!$C:$AY,COLUMNS($A358:E358)+36,0)</f>
        <v>114.47036893856944</v>
      </c>
      <c r="J359" s="391">
        <f>VLOOKUP($D359,'[2]5D'!$C:$AY,COLUMNS($A358:F358)+36,0)</f>
        <v>100.01749850540067</v>
      </c>
      <c r="K359" s="374">
        <f>VLOOKUP($D359,'[2]5D'!$C:$AY,COLUMNS($A358:G358)+36,0)</f>
        <v>100.23097734716866</v>
      </c>
      <c r="L359" s="374">
        <f>VLOOKUP($D359,'[2]5D'!$C:$AY,COLUMNS($A358:H358)+36,0)</f>
        <v>126.0319733336712</v>
      </c>
      <c r="M359" s="374">
        <f>VLOOKUP($D359,'[2]5D'!$C:$AY,COLUMNS($A358:I358)+36,0)</f>
        <v>110.48006847124697</v>
      </c>
      <c r="N359" s="374">
        <f>VLOOKUP($D359,'[2]5D'!$C:$AY,COLUMNS($A358:J358)+36,0)</f>
        <v>124.70216965401519</v>
      </c>
      <c r="O359" s="374">
        <f>VLOOKUP($D359,'[2]5D'!$C:$AY,COLUMNS($A358:K358)+36,0)</f>
        <v>125.85048184198388</v>
      </c>
      <c r="P359" s="374">
        <f>VLOOKUP($D359,'[2]5D'!$C:$AY,COLUMNS($A358:L358)+36,0)</f>
        <v>109.56543343651781</v>
      </c>
      <c r="Q359" s="374">
        <f>VLOOKUP($D359,'[2]5D'!$C:$AY,COLUMNS($A358:M358)+36,0)</f>
        <v>124.92517960710317</v>
      </c>
    </row>
    <row r="360" spans="4:17" x14ac:dyDescent="0.25">
      <c r="D360" s="403">
        <v>10102</v>
      </c>
      <c r="E360" s="374">
        <v>19.076862024801201</v>
      </c>
      <c r="F360" s="374">
        <f>VLOOKUP($D360,'[2]5D'!$C:$AY,COLUMNS($A359:B359)+36,0)</f>
        <v>149.09258341070392</v>
      </c>
      <c r="G360" s="374">
        <f>VLOOKUP($D360,'[2]5D'!$C:$AY,COLUMNS($A359:C359)+36,0)</f>
        <v>130.8603080287412</v>
      </c>
      <c r="H360" s="374">
        <f>VLOOKUP($D360,'[2]5D'!$C:$AY,COLUMNS($A359:D359)+36,0)</f>
        <v>130.44949259837907</v>
      </c>
      <c r="I360" s="391">
        <f>VLOOKUP($D360,'[2]5D'!$C:$AY,COLUMNS($A359:E359)+36,0)</f>
        <v>134.24535253813562</v>
      </c>
      <c r="J360" s="391">
        <f>VLOOKUP($D360,'[2]5D'!$C:$AY,COLUMNS($A359:F359)+36,0)</f>
        <v>131.74825775004072</v>
      </c>
      <c r="K360" s="374">
        <f>VLOOKUP($D360,'[2]5D'!$C:$AY,COLUMNS($A359:G359)+36,0)</f>
        <v>105.27536612526264</v>
      </c>
      <c r="L360" s="374">
        <f>VLOOKUP($D360,'[2]5D'!$C:$AY,COLUMNS($A359:H359)+36,0)</f>
        <v>155.01708588593686</v>
      </c>
      <c r="M360" s="374">
        <f>VLOOKUP($D360,'[2]5D'!$C:$AY,COLUMNS($A359:I359)+36,0)</f>
        <v>114.54900359835179</v>
      </c>
      <c r="N360" s="374">
        <f>VLOOKUP($D360,'[2]5D'!$C:$AY,COLUMNS($A359:J359)+36,0)</f>
        <v>101.83786418782366</v>
      </c>
      <c r="O360" s="374">
        <f>VLOOKUP($D360,'[2]5D'!$C:$AY,COLUMNS($A359:K359)+36,0)</f>
        <v>108.57166734665934</v>
      </c>
      <c r="P360" s="374">
        <f>VLOOKUP($D360,'[2]5D'!$C:$AY,COLUMNS($A359:L359)+36,0)</f>
        <v>111.06801941209268</v>
      </c>
      <c r="Q360" s="374">
        <f>VLOOKUP($D360,'[2]5D'!$C:$AY,COLUMNS($A359:M359)+36,0)</f>
        <v>144.03261627101375</v>
      </c>
    </row>
    <row r="361" spans="4:17" x14ac:dyDescent="0.25">
      <c r="D361" s="403">
        <v>10103</v>
      </c>
      <c r="E361" s="374">
        <v>20.076862024801201</v>
      </c>
      <c r="F361" s="374">
        <f>VLOOKUP($D361,'[2]5D'!$C:$AY,COLUMNS($A360:B360)+36,0)</f>
        <v>150.17164073023062</v>
      </c>
      <c r="G361" s="374">
        <f>VLOOKUP($D361,'[2]5D'!$C:$AY,COLUMNS($A360:C360)+36,0)</f>
        <v>124.05181834749939</v>
      </c>
      <c r="H361" s="374">
        <f>VLOOKUP($D361,'[2]5D'!$C:$AY,COLUMNS($A360:D360)+36,0)</f>
        <v>119.81070721164406</v>
      </c>
      <c r="I361" s="391">
        <f>VLOOKUP($D361,'[2]5D'!$C:$AY,COLUMNS($A360:E360)+36,0)</f>
        <v>124.87086279807511</v>
      </c>
      <c r="J361" s="391">
        <f>VLOOKUP($D361,'[2]5D'!$C:$AY,COLUMNS($A360:F360)+36,0)</f>
        <v>104.23468553460388</v>
      </c>
      <c r="K361" s="374">
        <f>VLOOKUP($D361,'[2]5D'!$C:$AY,COLUMNS($A360:G360)+36,0)</f>
        <v>114.85550677028094</v>
      </c>
      <c r="L361" s="374">
        <f>VLOOKUP($D361,'[2]5D'!$C:$AY,COLUMNS($A360:H360)+36,0)</f>
        <v>119.71384062075107</v>
      </c>
      <c r="M361" s="374">
        <f>VLOOKUP($D361,'[2]5D'!$C:$AY,COLUMNS($A360:I360)+36,0)</f>
        <v>101.51346793792307</v>
      </c>
      <c r="N361" s="374">
        <f>VLOOKUP($D361,'[2]5D'!$C:$AY,COLUMNS($A360:J360)+36,0)</f>
        <v>103.03563095577243</v>
      </c>
      <c r="O361" s="374">
        <f>VLOOKUP($D361,'[2]5D'!$C:$AY,COLUMNS($A360:K360)+36,0)</f>
        <v>104.70305267590348</v>
      </c>
      <c r="P361" s="374">
        <f>VLOOKUP($D361,'[2]5D'!$C:$AY,COLUMNS($A360:L360)+36,0)</f>
        <v>104.77052141705589</v>
      </c>
      <c r="Q361" s="374">
        <f>VLOOKUP($D361,'[2]5D'!$C:$AY,COLUMNS($A360:M360)+36,0)</f>
        <v>159.50755399881442</v>
      </c>
    </row>
    <row r="362" spans="4:17" x14ac:dyDescent="0.25">
      <c r="D362" s="403">
        <v>10104</v>
      </c>
      <c r="E362" s="374">
        <v>21.076862024801201</v>
      </c>
      <c r="F362" s="374">
        <f>VLOOKUP($D362,'[2]5D'!$C:$AY,COLUMNS($A361:B361)+36,0)</f>
        <v>131.87120908954611</v>
      </c>
      <c r="G362" s="374">
        <f>VLOOKUP($D362,'[2]5D'!$C:$AY,COLUMNS($A361:C361)+36,0)</f>
        <v>125.06242151018766</v>
      </c>
      <c r="H362" s="374">
        <f>VLOOKUP($D362,'[2]5D'!$C:$AY,COLUMNS($A361:D361)+36,0)</f>
        <v>127.58084308373358</v>
      </c>
      <c r="I362" s="391">
        <f>VLOOKUP($D362,'[2]5D'!$C:$AY,COLUMNS($A361:E361)+36,0)</f>
        <v>130.06904578460188</v>
      </c>
      <c r="J362" s="391">
        <f>VLOOKUP($D362,'[2]5D'!$C:$AY,COLUMNS($A361:F361)+36,0)</f>
        <v>128.7756039495263</v>
      </c>
      <c r="K362" s="374">
        <f>VLOOKUP($D362,'[2]5D'!$C:$AY,COLUMNS($A361:G361)+36,0)</f>
        <v>102.37385437016987</v>
      </c>
      <c r="L362" s="374">
        <f>VLOOKUP($D362,'[2]5D'!$C:$AY,COLUMNS($A361:H361)+36,0)</f>
        <v>119.11759052348422</v>
      </c>
      <c r="M362" s="374">
        <f>VLOOKUP($D362,'[2]5D'!$C:$AY,COLUMNS($A361:I361)+36,0)</f>
        <v>105.1103054959643</v>
      </c>
      <c r="N362" s="374">
        <f>VLOOKUP($D362,'[2]5D'!$C:$AY,COLUMNS($A361:J361)+36,0)</f>
        <v>101.75878323236687</v>
      </c>
      <c r="O362" s="374">
        <f>VLOOKUP($D362,'[2]5D'!$C:$AY,COLUMNS($A361:K361)+36,0)</f>
        <v>102.85702818814988</v>
      </c>
      <c r="P362" s="374">
        <f>VLOOKUP($D362,'[2]5D'!$C:$AY,COLUMNS($A361:L361)+36,0)</f>
        <v>100.02063228378321</v>
      </c>
      <c r="Q362" s="374">
        <f>VLOOKUP($D362,'[2]5D'!$C:$AY,COLUMNS($A361:M361)+36,0)</f>
        <v>170.86246071451416</v>
      </c>
    </row>
    <row r="363" spans="4:17" x14ac:dyDescent="0.25">
      <c r="D363" s="403">
        <v>10201</v>
      </c>
      <c r="E363" s="374">
        <v>22.076862024801201</v>
      </c>
      <c r="F363" s="374">
        <f>VLOOKUP($D363,'[2]5D'!$C:$AY,COLUMNS($A362:B362)+36,0)</f>
        <v>103.69153659044913</v>
      </c>
      <c r="G363" s="374">
        <f>VLOOKUP($D363,'[2]5D'!$C:$AY,COLUMNS($A362:C362)+36,0)</f>
        <v>109.77455115505462</v>
      </c>
      <c r="H363" s="374">
        <f>VLOOKUP($D363,'[2]5D'!$C:$AY,COLUMNS($A362:D362)+36,0)</f>
        <v>110.80459917164642</v>
      </c>
      <c r="I363" s="391">
        <f>VLOOKUP($D363,'[2]5D'!$C:$AY,COLUMNS($A362:E362)+36,0)</f>
        <v>150.91870558469054</v>
      </c>
      <c r="J363" s="391">
        <f>VLOOKUP($D363,'[2]5D'!$C:$AY,COLUMNS($A362:F362)+36,0)</f>
        <v>150.03185749100064</v>
      </c>
      <c r="K363" s="374">
        <f>VLOOKUP($D363,'[2]5D'!$C:$AY,COLUMNS($A362:G362)+36,0)</f>
        <v>119.59209048573778</v>
      </c>
      <c r="L363" s="374">
        <f>VLOOKUP($D363,'[2]5D'!$C:$AY,COLUMNS($A362:H362)+36,0)</f>
        <v>127.74296249163679</v>
      </c>
      <c r="M363" s="374">
        <f>VLOOKUP($D363,'[2]5D'!$C:$AY,COLUMNS($A362:I362)+36,0)</f>
        <v>115.67597541676754</v>
      </c>
      <c r="N363" s="374">
        <f>VLOOKUP($D363,'[2]5D'!$C:$AY,COLUMNS($A362:J362)+36,0)</f>
        <v>134.57426268200268</v>
      </c>
      <c r="O363" s="374">
        <f>VLOOKUP($D363,'[2]5D'!$C:$AY,COLUMNS($A362:K362)+36,0)</f>
        <v>123.08294738603341</v>
      </c>
      <c r="P363" s="374">
        <f>VLOOKUP($D363,'[2]5D'!$C:$AY,COLUMNS($A362:L362)+36,0)</f>
        <v>122.86993939959343</v>
      </c>
      <c r="Q363" s="374">
        <f>VLOOKUP($D363,'[2]5D'!$C:$AY,COLUMNS($A362:M362)+36,0)</f>
        <v>157.99620468973743</v>
      </c>
    </row>
    <row r="364" spans="4:17" x14ac:dyDescent="0.25">
      <c r="D364" s="403">
        <v>10202</v>
      </c>
      <c r="E364" s="374">
        <v>23.076862024801201</v>
      </c>
      <c r="F364" s="374">
        <f>VLOOKUP($D364,'[2]5D'!$C:$AY,COLUMNS($A363:B363)+36,0)</f>
        <v>113.26392658747959</v>
      </c>
      <c r="G364" s="374">
        <f>VLOOKUP($D364,'[2]5D'!$C:$AY,COLUMNS($A363:C363)+36,0)</f>
        <v>108.30556862113774</v>
      </c>
      <c r="H364" s="374">
        <f>VLOOKUP($D364,'[2]5D'!$C:$AY,COLUMNS($A363:D363)+36,0)</f>
        <v>108.96982774442627</v>
      </c>
      <c r="I364" s="391">
        <f>VLOOKUP($D364,'[2]5D'!$C:$AY,COLUMNS($A363:E363)+36,0)</f>
        <v>112.04368244692215</v>
      </c>
      <c r="J364" s="391">
        <f>VLOOKUP($D364,'[2]5D'!$C:$AY,COLUMNS($A363:F363)+36,0)</f>
        <v>109.49025735441138</v>
      </c>
      <c r="K364" s="374">
        <f>VLOOKUP($D364,'[2]5D'!$C:$AY,COLUMNS($A363:G363)+36,0)</f>
        <v>103.09207219225628</v>
      </c>
      <c r="L364" s="374">
        <f>VLOOKUP($D364,'[2]5D'!$C:$AY,COLUMNS($A363:H363)+36,0)</f>
        <v>153.44188984560219</v>
      </c>
      <c r="M364" s="374">
        <f>VLOOKUP($D364,'[2]5D'!$C:$AY,COLUMNS($A363:I363)+36,0)</f>
        <v>114.84612928742868</v>
      </c>
      <c r="N364" s="374">
        <f>VLOOKUP($D364,'[2]5D'!$C:$AY,COLUMNS($A363:J363)+36,0)</f>
        <v>110.81342992997354</v>
      </c>
      <c r="O364" s="374">
        <f>VLOOKUP($D364,'[2]5D'!$C:$AY,COLUMNS($A363:K363)+36,0)</f>
        <v>116.67474049005062</v>
      </c>
      <c r="P364" s="374">
        <f>VLOOKUP($D364,'[2]5D'!$C:$AY,COLUMNS($A363:L363)+36,0)</f>
        <v>107.14626607955321</v>
      </c>
      <c r="Q364" s="374">
        <f>VLOOKUP($D364,'[2]5D'!$C:$AY,COLUMNS($A363:M363)+36,0)</f>
        <v>112.39087675961909</v>
      </c>
    </row>
    <row r="365" spans="4:17" x14ac:dyDescent="0.25">
      <c r="D365" s="403">
        <v>10203</v>
      </c>
      <c r="E365" s="374">
        <v>24.076862024801201</v>
      </c>
      <c r="F365" s="374">
        <f>VLOOKUP($D365,'[2]5D'!$C:$AY,COLUMNS($A364:B364)+36,0)</f>
        <v>101.68870595427462</v>
      </c>
      <c r="G365" s="374">
        <f>VLOOKUP($D365,'[2]5D'!$C:$AY,COLUMNS($A364:C364)+36,0)</f>
        <v>101.91105610210062</v>
      </c>
      <c r="H365" s="374">
        <f>VLOOKUP($D365,'[2]5D'!$C:$AY,COLUMNS($A364:D364)+36,0)</f>
        <v>103.36918115516751</v>
      </c>
      <c r="I365" s="391">
        <f>VLOOKUP($D365,'[2]5D'!$C:$AY,COLUMNS($A364:E364)+36,0)</f>
        <v>121.84700196336891</v>
      </c>
      <c r="J365" s="391">
        <f>VLOOKUP($D365,'[2]5D'!$C:$AY,COLUMNS($A364:F364)+36,0)</f>
        <v>117.52833013393585</v>
      </c>
      <c r="K365" s="374">
        <f>VLOOKUP($D365,'[2]5D'!$C:$AY,COLUMNS($A364:G364)+36,0)</f>
        <v>120.1110005215081</v>
      </c>
      <c r="L365" s="374">
        <f>VLOOKUP($D365,'[2]5D'!$C:$AY,COLUMNS($A364:H364)+36,0)</f>
        <v>133.87910122627619</v>
      </c>
      <c r="M365" s="374">
        <f>VLOOKUP($D365,'[2]5D'!$C:$AY,COLUMNS($A364:I364)+36,0)</f>
        <v>108.55892504537327</v>
      </c>
      <c r="N365" s="374">
        <f>VLOOKUP($D365,'[2]5D'!$C:$AY,COLUMNS($A364:J364)+36,0)</f>
        <v>114.60158622250989</v>
      </c>
      <c r="O365" s="374">
        <f>VLOOKUP($D365,'[2]5D'!$C:$AY,COLUMNS($A364:K364)+36,0)</f>
        <v>108.64068659112834</v>
      </c>
      <c r="P365" s="374">
        <f>VLOOKUP($D365,'[2]5D'!$C:$AY,COLUMNS($A364:L364)+36,0)</f>
        <v>128.78405071078183</v>
      </c>
      <c r="Q365" s="374">
        <f>VLOOKUP($D365,'[2]5D'!$C:$AY,COLUMNS($A364:M364)+36,0)</f>
        <v>135.44795484283227</v>
      </c>
    </row>
    <row r="366" spans="4:17" x14ac:dyDescent="0.25">
      <c r="D366" s="403">
        <v>10204</v>
      </c>
      <c r="E366" s="374">
        <v>25.076862024801201</v>
      </c>
      <c r="F366" s="374">
        <f>VLOOKUP($D366,'[2]5D'!$C:$AY,COLUMNS($A365:B365)+36,0)</f>
        <v>103.24756420700531</v>
      </c>
      <c r="G366" s="374">
        <f>VLOOKUP($D366,'[2]5D'!$C:$AY,COLUMNS($A365:C365)+36,0)</f>
        <v>111.81359695767682</v>
      </c>
      <c r="H366" s="374">
        <f>VLOOKUP($D366,'[2]5D'!$C:$AY,COLUMNS($A365:D365)+36,0)</f>
        <v>105.30378562793251</v>
      </c>
      <c r="I366" s="391">
        <f>VLOOKUP($D366,'[2]5D'!$C:$AY,COLUMNS($A365:E365)+36,0)</f>
        <v>102.93650719103758</v>
      </c>
      <c r="J366" s="391">
        <f>VLOOKUP($D366,'[2]5D'!$C:$AY,COLUMNS($A365:F365)+36,0)</f>
        <v>117.04572006049271</v>
      </c>
      <c r="K366" s="374">
        <f>VLOOKUP($D366,'[2]5D'!$C:$AY,COLUMNS($A365:G365)+36,0)</f>
        <v>131.69416254596811</v>
      </c>
      <c r="L366" s="374">
        <f>VLOOKUP($D366,'[2]5D'!$C:$AY,COLUMNS($A365:H365)+36,0)</f>
        <v>140.39883529782927</v>
      </c>
      <c r="M366" s="374">
        <f>VLOOKUP($D366,'[2]5D'!$C:$AY,COLUMNS($A365:I365)+36,0)</f>
        <v>126.0419300057373</v>
      </c>
      <c r="N366" s="374">
        <f>VLOOKUP($D366,'[2]5D'!$C:$AY,COLUMNS($A365:J365)+36,0)</f>
        <v>153.3849565152415</v>
      </c>
      <c r="O366" s="374">
        <f>VLOOKUP($D366,'[2]5D'!$C:$AY,COLUMNS($A365:K365)+36,0)</f>
        <v>139.37410230743131</v>
      </c>
      <c r="P366" s="374">
        <f>VLOOKUP($D366,'[2]5D'!$C:$AY,COLUMNS($A365:L365)+36,0)</f>
        <v>141.96446286005417</v>
      </c>
      <c r="Q366" s="374">
        <f>VLOOKUP($D366,'[2]5D'!$C:$AY,COLUMNS($A365:M365)+36,0)</f>
        <v>136.43983189304066</v>
      </c>
    </row>
    <row r="367" spans="4:17" x14ac:dyDescent="0.25">
      <c r="D367" s="403">
        <v>10205</v>
      </c>
      <c r="E367" s="374">
        <v>26.076862024801201</v>
      </c>
      <c r="F367" s="374">
        <f>VLOOKUP($D367,'[2]5D'!$C:$AY,COLUMNS($A366:B366)+36,0)</f>
        <v>145.02998167141666</v>
      </c>
      <c r="G367" s="374">
        <f>VLOOKUP($D367,'[2]5D'!$C:$AY,COLUMNS($A366:C366)+36,0)</f>
        <v>117.5161269196535</v>
      </c>
      <c r="H367" s="374">
        <f>VLOOKUP($D367,'[2]5D'!$C:$AY,COLUMNS($A366:D366)+36,0)</f>
        <v>119.63991234591229</v>
      </c>
      <c r="I367" s="391">
        <f>VLOOKUP($D367,'[2]5D'!$C:$AY,COLUMNS($A366:E366)+36,0)</f>
        <v>128.06821545244404</v>
      </c>
      <c r="J367" s="391">
        <f>VLOOKUP($D367,'[2]5D'!$C:$AY,COLUMNS($A366:F366)+36,0)</f>
        <v>107.49600021752381</v>
      </c>
      <c r="K367" s="374">
        <f>VLOOKUP($D367,'[2]5D'!$C:$AY,COLUMNS($A366:G366)+36,0)</f>
        <v>101.57399050945453</v>
      </c>
      <c r="L367" s="374">
        <f>VLOOKUP($D367,'[2]5D'!$C:$AY,COLUMNS($A366:H366)+36,0)</f>
        <v>136.29603708031505</v>
      </c>
      <c r="M367" s="374">
        <f>VLOOKUP($D367,'[2]5D'!$C:$AY,COLUMNS($A366:I366)+36,0)</f>
        <v>139.56334767406923</v>
      </c>
      <c r="N367" s="374">
        <f>VLOOKUP($D367,'[2]5D'!$C:$AY,COLUMNS($A366:J366)+36,0)</f>
        <v>117.58762579706816</v>
      </c>
      <c r="O367" s="374">
        <f>VLOOKUP($D367,'[2]5D'!$C:$AY,COLUMNS($A366:K366)+36,0)</f>
        <v>114.26313206320467</v>
      </c>
      <c r="P367" s="374">
        <f>VLOOKUP($D367,'[2]5D'!$C:$AY,COLUMNS($A366:L366)+36,0)</f>
        <v>123.78335999796025</v>
      </c>
      <c r="Q367" s="374">
        <f>VLOOKUP($D367,'[2]5D'!$C:$AY,COLUMNS($A366:M366)+36,0)</f>
        <v>123.79260959205402</v>
      </c>
    </row>
    <row r="368" spans="4:17" x14ac:dyDescent="0.25">
      <c r="D368" s="403">
        <v>10301</v>
      </c>
      <c r="E368" s="374">
        <v>27.076862024801201</v>
      </c>
      <c r="F368" s="374">
        <f>VLOOKUP($D368,'[2]5D'!$C:$AY,COLUMNS($A367:B367)+36,0)</f>
        <v>117.10839327634025</v>
      </c>
      <c r="G368" s="374">
        <f>VLOOKUP($D368,'[2]5D'!$C:$AY,COLUMNS($A367:C367)+36,0)</f>
        <v>126.10418382710856</v>
      </c>
      <c r="H368" s="374">
        <f>VLOOKUP($D368,'[2]5D'!$C:$AY,COLUMNS($A367:D367)+36,0)</f>
        <v>106.92016088582949</v>
      </c>
      <c r="I368" s="391">
        <f>VLOOKUP($D368,'[2]5D'!$C:$AY,COLUMNS($A367:E367)+36,0)</f>
        <v>103.32747690481689</v>
      </c>
      <c r="J368" s="391">
        <f>VLOOKUP($D368,'[2]5D'!$C:$AY,COLUMNS($A367:F367)+36,0)</f>
        <v>95.114700662587808</v>
      </c>
      <c r="K368" s="374">
        <f>VLOOKUP($D368,'[2]5D'!$C:$AY,COLUMNS($A367:G367)+36,0)</f>
        <v>88.523042303339281</v>
      </c>
      <c r="L368" s="374">
        <f>VLOOKUP($D368,'[2]5D'!$C:$AY,COLUMNS($A367:H367)+36,0)</f>
        <v>114.03993951365521</v>
      </c>
      <c r="M368" s="374">
        <f>VLOOKUP($D368,'[2]5D'!$C:$AY,COLUMNS($A367:I367)+36,0)</f>
        <v>118.19342391404525</v>
      </c>
      <c r="N368" s="374">
        <f>VLOOKUP($D368,'[2]5D'!$C:$AY,COLUMNS($A367:J367)+36,0)</f>
        <v>107.76284416960232</v>
      </c>
      <c r="O368" s="374">
        <f>VLOOKUP($D368,'[2]5D'!$C:$AY,COLUMNS($A367:K367)+36,0)</f>
        <v>118.43443677441768</v>
      </c>
      <c r="P368" s="374">
        <f>VLOOKUP($D368,'[2]5D'!$C:$AY,COLUMNS($A367:L367)+36,0)</f>
        <v>117.91671754621979</v>
      </c>
      <c r="Q368" s="374">
        <f>VLOOKUP($D368,'[2]5D'!$C:$AY,COLUMNS($A367:M367)+36,0)</f>
        <v>177.3568752270339</v>
      </c>
    </row>
    <row r="369" spans="4:17" x14ac:dyDescent="0.25">
      <c r="D369" s="403">
        <v>10302</v>
      </c>
      <c r="E369" s="374">
        <v>28.076862024801201</v>
      </c>
      <c r="F369" s="374">
        <f>VLOOKUP($D369,'[2]5D'!$C:$AY,COLUMNS($A368:B368)+36,0)</f>
        <v>120.26626709802845</v>
      </c>
      <c r="G369" s="374">
        <f>VLOOKUP($D369,'[2]5D'!$C:$AY,COLUMNS($A368:C368)+36,0)</f>
        <v>120.76157854707044</v>
      </c>
      <c r="H369" s="374">
        <f>VLOOKUP($D369,'[2]5D'!$C:$AY,COLUMNS($A368:D368)+36,0)</f>
        <v>108.46945758411272</v>
      </c>
      <c r="I369" s="391">
        <f>VLOOKUP($D369,'[2]5D'!$C:$AY,COLUMNS($A368:E368)+36,0)</f>
        <v>106.8466089601023</v>
      </c>
      <c r="J369" s="391">
        <f>VLOOKUP($D369,'[2]5D'!$C:$AY,COLUMNS($A368:F368)+36,0)</f>
        <v>102.50983387577297</v>
      </c>
      <c r="K369" s="374">
        <f>VLOOKUP($D369,'[2]5D'!$C:$AY,COLUMNS($A368:G368)+36,0)</f>
        <v>121.08310067085014</v>
      </c>
      <c r="L369" s="374">
        <f>VLOOKUP($D369,'[2]5D'!$C:$AY,COLUMNS($A368:H368)+36,0)</f>
        <v>152.09162960400167</v>
      </c>
      <c r="M369" s="374">
        <f>VLOOKUP($D369,'[2]5D'!$C:$AY,COLUMNS($A368:I368)+36,0)</f>
        <v>112.21696445164524</v>
      </c>
      <c r="N369" s="374">
        <f>VLOOKUP($D369,'[2]5D'!$C:$AY,COLUMNS($A368:J368)+36,0)</f>
        <v>118.03068009894801</v>
      </c>
      <c r="O369" s="374">
        <f>VLOOKUP($D369,'[2]5D'!$C:$AY,COLUMNS($A368:K368)+36,0)</f>
        <v>111.30942342482378</v>
      </c>
      <c r="P369" s="374">
        <f>VLOOKUP($D369,'[2]5D'!$C:$AY,COLUMNS($A368:L368)+36,0)</f>
        <v>145.11836044638247</v>
      </c>
      <c r="Q369" s="374">
        <f>VLOOKUP($D369,'[2]5D'!$C:$AY,COLUMNS($A368:M368)+36,0)</f>
        <v>149.80987956883237</v>
      </c>
    </row>
    <row r="370" spans="4:17" x14ac:dyDescent="0.25">
      <c r="D370" s="403">
        <v>10303</v>
      </c>
      <c r="E370" s="374">
        <v>29.076862024801201</v>
      </c>
      <c r="F370" s="374">
        <f>VLOOKUP($D370,'[2]5D'!$C:$AY,COLUMNS($A369:B369)+36,0)</f>
        <v>127.54344788499498</v>
      </c>
      <c r="G370" s="374">
        <f>VLOOKUP($D370,'[2]5D'!$C:$AY,COLUMNS($A369:C369)+36,0)</f>
        <v>132.69228872951879</v>
      </c>
      <c r="H370" s="374">
        <f>VLOOKUP($D370,'[2]5D'!$C:$AY,COLUMNS($A369:D369)+36,0)</f>
        <v>78.043512388948713</v>
      </c>
      <c r="I370" s="391">
        <f>VLOOKUP($D370,'[2]5D'!$C:$AY,COLUMNS($A369:E369)+36,0)</f>
        <v>115.03775262699702</v>
      </c>
      <c r="J370" s="391">
        <f>VLOOKUP($D370,'[2]5D'!$C:$AY,COLUMNS($A369:F369)+36,0)</f>
        <v>122.41431100285894</v>
      </c>
      <c r="K370" s="374">
        <f>VLOOKUP($D370,'[2]5D'!$C:$AY,COLUMNS($A369:G369)+36,0)</f>
        <v>101.12330114707899</v>
      </c>
      <c r="L370" s="374">
        <f>VLOOKUP($D370,'[2]5D'!$C:$AY,COLUMNS($A369:H369)+36,0)</f>
        <v>133.418321381635</v>
      </c>
      <c r="M370" s="374">
        <f>VLOOKUP($D370,'[2]5D'!$C:$AY,COLUMNS($A369:I369)+36,0)</f>
        <v>142.35981676094613</v>
      </c>
      <c r="N370" s="374">
        <f>VLOOKUP($D370,'[2]5D'!$C:$AY,COLUMNS($A369:J369)+36,0)</f>
        <v>119.07909399037231</v>
      </c>
      <c r="O370" s="374">
        <f>VLOOKUP($D370,'[2]5D'!$C:$AY,COLUMNS($A369:K369)+36,0)</f>
        <v>114.25381987095669</v>
      </c>
      <c r="P370" s="374">
        <f>VLOOKUP($D370,'[2]5D'!$C:$AY,COLUMNS($A369:L369)+36,0)</f>
        <v>129.74593814031641</v>
      </c>
      <c r="Q370" s="374">
        <f>VLOOKUP($D370,'[2]5D'!$C:$AY,COLUMNS($A369:M369)+36,0)</f>
        <v>139.81807862183095</v>
      </c>
    </row>
    <row r="371" spans="4:17" x14ac:dyDescent="0.25">
      <c r="D371" s="403">
        <v>10304</v>
      </c>
      <c r="E371" s="374">
        <v>30.076862024801201</v>
      </c>
      <c r="F371" s="374">
        <f>VLOOKUP($D371,'[2]5D'!$C:$AY,COLUMNS($A370:B370)+36,0)</f>
        <v>133.62866232412154</v>
      </c>
      <c r="G371" s="374">
        <f>VLOOKUP($D371,'[2]5D'!$C:$AY,COLUMNS($A370:C370)+36,0)</f>
        <v>125.84116977287275</v>
      </c>
      <c r="H371" s="374">
        <f>VLOOKUP($D371,'[2]5D'!$C:$AY,COLUMNS($A370:D370)+36,0)</f>
        <v>145.95448862723805</v>
      </c>
      <c r="I371" s="391">
        <f>VLOOKUP($D371,'[2]5D'!$C:$AY,COLUMNS($A370:E370)+36,0)</f>
        <v>138.64033934349811</v>
      </c>
      <c r="J371" s="391">
        <f>VLOOKUP($D371,'[2]5D'!$C:$AY,COLUMNS($A370:F370)+36,0)</f>
        <v>108.56698415267221</v>
      </c>
      <c r="K371" s="374">
        <f>VLOOKUP($D371,'[2]5D'!$C:$AY,COLUMNS($A370:G370)+36,0)</f>
        <v>138.76763603070418</v>
      </c>
      <c r="L371" s="374">
        <f>VLOOKUP($D371,'[2]5D'!$C:$AY,COLUMNS($A370:H370)+36,0)</f>
        <v>140.85083416166663</v>
      </c>
      <c r="M371" s="374">
        <f>VLOOKUP($D371,'[2]5D'!$C:$AY,COLUMNS($A370:I370)+36,0)</f>
        <v>109.26980793307847</v>
      </c>
      <c r="N371" s="374">
        <f>VLOOKUP($D371,'[2]5D'!$C:$AY,COLUMNS($A370:J370)+36,0)</f>
        <v>109.08806793553249</v>
      </c>
      <c r="O371" s="374">
        <f>VLOOKUP($D371,'[2]5D'!$C:$AY,COLUMNS($A370:K370)+36,0)</f>
        <v>111.11739332007681</v>
      </c>
      <c r="P371" s="374">
        <f>VLOOKUP($D371,'[2]5D'!$C:$AY,COLUMNS($A370:L370)+36,0)</f>
        <v>106.24632619169113</v>
      </c>
      <c r="Q371" s="374">
        <f>VLOOKUP($D371,'[2]5D'!$C:$AY,COLUMNS($A370:M370)+36,0)</f>
        <v>137.54914863891102</v>
      </c>
    </row>
    <row r="372" spans="4:17" x14ac:dyDescent="0.25">
      <c r="D372" s="403">
        <v>10305</v>
      </c>
      <c r="E372" s="374">
        <v>31.076862024801201</v>
      </c>
      <c r="F372" s="374">
        <f>VLOOKUP($D372,'[2]5D'!$C:$AY,COLUMNS($A371:B371)+36,0)</f>
        <v>163.60882007230813</v>
      </c>
      <c r="G372" s="374">
        <f>VLOOKUP($D372,'[2]5D'!$C:$AY,COLUMNS($A371:C371)+36,0)</f>
        <v>122.99483169120374</v>
      </c>
      <c r="H372" s="374">
        <f>VLOOKUP($D372,'[2]5D'!$C:$AY,COLUMNS($A371:D371)+36,0)</f>
        <v>102.47445527842795</v>
      </c>
      <c r="I372" s="391">
        <f>VLOOKUP($D372,'[2]5D'!$C:$AY,COLUMNS($A371:E371)+36,0)</f>
        <v>100.64806410912284</v>
      </c>
      <c r="J372" s="391">
        <f>VLOOKUP($D372,'[2]5D'!$C:$AY,COLUMNS($A371:F371)+36,0)</f>
        <v>102.19033745266034</v>
      </c>
      <c r="K372" s="374">
        <f>VLOOKUP($D372,'[2]5D'!$C:$AY,COLUMNS($A371:G371)+36,0)</f>
        <v>101.22527416230406</v>
      </c>
      <c r="L372" s="374">
        <f>VLOOKUP($D372,'[2]5D'!$C:$AY,COLUMNS($A371:H371)+36,0)</f>
        <v>137.21948557602028</v>
      </c>
      <c r="M372" s="374">
        <f>VLOOKUP($D372,'[2]5D'!$C:$AY,COLUMNS($A371:I371)+36,0)</f>
        <v>133.65576433201019</v>
      </c>
      <c r="N372" s="374">
        <f>VLOOKUP($D372,'[2]5D'!$C:$AY,COLUMNS($A371:J371)+36,0)</f>
        <v>109.86413438698442</v>
      </c>
      <c r="O372" s="374">
        <f>VLOOKUP($D372,'[2]5D'!$C:$AY,COLUMNS($A371:K371)+36,0)</f>
        <v>110.68394510056743</v>
      </c>
      <c r="P372" s="374">
        <f>VLOOKUP($D372,'[2]5D'!$C:$AY,COLUMNS($A371:L371)+36,0)</f>
        <v>119.37693244757558</v>
      </c>
      <c r="Q372" s="374">
        <f>VLOOKUP($D372,'[2]5D'!$C:$AY,COLUMNS($A371:M371)+36,0)</f>
        <v>119.10619823248955</v>
      </c>
    </row>
    <row r="373" spans="4:17" x14ac:dyDescent="0.25">
      <c r="D373" s="403">
        <v>10306</v>
      </c>
      <c r="E373" s="374">
        <v>32.076862024801201</v>
      </c>
      <c r="F373" s="374">
        <f>VLOOKUP($D373,'[2]5D'!$C:$AY,COLUMNS($A372:B372)+36,0)</f>
        <v>125.32918967160798</v>
      </c>
      <c r="G373" s="374">
        <f>VLOOKUP($D373,'[2]5D'!$C:$AY,COLUMNS($A372:C372)+36,0)</f>
        <v>117.67268505049549</v>
      </c>
      <c r="H373" s="374">
        <f>VLOOKUP($D373,'[2]5D'!$C:$AY,COLUMNS($A372:D372)+36,0)</f>
        <v>110.72130090939601</v>
      </c>
      <c r="I373" s="391">
        <f>VLOOKUP($D373,'[2]5D'!$C:$AY,COLUMNS($A372:E372)+36,0)</f>
        <v>112.12662966002193</v>
      </c>
      <c r="J373" s="391">
        <f>VLOOKUP($D373,'[2]5D'!$C:$AY,COLUMNS($A372:F372)+36,0)</f>
        <v>102.5483456692826</v>
      </c>
      <c r="K373" s="374">
        <f>VLOOKUP($D373,'[2]5D'!$C:$AY,COLUMNS($A372:G372)+36,0)</f>
        <v>108.36010364037948</v>
      </c>
      <c r="L373" s="374">
        <f>VLOOKUP($D373,'[2]5D'!$C:$AY,COLUMNS($A372:H372)+36,0)</f>
        <v>131.91927872864468</v>
      </c>
      <c r="M373" s="374">
        <f>VLOOKUP($D373,'[2]5D'!$C:$AY,COLUMNS($A372:I372)+36,0)</f>
        <v>122.69487419351221</v>
      </c>
      <c r="N373" s="374">
        <f>VLOOKUP($D373,'[2]5D'!$C:$AY,COLUMNS($A372:J372)+36,0)</f>
        <v>126.51993534843062</v>
      </c>
      <c r="O373" s="374">
        <f>VLOOKUP($D373,'[2]5D'!$C:$AY,COLUMNS($A372:K372)+36,0)</f>
        <v>119.29374024767611</v>
      </c>
      <c r="P373" s="374">
        <f>VLOOKUP($D373,'[2]5D'!$C:$AY,COLUMNS($A372:L372)+36,0)</f>
        <v>110.04951412302562</v>
      </c>
      <c r="Q373" s="374">
        <f>VLOOKUP($D373,'[2]5D'!$C:$AY,COLUMNS($A372:M372)+36,0)</f>
        <v>130.78694066740618</v>
      </c>
    </row>
    <row r="374" spans="4:17" x14ac:dyDescent="0.25">
      <c r="D374" s="403">
        <v>10405</v>
      </c>
      <c r="E374" s="374">
        <v>33.076862024801201</v>
      </c>
      <c r="F374" s="374">
        <f>VLOOKUP($D374,'[2]5D'!$C:$AY,COLUMNS($A373:B373)+36,0)</f>
        <v>116.91796423475689</v>
      </c>
      <c r="G374" s="374">
        <f>VLOOKUP($D374,'[2]5D'!$C:$AY,COLUMNS($A373:C373)+36,0)</f>
        <v>130.22384936788427</v>
      </c>
      <c r="H374" s="374">
        <f>VLOOKUP($D374,'[2]5D'!$C:$AY,COLUMNS($A373:D373)+36,0)</f>
        <v>105.14347195569695</v>
      </c>
      <c r="I374" s="391">
        <f>VLOOKUP($D374,'[2]5D'!$C:$AY,COLUMNS($A373:E373)+36,0)</f>
        <v>123.86590262577735</v>
      </c>
      <c r="J374" s="391">
        <f>VLOOKUP($D374,'[2]5D'!$C:$AY,COLUMNS($A373:F373)+36,0)</f>
        <v>124.1259454307631</v>
      </c>
      <c r="K374" s="374">
        <f>VLOOKUP($D374,'[2]5D'!$C:$AY,COLUMNS($A373:G373)+36,0)</f>
        <v>108.54864768897676</v>
      </c>
      <c r="L374" s="374">
        <f>VLOOKUP($D374,'[2]5D'!$C:$AY,COLUMNS($A373:H373)+36,0)</f>
        <v>111.35137874258321</v>
      </c>
      <c r="M374" s="374">
        <f>VLOOKUP($D374,'[2]5D'!$C:$AY,COLUMNS($A373:I373)+36,0)</f>
        <v>114.67145388820956</v>
      </c>
      <c r="N374" s="374">
        <f>VLOOKUP($D374,'[2]5D'!$C:$AY,COLUMNS($A373:J373)+36,0)</f>
        <v>107.01873227965658</v>
      </c>
      <c r="O374" s="374">
        <f>VLOOKUP($D374,'[2]5D'!$C:$AY,COLUMNS($A373:K373)+36,0)</f>
        <v>101.02444912497421</v>
      </c>
      <c r="P374" s="374">
        <f>VLOOKUP($D374,'[2]5D'!$C:$AY,COLUMNS($A373:L373)+36,0)</f>
        <v>129.66471927934776</v>
      </c>
      <c r="Q374" s="374">
        <f>VLOOKUP($D374,'[2]5D'!$C:$AY,COLUMNS($A373:M373)+36,0)</f>
        <v>165.6227615477799</v>
      </c>
    </row>
    <row r="375" spans="4:17" x14ac:dyDescent="0.25">
      <c r="D375" s="403">
        <v>10509</v>
      </c>
      <c r="E375" s="374">
        <v>34.076862024801201</v>
      </c>
      <c r="F375" s="374">
        <f>VLOOKUP($D375,'[2]5D'!$C:$AY,COLUMNS($A374:B374)+36,0)</f>
        <v>103.62190417377262</v>
      </c>
      <c r="G375" s="374">
        <f>VLOOKUP($D375,'[2]5D'!$C:$AY,COLUMNS($A374:C374)+36,0)</f>
        <v>100.3271903450927</v>
      </c>
      <c r="H375" s="374">
        <f>VLOOKUP($D375,'[2]5D'!$C:$AY,COLUMNS($A374:D374)+36,0)</f>
        <v>99.148756717095196</v>
      </c>
      <c r="I375" s="391">
        <f>VLOOKUP($D375,'[2]5D'!$C:$AY,COLUMNS($A374:E374)+36,0)</f>
        <v>107.49535657773912</v>
      </c>
      <c r="J375" s="391">
        <f>VLOOKUP($D375,'[2]5D'!$C:$AY,COLUMNS($A374:F374)+36,0)</f>
        <v>149.17571800835194</v>
      </c>
      <c r="K375" s="374">
        <f>VLOOKUP($D375,'[2]5D'!$C:$AY,COLUMNS($A374:G374)+36,0)</f>
        <v>150.67833086414154</v>
      </c>
      <c r="L375" s="374">
        <f>VLOOKUP($D375,'[2]5D'!$C:$AY,COLUMNS($A374:H374)+36,0)</f>
        <v>161.23290234330207</v>
      </c>
      <c r="M375" s="374">
        <f>VLOOKUP($D375,'[2]5D'!$C:$AY,COLUMNS($A374:I374)+36,0)</f>
        <v>133.10525471748545</v>
      </c>
      <c r="N375" s="374">
        <f>VLOOKUP($D375,'[2]5D'!$C:$AY,COLUMNS($A374:J374)+36,0)</f>
        <v>108.49228052977986</v>
      </c>
      <c r="O375" s="374">
        <f>VLOOKUP($D375,'[2]5D'!$C:$AY,COLUMNS($A374:K374)+36,0)</f>
        <v>129.52584594002246</v>
      </c>
      <c r="P375" s="374">
        <f>VLOOKUP($D375,'[2]5D'!$C:$AY,COLUMNS($A374:L374)+36,0)</f>
        <v>119.4889613513658</v>
      </c>
      <c r="Q375" s="374">
        <f>VLOOKUP($D375,'[2]5D'!$C:$AY,COLUMNS($A374:M374)+36,0)</f>
        <v>109.9825091881456</v>
      </c>
    </row>
    <row r="376" spans="4:17" x14ac:dyDescent="0.25">
      <c r="D376" s="403">
        <v>10619</v>
      </c>
      <c r="E376" s="374">
        <v>35.076862024801201</v>
      </c>
      <c r="F376" s="374">
        <f>VLOOKUP($D376,'[2]5D'!$C:$AY,COLUMNS($A375:B375)+36,0)</f>
        <v>107.4216701189937</v>
      </c>
      <c r="G376" s="374">
        <f>VLOOKUP($D376,'[2]5D'!$C:$AY,COLUMNS($A375:C375)+36,0)</f>
        <v>101.694593941603</v>
      </c>
      <c r="H376" s="374">
        <f>VLOOKUP($D376,'[2]5D'!$C:$AY,COLUMNS($A375:D375)+36,0)</f>
        <v>107.4216701189937</v>
      </c>
      <c r="I376" s="391">
        <f>VLOOKUP($D376,'[2]5D'!$C:$AY,COLUMNS($A375:E375)+36,0)</f>
        <v>115.64775532309662</v>
      </c>
      <c r="J376" s="391">
        <f>VLOOKUP($D376,'[2]5D'!$C:$AY,COLUMNS($A375:F375)+36,0)</f>
        <v>126.36463582289085</v>
      </c>
      <c r="K376" s="374">
        <f>VLOOKUP($D376,'[2]5D'!$C:$AY,COLUMNS($A375:G375)+36,0)</f>
        <v>118.40031878350266</v>
      </c>
      <c r="L376" s="374">
        <f>VLOOKUP($D376,'[2]5D'!$C:$AY,COLUMNS($A375:H375)+36,0)</f>
        <v>136.49992735112781</v>
      </c>
      <c r="M376" s="374">
        <f>VLOOKUP($D376,'[2]5D'!$C:$AY,COLUMNS($A375:I375)+36,0)</f>
        <v>127.0540349311255</v>
      </c>
      <c r="N376" s="374">
        <f>VLOOKUP($D376,'[2]5D'!$C:$AY,COLUMNS($A375:J375)+36,0)</f>
        <v>118.13205060958775</v>
      </c>
      <c r="O376" s="374">
        <f>VLOOKUP($D376,'[2]5D'!$C:$AY,COLUMNS($A375:K375)+36,0)</f>
        <v>120.57568578561825</v>
      </c>
      <c r="P376" s="374">
        <f>VLOOKUP($D376,'[2]5D'!$C:$AY,COLUMNS($A375:L375)+36,0)</f>
        <v>121.92059044211048</v>
      </c>
      <c r="Q376" s="374">
        <f>VLOOKUP($D376,'[2]5D'!$C:$AY,COLUMNS($A375:M375)+36,0)</f>
        <v>129.73438666708188</v>
      </c>
    </row>
    <row r="377" spans="4:17" x14ac:dyDescent="0.25">
      <c r="D377" s="403">
        <v>10621</v>
      </c>
      <c r="E377" s="374">
        <v>36.076862024801201</v>
      </c>
      <c r="F377" s="374">
        <f>VLOOKUP($D377,'[2]5D'!$C:$AY,COLUMNS($A376:B376)+36,0)</f>
        <v>105.05288316635864</v>
      </c>
      <c r="G377" s="374">
        <f>VLOOKUP($D377,'[2]5D'!$C:$AY,COLUMNS($A376:C376)+36,0)</f>
        <v>116.36791337855648</v>
      </c>
      <c r="H377" s="374">
        <f>VLOOKUP($D377,'[2]5D'!$C:$AY,COLUMNS($A376:D376)+36,0)</f>
        <v>105.05288316635864</v>
      </c>
      <c r="I377" s="391">
        <f>VLOOKUP($D377,'[2]5D'!$C:$AY,COLUMNS($A376:E376)+36,0)</f>
        <v>105.05288316635864</v>
      </c>
      <c r="J377" s="391">
        <f>VLOOKUP($D377,'[2]5D'!$C:$AY,COLUMNS($A376:F376)+36,0)</f>
        <v>103.67640890820313</v>
      </c>
      <c r="K377" s="374">
        <f>VLOOKUP($D377,'[2]5D'!$C:$AY,COLUMNS($A376:G376)+36,0)</f>
        <v>103.75669036423005</v>
      </c>
      <c r="L377" s="374">
        <f>VLOOKUP($D377,'[2]5D'!$C:$AY,COLUMNS($A376:H376)+36,0)</f>
        <v>111.1703165290936</v>
      </c>
      <c r="M377" s="374">
        <f>VLOOKUP($D377,'[2]5D'!$C:$AY,COLUMNS($A376:I376)+36,0)</f>
        <v>107.46350344666182</v>
      </c>
      <c r="N377" s="374">
        <f>VLOOKUP($D377,'[2]5D'!$C:$AY,COLUMNS($A376:J376)+36,0)</f>
        <v>107.19918526572761</v>
      </c>
      <c r="O377" s="374">
        <f>VLOOKUP($D377,'[2]5D'!$C:$AY,COLUMNS($A376:K376)+36,0)</f>
        <v>108.59395532194476</v>
      </c>
      <c r="P377" s="374">
        <f>VLOOKUP($D377,'[2]5D'!$C:$AY,COLUMNS($A376:L376)+36,0)</f>
        <v>108.69908015768721</v>
      </c>
      <c r="Q377" s="374">
        <f>VLOOKUP($D377,'[2]5D'!$C:$AY,COLUMNS($A376:M376)+36,0)</f>
        <v>126.16299820462031</v>
      </c>
    </row>
    <row r="378" spans="4:17" x14ac:dyDescent="0.25">
      <c r="D378" s="403">
        <v>10622</v>
      </c>
      <c r="E378" s="374">
        <v>37.076862024801201</v>
      </c>
      <c r="F378" s="374">
        <f>VLOOKUP($D378,'[2]5D'!$C:$AY,COLUMNS($A377:B377)+36,0)</f>
        <v>120.08302183795563</v>
      </c>
      <c r="G378" s="374">
        <f>VLOOKUP($D378,'[2]5D'!$C:$AY,COLUMNS($A377:C377)+36,0)</f>
        <v>114.78810453306164</v>
      </c>
      <c r="H378" s="374">
        <f>VLOOKUP($D378,'[2]5D'!$C:$AY,COLUMNS($A377:D377)+36,0)</f>
        <v>110.5774072674961</v>
      </c>
      <c r="I378" s="391">
        <f>VLOOKUP($D378,'[2]5D'!$C:$AY,COLUMNS($A377:E377)+36,0)</f>
        <v>110.5774072674961</v>
      </c>
      <c r="J378" s="391">
        <f>VLOOKUP($D378,'[2]5D'!$C:$AY,COLUMNS($A377:F377)+36,0)</f>
        <v>100.92416094574344</v>
      </c>
      <c r="K378" s="374">
        <f>VLOOKUP($D378,'[2]5D'!$C:$AY,COLUMNS($A377:G377)+36,0)</f>
        <v>109.73219154434751</v>
      </c>
      <c r="L378" s="374">
        <f>VLOOKUP($D378,'[2]5D'!$C:$AY,COLUMNS($A377:H377)+36,0)</f>
        <v>107.07791991919571</v>
      </c>
      <c r="M378" s="374">
        <f>VLOOKUP($D378,'[2]5D'!$C:$AY,COLUMNS($A377:I377)+36,0)</f>
        <v>108.40505573177161</v>
      </c>
      <c r="N378" s="374">
        <f>VLOOKUP($D378,'[2]5D'!$C:$AY,COLUMNS($A377:J377)+36,0)</f>
        <v>110.27065863088346</v>
      </c>
      <c r="O378" s="374">
        <f>VLOOKUP($D378,'[2]5D'!$C:$AY,COLUMNS($A377:K377)+36,0)</f>
        <v>108.58453636127298</v>
      </c>
      <c r="P378" s="374">
        <f>VLOOKUP($D378,'[2]5D'!$C:$AY,COLUMNS($A377:L377)+36,0)</f>
        <v>109.08675024130935</v>
      </c>
      <c r="Q378" s="374">
        <f>VLOOKUP($D378,'[2]5D'!$C:$AY,COLUMNS($A377:M377)+36,0)</f>
        <v>116.14940214659238</v>
      </c>
    </row>
    <row r="379" spans="4:17" x14ac:dyDescent="0.25">
      <c r="D379" s="403">
        <v>10623</v>
      </c>
      <c r="E379" s="374">
        <v>38.076862024801201</v>
      </c>
      <c r="F379" s="374">
        <f>VLOOKUP($D379,'[2]5D'!$C:$AY,COLUMNS($A378:B378)+36,0)</f>
        <v>131.51030122062005</v>
      </c>
      <c r="G379" s="374">
        <f>VLOOKUP($D379,'[2]5D'!$C:$AY,COLUMNS($A378:C378)+36,0)</f>
        <v>103.39299949450955</v>
      </c>
      <c r="H379" s="374">
        <f>VLOOKUP($D379,'[2]5D'!$C:$AY,COLUMNS($A378:D378)+36,0)</f>
        <v>117.23850193920511</v>
      </c>
      <c r="I379" s="391">
        <f>VLOOKUP($D379,'[2]5D'!$C:$AY,COLUMNS($A378:E378)+36,0)</f>
        <v>117.23850193920511</v>
      </c>
      <c r="J379" s="391">
        <f>VLOOKUP($D379,'[2]5D'!$C:$AY,COLUMNS($A378:F378)+36,0)</f>
        <v>117.55075203668258</v>
      </c>
      <c r="K379" s="374">
        <f>VLOOKUP($D379,'[2]5D'!$C:$AY,COLUMNS($A378:G378)+36,0)</f>
        <v>128.49028257827513</v>
      </c>
      <c r="L379" s="374">
        <f>VLOOKUP($D379,'[2]5D'!$C:$AY,COLUMNS($A378:H378)+36,0)</f>
        <v>121.09317885138758</v>
      </c>
      <c r="M379" s="374">
        <f>VLOOKUP($D379,'[2]5D'!$C:$AY,COLUMNS($A378:I378)+36,0)</f>
        <v>124.79173071483136</v>
      </c>
      <c r="N379" s="374">
        <f>VLOOKUP($D379,'[2]5D'!$C:$AY,COLUMNS($A378:J378)+36,0)</f>
        <v>120.16328109683958</v>
      </c>
      <c r="O379" s="374">
        <f>VLOOKUP($D379,'[2]5D'!$C:$AY,COLUMNS($A378:K378)+36,0)</f>
        <v>122.01617708448582</v>
      </c>
      <c r="P379" s="374">
        <f>VLOOKUP($D379,'[2]5D'!$C:$AY,COLUMNS($A378:L378)+36,0)</f>
        <v>122.0160919368861</v>
      </c>
      <c r="Q379" s="374">
        <f>VLOOKUP($D379,'[2]5D'!$C:$AY,COLUMNS($A378:M378)+36,0)</f>
        <v>115.14673132913782</v>
      </c>
    </row>
    <row r="380" spans="4:17" x14ac:dyDescent="0.25">
      <c r="D380" s="403">
        <v>10714</v>
      </c>
      <c r="E380" s="374">
        <v>39.076862024801201</v>
      </c>
      <c r="F380" s="374">
        <f>VLOOKUP($D380,'[2]5D'!$C:$AY,COLUMNS($A379:B379)+36,0)</f>
        <v>107.88916309651972</v>
      </c>
      <c r="G380" s="374">
        <f>VLOOKUP($D380,'[2]5D'!$C:$AY,COLUMNS($A379:C379)+36,0)</f>
        <v>107.88495717619907</v>
      </c>
      <c r="H380" s="374">
        <f>VLOOKUP($D380,'[2]5D'!$C:$AY,COLUMNS($A379:D379)+36,0)</f>
        <v>107.88916309651972</v>
      </c>
      <c r="I380" s="391">
        <f>VLOOKUP($D380,'[2]5D'!$C:$AY,COLUMNS($A379:E379)+36,0)</f>
        <v>107.88916309651972</v>
      </c>
      <c r="J380" s="391">
        <f>VLOOKUP($D380,'[2]5D'!$C:$AY,COLUMNS($A379:F379)+36,0)</f>
        <v>122.94791309128192</v>
      </c>
      <c r="K380" s="374">
        <f>VLOOKUP($D380,'[2]5D'!$C:$AY,COLUMNS($A379:G379)+36,0)</f>
        <v>126.79006923462282</v>
      </c>
      <c r="L380" s="374">
        <f>VLOOKUP($D380,'[2]5D'!$C:$AY,COLUMNS($A379:H379)+36,0)</f>
        <v>119.20904847414147</v>
      </c>
      <c r="M380" s="374">
        <f>VLOOKUP($D380,'[2]5D'!$C:$AY,COLUMNS($A379:I379)+36,0)</f>
        <v>122.99955885438214</v>
      </c>
      <c r="N380" s="374">
        <f>VLOOKUP($D380,'[2]5D'!$C:$AY,COLUMNS($A379:J379)+36,0)</f>
        <v>115.43737951502334</v>
      </c>
      <c r="O380" s="374">
        <f>VLOOKUP($D380,'[2]5D'!$C:$AY,COLUMNS($A379:K379)+36,0)</f>
        <v>119.21553221495596</v>
      </c>
      <c r="P380" s="374">
        <f>VLOOKUP($D380,'[2]5D'!$C:$AY,COLUMNS($A379:L379)+36,0)</f>
        <v>119.21749019478713</v>
      </c>
      <c r="Q380" s="374">
        <f>VLOOKUP($D380,'[2]5D'!$C:$AY,COLUMNS($A379:M379)+36,0)</f>
        <v>103.16576767985966</v>
      </c>
    </row>
    <row r="381" spans="4:17" x14ac:dyDescent="0.25">
      <c r="D381" s="403">
        <v>10722</v>
      </c>
      <c r="E381" s="374">
        <v>40.076862024801201</v>
      </c>
      <c r="F381" s="374">
        <f>VLOOKUP($D381,'[2]5D'!$C:$AY,COLUMNS($A380:B380)+36,0)</f>
        <v>123.54195902405579</v>
      </c>
      <c r="G381" s="374">
        <f>VLOOKUP($D381,'[2]5D'!$C:$AY,COLUMNS($A380:C380)+36,0)</f>
        <v>121.25675805835434</v>
      </c>
      <c r="H381" s="374">
        <f>VLOOKUP($D381,'[2]5D'!$C:$AY,COLUMNS($A380:D380)+36,0)</f>
        <v>117.28361717590067</v>
      </c>
      <c r="I381" s="391">
        <f>VLOOKUP($D381,'[2]5D'!$C:$AY,COLUMNS($A380:E380)+36,0)</f>
        <v>117.28361717590067</v>
      </c>
      <c r="J381" s="391">
        <f>VLOOKUP($D381,'[2]5D'!$C:$AY,COLUMNS($A380:F380)+36,0)</f>
        <v>112.53118032963027</v>
      </c>
      <c r="K381" s="374">
        <f>VLOOKUP($D381,'[2]5D'!$C:$AY,COLUMNS($A380:G380)+36,0)</f>
        <v>108.31273809876072</v>
      </c>
      <c r="L381" s="374">
        <f>VLOOKUP($D381,'[2]5D'!$C:$AY,COLUMNS($A380:H380)+36,0)</f>
        <v>112.70917853476388</v>
      </c>
      <c r="M381" s="374">
        <f>VLOOKUP($D381,'[2]5D'!$C:$AY,COLUMNS($A380:I380)+36,0)</f>
        <v>110.5109583167623</v>
      </c>
      <c r="N381" s="374">
        <f>VLOOKUP($D381,'[2]5D'!$C:$AY,COLUMNS($A380:J380)+36,0)</f>
        <v>115.42875083926609</v>
      </c>
      <c r="O381" s="374">
        <f>VLOOKUP($D381,'[2]5D'!$C:$AY,COLUMNS($A380:K380)+36,0)</f>
        <v>112.88296358354313</v>
      </c>
      <c r="P381" s="374">
        <f>VLOOKUP($D381,'[2]5D'!$C:$AY,COLUMNS($A380:L380)+36,0)</f>
        <v>112.9408909131905</v>
      </c>
      <c r="Q381" s="374">
        <f>VLOOKUP($D381,'[2]5D'!$C:$AY,COLUMNS($A380:M380)+36,0)</f>
        <v>111.62958268873082</v>
      </c>
    </row>
    <row r="382" spans="4:17" x14ac:dyDescent="0.25">
      <c r="D382" s="403">
        <v>10792</v>
      </c>
      <c r="E382" s="374">
        <v>41.076862024801201</v>
      </c>
      <c r="F382" s="374">
        <f>VLOOKUP($D382,'[2]5D'!$C:$AY,COLUMNS($A381:B381)+36,0)</f>
        <v>123.54662301799142</v>
      </c>
      <c r="G382" s="374">
        <f>VLOOKUP($D382,'[2]5D'!$C:$AY,COLUMNS($A381:C381)+36,0)</f>
        <v>116.03071046790991</v>
      </c>
      <c r="H382" s="374">
        <f>VLOOKUP($D382,'[2]5D'!$C:$AY,COLUMNS($A381:D381)+36,0)</f>
        <v>132.29932635911118</v>
      </c>
      <c r="I382" s="391">
        <f>VLOOKUP($D382,'[2]5D'!$C:$AY,COLUMNS($A381:E381)+36,0)</f>
        <v>143.45213824719218</v>
      </c>
      <c r="J382" s="391">
        <f>VLOOKUP($D382,'[2]5D'!$C:$AY,COLUMNS($A381:F381)+36,0)</f>
        <v>126.36839711021931</v>
      </c>
      <c r="K382" s="374">
        <f>VLOOKUP($D382,'[2]5D'!$C:$AY,COLUMNS($A381:G381)+36,0)</f>
        <v>110.76806685770524</v>
      </c>
      <c r="L382" s="374">
        <f>VLOOKUP($D382,'[2]5D'!$C:$AY,COLUMNS($A381:H381)+36,0)</f>
        <v>151.84616674918269</v>
      </c>
      <c r="M382" s="374">
        <f>VLOOKUP($D382,'[2]5D'!$C:$AY,COLUMNS($A381:I381)+36,0)</f>
        <v>128.42637348918996</v>
      </c>
      <c r="N382" s="374">
        <f>VLOOKUP($D382,'[2]5D'!$C:$AY,COLUMNS($A381:J381)+36,0)</f>
        <v>110.36132730685705</v>
      </c>
      <c r="O382" s="374">
        <f>VLOOKUP($D382,'[2]5D'!$C:$AY,COLUMNS($A381:K381)+36,0)</f>
        <v>118.22627132066161</v>
      </c>
      <c r="P382" s="374">
        <f>VLOOKUP($D382,'[2]5D'!$C:$AY,COLUMNS($A381:L381)+36,0)</f>
        <v>118.32341460190513</v>
      </c>
      <c r="Q382" s="374">
        <f>VLOOKUP($D382,'[2]5D'!$C:$AY,COLUMNS($A381:M381)+36,0)</f>
        <v>124.8058197734815</v>
      </c>
    </row>
    <row r="383" spans="4:17" x14ac:dyDescent="0.25">
      <c r="D383" s="403">
        <v>10795</v>
      </c>
      <c r="E383" s="374">
        <v>42.076862024801201</v>
      </c>
      <c r="F383" s="374">
        <f>VLOOKUP($D383,'[2]5D'!$C:$AY,COLUMNS($A382:B382)+36,0)</f>
        <v>120.70206430374515</v>
      </c>
      <c r="G383" s="374">
        <f>VLOOKUP($D383,'[2]5D'!$C:$AY,COLUMNS($A382:C382)+36,0)</f>
        <v>101.79733413383728</v>
      </c>
      <c r="H383" s="374">
        <f>VLOOKUP($D383,'[2]5D'!$C:$AY,COLUMNS($A382:D382)+36,0)</f>
        <v>134.82238239168231</v>
      </c>
      <c r="I383" s="391">
        <f>VLOOKUP($D383,'[2]5D'!$C:$AY,COLUMNS($A382:E382)+36,0)</f>
        <v>119.37838822199332</v>
      </c>
      <c r="J383" s="391">
        <f>VLOOKUP($D383,'[2]5D'!$C:$AY,COLUMNS($A382:F382)+36,0)</f>
        <v>113.84442099204692</v>
      </c>
      <c r="K383" s="374">
        <f>VLOOKUP($D383,'[2]5D'!$C:$AY,COLUMNS($A382:G382)+36,0)</f>
        <v>132.69833987469664</v>
      </c>
      <c r="L383" s="374">
        <f>VLOOKUP($D383,'[2]5D'!$C:$AY,COLUMNS($A382:H382)+36,0)</f>
        <v>160.79010568987326</v>
      </c>
      <c r="M383" s="374">
        <f>VLOOKUP($D383,'[2]5D'!$C:$AY,COLUMNS($A382:I382)+36,0)</f>
        <v>132.55362723173005</v>
      </c>
      <c r="N383" s="374">
        <f>VLOOKUP($D383,'[2]5D'!$C:$AY,COLUMNS($A382:J382)+36,0)</f>
        <v>128.29645858256924</v>
      </c>
      <c r="O383" s="374">
        <f>VLOOKUP($D383,'[2]5D'!$C:$AY,COLUMNS($A382:K382)+36,0)</f>
        <v>123.7151317322049</v>
      </c>
      <c r="P383" s="374">
        <f>VLOOKUP($D383,'[2]5D'!$C:$AY,COLUMNS($A382:L382)+36,0)</f>
        <v>127.25015920745663</v>
      </c>
      <c r="Q383" s="374">
        <f>VLOOKUP($D383,'[2]5D'!$C:$AY,COLUMNS($A382:M382)+36,0)</f>
        <v>124.1460845244648</v>
      </c>
    </row>
    <row r="384" spans="4:17" x14ac:dyDescent="0.25">
      <c r="D384" s="403">
        <v>10800</v>
      </c>
      <c r="E384" s="374">
        <v>43.076862024801201</v>
      </c>
      <c r="F384" s="374">
        <f>VLOOKUP($D384,'[2]5D'!$C:$AY,COLUMNS($A383:B383)+36,0)</f>
        <v>121.95758106782242</v>
      </c>
      <c r="G384" s="374">
        <f>VLOOKUP($D384,'[2]5D'!$C:$AY,COLUMNS($A383:C383)+36,0)</f>
        <v>112.61260647238535</v>
      </c>
      <c r="H384" s="374">
        <f>VLOOKUP($D384,'[2]5D'!$C:$AY,COLUMNS($A383:D383)+36,0)</f>
        <v>122.28240105692508</v>
      </c>
      <c r="I384" s="391">
        <f>VLOOKUP($D384,'[2]5D'!$C:$AY,COLUMNS($A383:E383)+36,0)</f>
        <v>127.49425837445617</v>
      </c>
      <c r="J384" s="391">
        <f>VLOOKUP($D384,'[2]5D'!$C:$AY,COLUMNS($A383:F383)+36,0)</f>
        <v>131.88519438745533</v>
      </c>
      <c r="K384" s="374">
        <f>VLOOKUP($D384,'[2]5D'!$C:$AY,COLUMNS($A383:G383)+36,0)</f>
        <v>129.55477605024981</v>
      </c>
      <c r="L384" s="374">
        <f>VLOOKUP($D384,'[2]5D'!$C:$AY,COLUMNS($A383:H383)+36,0)</f>
        <v>153.24292120323625</v>
      </c>
      <c r="M384" s="374">
        <f>VLOOKUP($D384,'[2]5D'!$C:$AY,COLUMNS($A383:I383)+36,0)</f>
        <v>143.57735549245081</v>
      </c>
      <c r="N384" s="374">
        <f>VLOOKUP($D384,'[2]5D'!$C:$AY,COLUMNS($A383:J383)+36,0)</f>
        <v>126.62699542942187</v>
      </c>
      <c r="O384" s="374">
        <f>VLOOKUP($D384,'[2]5D'!$C:$AY,COLUMNS($A383:K383)+36,0)</f>
        <v>123.25679895119076</v>
      </c>
      <c r="P384" s="374">
        <f>VLOOKUP($D384,'[2]5D'!$C:$AY,COLUMNS($A383:L383)+36,0)</f>
        <v>118.32809544190356</v>
      </c>
      <c r="Q384" s="374">
        <f>VLOOKUP($D384,'[2]5D'!$C:$AY,COLUMNS($A383:M383)+36,0)</f>
        <v>133.45289983243478</v>
      </c>
    </row>
    <row r="385" spans="4:17" x14ac:dyDescent="0.25">
      <c r="D385" s="403">
        <v>11010</v>
      </c>
      <c r="E385" s="374">
        <v>44.076862024801201</v>
      </c>
      <c r="F385" s="374">
        <f>VLOOKUP($D385,'[2]5D'!$C:$AY,COLUMNS($A384:B384)+36,0)</f>
        <v>131.74538822480977</v>
      </c>
      <c r="G385" s="374">
        <f>VLOOKUP($D385,'[2]5D'!$C:$AY,COLUMNS($A384:C384)+36,0)</f>
        <v>121.10247223696072</v>
      </c>
      <c r="H385" s="374">
        <f>VLOOKUP($D385,'[2]5D'!$C:$AY,COLUMNS($A384:D384)+36,0)</f>
        <v>119.45354406242576</v>
      </c>
      <c r="I385" s="391">
        <f>VLOOKUP($D385,'[2]5D'!$C:$AY,COLUMNS($A384:E384)+36,0)</f>
        <v>114.81083917590297</v>
      </c>
      <c r="J385" s="391">
        <f>VLOOKUP($D385,'[2]5D'!$C:$AY,COLUMNS($A384:F384)+36,0)</f>
        <v>118.17557051811411</v>
      </c>
      <c r="K385" s="374">
        <f>VLOOKUP($D385,'[2]5D'!$C:$AY,COLUMNS($A384:G384)+36,0)</f>
        <v>130.96708788060971</v>
      </c>
      <c r="L385" s="374">
        <f>VLOOKUP($D385,'[2]5D'!$C:$AY,COLUMNS($A384:H384)+36,0)</f>
        <v>96.14477548541322</v>
      </c>
      <c r="M385" s="374">
        <f>VLOOKUP($D385,'[2]5D'!$C:$AY,COLUMNS($A384:I384)+36,0)</f>
        <v>124.66873291077535</v>
      </c>
      <c r="N385" s="374">
        <f>VLOOKUP($D385,'[2]5D'!$C:$AY,COLUMNS($A384:J384)+36,0)</f>
        <v>140.82724590427307</v>
      </c>
      <c r="O385" s="374">
        <f>VLOOKUP($D385,'[2]5D'!$C:$AY,COLUMNS($A384:K384)+36,0)</f>
        <v>143.14307657860098</v>
      </c>
      <c r="P385" s="374">
        <f>VLOOKUP($D385,'[2]5D'!$C:$AY,COLUMNS($A384:L384)+36,0)</f>
        <v>136.21301846454978</v>
      </c>
      <c r="Q385" s="374">
        <f>VLOOKUP($D385,'[2]5D'!$C:$AY,COLUMNS($A384:M384)+36,0)</f>
        <v>127.87434365061847</v>
      </c>
    </row>
    <row r="386" spans="4:17" x14ac:dyDescent="0.25">
      <c r="D386" s="403">
        <v>11020</v>
      </c>
      <c r="E386" s="374">
        <v>45.076862024801201</v>
      </c>
      <c r="F386" s="374">
        <f>VLOOKUP($D386,'[2]5D'!$C:$AY,COLUMNS($A385:B385)+36,0)</f>
        <v>124.33331250954866</v>
      </c>
      <c r="G386" s="374">
        <f>VLOOKUP($D386,'[2]5D'!$C:$AY,COLUMNS($A385:C385)+36,0)</f>
        <v>121.42308505632974</v>
      </c>
      <c r="H386" s="374">
        <f>VLOOKUP($D386,'[2]5D'!$C:$AY,COLUMNS($A385:D385)+36,0)</f>
        <v>119.38377474740396</v>
      </c>
      <c r="I386" s="391">
        <f>VLOOKUP($D386,'[2]5D'!$C:$AY,COLUMNS($A385:E385)+36,0)</f>
        <v>127.85779580332566</v>
      </c>
      <c r="J386" s="391">
        <f>VLOOKUP($D386,'[2]5D'!$C:$AY,COLUMNS($A385:F385)+36,0)</f>
        <v>125.47177060768234</v>
      </c>
      <c r="K386" s="374">
        <f>VLOOKUP($D386,'[2]5D'!$C:$AY,COLUMNS($A385:G385)+36,0)</f>
        <v>131.67594818939455</v>
      </c>
      <c r="L386" s="374">
        <f>VLOOKUP($D386,'[2]5D'!$C:$AY,COLUMNS($A385:H385)+36,0)</f>
        <v>135.69367822121885</v>
      </c>
      <c r="M386" s="374">
        <f>VLOOKUP($D386,'[2]5D'!$C:$AY,COLUMNS($A385:I385)+36,0)</f>
        <v>120.42744578172119</v>
      </c>
      <c r="N386" s="374">
        <f>VLOOKUP($D386,'[2]5D'!$C:$AY,COLUMNS($A385:J385)+36,0)</f>
        <v>128.72852734524389</v>
      </c>
      <c r="O386" s="374">
        <f>VLOOKUP($D386,'[2]5D'!$C:$AY,COLUMNS($A385:K385)+36,0)</f>
        <v>128.28673558542465</v>
      </c>
      <c r="P386" s="374">
        <f>VLOOKUP($D386,'[2]5D'!$C:$AY,COLUMNS($A385:L385)+36,0)</f>
        <v>134.10457055541704</v>
      </c>
      <c r="Q386" s="374">
        <f>VLOOKUP($D386,'[2]5D'!$C:$AY,COLUMNS($A385:M385)+36,0)</f>
        <v>112.36004156082666</v>
      </c>
    </row>
    <row r="387" spans="4:17" x14ac:dyDescent="0.25">
      <c r="D387" s="403">
        <v>13131</v>
      </c>
      <c r="E387" s="374">
        <v>46.076862024801201</v>
      </c>
      <c r="F387" s="374">
        <f>VLOOKUP($D387,'[2]5D'!$C:$AY,COLUMNS($A386:B386)+36,0)</f>
        <v>107.33203954402244</v>
      </c>
      <c r="G387" s="374">
        <f>VLOOKUP($D387,'[2]5D'!$C:$AY,COLUMNS($A386:C386)+36,0)</f>
        <v>114.52807322189418</v>
      </c>
      <c r="H387" s="374">
        <f>VLOOKUP($D387,'[2]5D'!$C:$AY,COLUMNS($A386:D386)+36,0)</f>
        <v>116.28894413427872</v>
      </c>
      <c r="I387" s="391">
        <f>VLOOKUP($D387,'[2]5D'!$C:$AY,COLUMNS($A386:E386)+36,0)</f>
        <v>109.80092201691282</v>
      </c>
      <c r="J387" s="391">
        <f>VLOOKUP($D387,'[2]5D'!$C:$AY,COLUMNS($A386:F386)+36,0)</f>
        <v>113.87629972840536</v>
      </c>
      <c r="K387" s="374">
        <f>VLOOKUP($D387,'[2]5D'!$C:$AY,COLUMNS($A386:G386)+36,0)</f>
        <v>103.04032167686874</v>
      </c>
      <c r="L387" s="374">
        <f>VLOOKUP($D387,'[2]5D'!$C:$AY,COLUMNS($A386:H386)+36,0)</f>
        <v>108.90584780739563</v>
      </c>
      <c r="M387" s="374">
        <f>VLOOKUP($D387,'[2]5D'!$C:$AY,COLUMNS($A386:I386)+36,0)</f>
        <v>102.5027359486933</v>
      </c>
      <c r="N387" s="374">
        <f>VLOOKUP($D387,'[2]5D'!$C:$AY,COLUMNS($A386:J386)+36,0)</f>
        <v>111.63969445129642</v>
      </c>
      <c r="O387" s="374">
        <f>VLOOKUP($D387,'[2]5D'!$C:$AY,COLUMNS($A386:K386)+36,0)</f>
        <v>106.53999264041761</v>
      </c>
      <c r="P387" s="374">
        <f>VLOOKUP($D387,'[2]5D'!$C:$AY,COLUMNS($A386:L386)+36,0)</f>
        <v>110.89405883719363</v>
      </c>
      <c r="Q387" s="374">
        <f>VLOOKUP($D387,'[2]5D'!$C:$AY,COLUMNS($A386:M386)+36,0)</f>
        <v>101.12641148474964</v>
      </c>
    </row>
    <row r="388" spans="4:17" x14ac:dyDescent="0.25">
      <c r="D388" s="403">
        <v>13910</v>
      </c>
      <c r="E388" s="374">
        <v>47.076862024801201</v>
      </c>
      <c r="F388" s="374">
        <f>VLOOKUP($D388,'[2]5D'!$C:$AY,COLUMNS($A387:B387)+36,0)</f>
        <v>108.24193500114487</v>
      </c>
      <c r="G388" s="374">
        <f>VLOOKUP($D388,'[2]5D'!$C:$AY,COLUMNS($A387:C387)+36,0)</f>
        <v>107.92028924891879</v>
      </c>
      <c r="H388" s="374">
        <f>VLOOKUP($D388,'[2]5D'!$C:$AY,COLUMNS($A387:D387)+36,0)</f>
        <v>113.035398134283</v>
      </c>
      <c r="I388" s="391">
        <f>VLOOKUP($D388,'[2]5D'!$C:$AY,COLUMNS($A387:E387)+36,0)</f>
        <v>107.69350659160651</v>
      </c>
      <c r="J388" s="391">
        <f>VLOOKUP($D388,'[2]5D'!$C:$AY,COLUMNS($A387:F387)+36,0)</f>
        <v>114.43310301127374</v>
      </c>
      <c r="K388" s="374">
        <f>VLOOKUP($D388,'[2]5D'!$C:$AY,COLUMNS($A387:G387)+36,0)</f>
        <v>107.91205286132069</v>
      </c>
      <c r="L388" s="374">
        <f>VLOOKUP($D388,'[2]5D'!$C:$AY,COLUMNS($A387:H387)+36,0)</f>
        <v>106.25870777798025</v>
      </c>
      <c r="M388" s="374">
        <f>VLOOKUP($D388,'[2]5D'!$C:$AY,COLUMNS($A387:I387)+36,0)</f>
        <v>114.23319751202989</v>
      </c>
      <c r="N388" s="374">
        <f>VLOOKUP($D388,'[2]5D'!$C:$AY,COLUMNS($A387:J387)+36,0)</f>
        <v>134.75959198665757</v>
      </c>
      <c r="O388" s="374">
        <f>VLOOKUP($D388,'[2]5D'!$C:$AY,COLUMNS($A387:K387)+36,0)</f>
        <v>113.36784994231502</v>
      </c>
      <c r="P388" s="374">
        <f>VLOOKUP($D388,'[2]5D'!$C:$AY,COLUMNS($A387:L387)+36,0)</f>
        <v>123.42031413844229</v>
      </c>
      <c r="Q388" s="374">
        <f>VLOOKUP($D388,'[2]5D'!$C:$AY,COLUMNS($A387:M387)+36,0)</f>
        <v>90.72883557800516</v>
      </c>
    </row>
    <row r="389" spans="4:17" x14ac:dyDescent="0.25">
      <c r="D389" s="403">
        <v>13921</v>
      </c>
      <c r="E389" s="374">
        <v>48.076862024801201</v>
      </c>
      <c r="F389" s="374">
        <f>VLOOKUP($D389,'[2]5D'!$C:$AY,COLUMNS($A388:B388)+36,0)</f>
        <v>129.37960697497726</v>
      </c>
      <c r="G389" s="374">
        <f>VLOOKUP($D389,'[2]5D'!$C:$AY,COLUMNS($A388:C388)+36,0)</f>
        <v>113.40451083296706</v>
      </c>
      <c r="H389" s="374">
        <f>VLOOKUP($D389,'[2]5D'!$C:$AY,COLUMNS($A388:D388)+36,0)</f>
        <v>109.98427414135936</v>
      </c>
      <c r="I389" s="391">
        <f>VLOOKUP($D389,'[2]5D'!$C:$AY,COLUMNS($A388:E388)+36,0)</f>
        <v>124.54197755653459</v>
      </c>
      <c r="J389" s="391">
        <f>VLOOKUP($D389,'[2]5D'!$C:$AY,COLUMNS($A388:F388)+36,0)</f>
        <v>126.72267686411186</v>
      </c>
      <c r="K389" s="374">
        <f>VLOOKUP($D389,'[2]5D'!$C:$AY,COLUMNS($A388:G388)+36,0)</f>
        <v>119.63195695236755</v>
      </c>
      <c r="L389" s="374">
        <f>VLOOKUP($D389,'[2]5D'!$C:$AY,COLUMNS($A388:H388)+36,0)</f>
        <v>125.287126328396</v>
      </c>
      <c r="M389" s="374">
        <f>VLOOKUP($D389,'[2]5D'!$C:$AY,COLUMNS($A388:I388)+36,0)</f>
        <v>116.60993395077791</v>
      </c>
      <c r="N389" s="374">
        <f>VLOOKUP($D389,'[2]5D'!$C:$AY,COLUMNS($A388:J388)+36,0)</f>
        <v>122.2341439226941</v>
      </c>
      <c r="O389" s="374">
        <f>VLOOKUP($D389,'[2]5D'!$C:$AY,COLUMNS($A388:K388)+36,0)</f>
        <v>134.45663135664074</v>
      </c>
      <c r="P389" s="374">
        <f>VLOOKUP($D389,'[2]5D'!$C:$AY,COLUMNS($A388:L388)+36,0)</f>
        <v>125.51952463506616</v>
      </c>
      <c r="Q389" s="374">
        <f>VLOOKUP($D389,'[2]5D'!$C:$AY,COLUMNS($A388:M388)+36,0)</f>
        <v>126.98446463459932</v>
      </c>
    </row>
    <row r="390" spans="4:17" x14ac:dyDescent="0.25">
      <c r="D390" s="403">
        <v>13922</v>
      </c>
      <c r="E390" s="374">
        <v>49.076862024801201</v>
      </c>
      <c r="F390" s="374">
        <f>VLOOKUP($D390,'[2]5D'!$C:$AY,COLUMNS($A389:B389)+36,0)</f>
        <v>107.77702187494722</v>
      </c>
      <c r="G390" s="374">
        <f>VLOOKUP($D390,'[2]5D'!$C:$AY,COLUMNS($A389:C389)+36,0)</f>
        <v>108.80158663305154</v>
      </c>
      <c r="H390" s="374">
        <f>VLOOKUP($D390,'[2]5D'!$C:$AY,COLUMNS($A389:D389)+36,0)</f>
        <v>107.77702187494722</v>
      </c>
      <c r="I390" s="391">
        <f>VLOOKUP($D390,'[2]5D'!$C:$AY,COLUMNS($A389:E389)+36,0)</f>
        <v>108.118543460982</v>
      </c>
      <c r="J390" s="391">
        <f>VLOOKUP($D390,'[2]5D'!$C:$AY,COLUMNS($A389:F389)+36,0)</f>
        <v>100.98356657256249</v>
      </c>
      <c r="K390" s="374">
        <f>VLOOKUP($D390,'[2]5D'!$C:$AY,COLUMNS($A389:G389)+36,0)</f>
        <v>101.70387932053157</v>
      </c>
      <c r="L390" s="374">
        <f>VLOOKUP($D390,'[2]5D'!$C:$AY,COLUMNS($A389:H389)+36,0)</f>
        <v>105.95450995364369</v>
      </c>
      <c r="M390" s="374">
        <f>VLOOKUP($D390,'[2]5D'!$C:$AY,COLUMNS($A389:I389)+36,0)</f>
        <v>107.87287079351879</v>
      </c>
      <c r="N390" s="374">
        <f>VLOOKUP($D390,'[2]5D'!$C:$AY,COLUMNS($A389:J389)+36,0)</f>
        <v>118.66015787287067</v>
      </c>
      <c r="O390" s="374">
        <f>VLOOKUP($D390,'[2]5D'!$C:$AY,COLUMNS($A389:K389)+36,0)</f>
        <v>130.52555047777301</v>
      </c>
      <c r="P390" s="374">
        <f>VLOOKUP($D390,'[2]5D'!$C:$AY,COLUMNS($A389:L389)+36,0)</f>
        <v>136.72621520565002</v>
      </c>
      <c r="Q390" s="374">
        <f>VLOOKUP($D390,'[2]5D'!$C:$AY,COLUMNS($A389:M389)+36,0)</f>
        <v>112.26372036731618</v>
      </c>
    </row>
    <row r="391" spans="4:17" x14ac:dyDescent="0.25">
      <c r="D391" s="403">
        <v>13930</v>
      </c>
      <c r="E391" s="374">
        <v>50.076862024801201</v>
      </c>
      <c r="F391" s="374">
        <f>VLOOKUP($D391,'[2]5D'!$C:$AY,COLUMNS($A390:B390)+36,0)</f>
        <v>105.78144702355561</v>
      </c>
      <c r="G391" s="374">
        <f>VLOOKUP($D391,'[2]5D'!$C:$AY,COLUMNS($A390:C390)+36,0)</f>
        <v>99.932089352665884</v>
      </c>
      <c r="H391" s="374">
        <f>VLOOKUP($D391,'[2]5D'!$C:$AY,COLUMNS($A390:D390)+36,0)</f>
        <v>115.93429172403677</v>
      </c>
      <c r="I391" s="391">
        <f>VLOOKUP($D391,'[2]5D'!$C:$AY,COLUMNS($A390:E390)+36,0)</f>
        <v>110.37451953874098</v>
      </c>
      <c r="J391" s="391">
        <f>VLOOKUP($D391,'[2]5D'!$C:$AY,COLUMNS($A390:F390)+36,0)</f>
        <v>110.61765952437619</v>
      </c>
      <c r="K391" s="374">
        <f>VLOOKUP($D391,'[2]5D'!$C:$AY,COLUMNS($A390:G390)+36,0)</f>
        <v>116.63188480493129</v>
      </c>
      <c r="L391" s="374">
        <f>VLOOKUP($D391,'[2]5D'!$C:$AY,COLUMNS($A390:H390)+36,0)</f>
        <v>107.99238252562498</v>
      </c>
      <c r="M391" s="374">
        <f>VLOOKUP($D391,'[2]5D'!$C:$AY,COLUMNS($A390:I390)+36,0)</f>
        <v>104.80623090876561</v>
      </c>
      <c r="N391" s="374">
        <f>VLOOKUP($D391,'[2]5D'!$C:$AY,COLUMNS($A390:J390)+36,0)</f>
        <v>112.34265122037365</v>
      </c>
      <c r="O391" s="374">
        <f>VLOOKUP($D391,'[2]5D'!$C:$AY,COLUMNS($A390:K390)+36,0)</f>
        <v>115.542390508464</v>
      </c>
      <c r="P391" s="374">
        <f>VLOOKUP($D391,'[2]5D'!$C:$AY,COLUMNS($A390:L390)+36,0)</f>
        <v>116.65844677873477</v>
      </c>
      <c r="Q391" s="374">
        <f>VLOOKUP($D391,'[2]5D'!$C:$AY,COLUMNS($A390:M390)+36,0)</f>
        <v>105.46161227591979</v>
      </c>
    </row>
    <row r="392" spans="4:17" x14ac:dyDescent="0.25">
      <c r="D392" s="403">
        <v>13940</v>
      </c>
      <c r="E392" s="374">
        <v>51.076862024801201</v>
      </c>
      <c r="F392" s="374">
        <f>VLOOKUP($D392,'[2]5D'!$C:$AY,COLUMNS($A391:B391)+36,0)</f>
        <v>112.81322548408427</v>
      </c>
      <c r="G392" s="374">
        <f>VLOOKUP($D392,'[2]5D'!$C:$AY,COLUMNS($A391:C391)+36,0)</f>
        <v>112.11949294717287</v>
      </c>
      <c r="H392" s="374">
        <f>VLOOKUP($D392,'[2]5D'!$C:$AY,COLUMNS($A391:D391)+36,0)</f>
        <v>112.81322548408427</v>
      </c>
      <c r="I392" s="391">
        <f>VLOOKUP($D392,'[2]5D'!$C:$AY,COLUMNS($A391:E391)+36,0)</f>
        <v>112.58198130511383</v>
      </c>
      <c r="J392" s="391">
        <f>VLOOKUP($D392,'[2]5D'!$C:$AY,COLUMNS($A391:F391)+36,0)</f>
        <v>105.39826491645918</v>
      </c>
      <c r="K392" s="374">
        <f>VLOOKUP($D392,'[2]5D'!$C:$AY,COLUMNS($A391:G391)+36,0)</f>
        <v>111.53457125063761</v>
      </c>
      <c r="L392" s="374">
        <f>VLOOKUP($D392,'[2]5D'!$C:$AY,COLUMNS($A391:H391)+36,0)</f>
        <v>109.83827249073686</v>
      </c>
      <c r="M392" s="374">
        <f>VLOOKUP($D392,'[2]5D'!$C:$AY,COLUMNS($A391:I391)+36,0)</f>
        <v>110.68642187068723</v>
      </c>
      <c r="N392" s="374">
        <f>VLOOKUP($D392,'[2]5D'!$C:$AY,COLUMNS($A391:J391)+36,0)</f>
        <v>118.43447140163535</v>
      </c>
      <c r="O392" s="374">
        <f>VLOOKUP($D392,'[2]5D'!$C:$AY,COLUMNS($A391:K391)+36,0)</f>
        <v>126.72302444429452</v>
      </c>
      <c r="P392" s="374">
        <f>VLOOKUP($D392,'[2]5D'!$C:$AY,COLUMNS($A391:L391)+36,0)</f>
        <v>121.88467962686475</v>
      </c>
      <c r="Q392" s="374">
        <f>VLOOKUP($D392,'[2]5D'!$C:$AY,COLUMNS($A391:M391)+36,0)</f>
        <v>114.07523920197916</v>
      </c>
    </row>
    <row r="393" spans="4:17" x14ac:dyDescent="0.25">
      <c r="D393" s="403">
        <v>13990</v>
      </c>
      <c r="E393" s="374">
        <v>52.076862024801201</v>
      </c>
      <c r="F393" s="374">
        <f>VLOOKUP($D393,'[2]5D'!$C:$AY,COLUMNS($A392:B392)+36,0)</f>
        <v>126.03104394361823</v>
      </c>
      <c r="G393" s="374">
        <f>VLOOKUP($D393,'[2]5D'!$C:$AY,COLUMNS($A392:C392)+36,0)</f>
        <v>113.09445865139779</v>
      </c>
      <c r="H393" s="374">
        <f>VLOOKUP($D393,'[2]5D'!$C:$AY,COLUMNS($A392:D392)+36,0)</f>
        <v>124.38947199948164</v>
      </c>
      <c r="I393" s="391">
        <f>VLOOKUP($D393,'[2]5D'!$C:$AY,COLUMNS($A392:E392)+36,0)</f>
        <v>128.85089664794015</v>
      </c>
      <c r="J393" s="391">
        <f>VLOOKUP($D393,'[2]5D'!$C:$AY,COLUMNS($A392:F392)+36,0)</f>
        <v>122.92608533499602</v>
      </c>
      <c r="K393" s="374">
        <f>VLOOKUP($D393,'[2]5D'!$C:$AY,COLUMNS($A392:G392)+36,0)</f>
        <v>144.88941092626041</v>
      </c>
      <c r="L393" s="374">
        <f>VLOOKUP($D393,'[2]5D'!$C:$AY,COLUMNS($A392:H392)+36,0)</f>
        <v>139.3229389299606</v>
      </c>
      <c r="M393" s="374">
        <f>VLOOKUP($D393,'[2]5D'!$C:$AY,COLUMNS($A392:I392)+36,0)</f>
        <v>122.16530605094439</v>
      </c>
      <c r="N393" s="374">
        <f>VLOOKUP($D393,'[2]5D'!$C:$AY,COLUMNS($A392:J392)+36,0)</f>
        <v>123.54801046962602</v>
      </c>
      <c r="O393" s="374">
        <f>VLOOKUP($D393,'[2]5D'!$C:$AY,COLUMNS($A392:K392)+36,0)</f>
        <v>128.34546792333853</v>
      </c>
      <c r="P393" s="374">
        <f>VLOOKUP($D393,'[2]5D'!$C:$AY,COLUMNS($A392:L392)+36,0)</f>
        <v>130.67551082469387</v>
      </c>
      <c r="Q393" s="374">
        <f>VLOOKUP($D393,'[2]5D'!$C:$AY,COLUMNS($A392:M392)+36,0)</f>
        <v>127.65805470020524</v>
      </c>
    </row>
    <row r="394" spans="4:17" x14ac:dyDescent="0.25">
      <c r="D394" s="403">
        <v>14101</v>
      </c>
      <c r="E394" s="374">
        <v>53.076862024801201</v>
      </c>
      <c r="F394" s="374">
        <f>VLOOKUP($D394,'[2]5D'!$C:$AY,COLUMNS($A393:B393)+36,0)</f>
        <v>119.52299804612593</v>
      </c>
      <c r="G394" s="374">
        <f>VLOOKUP($D394,'[2]5D'!$C:$AY,COLUMNS($A393:C393)+36,0)</f>
        <v>119.49064606041088</v>
      </c>
      <c r="H394" s="374">
        <f>VLOOKUP($D394,'[2]5D'!$C:$AY,COLUMNS($A393:D393)+36,0)</f>
        <v>116.98171882785118</v>
      </c>
      <c r="I394" s="391">
        <f>VLOOKUP($D394,'[2]5D'!$C:$AY,COLUMNS($A393:E393)+36,0)</f>
        <v>107.39231890462099</v>
      </c>
      <c r="J394" s="391">
        <f>VLOOKUP($D394,'[2]5D'!$C:$AY,COLUMNS($A393:F393)+36,0)</f>
        <v>106.21968235259496</v>
      </c>
      <c r="K394" s="374">
        <f>VLOOKUP($D394,'[2]5D'!$C:$AY,COLUMNS($A393:G393)+36,0)</f>
        <v>112.90007401591534</v>
      </c>
      <c r="L394" s="374">
        <f>VLOOKUP($D394,'[2]5D'!$C:$AY,COLUMNS($A393:H393)+36,0)</f>
        <v>98.202231121281471</v>
      </c>
      <c r="M394" s="374">
        <f>VLOOKUP($D394,'[2]5D'!$C:$AY,COLUMNS($A393:I393)+36,0)</f>
        <v>101.9078947368421</v>
      </c>
      <c r="N394" s="374">
        <f>VLOOKUP($D394,'[2]5D'!$C:$AY,COLUMNS($A393:J393)+36,0)</f>
        <v>102.67942269001745</v>
      </c>
      <c r="O394" s="374">
        <f>VLOOKUP($D394,'[2]5D'!$C:$AY,COLUMNS($A393:K393)+36,0)</f>
        <v>117.26115560640733</v>
      </c>
      <c r="P394" s="374">
        <f>VLOOKUP($D394,'[2]5D'!$C:$AY,COLUMNS($A393:L393)+36,0)</f>
        <v>135.00471456656442</v>
      </c>
      <c r="Q394" s="374">
        <f>VLOOKUP($D394,'[2]5D'!$C:$AY,COLUMNS($A393:M393)+36,0)</f>
        <v>138.35698517847862</v>
      </c>
    </row>
    <row r="395" spans="4:17" x14ac:dyDescent="0.25">
      <c r="D395" s="403">
        <v>14103</v>
      </c>
      <c r="E395" s="374">
        <v>54.076862024801201</v>
      </c>
      <c r="F395" s="374">
        <f>VLOOKUP($D395,'[2]5D'!$C:$AY,COLUMNS($A394:B394)+36,0)</f>
        <v>119.84033085507497</v>
      </c>
      <c r="G395" s="374">
        <f>VLOOKUP($D395,'[2]5D'!$C:$AY,COLUMNS($A394:C394)+36,0)</f>
        <v>116.63160697947089</v>
      </c>
      <c r="H395" s="374">
        <f>VLOOKUP($D395,'[2]5D'!$C:$AY,COLUMNS($A394:D394)+36,0)</f>
        <v>127.80566739008469</v>
      </c>
      <c r="I395" s="391">
        <f>VLOOKUP($D395,'[2]5D'!$C:$AY,COLUMNS($A394:E394)+36,0)</f>
        <v>152.43207587453142</v>
      </c>
      <c r="J395" s="391">
        <f>VLOOKUP($D395,'[2]5D'!$C:$AY,COLUMNS($A394:F394)+36,0)</f>
        <v>132.86488907531563</v>
      </c>
      <c r="K395" s="374">
        <f>VLOOKUP($D395,'[2]5D'!$C:$AY,COLUMNS($A394:G394)+36,0)</f>
        <v>129.06809043258534</v>
      </c>
      <c r="L395" s="374">
        <f>VLOOKUP($D395,'[2]5D'!$C:$AY,COLUMNS($A394:H394)+36,0)</f>
        <v>138.12168512747746</v>
      </c>
      <c r="M395" s="374">
        <f>VLOOKUP($D395,'[2]5D'!$C:$AY,COLUMNS($A394:I394)+36,0)</f>
        <v>131.01278184067161</v>
      </c>
      <c r="N395" s="374">
        <f>VLOOKUP($D395,'[2]5D'!$C:$AY,COLUMNS($A394:J394)+36,0)</f>
        <v>128.1862372778366</v>
      </c>
      <c r="O395" s="374">
        <f>VLOOKUP($D395,'[2]5D'!$C:$AY,COLUMNS($A394:K394)+36,0)</f>
        <v>130.70376076908028</v>
      </c>
      <c r="P395" s="374">
        <f>VLOOKUP($D395,'[2]5D'!$C:$AY,COLUMNS($A394:L394)+36,0)</f>
        <v>133.46585360560726</v>
      </c>
      <c r="Q395" s="374">
        <f>VLOOKUP($D395,'[2]5D'!$C:$AY,COLUMNS($A394:M394)+36,0)</f>
        <v>129.44673100146554</v>
      </c>
    </row>
    <row r="396" spans="4:17" x14ac:dyDescent="0.25">
      <c r="D396" s="403">
        <v>14109</v>
      </c>
      <c r="E396" s="374">
        <v>55.076862024801201</v>
      </c>
      <c r="F396" s="374">
        <f>VLOOKUP($D396,'[2]5D'!$C:$AY,COLUMNS($A395:B395)+36,0)</f>
        <v>120.62478343283234</v>
      </c>
      <c r="G396" s="374">
        <f>VLOOKUP($D396,'[2]5D'!$C:$AY,COLUMNS($A395:C395)+36,0)</f>
        <v>136.91039491036526</v>
      </c>
      <c r="H396" s="374">
        <f>VLOOKUP($D396,'[2]5D'!$C:$AY,COLUMNS($A395:D395)+36,0)</f>
        <v>137.03001430508323</v>
      </c>
      <c r="I396" s="391">
        <f>VLOOKUP($D396,'[2]5D'!$C:$AY,COLUMNS($A395:E395)+36,0)</f>
        <v>183.52824641661257</v>
      </c>
      <c r="J396" s="391">
        <f>VLOOKUP($D396,'[2]5D'!$C:$AY,COLUMNS($A395:F395)+36,0)</f>
        <v>168.4962676748298</v>
      </c>
      <c r="K396" s="374">
        <f>VLOOKUP($D396,'[2]5D'!$C:$AY,COLUMNS($A395:G395)+36,0)</f>
        <v>126.93070076003448</v>
      </c>
      <c r="L396" s="374">
        <f>VLOOKUP($D396,'[2]5D'!$C:$AY,COLUMNS($A395:H395)+36,0)</f>
        <v>155.72992164612458</v>
      </c>
      <c r="M396" s="374">
        <f>VLOOKUP($D396,'[2]5D'!$C:$AY,COLUMNS($A395:I395)+36,0)</f>
        <v>144.95938181646869</v>
      </c>
      <c r="N396" s="374">
        <f>VLOOKUP($D396,'[2]5D'!$C:$AY,COLUMNS($A395:J395)+36,0)</f>
        <v>134.53487815046856</v>
      </c>
      <c r="O396" s="374">
        <f>VLOOKUP($D396,'[2]5D'!$C:$AY,COLUMNS($A395:K395)+36,0)</f>
        <v>135.94605306555752</v>
      </c>
      <c r="P396" s="374">
        <f>VLOOKUP($D396,'[2]5D'!$C:$AY,COLUMNS($A395:L395)+36,0)</f>
        <v>128.53619616752258</v>
      </c>
      <c r="Q396" s="374">
        <f>VLOOKUP($D396,'[2]5D'!$C:$AY,COLUMNS($A395:M395)+36,0)</f>
        <v>138.6006820121811</v>
      </c>
    </row>
    <row r="397" spans="4:17" x14ac:dyDescent="0.25">
      <c r="D397" s="403">
        <v>14200</v>
      </c>
      <c r="E397" s="374">
        <v>56.076862024801201</v>
      </c>
      <c r="F397" s="374">
        <f>VLOOKUP($D397,'[2]5D'!$C:$AY,COLUMNS($A396:B396)+36,0)</f>
        <v>136.45232636509428</v>
      </c>
      <c r="G397" s="374">
        <f>VLOOKUP($D397,'[2]5D'!$C:$AY,COLUMNS($A396:C396)+36,0)</f>
        <v>128.6768836184896</v>
      </c>
      <c r="H397" s="374">
        <f>VLOOKUP($D397,'[2]5D'!$C:$AY,COLUMNS($A396:D396)+36,0)</f>
        <v>143.85119757041886</v>
      </c>
      <c r="I397" s="391">
        <f>VLOOKUP($D397,'[2]5D'!$C:$AY,COLUMNS($A396:E396)+36,0)</f>
        <v>182.36254180186958</v>
      </c>
      <c r="J397" s="391">
        <f>VLOOKUP($D397,'[2]5D'!$C:$AY,COLUMNS($A396:F396)+36,0)</f>
        <v>143.96835218749854</v>
      </c>
      <c r="K397" s="374">
        <f>VLOOKUP($D397,'[2]5D'!$C:$AY,COLUMNS($A396:G396)+36,0)</f>
        <v>178.84466436304982</v>
      </c>
      <c r="L397" s="374">
        <f>VLOOKUP($D397,'[2]5D'!$C:$AY,COLUMNS($A396:H396)+36,0)</f>
        <v>87.599074503257143</v>
      </c>
      <c r="M397" s="374">
        <f>VLOOKUP($D397,'[2]5D'!$C:$AY,COLUMNS($A396:I396)+36,0)</f>
        <v>113.86956496652483</v>
      </c>
      <c r="N397" s="374">
        <f>VLOOKUP($D397,'[2]5D'!$C:$AY,COLUMNS($A396:J396)+36,0)</f>
        <v>104.8280849410602</v>
      </c>
      <c r="O397" s="374">
        <f>VLOOKUP($D397,'[2]5D'!$C:$AY,COLUMNS($A396:K396)+36,0)</f>
        <v>126.27029813227374</v>
      </c>
      <c r="P397" s="374">
        <f>VLOOKUP($D397,'[2]5D'!$C:$AY,COLUMNS($A396:L396)+36,0)</f>
        <v>136.43508031266106</v>
      </c>
      <c r="Q397" s="374">
        <f>VLOOKUP($D397,'[2]5D'!$C:$AY,COLUMNS($A396:M396)+36,0)</f>
        <v>147.43676368744346</v>
      </c>
    </row>
    <row r="398" spans="4:17" x14ac:dyDescent="0.25">
      <c r="D398" s="403">
        <v>14300</v>
      </c>
      <c r="E398" s="374">
        <v>57.076862024801201</v>
      </c>
      <c r="F398" s="374">
        <f>VLOOKUP($D398,'[2]5D'!$C:$AY,COLUMNS($A397:B397)+36,0)</f>
        <v>143.8524393037693</v>
      </c>
      <c r="G398" s="374">
        <f>VLOOKUP($D398,'[2]5D'!$C:$AY,COLUMNS($A397:C397)+36,0)</f>
        <v>133.44890137097761</v>
      </c>
      <c r="H398" s="374">
        <f>VLOOKUP($D398,'[2]5D'!$C:$AY,COLUMNS($A397:D397)+36,0)</f>
        <v>119.31183974752987</v>
      </c>
      <c r="I398" s="391">
        <f>VLOOKUP($D398,'[2]5D'!$C:$AY,COLUMNS($A397:E397)+36,0)</f>
        <v>132.20439347409223</v>
      </c>
      <c r="J398" s="391">
        <f>VLOOKUP($D398,'[2]5D'!$C:$AY,COLUMNS($A397:F397)+36,0)</f>
        <v>122.83736001162217</v>
      </c>
      <c r="K398" s="374">
        <f>VLOOKUP($D398,'[2]5D'!$C:$AY,COLUMNS($A397:G397)+36,0)</f>
        <v>134.16069315340511</v>
      </c>
      <c r="L398" s="374">
        <f>VLOOKUP($D398,'[2]5D'!$C:$AY,COLUMNS($A397:H397)+36,0)</f>
        <v>129.73414887970648</v>
      </c>
      <c r="M398" s="374">
        <f>VLOOKUP($D398,'[2]5D'!$C:$AY,COLUMNS($A397:I397)+36,0)</f>
        <v>128.879846072026</v>
      </c>
      <c r="N398" s="374">
        <f>VLOOKUP($D398,'[2]5D'!$C:$AY,COLUMNS($A397:J397)+36,0)</f>
        <v>126.20569154064624</v>
      </c>
      <c r="O398" s="374">
        <f>VLOOKUP($D398,'[2]5D'!$C:$AY,COLUMNS($A397:K397)+36,0)</f>
        <v>133.23248167896185</v>
      </c>
      <c r="P398" s="374">
        <f>VLOOKUP($D398,'[2]5D'!$C:$AY,COLUMNS($A397:L397)+36,0)</f>
        <v>158.73824875462029</v>
      </c>
      <c r="Q398" s="374">
        <f>VLOOKUP($D398,'[2]5D'!$C:$AY,COLUMNS($A397:M397)+36,0)</f>
        <v>132.96418581703247</v>
      </c>
    </row>
    <row r="399" spans="4:17" x14ac:dyDescent="0.25">
      <c r="D399" s="403">
        <v>15110</v>
      </c>
      <c r="E399" s="374">
        <v>58.076862024801201</v>
      </c>
      <c r="F399" s="374">
        <f>VLOOKUP($D399,'[2]5D'!$C:$AY,COLUMNS($A398:B398)+36,0)</f>
        <v>244.29530659340122</v>
      </c>
      <c r="G399" s="374">
        <f>VLOOKUP($D399,'[2]5D'!$C:$AY,COLUMNS($A398:C398)+36,0)</f>
        <v>148.60381007518333</v>
      </c>
      <c r="H399" s="374">
        <f>VLOOKUP($D399,'[2]5D'!$C:$AY,COLUMNS($A398:D398)+36,0)</f>
        <v>198.28720182174558</v>
      </c>
      <c r="I399" s="391">
        <f>VLOOKUP($D399,'[2]5D'!$C:$AY,COLUMNS($A398:E398)+36,0)</f>
        <v>183.26305890138431</v>
      </c>
      <c r="J399" s="391">
        <f>VLOOKUP($D399,'[2]5D'!$C:$AY,COLUMNS($A398:F398)+36,0)</f>
        <v>160.29158291479999</v>
      </c>
      <c r="K399" s="374">
        <f>VLOOKUP($D399,'[2]5D'!$C:$AY,COLUMNS($A398:G398)+36,0)</f>
        <v>102.03269271811317</v>
      </c>
      <c r="L399" s="374">
        <f>VLOOKUP($D399,'[2]5D'!$C:$AY,COLUMNS($A398:H398)+36,0)</f>
        <v>83.625157032024873</v>
      </c>
      <c r="M399" s="374">
        <f>VLOOKUP($D399,'[2]5D'!$C:$AY,COLUMNS($A398:I398)+36,0)</f>
        <v>107.58592658661541</v>
      </c>
      <c r="N399" s="374">
        <f>VLOOKUP($D399,'[2]5D'!$C:$AY,COLUMNS($A398:J398)+36,0)</f>
        <v>117.42446558574402</v>
      </c>
      <c r="O399" s="374">
        <f>VLOOKUP($D399,'[2]5D'!$C:$AY,COLUMNS($A398:K398)+36,0)</f>
        <v>102.87850344506941</v>
      </c>
      <c r="P399" s="374">
        <f>VLOOKUP($D399,'[2]5D'!$C:$AY,COLUMNS($A398:L398)+36,0)</f>
        <v>116.66962792604407</v>
      </c>
      <c r="Q399" s="374">
        <f>VLOOKUP($D399,'[2]5D'!$C:$AY,COLUMNS($A398:M398)+36,0)</f>
        <v>118.19140568160118</v>
      </c>
    </row>
    <row r="400" spans="4:17" x14ac:dyDescent="0.25">
      <c r="D400" s="403">
        <v>15202</v>
      </c>
      <c r="E400" s="374">
        <v>59.076862024801201</v>
      </c>
      <c r="F400" s="374">
        <f>VLOOKUP($D400,'[2]5D'!$C:$AY,COLUMNS($A399:B399)+36,0)</f>
        <v>112.73165846114726</v>
      </c>
      <c r="G400" s="374">
        <f>VLOOKUP($D400,'[2]5D'!$C:$AY,COLUMNS($A399:C399)+36,0)</f>
        <v>104.67048197660212</v>
      </c>
      <c r="H400" s="374">
        <f>VLOOKUP($D400,'[2]5D'!$C:$AY,COLUMNS($A399:D399)+36,0)</f>
        <v>101.56187403555454</v>
      </c>
      <c r="I400" s="391">
        <f>VLOOKUP($D400,'[2]5D'!$C:$AY,COLUMNS($A399:E399)+36,0)</f>
        <v>111.40051059057571</v>
      </c>
      <c r="J400" s="391">
        <f>VLOOKUP($D400,'[2]5D'!$C:$AY,COLUMNS($A399:F399)+36,0)</f>
        <v>111.85928358946521</v>
      </c>
      <c r="K400" s="374">
        <f>VLOOKUP($D400,'[2]5D'!$C:$AY,COLUMNS($A399:G399)+36,0)</f>
        <v>116.86599617332061</v>
      </c>
      <c r="L400" s="374">
        <f>VLOOKUP($D400,'[2]5D'!$C:$AY,COLUMNS($A399:H399)+36,0)</f>
        <v>137.26507548994368</v>
      </c>
      <c r="M400" s="374">
        <f>VLOOKUP($D400,'[2]5D'!$C:$AY,COLUMNS($A399:I399)+36,0)</f>
        <v>126.65678790332763</v>
      </c>
      <c r="N400" s="374">
        <f>VLOOKUP($D400,'[2]5D'!$C:$AY,COLUMNS($A399:J399)+36,0)</f>
        <v>117.14131816964861</v>
      </c>
      <c r="O400" s="374">
        <f>VLOOKUP($D400,'[2]5D'!$C:$AY,COLUMNS($A399:K399)+36,0)</f>
        <v>109.07129297003331</v>
      </c>
      <c r="P400" s="374">
        <f>VLOOKUP($D400,'[2]5D'!$C:$AY,COLUMNS($A399:L399)+36,0)</f>
        <v>117.16895046275042</v>
      </c>
      <c r="Q400" s="374">
        <f>VLOOKUP($D400,'[2]5D'!$C:$AY,COLUMNS($A399:M399)+36,0)</f>
        <v>119.33917609175441</v>
      </c>
    </row>
    <row r="401" spans="4:17" x14ac:dyDescent="0.25">
      <c r="D401" s="403">
        <v>15209</v>
      </c>
      <c r="E401" s="374">
        <v>60.076862024801201</v>
      </c>
      <c r="F401" s="374">
        <f>VLOOKUP($D401,'[2]5D'!$C:$AY,COLUMNS($A400:B400)+36,0)</f>
        <v>99.98430396348013</v>
      </c>
      <c r="G401" s="374">
        <f>VLOOKUP($D401,'[2]5D'!$C:$AY,COLUMNS($A400:C400)+36,0)</f>
        <v>105.81638194383837</v>
      </c>
      <c r="H401" s="374">
        <f>VLOOKUP($D401,'[2]5D'!$C:$AY,COLUMNS($A400:D400)+36,0)</f>
        <v>98.851066219318071</v>
      </c>
      <c r="I401" s="391">
        <f>VLOOKUP($D401,'[2]5D'!$C:$AY,COLUMNS($A400:E400)+36,0)</f>
        <v>95.713440769411434</v>
      </c>
      <c r="J401" s="391">
        <f>VLOOKUP($D401,'[2]5D'!$C:$AY,COLUMNS($A400:F400)+36,0)</f>
        <v>99.515833719244213</v>
      </c>
      <c r="K401" s="374">
        <f>VLOOKUP($D401,'[2]5D'!$C:$AY,COLUMNS($A400:G400)+36,0)</f>
        <v>93.727143076166911</v>
      </c>
      <c r="L401" s="374">
        <f>VLOOKUP($D401,'[2]5D'!$C:$AY,COLUMNS($A400:H400)+36,0)</f>
        <v>121.11344678359586</v>
      </c>
      <c r="M401" s="374">
        <f>VLOOKUP($D401,'[2]5D'!$C:$AY,COLUMNS($A400:I400)+36,0)</f>
        <v>117.98530449746271</v>
      </c>
      <c r="N401" s="374">
        <f>VLOOKUP($D401,'[2]5D'!$C:$AY,COLUMNS($A400:J400)+36,0)</f>
        <v>115.90786642353082</v>
      </c>
      <c r="O401" s="374">
        <f>VLOOKUP($D401,'[2]5D'!$C:$AY,COLUMNS($A400:K400)+36,0)</f>
        <v>122.52333941980181</v>
      </c>
      <c r="P401" s="374">
        <f>VLOOKUP($D401,'[2]5D'!$C:$AY,COLUMNS($A400:L400)+36,0)</f>
        <v>133.62885869820366</v>
      </c>
      <c r="Q401" s="374">
        <f>VLOOKUP($D401,'[2]5D'!$C:$AY,COLUMNS($A400:M400)+36,0)</f>
        <v>106.03501179374639</v>
      </c>
    </row>
    <row r="402" spans="4:17" x14ac:dyDescent="0.25">
      <c r="D402" s="403">
        <v>16222</v>
      </c>
      <c r="E402" s="374">
        <v>61.076862024801201</v>
      </c>
      <c r="F402" s="374">
        <f>VLOOKUP($D402,'[2]5D'!$C:$AY,COLUMNS($A401:B401)+36,0)</f>
        <v>95.49001345383175</v>
      </c>
      <c r="G402" s="374">
        <f>VLOOKUP($D402,'[2]5D'!$C:$AY,COLUMNS($A401:C401)+36,0)</f>
        <v>102.69614764510241</v>
      </c>
      <c r="H402" s="374">
        <f>VLOOKUP($D402,'[2]5D'!$C:$AY,COLUMNS($A401:D401)+36,0)</f>
        <v>78.262568735929065</v>
      </c>
      <c r="I402" s="391">
        <f>VLOOKUP($D402,'[2]5D'!$C:$AY,COLUMNS($A401:E401)+36,0)</f>
        <v>86.566909201034321</v>
      </c>
      <c r="J402" s="391">
        <f>VLOOKUP($D402,'[2]5D'!$C:$AY,COLUMNS($A401:F401)+36,0)</f>
        <v>88.057835516660319</v>
      </c>
      <c r="K402" s="374">
        <f>VLOOKUP($D402,'[2]5D'!$C:$AY,COLUMNS($A401:G401)+36,0)</f>
        <v>81.427244275204373</v>
      </c>
      <c r="L402" s="374">
        <f>VLOOKUP($D402,'[2]5D'!$C:$AY,COLUMNS($A401:H401)+36,0)</f>
        <v>86.570015297525217</v>
      </c>
      <c r="M402" s="374">
        <f>VLOOKUP($D402,'[2]5D'!$C:$AY,COLUMNS($A401:I401)+36,0)</f>
        <v>107.22245086543613</v>
      </c>
      <c r="N402" s="374">
        <f>VLOOKUP($D402,'[2]5D'!$C:$AY,COLUMNS($A401:J401)+36,0)</f>
        <v>110.82552279486562</v>
      </c>
      <c r="O402" s="374">
        <f>VLOOKUP($D402,'[2]5D'!$C:$AY,COLUMNS($A401:K401)+36,0)</f>
        <v>107.75980555835967</v>
      </c>
      <c r="P402" s="374">
        <f>VLOOKUP($D402,'[2]5D'!$C:$AY,COLUMNS($A401:L401)+36,0)</f>
        <v>104.71733512715136</v>
      </c>
      <c r="Q402" s="374">
        <f>VLOOKUP($D402,'[2]5D'!$C:$AY,COLUMNS($A401:M401)+36,0)</f>
        <v>121.1369326706271</v>
      </c>
    </row>
    <row r="403" spans="4:17" x14ac:dyDescent="0.25">
      <c r="D403" s="403">
        <v>16291</v>
      </c>
      <c r="E403" s="374">
        <v>62.076862024801201</v>
      </c>
      <c r="F403" s="374">
        <f>VLOOKUP($D403,'[2]5D'!$C:$AY,COLUMNS($A402:B402)+36,0)</f>
        <v>109.20469900762828</v>
      </c>
      <c r="G403" s="374">
        <f>VLOOKUP($D403,'[2]5D'!$C:$AY,COLUMNS($A402:C402)+36,0)</f>
        <v>110.77537775514882</v>
      </c>
      <c r="H403" s="374">
        <f>VLOOKUP($D403,'[2]5D'!$C:$AY,COLUMNS($A402:D402)+36,0)</f>
        <v>112.65427943177598</v>
      </c>
      <c r="I403" s="391">
        <f>VLOOKUP($D403,'[2]5D'!$C:$AY,COLUMNS($A402:E402)+36,0)</f>
        <v>104.35604524715167</v>
      </c>
      <c r="J403" s="391">
        <f>VLOOKUP($D403,'[2]5D'!$C:$AY,COLUMNS($A402:F402)+36,0)</f>
        <v>102.17194553983104</v>
      </c>
      <c r="K403" s="374">
        <f>VLOOKUP($D403,'[2]5D'!$C:$AY,COLUMNS($A402:G402)+36,0)</f>
        <v>102.39756929340533</v>
      </c>
      <c r="L403" s="374">
        <f>VLOOKUP($D403,'[2]5D'!$C:$AY,COLUMNS($A402:H402)+36,0)</f>
        <v>106.41103389190614</v>
      </c>
      <c r="M403" s="374">
        <f>VLOOKUP($D403,'[2]5D'!$C:$AY,COLUMNS($A402:I402)+36,0)</f>
        <v>104.6763900523936</v>
      </c>
      <c r="N403" s="374">
        <f>VLOOKUP($D403,'[2]5D'!$C:$AY,COLUMNS($A402:J402)+36,0)</f>
        <v>118.59835179183175</v>
      </c>
      <c r="O403" s="374">
        <f>VLOOKUP($D403,'[2]5D'!$C:$AY,COLUMNS($A402:K402)+36,0)</f>
        <v>135.1594332349199</v>
      </c>
      <c r="P403" s="374">
        <f>VLOOKUP($D403,'[2]5D'!$C:$AY,COLUMNS($A402:L402)+36,0)</f>
        <v>135.90896612909938</v>
      </c>
      <c r="Q403" s="374">
        <f>VLOOKUP($D403,'[2]5D'!$C:$AY,COLUMNS($A402:M402)+36,0)</f>
        <v>132.47585415630721</v>
      </c>
    </row>
    <row r="404" spans="4:17" x14ac:dyDescent="0.25">
      <c r="D404" s="403">
        <v>16292</v>
      </c>
      <c r="E404" s="374">
        <v>63.076862024801201</v>
      </c>
      <c r="F404" s="374">
        <f>VLOOKUP($D404,'[2]5D'!$C:$AY,COLUMNS($A403:B403)+36,0)</f>
        <v>108.44820148227912</v>
      </c>
      <c r="G404" s="374">
        <f>VLOOKUP($D404,'[2]5D'!$C:$AY,COLUMNS($A403:C403)+36,0)</f>
        <v>109.02510501215103</v>
      </c>
      <c r="H404" s="374">
        <f>VLOOKUP($D404,'[2]5D'!$C:$AY,COLUMNS($A403:D403)+36,0)</f>
        <v>86.823439154796489</v>
      </c>
      <c r="I404" s="391">
        <f>VLOOKUP($D404,'[2]5D'!$C:$AY,COLUMNS($A403:E403)+36,0)</f>
        <v>80.876488792908944</v>
      </c>
      <c r="J404" s="391">
        <f>VLOOKUP($D404,'[2]5D'!$C:$AY,COLUMNS($A403:F403)+36,0)</f>
        <v>88.605779010138434</v>
      </c>
      <c r="K404" s="374">
        <f>VLOOKUP($D404,'[2]5D'!$C:$AY,COLUMNS($A403:G403)+36,0)</f>
        <v>101.51393812069047</v>
      </c>
      <c r="L404" s="374">
        <f>VLOOKUP($D404,'[2]5D'!$C:$AY,COLUMNS($A403:H403)+36,0)</f>
        <v>112.68106244713992</v>
      </c>
      <c r="M404" s="374">
        <f>VLOOKUP($D404,'[2]5D'!$C:$AY,COLUMNS($A403:I403)+36,0)</f>
        <v>117.44851250492115</v>
      </c>
      <c r="N404" s="374">
        <f>VLOOKUP($D404,'[2]5D'!$C:$AY,COLUMNS($A403:J403)+36,0)</f>
        <v>116.69708403333675</v>
      </c>
      <c r="O404" s="374">
        <f>VLOOKUP($D404,'[2]5D'!$C:$AY,COLUMNS($A403:K403)+36,0)</f>
        <v>107.26253597817303</v>
      </c>
      <c r="P404" s="374">
        <f>VLOOKUP($D404,'[2]5D'!$C:$AY,COLUMNS($A403:L403)+36,0)</f>
        <v>108.72760498345015</v>
      </c>
      <c r="Q404" s="374">
        <f>VLOOKUP($D404,'[2]5D'!$C:$AY,COLUMNS($A403:M403)+36,0)</f>
        <v>110.4866752008364</v>
      </c>
    </row>
    <row r="405" spans="4:17" x14ac:dyDescent="0.25">
      <c r="D405" s="403">
        <v>17094</v>
      </c>
      <c r="E405" s="374">
        <v>64.076862024801201</v>
      </c>
      <c r="F405" s="374">
        <f>VLOOKUP($D405,'[2]5D'!$C:$AY,COLUMNS($A404:B404)+36,0)</f>
        <v>116.55090684648609</v>
      </c>
      <c r="G405" s="374">
        <f>VLOOKUP($D405,'[2]5D'!$C:$AY,COLUMNS($A404:C404)+36,0)</f>
        <v>110.89821170056581</v>
      </c>
      <c r="H405" s="374">
        <f>VLOOKUP($D405,'[2]5D'!$C:$AY,COLUMNS($A404:D404)+36,0)</f>
        <v>114.40688554335988</v>
      </c>
      <c r="I405" s="391">
        <f>VLOOKUP($D405,'[2]5D'!$C:$AY,COLUMNS($A404:E404)+36,0)</f>
        <v>109.01771425879606</v>
      </c>
      <c r="J405" s="391">
        <f>VLOOKUP($D405,'[2]5D'!$C:$AY,COLUMNS($A404:F404)+36,0)</f>
        <v>110.53126371861282</v>
      </c>
      <c r="K405" s="374">
        <f>VLOOKUP($D405,'[2]5D'!$C:$AY,COLUMNS($A404:G404)+36,0)</f>
        <v>96.343850045450637</v>
      </c>
      <c r="L405" s="374">
        <f>VLOOKUP($D405,'[2]5D'!$C:$AY,COLUMNS($A404:H404)+36,0)</f>
        <v>112.70738653337182</v>
      </c>
      <c r="M405" s="374">
        <f>VLOOKUP($D405,'[2]5D'!$C:$AY,COLUMNS($A404:I404)+36,0)</f>
        <v>87.776923465365556</v>
      </c>
      <c r="N405" s="374">
        <f>VLOOKUP($D405,'[2]5D'!$C:$AY,COLUMNS($A404:J404)+36,0)</f>
        <v>101.3891904314888</v>
      </c>
      <c r="O405" s="374">
        <f>VLOOKUP($D405,'[2]5D'!$C:$AY,COLUMNS($A404:K404)+36,0)</f>
        <v>101.28362804909328</v>
      </c>
      <c r="P405" s="374">
        <f>VLOOKUP($D405,'[2]5D'!$C:$AY,COLUMNS($A404:L404)+36,0)</f>
        <v>126.74549898239094</v>
      </c>
      <c r="Q405" s="374">
        <f>VLOOKUP($D405,'[2]5D'!$C:$AY,COLUMNS($A404:M404)+36,0)</f>
        <v>103.17927118445297</v>
      </c>
    </row>
    <row r="406" spans="4:17" x14ac:dyDescent="0.25">
      <c r="D406" s="403">
        <v>17099</v>
      </c>
      <c r="E406" s="374">
        <v>65.076862024801201</v>
      </c>
      <c r="F406" s="374">
        <f>VLOOKUP($D406,'[2]5D'!$C:$AY,COLUMNS($A405:B405)+36,0)</f>
        <v>121.85751248915837</v>
      </c>
      <c r="G406" s="374">
        <f>VLOOKUP($D406,'[2]5D'!$C:$AY,COLUMNS($A405:C405)+36,0)</f>
        <v>108.38805607109575</v>
      </c>
      <c r="H406" s="374">
        <f>VLOOKUP($D406,'[2]5D'!$C:$AY,COLUMNS($A405:D405)+36,0)</f>
        <v>130.31639004149378</v>
      </c>
      <c r="I406" s="391">
        <f>VLOOKUP($D406,'[2]5D'!$C:$AY,COLUMNS($A405:E405)+36,0)</f>
        <v>106.19813278008299</v>
      </c>
      <c r="J406" s="391">
        <f>VLOOKUP($D406,'[2]5D'!$C:$AY,COLUMNS($A405:F405)+36,0)</f>
        <v>103.00829875518673</v>
      </c>
      <c r="K406" s="374">
        <f>VLOOKUP($D406,'[2]5D'!$C:$AY,COLUMNS($A405:G405)+36,0)</f>
        <v>97.943346619446189</v>
      </c>
      <c r="L406" s="374">
        <f>VLOOKUP($D406,'[2]5D'!$C:$AY,COLUMNS($A405:H405)+36,0)</f>
        <v>110.94398340248964</v>
      </c>
      <c r="M406" s="374">
        <f>VLOOKUP($D406,'[2]5D'!$C:$AY,COLUMNS($A405:I405)+36,0)</f>
        <v>106.74273858921161</v>
      </c>
      <c r="N406" s="374">
        <f>VLOOKUP($D406,'[2]5D'!$C:$AY,COLUMNS($A405:J405)+36,0)</f>
        <v>112.96680497925311</v>
      </c>
      <c r="O406" s="374">
        <f>VLOOKUP($D406,'[2]5D'!$C:$AY,COLUMNS($A405:K405)+36,0)</f>
        <v>102.54149377593362</v>
      </c>
      <c r="P406" s="374">
        <f>VLOOKUP($D406,'[2]5D'!$C:$AY,COLUMNS($A405:L405)+36,0)</f>
        <v>106.32103446911745</v>
      </c>
      <c r="Q406" s="374">
        <f>VLOOKUP($D406,'[2]5D'!$C:$AY,COLUMNS($A405:M405)+36,0)</f>
        <v>113.69474459293833</v>
      </c>
    </row>
    <row r="407" spans="4:17" x14ac:dyDescent="0.25">
      <c r="D407" s="403">
        <v>18200</v>
      </c>
      <c r="E407" s="374">
        <v>66.076862024801201</v>
      </c>
      <c r="F407" s="374">
        <f>VLOOKUP($D407,'[2]5D'!$C:$AY,COLUMNS($A406:B406)+36,0)</f>
        <v>113.04751628470075</v>
      </c>
      <c r="G407" s="374">
        <f>VLOOKUP($D407,'[2]5D'!$C:$AY,COLUMNS($A406:C406)+36,0)</f>
        <v>105.66669709461185</v>
      </c>
      <c r="H407" s="374">
        <f>VLOOKUP($D407,'[2]5D'!$C:$AY,COLUMNS($A406:D406)+36,0)</f>
        <v>112.25116846982996</v>
      </c>
      <c r="I407" s="391">
        <f>VLOOKUP($D407,'[2]5D'!$C:$AY,COLUMNS($A406:E406)+36,0)</f>
        <v>113.47018024960718</v>
      </c>
      <c r="J407" s="391">
        <f>VLOOKUP($D407,'[2]5D'!$C:$AY,COLUMNS($A406:F406)+36,0)</f>
        <v>109.84917481509653</v>
      </c>
      <c r="K407" s="374">
        <f>VLOOKUP($D407,'[2]5D'!$C:$AY,COLUMNS($A406:G406)+36,0)</f>
        <v>110.88022799145251</v>
      </c>
      <c r="L407" s="374">
        <f>VLOOKUP($D407,'[2]5D'!$C:$AY,COLUMNS($A406:H406)+36,0)</f>
        <v>112.80182291523926</v>
      </c>
      <c r="M407" s="374">
        <f>VLOOKUP($D407,'[2]5D'!$C:$AY,COLUMNS($A406:I406)+36,0)</f>
        <v>119.25297997337792</v>
      </c>
      <c r="N407" s="374">
        <f>VLOOKUP($D407,'[2]5D'!$C:$AY,COLUMNS($A406:J406)+36,0)</f>
        <v>125.25796411021149</v>
      </c>
      <c r="O407" s="374">
        <f>VLOOKUP($D407,'[2]5D'!$C:$AY,COLUMNS($A406:K406)+36,0)</f>
        <v>119.10285536995708</v>
      </c>
      <c r="P407" s="374">
        <f>VLOOKUP($D407,'[2]5D'!$C:$AY,COLUMNS($A406:L406)+36,0)</f>
        <v>119.11160332122903</v>
      </c>
      <c r="Q407" s="374">
        <f>VLOOKUP($D407,'[2]5D'!$C:$AY,COLUMNS($A406:M406)+36,0)</f>
        <v>107.1849372064589</v>
      </c>
    </row>
    <row r="408" spans="4:17" x14ac:dyDescent="0.25">
      <c r="D408" s="403">
        <v>19202</v>
      </c>
      <c r="E408" s="374">
        <v>67.076862024801201</v>
      </c>
      <c r="F408" s="374">
        <f>VLOOKUP($D408,'[2]5D'!$C:$AY,COLUMNS($A407:B407)+36,0)</f>
        <v>101.13476478041233</v>
      </c>
      <c r="G408" s="374">
        <f>VLOOKUP($D408,'[2]5D'!$C:$AY,COLUMNS($A407:C407)+36,0)</f>
        <v>124.06709218742513</v>
      </c>
      <c r="H408" s="374">
        <f>VLOOKUP($D408,'[2]5D'!$C:$AY,COLUMNS($A407:D407)+36,0)</f>
        <v>108.3670928442332</v>
      </c>
      <c r="I408" s="391">
        <f>VLOOKUP($D408,'[2]5D'!$C:$AY,COLUMNS($A407:E407)+36,0)</f>
        <v>80.539254965860124</v>
      </c>
      <c r="J408" s="391">
        <f>VLOOKUP($D408,'[2]5D'!$C:$AY,COLUMNS($A407:F407)+36,0)</f>
        <v>81.559211553844762</v>
      </c>
      <c r="K408" s="374">
        <f>VLOOKUP($D408,'[2]5D'!$C:$AY,COLUMNS($A407:G407)+36,0)</f>
        <v>107.60664220543389</v>
      </c>
      <c r="L408" s="374">
        <f>VLOOKUP($D408,'[2]5D'!$C:$AY,COLUMNS($A407:H407)+36,0)</f>
        <v>89.898760385256622</v>
      </c>
      <c r="M408" s="374">
        <f>VLOOKUP($D408,'[2]5D'!$C:$AY,COLUMNS($A407:I407)+36,0)</f>
        <v>93.021538048178414</v>
      </c>
      <c r="N408" s="374">
        <f>VLOOKUP($D408,'[2]5D'!$C:$AY,COLUMNS($A407:J407)+36,0)</f>
        <v>105.34277534843245</v>
      </c>
      <c r="O408" s="374">
        <f>VLOOKUP($D408,'[2]5D'!$C:$AY,COLUMNS($A407:K407)+36,0)</f>
        <v>115.5586081070773</v>
      </c>
      <c r="P408" s="374">
        <f>VLOOKUP($D408,'[2]5D'!$C:$AY,COLUMNS($A407:L407)+36,0)</f>
        <v>134.19493108728366</v>
      </c>
      <c r="Q408" s="374">
        <f>VLOOKUP($D408,'[2]5D'!$C:$AY,COLUMNS($A407:M407)+36,0)</f>
        <v>108.99124968671045</v>
      </c>
    </row>
    <row r="409" spans="4:17" x14ac:dyDescent="0.25">
      <c r="D409" s="403">
        <v>20119</v>
      </c>
      <c r="E409" s="374">
        <v>68.076862024801201</v>
      </c>
      <c r="F409" s="374">
        <f>VLOOKUP($D409,'[2]5D'!$C:$AY,COLUMNS($A408:B408)+36,0)</f>
        <v>110.78654369233456</v>
      </c>
      <c r="G409" s="374">
        <f>VLOOKUP($D409,'[2]5D'!$C:$AY,COLUMNS($A408:C408)+36,0)</f>
        <v>114.58112088382224</v>
      </c>
      <c r="H409" s="374">
        <f>VLOOKUP($D409,'[2]5D'!$C:$AY,COLUMNS($A408:D408)+36,0)</f>
        <v>131.09356349072013</v>
      </c>
      <c r="I409" s="391">
        <f>VLOOKUP($D409,'[2]5D'!$C:$AY,COLUMNS($A408:E408)+36,0)</f>
        <v>98.589062054408814</v>
      </c>
      <c r="J409" s="391">
        <f>VLOOKUP($D409,'[2]5D'!$C:$AY,COLUMNS($A408:F408)+36,0)</f>
        <v>118.12324252355072</v>
      </c>
      <c r="K409" s="374">
        <f>VLOOKUP($D409,'[2]5D'!$C:$AY,COLUMNS($A408:G408)+36,0)</f>
        <v>116.36935250273763</v>
      </c>
      <c r="L409" s="374">
        <f>VLOOKUP($D409,'[2]5D'!$C:$AY,COLUMNS($A408:H408)+36,0)</f>
        <v>127.52304920696598</v>
      </c>
      <c r="M409" s="374">
        <f>VLOOKUP($D409,'[2]5D'!$C:$AY,COLUMNS($A408:I408)+36,0)</f>
        <v>133.25375495164133</v>
      </c>
      <c r="N409" s="374">
        <f>VLOOKUP($D409,'[2]5D'!$C:$AY,COLUMNS($A408:J408)+36,0)</f>
        <v>120.07842029036702</v>
      </c>
      <c r="O409" s="374">
        <f>VLOOKUP($D409,'[2]5D'!$C:$AY,COLUMNS($A408:K408)+36,0)</f>
        <v>112.62849270550002</v>
      </c>
      <c r="P409" s="374">
        <f>VLOOKUP($D409,'[2]5D'!$C:$AY,COLUMNS($A408:L408)+36,0)</f>
        <v>124.07051511552758</v>
      </c>
      <c r="Q409" s="374">
        <f>VLOOKUP($D409,'[2]5D'!$C:$AY,COLUMNS($A408:M408)+36,0)</f>
        <v>118.53328739892865</v>
      </c>
    </row>
    <row r="410" spans="4:17" x14ac:dyDescent="0.25">
      <c r="D410" s="403">
        <v>20129</v>
      </c>
      <c r="E410" s="374">
        <v>69.076862024801201</v>
      </c>
      <c r="F410" s="374">
        <f>VLOOKUP($D410,'[2]5D'!$C:$AY,COLUMNS($A409:B409)+36,0)</f>
        <v>105.49664437458188</v>
      </c>
      <c r="G410" s="374">
        <f>VLOOKUP($D410,'[2]5D'!$C:$AY,COLUMNS($A409:C409)+36,0)</f>
        <v>106.68707509314189</v>
      </c>
      <c r="H410" s="374">
        <f>VLOOKUP($D410,'[2]5D'!$C:$AY,COLUMNS($A409:D409)+36,0)</f>
        <v>111.91403153351536</v>
      </c>
      <c r="I410" s="391">
        <f>VLOOKUP($D410,'[2]5D'!$C:$AY,COLUMNS($A409:E409)+36,0)</f>
        <v>112.23112833612259</v>
      </c>
      <c r="J410" s="391">
        <f>VLOOKUP($D410,'[2]5D'!$C:$AY,COLUMNS($A409:F409)+36,0)</f>
        <v>114.64106403593763</v>
      </c>
      <c r="K410" s="374">
        <f>VLOOKUP($D410,'[2]5D'!$C:$AY,COLUMNS($A409:G409)+36,0)</f>
        <v>113.03444023606096</v>
      </c>
      <c r="L410" s="374">
        <f>VLOOKUP($D410,'[2]5D'!$C:$AY,COLUMNS($A409:H409)+36,0)</f>
        <v>113.33039725182769</v>
      </c>
      <c r="M410" s="374">
        <f>VLOOKUP($D410,'[2]5D'!$C:$AY,COLUMNS($A409:I409)+36,0)</f>
        <v>113.64749405443494</v>
      </c>
      <c r="N410" s="374">
        <f>VLOOKUP($D410,'[2]5D'!$C:$AY,COLUMNS($A409:J409)+36,0)</f>
        <v>113.9434510702017</v>
      </c>
      <c r="O410" s="374">
        <f>VLOOKUP($D410,'[2]5D'!$C:$AY,COLUMNS($A409:K409)+36,0)</f>
        <v>113.64749405443494</v>
      </c>
      <c r="P410" s="374">
        <f>VLOOKUP($D410,'[2]5D'!$C:$AY,COLUMNS($A409:L409)+36,0)</f>
        <v>105.42065421650626</v>
      </c>
      <c r="Q410" s="374">
        <f>VLOOKUP($D410,'[2]5D'!$C:$AY,COLUMNS($A409:M409)+36,0)</f>
        <v>105.91924895829048</v>
      </c>
    </row>
    <row r="411" spans="4:17" x14ac:dyDescent="0.25">
      <c r="D411" s="403">
        <v>20132</v>
      </c>
      <c r="E411" s="374">
        <v>70.076862024801201</v>
      </c>
      <c r="F411" s="374">
        <f>VLOOKUP($D411,'[2]5D'!$C:$AY,COLUMNS($A410:B410)+36,0)</f>
        <v>129.97917169611483</v>
      </c>
      <c r="G411" s="374">
        <f>VLOOKUP($D411,'[2]5D'!$C:$AY,COLUMNS($A410:C410)+36,0)</f>
        <v>117.845821968576</v>
      </c>
      <c r="H411" s="374">
        <f>VLOOKUP($D411,'[2]5D'!$C:$AY,COLUMNS($A410:D410)+36,0)</f>
        <v>117.68957410941869</v>
      </c>
      <c r="I411" s="391">
        <f>VLOOKUP($D411,'[2]5D'!$C:$AY,COLUMNS($A410:E410)+36,0)</f>
        <v>118.2340319776132</v>
      </c>
      <c r="J411" s="391">
        <f>VLOOKUP($D411,'[2]5D'!$C:$AY,COLUMNS($A410:F410)+36,0)</f>
        <v>88.675523983209885</v>
      </c>
      <c r="K411" s="374">
        <f>VLOOKUP($D411,'[2]5D'!$C:$AY,COLUMNS($A410:G410)+36,0)</f>
        <v>94.808546467303344</v>
      </c>
      <c r="L411" s="374">
        <f>VLOOKUP($D411,'[2]5D'!$C:$AY,COLUMNS($A410:H410)+36,0)</f>
        <v>91.04176708597079</v>
      </c>
      <c r="M411" s="374">
        <f>VLOOKUP($D411,'[2]5D'!$C:$AY,COLUMNS($A410:I410)+36,0)</f>
        <v>88.893325759729365</v>
      </c>
      <c r="N411" s="374">
        <f>VLOOKUP($D411,'[2]5D'!$C:$AY,COLUMNS($A410:J410)+36,0)</f>
        <v>111.03933433923015</v>
      </c>
      <c r="O411" s="374">
        <f>VLOOKUP($D411,'[2]5D'!$C:$AY,COLUMNS($A410:K410)+36,0)</f>
        <v>116.19664870085418</v>
      </c>
      <c r="P411" s="374">
        <f>VLOOKUP($D411,'[2]5D'!$C:$AY,COLUMNS($A410:L410)+36,0)</f>
        <v>116.14152241956704</v>
      </c>
      <c r="Q411" s="374">
        <f>VLOOKUP($D411,'[2]5D'!$C:$AY,COLUMNS($A410:M410)+36,0)</f>
        <v>112.50254274914077</v>
      </c>
    </row>
    <row r="412" spans="4:17" x14ac:dyDescent="0.25">
      <c r="D412" s="403">
        <v>20292</v>
      </c>
      <c r="E412" s="374">
        <v>71.076862024801201</v>
      </c>
      <c r="F412" s="374">
        <f>VLOOKUP($D412,'[2]5D'!$C:$AY,COLUMNS($A411:B411)+36,0)</f>
        <v>108.09917838748277</v>
      </c>
      <c r="G412" s="374">
        <f>VLOOKUP($D412,'[2]5D'!$C:$AY,COLUMNS($A411:C411)+36,0)</f>
        <v>104.8552694763175</v>
      </c>
      <c r="H412" s="374">
        <f>VLOOKUP($D412,'[2]5D'!$C:$AY,COLUMNS($A411:D411)+36,0)</f>
        <v>108.54285898012988</v>
      </c>
      <c r="I412" s="391">
        <f>VLOOKUP($D412,'[2]5D'!$C:$AY,COLUMNS($A411:E411)+36,0)</f>
        <v>108.78882386984758</v>
      </c>
      <c r="J412" s="391">
        <f>VLOOKUP($D412,'[2]5D'!$C:$AY,COLUMNS($A411:F411)+36,0)</f>
        <v>109.03961160054013</v>
      </c>
      <c r="K412" s="374">
        <f>VLOOKUP($D412,'[2]5D'!$C:$AY,COLUMNS($A411:G411)+36,0)</f>
        <v>109.28557649025785</v>
      </c>
      <c r="L412" s="374">
        <f>VLOOKUP($D412,'[2]5D'!$C:$AY,COLUMNS($A411:H411)+36,0)</f>
        <v>109.53636422095042</v>
      </c>
      <c r="M412" s="374">
        <f>VLOOKUP($D412,'[2]5D'!$C:$AY,COLUMNS($A411:I411)+36,0)</f>
        <v>109.78232911066812</v>
      </c>
      <c r="N412" s="374">
        <f>VLOOKUP($D412,'[2]5D'!$C:$AY,COLUMNS($A411:J411)+36,0)</f>
        <v>110.03311684136068</v>
      </c>
      <c r="O412" s="374">
        <f>VLOOKUP($D412,'[2]5D'!$C:$AY,COLUMNS($A411:K411)+36,0)</f>
        <v>109.78232911066812</v>
      </c>
      <c r="P412" s="374">
        <f>VLOOKUP($D412,'[2]5D'!$C:$AY,COLUMNS($A411:L411)+36,0)</f>
        <v>102.59382316159025</v>
      </c>
      <c r="Q412" s="374">
        <f>VLOOKUP($D412,'[2]5D'!$C:$AY,COLUMNS($A411:M411)+36,0)</f>
        <v>110.06205388720981</v>
      </c>
    </row>
    <row r="413" spans="4:17" x14ac:dyDescent="0.25">
      <c r="D413" s="403">
        <v>20300</v>
      </c>
      <c r="E413" s="374">
        <v>72.076862024801201</v>
      </c>
      <c r="F413" s="374">
        <f>VLOOKUP($D413,'[2]5D'!$C:$AY,COLUMNS($A412:B412)+36,0)</f>
        <v>124.87767065138679</v>
      </c>
      <c r="G413" s="374">
        <f>VLOOKUP($D413,'[2]5D'!$C:$AY,COLUMNS($A412:C412)+36,0)</f>
        <v>118.483290160821</v>
      </c>
      <c r="H413" s="374">
        <f>VLOOKUP($D413,'[2]5D'!$C:$AY,COLUMNS($A412:D412)+36,0)</f>
        <v>115.59105362590563</v>
      </c>
      <c r="I413" s="391">
        <f>VLOOKUP($D413,'[2]5D'!$C:$AY,COLUMNS($A412:E412)+36,0)</f>
        <v>116.06712289972074</v>
      </c>
      <c r="J413" s="391">
        <f>VLOOKUP($D413,'[2]5D'!$C:$AY,COLUMNS($A412:F412)+36,0)</f>
        <v>116.54347896225502</v>
      </c>
      <c r="K413" s="374">
        <f>VLOOKUP($D413,'[2]5D'!$C:$AY,COLUMNS($A412:G412)+36,0)</f>
        <v>117.01954823607012</v>
      </c>
      <c r="L413" s="374">
        <f>VLOOKUP($D413,'[2]5D'!$C:$AY,COLUMNS($A412:H412)+36,0)</f>
        <v>117.49561750988524</v>
      </c>
      <c r="M413" s="374">
        <f>VLOOKUP($D413,'[2]5D'!$C:$AY,COLUMNS($A412:I412)+36,0)</f>
        <v>117.97197357241953</v>
      </c>
      <c r="N413" s="374">
        <f>VLOOKUP($D413,'[2]5D'!$C:$AY,COLUMNS($A412:J412)+36,0)</f>
        <v>118.44804284623464</v>
      </c>
      <c r="O413" s="374">
        <f>VLOOKUP($D413,'[2]5D'!$C:$AY,COLUMNS($A412:K412)+36,0)</f>
        <v>117.97197357241953</v>
      </c>
      <c r="P413" s="374">
        <f>VLOOKUP($D413,'[2]5D'!$C:$AY,COLUMNS($A412:L412)+36,0)</f>
        <v>124.47023409777781</v>
      </c>
      <c r="Q413" s="374">
        <f>VLOOKUP($D413,'[2]5D'!$C:$AY,COLUMNS($A412:M412)+36,0)</f>
        <v>120.22986115841134</v>
      </c>
    </row>
    <row r="414" spans="4:17" x14ac:dyDescent="0.25">
      <c r="D414" s="403">
        <v>21003</v>
      </c>
      <c r="E414" s="374">
        <v>73.076862024801201</v>
      </c>
      <c r="F414" s="374">
        <f>VLOOKUP($D414,'[2]5D'!$C:$AY,COLUMNS($A413:B413)+36,0)</f>
        <v>100.81170541589096</v>
      </c>
      <c r="G414" s="374">
        <f>VLOOKUP($D414,'[2]5D'!$C:$AY,COLUMNS($A413:C413)+36,0)</f>
        <v>107.38264184989326</v>
      </c>
      <c r="H414" s="374">
        <f>VLOOKUP($D414,'[2]5D'!$C:$AY,COLUMNS($A413:D413)+36,0)</f>
        <v>111.68031935862987</v>
      </c>
      <c r="I414" s="391">
        <f>VLOOKUP($D414,'[2]5D'!$C:$AY,COLUMNS($A413:E413)+36,0)</f>
        <v>135.76657256960115</v>
      </c>
      <c r="J414" s="391">
        <f>VLOOKUP($D414,'[2]5D'!$C:$AY,COLUMNS($A413:F413)+36,0)</f>
        <v>132.97632960207042</v>
      </c>
      <c r="K414" s="374">
        <f>VLOOKUP($D414,'[2]5D'!$C:$AY,COLUMNS($A413:G413)+36,0)</f>
        <v>117.00225498978419</v>
      </c>
      <c r="L414" s="374">
        <f>VLOOKUP($D414,'[2]5D'!$C:$AY,COLUMNS($A413:H413)+36,0)</f>
        <v>102.94710128983237</v>
      </c>
      <c r="M414" s="374">
        <f>VLOOKUP($D414,'[2]5D'!$C:$AY,COLUMNS($A413:I413)+36,0)</f>
        <v>128.92686981990494</v>
      </c>
      <c r="N414" s="374">
        <f>VLOOKUP($D414,'[2]5D'!$C:$AY,COLUMNS($A413:J413)+36,0)</f>
        <v>118.25284889285686</v>
      </c>
      <c r="O414" s="374">
        <f>VLOOKUP($D414,'[2]5D'!$C:$AY,COLUMNS($A413:K413)+36,0)</f>
        <v>111.75906666543128</v>
      </c>
      <c r="P414" s="374">
        <f>VLOOKUP($D414,'[2]5D'!$C:$AY,COLUMNS($A413:L413)+36,0)</f>
        <v>114.58956285081747</v>
      </c>
      <c r="Q414" s="374">
        <f>VLOOKUP($D414,'[2]5D'!$C:$AY,COLUMNS($A413:M413)+36,0)</f>
        <v>118.78995645240194</v>
      </c>
    </row>
    <row r="415" spans="4:17" x14ac:dyDescent="0.25">
      <c r="D415" s="403">
        <v>21007</v>
      </c>
      <c r="E415" s="374">
        <v>74.076862024801201</v>
      </c>
      <c r="F415" s="374">
        <f>VLOOKUP($D415,'[2]5D'!$C:$AY,COLUMNS($A414:B414)+36,0)</f>
        <v>128.52532874685636</v>
      </c>
      <c r="G415" s="374">
        <f>VLOOKUP($D415,'[2]5D'!$C:$AY,COLUMNS($A414:C414)+36,0)</f>
        <v>106.15675163233125</v>
      </c>
      <c r="H415" s="374">
        <f>VLOOKUP($D415,'[2]5D'!$C:$AY,COLUMNS($A414:D414)+36,0)</f>
        <v>109.37136725386749</v>
      </c>
      <c r="I415" s="391">
        <f>VLOOKUP($D415,'[2]5D'!$C:$AY,COLUMNS($A414:E414)+36,0)</f>
        <v>112.66661729857819</v>
      </c>
      <c r="J415" s="391">
        <f>VLOOKUP($D415,'[2]5D'!$C:$AY,COLUMNS($A414:F414)+36,0)</f>
        <v>113.86614260552612</v>
      </c>
      <c r="K415" s="374">
        <f>VLOOKUP($D415,'[2]5D'!$C:$AY,COLUMNS($A414:G414)+36,0)</f>
        <v>115.0784388733541</v>
      </c>
      <c r="L415" s="374">
        <f>VLOOKUP($D415,'[2]5D'!$C:$AY,COLUMNS($A414:H414)+36,0)</f>
        <v>129.56433593400698</v>
      </c>
      <c r="M415" s="374">
        <f>VLOOKUP($D415,'[2]5D'!$C:$AY,COLUMNS($A414:I414)+36,0)</f>
        <v>109.9505321959015</v>
      </c>
      <c r="N415" s="374">
        <f>VLOOKUP($D415,'[2]5D'!$C:$AY,COLUMNS($A414:J414)+36,0)</f>
        <v>115.64743931755275</v>
      </c>
      <c r="O415" s="374">
        <f>VLOOKUP($D415,'[2]5D'!$C:$AY,COLUMNS($A414:K414)+36,0)</f>
        <v>118.38735413127068</v>
      </c>
      <c r="P415" s="374">
        <f>VLOOKUP($D415,'[2]5D'!$C:$AY,COLUMNS($A414:L414)+36,0)</f>
        <v>101.28694748603432</v>
      </c>
      <c r="Q415" s="374">
        <f>VLOOKUP($D415,'[2]5D'!$C:$AY,COLUMNS($A414:M414)+36,0)</f>
        <v>98.571071723987757</v>
      </c>
    </row>
    <row r="416" spans="4:17" x14ac:dyDescent="0.25">
      <c r="D416" s="403">
        <v>21009</v>
      </c>
      <c r="E416" s="374">
        <v>75.076862024801201</v>
      </c>
      <c r="F416" s="374">
        <f>VLOOKUP($D416,'[2]5D'!$C:$AY,COLUMNS($A415:B415)+36,0)</f>
        <v>122.15168264291465</v>
      </c>
      <c r="G416" s="374">
        <f>VLOOKUP($D416,'[2]5D'!$C:$AY,COLUMNS($A415:C415)+36,0)</f>
        <v>113.55806406080578</v>
      </c>
      <c r="H416" s="374">
        <f>VLOOKUP($D416,'[2]5D'!$C:$AY,COLUMNS($A415:D415)+36,0)</f>
        <v>119.39352734841479</v>
      </c>
      <c r="I416" s="391">
        <f>VLOOKUP($D416,'[2]5D'!$C:$AY,COLUMNS($A415:E415)+36,0)</f>
        <v>120.27980763693985</v>
      </c>
      <c r="J416" s="391">
        <f>VLOOKUP($D416,'[2]5D'!$C:$AY,COLUMNS($A415:F415)+36,0)</f>
        <v>121.18619306227261</v>
      </c>
      <c r="K416" s="374">
        <f>VLOOKUP($D416,'[2]5D'!$C:$AY,COLUMNS($A415:G415)+36,0)</f>
        <v>122.09944779674019</v>
      </c>
      <c r="L416" s="374">
        <f>VLOOKUP($D416,'[2]5D'!$C:$AY,COLUMNS($A415:H415)+36,0)</f>
        <v>108.30613379309588</v>
      </c>
      <c r="M416" s="374">
        <f>VLOOKUP($D416,'[2]5D'!$C:$AY,COLUMNS($A415:I415)+36,0)</f>
        <v>115.08171227024881</v>
      </c>
      <c r="N416" s="374">
        <f>VLOOKUP($D416,'[2]5D'!$C:$AY,COLUMNS($A415:J415)+36,0)</f>
        <v>118.16302399619597</v>
      </c>
      <c r="O416" s="374">
        <f>VLOOKUP($D416,'[2]5D'!$C:$AY,COLUMNS($A415:K415)+36,0)</f>
        <v>116.54659697172687</v>
      </c>
      <c r="P416" s="374">
        <f>VLOOKUP($D416,'[2]5D'!$C:$AY,COLUMNS($A415:L415)+36,0)</f>
        <v>113.98156834234871</v>
      </c>
      <c r="Q416" s="374">
        <f>VLOOKUP($D416,'[2]5D'!$C:$AY,COLUMNS($A415:M415)+36,0)</f>
        <v>114.55527756800964</v>
      </c>
    </row>
    <row r="417" spans="4:17" x14ac:dyDescent="0.25">
      <c r="D417" s="403">
        <v>22191</v>
      </c>
      <c r="E417" s="374">
        <v>76.076862024801201</v>
      </c>
      <c r="F417" s="374">
        <f>VLOOKUP($D417,'[2]5D'!$C:$AY,COLUMNS($A416:B416)+36,0)</f>
        <v>119.15614121688223</v>
      </c>
      <c r="G417" s="374">
        <f>VLOOKUP($D417,'[2]5D'!$C:$AY,COLUMNS($A416:C416)+36,0)</f>
        <v>101.13806436619754</v>
      </c>
      <c r="H417" s="374">
        <f>VLOOKUP($D417,'[2]5D'!$C:$AY,COLUMNS($A416:D416)+36,0)</f>
        <v>105.81911742215749</v>
      </c>
      <c r="I417" s="391">
        <f>VLOOKUP($D417,'[2]5D'!$C:$AY,COLUMNS($A416:E416)+36,0)</f>
        <v>109.84459814214563</v>
      </c>
      <c r="J417" s="391">
        <f>VLOOKUP($D417,'[2]5D'!$C:$AY,COLUMNS($A416:F416)+36,0)</f>
        <v>113.08351985910214</v>
      </c>
      <c r="K417" s="374">
        <f>VLOOKUP($D417,'[2]5D'!$C:$AY,COLUMNS($A416:G416)+36,0)</f>
        <v>113.97740769959934</v>
      </c>
      <c r="L417" s="374">
        <f>VLOOKUP($D417,'[2]5D'!$C:$AY,COLUMNS($A416:H416)+36,0)</f>
        <v>114.39731969917358</v>
      </c>
      <c r="M417" s="374">
        <f>VLOOKUP($D417,'[2]5D'!$C:$AY,COLUMNS($A416:I416)+36,0)</f>
        <v>114.81723169874778</v>
      </c>
      <c r="N417" s="374">
        <f>VLOOKUP($D417,'[2]5D'!$C:$AY,COLUMNS($A416:J416)+36,0)</f>
        <v>105.53567278016536</v>
      </c>
      <c r="O417" s="374">
        <f>VLOOKUP($D417,'[2]5D'!$C:$AY,COLUMNS($A416:K416)+36,0)</f>
        <v>140.00451387882998</v>
      </c>
      <c r="P417" s="374">
        <f>VLOOKUP($D417,'[2]5D'!$C:$AY,COLUMNS($A416:L416)+36,0)</f>
        <v>153.27831031912885</v>
      </c>
      <c r="Q417" s="374">
        <f>VLOOKUP($D417,'[2]5D'!$C:$AY,COLUMNS($A416:M416)+36,0)</f>
        <v>168.1356924390505</v>
      </c>
    </row>
    <row r="418" spans="4:17" x14ac:dyDescent="0.25">
      <c r="D418" s="403">
        <v>23911</v>
      </c>
      <c r="E418" s="374">
        <v>77.076862024801201</v>
      </c>
      <c r="F418" s="374">
        <f>VLOOKUP($D418,'[2]5D'!$C:$AY,COLUMNS($A417:B417)+36,0)</f>
        <v>102.84194952628081</v>
      </c>
      <c r="G418" s="374">
        <f>VLOOKUP($D418,'[2]5D'!$C:$AY,COLUMNS($A417:C417)+36,0)</f>
        <v>102.29117472347157</v>
      </c>
      <c r="H418" s="374">
        <f>VLOOKUP($D418,'[2]5D'!$C:$AY,COLUMNS($A417:D417)+36,0)</f>
        <v>96.824996767183123</v>
      </c>
      <c r="I418" s="391">
        <f>VLOOKUP($D418,'[2]5D'!$C:$AY,COLUMNS($A417:E417)+36,0)</f>
        <v>119.4755446234703</v>
      </c>
      <c r="J418" s="391">
        <f>VLOOKUP($D418,'[2]5D'!$C:$AY,COLUMNS($A417:F417)+36,0)</f>
        <v>121.04093448689657</v>
      </c>
      <c r="K418" s="374">
        <f>VLOOKUP($D418,'[2]5D'!$C:$AY,COLUMNS($A417:G417)+36,0)</f>
        <v>99.592542032374524</v>
      </c>
      <c r="L418" s="374">
        <f>VLOOKUP($D418,'[2]5D'!$C:$AY,COLUMNS($A417:H417)+36,0)</f>
        <v>104.45071365275919</v>
      </c>
      <c r="M418" s="374">
        <f>VLOOKUP($D418,'[2]5D'!$C:$AY,COLUMNS($A417:I417)+36,0)</f>
        <v>115.08777266498339</v>
      </c>
      <c r="N418" s="374">
        <f>VLOOKUP($D418,'[2]5D'!$C:$AY,COLUMNS($A417:J417)+36,0)</f>
        <v>90.675222524569207</v>
      </c>
      <c r="O418" s="374">
        <f>VLOOKUP($D418,'[2]5D'!$C:$AY,COLUMNS($A417:K417)+36,0)</f>
        <v>104.78135401722248</v>
      </c>
      <c r="P418" s="374">
        <f>VLOOKUP($D418,'[2]5D'!$C:$AY,COLUMNS($A417:L417)+36,0)</f>
        <v>113.08740823660408</v>
      </c>
      <c r="Q418" s="374">
        <f>VLOOKUP($D418,'[2]5D'!$C:$AY,COLUMNS($A417:M417)+36,0)</f>
        <v>106.82233510113575</v>
      </c>
    </row>
    <row r="419" spans="4:17" x14ac:dyDescent="0.25">
      <c r="D419" s="403">
        <v>23912</v>
      </c>
      <c r="E419" s="374">
        <v>78.076862024801201</v>
      </c>
      <c r="F419" s="374">
        <f>VLOOKUP($D419,'[2]5D'!$C:$AY,COLUMNS($A418:B418)+36,0)</f>
        <v>112.39216841897502</v>
      </c>
      <c r="G419" s="374">
        <f>VLOOKUP($D419,'[2]5D'!$C:$AY,COLUMNS($A418:C418)+36,0)</f>
        <v>115.19393501288512</v>
      </c>
      <c r="H419" s="374">
        <f>VLOOKUP($D419,'[2]5D'!$C:$AY,COLUMNS($A418:D418)+36,0)</f>
        <v>114.51979479538754</v>
      </c>
      <c r="I419" s="391">
        <f>VLOOKUP($D419,'[2]5D'!$C:$AY,COLUMNS($A418:E418)+36,0)</f>
        <v>114.51979479538754</v>
      </c>
      <c r="J419" s="391">
        <f>VLOOKUP($D419,'[2]5D'!$C:$AY,COLUMNS($A418:F418)+36,0)</f>
        <v>106.61936919471368</v>
      </c>
      <c r="K419" s="374">
        <f>VLOOKUP($D419,'[2]5D'!$C:$AY,COLUMNS($A418:G418)+36,0)</f>
        <v>110.13532848993688</v>
      </c>
      <c r="L419" s="374">
        <f>VLOOKUP($D419,'[2]5D'!$C:$AY,COLUMNS($A418:H418)+36,0)</f>
        <v>106.20028247918476</v>
      </c>
      <c r="M419" s="374">
        <f>VLOOKUP($D419,'[2]5D'!$C:$AY,COLUMNS($A418:I418)+36,0)</f>
        <v>105.88135939132972</v>
      </c>
      <c r="N419" s="374">
        <f>VLOOKUP($D419,'[2]5D'!$C:$AY,COLUMNS($A418:J418)+36,0)</f>
        <v>108.697595747173</v>
      </c>
      <c r="O419" s="374">
        <f>VLOOKUP($D419,'[2]5D'!$C:$AY,COLUMNS($A418:K418)+36,0)</f>
        <v>111.5887367833259</v>
      </c>
      <c r="P419" s="374">
        <f>VLOOKUP($D419,'[2]5D'!$C:$AY,COLUMNS($A418:L418)+36,0)</f>
        <v>113.34413158031616</v>
      </c>
      <c r="Q419" s="374">
        <f>VLOOKUP($D419,'[2]5D'!$C:$AY,COLUMNS($A418:M418)+36,0)</f>
        <v>114.89956572701701</v>
      </c>
    </row>
    <row r="420" spans="4:17" x14ac:dyDescent="0.25">
      <c r="D420" s="403">
        <v>23929</v>
      </c>
      <c r="E420" s="374">
        <v>79.076862024801201</v>
      </c>
      <c r="F420" s="374">
        <f>VLOOKUP($D420,'[2]5D'!$C:$AY,COLUMNS($A419:B419)+36,0)</f>
        <v>104.75715031184831</v>
      </c>
      <c r="G420" s="374">
        <f>VLOOKUP($D420,'[2]5D'!$C:$AY,COLUMNS($A419:C419)+36,0)</f>
        <v>107.30951175519833</v>
      </c>
      <c r="H420" s="374">
        <f>VLOOKUP($D420,'[2]5D'!$C:$AY,COLUMNS($A419:D419)+36,0)</f>
        <v>102.54182871892473</v>
      </c>
      <c r="I420" s="391">
        <f>VLOOKUP($D420,'[2]5D'!$C:$AY,COLUMNS($A419:E419)+36,0)</f>
        <v>116.41747338726044</v>
      </c>
      <c r="J420" s="391">
        <f>VLOOKUP($D420,'[2]5D'!$C:$AY,COLUMNS($A419:F419)+36,0)</f>
        <v>104.84792735590847</v>
      </c>
      <c r="K420" s="374">
        <f>VLOOKUP($D420,'[2]5D'!$C:$AY,COLUMNS($A419:G419)+36,0)</f>
        <v>114.02124369712311</v>
      </c>
      <c r="L420" s="374">
        <f>VLOOKUP($D420,'[2]5D'!$C:$AY,COLUMNS($A419:H419)+36,0)</f>
        <v>109.43458552651579</v>
      </c>
      <c r="M420" s="374">
        <f>VLOOKUP($D420,'[2]5D'!$C:$AY,COLUMNS($A419:I419)+36,0)</f>
        <v>111.42042900487044</v>
      </c>
      <c r="N420" s="374">
        <f>VLOOKUP($D420,'[2]5D'!$C:$AY,COLUMNS($A419:J419)+36,0)</f>
        <v>109.77867684650845</v>
      </c>
      <c r="O420" s="374">
        <f>VLOOKUP($D420,'[2]5D'!$C:$AY,COLUMNS($A419:K419)+36,0)</f>
        <v>109.94024177015622</v>
      </c>
      <c r="P420" s="374">
        <f>VLOOKUP($D420,'[2]5D'!$C:$AY,COLUMNS($A419:L419)+36,0)</f>
        <v>100.8958543053475</v>
      </c>
      <c r="Q420" s="374">
        <f>VLOOKUP($D420,'[2]5D'!$C:$AY,COLUMNS($A419:M419)+36,0)</f>
        <v>115.65579600725771</v>
      </c>
    </row>
    <row r="421" spans="4:17" x14ac:dyDescent="0.25">
      <c r="D421" s="403">
        <v>23960</v>
      </c>
      <c r="E421" s="374">
        <v>80.076862024801201</v>
      </c>
      <c r="F421" s="374">
        <f>VLOOKUP($D421,'[2]5D'!$C:$AY,COLUMNS($A420:B420)+36,0)</f>
        <v>129.48662124696054</v>
      </c>
      <c r="G421" s="374">
        <f>VLOOKUP($D421,'[2]5D'!$C:$AY,COLUMNS($A420:C420)+36,0)</f>
        <v>114.68946826624473</v>
      </c>
      <c r="H421" s="374">
        <f>VLOOKUP($D421,'[2]5D'!$C:$AY,COLUMNS($A420:D420)+36,0)</f>
        <v>123.79482529077839</v>
      </c>
      <c r="I421" s="391">
        <f>VLOOKUP($D421,'[2]5D'!$C:$AY,COLUMNS($A420:E420)+36,0)</f>
        <v>128.89968036497905</v>
      </c>
      <c r="J421" s="391">
        <f>VLOOKUP($D421,'[2]5D'!$C:$AY,COLUMNS($A420:F420)+36,0)</f>
        <v>107.17902250024284</v>
      </c>
      <c r="K421" s="374">
        <f>VLOOKUP($D421,'[2]5D'!$C:$AY,COLUMNS($A420:G420)+36,0)</f>
        <v>126.65642059042818</v>
      </c>
      <c r="L421" s="374">
        <f>VLOOKUP($D421,'[2]5D'!$C:$AY,COLUMNS($A420:H420)+36,0)</f>
        <v>106.6058321551012</v>
      </c>
      <c r="M421" s="374">
        <f>VLOOKUP($D421,'[2]5D'!$C:$AY,COLUMNS($A420:I420)+36,0)</f>
        <v>116.32421411734667</v>
      </c>
      <c r="N421" s="374">
        <f>VLOOKUP($D421,'[2]5D'!$C:$AY,COLUMNS($A420:J420)+36,0)</f>
        <v>114.28677424988417</v>
      </c>
      <c r="O421" s="374">
        <f>VLOOKUP($D421,'[2]5D'!$C:$AY,COLUMNS($A420:K420)+36,0)</f>
        <v>113.33649217783746</v>
      </c>
      <c r="P421" s="374">
        <f>VLOOKUP($D421,'[2]5D'!$C:$AY,COLUMNS($A420:L420)+36,0)</f>
        <v>113.1035402600709</v>
      </c>
      <c r="Q421" s="374">
        <f>VLOOKUP($D421,'[2]5D'!$C:$AY,COLUMNS($A420:M420)+36,0)</f>
        <v>110.66910210316347</v>
      </c>
    </row>
    <row r="422" spans="4:17" x14ac:dyDescent="0.25">
      <c r="D422" s="403">
        <v>24104</v>
      </c>
      <c r="E422" s="374">
        <v>81.076862024801201</v>
      </c>
      <c r="F422" s="374">
        <f>VLOOKUP($D422,'[2]5D'!$C:$AY,COLUMNS($A421:B421)+36,0)</f>
        <v>100.06758583875084</v>
      </c>
      <c r="G422" s="374">
        <f>VLOOKUP($D422,'[2]5D'!$C:$AY,COLUMNS($A421:C421)+36,0)</f>
        <v>117.70633386721127</v>
      </c>
      <c r="H422" s="374">
        <f>VLOOKUP($D422,'[2]5D'!$C:$AY,COLUMNS($A421:D421)+36,0)</f>
        <v>105.4764512595838</v>
      </c>
      <c r="I422" s="391">
        <f>VLOOKUP($D422,'[2]5D'!$C:$AY,COLUMNS($A421:E421)+36,0)</f>
        <v>91.018619934282583</v>
      </c>
      <c r="J422" s="391">
        <f>VLOOKUP($D422,'[2]5D'!$C:$AY,COLUMNS($A421:F421)+36,0)</f>
        <v>91.347207009857627</v>
      </c>
      <c r="K422" s="374">
        <f>VLOOKUP($D422,'[2]5D'!$C:$AY,COLUMNS($A421:G421)+36,0)</f>
        <v>105.14786418400877</v>
      </c>
      <c r="L422" s="374">
        <f>VLOOKUP($D422,'[2]5D'!$C:$AY,COLUMNS($A421:H421)+36,0)</f>
        <v>94.633077765607894</v>
      </c>
      <c r="M422" s="374">
        <f>VLOOKUP($D422,'[2]5D'!$C:$AY,COLUMNS($A421:I421)+36,0)</f>
        <v>120.92004381161007</v>
      </c>
      <c r="N422" s="374">
        <f>VLOOKUP($D422,'[2]5D'!$C:$AY,COLUMNS($A421:J421)+36,0)</f>
        <v>103.1763417305586</v>
      </c>
      <c r="O422" s="374">
        <f>VLOOKUP($D422,'[2]5D'!$C:$AY,COLUMNS($A421:K421)+36,0)</f>
        <v>106.24315443592552</v>
      </c>
      <c r="P422" s="374">
        <f>VLOOKUP($D422,'[2]5D'!$C:$AY,COLUMNS($A421:L421)+36,0)</f>
        <v>106.79079956188392</v>
      </c>
      <c r="Q422" s="374">
        <f>VLOOKUP($D422,'[2]5D'!$C:$AY,COLUMNS($A421:M421)+36,0)</f>
        <v>98.576122672508234</v>
      </c>
    </row>
    <row r="423" spans="4:17" x14ac:dyDescent="0.25">
      <c r="D423" s="403">
        <v>24311</v>
      </c>
      <c r="E423" s="374">
        <v>82.076862024801201</v>
      </c>
      <c r="F423" s="374">
        <f>VLOOKUP($D423,'[2]5D'!$C:$AY,COLUMNS($A422:B422)+36,0)</f>
        <v>109.49145929799384</v>
      </c>
      <c r="G423" s="374">
        <f>VLOOKUP($D423,'[2]5D'!$C:$AY,COLUMNS($A422:C422)+36,0)</f>
        <v>107.58581157652577</v>
      </c>
      <c r="H423" s="374">
        <f>VLOOKUP($D423,'[2]5D'!$C:$AY,COLUMNS($A422:D422)+36,0)</f>
        <v>113.59098681610573</v>
      </c>
      <c r="I423" s="391">
        <f>VLOOKUP($D423,'[2]5D'!$C:$AY,COLUMNS($A422:E422)+36,0)</f>
        <v>112.37193905749963</v>
      </c>
      <c r="J423" s="391">
        <f>VLOOKUP($D423,'[2]5D'!$C:$AY,COLUMNS($A422:F422)+36,0)</f>
        <v>120.7794799810445</v>
      </c>
      <c r="K423" s="374">
        <f>VLOOKUP($D423,'[2]5D'!$C:$AY,COLUMNS($A422:G422)+36,0)</f>
        <v>135.52652928715995</v>
      </c>
      <c r="L423" s="374">
        <f>VLOOKUP($D423,'[2]5D'!$C:$AY,COLUMNS($A422:H422)+36,0)</f>
        <v>140.51971169115376</v>
      </c>
      <c r="M423" s="374">
        <f>VLOOKUP($D423,'[2]5D'!$C:$AY,COLUMNS($A422:I422)+36,0)</f>
        <v>109.95370276448122</v>
      </c>
      <c r="N423" s="374">
        <f>VLOOKUP($D423,'[2]5D'!$C:$AY,COLUMNS($A422:J422)+36,0)</f>
        <v>113.53306814672111</v>
      </c>
      <c r="O423" s="374">
        <f>VLOOKUP($D423,'[2]5D'!$C:$AY,COLUMNS($A422:K422)+36,0)</f>
        <v>99.960453948078595</v>
      </c>
      <c r="P423" s="374">
        <f>VLOOKUP($D423,'[2]5D'!$C:$AY,COLUMNS($A422:L422)+36,0)</f>
        <v>107.27992123353637</v>
      </c>
      <c r="Q423" s="374">
        <f>VLOOKUP($D423,'[2]5D'!$C:$AY,COLUMNS($A422:M422)+36,0)</f>
        <v>109.889899494951</v>
      </c>
    </row>
    <row r="424" spans="4:17" x14ac:dyDescent="0.25">
      <c r="D424" s="403">
        <v>24312</v>
      </c>
      <c r="E424" s="374">
        <v>83.076862024801201</v>
      </c>
      <c r="F424" s="374">
        <f>VLOOKUP($D424,'[2]5D'!$C:$AY,COLUMNS($A423:B423)+36,0)</f>
        <v>102.08022348242811</v>
      </c>
      <c r="G424" s="374">
        <f>VLOOKUP($D424,'[2]5D'!$C:$AY,COLUMNS($A423:C423)+36,0)</f>
        <v>112.03066266435631</v>
      </c>
      <c r="H424" s="374">
        <f>VLOOKUP($D424,'[2]5D'!$C:$AY,COLUMNS($A423:D423)+36,0)</f>
        <v>110.12598128969765</v>
      </c>
      <c r="I424" s="391">
        <f>VLOOKUP($D424,'[2]5D'!$C:$AY,COLUMNS($A423:E423)+36,0)</f>
        <v>107.25865648858715</v>
      </c>
      <c r="J424" s="391">
        <f>VLOOKUP($D424,'[2]5D'!$C:$AY,COLUMNS($A423:F423)+36,0)</f>
        <v>108.29745930630834</v>
      </c>
      <c r="K424" s="374">
        <f>VLOOKUP($D424,'[2]5D'!$C:$AY,COLUMNS($A423:G423)+36,0)</f>
        <v>110.12598128969765</v>
      </c>
      <c r="L424" s="374">
        <f>VLOOKUP($D424,'[2]5D'!$C:$AY,COLUMNS($A423:H423)+36,0)</f>
        <v>103.9342011916293</v>
      </c>
      <c r="M424" s="374">
        <f>VLOOKUP($D424,'[2]5D'!$C:$AY,COLUMNS($A423:I423)+36,0)</f>
        <v>107.13411466256059</v>
      </c>
      <c r="N424" s="374">
        <f>VLOOKUP($D424,'[2]5D'!$C:$AY,COLUMNS($A423:J423)+36,0)</f>
        <v>94.916133100709246</v>
      </c>
      <c r="O424" s="374">
        <f>VLOOKUP($D424,'[2]5D'!$C:$AY,COLUMNS($A423:K423)+36,0)</f>
        <v>101.99481631829973</v>
      </c>
      <c r="P424" s="374">
        <f>VLOOKUP($D424,'[2]5D'!$C:$AY,COLUMNS($A423:L423)+36,0)</f>
        <v>104.05874301765586</v>
      </c>
      <c r="Q424" s="374">
        <f>VLOOKUP($D424,'[2]5D'!$C:$AY,COLUMNS($A423:M423)+36,0)</f>
        <v>101.31596004257186</v>
      </c>
    </row>
    <row r="425" spans="4:17" x14ac:dyDescent="0.25">
      <c r="D425" s="403">
        <v>24320</v>
      </c>
      <c r="E425" s="374">
        <v>84.076862024801201</v>
      </c>
      <c r="F425" s="374">
        <f>VLOOKUP($D425,'[2]5D'!$C:$AY,COLUMNS($A424:B424)+36,0)</f>
        <v>109.17049068499448</v>
      </c>
      <c r="G425" s="374">
        <f>VLOOKUP($D425,'[2]5D'!$C:$AY,COLUMNS($A424:C424)+36,0)</f>
        <v>102.15785910334685</v>
      </c>
      <c r="H425" s="374">
        <f>VLOOKUP($D425,'[2]5D'!$C:$AY,COLUMNS($A424:D424)+36,0)</f>
        <v>128.88643412499471</v>
      </c>
      <c r="I425" s="391">
        <f>VLOOKUP($D425,'[2]5D'!$C:$AY,COLUMNS($A424:E424)+36,0)</f>
        <v>135.19706561300646</v>
      </c>
      <c r="J425" s="391">
        <f>VLOOKUP($D425,'[2]5D'!$C:$AY,COLUMNS($A424:F424)+36,0)</f>
        <v>159.08286244352863</v>
      </c>
      <c r="K425" s="374">
        <f>VLOOKUP($D425,'[2]5D'!$C:$AY,COLUMNS($A424:G424)+36,0)</f>
        <v>139.13412924331902</v>
      </c>
      <c r="L425" s="374">
        <f>VLOOKUP($D425,'[2]5D'!$C:$AY,COLUMNS($A424:H424)+36,0)</f>
        <v>149.16656045092125</v>
      </c>
      <c r="M425" s="374">
        <f>VLOOKUP($D425,'[2]5D'!$C:$AY,COLUMNS($A424:I424)+36,0)</f>
        <v>107.1674385010834</v>
      </c>
      <c r="N425" s="374">
        <f>VLOOKUP($D425,'[2]5D'!$C:$AY,COLUMNS($A424:J424)+36,0)</f>
        <v>134.89682910594667</v>
      </c>
      <c r="O425" s="374">
        <f>VLOOKUP($D425,'[2]5D'!$C:$AY,COLUMNS($A424:K424)+36,0)</f>
        <v>108.01149962470437</v>
      </c>
      <c r="P425" s="374">
        <f>VLOOKUP($D425,'[2]5D'!$C:$AY,COLUMNS($A424:L424)+36,0)</f>
        <v>118.46970872078712</v>
      </c>
      <c r="Q425" s="374">
        <f>VLOOKUP($D425,'[2]5D'!$C:$AY,COLUMNS($A424:M424)+36,0)</f>
        <v>110.95627759356985</v>
      </c>
    </row>
    <row r="426" spans="4:17" x14ac:dyDescent="0.25">
      <c r="D426" s="403">
        <v>25111</v>
      </c>
      <c r="E426" s="374">
        <v>85.076862024801201</v>
      </c>
      <c r="F426" s="374">
        <f>VLOOKUP($D426,'[2]5D'!$C:$AY,COLUMNS($A425:B425)+36,0)</f>
        <v>95.093795821399269</v>
      </c>
      <c r="G426" s="374">
        <f>VLOOKUP($D426,'[2]5D'!$C:$AY,COLUMNS($A425:C425)+36,0)</f>
        <v>90.249106428352931</v>
      </c>
      <c r="H426" s="374">
        <f>VLOOKUP($D426,'[2]5D'!$C:$AY,COLUMNS($A425:D425)+36,0)</f>
        <v>113.69612027211787</v>
      </c>
      <c r="I426" s="391">
        <f>VLOOKUP($D426,'[2]5D'!$C:$AY,COLUMNS($A425:E425)+36,0)</f>
        <v>109.81906379877697</v>
      </c>
      <c r="J426" s="391">
        <f>VLOOKUP($D426,'[2]5D'!$C:$AY,COLUMNS($A425:F425)+36,0)</f>
        <v>111.39967139265352</v>
      </c>
      <c r="K426" s="374">
        <f>VLOOKUP($D426,'[2]5D'!$C:$AY,COLUMNS($A425:G425)+36,0)</f>
        <v>110.61682828689774</v>
      </c>
      <c r="L426" s="374">
        <f>VLOOKUP($D426,'[2]5D'!$C:$AY,COLUMNS($A425:H425)+36,0)</f>
        <v>111.00824983977562</v>
      </c>
      <c r="M426" s="374">
        <f>VLOOKUP($D426,'[2]5D'!$C:$AY,COLUMNS($A425:I425)+36,0)</f>
        <v>97.821983576371352</v>
      </c>
      <c r="N426" s="374">
        <f>VLOOKUP($D426,'[2]5D'!$C:$AY,COLUMNS($A425:J425)+36,0)</f>
        <v>146.49668805478359</v>
      </c>
      <c r="O426" s="374">
        <f>VLOOKUP($D426,'[2]5D'!$C:$AY,COLUMNS($A425:K425)+36,0)</f>
        <v>171.94553887970741</v>
      </c>
      <c r="P426" s="374">
        <f>VLOOKUP($D426,'[2]5D'!$C:$AY,COLUMNS($A425:L425)+36,0)</f>
        <v>107.94658095205332</v>
      </c>
      <c r="Q426" s="374">
        <f>VLOOKUP($D426,'[2]5D'!$C:$AY,COLUMNS($A425:M425)+36,0)</f>
        <v>106.74631796840085</v>
      </c>
    </row>
    <row r="427" spans="4:17" x14ac:dyDescent="0.25">
      <c r="D427" s="403">
        <v>25112</v>
      </c>
      <c r="E427" s="374">
        <v>86.076862024801201</v>
      </c>
      <c r="F427" s="374">
        <f>VLOOKUP($D427,'[2]5D'!$C:$AY,COLUMNS($A426:B426)+36,0)</f>
        <v>89.623665952708819</v>
      </c>
      <c r="G427" s="374">
        <f>VLOOKUP($D427,'[2]5D'!$C:$AY,COLUMNS($A426:C426)+36,0)</f>
        <v>105.8306114628423</v>
      </c>
      <c r="H427" s="374">
        <f>VLOOKUP($D427,'[2]5D'!$C:$AY,COLUMNS($A426:D426)+36,0)</f>
        <v>97.727136051851744</v>
      </c>
      <c r="I427" s="391">
        <f>VLOOKUP($D427,'[2]5D'!$C:$AY,COLUMNS($A426:E426)+36,0)</f>
        <v>101.7844620578131</v>
      </c>
      <c r="J427" s="391">
        <f>VLOOKUP($D427,'[2]5D'!$C:$AY,COLUMNS($A426:F426)+36,0)</f>
        <v>122.5403657114464</v>
      </c>
      <c r="K427" s="374">
        <f>VLOOKUP($D427,'[2]5D'!$C:$AY,COLUMNS($A426:G426)+36,0)</f>
        <v>107.27653019922923</v>
      </c>
      <c r="L427" s="374">
        <f>VLOOKUP($D427,'[2]5D'!$C:$AY,COLUMNS($A426:H426)+36,0)</f>
        <v>116.87722621080653</v>
      </c>
      <c r="M427" s="374">
        <f>VLOOKUP($D427,'[2]5D'!$C:$AY,COLUMNS($A426:I426)+36,0)</f>
        <v>115.56471280259609</v>
      </c>
      <c r="N427" s="374">
        <f>VLOOKUP($D427,'[2]5D'!$C:$AY,COLUMNS($A426:J426)+36,0)</f>
        <v>122.58044631074661</v>
      </c>
      <c r="O427" s="374">
        <f>VLOOKUP($D427,'[2]5D'!$C:$AY,COLUMNS($A426:K426)+36,0)</f>
        <v>118.34079510804973</v>
      </c>
      <c r="P427" s="374">
        <f>VLOOKUP($D427,'[2]5D'!$C:$AY,COLUMNS($A426:L426)+36,0)</f>
        <v>105.2172969864898</v>
      </c>
      <c r="Q427" s="374">
        <f>VLOOKUP($D427,'[2]5D'!$C:$AY,COLUMNS($A426:M426)+36,0)</f>
        <v>98.749997506159431</v>
      </c>
    </row>
    <row r="428" spans="4:17" x14ac:dyDescent="0.25">
      <c r="D428" s="403">
        <v>25130</v>
      </c>
      <c r="E428" s="374">
        <v>87.076862024801201</v>
      </c>
      <c r="F428" s="374">
        <f>VLOOKUP($D428,'[2]5D'!$C:$AY,COLUMNS($A427:B427)+36,0)</f>
        <v>85.564731507584469</v>
      </c>
      <c r="G428" s="374">
        <f>VLOOKUP($D428,'[2]5D'!$C:$AY,COLUMNS($A427:C427)+36,0)</f>
        <v>112.67407705493162</v>
      </c>
      <c r="H428" s="374">
        <f>VLOOKUP($D428,'[2]5D'!$C:$AY,COLUMNS($A427:D427)+36,0)</f>
        <v>117.48251748251755</v>
      </c>
      <c r="I428" s="391">
        <f>VLOOKUP($D428,'[2]5D'!$C:$AY,COLUMNS($A427:E427)+36,0)</f>
        <v>121.67832167832178</v>
      </c>
      <c r="J428" s="391">
        <f>VLOOKUP($D428,'[2]5D'!$C:$AY,COLUMNS($A427:F427)+36,0)</f>
        <v>125.87412587412597</v>
      </c>
      <c r="K428" s="374">
        <f>VLOOKUP($D428,'[2]5D'!$C:$AY,COLUMNS($A427:G427)+36,0)</f>
        <v>130.06993006993017</v>
      </c>
      <c r="L428" s="374">
        <f>VLOOKUP($D428,'[2]5D'!$C:$AY,COLUMNS($A427:H427)+36,0)</f>
        <v>134.26573426573438</v>
      </c>
      <c r="M428" s="374">
        <f>VLOOKUP($D428,'[2]5D'!$C:$AY,COLUMNS($A427:I427)+36,0)</f>
        <v>121.67832167832178</v>
      </c>
      <c r="N428" s="374">
        <f>VLOOKUP($D428,'[2]5D'!$C:$AY,COLUMNS($A427:J427)+36,0)</f>
        <v>125.87412587412597</v>
      </c>
      <c r="O428" s="374">
        <f>VLOOKUP($D428,'[2]5D'!$C:$AY,COLUMNS($A427:K427)+36,0)</f>
        <v>155.24475524475537</v>
      </c>
      <c r="P428" s="374">
        <f>VLOOKUP($D428,'[2]5D'!$C:$AY,COLUMNS($A427:L427)+36,0)</f>
        <v>134.26573426573438</v>
      </c>
      <c r="Q428" s="374">
        <f>VLOOKUP($D428,'[2]5D'!$C:$AY,COLUMNS($A427:M427)+36,0)</f>
        <v>125.87412587412597</v>
      </c>
    </row>
    <row r="429" spans="4:17" x14ac:dyDescent="0.25">
      <c r="D429" s="403">
        <v>25200</v>
      </c>
      <c r="E429" s="374">
        <v>88.076862024801201</v>
      </c>
      <c r="F429" s="374">
        <f>VLOOKUP($D429,'[2]5D'!$C:$AY,COLUMNS($A428:B428)+36,0)</f>
        <v>90.551146478887475</v>
      </c>
      <c r="G429" s="374">
        <f>VLOOKUP($D429,'[2]5D'!$C:$AY,COLUMNS($A428:C428)+36,0)</f>
        <v>119.03856654546499</v>
      </c>
      <c r="H429" s="374">
        <f>VLOOKUP($D429,'[2]5D'!$C:$AY,COLUMNS($A428:D428)+36,0)</f>
        <v>85.99090151570401</v>
      </c>
      <c r="I429" s="391">
        <f>VLOOKUP($D429,'[2]5D'!$C:$AY,COLUMNS($A428:E428)+36,0)</f>
        <v>102.51437790089702</v>
      </c>
      <c r="J429" s="391">
        <f>VLOOKUP($D429,'[2]5D'!$C:$AY,COLUMNS($A428:F428)+36,0)</f>
        <v>94.253579931151606</v>
      </c>
      <c r="K429" s="374">
        <f>VLOOKUP($D429,'[2]5D'!$C:$AY,COLUMNS($A428:G428)+36,0)</f>
        <v>98.384919138875418</v>
      </c>
      <c r="L429" s="374">
        <f>VLOOKUP($D429,'[2]5D'!$C:$AY,COLUMNS($A428:H428)+36,0)</f>
        <v>96.320189757864611</v>
      </c>
      <c r="M429" s="374">
        <f>VLOOKUP($D429,'[2]5D'!$C:$AY,COLUMNS($A428:I428)+36,0)</f>
        <v>122.31359069931483</v>
      </c>
      <c r="N429" s="374">
        <f>VLOOKUP($D429,'[2]5D'!$C:$AY,COLUMNS($A428:J428)+36,0)</f>
        <v>110.29942310798694</v>
      </c>
      <c r="O429" s="374">
        <f>VLOOKUP($D429,'[2]5D'!$C:$AY,COLUMNS($A428:K428)+36,0)</f>
        <v>109.64440118838878</v>
      </c>
      <c r="P429" s="374">
        <f>VLOOKUP($D429,'[2]5D'!$C:$AY,COLUMNS($A428:L428)+36,0)</f>
        <v>138.1187161186424</v>
      </c>
      <c r="Q429" s="374">
        <f>VLOOKUP($D429,'[2]5D'!$C:$AY,COLUMNS($A428:M428)+36,0)</f>
        <v>112.42996808857457</v>
      </c>
    </row>
    <row r="430" spans="4:17" x14ac:dyDescent="0.25">
      <c r="D430" s="403">
        <v>25930</v>
      </c>
      <c r="E430" s="374">
        <v>89.076862024801201</v>
      </c>
      <c r="F430" s="374">
        <f>VLOOKUP($D430,'[2]5D'!$C:$AY,COLUMNS($A429:B429)+36,0)</f>
        <v>127.06923378193602</v>
      </c>
      <c r="G430" s="374">
        <f>VLOOKUP($D430,'[2]5D'!$C:$AY,COLUMNS($A429:C429)+36,0)</f>
        <v>111.95268853861977</v>
      </c>
      <c r="H430" s="374">
        <f>VLOOKUP($D430,'[2]5D'!$C:$AY,COLUMNS($A429:D429)+36,0)</f>
        <v>125.11227138584889</v>
      </c>
      <c r="I430" s="391">
        <f>VLOOKUP($D430,'[2]5D'!$C:$AY,COLUMNS($A429:E429)+36,0)</f>
        <v>151.57969541143206</v>
      </c>
      <c r="J430" s="391">
        <f>VLOOKUP($D430,'[2]5D'!$C:$AY,COLUMNS($A429:F429)+36,0)</f>
        <v>130.95795045912058</v>
      </c>
      <c r="K430" s="374">
        <f>VLOOKUP($D430,'[2]5D'!$C:$AY,COLUMNS($A429:G429)+36,0)</f>
        <v>109.90192498132967</v>
      </c>
      <c r="L430" s="374">
        <f>VLOOKUP($D430,'[2]5D'!$C:$AY,COLUMNS($A429:H429)+36,0)</f>
        <v>88.439255011498915</v>
      </c>
      <c r="M430" s="374">
        <f>VLOOKUP($D430,'[2]5D'!$C:$AY,COLUMNS($A429:I429)+36,0)</f>
        <v>91.071258196222786</v>
      </c>
      <c r="N430" s="374">
        <f>VLOOKUP($D430,'[2]5D'!$C:$AY,COLUMNS($A429:J429)+36,0)</f>
        <v>101.77298314531002</v>
      </c>
      <c r="O430" s="374">
        <f>VLOOKUP($D430,'[2]5D'!$C:$AY,COLUMNS($A429:K429)+36,0)</f>
        <v>118.42073114683257</v>
      </c>
      <c r="P430" s="374">
        <f>VLOOKUP($D430,'[2]5D'!$C:$AY,COLUMNS($A429:L429)+36,0)</f>
        <v>130.31514070927196</v>
      </c>
      <c r="Q430" s="374">
        <f>VLOOKUP($D430,'[2]5D'!$C:$AY,COLUMNS($A429:M429)+36,0)</f>
        <v>123.11721297182818</v>
      </c>
    </row>
    <row r="431" spans="4:17" x14ac:dyDescent="0.25">
      <c r="D431" s="403">
        <v>25994</v>
      </c>
      <c r="E431" s="374">
        <v>90.076862024801201</v>
      </c>
      <c r="F431" s="374">
        <f>VLOOKUP($D431,'[2]5D'!$C:$AY,COLUMNS($A430:B430)+36,0)</f>
        <v>110.26164261061142</v>
      </c>
      <c r="G431" s="374">
        <f>VLOOKUP($D431,'[2]5D'!$C:$AY,COLUMNS($A430:C430)+36,0)</f>
        <v>105.22027259568374</v>
      </c>
      <c r="H431" s="374">
        <f>VLOOKUP($D431,'[2]5D'!$C:$AY,COLUMNS($A430:D430)+36,0)</f>
        <v>98.728431972911679</v>
      </c>
      <c r="I431" s="391">
        <f>VLOOKUP($D431,'[2]5D'!$C:$AY,COLUMNS($A430:E430)+36,0)</f>
        <v>81.221858002233375</v>
      </c>
      <c r="J431" s="391">
        <f>VLOOKUP($D431,'[2]5D'!$C:$AY,COLUMNS($A430:F430)+36,0)</f>
        <v>140.0093656568568</v>
      </c>
      <c r="K431" s="374">
        <f>VLOOKUP($D431,'[2]5D'!$C:$AY,COLUMNS($A430:G430)+36,0)</f>
        <v>132.66092720002888</v>
      </c>
      <c r="L431" s="374">
        <f>VLOOKUP($D431,'[2]5D'!$C:$AY,COLUMNS($A430:H430)+36,0)</f>
        <v>121.63826951478698</v>
      </c>
      <c r="M431" s="374">
        <f>VLOOKUP($D431,'[2]5D'!$C:$AY,COLUMNS($A430:I430)+36,0)</f>
        <v>113.33885666942838</v>
      </c>
      <c r="N431" s="374">
        <f>VLOOKUP($D431,'[2]5D'!$C:$AY,COLUMNS($A430:J430)+36,0)</f>
        <v>112.94982169230221</v>
      </c>
      <c r="O431" s="374">
        <f>VLOOKUP($D431,'[2]5D'!$C:$AY,COLUMNS($A430:K430)+36,0)</f>
        <v>125.7879759374663</v>
      </c>
      <c r="P431" s="374">
        <f>VLOOKUP($D431,'[2]5D'!$C:$AY,COLUMNS($A430:L430)+36,0)</f>
        <v>117.35888476639896</v>
      </c>
      <c r="Q431" s="374">
        <f>VLOOKUP($D431,'[2]5D'!$C:$AY,COLUMNS($A430:M430)+36,0)</f>
        <v>100.25064957021961</v>
      </c>
    </row>
    <row r="432" spans="4:17" x14ac:dyDescent="0.25">
      <c r="D432" s="403">
        <v>26512</v>
      </c>
      <c r="E432" s="374">
        <v>91.076862024801201</v>
      </c>
      <c r="F432" s="374">
        <f>VLOOKUP($D432,'[2]5D'!$C:$AY,COLUMNS($A431:B431)+36,0)</f>
        <v>131.30082975509708</v>
      </c>
      <c r="G432" s="374">
        <f>VLOOKUP($D432,'[2]5D'!$C:$AY,COLUMNS($A431:C431)+36,0)</f>
        <v>115.1076301518748</v>
      </c>
      <c r="H432" s="374">
        <f>VLOOKUP($D432,'[2]5D'!$C:$AY,COLUMNS($A431:D431)+36,0)</f>
        <v>128.91499801251163</v>
      </c>
      <c r="I432" s="391">
        <f>VLOOKUP($D432,'[2]5D'!$C:$AY,COLUMNS($A431:E431)+36,0)</f>
        <v>132.99883858974499</v>
      </c>
      <c r="J432" s="391">
        <f>VLOOKUP($D432,'[2]5D'!$C:$AY,COLUMNS($A431:F431)+36,0)</f>
        <v>134.58102911447295</v>
      </c>
      <c r="K432" s="374">
        <f>VLOOKUP($D432,'[2]5D'!$C:$AY,COLUMNS($A431:G431)+36,0)</f>
        <v>121.6840058197576</v>
      </c>
      <c r="L432" s="374">
        <f>VLOOKUP($D432,'[2]5D'!$C:$AY,COLUMNS($A431:H431)+36,0)</f>
        <v>106.14277992618524</v>
      </c>
      <c r="M432" s="374">
        <f>VLOOKUP($D432,'[2]5D'!$C:$AY,COLUMNS($A431:I431)+36,0)</f>
        <v>153.43857346015875</v>
      </c>
      <c r="N432" s="374">
        <f>VLOOKUP($D432,'[2]5D'!$C:$AY,COLUMNS($A431:J431)+36,0)</f>
        <v>146.05899093167952</v>
      </c>
      <c r="O432" s="374">
        <f>VLOOKUP($D432,'[2]5D'!$C:$AY,COLUMNS($A431:K431)+36,0)</f>
        <v>140.25195130675218</v>
      </c>
      <c r="P432" s="374">
        <f>VLOOKUP($D432,'[2]5D'!$C:$AY,COLUMNS($A431:L431)+36,0)</f>
        <v>131.04796270682345</v>
      </c>
      <c r="Q432" s="374">
        <f>VLOOKUP($D432,'[2]5D'!$C:$AY,COLUMNS($A431:M431)+36,0)</f>
        <v>116.74268209024284</v>
      </c>
    </row>
    <row r="433" spans="4:17" x14ac:dyDescent="0.25">
      <c r="D433" s="403">
        <v>26800</v>
      </c>
      <c r="E433" s="374">
        <v>92.076862024801201</v>
      </c>
      <c r="F433" s="374">
        <f>VLOOKUP($D433,'[2]5D'!$C:$AY,COLUMNS($A432:B432)+36,0)</f>
        <v>136.15950762882147</v>
      </c>
      <c r="G433" s="374">
        <f>VLOOKUP($D433,'[2]5D'!$C:$AY,COLUMNS($A432:C432)+36,0)</f>
        <v>96.89356147489049</v>
      </c>
      <c r="H433" s="374">
        <f>VLOOKUP($D433,'[2]5D'!$C:$AY,COLUMNS($A432:D432)+36,0)</f>
        <v>107.18687565565509</v>
      </c>
      <c r="I433" s="391">
        <f>VLOOKUP($D433,'[2]5D'!$C:$AY,COLUMNS($A432:E432)+36,0)</f>
        <v>113.4789390826173</v>
      </c>
      <c r="J433" s="391">
        <f>VLOOKUP($D433,'[2]5D'!$C:$AY,COLUMNS($A432:F432)+36,0)</f>
        <v>106.68291942649246</v>
      </c>
      <c r="K433" s="374">
        <f>VLOOKUP($D433,'[2]5D'!$C:$AY,COLUMNS($A432:G432)+36,0)</f>
        <v>112.08663015983382</v>
      </c>
      <c r="L433" s="374">
        <f>VLOOKUP($D433,'[2]5D'!$C:$AY,COLUMNS($A432:H432)+36,0)</f>
        <v>158.92460343701319</v>
      </c>
      <c r="M433" s="374">
        <f>VLOOKUP($D433,'[2]5D'!$C:$AY,COLUMNS($A432:I432)+36,0)</f>
        <v>159.27508120371286</v>
      </c>
      <c r="N433" s="374">
        <f>VLOOKUP($D433,'[2]5D'!$C:$AY,COLUMNS($A432:J432)+36,0)</f>
        <v>152.2791120692421</v>
      </c>
      <c r="O433" s="374">
        <f>VLOOKUP($D433,'[2]5D'!$C:$AY,COLUMNS($A432:K432)+36,0)</f>
        <v>100.91217468130441</v>
      </c>
      <c r="P433" s="374">
        <f>VLOOKUP($D433,'[2]5D'!$C:$AY,COLUMNS($A432:L432)+36,0)</f>
        <v>92.727844715080437</v>
      </c>
      <c r="Q433" s="374">
        <f>VLOOKUP($D433,'[2]5D'!$C:$AY,COLUMNS($A432:M432)+36,0)</f>
        <v>91.362937877571667</v>
      </c>
    </row>
    <row r="434" spans="4:17" x14ac:dyDescent="0.25">
      <c r="D434" s="403">
        <v>27200</v>
      </c>
      <c r="E434" s="374">
        <v>93.076862024801201</v>
      </c>
      <c r="F434" s="374">
        <f>VLOOKUP($D434,'[2]5D'!$C:$AY,COLUMNS($A433:B433)+36,0)</f>
        <v>105.2693185425595</v>
      </c>
      <c r="G434" s="374">
        <f>VLOOKUP($D434,'[2]5D'!$C:$AY,COLUMNS($A433:C433)+36,0)</f>
        <v>100.8052481617348</v>
      </c>
      <c r="H434" s="374">
        <f>VLOOKUP($D434,'[2]5D'!$C:$AY,COLUMNS($A433:D433)+36,0)</f>
        <v>101.94907959738333</v>
      </c>
      <c r="I434" s="391">
        <f>VLOOKUP($D434,'[2]5D'!$C:$AY,COLUMNS($A433:E433)+36,0)</f>
        <v>115.52977985813841</v>
      </c>
      <c r="J434" s="391">
        <f>VLOOKUP($D434,'[2]5D'!$C:$AY,COLUMNS($A433:F433)+36,0)</f>
        <v>115.83562988614959</v>
      </c>
      <c r="K434" s="374">
        <f>VLOOKUP($D434,'[2]5D'!$C:$AY,COLUMNS($A433:G433)+36,0)</f>
        <v>116.87627791541945</v>
      </c>
      <c r="L434" s="374">
        <f>VLOOKUP($D434,'[2]5D'!$C:$AY,COLUMNS($A433:H433)+36,0)</f>
        <v>115.77396679466149</v>
      </c>
      <c r="M434" s="374">
        <f>VLOOKUP($D434,'[2]5D'!$C:$AY,COLUMNS($A433:I433)+36,0)</f>
        <v>111.40264310044252</v>
      </c>
      <c r="N434" s="374">
        <f>VLOOKUP($D434,'[2]5D'!$C:$AY,COLUMNS($A433:J433)+36,0)</f>
        <v>133.07732207707184</v>
      </c>
      <c r="O434" s="374">
        <f>VLOOKUP($D434,'[2]5D'!$C:$AY,COLUMNS($A433:K433)+36,0)</f>
        <v>133.07595141309517</v>
      </c>
      <c r="P434" s="374">
        <f>VLOOKUP($D434,'[2]5D'!$C:$AY,COLUMNS($A433:L433)+36,0)</f>
        <v>110.26394946630447</v>
      </c>
      <c r="Q434" s="374">
        <f>VLOOKUP($D434,'[2]5D'!$C:$AY,COLUMNS($A433:M433)+36,0)</f>
        <v>110.35408232648128</v>
      </c>
    </row>
    <row r="435" spans="4:17" x14ac:dyDescent="0.25">
      <c r="D435" s="403">
        <v>27330</v>
      </c>
      <c r="E435" s="374">
        <v>94.076862024801201</v>
      </c>
      <c r="F435" s="374">
        <f>VLOOKUP($D435,'[2]5D'!$C:$AY,COLUMNS($A434:B434)+36,0)</f>
        <v>128.06815617546482</v>
      </c>
      <c r="G435" s="374">
        <f>VLOOKUP($D435,'[2]5D'!$C:$AY,COLUMNS($A434:C434)+36,0)</f>
        <v>133.76287009356386</v>
      </c>
      <c r="H435" s="374">
        <f>VLOOKUP($D435,'[2]5D'!$C:$AY,COLUMNS($A434:D434)+36,0)</f>
        <v>141.90903184414609</v>
      </c>
      <c r="I435" s="391">
        <f>VLOOKUP($D435,'[2]5D'!$C:$AY,COLUMNS($A434:E434)+36,0)</f>
        <v>134.58001937105828</v>
      </c>
      <c r="J435" s="391">
        <f>VLOOKUP($D435,'[2]5D'!$C:$AY,COLUMNS($A434:F434)+36,0)</f>
        <v>148.78576826251248</v>
      </c>
      <c r="K435" s="374">
        <f>VLOOKUP($D435,'[2]5D'!$C:$AY,COLUMNS($A434:G434)+36,0)</f>
        <v>137.42116914934911</v>
      </c>
      <c r="L435" s="374">
        <f>VLOOKUP($D435,'[2]5D'!$C:$AY,COLUMNS($A434:H434)+36,0)</f>
        <v>127.63566632511684</v>
      </c>
      <c r="M435" s="374">
        <f>VLOOKUP($D435,'[2]5D'!$C:$AY,COLUMNS($A434:I434)+36,0)</f>
        <v>124.0089010331743</v>
      </c>
      <c r="N435" s="374">
        <f>VLOOKUP($D435,'[2]5D'!$C:$AY,COLUMNS($A434:J434)+36,0)</f>
        <v>134.46287619253818</v>
      </c>
      <c r="O435" s="374">
        <f>VLOOKUP($D435,'[2]5D'!$C:$AY,COLUMNS($A434:K434)+36,0)</f>
        <v>147.5915128212163</v>
      </c>
      <c r="P435" s="374">
        <f>VLOOKUP($D435,'[2]5D'!$C:$AY,COLUMNS($A434:L434)+36,0)</f>
        <v>154.93166458455806</v>
      </c>
      <c r="Q435" s="374">
        <f>VLOOKUP($D435,'[2]5D'!$C:$AY,COLUMNS($A434:M434)+36,0)</f>
        <v>147.06300917710186</v>
      </c>
    </row>
    <row r="436" spans="4:17" x14ac:dyDescent="0.25">
      <c r="D436" s="403">
        <v>27400</v>
      </c>
      <c r="E436" s="374">
        <v>95.076862024801201</v>
      </c>
      <c r="F436" s="374">
        <f>VLOOKUP($D436,'[2]5D'!$C:$AY,COLUMNS($A435:B435)+36,0)</f>
        <v>127.27002841370614</v>
      </c>
      <c r="G436" s="374">
        <f>VLOOKUP($D436,'[2]5D'!$C:$AY,COLUMNS($A435:C435)+36,0)</f>
        <v>113.42670898649976</v>
      </c>
      <c r="H436" s="374">
        <f>VLOOKUP($D436,'[2]5D'!$C:$AY,COLUMNS($A435:D435)+36,0)</f>
        <v>113.43385431594324</v>
      </c>
      <c r="I436" s="391">
        <f>VLOOKUP($D436,'[2]5D'!$C:$AY,COLUMNS($A435:E435)+36,0)</f>
        <v>107.17251566271545</v>
      </c>
      <c r="J436" s="391">
        <f>VLOOKUP($D436,'[2]5D'!$C:$AY,COLUMNS($A435:F435)+36,0)</f>
        <v>102.19429786024563</v>
      </c>
      <c r="K436" s="374">
        <f>VLOOKUP($D436,'[2]5D'!$C:$AY,COLUMNS($A435:G435)+36,0)</f>
        <v>128.27262991099499</v>
      </c>
      <c r="L436" s="374">
        <f>VLOOKUP($D436,'[2]5D'!$C:$AY,COLUMNS($A435:H435)+36,0)</f>
        <v>137.05636341954514</v>
      </c>
      <c r="M436" s="374">
        <f>VLOOKUP($D436,'[2]5D'!$C:$AY,COLUMNS($A435:I435)+36,0)</f>
        <v>124.07851894713369</v>
      </c>
      <c r="N436" s="374">
        <f>VLOOKUP($D436,'[2]5D'!$C:$AY,COLUMNS($A435:J435)+36,0)</f>
        <v>142.43030243332245</v>
      </c>
      <c r="O436" s="374">
        <f>VLOOKUP($D436,'[2]5D'!$C:$AY,COLUMNS($A435:K435)+36,0)</f>
        <v>169.62314224980437</v>
      </c>
      <c r="P436" s="374">
        <f>VLOOKUP($D436,'[2]5D'!$C:$AY,COLUMNS($A435:L435)+36,0)</f>
        <v>107.05766799226568</v>
      </c>
      <c r="Q436" s="374">
        <f>VLOOKUP($D436,'[2]5D'!$C:$AY,COLUMNS($A435:M435)+36,0)</f>
        <v>109.1103558475057</v>
      </c>
    </row>
    <row r="437" spans="4:17" x14ac:dyDescent="0.25">
      <c r="D437" s="403">
        <v>27900</v>
      </c>
      <c r="E437" s="374">
        <v>96.076862024801201</v>
      </c>
      <c r="F437" s="374">
        <f>VLOOKUP($D437,'[2]5D'!$C:$AY,COLUMNS($A436:B436)+36,0)</f>
        <v>115.64861865580562</v>
      </c>
      <c r="G437" s="374">
        <f>VLOOKUP($D437,'[2]5D'!$C:$AY,COLUMNS($A436:C436)+36,0)</f>
        <v>91.509229846117861</v>
      </c>
      <c r="H437" s="374">
        <f>VLOOKUP($D437,'[2]5D'!$C:$AY,COLUMNS($A436:D436)+36,0)</f>
        <v>124.96973198122221</v>
      </c>
      <c r="I437" s="391">
        <f>VLOOKUP($D437,'[2]5D'!$C:$AY,COLUMNS($A436:E436)+36,0)</f>
        <v>124.38528902736168</v>
      </c>
      <c r="J437" s="391">
        <f>VLOOKUP($D437,'[2]5D'!$C:$AY,COLUMNS($A436:F436)+36,0)</f>
        <v>113.50365962310487</v>
      </c>
      <c r="K437" s="374">
        <f>VLOOKUP($D437,'[2]5D'!$C:$AY,COLUMNS($A436:G436)+36,0)</f>
        <v>114.39296829435376</v>
      </c>
      <c r="L437" s="374">
        <f>VLOOKUP($D437,'[2]5D'!$C:$AY,COLUMNS($A436:H436)+36,0)</f>
        <v>115.03206695050443</v>
      </c>
      <c r="M437" s="374">
        <f>VLOOKUP($D437,'[2]5D'!$C:$AY,COLUMNS($A436:I436)+36,0)</f>
        <v>105.76196152791326</v>
      </c>
      <c r="N437" s="374">
        <f>VLOOKUP($D437,'[2]5D'!$C:$AY,COLUMNS($A436:J436)+36,0)</f>
        <v>118.2229915608247</v>
      </c>
      <c r="O437" s="374">
        <f>VLOOKUP($D437,'[2]5D'!$C:$AY,COLUMNS($A436:K436)+36,0)</f>
        <v>118.92287639588758</v>
      </c>
      <c r="P437" s="374">
        <f>VLOOKUP($D437,'[2]5D'!$C:$AY,COLUMNS($A436:L436)+36,0)</f>
        <v>100.29019876359956</v>
      </c>
      <c r="Q437" s="374">
        <f>VLOOKUP($D437,'[2]5D'!$C:$AY,COLUMNS($A436:M436)+36,0)</f>
        <v>104.65565202527738</v>
      </c>
    </row>
    <row r="438" spans="4:17" x14ac:dyDescent="0.25">
      <c r="D438" s="403">
        <v>28110</v>
      </c>
      <c r="E438" s="374">
        <v>97.076862024801201</v>
      </c>
      <c r="F438" s="374">
        <f>VLOOKUP($D438,'[2]5D'!$C:$AY,COLUMNS($A437:B437)+36,0)</f>
        <v>87.105214366935385</v>
      </c>
      <c r="G438" s="374">
        <f>VLOOKUP($D438,'[2]5D'!$C:$AY,COLUMNS($A437:C437)+36,0)</f>
        <v>130.54133698233574</v>
      </c>
      <c r="H438" s="374">
        <f>VLOOKUP($D438,'[2]5D'!$C:$AY,COLUMNS($A437:D437)+36,0)</f>
        <v>132.31598555021182</v>
      </c>
      <c r="I438" s="391">
        <f>VLOOKUP($D438,'[2]5D'!$C:$AY,COLUMNS($A437:E437)+36,0)</f>
        <v>126.71482993111451</v>
      </c>
      <c r="J438" s="391">
        <f>VLOOKUP($D438,'[2]5D'!$C:$AY,COLUMNS($A437:F437)+36,0)</f>
        <v>136.3846520880854</v>
      </c>
      <c r="K438" s="374">
        <f>VLOOKUP($D438,'[2]5D'!$C:$AY,COLUMNS($A437:G437)+36,0)</f>
        <v>123.08811114475797</v>
      </c>
      <c r="L438" s="374">
        <f>VLOOKUP($D438,'[2]5D'!$C:$AY,COLUMNS($A437:H437)+36,0)</f>
        <v>120.6677819210515</v>
      </c>
      <c r="M438" s="374">
        <f>VLOOKUP($D438,'[2]5D'!$C:$AY,COLUMNS($A437:I437)+36,0)</f>
        <v>122.56188329537403</v>
      </c>
      <c r="N438" s="374">
        <f>VLOOKUP($D438,'[2]5D'!$C:$AY,COLUMNS($A437:J437)+36,0)</f>
        <v>130.13805511832081</v>
      </c>
      <c r="O438" s="374">
        <f>VLOOKUP($D438,'[2]5D'!$C:$AY,COLUMNS($A437:K437)+36,0)</f>
        <v>124.45590677824879</v>
      </c>
      <c r="P438" s="374">
        <f>VLOOKUP($D438,'[2]5D'!$C:$AY,COLUMNS($A437:L437)+36,0)</f>
        <v>125.78719601367337</v>
      </c>
      <c r="Q438" s="374">
        <f>VLOOKUP($D438,'[2]5D'!$C:$AY,COLUMNS($A437:M437)+36,0)</f>
        <v>125.09076626897659</v>
      </c>
    </row>
    <row r="439" spans="4:17" x14ac:dyDescent="0.25">
      <c r="D439" s="403">
        <v>28150</v>
      </c>
      <c r="E439" s="374">
        <v>98.076862024801201</v>
      </c>
      <c r="F439" s="374">
        <f>VLOOKUP($D439,'[2]5D'!$C:$AY,COLUMNS($A438:B438)+36,0)</f>
        <v>112.82231844947295</v>
      </c>
      <c r="G439" s="374">
        <f>VLOOKUP($D439,'[2]5D'!$C:$AY,COLUMNS($A438:C438)+36,0)</f>
        <v>109.77734168845225</v>
      </c>
      <c r="H439" s="374">
        <f>VLOOKUP($D439,'[2]5D'!$C:$AY,COLUMNS($A438:D438)+36,0)</f>
        <v>106.72302286103051</v>
      </c>
      <c r="I439" s="391">
        <f>VLOOKUP($D439,'[2]5D'!$C:$AY,COLUMNS($A438:E438)+36,0)</f>
        <v>109.77422766631858</v>
      </c>
      <c r="J439" s="391">
        <f>VLOOKUP($D439,'[2]5D'!$C:$AY,COLUMNS($A438:F438)+36,0)</f>
        <v>113.75758825205959</v>
      </c>
      <c r="K439" s="374">
        <f>VLOOKUP($D439,'[2]5D'!$C:$AY,COLUMNS($A438:G438)+36,0)</f>
        <v>127.95284059846129</v>
      </c>
      <c r="L439" s="374">
        <f>VLOOKUP($D439,'[2]5D'!$C:$AY,COLUMNS($A438:H438)+36,0)</f>
        <v>124.39070710919829</v>
      </c>
      <c r="M439" s="374">
        <f>VLOOKUP($D439,'[2]5D'!$C:$AY,COLUMNS($A438:I438)+36,0)</f>
        <v>147.00732818542221</v>
      </c>
      <c r="N439" s="374">
        <f>VLOOKUP($D439,'[2]5D'!$C:$AY,COLUMNS($A438:J438)+36,0)</f>
        <v>137.70759507937848</v>
      </c>
      <c r="O439" s="374">
        <f>VLOOKUP($D439,'[2]5D'!$C:$AY,COLUMNS($A438:K438)+36,0)</f>
        <v>103.78407187668917</v>
      </c>
      <c r="P439" s="374">
        <f>VLOOKUP($D439,'[2]5D'!$C:$AY,COLUMNS($A438:L438)+36,0)</f>
        <v>147.48137064723863</v>
      </c>
      <c r="Q439" s="374">
        <f>VLOOKUP($D439,'[2]5D'!$C:$AY,COLUMNS($A438:M438)+36,0)</f>
        <v>122.43674635907171</v>
      </c>
    </row>
    <row r="440" spans="4:17" x14ac:dyDescent="0.25">
      <c r="D440" s="403">
        <v>28170</v>
      </c>
      <c r="E440" s="374">
        <v>99.076862024801201</v>
      </c>
      <c r="F440" s="374">
        <f>VLOOKUP($D440,'[2]5D'!$C:$AY,COLUMNS($A439:B439)+36,0)</f>
        <v>123.59113426278358</v>
      </c>
      <c r="G440" s="374">
        <f>VLOOKUP($D440,'[2]5D'!$C:$AY,COLUMNS($A439:C439)+36,0)</f>
        <v>124.1034501665298</v>
      </c>
      <c r="H440" s="374">
        <f>VLOOKUP($D440,'[2]5D'!$C:$AY,COLUMNS($A439:D439)+36,0)</f>
        <v>107.71995270452959</v>
      </c>
      <c r="I440" s="391">
        <f>VLOOKUP($D440,'[2]5D'!$C:$AY,COLUMNS($A439:E439)+36,0)</f>
        <v>101.38016322603936</v>
      </c>
      <c r="J440" s="391">
        <f>VLOOKUP($D440,'[2]5D'!$C:$AY,COLUMNS($A439:F439)+36,0)</f>
        <v>129.19752337013614</v>
      </c>
      <c r="K440" s="374">
        <f>VLOOKUP($D440,'[2]5D'!$C:$AY,COLUMNS($A439:G439)+36,0)</f>
        <v>116.35642217534998</v>
      </c>
      <c r="L440" s="374">
        <f>VLOOKUP($D440,'[2]5D'!$C:$AY,COLUMNS($A439:H439)+36,0)</f>
        <v>102.73679081428604</v>
      </c>
      <c r="M440" s="374">
        <f>VLOOKUP($D440,'[2]5D'!$C:$AY,COLUMNS($A439:I439)+36,0)</f>
        <v>84.253975962107205</v>
      </c>
      <c r="N440" s="374">
        <f>VLOOKUP($D440,'[2]5D'!$C:$AY,COLUMNS($A439:J439)+36,0)</f>
        <v>101.92056468732613</v>
      </c>
      <c r="O440" s="374">
        <f>VLOOKUP($D440,'[2]5D'!$C:$AY,COLUMNS($A439:K439)+36,0)</f>
        <v>117.93128566223479</v>
      </c>
      <c r="P440" s="374">
        <f>VLOOKUP($D440,'[2]5D'!$C:$AY,COLUMNS($A439:L439)+36,0)</f>
        <v>188.53209777395821</v>
      </c>
      <c r="Q440" s="374">
        <f>VLOOKUP($D440,'[2]5D'!$C:$AY,COLUMNS($A439:M439)+36,0)</f>
        <v>110.15551097058605</v>
      </c>
    </row>
    <row r="441" spans="4:17" x14ac:dyDescent="0.25">
      <c r="D441" s="403">
        <v>28191</v>
      </c>
      <c r="E441" s="374">
        <v>100.076862024801</v>
      </c>
      <c r="F441" s="374">
        <f>VLOOKUP($D441,'[2]5D'!$C:$AY,COLUMNS($A440:B440)+36,0)</f>
        <v>111.54351540610207</v>
      </c>
      <c r="G441" s="374">
        <f>VLOOKUP($D441,'[2]5D'!$C:$AY,COLUMNS($A440:C440)+36,0)</f>
        <v>137.37471272851997</v>
      </c>
      <c r="H441" s="374">
        <f>VLOOKUP($D441,'[2]5D'!$C:$AY,COLUMNS($A440:D440)+36,0)</f>
        <v>117.2141283673744</v>
      </c>
      <c r="I441" s="391">
        <f>VLOOKUP($D441,'[2]5D'!$C:$AY,COLUMNS($A440:E440)+36,0)</f>
        <v>110.0980511490767</v>
      </c>
      <c r="J441" s="391">
        <f>VLOOKUP($D441,'[2]5D'!$C:$AY,COLUMNS($A440:F440)+36,0)</f>
        <v>114.61585519504703</v>
      </c>
      <c r="K441" s="374">
        <f>VLOOKUP($D441,'[2]5D'!$C:$AY,COLUMNS($A440:G440)+36,0)</f>
        <v>102.24796953713211</v>
      </c>
      <c r="L441" s="374">
        <f>VLOOKUP($D441,'[2]5D'!$C:$AY,COLUMNS($A440:H440)+36,0)</f>
        <v>111.39473003414622</v>
      </c>
      <c r="M441" s="374">
        <f>VLOOKUP($D441,'[2]5D'!$C:$AY,COLUMNS($A440:I440)+36,0)</f>
        <v>138.49510087434302</v>
      </c>
      <c r="N441" s="374">
        <f>VLOOKUP($D441,'[2]5D'!$C:$AY,COLUMNS($A440:J440)+36,0)</f>
        <v>111.782503075855</v>
      </c>
      <c r="O441" s="374">
        <f>VLOOKUP($D441,'[2]5D'!$C:$AY,COLUMNS($A440:K440)+36,0)</f>
        <v>115.23724472291572</v>
      </c>
      <c r="P441" s="374">
        <f>VLOOKUP($D441,'[2]5D'!$C:$AY,COLUMNS($A440:L440)+36,0)</f>
        <v>170.51304392766346</v>
      </c>
      <c r="Q441" s="374">
        <f>VLOOKUP($D441,'[2]5D'!$C:$AY,COLUMNS($A440:M440)+36,0)</f>
        <v>157.97902191670718</v>
      </c>
    </row>
    <row r="442" spans="4:17" x14ac:dyDescent="0.25">
      <c r="D442" s="403">
        <v>28199</v>
      </c>
      <c r="E442" s="374">
        <v>101.076862024801</v>
      </c>
      <c r="F442" s="374">
        <f>VLOOKUP($D442,'[2]5D'!$C:$AY,COLUMNS($A441:B441)+36,0)</f>
        <v>95.443971847699061</v>
      </c>
      <c r="G442" s="374">
        <f>VLOOKUP($D442,'[2]5D'!$C:$AY,COLUMNS($A441:C441)+36,0)</f>
        <v>104.4459180673644</v>
      </c>
      <c r="H442" s="374">
        <f>VLOOKUP($D442,'[2]5D'!$C:$AY,COLUMNS($A441:D441)+36,0)</f>
        <v>110.17399737741786</v>
      </c>
      <c r="I442" s="391">
        <f>VLOOKUP($D442,'[2]5D'!$C:$AY,COLUMNS($A441:E441)+36,0)</f>
        <v>103.35462909749376</v>
      </c>
      <c r="J442" s="391">
        <f>VLOOKUP($D442,'[2]5D'!$C:$AY,COLUMNS($A441:F441)+36,0)</f>
        <v>119.5202208435887</v>
      </c>
      <c r="K442" s="374">
        <f>VLOOKUP($D442,'[2]5D'!$C:$AY,COLUMNS($A441:G441)+36,0)</f>
        <v>116.9959911091138</v>
      </c>
      <c r="L442" s="374">
        <f>VLOOKUP($D442,'[2]5D'!$C:$AY,COLUMNS($A441:H441)+36,0)</f>
        <v>127.86200978822082</v>
      </c>
      <c r="M442" s="374">
        <f>VLOOKUP($D442,'[2]5D'!$C:$AY,COLUMNS($A441:I441)+36,0)</f>
        <v>115.54479830358974</v>
      </c>
      <c r="N442" s="374">
        <f>VLOOKUP($D442,'[2]5D'!$C:$AY,COLUMNS($A441:J441)+36,0)</f>
        <v>101.11037337863237</v>
      </c>
      <c r="O442" s="374">
        <f>VLOOKUP($D442,'[2]5D'!$C:$AY,COLUMNS($A441:K441)+36,0)</f>
        <v>114.83906049014763</v>
      </c>
      <c r="P442" s="374">
        <f>VLOOKUP($D442,'[2]5D'!$C:$AY,COLUMNS($A441:L441)+36,0)</f>
        <v>152.61957987601571</v>
      </c>
      <c r="Q442" s="374">
        <f>VLOOKUP($D442,'[2]5D'!$C:$AY,COLUMNS($A441:M441)+36,0)</f>
        <v>132.5901965670102</v>
      </c>
    </row>
    <row r="443" spans="4:17" x14ac:dyDescent="0.25">
      <c r="D443" s="403">
        <v>28210</v>
      </c>
      <c r="E443" s="374">
        <v>102.076862024801</v>
      </c>
      <c r="F443" s="374">
        <f>VLOOKUP($D443,'[2]5D'!$C:$AY,COLUMNS($A442:B442)+36,0)</f>
        <v>106.43545516586124</v>
      </c>
      <c r="G443" s="374">
        <f>VLOOKUP($D443,'[2]5D'!$C:$AY,COLUMNS($A442:C442)+36,0)</f>
        <v>83.173720238529157</v>
      </c>
      <c r="H443" s="374">
        <f>VLOOKUP($D443,'[2]5D'!$C:$AY,COLUMNS($A442:D442)+36,0)</f>
        <v>126.81053988100517</v>
      </c>
      <c r="I443" s="391">
        <f>VLOOKUP($D443,'[2]5D'!$C:$AY,COLUMNS($A442:E442)+36,0)</f>
        <v>118.21366983362857</v>
      </c>
      <c r="J443" s="391">
        <f>VLOOKUP($D443,'[2]5D'!$C:$AY,COLUMNS($A442:F442)+36,0)</f>
        <v>108.65834627975603</v>
      </c>
      <c r="K443" s="374">
        <f>VLOOKUP($D443,'[2]5D'!$C:$AY,COLUMNS($A442:G442)+36,0)</f>
        <v>125.8035058888444</v>
      </c>
      <c r="L443" s="374">
        <f>VLOOKUP($D443,'[2]5D'!$C:$AY,COLUMNS($A442:H442)+36,0)</f>
        <v>141.64504329777861</v>
      </c>
      <c r="M443" s="374">
        <f>VLOOKUP($D443,'[2]5D'!$C:$AY,COLUMNS($A442:I442)+36,0)</f>
        <v>135.09104099941581</v>
      </c>
      <c r="N443" s="374">
        <f>VLOOKUP($D443,'[2]5D'!$C:$AY,COLUMNS($A442:J442)+36,0)</f>
        <v>96.650151286687773</v>
      </c>
      <c r="O443" s="374">
        <f>VLOOKUP($D443,'[2]5D'!$C:$AY,COLUMNS($A442:K442)+36,0)</f>
        <v>82.972797308977192</v>
      </c>
      <c r="P443" s="374">
        <f>VLOOKUP($D443,'[2]5D'!$C:$AY,COLUMNS($A442:L442)+36,0)</f>
        <v>83.233869276853127</v>
      </c>
      <c r="Q443" s="374">
        <f>VLOOKUP($D443,'[2]5D'!$C:$AY,COLUMNS($A442:M442)+36,0)</f>
        <v>88.498096483653654</v>
      </c>
    </row>
    <row r="444" spans="4:17" x14ac:dyDescent="0.25">
      <c r="D444" s="403">
        <v>28230</v>
      </c>
      <c r="E444" s="374">
        <v>103.076862024801</v>
      </c>
      <c r="F444" s="374">
        <f>VLOOKUP($D444,'[2]5D'!$C:$AY,COLUMNS($A443:B443)+36,0)</f>
        <v>117.22305848996888</v>
      </c>
      <c r="G444" s="374">
        <f>VLOOKUP($D444,'[2]5D'!$C:$AY,COLUMNS($A443:C443)+36,0)</f>
        <v>105.46427122220264</v>
      </c>
      <c r="H444" s="374">
        <f>VLOOKUP($D444,'[2]5D'!$C:$AY,COLUMNS($A443:D443)+36,0)</f>
        <v>107.87602260154438</v>
      </c>
      <c r="I444" s="391">
        <f>VLOOKUP($D444,'[2]5D'!$C:$AY,COLUMNS($A443:E443)+36,0)</f>
        <v>110.18778410457197</v>
      </c>
      <c r="J444" s="391">
        <f>VLOOKUP($D444,'[2]5D'!$C:$AY,COLUMNS($A443:F443)+36,0)</f>
        <v>109.69756935713852</v>
      </c>
      <c r="K444" s="374">
        <f>VLOOKUP($D444,'[2]5D'!$C:$AY,COLUMNS($A443:G443)+36,0)</f>
        <v>109.98560765896653</v>
      </c>
      <c r="L444" s="374">
        <f>VLOOKUP($D444,'[2]5D'!$C:$AY,COLUMNS($A443:H443)+36,0)</f>
        <v>105.1714793833749</v>
      </c>
      <c r="M444" s="374">
        <f>VLOOKUP($D444,'[2]5D'!$C:$AY,COLUMNS($A443:I443)+36,0)</f>
        <v>104.93105597272452</v>
      </c>
      <c r="N444" s="374">
        <f>VLOOKUP($D444,'[2]5D'!$C:$AY,COLUMNS($A443:J443)+36,0)</f>
        <v>107.44642809305114</v>
      </c>
      <c r="O444" s="374">
        <f>VLOOKUP($D444,'[2]5D'!$C:$AY,COLUMNS($A443:K443)+36,0)</f>
        <v>102.60049480043911</v>
      </c>
      <c r="P444" s="374">
        <f>VLOOKUP($D444,'[2]5D'!$C:$AY,COLUMNS($A443:L443)+36,0)</f>
        <v>100.77917399765376</v>
      </c>
      <c r="Q444" s="374">
        <f>VLOOKUP($D444,'[2]5D'!$C:$AY,COLUMNS($A443:M443)+36,0)</f>
        <v>121.188283909806</v>
      </c>
    </row>
    <row r="445" spans="4:17" x14ac:dyDescent="0.25">
      <c r="D445" s="403">
        <v>28240</v>
      </c>
      <c r="E445" s="374">
        <v>104.076862024801</v>
      </c>
      <c r="F445" s="374">
        <f>VLOOKUP($D445,'[2]5D'!$C:$AY,COLUMNS($A444:B444)+36,0)</f>
        <v>87.227572080335406</v>
      </c>
      <c r="G445" s="374">
        <f>VLOOKUP($D445,'[2]5D'!$C:$AY,COLUMNS($A444:C444)+36,0)</f>
        <v>82.347322688065276</v>
      </c>
      <c r="H445" s="374">
        <f>VLOOKUP($D445,'[2]5D'!$C:$AY,COLUMNS($A444:D444)+36,0)</f>
        <v>125.67140607013727</v>
      </c>
      <c r="I445" s="391">
        <f>VLOOKUP($D445,'[2]5D'!$C:$AY,COLUMNS($A444:E444)+36,0)</f>
        <v>134.71804869736738</v>
      </c>
      <c r="J445" s="391">
        <f>VLOOKUP($D445,'[2]5D'!$C:$AY,COLUMNS($A444:F444)+36,0)</f>
        <v>130.80270891294435</v>
      </c>
      <c r="K445" s="374">
        <f>VLOOKUP($D445,'[2]5D'!$C:$AY,COLUMNS($A444:G444)+36,0)</f>
        <v>133.52954707158594</v>
      </c>
      <c r="L445" s="374">
        <f>VLOOKUP($D445,'[2]5D'!$C:$AY,COLUMNS($A444:H444)+36,0)</f>
        <v>119.1574327456137</v>
      </c>
      <c r="M445" s="374">
        <f>VLOOKUP($D445,'[2]5D'!$C:$AY,COLUMNS($A444:I444)+36,0)</f>
        <v>119.43777853959507</v>
      </c>
      <c r="N445" s="374">
        <f>VLOOKUP($D445,'[2]5D'!$C:$AY,COLUMNS($A444:J444)+36,0)</f>
        <v>94.192614160595653</v>
      </c>
      <c r="O445" s="374">
        <f>VLOOKUP($D445,'[2]5D'!$C:$AY,COLUMNS($A444:K444)+36,0)</f>
        <v>97.216556602149709</v>
      </c>
      <c r="P445" s="374">
        <f>VLOOKUP($D445,'[2]5D'!$C:$AY,COLUMNS($A444:L444)+36,0)</f>
        <v>104.11840476118745</v>
      </c>
      <c r="Q445" s="374">
        <f>VLOOKUP($D445,'[2]5D'!$C:$AY,COLUMNS($A444:M444)+36,0)</f>
        <v>104.41581510231327</v>
      </c>
    </row>
    <row r="446" spans="4:17" x14ac:dyDescent="0.25">
      <c r="D446" s="403">
        <v>28250</v>
      </c>
      <c r="E446" s="374">
        <v>105.076862024801</v>
      </c>
      <c r="F446" s="374">
        <f>VLOOKUP($D446,'[2]5D'!$C:$AY,COLUMNS($A445:B445)+36,0)</f>
        <v>118.68156357524553</v>
      </c>
      <c r="G446" s="374">
        <f>VLOOKUP($D446,'[2]5D'!$C:$AY,COLUMNS($A445:C445)+36,0)</f>
        <v>121.76202699484749</v>
      </c>
      <c r="H446" s="374">
        <f>VLOOKUP($D446,'[2]5D'!$C:$AY,COLUMNS($A445:D445)+36,0)</f>
        <v>124.14495853537093</v>
      </c>
      <c r="I446" s="391">
        <f>VLOOKUP($D446,'[2]5D'!$C:$AY,COLUMNS($A445:E445)+36,0)</f>
        <v>128.1242896640828</v>
      </c>
      <c r="J446" s="391">
        <f>VLOOKUP($D446,'[2]5D'!$C:$AY,COLUMNS($A445:F445)+36,0)</f>
        <v>120.42397726410731</v>
      </c>
      <c r="K446" s="374">
        <f>VLOOKUP($D446,'[2]5D'!$C:$AY,COLUMNS($A445:G445)+36,0)</f>
        <v>114.50003684586822</v>
      </c>
      <c r="L446" s="374">
        <f>VLOOKUP($D446,'[2]5D'!$C:$AY,COLUMNS($A445:H445)+36,0)</f>
        <v>103.68130546897321</v>
      </c>
      <c r="M446" s="374">
        <f>VLOOKUP($D446,'[2]5D'!$C:$AY,COLUMNS($A445:I445)+36,0)</f>
        <v>205.42875919296108</v>
      </c>
      <c r="N446" s="374">
        <f>VLOOKUP($D446,'[2]5D'!$C:$AY,COLUMNS($A445:J445)+36,0)</f>
        <v>79.015219245363198</v>
      </c>
      <c r="O446" s="374">
        <f>VLOOKUP($D446,'[2]5D'!$C:$AY,COLUMNS($A445:K445)+36,0)</f>
        <v>97.239500551079814</v>
      </c>
      <c r="P446" s="374">
        <f>VLOOKUP($D446,'[2]5D'!$C:$AY,COLUMNS($A445:L445)+36,0)</f>
        <v>129.4106793363114</v>
      </c>
      <c r="Q446" s="374">
        <f>VLOOKUP($D446,'[2]5D'!$C:$AY,COLUMNS($A445:M445)+36,0)</f>
        <v>150.34176474614077</v>
      </c>
    </row>
    <row r="447" spans="4:17" x14ac:dyDescent="0.25">
      <c r="D447" s="403">
        <v>28260</v>
      </c>
      <c r="E447" s="374">
        <v>106.076862024801</v>
      </c>
      <c r="F447" s="374">
        <f>VLOOKUP($D447,'[2]5D'!$C:$AY,COLUMNS($A446:B446)+36,0)</f>
        <v>121.18801850552157</v>
      </c>
      <c r="G447" s="374">
        <f>VLOOKUP($D447,'[2]5D'!$C:$AY,COLUMNS($A446:C446)+36,0)</f>
        <v>95.068210054508796</v>
      </c>
      <c r="H447" s="374">
        <f>VLOOKUP($D447,'[2]5D'!$C:$AY,COLUMNS($A446:D446)+36,0)</f>
        <v>115.56110826898595</v>
      </c>
      <c r="I447" s="391">
        <f>VLOOKUP($D447,'[2]5D'!$C:$AY,COLUMNS($A446:E446)+36,0)</f>
        <v>110.60577894300542</v>
      </c>
      <c r="J447" s="391">
        <f>VLOOKUP($D447,'[2]5D'!$C:$AY,COLUMNS($A446:F446)+36,0)</f>
        <v>126.07742423945669</v>
      </c>
      <c r="K447" s="374">
        <f>VLOOKUP($D447,'[2]5D'!$C:$AY,COLUMNS($A446:G446)+36,0)</f>
        <v>148.60731412541108</v>
      </c>
      <c r="L447" s="374">
        <f>VLOOKUP($D447,'[2]5D'!$C:$AY,COLUMNS($A446:H446)+36,0)</f>
        <v>143.2922433928191</v>
      </c>
      <c r="M447" s="374">
        <f>VLOOKUP($D447,'[2]5D'!$C:$AY,COLUMNS($A446:I446)+36,0)</f>
        <v>105.58229817256735</v>
      </c>
      <c r="N447" s="374">
        <f>VLOOKUP($D447,'[2]5D'!$C:$AY,COLUMNS($A446:J446)+36,0)</f>
        <v>99.901570879571679</v>
      </c>
      <c r="O447" s="374">
        <f>VLOOKUP($D447,'[2]5D'!$C:$AY,COLUMNS($A446:K446)+36,0)</f>
        <v>91.222825727787438</v>
      </c>
      <c r="P447" s="374">
        <f>VLOOKUP($D447,'[2]5D'!$C:$AY,COLUMNS($A446:L446)+36,0)</f>
        <v>106.02818383405449</v>
      </c>
      <c r="Q447" s="374">
        <f>VLOOKUP($D447,'[2]5D'!$C:$AY,COLUMNS($A446:M446)+36,0)</f>
        <v>95.836710428226425</v>
      </c>
    </row>
    <row r="448" spans="4:17" x14ac:dyDescent="0.25">
      <c r="D448" s="403">
        <v>29102</v>
      </c>
      <c r="E448" s="374">
        <v>107.076862024801</v>
      </c>
      <c r="F448" s="374">
        <f>VLOOKUP($D448,'[2]5D'!$C:$AY,COLUMNS($A447:B447)+36,0)</f>
        <v>86.758729793827953</v>
      </c>
      <c r="G448" s="374">
        <f>VLOOKUP($D448,'[2]5D'!$C:$AY,COLUMNS($A447:C447)+36,0)</f>
        <v>76.21173797130507</v>
      </c>
      <c r="H448" s="374">
        <f>VLOOKUP($D448,'[2]5D'!$C:$AY,COLUMNS($A447:D447)+36,0)</f>
        <v>71.972986562474802</v>
      </c>
      <c r="I448" s="391">
        <f>VLOOKUP($D448,'[2]5D'!$C:$AY,COLUMNS($A447:E447)+36,0)</f>
        <v>69.68268850935489</v>
      </c>
      <c r="J448" s="391">
        <f>VLOOKUP($D448,'[2]5D'!$C:$AY,COLUMNS($A447:F447)+36,0)</f>
        <v>77.102524519021614</v>
      </c>
      <c r="K448" s="374">
        <f>VLOOKUP($D448,'[2]5D'!$C:$AY,COLUMNS($A447:G447)+36,0)</f>
        <v>70.669066118846516</v>
      </c>
      <c r="L448" s="374">
        <f>VLOOKUP($D448,'[2]5D'!$C:$AY,COLUMNS($A447:H447)+36,0)</f>
        <v>73.044496912757324</v>
      </c>
      <c r="M448" s="374">
        <f>VLOOKUP($D448,'[2]5D'!$C:$AY,COLUMNS($A447:I447)+36,0)</f>
        <v>79.675907879091653</v>
      </c>
      <c r="N448" s="374">
        <f>VLOOKUP($D448,'[2]5D'!$C:$AY,COLUMNS($A447:J447)+36,0)</f>
        <v>64.433560284830648</v>
      </c>
      <c r="O448" s="374">
        <f>VLOOKUP($D448,'[2]5D'!$C:$AY,COLUMNS($A447:K447)+36,0)</f>
        <v>63.344821170954852</v>
      </c>
      <c r="P448" s="374">
        <f>VLOOKUP($D448,'[2]5D'!$C:$AY,COLUMNS($A447:L447)+36,0)</f>
        <v>59.961580279540811</v>
      </c>
      <c r="Q448" s="374">
        <f>VLOOKUP($D448,'[2]5D'!$C:$AY,COLUMNS($A447:M447)+36,0)</f>
        <v>70.496637241487008</v>
      </c>
    </row>
    <row r="449" spans="4:17" x14ac:dyDescent="0.25">
      <c r="D449" s="403">
        <v>29200</v>
      </c>
      <c r="E449" s="374">
        <v>108.076862024801</v>
      </c>
      <c r="F449" s="374">
        <f>VLOOKUP($D449,'[2]5D'!$C:$AY,COLUMNS($A448:B448)+36,0)</f>
        <v>81.946524827348426</v>
      </c>
      <c r="G449" s="374">
        <f>VLOOKUP($D449,'[2]5D'!$C:$AY,COLUMNS($A448:C448)+36,0)</f>
        <v>81.144023022957057</v>
      </c>
      <c r="H449" s="374">
        <f>VLOOKUP($D449,'[2]5D'!$C:$AY,COLUMNS($A448:D448)+36,0)</f>
        <v>85.490614455972462</v>
      </c>
      <c r="I449" s="391">
        <f>VLOOKUP($D449,'[2]5D'!$C:$AY,COLUMNS($A448:E448)+36,0)</f>
        <v>61.701277953745929</v>
      </c>
      <c r="J449" s="391">
        <f>VLOOKUP($D449,'[2]5D'!$C:$AY,COLUMNS($A448:F448)+36,0)</f>
        <v>64.444420296556984</v>
      </c>
      <c r="K449" s="374">
        <f>VLOOKUP($D449,'[2]5D'!$C:$AY,COLUMNS($A448:G448)+36,0)</f>
        <v>77.965325352624419</v>
      </c>
      <c r="L449" s="374">
        <f>VLOOKUP($D449,'[2]5D'!$C:$AY,COLUMNS($A448:H448)+36,0)</f>
        <v>75.977430654134281</v>
      </c>
      <c r="M449" s="374">
        <f>VLOOKUP($D449,'[2]5D'!$C:$AY,COLUMNS($A448:I448)+36,0)</f>
        <v>71.661390041514821</v>
      </c>
      <c r="N449" s="374">
        <f>VLOOKUP($D449,'[2]5D'!$C:$AY,COLUMNS($A448:J448)+36,0)</f>
        <v>76.132465341137035</v>
      </c>
      <c r="O449" s="374">
        <f>VLOOKUP($D449,'[2]5D'!$C:$AY,COLUMNS($A448:K448)+36,0)</f>
        <v>73.797537184520877</v>
      </c>
      <c r="P449" s="374">
        <f>VLOOKUP($D449,'[2]5D'!$C:$AY,COLUMNS($A448:L448)+36,0)</f>
        <v>67.359233661106444</v>
      </c>
      <c r="Q449" s="374">
        <f>VLOOKUP($D449,'[2]5D'!$C:$AY,COLUMNS($A448:M448)+36,0)</f>
        <v>89.761678905734072</v>
      </c>
    </row>
    <row r="450" spans="4:17" x14ac:dyDescent="0.25">
      <c r="D450" s="403">
        <v>30120</v>
      </c>
      <c r="E450" s="374">
        <v>109.076862024801</v>
      </c>
      <c r="F450" s="374">
        <f>VLOOKUP($D450,'[2]5D'!$C:$AY,COLUMNS($A449:B449)+36,0)</f>
        <v>97.942844754460396</v>
      </c>
      <c r="G450" s="374">
        <f>VLOOKUP($D450,'[2]5D'!$C:$AY,COLUMNS($A449:C449)+36,0)</f>
        <v>69.230769230769269</v>
      </c>
      <c r="H450" s="374">
        <f>VLOOKUP($D450,'[2]5D'!$C:$AY,COLUMNS($A449:D449)+36,0)</f>
        <v>109.94194313614182</v>
      </c>
      <c r="I450" s="391">
        <f>VLOOKUP($D450,'[2]5D'!$C:$AY,COLUMNS($A449:E449)+36,0)</f>
        <v>111.05246781428464</v>
      </c>
      <c r="J450" s="391">
        <f>VLOOKUP($D450,'[2]5D'!$C:$AY,COLUMNS($A449:F449)+36,0)</f>
        <v>138.46153846153854</v>
      </c>
      <c r="K450" s="374">
        <f>VLOOKUP($D450,'[2]5D'!$C:$AY,COLUMNS($A449:G449)+36,0)</f>
        <v>119.81864980398834</v>
      </c>
      <c r="L450" s="374">
        <f>VLOOKUP($D450,'[2]5D'!$C:$AY,COLUMNS($A449:H449)+36,0)</f>
        <v>119.81864980398834</v>
      </c>
      <c r="M450" s="374">
        <f>VLOOKUP($D450,'[2]5D'!$C:$AY,COLUMNS($A449:I449)+36,0)</f>
        <v>138.46153846153854</v>
      </c>
      <c r="N450" s="374">
        <f>VLOOKUP($D450,'[2]5D'!$C:$AY,COLUMNS($A449:J449)+36,0)</f>
        <v>138.46153846153854</v>
      </c>
      <c r="O450" s="374">
        <f>VLOOKUP($D450,'[2]5D'!$C:$AY,COLUMNS($A449:K449)+36,0)</f>
        <v>115.38461538461544</v>
      </c>
      <c r="P450" s="374">
        <f>VLOOKUP($D450,'[2]5D'!$C:$AY,COLUMNS($A449:L449)+36,0)</f>
        <v>138.46153846153854</v>
      </c>
      <c r="Q450" s="374">
        <f>VLOOKUP($D450,'[2]5D'!$C:$AY,COLUMNS($A449:M449)+36,0)</f>
        <v>123.39692307692316</v>
      </c>
    </row>
    <row r="451" spans="4:17" x14ac:dyDescent="0.25">
      <c r="D451" s="403">
        <v>30200</v>
      </c>
      <c r="E451" s="374">
        <v>110.076862024801</v>
      </c>
      <c r="F451" s="374">
        <f>VLOOKUP($D451,'[2]5D'!$C:$AY,COLUMNS($A450:B450)+36,0)</f>
        <v>135.98363455955072</v>
      </c>
      <c r="G451" s="374">
        <f>VLOOKUP($D451,'[2]5D'!$C:$AY,COLUMNS($A450:C450)+36,0)</f>
        <v>108.68822379737931</v>
      </c>
      <c r="H451" s="374">
        <f>VLOOKUP($D451,'[2]5D'!$C:$AY,COLUMNS($A450:D450)+36,0)</f>
        <v>128.74078565371983</v>
      </c>
      <c r="I451" s="391">
        <f>VLOOKUP($D451,'[2]5D'!$C:$AY,COLUMNS($A450:E450)+36,0)</f>
        <v>130.04119763002004</v>
      </c>
      <c r="J451" s="391">
        <f>VLOOKUP($D451,'[2]5D'!$C:$AY,COLUMNS($A450:F450)+36,0)</f>
        <v>125.62403848177085</v>
      </c>
      <c r="K451" s="374">
        <f>VLOOKUP($D451,'[2]5D'!$C:$AY,COLUMNS($A450:G450)+36,0)</f>
        <v>128.1353405885036</v>
      </c>
      <c r="L451" s="374">
        <f>VLOOKUP($D451,'[2]5D'!$C:$AY,COLUMNS($A450:H450)+36,0)</f>
        <v>118.10805326971297</v>
      </c>
      <c r="M451" s="374">
        <f>VLOOKUP($D451,'[2]5D'!$C:$AY,COLUMNS($A450:I450)+36,0)</f>
        <v>122.4960023602063</v>
      </c>
      <c r="N451" s="374">
        <f>VLOOKUP($D451,'[2]5D'!$C:$AY,COLUMNS($A450:J450)+36,0)</f>
        <v>117.27379384451034</v>
      </c>
      <c r="O451" s="374">
        <f>VLOOKUP($D451,'[2]5D'!$C:$AY,COLUMNS($A450:K450)+36,0)</f>
        <v>118.57233833794965</v>
      </c>
      <c r="P451" s="374">
        <f>VLOOKUP($D451,'[2]5D'!$C:$AY,COLUMNS($A450:L450)+36,0)</f>
        <v>118.83111291279283</v>
      </c>
      <c r="Q451" s="374">
        <f>VLOOKUP($D451,'[2]5D'!$C:$AY,COLUMNS($A450:M450)+36,0)</f>
        <v>114.26106200414468</v>
      </c>
    </row>
    <row r="452" spans="4:17" x14ac:dyDescent="0.25">
      <c r="D452" s="403">
        <v>30400</v>
      </c>
      <c r="E452" s="374">
        <v>111.076862024801</v>
      </c>
      <c r="F452" s="374">
        <f>VLOOKUP($D452,'[2]5D'!$C:$AY,COLUMNS($A451:B451)+36,0)</f>
        <v>138.87665681658547</v>
      </c>
      <c r="G452" s="374">
        <f>VLOOKUP($D452,'[2]5D'!$C:$AY,COLUMNS($A451:C451)+36,0)</f>
        <v>96.535888722937699</v>
      </c>
      <c r="H452" s="374">
        <f>VLOOKUP($D452,'[2]5D'!$C:$AY,COLUMNS($A451:D451)+36,0)</f>
        <v>129.67349312425242</v>
      </c>
      <c r="I452" s="391">
        <f>VLOOKUP($D452,'[2]5D'!$C:$AY,COLUMNS($A451:E451)+36,0)</f>
        <v>130.98332638813375</v>
      </c>
      <c r="J452" s="391">
        <f>VLOOKUP($D452,'[2]5D'!$C:$AY,COLUMNS($A451:F451)+36,0)</f>
        <v>110.56357651274969</v>
      </c>
      <c r="K452" s="374">
        <f>VLOOKUP($D452,'[2]5D'!$C:$AY,COLUMNS($A451:G451)+36,0)</f>
        <v>123.74013200837865</v>
      </c>
      <c r="L452" s="374">
        <f>VLOOKUP($D452,'[2]5D'!$C:$AY,COLUMNS($A451:H451)+36,0)</f>
        <v>99.198362162156855</v>
      </c>
      <c r="M452" s="374">
        <f>VLOOKUP($D452,'[2]5D'!$C:$AY,COLUMNS($A451:I451)+36,0)</f>
        <v>106.54787453304124</v>
      </c>
      <c r="N452" s="374">
        <f>VLOOKUP($D452,'[2]5D'!$C:$AY,COLUMNS($A451:J451)+36,0)</f>
        <v>92.636532092521719</v>
      </c>
      <c r="O452" s="374">
        <f>VLOOKUP($D452,'[2]5D'!$C:$AY,COLUMNS($A451:K451)+36,0)</f>
        <v>99.460922929239928</v>
      </c>
      <c r="P452" s="374">
        <f>VLOOKUP($D452,'[2]5D'!$C:$AY,COLUMNS($A451:L451)+36,0)</f>
        <v>99.643229866922923</v>
      </c>
      <c r="Q452" s="374">
        <f>VLOOKUP($D452,'[2]5D'!$C:$AY,COLUMNS($A451:M451)+36,0)</f>
        <v>87.77414109377078</v>
      </c>
    </row>
    <row r="453" spans="4:17" x14ac:dyDescent="0.25">
      <c r="D453" s="403">
        <v>30920</v>
      </c>
      <c r="E453" s="374">
        <v>112.076862024801</v>
      </c>
      <c r="F453" s="374">
        <f>VLOOKUP($D453,'[2]5D'!$C:$AY,COLUMNS($A452:B452)+36,0)</f>
        <v>129.59199852268969</v>
      </c>
      <c r="G453" s="374">
        <f>VLOOKUP($D453,'[2]5D'!$C:$AY,COLUMNS($A452:C452)+36,0)</f>
        <v>102.47301757620185</v>
      </c>
      <c r="H453" s="374">
        <f>VLOOKUP($D453,'[2]5D'!$C:$AY,COLUMNS($A452:D452)+36,0)</f>
        <v>114.15706571275058</v>
      </c>
      <c r="I453" s="391">
        <f>VLOOKUP($D453,'[2]5D'!$C:$AY,COLUMNS($A452:E452)+36,0)</f>
        <v>100.80964801641707</v>
      </c>
      <c r="J453" s="391">
        <f>VLOOKUP($D453,'[2]5D'!$C:$AY,COLUMNS($A452:F452)+36,0)</f>
        <v>108.58298177682505</v>
      </c>
      <c r="K453" s="374">
        <f>VLOOKUP($D453,'[2]5D'!$C:$AY,COLUMNS($A452:G452)+36,0)</f>
        <v>106.23872968308653</v>
      </c>
      <c r="L453" s="374">
        <f>VLOOKUP($D453,'[2]5D'!$C:$AY,COLUMNS($A452:H452)+36,0)</f>
        <v>97.815195448763362</v>
      </c>
      <c r="M453" s="374">
        <f>VLOOKUP($D453,'[2]5D'!$C:$AY,COLUMNS($A452:I452)+36,0)</f>
        <v>96.418824460450054</v>
      </c>
      <c r="N453" s="374">
        <f>VLOOKUP($D453,'[2]5D'!$C:$AY,COLUMNS($A452:J452)+36,0)</f>
        <v>90.337677974796676</v>
      </c>
      <c r="O453" s="374">
        <f>VLOOKUP($D453,'[2]5D'!$C:$AY,COLUMNS($A452:K452)+36,0)</f>
        <v>59.196803359850236</v>
      </c>
      <c r="P453" s="374">
        <f>VLOOKUP($D453,'[2]5D'!$C:$AY,COLUMNS($A452:L452)+36,0)</f>
        <v>81.753778606100468</v>
      </c>
      <c r="Q453" s="374">
        <f>VLOOKUP($D453,'[2]5D'!$C:$AY,COLUMNS($A452:M452)+36,0)</f>
        <v>73.293359024062056</v>
      </c>
    </row>
    <row r="454" spans="4:17" x14ac:dyDescent="0.25">
      <c r="D454" s="403">
        <v>30990</v>
      </c>
      <c r="E454" s="374">
        <v>113.076862024801</v>
      </c>
      <c r="F454" s="374">
        <f>VLOOKUP($D454,'[2]5D'!$C:$AY,COLUMNS($A453:B453)+36,0)</f>
        <v>137.15486617708348</v>
      </c>
      <c r="G454" s="374">
        <f>VLOOKUP($D454,'[2]5D'!$C:$AY,COLUMNS($A453:C453)+36,0)</f>
        <v>98.226445836859654</v>
      </c>
      <c r="H454" s="374">
        <f>VLOOKUP($D454,'[2]5D'!$C:$AY,COLUMNS($A453:D453)+36,0)</f>
        <v>132.27667695834805</v>
      </c>
      <c r="I454" s="391">
        <f>VLOOKUP($D454,'[2]5D'!$C:$AY,COLUMNS($A453:E453)+36,0)</f>
        <v>133.61280500843239</v>
      </c>
      <c r="J454" s="391">
        <f>VLOOKUP($D454,'[2]5D'!$C:$AY,COLUMNS($A453:F453)+36,0)</f>
        <v>121.86410325335926</v>
      </c>
      <c r="K454" s="374">
        <f>VLOOKUP($D454,'[2]5D'!$C:$AY,COLUMNS($A453:G453)+36,0)</f>
        <v>129.2511950733799</v>
      </c>
      <c r="L454" s="374">
        <f>VLOOKUP($D454,'[2]5D'!$C:$AY,COLUMNS($A453:H453)+36,0)</f>
        <v>128.53873326089354</v>
      </c>
      <c r="M454" s="374">
        <f>VLOOKUP($D454,'[2]5D'!$C:$AY,COLUMNS($A453:I453)+36,0)</f>
        <v>144.75990716587106</v>
      </c>
      <c r="N454" s="374">
        <f>VLOOKUP($D454,'[2]5D'!$C:$AY,COLUMNS($A453:J453)+36,0)</f>
        <v>126.97564580385826</v>
      </c>
      <c r="O454" s="374">
        <f>VLOOKUP($D454,'[2]5D'!$C:$AY,COLUMNS($A453:K453)+36,0)</f>
        <v>133.42476207687429</v>
      </c>
      <c r="P454" s="374">
        <f>VLOOKUP($D454,'[2]5D'!$C:$AY,COLUMNS($A453:L453)+36,0)</f>
        <v>127.44414032332465</v>
      </c>
      <c r="Q454" s="374">
        <f>VLOOKUP($D454,'[2]5D'!$C:$AY,COLUMNS($A453:M453)+36,0)</f>
        <v>121.16840062718637</v>
      </c>
    </row>
    <row r="455" spans="4:17" x14ac:dyDescent="0.25">
      <c r="D455" s="403">
        <v>31002</v>
      </c>
      <c r="E455" s="374">
        <v>114.076862024801</v>
      </c>
      <c r="F455" s="374">
        <f>VLOOKUP($D455,'[2]5D'!$C:$AY,COLUMNS($A454:B454)+36,0)</f>
        <v>120.45941198149612</v>
      </c>
      <c r="G455" s="374">
        <f>VLOOKUP($D455,'[2]5D'!$C:$AY,COLUMNS($A454:C454)+36,0)</f>
        <v>117.36729829825158</v>
      </c>
      <c r="H455" s="374">
        <f>VLOOKUP($D455,'[2]5D'!$C:$AY,COLUMNS($A454:D454)+36,0)</f>
        <v>141.9400975286928</v>
      </c>
      <c r="I455" s="391">
        <f>VLOOKUP($D455,'[2]5D'!$C:$AY,COLUMNS($A454:E454)+36,0)</f>
        <v>95.333026143426608</v>
      </c>
      <c r="J455" s="391">
        <f>VLOOKUP($D455,'[2]5D'!$C:$AY,COLUMNS($A454:F454)+36,0)</f>
        <v>120.35376369561867</v>
      </c>
      <c r="K455" s="374">
        <f>VLOOKUP($D455,'[2]5D'!$C:$AY,COLUMNS($A454:G454)+36,0)</f>
        <v>132.87194385486097</v>
      </c>
      <c r="L455" s="374">
        <f>VLOOKUP($D455,'[2]5D'!$C:$AY,COLUMNS($A454:H454)+36,0)</f>
        <v>133.72504699541321</v>
      </c>
      <c r="M455" s="374">
        <f>VLOOKUP($D455,'[2]5D'!$C:$AY,COLUMNS($A454:I454)+36,0)</f>
        <v>132.52539505605264</v>
      </c>
      <c r="N455" s="374">
        <f>VLOOKUP($D455,'[2]5D'!$C:$AY,COLUMNS($A454:J454)+36,0)</f>
        <v>138.84297995310658</v>
      </c>
      <c r="O455" s="374">
        <f>VLOOKUP($D455,'[2]5D'!$C:$AY,COLUMNS($A454:K454)+36,0)</f>
        <v>134.29770735003618</v>
      </c>
      <c r="P455" s="374">
        <f>VLOOKUP($D455,'[2]5D'!$C:$AY,COLUMNS($A454:L454)+36,0)</f>
        <v>120.42915163863948</v>
      </c>
      <c r="Q455" s="374">
        <f>VLOOKUP($D455,'[2]5D'!$C:$AY,COLUMNS($A454:M454)+36,0)</f>
        <v>105.02658543429173</v>
      </c>
    </row>
    <row r="456" spans="4:17" x14ac:dyDescent="0.25">
      <c r="D456" s="403">
        <v>31003</v>
      </c>
      <c r="E456" s="374">
        <v>115.076862024801</v>
      </c>
      <c r="F456" s="374">
        <f>VLOOKUP($D456,'[2]5D'!$C:$AY,COLUMNS($A455:B455)+36,0)</f>
        <v>125.33481002664712</v>
      </c>
      <c r="G456" s="374">
        <f>VLOOKUP($D456,'[2]5D'!$C:$AY,COLUMNS($A455:C455)+36,0)</f>
        <v>124.33951494168149</v>
      </c>
      <c r="H456" s="374">
        <f>VLOOKUP($D456,'[2]5D'!$C:$AY,COLUMNS($A455:D455)+36,0)</f>
        <v>70.132995196398809</v>
      </c>
      <c r="I456" s="391">
        <f>VLOOKUP($D456,'[2]5D'!$C:$AY,COLUMNS($A455:E455)+36,0)</f>
        <v>102.22545356001136</v>
      </c>
      <c r="J456" s="391">
        <f>VLOOKUP($D456,'[2]5D'!$C:$AY,COLUMNS($A455:F455)+36,0)</f>
        <v>132.23315632854266</v>
      </c>
      <c r="K456" s="374">
        <f>VLOOKUP($D456,'[2]5D'!$C:$AY,COLUMNS($A455:G455)+36,0)</f>
        <v>101.92811037187492</v>
      </c>
      <c r="L456" s="374">
        <f>VLOOKUP($D456,'[2]5D'!$C:$AY,COLUMNS($A455:H455)+36,0)</f>
        <v>107.57795365786119</v>
      </c>
      <c r="M456" s="374">
        <f>VLOOKUP($D456,'[2]5D'!$C:$AY,COLUMNS($A455:I455)+36,0)</f>
        <v>110.00135711760817</v>
      </c>
      <c r="N456" s="374">
        <f>VLOOKUP($D456,'[2]5D'!$C:$AY,COLUMNS($A455:J455)+36,0)</f>
        <v>121.53934457915972</v>
      </c>
      <c r="O456" s="374">
        <f>VLOOKUP($D456,'[2]5D'!$C:$AY,COLUMNS($A455:K455)+36,0)</f>
        <v>157.46635352830828</v>
      </c>
      <c r="P456" s="374">
        <f>VLOOKUP($D456,'[2]5D'!$C:$AY,COLUMNS($A455:L455)+36,0)</f>
        <v>148.91799716883187</v>
      </c>
      <c r="Q456" s="374">
        <f>VLOOKUP($D456,'[2]5D'!$C:$AY,COLUMNS($A455:M455)+36,0)</f>
        <v>131.25707200221674</v>
      </c>
    </row>
    <row r="457" spans="4:17" x14ac:dyDescent="0.25">
      <c r="D457" s="403">
        <v>31009</v>
      </c>
      <c r="E457" s="374">
        <v>116.076862024801</v>
      </c>
      <c r="F457" s="374">
        <f>VLOOKUP($D457,'[2]5D'!$C:$AY,COLUMNS($A456:B456)+36,0)</f>
        <v>127.66798749937205</v>
      </c>
      <c r="G457" s="374">
        <f>VLOOKUP($D457,'[2]5D'!$C:$AY,COLUMNS($A456:C456)+36,0)</f>
        <v>125.66351231228845</v>
      </c>
      <c r="H457" s="374">
        <f>VLOOKUP($D457,'[2]5D'!$C:$AY,COLUMNS($A456:D456)+36,0)</f>
        <v>145.92643828305955</v>
      </c>
      <c r="I457" s="391">
        <f>VLOOKUP($D457,'[2]5D'!$C:$AY,COLUMNS($A456:E456)+36,0)</f>
        <v>97.962126445263763</v>
      </c>
      <c r="J457" s="391">
        <f>VLOOKUP($D457,'[2]5D'!$C:$AY,COLUMNS($A456:F456)+36,0)</f>
        <v>126.0170413462299</v>
      </c>
      <c r="K457" s="374">
        <f>VLOOKUP($D457,'[2]5D'!$C:$AY,COLUMNS($A456:G456)+36,0)</f>
        <v>122.81957087285413</v>
      </c>
      <c r="L457" s="374">
        <f>VLOOKUP($D457,'[2]5D'!$C:$AY,COLUMNS($A456:H456)+36,0)</f>
        <v>95.058052100058063</v>
      </c>
      <c r="M457" s="374">
        <f>VLOOKUP($D457,'[2]5D'!$C:$AY,COLUMNS($A456:I456)+36,0)</f>
        <v>110.67284065638695</v>
      </c>
      <c r="N457" s="374">
        <f>VLOOKUP($D457,'[2]5D'!$C:$AY,COLUMNS($A456:J456)+36,0)</f>
        <v>116.36219945870172</v>
      </c>
      <c r="O457" s="374">
        <f>VLOOKUP($D457,'[2]5D'!$C:$AY,COLUMNS($A456:K456)+36,0)</f>
        <v>131.23100499572959</v>
      </c>
      <c r="P457" s="374">
        <f>VLOOKUP($D457,'[2]5D'!$C:$AY,COLUMNS($A456:L456)+36,0)</f>
        <v>168.8930587580619</v>
      </c>
      <c r="Q457" s="374">
        <f>VLOOKUP($D457,'[2]5D'!$C:$AY,COLUMNS($A456:M456)+36,0)</f>
        <v>131.84710623746486</v>
      </c>
    </row>
    <row r="458" spans="4:17" x14ac:dyDescent="0.25">
      <c r="D458" s="403">
        <v>32110</v>
      </c>
      <c r="E458" s="374">
        <v>117.076862024801</v>
      </c>
      <c r="F458" s="374">
        <f>VLOOKUP($D458,'[2]5D'!$C:$AY,COLUMNS($A457:B457)+36,0)</f>
        <v>108.27235671134986</v>
      </c>
      <c r="G458" s="374">
        <f>VLOOKUP($D458,'[2]5D'!$C:$AY,COLUMNS($A457:C457)+36,0)</f>
        <v>104.61562479130298</v>
      </c>
      <c r="H458" s="374">
        <f>VLOOKUP($D458,'[2]5D'!$C:$AY,COLUMNS($A457:D457)+36,0)</f>
        <v>111.02749845279322</v>
      </c>
      <c r="I458" s="391">
        <f>VLOOKUP($D458,'[2]5D'!$C:$AY,COLUMNS($A457:E457)+36,0)</f>
        <v>96.910137696580648</v>
      </c>
      <c r="J458" s="391">
        <f>VLOOKUP($D458,'[2]5D'!$C:$AY,COLUMNS($A457:F457)+36,0)</f>
        <v>94.048182796792645</v>
      </c>
      <c r="K458" s="374">
        <f>VLOOKUP($D458,'[2]5D'!$C:$AY,COLUMNS($A457:G457)+36,0)</f>
        <v>103.05887967820455</v>
      </c>
      <c r="L458" s="374">
        <f>VLOOKUP($D458,'[2]5D'!$C:$AY,COLUMNS($A457:H457)+36,0)</f>
        <v>107.8576918266496</v>
      </c>
      <c r="M458" s="374">
        <f>VLOOKUP($D458,'[2]5D'!$C:$AY,COLUMNS($A457:I457)+36,0)</f>
        <v>108.29946631208345</v>
      </c>
      <c r="N458" s="374">
        <f>VLOOKUP($D458,'[2]5D'!$C:$AY,COLUMNS($A457:J457)+36,0)</f>
        <v>126.82947216000252</v>
      </c>
      <c r="O458" s="374">
        <f>VLOOKUP($D458,'[2]5D'!$C:$AY,COLUMNS($A457:K457)+36,0)</f>
        <v>119.43933728910385</v>
      </c>
      <c r="P458" s="374">
        <f>VLOOKUP($D458,'[2]5D'!$C:$AY,COLUMNS($A457:L457)+36,0)</f>
        <v>112.6298379103914</v>
      </c>
      <c r="Q458" s="374">
        <f>VLOOKUP($D458,'[2]5D'!$C:$AY,COLUMNS($A457:M457)+36,0)</f>
        <v>117.24415258012735</v>
      </c>
    </row>
    <row r="459" spans="4:17" x14ac:dyDescent="0.25">
      <c r="D459" s="403">
        <v>32120</v>
      </c>
      <c r="E459" s="374">
        <v>118.076862024801</v>
      </c>
      <c r="F459" s="374">
        <f>VLOOKUP($D459,'[2]5D'!$C:$AY,COLUMNS($A458:B458)+36,0)</f>
        <v>110.54560469426261</v>
      </c>
      <c r="G459" s="374">
        <f>VLOOKUP($D459,'[2]5D'!$C:$AY,COLUMNS($A458:C458)+36,0)</f>
        <v>101.38463339282441</v>
      </c>
      <c r="H459" s="374">
        <f>VLOOKUP($D459,'[2]5D'!$C:$AY,COLUMNS($A458:D458)+36,0)</f>
        <v>105.37976473154929</v>
      </c>
      <c r="I459" s="391">
        <f>VLOOKUP($D459,'[2]5D'!$C:$AY,COLUMNS($A458:E458)+36,0)</f>
        <v>117.13785111783116</v>
      </c>
      <c r="J459" s="391">
        <f>VLOOKUP($D459,'[2]5D'!$C:$AY,COLUMNS($A458:F458)+36,0)</f>
        <v>108.5410871454702</v>
      </c>
      <c r="K459" s="374">
        <f>VLOOKUP($D459,'[2]5D'!$C:$AY,COLUMNS($A458:G458)+36,0)</f>
        <v>110.35290099828357</v>
      </c>
      <c r="L459" s="374">
        <f>VLOOKUP($D459,'[2]5D'!$C:$AY,COLUMNS($A458:H458)+36,0)</f>
        <v>105.57288152776414</v>
      </c>
      <c r="M459" s="374">
        <f>VLOOKUP($D459,'[2]5D'!$C:$AY,COLUMNS($A458:I458)+36,0)</f>
        <v>105.55744211267591</v>
      </c>
      <c r="N459" s="374">
        <f>VLOOKUP($D459,'[2]5D'!$C:$AY,COLUMNS($A458:J458)+36,0)</f>
        <v>110.59228286384173</v>
      </c>
      <c r="O459" s="374">
        <f>VLOOKUP($D459,'[2]5D'!$C:$AY,COLUMNS($A458:K458)+36,0)</f>
        <v>93.203266818203687</v>
      </c>
      <c r="P459" s="374">
        <f>VLOOKUP($D459,'[2]5D'!$C:$AY,COLUMNS($A458:L458)+36,0)</f>
        <v>101.85621648512256</v>
      </c>
      <c r="Q459" s="374">
        <f>VLOOKUP($D459,'[2]5D'!$C:$AY,COLUMNS($A458:M458)+36,0)</f>
        <v>121.83861914594159</v>
      </c>
    </row>
    <row r="460" spans="4:17" x14ac:dyDescent="0.25">
      <c r="D460" s="403">
        <v>32200</v>
      </c>
      <c r="E460" s="374">
        <v>119.076862024801</v>
      </c>
      <c r="F460" s="374">
        <f>VLOOKUP($D460,'[2]5D'!$C:$AY,COLUMNS($A459:B459)+36,0)</f>
        <v>92.726018242751678</v>
      </c>
      <c r="G460" s="374">
        <f>VLOOKUP($D460,'[2]5D'!$C:$AY,COLUMNS($A459:C459)+36,0)</f>
        <v>92.715515572187982</v>
      </c>
      <c r="H460" s="374">
        <f>VLOOKUP($D460,'[2]5D'!$C:$AY,COLUMNS($A459:D459)+36,0)</f>
        <v>93.290322580645167</v>
      </c>
      <c r="I460" s="391">
        <f>VLOOKUP($D460,'[2]5D'!$C:$AY,COLUMNS($A459:E459)+36,0)</f>
        <v>111.94838709677421</v>
      </c>
      <c r="J460" s="391">
        <f>VLOOKUP($D460,'[2]5D'!$C:$AY,COLUMNS($A459:F459)+36,0)</f>
        <v>118.55094660778879</v>
      </c>
      <c r="K460" s="374">
        <f>VLOOKUP($D460,'[2]5D'!$C:$AY,COLUMNS($A459:G459)+36,0)</f>
        <v>107.92988542840271</v>
      </c>
      <c r="L460" s="374">
        <f>VLOOKUP($D460,'[2]5D'!$C:$AY,COLUMNS($A459:H459)+36,0)</f>
        <v>107.92988542840271</v>
      </c>
      <c r="M460" s="374">
        <f>VLOOKUP($D460,'[2]5D'!$C:$AY,COLUMNS($A459:I459)+36,0)</f>
        <v>116.12903225806451</v>
      </c>
      <c r="N460" s="374">
        <f>VLOOKUP($D460,'[2]5D'!$C:$AY,COLUMNS($A459:J459)+36,0)</f>
        <v>118.86208120128504</v>
      </c>
      <c r="O460" s="374">
        <f>VLOOKUP($D460,'[2]5D'!$C:$AY,COLUMNS($A459:K459)+36,0)</f>
        <v>116.12903225806451</v>
      </c>
      <c r="P460" s="374">
        <f>VLOOKUP($D460,'[2]5D'!$C:$AY,COLUMNS($A459:L459)+36,0)</f>
        <v>112.25806451612901</v>
      </c>
      <c r="Q460" s="374">
        <f>VLOOKUP($D460,'[2]5D'!$C:$AY,COLUMNS($A459:M459)+36,0)</f>
        <v>92.903225806451616</v>
      </c>
    </row>
    <row r="461" spans="4:17" x14ac:dyDescent="0.25">
      <c r="D461" s="403">
        <v>32300</v>
      </c>
      <c r="E461" s="374">
        <v>120.076862024801</v>
      </c>
      <c r="F461" s="374">
        <f>VLOOKUP($D461,'[2]5D'!$C:$AY,COLUMNS($A460:B460)+36,0)</f>
        <v>114.72983587409769</v>
      </c>
      <c r="G461" s="374">
        <f>VLOOKUP($D461,'[2]5D'!$C:$AY,COLUMNS($A460:C460)+36,0)</f>
        <v>97.013700923929761</v>
      </c>
      <c r="H461" s="374">
        <f>VLOOKUP($D461,'[2]5D'!$C:$AY,COLUMNS($A460:D460)+36,0)</f>
        <v>103.83491032835595</v>
      </c>
      <c r="I461" s="391">
        <f>VLOOKUP($D461,'[2]5D'!$C:$AY,COLUMNS($A460:E460)+36,0)</f>
        <v>118.83822371885107</v>
      </c>
      <c r="J461" s="391">
        <f>VLOOKUP($D461,'[2]5D'!$C:$AY,COLUMNS($A460:F460)+36,0)</f>
        <v>119.21063707127743</v>
      </c>
      <c r="K461" s="374">
        <f>VLOOKUP($D461,'[2]5D'!$C:$AY,COLUMNS($A460:G460)+36,0)</f>
        <v>113.96125703949498</v>
      </c>
      <c r="L461" s="374">
        <f>VLOOKUP($D461,'[2]5D'!$C:$AY,COLUMNS($A460:H460)+36,0)</f>
        <v>111.8616906967378</v>
      </c>
      <c r="M461" s="374">
        <f>VLOOKUP($D461,'[2]5D'!$C:$AY,COLUMNS($A460:I460)+36,0)</f>
        <v>120.61495410881466</v>
      </c>
      <c r="N461" s="374">
        <f>VLOOKUP($D461,'[2]5D'!$C:$AY,COLUMNS($A460:J460)+36,0)</f>
        <v>112.50604237799242</v>
      </c>
      <c r="O461" s="374">
        <f>VLOOKUP($D461,'[2]5D'!$C:$AY,COLUMNS($A460:K460)+36,0)</f>
        <v>103.152689179245</v>
      </c>
      <c r="P461" s="374">
        <f>VLOOKUP($D461,'[2]5D'!$C:$AY,COLUMNS($A460:L460)+36,0)</f>
        <v>93.809280559815363</v>
      </c>
      <c r="Q461" s="374">
        <f>VLOOKUP($D461,'[2]5D'!$C:$AY,COLUMNS($A460:M460)+36,0)</f>
        <v>89.258485329368412</v>
      </c>
    </row>
    <row r="462" spans="4:17" x14ac:dyDescent="0.25">
      <c r="D462" s="403">
        <v>32400</v>
      </c>
      <c r="E462" s="374">
        <v>121.076862024801</v>
      </c>
      <c r="F462" s="374">
        <f>VLOOKUP($D462,'[2]5D'!$C:$AY,COLUMNS($A461:B461)+36,0)</f>
        <v>109.37221353429433</v>
      </c>
      <c r="G462" s="374">
        <f>VLOOKUP($D462,'[2]5D'!$C:$AY,COLUMNS($A461:C461)+36,0)</f>
        <v>102.67599252634921</v>
      </c>
      <c r="H462" s="374">
        <f>VLOOKUP($D462,'[2]5D'!$C:$AY,COLUMNS($A461:D461)+36,0)</f>
        <v>110.34402335567144</v>
      </c>
      <c r="I462" s="391">
        <f>VLOOKUP($D462,'[2]5D'!$C:$AY,COLUMNS($A461:E461)+36,0)</f>
        <v>95.836356812434786</v>
      </c>
      <c r="J462" s="391">
        <f>VLOOKUP($D462,'[2]5D'!$C:$AY,COLUMNS($A461:F461)+36,0)</f>
        <v>98.068285280337591</v>
      </c>
      <c r="K462" s="374">
        <f>VLOOKUP($D462,'[2]5D'!$C:$AY,COLUMNS($A461:G461)+36,0)</f>
        <v>105.26371906100387</v>
      </c>
      <c r="L462" s="374">
        <f>VLOOKUP($D462,'[2]5D'!$C:$AY,COLUMNS($A461:H461)+36,0)</f>
        <v>114.95369140670597</v>
      </c>
      <c r="M462" s="374">
        <f>VLOOKUP($D462,'[2]5D'!$C:$AY,COLUMNS($A461:I461)+36,0)</f>
        <v>115.19028992129046</v>
      </c>
      <c r="N462" s="374">
        <f>VLOOKUP($D462,'[2]5D'!$C:$AY,COLUMNS($A461:J461)+36,0)</f>
        <v>115.66523581963106</v>
      </c>
      <c r="O462" s="374">
        <f>VLOOKUP($D462,'[2]5D'!$C:$AY,COLUMNS($A461:K461)+36,0)</f>
        <v>101.89436212525408</v>
      </c>
      <c r="P462" s="374">
        <f>VLOOKUP($D462,'[2]5D'!$C:$AY,COLUMNS($A461:L461)+36,0)</f>
        <v>103.11753971524054</v>
      </c>
      <c r="Q462" s="374">
        <f>VLOOKUP($D462,'[2]5D'!$C:$AY,COLUMNS($A461:M461)+36,0)</f>
        <v>98.753395344524236</v>
      </c>
    </row>
    <row r="463" spans="4:17" x14ac:dyDescent="0.25">
      <c r="D463" s="403">
        <v>32500</v>
      </c>
      <c r="E463" s="374">
        <v>122.076862024801</v>
      </c>
      <c r="F463" s="374">
        <f>VLOOKUP($D463,'[2]5D'!$C:$AY,COLUMNS($A462:B462)+36,0)</f>
        <v>108.9812443809024</v>
      </c>
      <c r="G463" s="374">
        <f>VLOOKUP($D463,'[2]5D'!$C:$AY,COLUMNS($A462:C462)+36,0)</f>
        <v>106.52621724930756</v>
      </c>
      <c r="H463" s="374">
        <f>VLOOKUP($D463,'[2]5D'!$C:$AY,COLUMNS($A462:D462)+36,0)</f>
        <v>106.97038484606088</v>
      </c>
      <c r="I463" s="391">
        <f>VLOOKUP($D463,'[2]5D'!$C:$AY,COLUMNS($A462:E462)+36,0)</f>
        <v>102.86844061049514</v>
      </c>
      <c r="J463" s="391">
        <f>VLOOKUP($D463,'[2]5D'!$C:$AY,COLUMNS($A462:F462)+36,0)</f>
        <v>98.413657483491207</v>
      </c>
      <c r="K463" s="374">
        <f>VLOOKUP($D463,'[2]5D'!$C:$AY,COLUMNS($A462:G462)+36,0)</f>
        <v>102.75082764668241</v>
      </c>
      <c r="L463" s="374">
        <f>VLOOKUP($D463,'[2]5D'!$C:$AY,COLUMNS($A462:H462)+36,0)</f>
        <v>111.89249210263758</v>
      </c>
      <c r="M463" s="374">
        <f>VLOOKUP($D463,'[2]5D'!$C:$AY,COLUMNS($A462:I462)+36,0)</f>
        <v>114.25182472900102</v>
      </c>
      <c r="N463" s="374">
        <f>VLOOKUP($D463,'[2]5D'!$C:$AY,COLUMNS($A462:J462)+36,0)</f>
        <v>122.60563594142586</v>
      </c>
      <c r="O463" s="374">
        <f>VLOOKUP($D463,'[2]5D'!$C:$AY,COLUMNS($A462:K462)+36,0)</f>
        <v>111.35685998311889</v>
      </c>
      <c r="P463" s="374">
        <f>VLOOKUP($D463,'[2]5D'!$C:$AY,COLUMNS($A462:L462)+36,0)</f>
        <v>101.43148777990064</v>
      </c>
      <c r="Q463" s="374">
        <f>VLOOKUP($D463,'[2]5D'!$C:$AY,COLUMNS($A462:M462)+36,0)</f>
        <v>119.89678921147258</v>
      </c>
    </row>
    <row r="464" spans="4:17" x14ac:dyDescent="0.25">
      <c r="D464" s="403">
        <v>32901</v>
      </c>
      <c r="E464" s="374">
        <v>123.076862024801</v>
      </c>
      <c r="F464" s="374">
        <f>VLOOKUP($D464,'[2]5D'!$C:$AY,COLUMNS($A463:B463)+36,0)</f>
        <v>122.00361236147766</v>
      </c>
      <c r="G464" s="374">
        <f>VLOOKUP($D464,'[2]5D'!$C:$AY,COLUMNS($A463:C463)+36,0)</f>
        <v>109.9899908552115</v>
      </c>
      <c r="H464" s="374">
        <f>VLOOKUP($D464,'[2]5D'!$C:$AY,COLUMNS($A463:D463)+36,0)</f>
        <v>110.05850344336096</v>
      </c>
      <c r="I464" s="391">
        <f>VLOOKUP($D464,'[2]5D'!$C:$AY,COLUMNS($A463:E463)+36,0)</f>
        <v>104.05895697612786</v>
      </c>
      <c r="J464" s="391">
        <f>VLOOKUP($D464,'[2]5D'!$C:$AY,COLUMNS($A463:F463)+36,0)</f>
        <v>106.15117695927098</v>
      </c>
      <c r="K464" s="374">
        <f>VLOOKUP($D464,'[2]5D'!$C:$AY,COLUMNS($A463:G463)+36,0)</f>
        <v>106.75621245958661</v>
      </c>
      <c r="L464" s="374">
        <f>VLOOKUP($D464,'[2]5D'!$C:$AY,COLUMNS($A463:H463)+36,0)</f>
        <v>112.73955915997264</v>
      </c>
      <c r="M464" s="374">
        <f>VLOOKUP($D464,'[2]5D'!$C:$AY,COLUMNS($A463:I463)+36,0)</f>
        <v>118.34312690075808</v>
      </c>
      <c r="N464" s="374">
        <f>VLOOKUP($D464,'[2]5D'!$C:$AY,COLUMNS($A463:J463)+36,0)</f>
        <v>126.83643366551875</v>
      </c>
      <c r="O464" s="374">
        <f>VLOOKUP($D464,'[2]5D'!$C:$AY,COLUMNS($A463:K463)+36,0)</f>
        <v>127.42647072916247</v>
      </c>
      <c r="P464" s="374">
        <f>VLOOKUP($D464,'[2]5D'!$C:$AY,COLUMNS($A463:L463)+36,0)</f>
        <v>116.09997307024135</v>
      </c>
      <c r="Q464" s="374">
        <f>VLOOKUP($D464,'[2]5D'!$C:$AY,COLUMNS($A463:M463)+36,0)</f>
        <v>106.39622354276865</v>
      </c>
    </row>
    <row r="465" spans="4:17" x14ac:dyDescent="0.25">
      <c r="D465" s="403">
        <v>32909</v>
      </c>
      <c r="E465" s="374">
        <v>124.076862024801</v>
      </c>
      <c r="F465" s="374">
        <f>VLOOKUP($D465,'[2]5D'!$C:$AY,COLUMNS($A464:B464)+36,0)</f>
        <v>120.77407882176485</v>
      </c>
      <c r="G465" s="374">
        <f>VLOOKUP($D465,'[2]5D'!$C:$AY,COLUMNS($A464:C464)+36,0)</f>
        <v>97.848830604011312</v>
      </c>
      <c r="H465" s="374">
        <f>VLOOKUP($D465,'[2]5D'!$C:$AY,COLUMNS($A464:D464)+36,0)</f>
        <v>96.150391597842074</v>
      </c>
      <c r="I465" s="391">
        <f>VLOOKUP($D465,'[2]5D'!$C:$AY,COLUMNS($A464:E464)+36,0)</f>
        <v>107.42411764991388</v>
      </c>
      <c r="J465" s="391">
        <f>VLOOKUP($D465,'[2]5D'!$C:$AY,COLUMNS($A464:F464)+36,0)</f>
        <v>97.809191713163401</v>
      </c>
      <c r="K465" s="374">
        <f>VLOOKUP($D465,'[2]5D'!$C:$AY,COLUMNS($A464:G464)+36,0)</f>
        <v>106.58150462863445</v>
      </c>
      <c r="L465" s="374">
        <f>VLOOKUP($D465,'[2]5D'!$C:$AY,COLUMNS($A464:H464)+36,0)</f>
        <v>106.58150462863445</v>
      </c>
      <c r="M465" s="374">
        <f>VLOOKUP($D465,'[2]5D'!$C:$AY,COLUMNS($A464:I464)+36,0)</f>
        <v>104.44814194880463</v>
      </c>
      <c r="N465" s="374">
        <f>VLOOKUP($D465,'[2]5D'!$C:$AY,COLUMNS($A464:J464)+36,0)</f>
        <v>115.97756300552298</v>
      </c>
      <c r="O465" s="374">
        <f>VLOOKUP($D465,'[2]5D'!$C:$AY,COLUMNS($A464:K464)+36,0)</f>
        <v>88.500954379755157</v>
      </c>
      <c r="P465" s="374">
        <f>VLOOKUP($D465,'[2]5D'!$C:$AY,COLUMNS($A464:L464)+36,0)</f>
        <v>89.645928921628041</v>
      </c>
      <c r="Q465" s="374">
        <f>VLOOKUP($D465,'[2]5D'!$C:$AY,COLUMNS($A464:M464)+36,0)</f>
        <v>89.089505914528274</v>
      </c>
    </row>
    <row r="466" spans="4:17" x14ac:dyDescent="0.25">
      <c r="D466" s="403">
        <v>33110</v>
      </c>
      <c r="E466" s="374">
        <v>125.076862024801</v>
      </c>
      <c r="F466" s="374">
        <f>VLOOKUP($D466,'[2]5D'!$C:$AY,COLUMNS($A465:B465)+36,0)</f>
        <v>94.214861946611052</v>
      </c>
      <c r="G466" s="374">
        <f>VLOOKUP($D466,'[2]5D'!$C:$AY,COLUMNS($A465:C465)+36,0)</f>
        <v>102.74197697018617</v>
      </c>
      <c r="H466" s="374">
        <f>VLOOKUP($D466,'[2]5D'!$C:$AY,COLUMNS($A465:D465)+36,0)</f>
        <v>120.66286986879143</v>
      </c>
      <c r="I466" s="391">
        <f>VLOOKUP($D466,'[2]5D'!$C:$AY,COLUMNS($A465:E465)+36,0)</f>
        <v>128.03538108614632</v>
      </c>
      <c r="J466" s="391">
        <f>VLOOKUP($D466,'[2]5D'!$C:$AY,COLUMNS($A465:F465)+36,0)</f>
        <v>138.84386374909178</v>
      </c>
      <c r="K466" s="374">
        <f>VLOOKUP($D466,'[2]5D'!$C:$AY,COLUMNS($A465:G465)+36,0)</f>
        <v>162.66521933941578</v>
      </c>
      <c r="L466" s="374">
        <f>VLOOKUP($D466,'[2]5D'!$C:$AY,COLUMNS($A465:H465)+36,0)</f>
        <v>170.03753489482597</v>
      </c>
      <c r="M466" s="374">
        <f>VLOOKUP($D466,'[2]5D'!$C:$AY,COLUMNS($A465:I465)+36,0)</f>
        <v>169.84119363392017</v>
      </c>
      <c r="N466" s="374">
        <f>VLOOKUP($D466,'[2]5D'!$C:$AY,COLUMNS($A465:J465)+36,0)</f>
        <v>174.69062358389169</v>
      </c>
      <c r="O466" s="374">
        <f>VLOOKUP($D466,'[2]5D'!$C:$AY,COLUMNS($A465:K465)+36,0)</f>
        <v>158.69556691703164</v>
      </c>
      <c r="P466" s="374">
        <f>VLOOKUP($D466,'[2]5D'!$C:$AY,COLUMNS($A465:L465)+36,0)</f>
        <v>160.85050116633522</v>
      </c>
      <c r="Q466" s="374">
        <f>VLOOKUP($D466,'[2]5D'!$C:$AY,COLUMNS($A465:M465)+36,0)</f>
        <v>82.206481997849309</v>
      </c>
    </row>
    <row r="467" spans="4:17" x14ac:dyDescent="0.25">
      <c r="D467" s="403">
        <v>33120</v>
      </c>
      <c r="E467" s="374">
        <v>126.076862024801</v>
      </c>
      <c r="F467" s="374">
        <f>VLOOKUP($D467,'[2]5D'!$C:$AY,COLUMNS($A466:B466)+36,0)</f>
        <v>108.62212264761635</v>
      </c>
      <c r="G467" s="374">
        <f>VLOOKUP($D467,'[2]5D'!$C:$AY,COLUMNS($A466:C466)+36,0)</f>
        <v>91.327234088450567</v>
      </c>
      <c r="H467" s="374">
        <f>VLOOKUP($D467,'[2]5D'!$C:$AY,COLUMNS($A466:D466)+36,0)</f>
        <v>119.77931084580464</v>
      </c>
      <c r="I467" s="391">
        <f>VLOOKUP($D467,'[2]5D'!$C:$AY,COLUMNS($A466:E466)+36,0)</f>
        <v>112.51445851579112</v>
      </c>
      <c r="J467" s="391">
        <f>VLOOKUP($D467,'[2]5D'!$C:$AY,COLUMNS($A466:F466)+36,0)</f>
        <v>118.09305261488544</v>
      </c>
      <c r="K467" s="374">
        <f>VLOOKUP($D467,'[2]5D'!$C:$AY,COLUMNS($A466:G466)+36,0)</f>
        <v>121.38237847989373</v>
      </c>
      <c r="L467" s="374">
        <f>VLOOKUP($D467,'[2]5D'!$C:$AY,COLUMNS($A466:H466)+36,0)</f>
        <v>147.42842866198171</v>
      </c>
      <c r="M467" s="374">
        <f>VLOOKUP($D467,'[2]5D'!$C:$AY,COLUMNS($A466:I466)+36,0)</f>
        <v>132.88395080246096</v>
      </c>
      <c r="N467" s="374">
        <f>VLOOKUP($D467,'[2]5D'!$C:$AY,COLUMNS($A466:J466)+36,0)</f>
        <v>150.23737894791847</v>
      </c>
      <c r="O467" s="374">
        <f>VLOOKUP($D467,'[2]5D'!$C:$AY,COLUMNS($A466:K466)+36,0)</f>
        <v>130.71333768635105</v>
      </c>
      <c r="P467" s="374">
        <f>VLOOKUP($D467,'[2]5D'!$C:$AY,COLUMNS($A466:L466)+36,0)</f>
        <v>136.32380084840182</v>
      </c>
      <c r="Q467" s="374">
        <f>VLOOKUP($D467,'[2]5D'!$C:$AY,COLUMNS($A466:M466)+36,0)</f>
        <v>91.775346080943876</v>
      </c>
    </row>
    <row r="468" spans="4:17" x14ac:dyDescent="0.25">
      <c r="D468" s="403">
        <v>33131</v>
      </c>
      <c r="E468" s="374">
        <v>127.076862024801</v>
      </c>
      <c r="F468" s="374">
        <f>VLOOKUP($D468,'[2]5D'!$C:$AY,COLUMNS($A467:B467)+36,0)</f>
        <v>96.978648436659981</v>
      </c>
      <c r="G468" s="374">
        <f>VLOOKUP($D468,'[2]5D'!$C:$AY,COLUMNS($A467:C467)+36,0)</f>
        <v>103.89406175843382</v>
      </c>
      <c r="H468" s="374">
        <f>VLOOKUP($D468,'[2]5D'!$C:$AY,COLUMNS($A467:D467)+36,0)</f>
        <v>119.89139097122049</v>
      </c>
      <c r="I468" s="391">
        <f>VLOOKUP($D468,'[2]5D'!$C:$AY,COLUMNS($A467:E467)+36,0)</f>
        <v>127.21676476483863</v>
      </c>
      <c r="J468" s="391">
        <f>VLOOKUP($D468,'[2]5D'!$C:$AY,COLUMNS($A467:F467)+36,0)</f>
        <v>138.67313603211872</v>
      </c>
      <c r="K468" s="374">
        <f>VLOOKUP($D468,'[2]5D'!$C:$AY,COLUMNS($A467:G467)+36,0)</f>
        <v>147.49665034787571</v>
      </c>
      <c r="L468" s="374">
        <f>VLOOKUP($D468,'[2]5D'!$C:$AY,COLUMNS($A467:H467)+36,0)</f>
        <v>141.33588738642985</v>
      </c>
      <c r="M468" s="374">
        <f>VLOOKUP($D468,'[2]5D'!$C:$AY,COLUMNS($A467:I467)+36,0)</f>
        <v>159.22073982666669</v>
      </c>
      <c r="N468" s="374">
        <f>VLOOKUP($D468,'[2]5D'!$C:$AY,COLUMNS($A467:J467)+36,0)</f>
        <v>160.55211550382199</v>
      </c>
      <c r="O468" s="374">
        <f>VLOOKUP($D468,'[2]5D'!$C:$AY,COLUMNS($A467:K467)+36,0)</f>
        <v>156.79273266775076</v>
      </c>
      <c r="P468" s="374">
        <f>VLOOKUP($D468,'[2]5D'!$C:$AY,COLUMNS($A467:L467)+36,0)</f>
        <v>158.46641914546166</v>
      </c>
      <c r="Q468" s="374">
        <f>VLOOKUP($D468,'[2]5D'!$C:$AY,COLUMNS($A467:M467)+36,0)</f>
        <v>85.676226517876202</v>
      </c>
    </row>
    <row r="469" spans="4:17" x14ac:dyDescent="0.25">
      <c r="D469" s="403">
        <v>33140</v>
      </c>
      <c r="E469" s="374">
        <v>128.07686202480099</v>
      </c>
      <c r="F469" s="374">
        <f>VLOOKUP($D469,'[2]5D'!$C:$AY,COLUMNS($A468:B468)+36,0)</f>
        <v>134.01335858531377</v>
      </c>
      <c r="G469" s="374">
        <f>VLOOKUP($D469,'[2]5D'!$C:$AY,COLUMNS($A468:C468)+36,0)</f>
        <v>110.23446242401775</v>
      </c>
      <c r="H469" s="374">
        <f>VLOOKUP($D469,'[2]5D'!$C:$AY,COLUMNS($A468:D468)+36,0)</f>
        <v>115.64404578267767</v>
      </c>
      <c r="I469" s="391">
        <f>VLOOKUP($D469,'[2]5D'!$C:$AY,COLUMNS($A468:E468)+36,0)</f>
        <v>122.70990643790819</v>
      </c>
      <c r="J469" s="391">
        <f>VLOOKUP($D469,'[2]5D'!$C:$AY,COLUMNS($A468:F468)+36,0)</f>
        <v>113.5252500365898</v>
      </c>
      <c r="K469" s="374">
        <f>VLOOKUP($D469,'[2]5D'!$C:$AY,COLUMNS($A468:G468)+36,0)</f>
        <v>119.46371008002559</v>
      </c>
      <c r="L469" s="374">
        <f>VLOOKUP($D469,'[2]5D'!$C:$AY,COLUMNS($A468:H468)+36,0)</f>
        <v>119.46371008002559</v>
      </c>
      <c r="M469" s="374">
        <f>VLOOKUP($D469,'[2]5D'!$C:$AY,COLUMNS($A468:I468)+36,0)</f>
        <v>115.39217106808908</v>
      </c>
      <c r="N469" s="374">
        <f>VLOOKUP($D469,'[2]5D'!$C:$AY,COLUMNS($A468:J468)+36,0)</f>
        <v>118.36140108980733</v>
      </c>
      <c r="O469" s="374">
        <f>VLOOKUP($D469,'[2]5D'!$C:$AY,COLUMNS($A468:K468)+36,0)</f>
        <v>117.73909407930732</v>
      </c>
      <c r="P469" s="374">
        <f>VLOOKUP($D469,'[2]5D'!$C:$AY,COLUMNS($A468:L468)+36,0)</f>
        <v>101.77397836486178</v>
      </c>
      <c r="Q469" s="374">
        <f>VLOOKUP($D469,'[2]5D'!$C:$AY,COLUMNS($A468:M468)+36,0)</f>
        <v>65.177243764339863</v>
      </c>
    </row>
    <row r="470" spans="4:17" x14ac:dyDescent="0.25">
      <c r="D470" s="403">
        <v>33190</v>
      </c>
      <c r="E470" s="374">
        <v>129.07686202480099</v>
      </c>
      <c r="F470" s="374">
        <f>VLOOKUP($D470,'[2]5D'!$C:$AY,COLUMNS($A469:B469)+36,0)</f>
        <v>96.29381821336257</v>
      </c>
      <c r="G470" s="374">
        <f>VLOOKUP($D470,'[2]5D'!$C:$AY,COLUMNS($A469:C469)+36,0)</f>
        <v>108.68325603776695</v>
      </c>
      <c r="H470" s="374">
        <f>VLOOKUP($D470,'[2]5D'!$C:$AY,COLUMNS($A469:D469)+36,0)</f>
        <v>112.28607235733287</v>
      </c>
      <c r="I470" s="391">
        <f>VLOOKUP($D470,'[2]5D'!$C:$AY,COLUMNS($A469:E469)+36,0)</f>
        <v>115.9991548879043</v>
      </c>
      <c r="J470" s="391">
        <f>VLOOKUP($D470,'[2]5D'!$C:$AY,COLUMNS($A469:F469)+36,0)</f>
        <v>123.9952819598894</v>
      </c>
      <c r="K470" s="374">
        <f>VLOOKUP($D470,'[2]5D'!$C:$AY,COLUMNS($A469:G469)+36,0)</f>
        <v>125.0798139831269</v>
      </c>
      <c r="L470" s="374">
        <f>VLOOKUP($D470,'[2]5D'!$C:$AY,COLUMNS($A469:H469)+36,0)</f>
        <v>125.0798139831269</v>
      </c>
      <c r="M470" s="374">
        <f>VLOOKUP($D470,'[2]5D'!$C:$AY,COLUMNS($A469:I469)+36,0)</f>
        <v>124.08462080039017</v>
      </c>
      <c r="N470" s="374">
        <f>VLOOKUP($D470,'[2]5D'!$C:$AY,COLUMNS($A469:J469)+36,0)</f>
        <v>124.62688681200891</v>
      </c>
      <c r="O470" s="374">
        <f>VLOOKUP($D470,'[2]5D'!$C:$AY,COLUMNS($A469:K469)+36,0)</f>
        <v>114.88483004742719</v>
      </c>
      <c r="P470" s="374">
        <f>VLOOKUP($D470,'[2]5D'!$C:$AY,COLUMNS($A469:L469)+36,0)</f>
        <v>97.36357586741255</v>
      </c>
      <c r="Q470" s="374">
        <f>VLOOKUP($D470,'[2]5D'!$C:$AY,COLUMNS($A469:M469)+36,0)</f>
        <v>90.081838062876585</v>
      </c>
    </row>
    <row r="471" spans="4:17" x14ac:dyDescent="0.25">
      <c r="D471" s="403">
        <v>33200</v>
      </c>
      <c r="E471" s="374">
        <v>130.07686202480099</v>
      </c>
      <c r="F471" s="374">
        <f>VLOOKUP($D471,'[2]5D'!$C:$AY,COLUMNS($A470:B470)+36,0)</f>
        <v>101.57846516985822</v>
      </c>
      <c r="G471" s="374">
        <f>VLOOKUP($D471,'[2]5D'!$C:$AY,COLUMNS($A470:C470)+36,0)</f>
        <v>102.13146571896947</v>
      </c>
      <c r="H471" s="374">
        <f>VLOOKUP($D471,'[2]5D'!$C:$AY,COLUMNS($A470:D470)+36,0)</f>
        <v>114.34546422012313</v>
      </c>
      <c r="I471" s="391">
        <f>VLOOKUP($D471,'[2]5D'!$C:$AY,COLUMNS($A470:E470)+36,0)</f>
        <v>115.60360208966728</v>
      </c>
      <c r="J471" s="391">
        <f>VLOOKUP($D471,'[2]5D'!$C:$AY,COLUMNS($A470:F470)+36,0)</f>
        <v>121.98710161479924</v>
      </c>
      <c r="K471" s="374">
        <f>VLOOKUP($D471,'[2]5D'!$C:$AY,COLUMNS($A470:G470)+36,0)</f>
        <v>124.21035881931738</v>
      </c>
      <c r="L471" s="374">
        <f>VLOOKUP($D471,'[2]5D'!$C:$AY,COLUMNS($A470:H470)+36,0)</f>
        <v>124.21035881931738</v>
      </c>
      <c r="M471" s="374">
        <f>VLOOKUP($D471,'[2]5D'!$C:$AY,COLUMNS($A470:I470)+36,0)</f>
        <v>112.87139089365263</v>
      </c>
      <c r="N471" s="374">
        <f>VLOOKUP($D471,'[2]5D'!$C:$AY,COLUMNS($A470:J470)+36,0)</f>
        <v>113.98301949591118</v>
      </c>
      <c r="O471" s="374">
        <f>VLOOKUP($D471,'[2]5D'!$C:$AY,COLUMNS($A470:K470)+36,0)</f>
        <v>113.89927599649931</v>
      </c>
      <c r="P471" s="374">
        <f>VLOOKUP($D471,'[2]5D'!$C:$AY,COLUMNS($A470:L470)+36,0)</f>
        <v>110.56251647388018</v>
      </c>
      <c r="Q471" s="374">
        <f>VLOOKUP($D471,'[2]5D'!$C:$AY,COLUMNS($A470:M470)+36,0)</f>
        <v>97.066718077064195</v>
      </c>
    </row>
    <row r="474" spans="4:17" x14ac:dyDescent="0.25">
      <c r="D474" s="389">
        <v>10101</v>
      </c>
      <c r="E474" s="398">
        <f>VLOOKUP(D474,$D$229:$Q$471,5,0)</f>
        <v>117.11813487760526</v>
      </c>
    </row>
    <row r="475" spans="4:17" x14ac:dyDescent="0.25">
      <c r="D475" s="389">
        <v>10102</v>
      </c>
      <c r="E475" s="398">
        <f t="shared" ref="E475:E538" si="26">VLOOKUP(D475,$D$229:$Q$471,5,0)</f>
        <v>130.44949259837907</v>
      </c>
    </row>
    <row r="476" spans="4:17" x14ac:dyDescent="0.25">
      <c r="D476" s="389">
        <v>10103</v>
      </c>
      <c r="E476" s="398">
        <f t="shared" si="26"/>
        <v>119.81070721164406</v>
      </c>
    </row>
    <row r="477" spans="4:17" x14ac:dyDescent="0.25">
      <c r="D477" s="389">
        <v>10104</v>
      </c>
      <c r="E477" s="398">
        <f t="shared" si="26"/>
        <v>127.58084308373358</v>
      </c>
    </row>
    <row r="478" spans="4:17" x14ac:dyDescent="0.25">
      <c r="D478" s="389">
        <v>10201</v>
      </c>
      <c r="E478" s="398">
        <f t="shared" si="26"/>
        <v>110.80459917164642</v>
      </c>
    </row>
    <row r="479" spans="4:17" x14ac:dyDescent="0.25">
      <c r="D479" s="389">
        <v>10202</v>
      </c>
      <c r="E479" s="398">
        <f t="shared" si="26"/>
        <v>108.96982774442627</v>
      </c>
    </row>
    <row r="480" spans="4:17" x14ac:dyDescent="0.25">
      <c r="D480" s="389">
        <v>10203</v>
      </c>
      <c r="E480" s="398">
        <f t="shared" si="26"/>
        <v>103.36918115516751</v>
      </c>
    </row>
    <row r="481" spans="4:5" x14ac:dyDescent="0.25">
      <c r="D481" s="389">
        <v>10204</v>
      </c>
      <c r="E481" s="398">
        <f t="shared" si="26"/>
        <v>105.30378562793251</v>
      </c>
    </row>
    <row r="482" spans="4:5" x14ac:dyDescent="0.25">
      <c r="D482" s="389">
        <v>10205</v>
      </c>
      <c r="E482" s="398">
        <f t="shared" si="26"/>
        <v>119.63991234591229</v>
      </c>
    </row>
    <row r="483" spans="4:5" x14ac:dyDescent="0.25">
      <c r="D483" s="389">
        <v>10301</v>
      </c>
      <c r="E483" s="398">
        <f t="shared" si="26"/>
        <v>106.92016088582949</v>
      </c>
    </row>
    <row r="484" spans="4:5" x14ac:dyDescent="0.25">
      <c r="D484" s="389">
        <v>10302</v>
      </c>
      <c r="E484" s="398">
        <f t="shared" si="26"/>
        <v>108.46945758411272</v>
      </c>
    </row>
    <row r="485" spans="4:5" x14ac:dyDescent="0.25">
      <c r="D485" s="389">
        <v>10303</v>
      </c>
      <c r="E485" s="398">
        <f t="shared" si="26"/>
        <v>78.043512388948713</v>
      </c>
    </row>
    <row r="486" spans="4:5" x14ac:dyDescent="0.25">
      <c r="D486" s="389">
        <v>10304</v>
      </c>
      <c r="E486" s="398">
        <f t="shared" si="26"/>
        <v>145.95448862723805</v>
      </c>
    </row>
    <row r="487" spans="4:5" x14ac:dyDescent="0.25">
      <c r="D487" s="389">
        <v>10305</v>
      </c>
      <c r="E487" s="398">
        <f t="shared" si="26"/>
        <v>102.47445527842795</v>
      </c>
    </row>
    <row r="488" spans="4:5" x14ac:dyDescent="0.25">
      <c r="D488" s="389">
        <v>10306</v>
      </c>
      <c r="E488" s="398">
        <f t="shared" si="26"/>
        <v>110.72130090939601</v>
      </c>
    </row>
    <row r="489" spans="4:5" x14ac:dyDescent="0.25">
      <c r="D489" s="389">
        <v>10405</v>
      </c>
      <c r="E489" s="398">
        <f t="shared" si="26"/>
        <v>105.14347195569695</v>
      </c>
    </row>
    <row r="490" spans="4:5" x14ac:dyDescent="0.25">
      <c r="D490" s="389">
        <v>10509</v>
      </c>
      <c r="E490" s="398">
        <f t="shared" si="26"/>
        <v>99.148756717095196</v>
      </c>
    </row>
    <row r="491" spans="4:5" x14ac:dyDescent="0.25">
      <c r="D491" s="389">
        <v>10619</v>
      </c>
      <c r="E491" s="398">
        <f t="shared" si="26"/>
        <v>107.4216701189937</v>
      </c>
    </row>
    <row r="492" spans="4:5" x14ac:dyDescent="0.25">
      <c r="D492" s="389">
        <v>10621</v>
      </c>
      <c r="E492" s="398">
        <f t="shared" si="26"/>
        <v>105.05288316635864</v>
      </c>
    </row>
    <row r="493" spans="4:5" x14ac:dyDescent="0.25">
      <c r="D493" s="389">
        <v>10622</v>
      </c>
      <c r="E493" s="398">
        <f t="shared" si="26"/>
        <v>110.5774072674961</v>
      </c>
    </row>
    <row r="494" spans="4:5" x14ac:dyDescent="0.25">
      <c r="D494" s="389">
        <v>10623</v>
      </c>
      <c r="E494" s="398">
        <f t="shared" si="26"/>
        <v>117.23850193920511</v>
      </c>
    </row>
    <row r="495" spans="4:5" x14ac:dyDescent="0.25">
      <c r="D495" s="389">
        <v>10714</v>
      </c>
      <c r="E495" s="398">
        <f t="shared" si="26"/>
        <v>107.88916309651972</v>
      </c>
    </row>
    <row r="496" spans="4:5" x14ac:dyDescent="0.25">
      <c r="D496" s="389">
        <v>10722</v>
      </c>
      <c r="E496" s="398">
        <f t="shared" si="26"/>
        <v>117.28361717590067</v>
      </c>
    </row>
    <row r="497" spans="4:5" x14ac:dyDescent="0.25">
      <c r="D497" s="389">
        <v>10792</v>
      </c>
      <c r="E497" s="398">
        <f t="shared" si="26"/>
        <v>132.29932635911118</v>
      </c>
    </row>
    <row r="498" spans="4:5" x14ac:dyDescent="0.25">
      <c r="D498" s="389">
        <v>10795</v>
      </c>
      <c r="E498" s="398">
        <f t="shared" si="26"/>
        <v>134.82238239168231</v>
      </c>
    </row>
    <row r="499" spans="4:5" x14ac:dyDescent="0.25">
      <c r="D499" s="389">
        <v>10800</v>
      </c>
      <c r="E499" s="398">
        <f t="shared" si="26"/>
        <v>122.28240105692508</v>
      </c>
    </row>
    <row r="500" spans="4:5" x14ac:dyDescent="0.25">
      <c r="D500" s="389">
        <v>11010</v>
      </c>
      <c r="E500" s="398">
        <f t="shared" si="26"/>
        <v>119.45354406242576</v>
      </c>
    </row>
    <row r="501" spans="4:5" x14ac:dyDescent="0.25">
      <c r="D501" s="389">
        <v>11020</v>
      </c>
      <c r="E501" s="398">
        <f t="shared" si="26"/>
        <v>119.38377474740396</v>
      </c>
    </row>
    <row r="502" spans="4:5" x14ac:dyDescent="0.25">
      <c r="D502" s="389">
        <v>13131</v>
      </c>
      <c r="E502" s="398">
        <f t="shared" si="26"/>
        <v>116.28894413427872</v>
      </c>
    </row>
    <row r="503" spans="4:5" x14ac:dyDescent="0.25">
      <c r="D503" s="389">
        <v>13910</v>
      </c>
      <c r="E503" s="398">
        <f t="shared" si="26"/>
        <v>113.035398134283</v>
      </c>
    </row>
    <row r="504" spans="4:5" x14ac:dyDescent="0.25">
      <c r="D504" s="389">
        <v>13921</v>
      </c>
      <c r="E504" s="398">
        <f t="shared" si="26"/>
        <v>109.98427414135936</v>
      </c>
    </row>
    <row r="505" spans="4:5" x14ac:dyDescent="0.25">
      <c r="D505" s="389">
        <v>13922</v>
      </c>
      <c r="E505" s="398">
        <f t="shared" si="26"/>
        <v>107.77702187494722</v>
      </c>
    </row>
    <row r="506" spans="4:5" x14ac:dyDescent="0.25">
      <c r="D506" s="389">
        <v>13930</v>
      </c>
      <c r="E506" s="398">
        <f t="shared" si="26"/>
        <v>115.93429172403677</v>
      </c>
    </row>
    <row r="507" spans="4:5" x14ac:dyDescent="0.25">
      <c r="D507" s="389">
        <v>13940</v>
      </c>
      <c r="E507" s="398">
        <f t="shared" si="26"/>
        <v>112.81322548408427</v>
      </c>
    </row>
    <row r="508" spans="4:5" x14ac:dyDescent="0.25">
      <c r="D508" s="389">
        <v>13990</v>
      </c>
      <c r="E508" s="398">
        <f t="shared" si="26"/>
        <v>124.38947199948164</v>
      </c>
    </row>
    <row r="509" spans="4:5" x14ac:dyDescent="0.25">
      <c r="D509" s="389">
        <v>14101</v>
      </c>
      <c r="E509" s="398">
        <f t="shared" si="26"/>
        <v>116.98171882785118</v>
      </c>
    </row>
    <row r="510" spans="4:5" x14ac:dyDescent="0.25">
      <c r="D510" s="389">
        <v>14103</v>
      </c>
      <c r="E510" s="398">
        <f t="shared" si="26"/>
        <v>127.80566739008469</v>
      </c>
    </row>
    <row r="511" spans="4:5" x14ac:dyDescent="0.25">
      <c r="D511" s="389">
        <v>14109</v>
      </c>
      <c r="E511" s="398">
        <f t="shared" si="26"/>
        <v>137.03001430508323</v>
      </c>
    </row>
    <row r="512" spans="4:5" x14ac:dyDescent="0.25">
      <c r="D512" s="389">
        <v>14200</v>
      </c>
      <c r="E512" s="398">
        <f t="shared" si="26"/>
        <v>143.85119757041886</v>
      </c>
    </row>
    <row r="513" spans="4:5" x14ac:dyDescent="0.25">
      <c r="D513" s="389">
        <v>14300</v>
      </c>
      <c r="E513" s="398">
        <f t="shared" si="26"/>
        <v>119.31183974752987</v>
      </c>
    </row>
    <row r="514" spans="4:5" x14ac:dyDescent="0.25">
      <c r="D514" s="389">
        <v>15110</v>
      </c>
      <c r="E514" s="398">
        <f t="shared" si="26"/>
        <v>198.28720182174558</v>
      </c>
    </row>
    <row r="515" spans="4:5" x14ac:dyDescent="0.25">
      <c r="D515" s="389">
        <v>15202</v>
      </c>
      <c r="E515" s="398">
        <f t="shared" si="26"/>
        <v>101.56187403555454</v>
      </c>
    </row>
    <row r="516" spans="4:5" x14ac:dyDescent="0.25">
      <c r="D516" s="389">
        <v>15209</v>
      </c>
      <c r="E516" s="398">
        <f t="shared" si="26"/>
        <v>98.851066219318071</v>
      </c>
    </row>
    <row r="517" spans="4:5" x14ac:dyDescent="0.25">
      <c r="D517" s="389">
        <v>16222</v>
      </c>
      <c r="E517" s="398">
        <f t="shared" si="26"/>
        <v>78.262568735929065</v>
      </c>
    </row>
    <row r="518" spans="4:5" x14ac:dyDescent="0.25">
      <c r="D518" s="389">
        <v>16291</v>
      </c>
      <c r="E518" s="398">
        <f t="shared" si="26"/>
        <v>112.65427943177598</v>
      </c>
    </row>
    <row r="519" spans="4:5" x14ac:dyDescent="0.25">
      <c r="D519" s="389">
        <v>16292</v>
      </c>
      <c r="E519" s="398">
        <f t="shared" si="26"/>
        <v>86.823439154796489</v>
      </c>
    </row>
    <row r="520" spans="4:5" x14ac:dyDescent="0.25">
      <c r="D520" s="389">
        <v>17094</v>
      </c>
      <c r="E520" s="398">
        <f t="shared" si="26"/>
        <v>114.40688554335988</v>
      </c>
    </row>
    <row r="521" spans="4:5" x14ac:dyDescent="0.25">
      <c r="D521" s="389">
        <v>17099</v>
      </c>
      <c r="E521" s="398">
        <f t="shared" si="26"/>
        <v>130.31639004149378</v>
      </c>
    </row>
    <row r="522" spans="4:5" x14ac:dyDescent="0.25">
      <c r="D522" s="389">
        <v>18200</v>
      </c>
      <c r="E522" s="398">
        <f t="shared" si="26"/>
        <v>112.25116846982996</v>
      </c>
    </row>
    <row r="523" spans="4:5" x14ac:dyDescent="0.25">
      <c r="D523" s="389">
        <v>19202</v>
      </c>
      <c r="E523" s="398">
        <f t="shared" si="26"/>
        <v>108.3670928442332</v>
      </c>
    </row>
    <row r="524" spans="4:5" x14ac:dyDescent="0.25">
      <c r="D524" s="389">
        <v>20119</v>
      </c>
      <c r="E524" s="398">
        <f t="shared" si="26"/>
        <v>131.09356349072013</v>
      </c>
    </row>
    <row r="525" spans="4:5" x14ac:dyDescent="0.25">
      <c r="D525" s="389">
        <v>20129</v>
      </c>
      <c r="E525" s="398">
        <f t="shared" si="26"/>
        <v>111.91403153351536</v>
      </c>
    </row>
    <row r="526" spans="4:5" x14ac:dyDescent="0.25">
      <c r="D526" s="389">
        <v>20132</v>
      </c>
      <c r="E526" s="398">
        <f t="shared" si="26"/>
        <v>117.68957410941869</v>
      </c>
    </row>
    <row r="527" spans="4:5" x14ac:dyDescent="0.25">
      <c r="D527" s="389">
        <v>20292</v>
      </c>
      <c r="E527" s="398">
        <f t="shared" si="26"/>
        <v>108.54285898012988</v>
      </c>
    </row>
    <row r="528" spans="4:5" x14ac:dyDescent="0.25">
      <c r="D528" s="389">
        <v>20300</v>
      </c>
      <c r="E528" s="398">
        <f t="shared" si="26"/>
        <v>115.59105362590563</v>
      </c>
    </row>
    <row r="529" spans="4:5" x14ac:dyDescent="0.25">
      <c r="D529" s="389">
        <v>21003</v>
      </c>
      <c r="E529" s="398">
        <f t="shared" si="26"/>
        <v>111.68031935862987</v>
      </c>
    </row>
    <row r="530" spans="4:5" x14ac:dyDescent="0.25">
      <c r="D530" s="389">
        <v>21007</v>
      </c>
      <c r="E530" s="398">
        <f t="shared" si="26"/>
        <v>109.37136725386749</v>
      </c>
    </row>
    <row r="531" spans="4:5" x14ac:dyDescent="0.25">
      <c r="D531" s="389">
        <v>21009</v>
      </c>
      <c r="E531" s="398">
        <f t="shared" si="26"/>
        <v>119.39352734841479</v>
      </c>
    </row>
    <row r="532" spans="4:5" x14ac:dyDescent="0.25">
      <c r="D532" s="389">
        <v>22191</v>
      </c>
      <c r="E532" s="398">
        <f t="shared" si="26"/>
        <v>105.81911742215749</v>
      </c>
    </row>
    <row r="533" spans="4:5" x14ac:dyDescent="0.25">
      <c r="D533" s="389">
        <v>23911</v>
      </c>
      <c r="E533" s="398">
        <f t="shared" si="26"/>
        <v>96.824996767183123</v>
      </c>
    </row>
    <row r="534" spans="4:5" x14ac:dyDescent="0.25">
      <c r="D534" s="389">
        <v>23912</v>
      </c>
      <c r="E534" s="398">
        <f t="shared" si="26"/>
        <v>114.51979479538754</v>
      </c>
    </row>
    <row r="535" spans="4:5" x14ac:dyDescent="0.25">
      <c r="D535" s="389">
        <v>23929</v>
      </c>
      <c r="E535" s="398">
        <f t="shared" si="26"/>
        <v>102.54182871892473</v>
      </c>
    </row>
    <row r="536" spans="4:5" x14ac:dyDescent="0.25">
      <c r="D536" s="389">
        <v>23960</v>
      </c>
      <c r="E536" s="398">
        <f t="shared" si="26"/>
        <v>123.79482529077839</v>
      </c>
    </row>
    <row r="537" spans="4:5" x14ac:dyDescent="0.25">
      <c r="D537" s="389">
        <v>24104</v>
      </c>
      <c r="E537" s="398">
        <f t="shared" si="26"/>
        <v>105.4764512595838</v>
      </c>
    </row>
    <row r="538" spans="4:5" x14ac:dyDescent="0.25">
      <c r="D538" s="389">
        <v>24311</v>
      </c>
      <c r="E538" s="398">
        <f t="shared" si="26"/>
        <v>113.59098681610573</v>
      </c>
    </row>
    <row r="539" spans="4:5" x14ac:dyDescent="0.25">
      <c r="D539" s="389">
        <v>24312</v>
      </c>
      <c r="E539" s="398">
        <f t="shared" ref="E539:E586" si="27">VLOOKUP(D539,$D$229:$Q$471,5,0)</f>
        <v>110.12598128969765</v>
      </c>
    </row>
    <row r="540" spans="4:5" x14ac:dyDescent="0.25">
      <c r="D540" s="389">
        <v>24320</v>
      </c>
      <c r="E540" s="398">
        <f t="shared" si="27"/>
        <v>128.88643412499471</v>
      </c>
    </row>
    <row r="541" spans="4:5" x14ac:dyDescent="0.25">
      <c r="D541" s="389">
        <v>25111</v>
      </c>
      <c r="E541" s="398">
        <f t="shared" si="27"/>
        <v>113.69612027211787</v>
      </c>
    </row>
    <row r="542" spans="4:5" x14ac:dyDescent="0.25">
      <c r="D542" s="389">
        <v>25112</v>
      </c>
      <c r="E542" s="398">
        <f t="shared" si="27"/>
        <v>97.727136051851744</v>
      </c>
    </row>
    <row r="543" spans="4:5" x14ac:dyDescent="0.25">
      <c r="D543" s="389">
        <v>25130</v>
      </c>
      <c r="E543" s="398">
        <f t="shared" si="27"/>
        <v>117.48251748251755</v>
      </c>
    </row>
    <row r="544" spans="4:5" x14ac:dyDescent="0.25">
      <c r="D544" s="389">
        <v>25200</v>
      </c>
      <c r="E544" s="398">
        <f t="shared" si="27"/>
        <v>85.99090151570401</v>
      </c>
    </row>
    <row r="545" spans="4:5" x14ac:dyDescent="0.25">
      <c r="D545" s="389">
        <v>25930</v>
      </c>
      <c r="E545" s="398">
        <f t="shared" si="27"/>
        <v>125.11227138584889</v>
      </c>
    </row>
    <row r="546" spans="4:5" x14ac:dyDescent="0.25">
      <c r="D546" s="389">
        <v>25994</v>
      </c>
      <c r="E546" s="398">
        <f t="shared" si="27"/>
        <v>98.728431972911679</v>
      </c>
    </row>
    <row r="547" spans="4:5" x14ac:dyDescent="0.25">
      <c r="D547" s="389">
        <v>26512</v>
      </c>
      <c r="E547" s="398">
        <f t="shared" si="27"/>
        <v>128.91499801251163</v>
      </c>
    </row>
    <row r="548" spans="4:5" x14ac:dyDescent="0.25">
      <c r="D548" s="389">
        <v>26800</v>
      </c>
      <c r="E548" s="398">
        <f t="shared" si="27"/>
        <v>107.18687565565509</v>
      </c>
    </row>
    <row r="549" spans="4:5" x14ac:dyDescent="0.25">
      <c r="D549" s="389">
        <v>27200</v>
      </c>
      <c r="E549" s="398">
        <f t="shared" si="27"/>
        <v>101.94907959738333</v>
      </c>
    </row>
    <row r="550" spans="4:5" x14ac:dyDescent="0.25">
      <c r="D550" s="389">
        <v>27330</v>
      </c>
      <c r="E550" s="398">
        <f t="shared" si="27"/>
        <v>141.90903184414609</v>
      </c>
    </row>
    <row r="551" spans="4:5" x14ac:dyDescent="0.25">
      <c r="D551" s="389">
        <v>27400</v>
      </c>
      <c r="E551" s="398">
        <f t="shared" si="27"/>
        <v>113.43385431594324</v>
      </c>
    </row>
    <row r="552" spans="4:5" x14ac:dyDescent="0.25">
      <c r="D552" s="389">
        <v>27900</v>
      </c>
      <c r="E552" s="398">
        <f t="shared" si="27"/>
        <v>124.96973198122221</v>
      </c>
    </row>
    <row r="553" spans="4:5" x14ac:dyDescent="0.25">
      <c r="D553" s="389">
        <v>28110</v>
      </c>
      <c r="E553" s="398">
        <f t="shared" si="27"/>
        <v>132.31598555021182</v>
      </c>
    </row>
    <row r="554" spans="4:5" x14ac:dyDescent="0.25">
      <c r="D554" s="389">
        <v>28150</v>
      </c>
      <c r="E554" s="398">
        <f t="shared" si="27"/>
        <v>106.72302286103051</v>
      </c>
    </row>
    <row r="555" spans="4:5" x14ac:dyDescent="0.25">
      <c r="D555" s="389">
        <v>28170</v>
      </c>
      <c r="E555" s="398">
        <f t="shared" si="27"/>
        <v>107.71995270452959</v>
      </c>
    </row>
    <row r="556" spans="4:5" x14ac:dyDescent="0.25">
      <c r="D556" s="389">
        <v>28191</v>
      </c>
      <c r="E556" s="398">
        <f t="shared" si="27"/>
        <v>117.2141283673744</v>
      </c>
    </row>
    <row r="557" spans="4:5" x14ac:dyDescent="0.25">
      <c r="D557" s="389">
        <v>28199</v>
      </c>
      <c r="E557" s="398">
        <f t="shared" si="27"/>
        <v>110.17399737741786</v>
      </c>
    </row>
    <row r="558" spans="4:5" x14ac:dyDescent="0.25">
      <c r="D558" s="389">
        <v>28210</v>
      </c>
      <c r="E558" s="398">
        <f t="shared" si="27"/>
        <v>126.81053988100517</v>
      </c>
    </row>
    <row r="559" spans="4:5" x14ac:dyDescent="0.25">
      <c r="D559" s="389">
        <v>28230</v>
      </c>
      <c r="E559" s="398">
        <f t="shared" si="27"/>
        <v>107.87602260154438</v>
      </c>
    </row>
    <row r="560" spans="4:5" x14ac:dyDescent="0.25">
      <c r="D560" s="389">
        <v>28240</v>
      </c>
      <c r="E560" s="398">
        <f t="shared" si="27"/>
        <v>125.67140607013727</v>
      </c>
    </row>
    <row r="561" spans="4:5" x14ac:dyDescent="0.25">
      <c r="D561" s="389">
        <v>28250</v>
      </c>
      <c r="E561" s="398">
        <f t="shared" si="27"/>
        <v>124.14495853537093</v>
      </c>
    </row>
    <row r="562" spans="4:5" x14ac:dyDescent="0.25">
      <c r="D562" s="389">
        <v>28260</v>
      </c>
      <c r="E562" s="398">
        <f t="shared" si="27"/>
        <v>115.56110826898595</v>
      </c>
    </row>
    <row r="563" spans="4:5" x14ac:dyDescent="0.25">
      <c r="D563" s="389">
        <v>29102</v>
      </c>
      <c r="E563" s="398">
        <f t="shared" si="27"/>
        <v>71.972986562474802</v>
      </c>
    </row>
    <row r="564" spans="4:5" x14ac:dyDescent="0.25">
      <c r="D564" s="389">
        <v>29200</v>
      </c>
      <c r="E564" s="398">
        <f t="shared" si="27"/>
        <v>85.490614455972462</v>
      </c>
    </row>
    <row r="565" spans="4:5" x14ac:dyDescent="0.25">
      <c r="D565" s="389">
        <v>30120</v>
      </c>
      <c r="E565" s="398">
        <f t="shared" si="27"/>
        <v>109.94194313614182</v>
      </c>
    </row>
    <row r="566" spans="4:5" x14ac:dyDescent="0.25">
      <c r="D566" s="389">
        <v>30200</v>
      </c>
      <c r="E566" s="398">
        <f t="shared" si="27"/>
        <v>128.74078565371983</v>
      </c>
    </row>
    <row r="567" spans="4:5" x14ac:dyDescent="0.25">
      <c r="D567" s="389">
        <v>30400</v>
      </c>
      <c r="E567" s="398">
        <f t="shared" si="27"/>
        <v>129.67349312425242</v>
      </c>
    </row>
    <row r="568" spans="4:5" x14ac:dyDescent="0.25">
      <c r="D568" s="389">
        <v>30920</v>
      </c>
      <c r="E568" s="398">
        <f t="shared" si="27"/>
        <v>114.15706571275058</v>
      </c>
    </row>
    <row r="569" spans="4:5" x14ac:dyDescent="0.25">
      <c r="D569" s="389">
        <v>30990</v>
      </c>
      <c r="E569" s="398">
        <f t="shared" si="27"/>
        <v>132.27667695834805</v>
      </c>
    </row>
    <row r="570" spans="4:5" x14ac:dyDescent="0.25">
      <c r="D570" s="389">
        <v>31002</v>
      </c>
      <c r="E570" s="398">
        <f t="shared" si="27"/>
        <v>141.9400975286928</v>
      </c>
    </row>
    <row r="571" spans="4:5" x14ac:dyDescent="0.25">
      <c r="D571" s="389">
        <v>31003</v>
      </c>
      <c r="E571" s="398">
        <f t="shared" si="27"/>
        <v>70.132995196398809</v>
      </c>
    </row>
    <row r="572" spans="4:5" x14ac:dyDescent="0.25">
      <c r="D572" s="389">
        <v>31009</v>
      </c>
      <c r="E572" s="398">
        <f t="shared" si="27"/>
        <v>145.92643828305955</v>
      </c>
    </row>
    <row r="573" spans="4:5" x14ac:dyDescent="0.25">
      <c r="D573" s="389">
        <v>32110</v>
      </c>
      <c r="E573" s="398">
        <f t="shared" si="27"/>
        <v>111.02749845279322</v>
      </c>
    </row>
    <row r="574" spans="4:5" x14ac:dyDescent="0.25">
      <c r="D574" s="389">
        <v>32120</v>
      </c>
      <c r="E574" s="398">
        <f t="shared" si="27"/>
        <v>105.37976473154929</v>
      </c>
    </row>
    <row r="575" spans="4:5" x14ac:dyDescent="0.25">
      <c r="D575" s="389">
        <v>32200</v>
      </c>
      <c r="E575" s="398">
        <f t="shared" si="27"/>
        <v>93.290322580645167</v>
      </c>
    </row>
    <row r="576" spans="4:5" x14ac:dyDescent="0.25">
      <c r="D576" s="389">
        <v>32300</v>
      </c>
      <c r="E576" s="398">
        <f t="shared" si="27"/>
        <v>103.83491032835595</v>
      </c>
    </row>
    <row r="577" spans="4:5" x14ac:dyDescent="0.25">
      <c r="D577" s="389">
        <v>32400</v>
      </c>
      <c r="E577" s="398">
        <f t="shared" si="27"/>
        <v>110.34402335567144</v>
      </c>
    </row>
    <row r="578" spans="4:5" x14ac:dyDescent="0.25">
      <c r="D578" s="389">
        <v>32500</v>
      </c>
      <c r="E578" s="398">
        <f t="shared" si="27"/>
        <v>106.97038484606088</v>
      </c>
    </row>
    <row r="579" spans="4:5" x14ac:dyDescent="0.25">
      <c r="D579" s="389">
        <v>32901</v>
      </c>
      <c r="E579" s="398">
        <f t="shared" si="27"/>
        <v>110.05850344336096</v>
      </c>
    </row>
    <row r="580" spans="4:5" x14ac:dyDescent="0.25">
      <c r="D580" s="389">
        <v>32909</v>
      </c>
      <c r="E580" s="398">
        <f t="shared" si="27"/>
        <v>96.150391597842074</v>
      </c>
    </row>
    <row r="581" spans="4:5" x14ac:dyDescent="0.25">
      <c r="D581" s="389">
        <v>33110</v>
      </c>
      <c r="E581" s="398">
        <f t="shared" si="27"/>
        <v>120.66286986879143</v>
      </c>
    </row>
    <row r="582" spans="4:5" x14ac:dyDescent="0.25">
      <c r="D582" s="389">
        <v>33120</v>
      </c>
      <c r="E582" s="398">
        <f t="shared" si="27"/>
        <v>119.77931084580464</v>
      </c>
    </row>
    <row r="583" spans="4:5" x14ac:dyDescent="0.25">
      <c r="D583" s="389">
        <v>33131</v>
      </c>
      <c r="E583" s="398">
        <f t="shared" si="27"/>
        <v>119.89139097122049</v>
      </c>
    </row>
    <row r="584" spans="4:5" x14ac:dyDescent="0.25">
      <c r="D584" s="389">
        <v>33140</v>
      </c>
      <c r="E584" s="398">
        <f t="shared" si="27"/>
        <v>115.64404578267767</v>
      </c>
    </row>
    <row r="585" spans="4:5" x14ac:dyDescent="0.25">
      <c r="D585" s="389">
        <v>33190</v>
      </c>
      <c r="E585" s="398">
        <f t="shared" si="27"/>
        <v>112.28607235733287</v>
      </c>
    </row>
    <row r="586" spans="4:5" x14ac:dyDescent="0.25">
      <c r="D586" s="389">
        <v>33200</v>
      </c>
      <c r="E586" s="398">
        <f t="shared" si="27"/>
        <v>114.34546422012313</v>
      </c>
    </row>
  </sheetData>
  <mergeCells count="9">
    <mergeCell ref="F54:G54"/>
    <mergeCell ref="C55:D55"/>
    <mergeCell ref="C71:D71"/>
    <mergeCell ref="A1:G1"/>
    <mergeCell ref="C2:D2"/>
    <mergeCell ref="A19:G19"/>
    <mergeCell ref="C20:D20"/>
    <mergeCell ref="A36:G36"/>
    <mergeCell ref="C37:D37"/>
  </mergeCells>
  <conditionalFormatting sqref="EF91:NP91 A60:XFD60">
    <cfRule type="duplicateValues" dxfId="2" priority="3"/>
  </conditionalFormatting>
  <conditionalFormatting sqref="E88:IO88 A60:XFD60">
    <cfRule type="duplicateValues" dxfId="1" priority="2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16</vt:i4>
      </vt:variant>
    </vt:vector>
  </HeadingPairs>
  <TitlesOfParts>
    <vt:vector size="27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Mohammad Luqman Humaidi</cp:lastModifiedBy>
  <cp:lastPrinted>2021-06-10T02:49:06Z</cp:lastPrinted>
  <dcterms:created xsi:type="dcterms:W3CDTF">2014-01-08T10:34:06Z</dcterms:created>
  <dcterms:modified xsi:type="dcterms:W3CDTF">2022-01-13T05:32:13Z</dcterms:modified>
</cp:coreProperties>
</file>